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 tabRatio="599" firstSheet="3" activeTab="7"/>
  </bookViews>
  <sheets>
    <sheet name="model-bk" sheetId="9" state="hidden" r:id="rId1"/>
    <sheet name="modelwise" sheetId="13" state="hidden" r:id="rId2"/>
    <sheet name="T-RET" sheetId="12" state="hidden" r:id="rId3"/>
    <sheet name="BOOKING 1" sheetId="1" r:id="rId4"/>
    <sheet name="modelwise month" sheetId="20" state="hidden" r:id="rId5"/>
    <sheet name="home" sheetId="14" state="hidden" r:id="rId6"/>
    <sheet name="BOOKING 2" sheetId="21" r:id="rId7"/>
    <sheet name="BOOKING 3" sheetId="2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3" hidden="1">'BOOKING 1'!$A$1:$AE$1470</definedName>
    <definedName name="_xlnm._FilterDatabase" localSheetId="5" hidden="1">home!$A$1:$S$632</definedName>
    <definedName name="_xlnm._FilterDatabase" localSheetId="1" hidden="1">modelwise!$A$2:$CZ$2</definedName>
    <definedName name="_xlnm._FilterDatabase" localSheetId="2" hidden="1">'T-RET'!$A$1:$J$864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3" i="13" l="1"/>
  <c r="BK3" i="13"/>
  <c r="BJ4" i="13"/>
  <c r="BK4" i="13"/>
  <c r="BJ5" i="13"/>
  <c r="BK5" i="13"/>
  <c r="BJ6" i="13"/>
  <c r="BK6" i="13"/>
  <c r="BJ7" i="13"/>
  <c r="BK7" i="13"/>
  <c r="BJ8" i="13"/>
  <c r="BK8" i="13"/>
  <c r="BJ9" i="13"/>
  <c r="BK9" i="13"/>
  <c r="BJ10" i="13"/>
  <c r="BK10" i="13"/>
  <c r="BJ11" i="13"/>
  <c r="BK11" i="13"/>
  <c r="BJ12" i="13"/>
  <c r="BK12" i="13"/>
  <c r="BJ13" i="13"/>
  <c r="BK13" i="13"/>
  <c r="BJ14" i="13"/>
  <c r="BK14" i="13"/>
  <c r="C3" i="13" l="1"/>
  <c r="C4" i="13"/>
  <c r="C5" i="13"/>
  <c r="C6" i="13"/>
  <c r="C7" i="13"/>
  <c r="C8" i="13"/>
  <c r="C9" i="13"/>
  <c r="C10" i="13"/>
  <c r="C11" i="13"/>
  <c r="C12" i="13"/>
  <c r="C13" i="13"/>
  <c r="C14" i="13"/>
  <c r="C16" i="13" l="1"/>
  <c r="C15" i="13"/>
  <c r="BZ3" i="13" l="1"/>
  <c r="BZ4" i="13"/>
  <c r="BZ5" i="13"/>
  <c r="BZ6" i="13"/>
  <c r="BZ7" i="13"/>
  <c r="BZ8" i="13"/>
  <c r="BZ9" i="13"/>
  <c r="BZ10" i="13"/>
  <c r="BZ11" i="13"/>
  <c r="BZ12" i="13"/>
  <c r="BZ13" i="13"/>
  <c r="BZ14" i="13"/>
  <c r="AU3" i="13" l="1"/>
  <c r="R8" i="13" l="1"/>
  <c r="R13" i="13"/>
  <c r="R12" i="13"/>
  <c r="R11" i="13"/>
  <c r="R10" i="13"/>
  <c r="R9" i="13"/>
  <c r="R7" i="13"/>
  <c r="R6" i="13"/>
  <c r="R5" i="13"/>
  <c r="R4" i="13"/>
  <c r="R3" i="13"/>
  <c r="R16" i="13"/>
  <c r="R15" i="13"/>
  <c r="R14" i="13"/>
  <c r="CY17" i="13" l="1"/>
  <c r="CX17" i="13"/>
  <c r="CW17" i="13"/>
  <c r="CV17" i="13"/>
  <c r="CU17" i="13"/>
  <c r="CT17" i="13"/>
  <c r="CS17" i="13"/>
  <c r="CR17" i="13"/>
  <c r="CQ17" i="13"/>
  <c r="CP17" i="13"/>
  <c r="B16" i="13" l="1"/>
  <c r="N16" i="13" s="1"/>
  <c r="B15" i="13"/>
  <c r="N15" i="13" s="1"/>
  <c r="N9" i="13"/>
  <c r="N12" i="13"/>
  <c r="K17" i="13"/>
  <c r="J17" i="13"/>
  <c r="I17" i="13"/>
  <c r="H17" i="13"/>
  <c r="G17" i="13"/>
  <c r="F17" i="13"/>
  <c r="E17" i="13"/>
  <c r="D17" i="13"/>
  <c r="N14" i="13"/>
  <c r="N13" i="13"/>
  <c r="N10" i="13"/>
  <c r="C17" i="13"/>
  <c r="M17" i="13"/>
  <c r="N4" i="13" l="1"/>
  <c r="N8" i="13"/>
  <c r="N5" i="13"/>
  <c r="N6" i="13"/>
  <c r="N7" i="13"/>
  <c r="N11" i="13"/>
  <c r="B17" i="13"/>
  <c r="N3" i="13"/>
  <c r="L17" i="13"/>
  <c r="N17" i="13" l="1"/>
  <c r="Z17" i="13" l="1"/>
  <c r="Y17" i="13"/>
  <c r="X17" i="13"/>
  <c r="W17" i="13"/>
  <c r="V17" i="13"/>
  <c r="U17" i="13"/>
  <c r="T17" i="13"/>
  <c r="S17" i="13"/>
  <c r="D5" i="20" l="1"/>
  <c r="Q25" i="20"/>
  <c r="Q40" i="20"/>
  <c r="Q3" i="20"/>
  <c r="Q9" i="20"/>
  <c r="Q13" i="20"/>
  <c r="Q19" i="20"/>
  <c r="Q31" i="20"/>
  <c r="Q37" i="20"/>
  <c r="Q4" i="20"/>
  <c r="Q10" i="20"/>
  <c r="Q16" i="20"/>
  <c r="Q22" i="20"/>
  <c r="Q28" i="20"/>
  <c r="Q32" i="20"/>
  <c r="Q38" i="20"/>
  <c r="Q5" i="20"/>
  <c r="Q11" i="20"/>
  <c r="Q17" i="20"/>
  <c r="Q23" i="20"/>
  <c r="Q29" i="20"/>
  <c r="Q35" i="20"/>
  <c r="Q39" i="20"/>
  <c r="Q6" i="20"/>
  <c r="Q12" i="20"/>
  <c r="Q18" i="20"/>
  <c r="Q24" i="20"/>
  <c r="Q30" i="20"/>
  <c r="Q36" i="20"/>
  <c r="Q7" i="20" l="1"/>
  <c r="Q33" i="20"/>
  <c r="Q26" i="20"/>
  <c r="Q14" i="20"/>
  <c r="Q20" i="20"/>
  <c r="Q41" i="20" l="1"/>
  <c r="A72" i="20" l="1"/>
  <c r="A71" i="20"/>
  <c r="A70" i="20"/>
  <c r="A69" i="20"/>
  <c r="A68" i="20"/>
  <c r="A60" i="20"/>
  <c r="K40" i="20" l="1"/>
  <c r="K36" i="20"/>
  <c r="K30" i="20"/>
  <c r="K24" i="20"/>
  <c r="K18" i="20"/>
  <c r="K12" i="20"/>
  <c r="K6" i="20"/>
  <c r="J40" i="20"/>
  <c r="J38" i="20"/>
  <c r="J36" i="20"/>
  <c r="J32" i="20"/>
  <c r="J30" i="20"/>
  <c r="J28" i="20"/>
  <c r="J24" i="20"/>
  <c r="J22" i="20"/>
  <c r="J18" i="20"/>
  <c r="J16" i="20"/>
  <c r="J12" i="20"/>
  <c r="J10" i="20"/>
  <c r="J6" i="20"/>
  <c r="J4" i="20"/>
  <c r="H40" i="20"/>
  <c r="H38" i="20"/>
  <c r="H36" i="20"/>
  <c r="H32" i="20"/>
  <c r="H30" i="20"/>
  <c r="H28" i="20"/>
  <c r="H24" i="20"/>
  <c r="H22" i="20"/>
  <c r="H18" i="20"/>
  <c r="H16" i="20"/>
  <c r="H12" i="20"/>
  <c r="H10" i="20"/>
  <c r="H6" i="20"/>
  <c r="H4" i="20"/>
  <c r="C40" i="20"/>
  <c r="C38" i="20"/>
  <c r="C36" i="20"/>
  <c r="C32" i="20"/>
  <c r="C30" i="20"/>
  <c r="C28" i="20"/>
  <c r="C24" i="20"/>
  <c r="C22" i="20"/>
  <c r="C18" i="20"/>
  <c r="C16" i="20"/>
  <c r="C12" i="20"/>
  <c r="C10" i="20"/>
  <c r="C6" i="20"/>
  <c r="C4" i="20"/>
  <c r="F35" i="20"/>
  <c r="K39" i="20"/>
  <c r="K35" i="20"/>
  <c r="K29" i="20"/>
  <c r="K23" i="20"/>
  <c r="K17" i="20"/>
  <c r="K11" i="20"/>
  <c r="K5" i="20"/>
  <c r="I40" i="20"/>
  <c r="I38" i="20"/>
  <c r="I36" i="20"/>
  <c r="I32" i="20"/>
  <c r="I30" i="20"/>
  <c r="I28" i="20"/>
  <c r="I24" i="20"/>
  <c r="I22" i="20"/>
  <c r="I18" i="20"/>
  <c r="I16" i="20"/>
  <c r="I12" i="20"/>
  <c r="I10" i="20"/>
  <c r="I6" i="20"/>
  <c r="I4" i="20"/>
  <c r="G40" i="20"/>
  <c r="G38" i="20"/>
  <c r="G36" i="20"/>
  <c r="G32" i="20"/>
  <c r="G30" i="20"/>
  <c r="G28" i="20"/>
  <c r="G24" i="20"/>
  <c r="G22" i="20"/>
  <c r="G18" i="20"/>
  <c r="G16" i="20"/>
  <c r="G12" i="20"/>
  <c r="G10" i="20"/>
  <c r="G6" i="20"/>
  <c r="G4" i="20"/>
  <c r="B40" i="20"/>
  <c r="B38" i="20"/>
  <c r="B36" i="20"/>
  <c r="B32" i="20"/>
  <c r="B30" i="20"/>
  <c r="B28" i="20"/>
  <c r="B24" i="20"/>
  <c r="B22" i="20"/>
  <c r="B18" i="20"/>
  <c r="B16" i="20"/>
  <c r="B12" i="20"/>
  <c r="B10" i="20"/>
  <c r="B6" i="20"/>
  <c r="B4" i="20"/>
  <c r="K38" i="20"/>
  <c r="K32" i="20"/>
  <c r="K28" i="20"/>
  <c r="K22" i="20"/>
  <c r="K16" i="20"/>
  <c r="K10" i="20"/>
  <c r="K4" i="20"/>
  <c r="J39" i="20"/>
  <c r="J37" i="20"/>
  <c r="J35" i="20"/>
  <c r="J31" i="20"/>
  <c r="J29" i="20"/>
  <c r="J25" i="20"/>
  <c r="J23" i="20"/>
  <c r="J19" i="20"/>
  <c r="J17" i="20"/>
  <c r="J13" i="20"/>
  <c r="J11" i="20"/>
  <c r="J9" i="20"/>
  <c r="J5" i="20"/>
  <c r="J3" i="20"/>
  <c r="H39" i="20"/>
  <c r="H37" i="20"/>
  <c r="H35" i="20"/>
  <c r="H31" i="20"/>
  <c r="H29" i="20"/>
  <c r="H25" i="20"/>
  <c r="H23" i="20"/>
  <c r="H19" i="20"/>
  <c r="H17" i="20"/>
  <c r="H13" i="20"/>
  <c r="H11" i="20"/>
  <c r="H9" i="20"/>
  <c r="H5" i="20"/>
  <c r="H3" i="20"/>
  <c r="C39" i="20"/>
  <c r="C37" i="20"/>
  <c r="C35" i="20"/>
  <c r="C31" i="20"/>
  <c r="C29" i="20"/>
  <c r="C25" i="20"/>
  <c r="C23" i="20"/>
  <c r="C19" i="20"/>
  <c r="C17" i="20"/>
  <c r="C13" i="20"/>
  <c r="C11" i="20"/>
  <c r="C9" i="20"/>
  <c r="C5" i="20"/>
  <c r="C3" i="20"/>
  <c r="K37" i="20"/>
  <c r="K31" i="20"/>
  <c r="K25" i="20"/>
  <c r="K19" i="20"/>
  <c r="K13" i="20"/>
  <c r="K9" i="20"/>
  <c r="K3" i="20"/>
  <c r="I39" i="20"/>
  <c r="I37" i="20"/>
  <c r="I35" i="20"/>
  <c r="I31" i="20"/>
  <c r="I29" i="20"/>
  <c r="I25" i="20"/>
  <c r="I23" i="20"/>
  <c r="I19" i="20"/>
  <c r="I17" i="20"/>
  <c r="I13" i="20"/>
  <c r="I11" i="20"/>
  <c r="I9" i="20"/>
  <c r="I5" i="20"/>
  <c r="I3" i="20"/>
  <c r="G39" i="20"/>
  <c r="G37" i="20"/>
  <c r="G35" i="20"/>
  <c r="G31" i="20"/>
  <c r="G29" i="20"/>
  <c r="G25" i="20"/>
  <c r="G23" i="20"/>
  <c r="G19" i="20"/>
  <c r="G17" i="20"/>
  <c r="G13" i="20"/>
  <c r="G11" i="20"/>
  <c r="G9" i="20"/>
  <c r="G5" i="20"/>
  <c r="G3" i="20"/>
  <c r="B39" i="20"/>
  <c r="B37" i="20"/>
  <c r="B35" i="20"/>
  <c r="B31" i="20"/>
  <c r="B29" i="20"/>
  <c r="B25" i="20"/>
  <c r="B23" i="20"/>
  <c r="B19" i="20"/>
  <c r="B17" i="20"/>
  <c r="B13" i="20"/>
  <c r="B11" i="20"/>
  <c r="B9" i="20"/>
  <c r="B5" i="20"/>
  <c r="B3" i="20"/>
  <c r="D3" i="20"/>
  <c r="D37" i="20"/>
  <c r="F37" i="20" s="1"/>
  <c r="D31" i="20"/>
  <c r="D25" i="20"/>
  <c r="D19" i="20"/>
  <c r="D13" i="20"/>
  <c r="D9" i="20"/>
  <c r="D40" i="20"/>
  <c r="F40" i="20" s="1"/>
  <c r="D36" i="20"/>
  <c r="F36" i="20" s="1"/>
  <c r="D30" i="20"/>
  <c r="D24" i="20"/>
  <c r="D18" i="20"/>
  <c r="D12" i="20"/>
  <c r="D6" i="20"/>
  <c r="D39" i="20"/>
  <c r="F39" i="20" s="1"/>
  <c r="D35" i="20"/>
  <c r="D29" i="20"/>
  <c r="D23" i="20"/>
  <c r="D17" i="20"/>
  <c r="D11" i="20"/>
  <c r="R40" i="20"/>
  <c r="R36" i="20"/>
  <c r="R30" i="20"/>
  <c r="R24" i="20"/>
  <c r="R18" i="20"/>
  <c r="R12" i="20"/>
  <c r="R6" i="20"/>
  <c r="P40" i="20"/>
  <c r="P36" i="20"/>
  <c r="P30" i="20"/>
  <c r="P24" i="20"/>
  <c r="P18" i="20"/>
  <c r="P12" i="20"/>
  <c r="P6" i="20"/>
  <c r="O40" i="20"/>
  <c r="O36" i="20"/>
  <c r="O30" i="20"/>
  <c r="O24" i="20"/>
  <c r="O18" i="20"/>
  <c r="O12" i="20"/>
  <c r="O6" i="20"/>
  <c r="N40" i="20"/>
  <c r="N36" i="20"/>
  <c r="N30" i="20"/>
  <c r="N24" i="20"/>
  <c r="N18" i="20"/>
  <c r="N12" i="20"/>
  <c r="N6" i="20"/>
  <c r="R39" i="20"/>
  <c r="R35" i="20"/>
  <c r="R29" i="20"/>
  <c r="R23" i="20"/>
  <c r="R17" i="20"/>
  <c r="R11" i="20"/>
  <c r="R5" i="20"/>
  <c r="P39" i="20"/>
  <c r="P35" i="20"/>
  <c r="P29" i="20"/>
  <c r="P23" i="20"/>
  <c r="P17" i="20"/>
  <c r="P11" i="20"/>
  <c r="P5" i="20"/>
  <c r="O39" i="20"/>
  <c r="O35" i="20"/>
  <c r="O29" i="20"/>
  <c r="O23" i="20"/>
  <c r="O17" i="20"/>
  <c r="O11" i="20"/>
  <c r="O5" i="20"/>
  <c r="N39" i="20"/>
  <c r="N35" i="20"/>
  <c r="N29" i="20"/>
  <c r="N23" i="20"/>
  <c r="N17" i="20"/>
  <c r="N11" i="20"/>
  <c r="N5" i="20"/>
  <c r="R38" i="20"/>
  <c r="R32" i="20"/>
  <c r="R28" i="20"/>
  <c r="R22" i="20"/>
  <c r="R16" i="20"/>
  <c r="R10" i="20"/>
  <c r="R4" i="20"/>
  <c r="P38" i="20"/>
  <c r="P32" i="20"/>
  <c r="P28" i="20"/>
  <c r="P22" i="20"/>
  <c r="P16" i="20"/>
  <c r="P10" i="20"/>
  <c r="P4" i="20"/>
  <c r="O38" i="20"/>
  <c r="O32" i="20"/>
  <c r="O28" i="20"/>
  <c r="O22" i="20"/>
  <c r="O16" i="20"/>
  <c r="O10" i="20"/>
  <c r="O4" i="20"/>
  <c r="N38" i="20"/>
  <c r="N32" i="20"/>
  <c r="N28" i="20"/>
  <c r="N22" i="20"/>
  <c r="N16" i="20"/>
  <c r="N10" i="20"/>
  <c r="N4" i="20"/>
  <c r="R37" i="20"/>
  <c r="R31" i="20"/>
  <c r="R25" i="20"/>
  <c r="R19" i="20"/>
  <c r="R13" i="20"/>
  <c r="R9" i="20"/>
  <c r="R3" i="20"/>
  <c r="R7" i="20" s="1"/>
  <c r="P37" i="20"/>
  <c r="P31" i="20"/>
  <c r="P25" i="20"/>
  <c r="P19" i="20"/>
  <c r="P13" i="20"/>
  <c r="P9" i="20"/>
  <c r="P3" i="20"/>
  <c r="P7" i="20" s="1"/>
  <c r="O37" i="20"/>
  <c r="O31" i="20"/>
  <c r="O25" i="20"/>
  <c r="O19" i="20"/>
  <c r="O13" i="20"/>
  <c r="O9" i="20"/>
  <c r="O3" i="20"/>
  <c r="O7" i="20" s="1"/>
  <c r="N37" i="20"/>
  <c r="N31" i="20"/>
  <c r="N25" i="20"/>
  <c r="N19" i="20"/>
  <c r="N13" i="20"/>
  <c r="N9" i="20"/>
  <c r="N3" i="20"/>
  <c r="N7" i="20" s="1"/>
  <c r="M39" i="20"/>
  <c r="M35" i="20"/>
  <c r="M29" i="20"/>
  <c r="M23" i="20"/>
  <c r="M17" i="20"/>
  <c r="M12" i="20"/>
  <c r="M7" i="20"/>
  <c r="L3" i="20"/>
  <c r="L37" i="20"/>
  <c r="L31" i="20"/>
  <c r="L25" i="20"/>
  <c r="L19" i="20"/>
  <c r="L13" i="20"/>
  <c r="L9" i="20"/>
  <c r="F3" i="20"/>
  <c r="F29" i="20"/>
  <c r="F23" i="20"/>
  <c r="F17" i="20"/>
  <c r="F11" i="20"/>
  <c r="F5" i="20"/>
  <c r="E39" i="20"/>
  <c r="E35" i="20"/>
  <c r="E29" i="20"/>
  <c r="E23" i="20"/>
  <c r="E17" i="20"/>
  <c r="E11" i="20"/>
  <c r="E5" i="20"/>
  <c r="M36" i="20"/>
  <c r="M24" i="20"/>
  <c r="M13" i="20"/>
  <c r="M4" i="20"/>
  <c r="L32" i="20"/>
  <c r="L22" i="20"/>
  <c r="L10" i="20"/>
  <c r="F30" i="20"/>
  <c r="F18" i="20"/>
  <c r="F4" i="20"/>
  <c r="E30" i="20"/>
  <c r="E12" i="20"/>
  <c r="M38" i="20"/>
  <c r="M32" i="20"/>
  <c r="M28" i="20"/>
  <c r="M22" i="20"/>
  <c r="M16" i="20"/>
  <c r="M11" i="20"/>
  <c r="M6" i="20"/>
  <c r="L40" i="20"/>
  <c r="L36" i="20"/>
  <c r="L30" i="20"/>
  <c r="L24" i="20"/>
  <c r="L18" i="20"/>
  <c r="L12" i="20"/>
  <c r="L6" i="20"/>
  <c r="F32" i="20"/>
  <c r="F28" i="20"/>
  <c r="F22" i="20"/>
  <c r="F16" i="20"/>
  <c r="F10" i="20"/>
  <c r="F6" i="20"/>
  <c r="E38" i="20"/>
  <c r="E32" i="20"/>
  <c r="E28" i="20"/>
  <c r="E22" i="20"/>
  <c r="E16" i="20"/>
  <c r="E10" i="20"/>
  <c r="E6" i="20"/>
  <c r="E36" i="20"/>
  <c r="E18" i="20"/>
  <c r="M3" i="20"/>
  <c r="M37" i="20"/>
  <c r="M31" i="20"/>
  <c r="M25" i="20"/>
  <c r="M19" i="20"/>
  <c r="M14" i="20"/>
  <c r="M10" i="20"/>
  <c r="M5" i="20"/>
  <c r="L39" i="20"/>
  <c r="L35" i="20"/>
  <c r="S35" i="20" s="1"/>
  <c r="L29" i="20"/>
  <c r="L23" i="20"/>
  <c r="L17" i="20"/>
  <c r="L11" i="20"/>
  <c r="L5" i="20"/>
  <c r="F31" i="20"/>
  <c r="F25" i="20"/>
  <c r="F19" i="20"/>
  <c r="F13" i="20"/>
  <c r="F9" i="20"/>
  <c r="E37" i="20"/>
  <c r="E31" i="20"/>
  <c r="E25" i="20"/>
  <c r="E19" i="20"/>
  <c r="E13" i="20"/>
  <c r="E9" i="20"/>
  <c r="E3" i="20"/>
  <c r="M40" i="20"/>
  <c r="M30" i="20"/>
  <c r="M18" i="20"/>
  <c r="M9" i="20"/>
  <c r="L38" i="20"/>
  <c r="L28" i="20"/>
  <c r="L16" i="20"/>
  <c r="L4" i="20"/>
  <c r="F24" i="20"/>
  <c r="F12" i="20"/>
  <c r="E40" i="20"/>
  <c r="E24" i="20"/>
  <c r="E4" i="20"/>
  <c r="D38" i="20"/>
  <c r="F38" i="20" s="1"/>
  <c r="D32" i="20"/>
  <c r="D28" i="20"/>
  <c r="D22" i="20"/>
  <c r="D16" i="20"/>
  <c r="D10" i="20"/>
  <c r="D4" i="20"/>
  <c r="S39" i="20" l="1"/>
  <c r="K7" i="20"/>
  <c r="S32" i="20"/>
  <c r="S3" i="20"/>
  <c r="S36" i="20"/>
  <c r="S10" i="20"/>
  <c r="S37" i="20"/>
  <c r="L20" i="20"/>
  <c r="L33" i="20"/>
  <c r="B7" i="20"/>
  <c r="I7" i="20"/>
  <c r="S40" i="20"/>
  <c r="S38" i="20"/>
  <c r="G14" i="20"/>
  <c r="R14" i="20"/>
  <c r="C14" i="20"/>
  <c r="H7" i="20"/>
  <c r="J14" i="20"/>
  <c r="K14" i="20"/>
  <c r="C7" i="20"/>
  <c r="H14" i="20"/>
  <c r="J7" i="20"/>
  <c r="K20" i="20"/>
  <c r="B14" i="20"/>
  <c r="G7" i="20"/>
  <c r="I14" i="20"/>
  <c r="K26" i="20"/>
  <c r="B20" i="20"/>
  <c r="B33" i="20"/>
  <c r="G26" i="20"/>
  <c r="I20" i="20"/>
  <c r="I33" i="20"/>
  <c r="C26" i="20"/>
  <c r="H20" i="20"/>
  <c r="H33" i="20"/>
  <c r="J26" i="20"/>
  <c r="K33" i="20"/>
  <c r="B26" i="20"/>
  <c r="G20" i="20"/>
  <c r="G33" i="20"/>
  <c r="I26" i="20"/>
  <c r="C20" i="20"/>
  <c r="C33" i="20"/>
  <c r="H26" i="20"/>
  <c r="J20" i="20"/>
  <c r="J33" i="20"/>
  <c r="O14" i="20"/>
  <c r="S4" i="20"/>
  <c r="D14" i="20"/>
  <c r="O33" i="20"/>
  <c r="R20" i="20"/>
  <c r="N20" i="20"/>
  <c r="P20" i="20"/>
  <c r="R26" i="20"/>
  <c r="N26" i="20"/>
  <c r="O20" i="20"/>
  <c r="P26" i="20"/>
  <c r="R33" i="20"/>
  <c r="E14" i="20"/>
  <c r="S5" i="20"/>
  <c r="N14" i="20"/>
  <c r="P14" i="20"/>
  <c r="N33" i="20"/>
  <c r="O26" i="20"/>
  <c r="P33" i="20"/>
  <c r="F14" i="20"/>
  <c r="E26" i="20"/>
  <c r="F33" i="20"/>
  <c r="M26" i="20"/>
  <c r="S17" i="20"/>
  <c r="S24" i="20"/>
  <c r="S9" i="20"/>
  <c r="S31" i="20"/>
  <c r="E7" i="20"/>
  <c r="E33" i="20"/>
  <c r="M33" i="20"/>
  <c r="L7" i="20"/>
  <c r="S23" i="20"/>
  <c r="S6" i="20"/>
  <c r="S30" i="20"/>
  <c r="S13" i="20"/>
  <c r="F20" i="20"/>
  <c r="L26" i="20"/>
  <c r="F7" i="20"/>
  <c r="S29" i="20"/>
  <c r="S12" i="20"/>
  <c r="S19" i="20"/>
  <c r="D7" i="20"/>
  <c r="E20" i="20"/>
  <c r="F26" i="20"/>
  <c r="M20" i="20"/>
  <c r="L14" i="20"/>
  <c r="S11" i="20"/>
  <c r="S18" i="20"/>
  <c r="S25" i="20"/>
  <c r="S16" i="20"/>
  <c r="D20" i="20"/>
  <c r="S22" i="20"/>
  <c r="D26" i="20"/>
  <c r="S28" i="20"/>
  <c r="D33" i="20"/>
  <c r="K41" i="20" l="1"/>
  <c r="B41" i="20"/>
  <c r="C41" i="20"/>
  <c r="I41" i="20"/>
  <c r="J41" i="20"/>
  <c r="G41" i="20"/>
  <c r="H41" i="20"/>
  <c r="O41" i="20"/>
  <c r="P41" i="20"/>
  <c r="R41" i="20"/>
  <c r="N41" i="20"/>
  <c r="S7" i="20"/>
  <c r="S33" i="20"/>
  <c r="S20" i="20"/>
  <c r="M41" i="20"/>
  <c r="E41" i="20"/>
  <c r="D41" i="20"/>
  <c r="F41" i="20"/>
  <c r="S14" i="20"/>
  <c r="L41" i="20"/>
  <c r="S26" i="20"/>
  <c r="S41" i="20" l="1"/>
  <c r="R17" i="13" l="1"/>
  <c r="AZ17" i="13" l="1"/>
  <c r="AX17" i="13"/>
  <c r="AW17" i="13"/>
  <c r="AC15" i="13" l="1"/>
  <c r="AC6" i="13"/>
  <c r="AC12" i="13" l="1"/>
  <c r="AC7" i="13"/>
  <c r="AC14" i="13"/>
  <c r="AC10" i="13"/>
  <c r="AC16" i="13"/>
  <c r="AC5" i="13"/>
  <c r="AC4" i="13"/>
  <c r="AC11" i="13"/>
  <c r="AC8" i="13"/>
  <c r="AC13" i="13"/>
  <c r="AC9" i="13"/>
  <c r="Q17" i="13"/>
  <c r="AB17" i="13"/>
  <c r="AC3" i="13"/>
  <c r="AA17" i="13"/>
  <c r="BB17" i="13"/>
  <c r="BC17" i="13"/>
  <c r="BA17" i="13"/>
  <c r="AC17" i="13" l="1"/>
  <c r="Q632" i="14" l="1"/>
  <c r="P632" i="14"/>
  <c r="O632" i="14"/>
  <c r="N632" i="14"/>
  <c r="J632" i="14"/>
  <c r="I632" i="14"/>
  <c r="C632" i="14"/>
  <c r="Q631" i="14"/>
  <c r="P631" i="14"/>
  <c r="O631" i="14"/>
  <c r="N631" i="14"/>
  <c r="J631" i="14"/>
  <c r="I631" i="14"/>
  <c r="C631" i="14"/>
  <c r="Q630" i="14"/>
  <c r="P630" i="14"/>
  <c r="O630" i="14"/>
  <c r="N630" i="14"/>
  <c r="J630" i="14"/>
  <c r="I630" i="14"/>
  <c r="C630" i="14"/>
  <c r="Q629" i="14"/>
  <c r="P629" i="14"/>
  <c r="O629" i="14"/>
  <c r="N629" i="14"/>
  <c r="J629" i="14"/>
  <c r="I629" i="14"/>
  <c r="C629" i="14"/>
  <c r="Q628" i="14"/>
  <c r="P628" i="14"/>
  <c r="O628" i="14"/>
  <c r="N628" i="14"/>
  <c r="J628" i="14"/>
  <c r="I628" i="14"/>
  <c r="C628" i="14"/>
  <c r="Q627" i="14"/>
  <c r="P627" i="14"/>
  <c r="O627" i="14"/>
  <c r="N627" i="14"/>
  <c r="J627" i="14"/>
  <c r="I627" i="14"/>
  <c r="C627" i="14"/>
  <c r="Q626" i="14"/>
  <c r="P626" i="14"/>
  <c r="O626" i="14"/>
  <c r="N626" i="14"/>
  <c r="J626" i="14"/>
  <c r="I626" i="14"/>
  <c r="C626" i="14"/>
  <c r="Q625" i="14"/>
  <c r="P625" i="14"/>
  <c r="O625" i="14"/>
  <c r="N625" i="14"/>
  <c r="J625" i="14"/>
  <c r="I625" i="14"/>
  <c r="C625" i="14"/>
  <c r="Q624" i="14"/>
  <c r="P624" i="14"/>
  <c r="O624" i="14"/>
  <c r="N624" i="14"/>
  <c r="J624" i="14"/>
  <c r="I624" i="14"/>
  <c r="C624" i="14"/>
  <c r="Q623" i="14"/>
  <c r="P623" i="14"/>
  <c r="O623" i="14"/>
  <c r="N623" i="14"/>
  <c r="J623" i="14"/>
  <c r="I623" i="14"/>
  <c r="C623" i="14"/>
  <c r="Q622" i="14"/>
  <c r="P622" i="14"/>
  <c r="O622" i="14"/>
  <c r="N622" i="14"/>
  <c r="J622" i="14"/>
  <c r="I622" i="14"/>
  <c r="C622" i="14"/>
  <c r="Q621" i="14"/>
  <c r="P621" i="14"/>
  <c r="O621" i="14"/>
  <c r="N621" i="14"/>
  <c r="J621" i="14"/>
  <c r="I621" i="14"/>
  <c r="C621" i="14"/>
  <c r="Q620" i="14"/>
  <c r="P620" i="14"/>
  <c r="O620" i="14"/>
  <c r="N620" i="14"/>
  <c r="J620" i="14"/>
  <c r="I620" i="14"/>
  <c r="C620" i="14"/>
  <c r="Q619" i="14"/>
  <c r="P619" i="14"/>
  <c r="O619" i="14"/>
  <c r="N619" i="14"/>
  <c r="J619" i="14"/>
  <c r="I619" i="14"/>
  <c r="C619" i="14"/>
  <c r="Q618" i="14"/>
  <c r="P618" i="14"/>
  <c r="O618" i="14"/>
  <c r="N618" i="14"/>
  <c r="J618" i="14"/>
  <c r="I618" i="14"/>
  <c r="C618" i="14"/>
  <c r="Q617" i="14"/>
  <c r="P617" i="14"/>
  <c r="O617" i="14"/>
  <c r="N617" i="14"/>
  <c r="J617" i="14"/>
  <c r="I617" i="14"/>
  <c r="C617" i="14"/>
  <c r="Q616" i="14"/>
  <c r="P616" i="14"/>
  <c r="O616" i="14"/>
  <c r="N616" i="14"/>
  <c r="J616" i="14"/>
  <c r="I616" i="14"/>
  <c r="C616" i="14"/>
  <c r="Q615" i="14"/>
  <c r="P615" i="14"/>
  <c r="O615" i="14"/>
  <c r="N615" i="14"/>
  <c r="J615" i="14"/>
  <c r="I615" i="14"/>
  <c r="C615" i="14"/>
  <c r="Q614" i="14"/>
  <c r="P614" i="14"/>
  <c r="O614" i="14"/>
  <c r="N614" i="14"/>
  <c r="J614" i="14"/>
  <c r="I614" i="14"/>
  <c r="C614" i="14"/>
  <c r="Q613" i="14"/>
  <c r="P613" i="14"/>
  <c r="O613" i="14"/>
  <c r="N613" i="14"/>
  <c r="J613" i="14"/>
  <c r="I613" i="14"/>
  <c r="C613" i="14"/>
  <c r="Q612" i="14"/>
  <c r="P612" i="14"/>
  <c r="O612" i="14"/>
  <c r="N612" i="14"/>
  <c r="J612" i="14"/>
  <c r="I612" i="14"/>
  <c r="C612" i="14"/>
  <c r="Q611" i="14"/>
  <c r="P611" i="14"/>
  <c r="O611" i="14"/>
  <c r="N611" i="14"/>
  <c r="J611" i="14"/>
  <c r="I611" i="14"/>
  <c r="C611" i="14"/>
  <c r="Q610" i="14"/>
  <c r="P610" i="14"/>
  <c r="O610" i="14"/>
  <c r="N610" i="14"/>
  <c r="J610" i="14"/>
  <c r="I610" i="14"/>
  <c r="C610" i="14"/>
  <c r="Q609" i="14"/>
  <c r="P609" i="14"/>
  <c r="O609" i="14"/>
  <c r="N609" i="14"/>
  <c r="J609" i="14"/>
  <c r="I609" i="14"/>
  <c r="C609" i="14"/>
  <c r="Q608" i="14"/>
  <c r="P608" i="14"/>
  <c r="O608" i="14"/>
  <c r="N608" i="14"/>
  <c r="J608" i="14"/>
  <c r="I608" i="14"/>
  <c r="C608" i="14"/>
  <c r="Q607" i="14"/>
  <c r="P607" i="14"/>
  <c r="O607" i="14"/>
  <c r="N607" i="14"/>
  <c r="J607" i="14"/>
  <c r="I607" i="14"/>
  <c r="C607" i="14"/>
  <c r="Q606" i="14"/>
  <c r="P606" i="14"/>
  <c r="O606" i="14"/>
  <c r="N606" i="14"/>
  <c r="J606" i="14"/>
  <c r="I606" i="14"/>
  <c r="C606" i="14"/>
  <c r="Q605" i="14"/>
  <c r="P605" i="14"/>
  <c r="O605" i="14"/>
  <c r="N605" i="14"/>
  <c r="J605" i="14"/>
  <c r="I605" i="14"/>
  <c r="C605" i="14"/>
  <c r="Q604" i="14"/>
  <c r="P604" i="14"/>
  <c r="O604" i="14"/>
  <c r="N604" i="14"/>
  <c r="J604" i="14"/>
  <c r="I604" i="14"/>
  <c r="C604" i="14"/>
  <c r="Q603" i="14"/>
  <c r="P603" i="14"/>
  <c r="O603" i="14"/>
  <c r="N603" i="14"/>
  <c r="J603" i="14"/>
  <c r="I603" i="14"/>
  <c r="C603" i="14"/>
  <c r="Q602" i="14"/>
  <c r="P602" i="14"/>
  <c r="O602" i="14"/>
  <c r="N602" i="14"/>
  <c r="J602" i="14"/>
  <c r="I602" i="14"/>
  <c r="C602" i="14"/>
  <c r="Q601" i="14"/>
  <c r="P601" i="14"/>
  <c r="O601" i="14"/>
  <c r="N601" i="14"/>
  <c r="J601" i="14"/>
  <c r="I601" i="14"/>
  <c r="C601" i="14"/>
  <c r="Q600" i="14"/>
  <c r="P600" i="14"/>
  <c r="O600" i="14"/>
  <c r="N600" i="14"/>
  <c r="J600" i="14"/>
  <c r="I600" i="14"/>
  <c r="C600" i="14"/>
  <c r="Q599" i="14"/>
  <c r="P599" i="14"/>
  <c r="O599" i="14"/>
  <c r="N599" i="14"/>
  <c r="J599" i="14"/>
  <c r="I599" i="14"/>
  <c r="C599" i="14"/>
  <c r="Q598" i="14"/>
  <c r="P598" i="14"/>
  <c r="O598" i="14"/>
  <c r="N598" i="14"/>
  <c r="J598" i="14"/>
  <c r="I598" i="14"/>
  <c r="C598" i="14"/>
  <c r="Q597" i="14"/>
  <c r="P597" i="14"/>
  <c r="O597" i="14"/>
  <c r="N597" i="14"/>
  <c r="J597" i="14"/>
  <c r="I597" i="14"/>
  <c r="C597" i="14"/>
  <c r="Q596" i="14"/>
  <c r="P596" i="14"/>
  <c r="O596" i="14"/>
  <c r="N596" i="14"/>
  <c r="J596" i="14"/>
  <c r="I596" i="14"/>
  <c r="C596" i="14"/>
  <c r="Q595" i="14"/>
  <c r="P595" i="14"/>
  <c r="O595" i="14"/>
  <c r="N595" i="14"/>
  <c r="J595" i="14"/>
  <c r="I595" i="14"/>
  <c r="C595" i="14"/>
  <c r="Q594" i="14"/>
  <c r="P594" i="14"/>
  <c r="O594" i="14"/>
  <c r="N594" i="14"/>
  <c r="J594" i="14"/>
  <c r="I594" i="14"/>
  <c r="C594" i="14"/>
  <c r="Q593" i="14"/>
  <c r="P593" i="14"/>
  <c r="O593" i="14"/>
  <c r="N593" i="14"/>
  <c r="J593" i="14"/>
  <c r="I593" i="14"/>
  <c r="C593" i="14"/>
  <c r="Q592" i="14"/>
  <c r="P592" i="14"/>
  <c r="O592" i="14"/>
  <c r="N592" i="14"/>
  <c r="J592" i="14"/>
  <c r="I592" i="14"/>
  <c r="C592" i="14"/>
  <c r="Q591" i="14"/>
  <c r="P591" i="14"/>
  <c r="O591" i="14"/>
  <c r="N591" i="14"/>
  <c r="J591" i="14"/>
  <c r="I591" i="14"/>
  <c r="C591" i="14"/>
  <c r="Q590" i="14"/>
  <c r="P590" i="14"/>
  <c r="O590" i="14"/>
  <c r="N590" i="14"/>
  <c r="J590" i="14"/>
  <c r="I590" i="14"/>
  <c r="C590" i="14"/>
  <c r="Q589" i="14"/>
  <c r="P589" i="14"/>
  <c r="O589" i="14"/>
  <c r="N589" i="14"/>
  <c r="J589" i="14"/>
  <c r="I589" i="14"/>
  <c r="C589" i="14"/>
  <c r="J588" i="14"/>
  <c r="I588" i="14"/>
  <c r="Q587" i="14"/>
  <c r="P587" i="14"/>
  <c r="O587" i="14"/>
  <c r="N587" i="14"/>
  <c r="J587" i="14"/>
  <c r="I587" i="14"/>
  <c r="C587" i="14"/>
  <c r="Q586" i="14"/>
  <c r="P586" i="14"/>
  <c r="O586" i="14"/>
  <c r="N586" i="14"/>
  <c r="J586" i="14"/>
  <c r="I586" i="14"/>
  <c r="C586" i="14"/>
  <c r="Q585" i="14"/>
  <c r="P585" i="14"/>
  <c r="O585" i="14"/>
  <c r="N585" i="14"/>
  <c r="J585" i="14"/>
  <c r="I585" i="14"/>
  <c r="Q584" i="14"/>
  <c r="P584" i="14"/>
  <c r="O584" i="14"/>
  <c r="N584" i="14"/>
  <c r="J584" i="14"/>
  <c r="I584" i="14"/>
  <c r="C584" i="14"/>
  <c r="Q583" i="14"/>
  <c r="P583" i="14"/>
  <c r="O583" i="14"/>
  <c r="N583" i="14"/>
  <c r="J583" i="14"/>
  <c r="I583" i="14"/>
  <c r="C583" i="14"/>
  <c r="Q582" i="14"/>
  <c r="P582" i="14"/>
  <c r="O582" i="14"/>
  <c r="N582" i="14"/>
  <c r="J582" i="14"/>
  <c r="I582" i="14"/>
  <c r="C582" i="14"/>
  <c r="Q581" i="14"/>
  <c r="P581" i="14"/>
  <c r="O581" i="14"/>
  <c r="N581" i="14"/>
  <c r="J581" i="14"/>
  <c r="I581" i="14"/>
  <c r="C581" i="14"/>
  <c r="Q580" i="14"/>
  <c r="P580" i="14"/>
  <c r="O580" i="14"/>
  <c r="N580" i="14"/>
  <c r="J580" i="14"/>
  <c r="I580" i="14"/>
  <c r="C580" i="14"/>
  <c r="Q579" i="14"/>
  <c r="P579" i="14"/>
  <c r="O579" i="14"/>
  <c r="N579" i="14"/>
  <c r="J579" i="14"/>
  <c r="I579" i="14"/>
  <c r="C579" i="14"/>
  <c r="Q578" i="14"/>
  <c r="P578" i="14"/>
  <c r="O578" i="14"/>
  <c r="N578" i="14"/>
  <c r="J578" i="14"/>
  <c r="I578" i="14"/>
  <c r="C578" i="14"/>
  <c r="Q577" i="14"/>
  <c r="P577" i="14"/>
  <c r="O577" i="14"/>
  <c r="N577" i="14"/>
  <c r="J577" i="14"/>
  <c r="C577" i="14"/>
  <c r="Q576" i="14"/>
  <c r="P576" i="14"/>
  <c r="O576" i="14"/>
  <c r="N576" i="14"/>
  <c r="J576" i="14"/>
  <c r="I576" i="14"/>
  <c r="C576" i="14"/>
  <c r="Q575" i="14"/>
  <c r="P575" i="14"/>
  <c r="O575" i="14"/>
  <c r="N575" i="14"/>
  <c r="J575" i="14"/>
  <c r="I575" i="14"/>
  <c r="Q574" i="14"/>
  <c r="P574" i="14"/>
  <c r="O574" i="14"/>
  <c r="N574" i="14"/>
  <c r="J574" i="14"/>
  <c r="I574" i="14"/>
  <c r="C574" i="14"/>
  <c r="Q573" i="14"/>
  <c r="P573" i="14"/>
  <c r="O573" i="14"/>
  <c r="N573" i="14"/>
  <c r="J573" i="14"/>
  <c r="I573" i="14"/>
  <c r="C573" i="14"/>
  <c r="Q572" i="14"/>
  <c r="P572" i="14"/>
  <c r="O572" i="14"/>
  <c r="N572" i="14"/>
  <c r="J572" i="14"/>
  <c r="I572" i="14"/>
  <c r="C572" i="14"/>
  <c r="Q571" i="14"/>
  <c r="P571" i="14"/>
  <c r="O571" i="14"/>
  <c r="N571" i="14"/>
  <c r="J571" i="14"/>
  <c r="I571" i="14"/>
  <c r="C571" i="14"/>
  <c r="Q570" i="14"/>
  <c r="P570" i="14"/>
  <c r="O570" i="14"/>
  <c r="N570" i="14"/>
  <c r="J570" i="14"/>
  <c r="I570" i="14"/>
  <c r="C570" i="14"/>
  <c r="Q569" i="14"/>
  <c r="P569" i="14"/>
  <c r="O569" i="14"/>
  <c r="N569" i="14"/>
  <c r="J569" i="14"/>
  <c r="I569" i="14"/>
  <c r="C569" i="14"/>
  <c r="Q568" i="14"/>
  <c r="P568" i="14"/>
  <c r="O568" i="14"/>
  <c r="N568" i="14"/>
  <c r="J568" i="14"/>
  <c r="I568" i="14"/>
  <c r="C568" i="14"/>
  <c r="Q567" i="14"/>
  <c r="P567" i="14"/>
  <c r="O567" i="14"/>
  <c r="N567" i="14"/>
  <c r="J567" i="14"/>
  <c r="I567" i="14"/>
  <c r="C567" i="14"/>
  <c r="Q566" i="14"/>
  <c r="P566" i="14"/>
  <c r="O566" i="14"/>
  <c r="N566" i="14"/>
  <c r="J566" i="14"/>
  <c r="I566" i="14"/>
  <c r="C566" i="14"/>
  <c r="Q565" i="14"/>
  <c r="P565" i="14"/>
  <c r="O565" i="14"/>
  <c r="N565" i="14"/>
  <c r="J565" i="14"/>
  <c r="I565" i="14"/>
  <c r="C565" i="14"/>
  <c r="Q564" i="14"/>
  <c r="P564" i="14"/>
  <c r="O564" i="14"/>
  <c r="N564" i="14"/>
  <c r="J564" i="14"/>
  <c r="I564" i="14"/>
  <c r="C564" i="14"/>
  <c r="Q563" i="14"/>
  <c r="P563" i="14"/>
  <c r="O563" i="14"/>
  <c r="N563" i="14"/>
  <c r="J563" i="14"/>
  <c r="I563" i="14"/>
  <c r="C563" i="14"/>
  <c r="Q562" i="14"/>
  <c r="P562" i="14"/>
  <c r="O562" i="14"/>
  <c r="N562" i="14"/>
  <c r="J562" i="14"/>
  <c r="I562" i="14"/>
  <c r="Q561" i="14"/>
  <c r="P561" i="14"/>
  <c r="O561" i="14"/>
  <c r="N561" i="14"/>
  <c r="J561" i="14"/>
  <c r="I561" i="14"/>
  <c r="C561" i="14"/>
  <c r="Q560" i="14"/>
  <c r="P560" i="14"/>
  <c r="O560" i="14"/>
  <c r="N560" i="14"/>
  <c r="J560" i="14"/>
  <c r="I560" i="14"/>
  <c r="C560" i="14"/>
  <c r="Q559" i="14"/>
  <c r="P559" i="14"/>
  <c r="O559" i="14"/>
  <c r="N559" i="14"/>
  <c r="J559" i="14"/>
  <c r="I559" i="14"/>
  <c r="C559" i="14"/>
  <c r="Q558" i="14"/>
  <c r="P558" i="14"/>
  <c r="O558" i="14"/>
  <c r="N558" i="14"/>
  <c r="J558" i="14"/>
  <c r="I558" i="14"/>
  <c r="C558" i="14"/>
  <c r="Q557" i="14"/>
  <c r="P557" i="14"/>
  <c r="O557" i="14"/>
  <c r="N557" i="14"/>
  <c r="J557" i="14"/>
  <c r="I557" i="14"/>
  <c r="C557" i="14"/>
  <c r="Q556" i="14"/>
  <c r="P556" i="14"/>
  <c r="O556" i="14"/>
  <c r="N556" i="14"/>
  <c r="J556" i="14"/>
  <c r="I556" i="14"/>
  <c r="C556" i="14"/>
  <c r="Q555" i="14"/>
  <c r="P555" i="14"/>
  <c r="O555" i="14"/>
  <c r="N555" i="14"/>
  <c r="J555" i="14"/>
  <c r="I555" i="14"/>
  <c r="C555" i="14"/>
  <c r="Q554" i="14"/>
  <c r="P554" i="14"/>
  <c r="O554" i="14"/>
  <c r="N554" i="14"/>
  <c r="J554" i="14"/>
  <c r="I554" i="14"/>
  <c r="C554" i="14"/>
  <c r="Q553" i="14"/>
  <c r="P553" i="14"/>
  <c r="O553" i="14"/>
  <c r="N553" i="14"/>
  <c r="J553" i="14"/>
  <c r="I553" i="14"/>
  <c r="Q552" i="14"/>
  <c r="P552" i="14"/>
  <c r="O552" i="14"/>
  <c r="N552" i="14"/>
  <c r="J552" i="14"/>
  <c r="I552" i="14"/>
  <c r="C552" i="14"/>
  <c r="Q551" i="14"/>
  <c r="P551" i="14"/>
  <c r="O551" i="14"/>
  <c r="N551" i="14"/>
  <c r="J551" i="14"/>
  <c r="I551" i="14"/>
  <c r="C551" i="14"/>
  <c r="Q550" i="14"/>
  <c r="P550" i="14"/>
  <c r="O550" i="14"/>
  <c r="N550" i="14"/>
  <c r="J550" i="14"/>
  <c r="I550" i="14"/>
  <c r="C550" i="14"/>
  <c r="Q549" i="14"/>
  <c r="P549" i="14"/>
  <c r="O549" i="14"/>
  <c r="N549" i="14"/>
  <c r="J549" i="14"/>
  <c r="I549" i="14"/>
  <c r="C549" i="14"/>
  <c r="Q548" i="14"/>
  <c r="P548" i="14"/>
  <c r="O548" i="14"/>
  <c r="N548" i="14"/>
  <c r="J548" i="14"/>
  <c r="I548" i="14"/>
  <c r="C548" i="14"/>
  <c r="Q547" i="14"/>
  <c r="P547" i="14"/>
  <c r="O547" i="14"/>
  <c r="N547" i="14"/>
  <c r="J547" i="14"/>
  <c r="I547" i="14"/>
  <c r="C547" i="14"/>
  <c r="Q546" i="14"/>
  <c r="P546" i="14"/>
  <c r="O546" i="14"/>
  <c r="N546" i="14"/>
  <c r="J546" i="14"/>
  <c r="I546" i="14"/>
  <c r="C546" i="14"/>
  <c r="Q545" i="14"/>
  <c r="P545" i="14"/>
  <c r="O545" i="14"/>
  <c r="N545" i="14"/>
  <c r="J545" i="14"/>
  <c r="I545" i="14"/>
  <c r="C545" i="14"/>
  <c r="Q544" i="14"/>
  <c r="P544" i="14"/>
  <c r="O544" i="14"/>
  <c r="N544" i="14"/>
  <c r="J544" i="14"/>
  <c r="I544" i="14"/>
  <c r="C544" i="14"/>
  <c r="Q543" i="14"/>
  <c r="P543" i="14"/>
  <c r="O543" i="14"/>
  <c r="N543" i="14"/>
  <c r="J543" i="14"/>
  <c r="I543" i="14"/>
  <c r="C543" i="14"/>
  <c r="Q542" i="14"/>
  <c r="P542" i="14"/>
  <c r="O542" i="14"/>
  <c r="N542" i="14"/>
  <c r="J542" i="14"/>
  <c r="I542" i="14"/>
  <c r="C542" i="14"/>
  <c r="Q541" i="14"/>
  <c r="P541" i="14"/>
  <c r="O541" i="14"/>
  <c r="N541" i="14"/>
  <c r="J541" i="14"/>
  <c r="I541" i="14"/>
  <c r="C541" i="14"/>
  <c r="J540" i="14"/>
  <c r="I540" i="14"/>
  <c r="Q539" i="14"/>
  <c r="P539" i="14"/>
  <c r="O539" i="14"/>
  <c r="N539" i="14"/>
  <c r="J539" i="14"/>
  <c r="I539" i="14"/>
  <c r="C539" i="14"/>
  <c r="Q538" i="14"/>
  <c r="P538" i="14"/>
  <c r="O538" i="14"/>
  <c r="N538" i="14"/>
  <c r="J538" i="14"/>
  <c r="I538" i="14"/>
  <c r="C538" i="14"/>
  <c r="Q537" i="14"/>
  <c r="P537" i="14"/>
  <c r="O537" i="14"/>
  <c r="N537" i="14"/>
  <c r="J537" i="14"/>
  <c r="I537" i="14"/>
  <c r="C537" i="14"/>
  <c r="Q536" i="14"/>
  <c r="P536" i="14"/>
  <c r="O536" i="14"/>
  <c r="N536" i="14"/>
  <c r="J536" i="14"/>
  <c r="I536" i="14"/>
  <c r="C536" i="14"/>
  <c r="Q535" i="14"/>
  <c r="P535" i="14"/>
  <c r="O535" i="14"/>
  <c r="N535" i="14"/>
  <c r="J535" i="14"/>
  <c r="I535" i="14"/>
  <c r="C535" i="14"/>
  <c r="Q534" i="14"/>
  <c r="P534" i="14"/>
  <c r="O534" i="14"/>
  <c r="N534" i="14"/>
  <c r="J534" i="14"/>
  <c r="I534" i="14"/>
  <c r="C534" i="14"/>
  <c r="Q533" i="14"/>
  <c r="P533" i="14"/>
  <c r="O533" i="14"/>
  <c r="N533" i="14"/>
  <c r="J533" i="14"/>
  <c r="I533" i="14"/>
  <c r="C533" i="14"/>
  <c r="Q532" i="14"/>
  <c r="P532" i="14"/>
  <c r="O532" i="14"/>
  <c r="N532" i="14"/>
  <c r="J532" i="14"/>
  <c r="I532" i="14"/>
  <c r="C532" i="14"/>
  <c r="Q531" i="14"/>
  <c r="P531" i="14"/>
  <c r="O531" i="14"/>
  <c r="N531" i="14"/>
  <c r="J531" i="14"/>
  <c r="I531" i="14"/>
  <c r="C531" i="14"/>
  <c r="Q530" i="14"/>
  <c r="P530" i="14"/>
  <c r="O530" i="14"/>
  <c r="N530" i="14"/>
  <c r="J530" i="14"/>
  <c r="I530" i="14"/>
  <c r="C530" i="14"/>
  <c r="Q529" i="14"/>
  <c r="P529" i="14"/>
  <c r="O529" i="14"/>
  <c r="N529" i="14"/>
  <c r="J529" i="14"/>
  <c r="I529" i="14"/>
  <c r="C529" i="14"/>
  <c r="Q528" i="14"/>
  <c r="P528" i="14"/>
  <c r="O528" i="14"/>
  <c r="N528" i="14"/>
  <c r="J528" i="14"/>
  <c r="I528" i="14"/>
  <c r="C528" i="14"/>
  <c r="Q527" i="14"/>
  <c r="P527" i="14"/>
  <c r="O527" i="14"/>
  <c r="N527" i="14"/>
  <c r="J527" i="14"/>
  <c r="I527" i="14"/>
  <c r="C527" i="14"/>
  <c r="Q526" i="14"/>
  <c r="P526" i="14"/>
  <c r="O526" i="14"/>
  <c r="N526" i="14"/>
  <c r="J526" i="14"/>
  <c r="I526" i="14"/>
  <c r="C526" i="14"/>
  <c r="Q525" i="14"/>
  <c r="P525" i="14"/>
  <c r="O525" i="14"/>
  <c r="N525" i="14"/>
  <c r="J525" i="14"/>
  <c r="I525" i="14"/>
  <c r="C525" i="14"/>
  <c r="Q524" i="14"/>
  <c r="P524" i="14"/>
  <c r="O524" i="14"/>
  <c r="N524" i="14"/>
  <c r="J524" i="14"/>
  <c r="I524" i="14"/>
  <c r="C524" i="14"/>
  <c r="Q523" i="14"/>
  <c r="P523" i="14"/>
  <c r="O523" i="14"/>
  <c r="N523" i="14"/>
  <c r="J523" i="14"/>
  <c r="I523" i="14"/>
  <c r="C523" i="14"/>
  <c r="Q522" i="14"/>
  <c r="P522" i="14"/>
  <c r="O522" i="14"/>
  <c r="N522" i="14"/>
  <c r="J522" i="14"/>
  <c r="I522" i="14"/>
  <c r="C522" i="14"/>
  <c r="J521" i="14"/>
  <c r="I521" i="14"/>
  <c r="Q520" i="14"/>
  <c r="P520" i="14"/>
  <c r="O520" i="14"/>
  <c r="N520" i="14"/>
  <c r="J520" i="14"/>
  <c r="I520" i="14"/>
  <c r="C520" i="14"/>
  <c r="Q519" i="14"/>
  <c r="P519" i="14"/>
  <c r="O519" i="14"/>
  <c r="N519" i="14"/>
  <c r="J519" i="14"/>
  <c r="I519" i="14"/>
  <c r="C519" i="14"/>
  <c r="Q518" i="14"/>
  <c r="P518" i="14"/>
  <c r="O518" i="14"/>
  <c r="N518" i="14"/>
  <c r="J518" i="14"/>
  <c r="I518" i="14"/>
  <c r="C518" i="14"/>
  <c r="Q517" i="14"/>
  <c r="P517" i="14"/>
  <c r="O517" i="14"/>
  <c r="N517" i="14"/>
  <c r="J517" i="14"/>
  <c r="I517" i="14"/>
  <c r="C517" i="14"/>
  <c r="Q516" i="14"/>
  <c r="P516" i="14"/>
  <c r="O516" i="14"/>
  <c r="N516" i="14"/>
  <c r="J516" i="14"/>
  <c r="I516" i="14"/>
  <c r="C516" i="14"/>
  <c r="Q515" i="14"/>
  <c r="P515" i="14"/>
  <c r="O515" i="14"/>
  <c r="N515" i="14"/>
  <c r="J515" i="14"/>
  <c r="I515" i="14"/>
  <c r="C515" i="14"/>
  <c r="Q514" i="14"/>
  <c r="P514" i="14"/>
  <c r="O514" i="14"/>
  <c r="N514" i="14"/>
  <c r="J514" i="14"/>
  <c r="I514" i="14"/>
  <c r="C514" i="14"/>
  <c r="Q513" i="14"/>
  <c r="P513" i="14"/>
  <c r="O513" i="14"/>
  <c r="N513" i="14"/>
  <c r="J513" i="14"/>
  <c r="I513" i="14"/>
  <c r="C513" i="14"/>
  <c r="Q512" i="14"/>
  <c r="P512" i="14"/>
  <c r="O512" i="14"/>
  <c r="N512" i="14"/>
  <c r="J512" i="14"/>
  <c r="I512" i="14"/>
  <c r="C512" i="14"/>
  <c r="J511" i="14"/>
  <c r="I511" i="14"/>
  <c r="Q510" i="14"/>
  <c r="P510" i="14"/>
  <c r="O510" i="14"/>
  <c r="N510" i="14"/>
  <c r="J510" i="14"/>
  <c r="I510" i="14"/>
  <c r="C510" i="14"/>
  <c r="Q509" i="14"/>
  <c r="P509" i="14"/>
  <c r="O509" i="14"/>
  <c r="N509" i="14"/>
  <c r="J509" i="14"/>
  <c r="I509" i="14"/>
  <c r="C509" i="14"/>
  <c r="Q508" i="14"/>
  <c r="P508" i="14"/>
  <c r="O508" i="14"/>
  <c r="N508" i="14"/>
  <c r="J508" i="14"/>
  <c r="I508" i="14"/>
  <c r="C508" i="14"/>
  <c r="P507" i="14"/>
  <c r="O507" i="14"/>
  <c r="N507" i="14"/>
  <c r="J507" i="14"/>
  <c r="I507" i="14"/>
  <c r="C507" i="14"/>
  <c r="Q506" i="14"/>
  <c r="P506" i="14"/>
  <c r="O506" i="14"/>
  <c r="N506" i="14"/>
  <c r="J506" i="14"/>
  <c r="I506" i="14"/>
  <c r="C506" i="14"/>
  <c r="Q505" i="14"/>
  <c r="P505" i="14"/>
  <c r="O505" i="14"/>
  <c r="N505" i="14"/>
  <c r="J505" i="14"/>
  <c r="I505" i="14"/>
  <c r="C505" i="14"/>
  <c r="Q504" i="14"/>
  <c r="P504" i="14"/>
  <c r="O504" i="14"/>
  <c r="N504" i="14"/>
  <c r="J504" i="14"/>
  <c r="I504" i="14"/>
  <c r="C504" i="14"/>
  <c r="Q503" i="14"/>
  <c r="P503" i="14"/>
  <c r="O503" i="14"/>
  <c r="N503" i="14"/>
  <c r="J503" i="14"/>
  <c r="I503" i="14"/>
  <c r="C503" i="14"/>
  <c r="Q502" i="14"/>
  <c r="P502" i="14"/>
  <c r="O502" i="14"/>
  <c r="N502" i="14"/>
  <c r="J502" i="14"/>
  <c r="I502" i="14"/>
  <c r="C502" i="14"/>
  <c r="P501" i="14"/>
  <c r="O501" i="14"/>
  <c r="N501" i="14"/>
  <c r="J501" i="14"/>
  <c r="I501" i="14"/>
  <c r="C501" i="14"/>
  <c r="Q500" i="14"/>
  <c r="P500" i="14"/>
  <c r="O500" i="14"/>
  <c r="N500" i="14"/>
  <c r="J500" i="14"/>
  <c r="I500" i="14"/>
  <c r="C500" i="14"/>
  <c r="Q499" i="14"/>
  <c r="P499" i="14"/>
  <c r="O499" i="14"/>
  <c r="N499" i="14"/>
  <c r="J499" i="14"/>
  <c r="I499" i="14"/>
  <c r="C499" i="14"/>
  <c r="J498" i="14"/>
  <c r="I498" i="14"/>
  <c r="Q497" i="14"/>
  <c r="P497" i="14"/>
  <c r="O497" i="14"/>
  <c r="N497" i="14"/>
  <c r="J497" i="14"/>
  <c r="I497" i="14"/>
  <c r="C497" i="14"/>
  <c r="Q496" i="14"/>
  <c r="P496" i="14"/>
  <c r="O496" i="14"/>
  <c r="N496" i="14"/>
  <c r="J496" i="14"/>
  <c r="I496" i="14"/>
  <c r="C496" i="14"/>
  <c r="Q495" i="14"/>
  <c r="P495" i="14"/>
  <c r="O495" i="14"/>
  <c r="N495" i="14"/>
  <c r="J495" i="14"/>
  <c r="I495" i="14"/>
  <c r="C495" i="14"/>
  <c r="Q494" i="14"/>
  <c r="P494" i="14"/>
  <c r="O494" i="14"/>
  <c r="N494" i="14"/>
  <c r="J494" i="14"/>
  <c r="I494" i="14"/>
  <c r="C494" i="14"/>
  <c r="Q493" i="14"/>
  <c r="P493" i="14"/>
  <c r="O493" i="14"/>
  <c r="N493" i="14"/>
  <c r="J493" i="14"/>
  <c r="I493" i="14"/>
  <c r="C493" i="14"/>
  <c r="P492" i="14"/>
  <c r="O492" i="14"/>
  <c r="N492" i="14"/>
  <c r="J492" i="14"/>
  <c r="I492" i="14"/>
  <c r="C492" i="14"/>
  <c r="Q491" i="14"/>
  <c r="P491" i="14"/>
  <c r="O491" i="14"/>
  <c r="N491" i="14"/>
  <c r="J491" i="14"/>
  <c r="I491" i="14"/>
  <c r="C491" i="14"/>
  <c r="Q490" i="14"/>
  <c r="P490" i="14"/>
  <c r="O490" i="14"/>
  <c r="N490" i="14"/>
  <c r="J490" i="14"/>
  <c r="I490" i="14"/>
  <c r="C490" i="14"/>
  <c r="Q489" i="14"/>
  <c r="P489" i="14"/>
  <c r="O489" i="14"/>
  <c r="N489" i="14"/>
  <c r="J489" i="14"/>
  <c r="I489" i="14"/>
  <c r="C489" i="14"/>
  <c r="Q488" i="14"/>
  <c r="P488" i="14"/>
  <c r="O488" i="14"/>
  <c r="N488" i="14"/>
  <c r="J488" i="14"/>
  <c r="I488" i="14"/>
  <c r="C488" i="14"/>
  <c r="Q487" i="14"/>
  <c r="P487" i="14"/>
  <c r="O487" i="14"/>
  <c r="N487" i="14"/>
  <c r="J487" i="14"/>
  <c r="I487" i="14"/>
  <c r="C487" i="14"/>
  <c r="Q486" i="14"/>
  <c r="P486" i="14"/>
  <c r="O486" i="14"/>
  <c r="N486" i="14"/>
  <c r="J486" i="14"/>
  <c r="I486" i="14"/>
  <c r="C486" i="14"/>
  <c r="Q485" i="14"/>
  <c r="P485" i="14"/>
  <c r="O485" i="14"/>
  <c r="N485" i="14"/>
  <c r="J485" i="14"/>
  <c r="I485" i="14"/>
  <c r="C485" i="14"/>
  <c r="Q484" i="14"/>
  <c r="P484" i="14"/>
  <c r="O484" i="14"/>
  <c r="N484" i="14"/>
  <c r="J484" i="14"/>
  <c r="I484" i="14"/>
  <c r="C484" i="14"/>
  <c r="Q483" i="14"/>
  <c r="P483" i="14"/>
  <c r="O483" i="14"/>
  <c r="N483" i="14"/>
  <c r="J483" i="14"/>
  <c r="I483" i="14"/>
  <c r="C483" i="14"/>
  <c r="Q482" i="14"/>
  <c r="P482" i="14"/>
  <c r="O482" i="14"/>
  <c r="N482" i="14"/>
  <c r="J482" i="14"/>
  <c r="I482" i="14"/>
  <c r="C482" i="14"/>
  <c r="Q481" i="14"/>
  <c r="P481" i="14"/>
  <c r="O481" i="14"/>
  <c r="N481" i="14"/>
  <c r="J481" i="14"/>
  <c r="I481" i="14"/>
  <c r="C481" i="14"/>
  <c r="Q480" i="14"/>
  <c r="P480" i="14"/>
  <c r="O480" i="14"/>
  <c r="N480" i="14"/>
  <c r="J480" i="14"/>
  <c r="I480" i="14"/>
  <c r="C480" i="14"/>
  <c r="Q479" i="14"/>
  <c r="P479" i="14"/>
  <c r="O479" i="14"/>
  <c r="N479" i="14"/>
  <c r="J479" i="14"/>
  <c r="I479" i="14"/>
  <c r="C479" i="14"/>
  <c r="Q478" i="14"/>
  <c r="P478" i="14"/>
  <c r="O478" i="14"/>
  <c r="N478" i="14"/>
  <c r="J478" i="14"/>
  <c r="I478" i="14"/>
  <c r="C478" i="14"/>
  <c r="Q477" i="14"/>
  <c r="P477" i="14"/>
  <c r="O477" i="14"/>
  <c r="N477" i="14"/>
  <c r="J477" i="14"/>
  <c r="I477" i="14"/>
  <c r="C477" i="14"/>
  <c r="Q476" i="14"/>
  <c r="P476" i="14"/>
  <c r="O476" i="14"/>
  <c r="N476" i="14"/>
  <c r="J476" i="14"/>
  <c r="I476" i="14"/>
  <c r="C476" i="14"/>
  <c r="Q475" i="14"/>
  <c r="P475" i="14"/>
  <c r="O475" i="14"/>
  <c r="N475" i="14"/>
  <c r="J475" i="14"/>
  <c r="I475" i="14"/>
  <c r="C475" i="14"/>
  <c r="Q474" i="14"/>
  <c r="P474" i="14"/>
  <c r="O474" i="14"/>
  <c r="N474" i="14"/>
  <c r="J474" i="14"/>
  <c r="I474" i="14"/>
  <c r="C474" i="14"/>
  <c r="Q473" i="14"/>
  <c r="P473" i="14"/>
  <c r="O473" i="14"/>
  <c r="N473" i="14"/>
  <c r="J473" i="14"/>
  <c r="I473" i="14"/>
  <c r="C473" i="14"/>
  <c r="Q472" i="14"/>
  <c r="P472" i="14"/>
  <c r="O472" i="14"/>
  <c r="N472" i="14"/>
  <c r="J472" i="14"/>
  <c r="I472" i="14"/>
  <c r="C472" i="14"/>
  <c r="Q471" i="14"/>
  <c r="P471" i="14"/>
  <c r="O471" i="14"/>
  <c r="N471" i="14"/>
  <c r="J471" i="14"/>
  <c r="I471" i="14"/>
  <c r="C471" i="14"/>
  <c r="Q470" i="14"/>
  <c r="P470" i="14"/>
  <c r="O470" i="14"/>
  <c r="N470" i="14"/>
  <c r="J470" i="14"/>
  <c r="I470" i="14"/>
  <c r="C470" i="14"/>
  <c r="Q469" i="14"/>
  <c r="P469" i="14"/>
  <c r="O469" i="14"/>
  <c r="N469" i="14"/>
  <c r="J469" i="14"/>
  <c r="I469" i="14"/>
  <c r="C469" i="14"/>
  <c r="Q468" i="14"/>
  <c r="P468" i="14"/>
  <c r="O468" i="14"/>
  <c r="N468" i="14"/>
  <c r="J468" i="14"/>
  <c r="I468" i="14"/>
  <c r="C468" i="14"/>
  <c r="Q467" i="14"/>
  <c r="P467" i="14"/>
  <c r="O467" i="14"/>
  <c r="N467" i="14"/>
  <c r="J467" i="14"/>
  <c r="I467" i="14"/>
  <c r="C467" i="14"/>
  <c r="Q466" i="14"/>
  <c r="P466" i="14"/>
  <c r="O466" i="14"/>
  <c r="N466" i="14"/>
  <c r="J466" i="14"/>
  <c r="I466" i="14"/>
  <c r="C466" i="14"/>
  <c r="Q465" i="14"/>
  <c r="P465" i="14"/>
  <c r="O465" i="14"/>
  <c r="N465" i="14"/>
  <c r="J465" i="14"/>
  <c r="I465" i="14"/>
  <c r="C465" i="14"/>
  <c r="Q464" i="14"/>
  <c r="P464" i="14"/>
  <c r="O464" i="14"/>
  <c r="N464" i="14"/>
  <c r="J464" i="14"/>
  <c r="I464" i="14"/>
  <c r="C464" i="14"/>
  <c r="Q463" i="14"/>
  <c r="P463" i="14"/>
  <c r="O463" i="14"/>
  <c r="N463" i="14"/>
  <c r="J463" i="14"/>
  <c r="I463" i="14"/>
  <c r="C463" i="14"/>
  <c r="J462" i="14"/>
  <c r="I462" i="14"/>
  <c r="Q461" i="14"/>
  <c r="P461" i="14"/>
  <c r="O461" i="14"/>
  <c r="N461" i="14"/>
  <c r="J461" i="14"/>
  <c r="I461" i="14"/>
  <c r="C461" i="14"/>
  <c r="Q460" i="14"/>
  <c r="P460" i="14"/>
  <c r="O460" i="14"/>
  <c r="N460" i="14"/>
  <c r="J460" i="14"/>
  <c r="I460" i="14"/>
  <c r="C460" i="14"/>
  <c r="Q459" i="14"/>
  <c r="P459" i="14"/>
  <c r="O459" i="14"/>
  <c r="N459" i="14"/>
  <c r="J459" i="14"/>
  <c r="I459" i="14"/>
  <c r="C459" i="14"/>
  <c r="Q458" i="14"/>
  <c r="P458" i="14"/>
  <c r="O458" i="14"/>
  <c r="N458" i="14"/>
  <c r="J458" i="14"/>
  <c r="I458" i="14"/>
  <c r="C458" i="14"/>
  <c r="Q457" i="14"/>
  <c r="P457" i="14"/>
  <c r="O457" i="14"/>
  <c r="N457" i="14"/>
  <c r="J457" i="14"/>
  <c r="I457" i="14"/>
  <c r="C457" i="14"/>
  <c r="J456" i="14"/>
  <c r="I456" i="14"/>
  <c r="Q455" i="14"/>
  <c r="P455" i="14"/>
  <c r="O455" i="14"/>
  <c r="N455" i="14"/>
  <c r="J455" i="14"/>
  <c r="I455" i="14"/>
  <c r="C455" i="14"/>
  <c r="Q454" i="14"/>
  <c r="P454" i="14"/>
  <c r="O454" i="14"/>
  <c r="N454" i="14"/>
  <c r="J454" i="14"/>
  <c r="I454" i="14"/>
  <c r="C454" i="14"/>
  <c r="Q453" i="14"/>
  <c r="P453" i="14"/>
  <c r="O453" i="14"/>
  <c r="N453" i="14"/>
  <c r="J453" i="14"/>
  <c r="I453" i="14"/>
  <c r="C453" i="14"/>
  <c r="Q452" i="14"/>
  <c r="P452" i="14"/>
  <c r="O452" i="14"/>
  <c r="N452" i="14"/>
  <c r="J452" i="14"/>
  <c r="I452" i="14"/>
  <c r="C452" i="14"/>
  <c r="Q451" i="14"/>
  <c r="P451" i="14"/>
  <c r="O451" i="14"/>
  <c r="N451" i="14"/>
  <c r="J451" i="14"/>
  <c r="I451" i="14"/>
  <c r="C451" i="14"/>
  <c r="Q450" i="14"/>
  <c r="P450" i="14"/>
  <c r="O450" i="14"/>
  <c r="N450" i="14"/>
  <c r="J450" i="14"/>
  <c r="I450" i="14"/>
  <c r="C450" i="14"/>
  <c r="Q449" i="14"/>
  <c r="P449" i="14"/>
  <c r="O449" i="14"/>
  <c r="N449" i="14"/>
  <c r="J449" i="14"/>
  <c r="I449" i="14"/>
  <c r="C449" i="14"/>
  <c r="Q448" i="14"/>
  <c r="P448" i="14"/>
  <c r="O448" i="14"/>
  <c r="N448" i="14"/>
  <c r="J448" i="14"/>
  <c r="I448" i="14"/>
  <c r="C448" i="14"/>
  <c r="Q447" i="14"/>
  <c r="P447" i="14"/>
  <c r="O447" i="14"/>
  <c r="N447" i="14"/>
  <c r="J447" i="14"/>
  <c r="I447" i="14"/>
  <c r="C447" i="14"/>
  <c r="Q446" i="14"/>
  <c r="P446" i="14"/>
  <c r="O446" i="14"/>
  <c r="N446" i="14"/>
  <c r="J446" i="14"/>
  <c r="I446" i="14"/>
  <c r="C446" i="14"/>
  <c r="Q445" i="14"/>
  <c r="P445" i="14"/>
  <c r="O445" i="14"/>
  <c r="N445" i="14"/>
  <c r="J445" i="14"/>
  <c r="I445" i="14"/>
  <c r="C445" i="14"/>
  <c r="Q444" i="14"/>
  <c r="P444" i="14"/>
  <c r="O444" i="14"/>
  <c r="N444" i="14"/>
  <c r="J444" i="14"/>
  <c r="I444" i="14"/>
  <c r="C444" i="14"/>
  <c r="Q443" i="14"/>
  <c r="P443" i="14"/>
  <c r="O443" i="14"/>
  <c r="N443" i="14"/>
  <c r="J443" i="14"/>
  <c r="I443" i="14"/>
  <c r="C443" i="14"/>
  <c r="Q442" i="14"/>
  <c r="P442" i="14"/>
  <c r="O442" i="14"/>
  <c r="N442" i="14"/>
  <c r="J442" i="14"/>
  <c r="I442" i="14"/>
  <c r="C442" i="14"/>
  <c r="Q441" i="14"/>
  <c r="P441" i="14"/>
  <c r="O441" i="14"/>
  <c r="N441" i="14"/>
  <c r="J441" i="14"/>
  <c r="I441" i="14"/>
  <c r="C441" i="14"/>
  <c r="Q440" i="14"/>
  <c r="P440" i="14"/>
  <c r="O440" i="14"/>
  <c r="N440" i="14"/>
  <c r="J440" i="14"/>
  <c r="I440" i="14"/>
  <c r="C440" i="14"/>
  <c r="Q439" i="14"/>
  <c r="P439" i="14"/>
  <c r="O439" i="14"/>
  <c r="N439" i="14"/>
  <c r="J439" i="14"/>
  <c r="I439" i="14"/>
  <c r="C439" i="14"/>
  <c r="Q438" i="14"/>
  <c r="P438" i="14"/>
  <c r="O438" i="14"/>
  <c r="N438" i="14"/>
  <c r="J438" i="14"/>
  <c r="I438" i="14"/>
  <c r="C438" i="14"/>
  <c r="Q437" i="14"/>
  <c r="P437" i="14"/>
  <c r="O437" i="14"/>
  <c r="N437" i="14"/>
  <c r="J437" i="14"/>
  <c r="I437" i="14"/>
  <c r="C437" i="14"/>
  <c r="Q436" i="14"/>
  <c r="P436" i="14"/>
  <c r="O436" i="14"/>
  <c r="N436" i="14"/>
  <c r="J436" i="14"/>
  <c r="I436" i="14"/>
  <c r="C436" i="14"/>
  <c r="Q435" i="14"/>
  <c r="P435" i="14"/>
  <c r="O435" i="14"/>
  <c r="N435" i="14"/>
  <c r="J435" i="14"/>
  <c r="I435" i="14"/>
  <c r="C435" i="14"/>
  <c r="Q434" i="14"/>
  <c r="P434" i="14"/>
  <c r="O434" i="14"/>
  <c r="N434" i="14"/>
  <c r="J434" i="14"/>
  <c r="I434" i="14"/>
  <c r="C434" i="14"/>
  <c r="Q433" i="14"/>
  <c r="P433" i="14"/>
  <c r="O433" i="14"/>
  <c r="N433" i="14"/>
  <c r="J433" i="14"/>
  <c r="I433" i="14"/>
  <c r="C433" i="14"/>
  <c r="Q432" i="14"/>
  <c r="P432" i="14"/>
  <c r="O432" i="14"/>
  <c r="N432" i="14"/>
  <c r="J432" i="14"/>
  <c r="I432" i="14"/>
  <c r="C432" i="14"/>
  <c r="Q431" i="14"/>
  <c r="P431" i="14"/>
  <c r="O431" i="14"/>
  <c r="N431" i="14"/>
  <c r="J431" i="14"/>
  <c r="I431" i="14"/>
  <c r="C431" i="14"/>
  <c r="Q430" i="14"/>
  <c r="P430" i="14"/>
  <c r="O430" i="14"/>
  <c r="N430" i="14"/>
  <c r="J430" i="14"/>
  <c r="I430" i="14"/>
  <c r="C430" i="14"/>
  <c r="Q429" i="14"/>
  <c r="P429" i="14"/>
  <c r="O429" i="14"/>
  <c r="N429" i="14"/>
  <c r="J429" i="14"/>
  <c r="I429" i="14"/>
  <c r="C429" i="14"/>
  <c r="Q428" i="14"/>
  <c r="P428" i="14"/>
  <c r="O428" i="14"/>
  <c r="N428" i="14"/>
  <c r="J428" i="14"/>
  <c r="I428" i="14"/>
  <c r="C428" i="14"/>
  <c r="Q427" i="14"/>
  <c r="P427" i="14"/>
  <c r="O427" i="14"/>
  <c r="N427" i="14"/>
  <c r="J427" i="14"/>
  <c r="I427" i="14"/>
  <c r="C427" i="14"/>
  <c r="Q426" i="14"/>
  <c r="P426" i="14"/>
  <c r="O426" i="14"/>
  <c r="N426" i="14"/>
  <c r="J426" i="14"/>
  <c r="I426" i="14"/>
  <c r="C426" i="14"/>
  <c r="Q425" i="14"/>
  <c r="P425" i="14"/>
  <c r="O425" i="14"/>
  <c r="N425" i="14"/>
  <c r="J425" i="14"/>
  <c r="I425" i="14"/>
  <c r="C425" i="14"/>
  <c r="Q424" i="14"/>
  <c r="P424" i="14"/>
  <c r="O424" i="14"/>
  <c r="N424" i="14"/>
  <c r="J424" i="14"/>
  <c r="I424" i="14"/>
  <c r="C424" i="14"/>
  <c r="Q423" i="14"/>
  <c r="P423" i="14"/>
  <c r="O423" i="14"/>
  <c r="N423" i="14"/>
  <c r="J423" i="14"/>
  <c r="I423" i="14"/>
  <c r="C423" i="14"/>
  <c r="Q422" i="14"/>
  <c r="P422" i="14"/>
  <c r="O422" i="14"/>
  <c r="N422" i="14"/>
  <c r="J422" i="14"/>
  <c r="I422" i="14"/>
  <c r="C422" i="14"/>
  <c r="J421" i="14"/>
  <c r="I421" i="14"/>
  <c r="Q420" i="14"/>
  <c r="P420" i="14"/>
  <c r="O420" i="14"/>
  <c r="N420" i="14"/>
  <c r="J420" i="14"/>
  <c r="I420" i="14"/>
  <c r="C420" i="14"/>
  <c r="Q419" i="14"/>
  <c r="P419" i="14"/>
  <c r="O419" i="14"/>
  <c r="N419" i="14"/>
  <c r="J419" i="14"/>
  <c r="I419" i="14"/>
  <c r="C419" i="14"/>
  <c r="Q418" i="14"/>
  <c r="P418" i="14"/>
  <c r="O418" i="14"/>
  <c r="N418" i="14"/>
  <c r="J418" i="14"/>
  <c r="I418" i="14"/>
  <c r="C418" i="14"/>
  <c r="Q417" i="14"/>
  <c r="P417" i="14"/>
  <c r="O417" i="14"/>
  <c r="N417" i="14"/>
  <c r="J417" i="14"/>
  <c r="I417" i="14"/>
  <c r="C417" i="14"/>
  <c r="Q416" i="14"/>
  <c r="P416" i="14"/>
  <c r="O416" i="14"/>
  <c r="N416" i="14"/>
  <c r="J416" i="14"/>
  <c r="I416" i="14"/>
  <c r="C416" i="14"/>
  <c r="Q415" i="14"/>
  <c r="P415" i="14"/>
  <c r="O415" i="14"/>
  <c r="N415" i="14"/>
  <c r="J415" i="14"/>
  <c r="I415" i="14"/>
  <c r="C415" i="14"/>
  <c r="Q414" i="14"/>
  <c r="P414" i="14"/>
  <c r="O414" i="14"/>
  <c r="N414" i="14"/>
  <c r="J414" i="14"/>
  <c r="I414" i="14"/>
  <c r="C414" i="14"/>
  <c r="P413" i="14"/>
  <c r="O413" i="14"/>
  <c r="N413" i="14"/>
  <c r="J413" i="14"/>
  <c r="I413" i="14"/>
  <c r="C413" i="14"/>
  <c r="Q412" i="14"/>
  <c r="P412" i="14"/>
  <c r="O412" i="14"/>
  <c r="N412" i="14"/>
  <c r="J412" i="14"/>
  <c r="I412" i="14"/>
  <c r="C412" i="14"/>
  <c r="Q411" i="14"/>
  <c r="P411" i="14"/>
  <c r="O411" i="14"/>
  <c r="N411" i="14"/>
  <c r="J411" i="14"/>
  <c r="I411" i="14"/>
  <c r="C411" i="14"/>
  <c r="Q410" i="14"/>
  <c r="P410" i="14"/>
  <c r="O410" i="14"/>
  <c r="N410" i="14"/>
  <c r="J410" i="14"/>
  <c r="I410" i="14"/>
  <c r="C410" i="14"/>
  <c r="J409" i="14"/>
  <c r="I409" i="14"/>
  <c r="Q408" i="14"/>
  <c r="P408" i="14"/>
  <c r="O408" i="14"/>
  <c r="N408" i="14"/>
  <c r="J408" i="14"/>
  <c r="I408" i="14"/>
  <c r="C408" i="14"/>
  <c r="Q407" i="14"/>
  <c r="P407" i="14"/>
  <c r="O407" i="14"/>
  <c r="N407" i="14"/>
  <c r="J407" i="14"/>
  <c r="I407" i="14"/>
  <c r="C407" i="14"/>
  <c r="Q406" i="14"/>
  <c r="P406" i="14"/>
  <c r="O406" i="14"/>
  <c r="N406" i="14"/>
  <c r="J406" i="14"/>
  <c r="I406" i="14"/>
  <c r="C406" i="14"/>
  <c r="Q405" i="14"/>
  <c r="P405" i="14"/>
  <c r="O405" i="14"/>
  <c r="N405" i="14"/>
  <c r="J405" i="14"/>
  <c r="I405" i="14"/>
  <c r="C405" i="14"/>
  <c r="J404" i="14"/>
  <c r="I404" i="14"/>
  <c r="Q403" i="14"/>
  <c r="P403" i="14"/>
  <c r="O403" i="14"/>
  <c r="N403" i="14"/>
  <c r="J403" i="14"/>
  <c r="I403" i="14"/>
  <c r="C403" i="14"/>
  <c r="Q402" i="14"/>
  <c r="P402" i="14"/>
  <c r="O402" i="14"/>
  <c r="N402" i="14"/>
  <c r="J402" i="14"/>
  <c r="I402" i="14"/>
  <c r="C402" i="14"/>
  <c r="Q401" i="14"/>
  <c r="P401" i="14"/>
  <c r="O401" i="14"/>
  <c r="N401" i="14"/>
  <c r="J401" i="14"/>
  <c r="I401" i="14"/>
  <c r="C401" i="14"/>
  <c r="Q400" i="14"/>
  <c r="P400" i="14"/>
  <c r="O400" i="14"/>
  <c r="N400" i="14"/>
  <c r="J400" i="14"/>
  <c r="I400" i="14"/>
  <c r="C400" i="14"/>
  <c r="Q399" i="14"/>
  <c r="P399" i="14"/>
  <c r="O399" i="14"/>
  <c r="N399" i="14"/>
  <c r="J399" i="14"/>
  <c r="I399" i="14"/>
  <c r="C399" i="14"/>
  <c r="Q398" i="14"/>
  <c r="P398" i="14"/>
  <c r="O398" i="14"/>
  <c r="N398" i="14"/>
  <c r="J398" i="14"/>
  <c r="I398" i="14"/>
  <c r="C398" i="14"/>
  <c r="Q397" i="14"/>
  <c r="P397" i="14"/>
  <c r="O397" i="14"/>
  <c r="N397" i="14"/>
  <c r="J397" i="14"/>
  <c r="I397" i="14"/>
  <c r="C397" i="14"/>
  <c r="Q396" i="14"/>
  <c r="P396" i="14"/>
  <c r="O396" i="14"/>
  <c r="N396" i="14"/>
  <c r="J396" i="14"/>
  <c r="I396" i="14"/>
  <c r="C396" i="14"/>
  <c r="P395" i="14"/>
  <c r="O395" i="14"/>
  <c r="N395" i="14"/>
  <c r="J395" i="14"/>
  <c r="I395" i="14"/>
  <c r="C395" i="14"/>
  <c r="P394" i="14"/>
  <c r="O394" i="14"/>
  <c r="N394" i="14"/>
  <c r="J394" i="14"/>
  <c r="I394" i="14"/>
  <c r="C394" i="14"/>
  <c r="Q393" i="14"/>
  <c r="P393" i="14"/>
  <c r="O393" i="14"/>
  <c r="N393" i="14"/>
  <c r="J393" i="14"/>
  <c r="I393" i="14"/>
  <c r="C393" i="14"/>
  <c r="Q392" i="14"/>
  <c r="P392" i="14"/>
  <c r="O392" i="14"/>
  <c r="N392" i="14"/>
  <c r="J392" i="14"/>
  <c r="I392" i="14"/>
  <c r="C392" i="14"/>
  <c r="Q391" i="14"/>
  <c r="P391" i="14"/>
  <c r="O391" i="14"/>
  <c r="N391" i="14"/>
  <c r="J391" i="14"/>
  <c r="I391" i="14"/>
  <c r="C391" i="14"/>
  <c r="Q390" i="14"/>
  <c r="P390" i="14"/>
  <c r="O390" i="14"/>
  <c r="N390" i="14"/>
  <c r="J390" i="14"/>
  <c r="I390" i="14"/>
  <c r="C390" i="14"/>
  <c r="Q389" i="14"/>
  <c r="P389" i="14"/>
  <c r="O389" i="14"/>
  <c r="N389" i="14"/>
  <c r="J389" i="14"/>
  <c r="I389" i="14"/>
  <c r="C389" i="14"/>
  <c r="Q388" i="14"/>
  <c r="P388" i="14"/>
  <c r="O388" i="14"/>
  <c r="N388" i="14"/>
  <c r="J388" i="14"/>
  <c r="I388" i="14"/>
  <c r="C388" i="14"/>
  <c r="Q387" i="14"/>
  <c r="P387" i="14"/>
  <c r="O387" i="14"/>
  <c r="N387" i="14"/>
  <c r="J387" i="14"/>
  <c r="I387" i="14"/>
  <c r="C387" i="14"/>
  <c r="J386" i="14"/>
  <c r="I386" i="14"/>
  <c r="Q385" i="14"/>
  <c r="P385" i="14"/>
  <c r="O385" i="14"/>
  <c r="N385" i="14"/>
  <c r="J385" i="14"/>
  <c r="I385" i="14"/>
  <c r="C385" i="14"/>
  <c r="Q384" i="14"/>
  <c r="P384" i="14"/>
  <c r="O384" i="14"/>
  <c r="N384" i="14"/>
  <c r="J384" i="14"/>
  <c r="I384" i="14"/>
  <c r="C384" i="14"/>
  <c r="Q383" i="14"/>
  <c r="P383" i="14"/>
  <c r="O383" i="14"/>
  <c r="N383" i="14"/>
  <c r="J383" i="14"/>
  <c r="I383" i="14"/>
  <c r="C383" i="14"/>
  <c r="Q382" i="14"/>
  <c r="P382" i="14"/>
  <c r="O382" i="14"/>
  <c r="N382" i="14"/>
  <c r="J382" i="14"/>
  <c r="I382" i="14"/>
  <c r="C382" i="14"/>
  <c r="Q381" i="14"/>
  <c r="P381" i="14"/>
  <c r="O381" i="14"/>
  <c r="N381" i="14"/>
  <c r="J381" i="14"/>
  <c r="I381" i="14"/>
  <c r="C381" i="14"/>
  <c r="Q380" i="14"/>
  <c r="P380" i="14"/>
  <c r="O380" i="14"/>
  <c r="N380" i="14"/>
  <c r="J380" i="14"/>
  <c r="I380" i="14"/>
  <c r="C380" i="14"/>
  <c r="P379" i="14"/>
  <c r="O379" i="14"/>
  <c r="N379" i="14"/>
  <c r="J379" i="14"/>
  <c r="I379" i="14"/>
  <c r="C379" i="14"/>
  <c r="Q378" i="14"/>
  <c r="P378" i="14"/>
  <c r="O378" i="14"/>
  <c r="N378" i="14"/>
  <c r="J378" i="14"/>
  <c r="I378" i="14"/>
  <c r="C378" i="14"/>
  <c r="Q377" i="14"/>
  <c r="P377" i="14"/>
  <c r="O377" i="14"/>
  <c r="N377" i="14"/>
  <c r="J377" i="14"/>
  <c r="I377" i="14"/>
  <c r="C377" i="14"/>
  <c r="Q376" i="14"/>
  <c r="P376" i="14"/>
  <c r="O376" i="14"/>
  <c r="N376" i="14"/>
  <c r="J376" i="14"/>
  <c r="I376" i="14"/>
  <c r="C376" i="14"/>
  <c r="J375" i="14"/>
  <c r="I375" i="14"/>
  <c r="Q374" i="14"/>
  <c r="P374" i="14"/>
  <c r="O374" i="14"/>
  <c r="N374" i="14"/>
  <c r="J374" i="14"/>
  <c r="I374" i="14"/>
  <c r="C374" i="14"/>
  <c r="Q373" i="14"/>
  <c r="P373" i="14"/>
  <c r="O373" i="14"/>
  <c r="N373" i="14"/>
  <c r="J373" i="14"/>
  <c r="I373" i="14"/>
  <c r="C373" i="14"/>
  <c r="P372" i="14"/>
  <c r="O372" i="14"/>
  <c r="N372" i="14"/>
  <c r="J372" i="14"/>
  <c r="I372" i="14"/>
  <c r="C372" i="14"/>
  <c r="Q371" i="14"/>
  <c r="P371" i="14"/>
  <c r="O371" i="14"/>
  <c r="N371" i="14"/>
  <c r="J371" i="14"/>
  <c r="I371" i="14"/>
  <c r="C371" i="14"/>
  <c r="Q370" i="14"/>
  <c r="P370" i="14"/>
  <c r="O370" i="14"/>
  <c r="N370" i="14"/>
  <c r="J370" i="14"/>
  <c r="I370" i="14"/>
  <c r="C370" i="14"/>
  <c r="Q369" i="14"/>
  <c r="P369" i="14"/>
  <c r="O369" i="14"/>
  <c r="N369" i="14"/>
  <c r="J369" i="14"/>
  <c r="I369" i="14"/>
  <c r="C369" i="14"/>
  <c r="Q368" i="14"/>
  <c r="P368" i="14"/>
  <c r="O368" i="14"/>
  <c r="N368" i="14"/>
  <c r="J368" i="14"/>
  <c r="I368" i="14"/>
  <c r="C368" i="14"/>
  <c r="O367" i="14"/>
  <c r="N367" i="14"/>
  <c r="J367" i="14"/>
  <c r="C367" i="14"/>
  <c r="Q366" i="14"/>
  <c r="P366" i="14"/>
  <c r="O366" i="14"/>
  <c r="N366" i="14"/>
  <c r="J366" i="14"/>
  <c r="I366" i="14"/>
  <c r="C366" i="14"/>
  <c r="Q365" i="14"/>
  <c r="P365" i="14"/>
  <c r="O365" i="14"/>
  <c r="N365" i="14"/>
  <c r="J365" i="14"/>
  <c r="I365" i="14"/>
  <c r="C365" i="14"/>
  <c r="J364" i="14"/>
  <c r="I364" i="14"/>
  <c r="Q363" i="14"/>
  <c r="P363" i="14"/>
  <c r="O363" i="14"/>
  <c r="N363" i="14"/>
  <c r="J363" i="14"/>
  <c r="I363" i="14"/>
  <c r="C363" i="14"/>
  <c r="Q362" i="14"/>
  <c r="P362" i="14"/>
  <c r="O362" i="14"/>
  <c r="N362" i="14"/>
  <c r="J362" i="14"/>
  <c r="I362" i="14"/>
  <c r="C362" i="14"/>
  <c r="J361" i="14"/>
  <c r="I361" i="14"/>
  <c r="Q360" i="14"/>
  <c r="P360" i="14"/>
  <c r="O360" i="14"/>
  <c r="N360" i="14"/>
  <c r="J360" i="14"/>
  <c r="I360" i="14"/>
  <c r="C360" i="14"/>
  <c r="Q359" i="14"/>
  <c r="P359" i="14"/>
  <c r="O359" i="14"/>
  <c r="N359" i="14"/>
  <c r="J359" i="14"/>
  <c r="I359" i="14"/>
  <c r="C359" i="14"/>
  <c r="Q358" i="14"/>
  <c r="P358" i="14"/>
  <c r="O358" i="14"/>
  <c r="N358" i="14"/>
  <c r="J358" i="14"/>
  <c r="I358" i="14"/>
  <c r="C358" i="14"/>
  <c r="Q357" i="14"/>
  <c r="P357" i="14"/>
  <c r="O357" i="14"/>
  <c r="N357" i="14"/>
  <c r="J357" i="14"/>
  <c r="I357" i="14"/>
  <c r="C357" i="14"/>
  <c r="Q356" i="14"/>
  <c r="P356" i="14"/>
  <c r="O356" i="14"/>
  <c r="N356" i="14"/>
  <c r="J356" i="14"/>
  <c r="I356" i="14"/>
  <c r="C356" i="14"/>
  <c r="Q355" i="14"/>
  <c r="P355" i="14"/>
  <c r="O355" i="14"/>
  <c r="N355" i="14"/>
  <c r="J355" i="14"/>
  <c r="I355" i="14"/>
  <c r="C355" i="14"/>
  <c r="Q354" i="14"/>
  <c r="P354" i="14"/>
  <c r="O354" i="14"/>
  <c r="N354" i="14"/>
  <c r="J354" i="14"/>
  <c r="I354" i="14"/>
  <c r="C354" i="14"/>
  <c r="Q353" i="14"/>
  <c r="P353" i="14"/>
  <c r="O353" i="14"/>
  <c r="N353" i="14"/>
  <c r="J353" i="14"/>
  <c r="I353" i="14"/>
  <c r="C353" i="14"/>
  <c r="Q352" i="14"/>
  <c r="P352" i="14"/>
  <c r="O352" i="14"/>
  <c r="N352" i="14"/>
  <c r="J352" i="14"/>
  <c r="I352" i="14"/>
  <c r="C352" i="14"/>
  <c r="Q351" i="14"/>
  <c r="P351" i="14"/>
  <c r="O351" i="14"/>
  <c r="N351" i="14"/>
  <c r="J351" i="14"/>
  <c r="I351" i="14"/>
  <c r="C351" i="14"/>
  <c r="Q350" i="14"/>
  <c r="P350" i="14"/>
  <c r="O350" i="14"/>
  <c r="N350" i="14"/>
  <c r="J350" i="14"/>
  <c r="I350" i="14"/>
  <c r="C350" i="14"/>
  <c r="Q349" i="14"/>
  <c r="P349" i="14"/>
  <c r="O349" i="14"/>
  <c r="N349" i="14"/>
  <c r="J349" i="14"/>
  <c r="I349" i="14"/>
  <c r="C349" i="14"/>
  <c r="Q348" i="14"/>
  <c r="P348" i="14"/>
  <c r="O348" i="14"/>
  <c r="N348" i="14"/>
  <c r="J348" i="14"/>
  <c r="I348" i="14"/>
  <c r="C348" i="14"/>
  <c r="Q347" i="14"/>
  <c r="P347" i="14"/>
  <c r="O347" i="14"/>
  <c r="N347" i="14"/>
  <c r="J347" i="14"/>
  <c r="I347" i="14"/>
  <c r="C347" i="14"/>
  <c r="Q346" i="14"/>
  <c r="P346" i="14"/>
  <c r="O346" i="14"/>
  <c r="N346" i="14"/>
  <c r="J346" i="14"/>
  <c r="I346" i="14"/>
  <c r="C346" i="14"/>
  <c r="J345" i="14"/>
  <c r="I345" i="14"/>
  <c r="Q344" i="14"/>
  <c r="P344" i="14"/>
  <c r="O344" i="14"/>
  <c r="N344" i="14"/>
  <c r="J344" i="14"/>
  <c r="I344" i="14"/>
  <c r="C344" i="14"/>
  <c r="Q343" i="14"/>
  <c r="P343" i="14"/>
  <c r="O343" i="14"/>
  <c r="N343" i="14"/>
  <c r="J343" i="14"/>
  <c r="I343" i="14"/>
  <c r="C343" i="14"/>
  <c r="Q342" i="14"/>
  <c r="P342" i="14"/>
  <c r="O342" i="14"/>
  <c r="N342" i="14"/>
  <c r="I342" i="14"/>
  <c r="C342" i="14"/>
  <c r="Q341" i="14"/>
  <c r="P341" i="14"/>
  <c r="O341" i="14"/>
  <c r="N341" i="14"/>
  <c r="J341" i="14"/>
  <c r="I341" i="14"/>
  <c r="C341" i="14"/>
  <c r="Q340" i="14"/>
  <c r="P340" i="14"/>
  <c r="O340" i="14"/>
  <c r="N340" i="14"/>
  <c r="J340" i="14"/>
  <c r="I340" i="14"/>
  <c r="C340" i="14"/>
  <c r="Q339" i="14"/>
  <c r="P339" i="14"/>
  <c r="O339" i="14"/>
  <c r="N339" i="14"/>
  <c r="J339" i="14"/>
  <c r="I339" i="14"/>
  <c r="C339" i="14"/>
  <c r="Q338" i="14"/>
  <c r="P338" i="14"/>
  <c r="O338" i="14"/>
  <c r="N338" i="14"/>
  <c r="J338" i="14"/>
  <c r="I338" i="14"/>
  <c r="C338" i="14"/>
  <c r="Q337" i="14"/>
  <c r="P337" i="14"/>
  <c r="O337" i="14"/>
  <c r="N337" i="14"/>
  <c r="J337" i="14"/>
  <c r="I337" i="14"/>
  <c r="C337" i="14"/>
  <c r="J336" i="14"/>
  <c r="I336" i="14"/>
  <c r="Q335" i="14"/>
  <c r="P335" i="14"/>
  <c r="O335" i="14"/>
  <c r="N335" i="14"/>
  <c r="J335" i="14"/>
  <c r="I335" i="14"/>
  <c r="C335" i="14"/>
  <c r="Q334" i="14"/>
  <c r="P334" i="14"/>
  <c r="O334" i="14"/>
  <c r="N334" i="14"/>
  <c r="J334" i="14"/>
  <c r="I334" i="14"/>
  <c r="C334" i="14"/>
  <c r="Q333" i="14"/>
  <c r="P333" i="14"/>
  <c r="O333" i="14"/>
  <c r="N333" i="14"/>
  <c r="J333" i="14"/>
  <c r="I333" i="14"/>
  <c r="C333" i="14"/>
  <c r="Q332" i="14"/>
  <c r="P332" i="14"/>
  <c r="O332" i="14"/>
  <c r="N332" i="14"/>
  <c r="J332" i="14"/>
  <c r="I332" i="14"/>
  <c r="C332" i="14"/>
  <c r="Q331" i="14"/>
  <c r="P331" i="14"/>
  <c r="O331" i="14"/>
  <c r="N331" i="14"/>
  <c r="J331" i="14"/>
  <c r="I331" i="14"/>
  <c r="C331" i="14"/>
  <c r="Q330" i="14"/>
  <c r="P330" i="14"/>
  <c r="O330" i="14"/>
  <c r="N330" i="14"/>
  <c r="J330" i="14"/>
  <c r="I330" i="14"/>
  <c r="C330" i="14"/>
  <c r="Q329" i="14"/>
  <c r="P329" i="14"/>
  <c r="O329" i="14"/>
  <c r="N329" i="14"/>
  <c r="J329" i="14"/>
  <c r="I329" i="14"/>
  <c r="C329" i="14"/>
  <c r="Q328" i="14"/>
  <c r="P328" i="14"/>
  <c r="O328" i="14"/>
  <c r="N328" i="14"/>
  <c r="J328" i="14"/>
  <c r="I328" i="14"/>
  <c r="C328" i="14"/>
  <c r="Q327" i="14"/>
  <c r="P327" i="14"/>
  <c r="O327" i="14"/>
  <c r="N327" i="14"/>
  <c r="J327" i="14"/>
  <c r="I327" i="14"/>
  <c r="C327" i="14"/>
  <c r="Q326" i="14"/>
  <c r="P326" i="14"/>
  <c r="O326" i="14"/>
  <c r="N326" i="14"/>
  <c r="J326" i="14"/>
  <c r="I326" i="14"/>
  <c r="C326" i="14"/>
  <c r="Q325" i="14"/>
  <c r="P325" i="14"/>
  <c r="O325" i="14"/>
  <c r="N325" i="14"/>
  <c r="J325" i="14"/>
  <c r="I325" i="14"/>
  <c r="C325" i="14"/>
  <c r="Q324" i="14"/>
  <c r="P324" i="14"/>
  <c r="O324" i="14"/>
  <c r="N324" i="14"/>
  <c r="J324" i="14"/>
  <c r="I324" i="14"/>
  <c r="C324" i="14"/>
  <c r="Q323" i="14"/>
  <c r="P323" i="14"/>
  <c r="O323" i="14"/>
  <c r="N323" i="14"/>
  <c r="J323" i="14"/>
  <c r="I323" i="14"/>
  <c r="C323" i="14"/>
  <c r="J322" i="14"/>
  <c r="I322" i="14"/>
  <c r="Q321" i="14"/>
  <c r="P321" i="14"/>
  <c r="O321" i="14"/>
  <c r="N321" i="14"/>
  <c r="J321" i="14"/>
  <c r="I321" i="14"/>
  <c r="C321" i="14"/>
  <c r="Q320" i="14"/>
  <c r="P320" i="14"/>
  <c r="O320" i="14"/>
  <c r="N320" i="14"/>
  <c r="J320" i="14"/>
  <c r="I320" i="14"/>
  <c r="C320" i="14"/>
  <c r="Q319" i="14"/>
  <c r="P319" i="14"/>
  <c r="O319" i="14"/>
  <c r="N319" i="14"/>
  <c r="J319" i="14"/>
  <c r="I319" i="14"/>
  <c r="C319" i="14"/>
  <c r="Q318" i="14"/>
  <c r="P318" i="14"/>
  <c r="O318" i="14"/>
  <c r="N318" i="14"/>
  <c r="J318" i="14"/>
  <c r="I318" i="14"/>
  <c r="C318" i="14"/>
  <c r="Q317" i="14"/>
  <c r="P317" i="14"/>
  <c r="O317" i="14"/>
  <c r="N317" i="14"/>
  <c r="J317" i="14"/>
  <c r="I317" i="14"/>
  <c r="C317" i="14"/>
  <c r="Q316" i="14"/>
  <c r="P316" i="14"/>
  <c r="O316" i="14"/>
  <c r="N316" i="14"/>
  <c r="J316" i="14"/>
  <c r="I316" i="14"/>
  <c r="C316" i="14"/>
  <c r="Q315" i="14"/>
  <c r="P315" i="14"/>
  <c r="O315" i="14"/>
  <c r="N315" i="14"/>
  <c r="J315" i="14"/>
  <c r="I315" i="14"/>
  <c r="C315" i="14"/>
  <c r="Q314" i="14"/>
  <c r="P314" i="14"/>
  <c r="O314" i="14"/>
  <c r="N314" i="14"/>
  <c r="J314" i="14"/>
  <c r="I314" i="14"/>
  <c r="C314" i="14"/>
  <c r="Q313" i="14"/>
  <c r="P313" i="14"/>
  <c r="O313" i="14"/>
  <c r="N313" i="14"/>
  <c r="J313" i="14"/>
  <c r="I313" i="14"/>
  <c r="C313" i="14"/>
  <c r="Q312" i="14"/>
  <c r="P312" i="14"/>
  <c r="O312" i="14"/>
  <c r="N312" i="14"/>
  <c r="J312" i="14"/>
  <c r="I312" i="14"/>
  <c r="C312" i="14"/>
  <c r="Q311" i="14"/>
  <c r="P311" i="14"/>
  <c r="O311" i="14"/>
  <c r="N311" i="14"/>
  <c r="J311" i="14"/>
  <c r="I311" i="14"/>
  <c r="C311" i="14"/>
  <c r="Q310" i="14"/>
  <c r="P310" i="14"/>
  <c r="O310" i="14"/>
  <c r="N310" i="14"/>
  <c r="J310" i="14"/>
  <c r="I310" i="14"/>
  <c r="C310" i="14"/>
  <c r="Q309" i="14"/>
  <c r="P309" i="14"/>
  <c r="O309" i="14"/>
  <c r="N309" i="14"/>
  <c r="J309" i="14"/>
  <c r="I309" i="14"/>
  <c r="C309" i="14"/>
  <c r="Q308" i="14"/>
  <c r="P308" i="14"/>
  <c r="O308" i="14"/>
  <c r="N308" i="14"/>
  <c r="J308" i="14"/>
  <c r="I308" i="14"/>
  <c r="C308" i="14"/>
  <c r="Q307" i="14"/>
  <c r="P307" i="14"/>
  <c r="O307" i="14"/>
  <c r="N307" i="14"/>
  <c r="J307" i="14"/>
  <c r="I307" i="14"/>
  <c r="C307" i="14"/>
  <c r="J306" i="14"/>
  <c r="I306" i="14"/>
  <c r="Q305" i="14"/>
  <c r="P305" i="14"/>
  <c r="O305" i="14"/>
  <c r="N305" i="14"/>
  <c r="J305" i="14"/>
  <c r="I305" i="14"/>
  <c r="C305" i="14"/>
  <c r="Q304" i="14"/>
  <c r="P304" i="14"/>
  <c r="O304" i="14"/>
  <c r="N304" i="14"/>
  <c r="J304" i="14"/>
  <c r="I304" i="14"/>
  <c r="C304" i="14"/>
  <c r="Q303" i="14"/>
  <c r="P303" i="14"/>
  <c r="O303" i="14"/>
  <c r="N303" i="14"/>
  <c r="J303" i="14"/>
  <c r="I303" i="14"/>
  <c r="C303" i="14"/>
  <c r="Q302" i="14"/>
  <c r="P302" i="14"/>
  <c r="O302" i="14"/>
  <c r="N302" i="14"/>
  <c r="J302" i="14"/>
  <c r="I302" i="14"/>
  <c r="C302" i="14"/>
  <c r="Q301" i="14"/>
  <c r="P301" i="14"/>
  <c r="O301" i="14"/>
  <c r="N301" i="14"/>
  <c r="J301" i="14"/>
  <c r="I301" i="14"/>
  <c r="C301" i="14"/>
  <c r="Q300" i="14"/>
  <c r="P300" i="14"/>
  <c r="O300" i="14"/>
  <c r="N300" i="14"/>
  <c r="J300" i="14"/>
  <c r="I300" i="14"/>
  <c r="C300" i="14"/>
  <c r="Q299" i="14"/>
  <c r="P299" i="14"/>
  <c r="O299" i="14"/>
  <c r="N299" i="14"/>
  <c r="J299" i="14"/>
  <c r="I299" i="14"/>
  <c r="C299" i="14"/>
  <c r="Q298" i="14"/>
  <c r="P298" i="14"/>
  <c r="O298" i="14"/>
  <c r="N298" i="14"/>
  <c r="J298" i="14"/>
  <c r="I298" i="14"/>
  <c r="C298" i="14"/>
  <c r="Q297" i="14"/>
  <c r="P297" i="14"/>
  <c r="O297" i="14"/>
  <c r="N297" i="14"/>
  <c r="J297" i="14"/>
  <c r="I297" i="14"/>
  <c r="C297" i="14"/>
  <c r="Q296" i="14"/>
  <c r="P296" i="14"/>
  <c r="O296" i="14"/>
  <c r="N296" i="14"/>
  <c r="J296" i="14"/>
  <c r="I296" i="14"/>
  <c r="C296" i="14"/>
  <c r="Q295" i="14"/>
  <c r="P295" i="14"/>
  <c r="O295" i="14"/>
  <c r="N295" i="14"/>
  <c r="J295" i="14"/>
  <c r="I295" i="14"/>
  <c r="C295" i="14"/>
  <c r="Q294" i="14"/>
  <c r="P294" i="14"/>
  <c r="O294" i="14"/>
  <c r="N294" i="14"/>
  <c r="J294" i="14"/>
  <c r="I294" i="14"/>
  <c r="C294" i="14"/>
  <c r="Q293" i="14"/>
  <c r="P293" i="14"/>
  <c r="O293" i="14"/>
  <c r="N293" i="14"/>
  <c r="J293" i="14"/>
  <c r="I293" i="14"/>
  <c r="C293" i="14"/>
  <c r="Q292" i="14"/>
  <c r="P292" i="14"/>
  <c r="O292" i="14"/>
  <c r="N292" i="14"/>
  <c r="J292" i="14"/>
  <c r="I292" i="14"/>
  <c r="C292" i="14"/>
  <c r="Q291" i="14"/>
  <c r="P291" i="14"/>
  <c r="O291" i="14"/>
  <c r="N291" i="14"/>
  <c r="J291" i="14"/>
  <c r="I291" i="14"/>
  <c r="C291" i="14"/>
  <c r="Q290" i="14"/>
  <c r="P290" i="14"/>
  <c r="O290" i="14"/>
  <c r="N290" i="14"/>
  <c r="J290" i="14"/>
  <c r="I290" i="14"/>
  <c r="C290" i="14"/>
  <c r="Q289" i="14"/>
  <c r="P289" i="14"/>
  <c r="O289" i="14"/>
  <c r="N289" i="14"/>
  <c r="J289" i="14"/>
  <c r="I289" i="14"/>
  <c r="C289" i="14"/>
  <c r="Q288" i="14"/>
  <c r="P288" i="14"/>
  <c r="O288" i="14"/>
  <c r="N288" i="14"/>
  <c r="J288" i="14"/>
  <c r="I288" i="14"/>
  <c r="C288" i="14"/>
  <c r="J287" i="14"/>
  <c r="I287" i="14"/>
  <c r="Q286" i="14"/>
  <c r="P286" i="14"/>
  <c r="O286" i="14"/>
  <c r="N286" i="14"/>
  <c r="J286" i="14"/>
  <c r="I286" i="14"/>
  <c r="C286" i="14"/>
  <c r="Q285" i="14"/>
  <c r="P285" i="14"/>
  <c r="O285" i="14"/>
  <c r="N285" i="14"/>
  <c r="J285" i="14"/>
  <c r="I285" i="14"/>
  <c r="C285" i="14"/>
  <c r="Q284" i="14"/>
  <c r="P284" i="14"/>
  <c r="O284" i="14"/>
  <c r="N284" i="14"/>
  <c r="J284" i="14"/>
  <c r="I284" i="14"/>
  <c r="C284" i="14"/>
  <c r="Q283" i="14"/>
  <c r="P283" i="14"/>
  <c r="O283" i="14"/>
  <c r="N283" i="14"/>
  <c r="J283" i="14"/>
  <c r="I283" i="14"/>
  <c r="C283" i="14"/>
  <c r="Q282" i="14"/>
  <c r="P282" i="14"/>
  <c r="O282" i="14"/>
  <c r="N282" i="14"/>
  <c r="J282" i="14"/>
  <c r="I282" i="14"/>
  <c r="C282" i="14"/>
  <c r="Q281" i="14"/>
  <c r="P281" i="14"/>
  <c r="O281" i="14"/>
  <c r="N281" i="14"/>
  <c r="J281" i="14"/>
  <c r="I281" i="14"/>
  <c r="C281" i="14"/>
  <c r="Q280" i="14"/>
  <c r="P280" i="14"/>
  <c r="O280" i="14"/>
  <c r="N280" i="14"/>
  <c r="J280" i="14"/>
  <c r="I280" i="14"/>
  <c r="C280" i="14"/>
  <c r="Q279" i="14"/>
  <c r="P279" i="14"/>
  <c r="O279" i="14"/>
  <c r="N279" i="14"/>
  <c r="J279" i="14"/>
  <c r="I279" i="14"/>
  <c r="C279" i="14"/>
  <c r="Q278" i="14"/>
  <c r="P278" i="14"/>
  <c r="O278" i="14"/>
  <c r="N278" i="14"/>
  <c r="J278" i="14"/>
  <c r="I278" i="14"/>
  <c r="C278" i="14"/>
  <c r="Q277" i="14"/>
  <c r="P277" i="14"/>
  <c r="O277" i="14"/>
  <c r="N277" i="14"/>
  <c r="J277" i="14"/>
  <c r="I277" i="14"/>
  <c r="C277" i="14"/>
  <c r="Q276" i="14"/>
  <c r="P276" i="14"/>
  <c r="O276" i="14"/>
  <c r="N276" i="14"/>
  <c r="J276" i="14"/>
  <c r="I276" i="14"/>
  <c r="C276" i="14"/>
  <c r="Q275" i="14"/>
  <c r="P275" i="14"/>
  <c r="O275" i="14"/>
  <c r="N275" i="14"/>
  <c r="J275" i="14"/>
  <c r="I275" i="14"/>
  <c r="C275" i="14"/>
  <c r="Q274" i="14"/>
  <c r="P274" i="14"/>
  <c r="O274" i="14"/>
  <c r="N274" i="14"/>
  <c r="J274" i="14"/>
  <c r="I274" i="14"/>
  <c r="C274" i="14"/>
  <c r="Q273" i="14"/>
  <c r="P273" i="14"/>
  <c r="O273" i="14"/>
  <c r="N273" i="14"/>
  <c r="J273" i="14"/>
  <c r="I273" i="14"/>
  <c r="C273" i="14"/>
  <c r="Q272" i="14"/>
  <c r="P272" i="14"/>
  <c r="O272" i="14"/>
  <c r="N272" i="14"/>
  <c r="J272" i="14"/>
  <c r="I272" i="14"/>
  <c r="C272" i="14"/>
  <c r="J271" i="14"/>
  <c r="I271" i="14"/>
  <c r="Q270" i="14"/>
  <c r="P270" i="14"/>
  <c r="O270" i="14"/>
  <c r="N270" i="14"/>
  <c r="J270" i="14"/>
  <c r="I270" i="14"/>
  <c r="C270" i="14"/>
  <c r="Q269" i="14"/>
  <c r="P269" i="14"/>
  <c r="O269" i="14"/>
  <c r="N269" i="14"/>
  <c r="J269" i="14"/>
  <c r="I269" i="14"/>
  <c r="C269" i="14"/>
  <c r="Q268" i="14"/>
  <c r="P268" i="14"/>
  <c r="O268" i="14"/>
  <c r="N268" i="14"/>
  <c r="J268" i="14"/>
  <c r="I268" i="14"/>
  <c r="C268" i="14"/>
  <c r="Q267" i="14"/>
  <c r="P267" i="14"/>
  <c r="O267" i="14"/>
  <c r="N267" i="14"/>
  <c r="J267" i="14"/>
  <c r="I267" i="14"/>
  <c r="C267" i="14"/>
  <c r="Q266" i="14"/>
  <c r="P266" i="14"/>
  <c r="O266" i="14"/>
  <c r="N266" i="14"/>
  <c r="J266" i="14"/>
  <c r="I266" i="14"/>
  <c r="C266" i="14"/>
  <c r="Q265" i="14"/>
  <c r="P265" i="14"/>
  <c r="O265" i="14"/>
  <c r="N265" i="14"/>
  <c r="J265" i="14"/>
  <c r="I265" i="14"/>
  <c r="C265" i="14"/>
  <c r="Q264" i="14"/>
  <c r="P264" i="14"/>
  <c r="O264" i="14"/>
  <c r="N264" i="14"/>
  <c r="J264" i="14"/>
  <c r="I264" i="14"/>
  <c r="C264" i="14"/>
  <c r="Q263" i="14"/>
  <c r="P263" i="14"/>
  <c r="O263" i="14"/>
  <c r="N263" i="14"/>
  <c r="J263" i="14"/>
  <c r="I263" i="14"/>
  <c r="C263" i="14"/>
  <c r="Q262" i="14"/>
  <c r="P262" i="14"/>
  <c r="O262" i="14"/>
  <c r="N262" i="14"/>
  <c r="J262" i="14"/>
  <c r="I262" i="14"/>
  <c r="C262" i="14"/>
  <c r="Q261" i="14"/>
  <c r="P261" i="14"/>
  <c r="O261" i="14"/>
  <c r="N261" i="14"/>
  <c r="J261" i="14"/>
  <c r="I261" i="14"/>
  <c r="C261" i="14"/>
  <c r="Q260" i="14"/>
  <c r="P260" i="14"/>
  <c r="O260" i="14"/>
  <c r="N260" i="14"/>
  <c r="J260" i="14"/>
  <c r="I260" i="14"/>
  <c r="C260" i="14"/>
  <c r="J259" i="14"/>
  <c r="I259" i="14"/>
  <c r="Q258" i="14"/>
  <c r="P258" i="14"/>
  <c r="O258" i="14"/>
  <c r="N258" i="14"/>
  <c r="J258" i="14"/>
  <c r="I258" i="14"/>
  <c r="C258" i="14"/>
  <c r="Q257" i="14"/>
  <c r="P257" i="14"/>
  <c r="O257" i="14"/>
  <c r="N257" i="14"/>
  <c r="J257" i="14"/>
  <c r="I257" i="14"/>
  <c r="C257" i="14"/>
  <c r="Q256" i="14"/>
  <c r="P256" i="14"/>
  <c r="O256" i="14"/>
  <c r="N256" i="14"/>
  <c r="J256" i="14"/>
  <c r="I256" i="14"/>
  <c r="C256" i="14"/>
  <c r="Q255" i="14"/>
  <c r="P255" i="14"/>
  <c r="O255" i="14"/>
  <c r="N255" i="14"/>
  <c r="J255" i="14"/>
  <c r="I255" i="14"/>
  <c r="C255" i="14"/>
  <c r="Q254" i="14"/>
  <c r="P254" i="14"/>
  <c r="O254" i="14"/>
  <c r="N254" i="14"/>
  <c r="J254" i="14"/>
  <c r="I254" i="14"/>
  <c r="C254" i="14"/>
  <c r="Q253" i="14"/>
  <c r="P253" i="14"/>
  <c r="O253" i="14"/>
  <c r="N253" i="14"/>
  <c r="J253" i="14"/>
  <c r="I253" i="14"/>
  <c r="C253" i="14"/>
  <c r="Q252" i="14"/>
  <c r="P252" i="14"/>
  <c r="O252" i="14"/>
  <c r="N252" i="14"/>
  <c r="J252" i="14"/>
  <c r="I252" i="14"/>
  <c r="C252" i="14"/>
  <c r="Q251" i="14"/>
  <c r="P251" i="14"/>
  <c r="O251" i="14"/>
  <c r="N251" i="14"/>
  <c r="J251" i="14"/>
  <c r="I251" i="14"/>
  <c r="C251" i="14"/>
  <c r="Q250" i="14"/>
  <c r="P250" i="14"/>
  <c r="O250" i="14"/>
  <c r="N250" i="14"/>
  <c r="J250" i="14"/>
  <c r="I250" i="14"/>
  <c r="C250" i="14"/>
  <c r="Q249" i="14"/>
  <c r="P249" i="14"/>
  <c r="O249" i="14"/>
  <c r="N249" i="14"/>
  <c r="J249" i="14"/>
  <c r="I249" i="14"/>
  <c r="C249" i="14"/>
  <c r="J248" i="14"/>
  <c r="I248" i="14"/>
  <c r="Q247" i="14"/>
  <c r="P247" i="14"/>
  <c r="O247" i="14"/>
  <c r="N247" i="14"/>
  <c r="J247" i="14"/>
  <c r="I247" i="14"/>
  <c r="C247" i="14"/>
  <c r="Q246" i="14"/>
  <c r="P246" i="14"/>
  <c r="O246" i="14"/>
  <c r="N246" i="14"/>
  <c r="J246" i="14"/>
  <c r="I246" i="14"/>
  <c r="C246" i="14"/>
  <c r="Q245" i="14"/>
  <c r="P245" i="14"/>
  <c r="O245" i="14"/>
  <c r="N245" i="14"/>
  <c r="J245" i="14"/>
  <c r="I245" i="14"/>
  <c r="C245" i="14"/>
  <c r="Q244" i="14"/>
  <c r="P244" i="14"/>
  <c r="O244" i="14"/>
  <c r="N244" i="14"/>
  <c r="J244" i="14"/>
  <c r="I244" i="14"/>
  <c r="C244" i="14"/>
  <c r="Q243" i="14"/>
  <c r="P243" i="14"/>
  <c r="O243" i="14"/>
  <c r="N243" i="14"/>
  <c r="J243" i="14"/>
  <c r="I243" i="14"/>
  <c r="C243" i="14"/>
  <c r="Q242" i="14"/>
  <c r="P242" i="14"/>
  <c r="O242" i="14"/>
  <c r="N242" i="14"/>
  <c r="J242" i="14"/>
  <c r="I242" i="14"/>
  <c r="C242" i="14"/>
  <c r="Q241" i="14"/>
  <c r="P241" i="14"/>
  <c r="O241" i="14"/>
  <c r="N241" i="14"/>
  <c r="J241" i="14"/>
  <c r="I241" i="14"/>
  <c r="C241" i="14"/>
  <c r="Q240" i="14"/>
  <c r="P240" i="14"/>
  <c r="O240" i="14"/>
  <c r="N240" i="14"/>
  <c r="J240" i="14"/>
  <c r="I240" i="14"/>
  <c r="C240" i="14"/>
  <c r="J239" i="14"/>
  <c r="I239" i="14"/>
  <c r="Q238" i="14"/>
  <c r="P238" i="14"/>
  <c r="O238" i="14"/>
  <c r="N238" i="14"/>
  <c r="J238" i="14"/>
  <c r="I238" i="14"/>
  <c r="C238" i="14"/>
  <c r="Q237" i="14"/>
  <c r="P237" i="14"/>
  <c r="O237" i="14"/>
  <c r="N237" i="14"/>
  <c r="J237" i="14"/>
  <c r="I237" i="14"/>
  <c r="C237" i="14"/>
  <c r="Q236" i="14"/>
  <c r="P236" i="14"/>
  <c r="O236" i="14"/>
  <c r="N236" i="14"/>
  <c r="J236" i="14"/>
  <c r="I236" i="14"/>
  <c r="C236" i="14"/>
  <c r="Q235" i="14"/>
  <c r="P235" i="14"/>
  <c r="O235" i="14"/>
  <c r="N235" i="14"/>
  <c r="J235" i="14"/>
  <c r="I235" i="14"/>
  <c r="C235" i="14"/>
  <c r="Q234" i="14"/>
  <c r="P234" i="14"/>
  <c r="O234" i="14"/>
  <c r="N234" i="14"/>
  <c r="J234" i="14"/>
  <c r="I234" i="14"/>
  <c r="C234" i="14"/>
  <c r="Q233" i="14"/>
  <c r="P233" i="14"/>
  <c r="O233" i="14"/>
  <c r="N233" i="14"/>
  <c r="J233" i="14"/>
  <c r="I233" i="14"/>
  <c r="C233" i="14"/>
  <c r="Q232" i="14"/>
  <c r="P232" i="14"/>
  <c r="O232" i="14"/>
  <c r="N232" i="14"/>
  <c r="J232" i="14"/>
  <c r="I232" i="14"/>
  <c r="C232" i="14"/>
  <c r="Q231" i="14"/>
  <c r="P231" i="14"/>
  <c r="O231" i="14"/>
  <c r="N231" i="14"/>
  <c r="J231" i="14"/>
  <c r="I231" i="14"/>
  <c r="C231" i="14"/>
  <c r="Q230" i="14"/>
  <c r="P230" i="14"/>
  <c r="O230" i="14"/>
  <c r="N230" i="14"/>
  <c r="J230" i="14"/>
  <c r="I230" i="14"/>
  <c r="C230" i="14"/>
  <c r="Q229" i="14"/>
  <c r="P229" i="14"/>
  <c r="O229" i="14"/>
  <c r="N229" i="14"/>
  <c r="J229" i="14"/>
  <c r="I229" i="14"/>
  <c r="C229" i="14"/>
  <c r="Q228" i="14"/>
  <c r="P228" i="14"/>
  <c r="O228" i="14"/>
  <c r="N228" i="14"/>
  <c r="J228" i="14"/>
  <c r="I228" i="14"/>
  <c r="C228" i="14"/>
  <c r="Q227" i="14"/>
  <c r="P227" i="14"/>
  <c r="O227" i="14"/>
  <c r="N227" i="14"/>
  <c r="J227" i="14"/>
  <c r="I227" i="14"/>
  <c r="C227" i="14"/>
  <c r="J226" i="14"/>
  <c r="I226" i="14"/>
  <c r="Q225" i="14"/>
  <c r="P225" i="14"/>
  <c r="O225" i="14"/>
  <c r="N225" i="14"/>
  <c r="J225" i="14"/>
  <c r="I225" i="14"/>
  <c r="C225" i="14"/>
  <c r="Q224" i="14"/>
  <c r="P224" i="14"/>
  <c r="O224" i="14"/>
  <c r="N224" i="14"/>
  <c r="J224" i="14"/>
  <c r="I224" i="14"/>
  <c r="C224" i="14"/>
  <c r="Q223" i="14"/>
  <c r="P223" i="14"/>
  <c r="O223" i="14"/>
  <c r="N223" i="14"/>
  <c r="J223" i="14"/>
  <c r="I223" i="14"/>
  <c r="C223" i="14"/>
  <c r="J222" i="14"/>
  <c r="I222" i="14"/>
  <c r="Q221" i="14"/>
  <c r="P221" i="14"/>
  <c r="O221" i="14"/>
  <c r="N221" i="14"/>
  <c r="J221" i="14"/>
  <c r="I221" i="14"/>
  <c r="C221" i="14"/>
  <c r="Q220" i="14"/>
  <c r="P220" i="14"/>
  <c r="O220" i="14"/>
  <c r="N220" i="14"/>
  <c r="J220" i="14"/>
  <c r="I220" i="14"/>
  <c r="C220" i="14"/>
  <c r="Q219" i="14"/>
  <c r="P219" i="14"/>
  <c r="O219" i="14"/>
  <c r="N219" i="14"/>
  <c r="J219" i="14"/>
  <c r="I219" i="14"/>
  <c r="C219" i="14"/>
  <c r="Q218" i="14"/>
  <c r="P218" i="14"/>
  <c r="O218" i="14"/>
  <c r="N218" i="14"/>
  <c r="J218" i="14"/>
  <c r="I218" i="14"/>
  <c r="C218" i="14"/>
  <c r="Q217" i="14"/>
  <c r="P217" i="14"/>
  <c r="O217" i="14"/>
  <c r="N217" i="14"/>
  <c r="J217" i="14"/>
  <c r="I217" i="14"/>
  <c r="C217" i="14"/>
  <c r="J216" i="14"/>
  <c r="I216" i="14"/>
  <c r="Q215" i="14"/>
  <c r="P215" i="14"/>
  <c r="O215" i="14"/>
  <c r="N215" i="14"/>
  <c r="J215" i="14"/>
  <c r="I215" i="14"/>
  <c r="C215" i="14"/>
  <c r="Q214" i="14"/>
  <c r="P214" i="14"/>
  <c r="O214" i="14"/>
  <c r="N214" i="14"/>
  <c r="J214" i="14"/>
  <c r="I214" i="14"/>
  <c r="C214" i="14"/>
  <c r="Q213" i="14"/>
  <c r="P213" i="14"/>
  <c r="O213" i="14"/>
  <c r="N213" i="14"/>
  <c r="J213" i="14"/>
  <c r="I213" i="14"/>
  <c r="C213" i="14"/>
  <c r="Q212" i="14"/>
  <c r="P212" i="14"/>
  <c r="O212" i="14"/>
  <c r="N212" i="14"/>
  <c r="J212" i="14"/>
  <c r="I212" i="14"/>
  <c r="C212" i="14"/>
  <c r="Q211" i="14"/>
  <c r="P211" i="14"/>
  <c r="O211" i="14"/>
  <c r="N211" i="14"/>
  <c r="J211" i="14"/>
  <c r="I211" i="14"/>
  <c r="C211" i="14"/>
  <c r="Q210" i="14"/>
  <c r="P210" i="14"/>
  <c r="O210" i="14"/>
  <c r="N210" i="14"/>
  <c r="J210" i="14"/>
  <c r="I210" i="14"/>
  <c r="C210" i="14"/>
  <c r="Q209" i="14"/>
  <c r="P209" i="14"/>
  <c r="O209" i="14"/>
  <c r="N209" i="14"/>
  <c r="J209" i="14"/>
  <c r="I209" i="14"/>
  <c r="C209" i="14"/>
  <c r="Q208" i="14"/>
  <c r="P208" i="14"/>
  <c r="O208" i="14"/>
  <c r="N208" i="14"/>
  <c r="J208" i="14"/>
  <c r="I208" i="14"/>
  <c r="C208" i="14"/>
  <c r="J207" i="14"/>
  <c r="I207" i="14"/>
  <c r="Q206" i="14"/>
  <c r="P206" i="14"/>
  <c r="O206" i="14"/>
  <c r="N206" i="14"/>
  <c r="J206" i="14"/>
  <c r="I206" i="14"/>
  <c r="C206" i="14"/>
  <c r="Q205" i="14"/>
  <c r="P205" i="14"/>
  <c r="N205" i="14"/>
  <c r="J205" i="14"/>
  <c r="I205" i="14"/>
  <c r="C205" i="14"/>
  <c r="Q204" i="14"/>
  <c r="P204" i="14"/>
  <c r="O204" i="14"/>
  <c r="N204" i="14"/>
  <c r="J204" i="14"/>
  <c r="I204" i="14"/>
  <c r="C204" i="14"/>
  <c r="Q203" i="14"/>
  <c r="P203" i="14"/>
  <c r="O203" i="14"/>
  <c r="N203" i="14"/>
  <c r="J203" i="14"/>
  <c r="I203" i="14"/>
  <c r="C203" i="14"/>
  <c r="Q202" i="14"/>
  <c r="P202" i="14"/>
  <c r="O202" i="14"/>
  <c r="N202" i="14"/>
  <c r="J202" i="14"/>
  <c r="I202" i="14"/>
  <c r="C202" i="14"/>
  <c r="Q201" i="14"/>
  <c r="P201" i="14"/>
  <c r="O201" i="14"/>
  <c r="N201" i="14"/>
  <c r="J201" i="14"/>
  <c r="I201" i="14"/>
  <c r="C201" i="14"/>
  <c r="Q200" i="14"/>
  <c r="P200" i="14"/>
  <c r="O200" i="14"/>
  <c r="N200" i="14"/>
  <c r="J200" i="14"/>
  <c r="I200" i="14"/>
  <c r="C200" i="14"/>
  <c r="Q199" i="14"/>
  <c r="P199" i="14"/>
  <c r="O199" i="14"/>
  <c r="N199" i="14"/>
  <c r="J199" i="14"/>
  <c r="I199" i="14"/>
  <c r="C199" i="14"/>
  <c r="Q198" i="14"/>
  <c r="P198" i="14"/>
  <c r="O198" i="14"/>
  <c r="N198" i="14"/>
  <c r="J198" i="14"/>
  <c r="I198" i="14"/>
  <c r="C198" i="14"/>
  <c r="Q197" i="14"/>
  <c r="P197" i="14"/>
  <c r="O197" i="14"/>
  <c r="N197" i="14"/>
  <c r="J197" i="14"/>
  <c r="I197" i="14"/>
  <c r="C197" i="14"/>
  <c r="Q196" i="14"/>
  <c r="P196" i="14"/>
  <c r="O196" i="14"/>
  <c r="N196" i="14"/>
  <c r="J196" i="14"/>
  <c r="I196" i="14"/>
  <c r="C196" i="14"/>
  <c r="Q195" i="14"/>
  <c r="P195" i="14"/>
  <c r="O195" i="14"/>
  <c r="N195" i="14"/>
  <c r="J195" i="14"/>
  <c r="I195" i="14"/>
  <c r="C195" i="14"/>
  <c r="J194" i="14"/>
  <c r="I194" i="14"/>
  <c r="Q193" i="14"/>
  <c r="P193" i="14"/>
  <c r="O193" i="14"/>
  <c r="N193" i="14"/>
  <c r="J193" i="14"/>
  <c r="I193" i="14"/>
  <c r="C193" i="14"/>
  <c r="Q192" i="14"/>
  <c r="P192" i="14"/>
  <c r="O192" i="14"/>
  <c r="N192" i="14"/>
  <c r="J192" i="14"/>
  <c r="I192" i="14"/>
  <c r="C192" i="14"/>
  <c r="Q191" i="14"/>
  <c r="P191" i="14"/>
  <c r="O191" i="14"/>
  <c r="N191" i="14"/>
  <c r="J191" i="14"/>
  <c r="I191" i="14"/>
  <c r="C191" i="14"/>
  <c r="Q190" i="14"/>
  <c r="P190" i="14"/>
  <c r="O190" i="14"/>
  <c r="N190" i="14"/>
  <c r="J190" i="14"/>
  <c r="I190" i="14"/>
  <c r="C190" i="14"/>
  <c r="Q189" i="14"/>
  <c r="P189" i="14"/>
  <c r="O189" i="14"/>
  <c r="N189" i="14"/>
  <c r="J189" i="14"/>
  <c r="I189" i="14"/>
  <c r="C189" i="14"/>
  <c r="Q188" i="14"/>
  <c r="P188" i="14"/>
  <c r="O188" i="14"/>
  <c r="N188" i="14"/>
  <c r="J188" i="14"/>
  <c r="I188" i="14"/>
  <c r="C188" i="14"/>
  <c r="Q187" i="14"/>
  <c r="P187" i="14"/>
  <c r="O187" i="14"/>
  <c r="N187" i="14"/>
  <c r="J187" i="14"/>
  <c r="I187" i="14"/>
  <c r="C187" i="14"/>
  <c r="J186" i="14"/>
  <c r="I186" i="14"/>
  <c r="Q185" i="14"/>
  <c r="P185" i="14"/>
  <c r="O185" i="14"/>
  <c r="N185" i="14"/>
  <c r="J185" i="14"/>
  <c r="I185" i="14"/>
  <c r="C185" i="14"/>
  <c r="Q184" i="14"/>
  <c r="P184" i="14"/>
  <c r="O184" i="14"/>
  <c r="N184" i="14"/>
  <c r="J184" i="14"/>
  <c r="I184" i="14"/>
  <c r="C184" i="14"/>
  <c r="Q183" i="14"/>
  <c r="P183" i="14"/>
  <c r="O183" i="14"/>
  <c r="N183" i="14"/>
  <c r="J183" i="14"/>
  <c r="I183" i="14"/>
  <c r="C183" i="14"/>
  <c r="Q182" i="14"/>
  <c r="P182" i="14"/>
  <c r="O182" i="14"/>
  <c r="N182" i="14"/>
  <c r="J182" i="14"/>
  <c r="I182" i="14"/>
  <c r="C182" i="14"/>
  <c r="Q181" i="14"/>
  <c r="P181" i="14"/>
  <c r="O181" i="14"/>
  <c r="N181" i="14"/>
  <c r="J181" i="14"/>
  <c r="I181" i="14"/>
  <c r="C181" i="14"/>
  <c r="Q180" i="14"/>
  <c r="P180" i="14"/>
  <c r="O180" i="14"/>
  <c r="N180" i="14"/>
  <c r="J180" i="14"/>
  <c r="I180" i="14"/>
  <c r="C180" i="14"/>
  <c r="Q179" i="14"/>
  <c r="P179" i="14"/>
  <c r="O179" i="14"/>
  <c r="N179" i="14"/>
  <c r="J179" i="14"/>
  <c r="I179" i="14"/>
  <c r="C179" i="14"/>
  <c r="Q178" i="14"/>
  <c r="P178" i="14"/>
  <c r="O178" i="14"/>
  <c r="N178" i="14"/>
  <c r="J178" i="14"/>
  <c r="I178" i="14"/>
  <c r="C178" i="14"/>
  <c r="Q177" i="14"/>
  <c r="P177" i="14"/>
  <c r="O177" i="14"/>
  <c r="N177" i="14"/>
  <c r="J177" i="14"/>
  <c r="I177" i="14"/>
  <c r="C177" i="14"/>
  <c r="Q176" i="14"/>
  <c r="P176" i="14"/>
  <c r="O176" i="14"/>
  <c r="N176" i="14"/>
  <c r="J176" i="14"/>
  <c r="I176" i="14"/>
  <c r="C176" i="14"/>
  <c r="Q175" i="14"/>
  <c r="P175" i="14"/>
  <c r="O175" i="14"/>
  <c r="N175" i="14"/>
  <c r="J175" i="14"/>
  <c r="I175" i="14"/>
  <c r="C175" i="14"/>
  <c r="Q174" i="14"/>
  <c r="P174" i="14"/>
  <c r="O174" i="14"/>
  <c r="N174" i="14"/>
  <c r="J174" i="14"/>
  <c r="I174" i="14"/>
  <c r="C174" i="14"/>
  <c r="Q173" i="14"/>
  <c r="P173" i="14"/>
  <c r="O173" i="14"/>
  <c r="N173" i="14"/>
  <c r="J173" i="14"/>
  <c r="I173" i="14"/>
  <c r="C173" i="14"/>
  <c r="Q172" i="14"/>
  <c r="P172" i="14"/>
  <c r="O172" i="14"/>
  <c r="N172" i="14"/>
  <c r="J172" i="14"/>
  <c r="I172" i="14"/>
  <c r="C172" i="14"/>
  <c r="Q171" i="14"/>
  <c r="P171" i="14"/>
  <c r="O171" i="14"/>
  <c r="N171" i="14"/>
  <c r="J171" i="14"/>
  <c r="I171" i="14"/>
  <c r="C171" i="14"/>
  <c r="Q170" i="14"/>
  <c r="P170" i="14"/>
  <c r="O170" i="14"/>
  <c r="N170" i="14"/>
  <c r="J170" i="14"/>
  <c r="I170" i="14"/>
  <c r="C170" i="14"/>
  <c r="Q169" i="14"/>
  <c r="P169" i="14"/>
  <c r="O169" i="14"/>
  <c r="N169" i="14"/>
  <c r="J169" i="14"/>
  <c r="I169" i="14"/>
  <c r="C169" i="14"/>
  <c r="Q168" i="14"/>
  <c r="P168" i="14"/>
  <c r="O168" i="14"/>
  <c r="N168" i="14"/>
  <c r="J168" i="14"/>
  <c r="I168" i="14"/>
  <c r="C168" i="14"/>
  <c r="J167" i="14"/>
  <c r="I167" i="14"/>
  <c r="Q166" i="14"/>
  <c r="P166" i="14"/>
  <c r="O166" i="14"/>
  <c r="N166" i="14"/>
  <c r="J166" i="14"/>
  <c r="I166" i="14"/>
  <c r="C166" i="14"/>
  <c r="Q165" i="14"/>
  <c r="P165" i="14"/>
  <c r="O165" i="14"/>
  <c r="N165" i="14"/>
  <c r="J165" i="14"/>
  <c r="I165" i="14"/>
  <c r="C165" i="14"/>
  <c r="Q164" i="14"/>
  <c r="P164" i="14"/>
  <c r="O164" i="14"/>
  <c r="N164" i="14"/>
  <c r="J164" i="14"/>
  <c r="I164" i="14"/>
  <c r="C164" i="14"/>
  <c r="Q163" i="14"/>
  <c r="P163" i="14"/>
  <c r="O163" i="14"/>
  <c r="N163" i="14"/>
  <c r="J163" i="14"/>
  <c r="I163" i="14"/>
  <c r="C163" i="14"/>
  <c r="Q162" i="14"/>
  <c r="P162" i="14"/>
  <c r="O162" i="14"/>
  <c r="N162" i="14"/>
  <c r="J162" i="14"/>
  <c r="I162" i="14"/>
  <c r="C162" i="14"/>
  <c r="Q161" i="14"/>
  <c r="P161" i="14"/>
  <c r="O161" i="14"/>
  <c r="N161" i="14"/>
  <c r="J161" i="14"/>
  <c r="I161" i="14"/>
  <c r="C161" i="14"/>
  <c r="Q160" i="14"/>
  <c r="P160" i="14"/>
  <c r="O160" i="14"/>
  <c r="N160" i="14"/>
  <c r="J160" i="14"/>
  <c r="I160" i="14"/>
  <c r="C160" i="14"/>
  <c r="J159" i="14"/>
  <c r="I159" i="14"/>
  <c r="Q158" i="14"/>
  <c r="P158" i="14"/>
  <c r="O158" i="14"/>
  <c r="N158" i="14"/>
  <c r="J158" i="14"/>
  <c r="I158" i="14"/>
  <c r="C158" i="14"/>
  <c r="Q157" i="14"/>
  <c r="P157" i="14"/>
  <c r="O157" i="14"/>
  <c r="N157" i="14"/>
  <c r="J157" i="14"/>
  <c r="I157" i="14"/>
  <c r="C157" i="14"/>
  <c r="Q156" i="14"/>
  <c r="P156" i="14"/>
  <c r="O156" i="14"/>
  <c r="N156" i="14"/>
  <c r="J156" i="14"/>
  <c r="I156" i="14"/>
  <c r="C156" i="14"/>
  <c r="Q155" i="14"/>
  <c r="P155" i="14"/>
  <c r="O155" i="14"/>
  <c r="N155" i="14"/>
  <c r="J155" i="14"/>
  <c r="I155" i="14"/>
  <c r="C155" i="14"/>
  <c r="Q154" i="14"/>
  <c r="P154" i="14"/>
  <c r="O154" i="14"/>
  <c r="N154" i="14"/>
  <c r="J154" i="14"/>
  <c r="I154" i="14"/>
  <c r="C154" i="14"/>
  <c r="Q153" i="14"/>
  <c r="P153" i="14"/>
  <c r="O153" i="14"/>
  <c r="N153" i="14"/>
  <c r="J153" i="14"/>
  <c r="I153" i="14"/>
  <c r="C153" i="14"/>
  <c r="J152" i="14"/>
  <c r="I152" i="14"/>
  <c r="Q151" i="14"/>
  <c r="P151" i="14"/>
  <c r="O151" i="14"/>
  <c r="N151" i="14"/>
  <c r="J151" i="14"/>
  <c r="I151" i="14"/>
  <c r="C151" i="14"/>
  <c r="Q150" i="14"/>
  <c r="P150" i="14"/>
  <c r="O150" i="14"/>
  <c r="N150" i="14"/>
  <c r="J150" i="14"/>
  <c r="I150" i="14"/>
  <c r="C150" i="14"/>
  <c r="Q149" i="14"/>
  <c r="P149" i="14"/>
  <c r="O149" i="14"/>
  <c r="N149" i="14"/>
  <c r="J149" i="14"/>
  <c r="I149" i="14"/>
  <c r="C149" i="14"/>
  <c r="Q148" i="14"/>
  <c r="P148" i="14"/>
  <c r="O148" i="14"/>
  <c r="N148" i="14"/>
  <c r="J148" i="14"/>
  <c r="I148" i="14"/>
  <c r="C148" i="14"/>
  <c r="Q147" i="14"/>
  <c r="P147" i="14"/>
  <c r="O147" i="14"/>
  <c r="N147" i="14"/>
  <c r="J147" i="14"/>
  <c r="I147" i="14"/>
  <c r="C147" i="14"/>
  <c r="Q146" i="14"/>
  <c r="P146" i="14"/>
  <c r="O146" i="14"/>
  <c r="N146" i="14"/>
  <c r="J146" i="14"/>
  <c r="I146" i="14"/>
  <c r="C146" i="14"/>
  <c r="Q145" i="14"/>
  <c r="P145" i="14"/>
  <c r="O145" i="14"/>
  <c r="N145" i="14"/>
  <c r="J145" i="14"/>
  <c r="I145" i="14"/>
  <c r="C145" i="14"/>
  <c r="Q144" i="14"/>
  <c r="P144" i="14"/>
  <c r="O144" i="14"/>
  <c r="N144" i="14"/>
  <c r="J144" i="14"/>
  <c r="I144" i="14"/>
  <c r="C144" i="14"/>
  <c r="Q143" i="14"/>
  <c r="P143" i="14"/>
  <c r="O143" i="14"/>
  <c r="N143" i="14"/>
  <c r="J143" i="14"/>
  <c r="I143" i="14"/>
  <c r="C143" i="14"/>
  <c r="Q142" i="14"/>
  <c r="P142" i="14"/>
  <c r="O142" i="14"/>
  <c r="N142" i="14"/>
  <c r="J142" i="14"/>
  <c r="I142" i="14"/>
  <c r="C142" i="14"/>
  <c r="Q141" i="14"/>
  <c r="P141" i="14"/>
  <c r="O141" i="14"/>
  <c r="N141" i="14"/>
  <c r="J141" i="14"/>
  <c r="I141" i="14"/>
  <c r="Q140" i="14"/>
  <c r="P140" i="14"/>
  <c r="O140" i="14"/>
  <c r="N140" i="14"/>
  <c r="J140" i="14"/>
  <c r="I140" i="14"/>
  <c r="Q139" i="14"/>
  <c r="P139" i="14"/>
  <c r="O139" i="14"/>
  <c r="N139" i="14"/>
  <c r="J139" i="14"/>
  <c r="I139" i="14"/>
  <c r="Q138" i="14"/>
  <c r="P138" i="14"/>
  <c r="O138" i="14"/>
  <c r="N138" i="14"/>
  <c r="J138" i="14"/>
  <c r="I138" i="14"/>
  <c r="C138" i="14"/>
  <c r="Q137" i="14"/>
  <c r="P137" i="14"/>
  <c r="O137" i="14"/>
  <c r="N137" i="14"/>
  <c r="J137" i="14"/>
  <c r="I137" i="14"/>
  <c r="C137" i="14"/>
  <c r="Q136" i="14"/>
  <c r="P136" i="14"/>
  <c r="O136" i="14"/>
  <c r="N136" i="14"/>
  <c r="J136" i="14"/>
  <c r="I136" i="14"/>
  <c r="Q135" i="14"/>
  <c r="P135" i="14"/>
  <c r="O135" i="14"/>
  <c r="N135" i="14"/>
  <c r="J135" i="14"/>
  <c r="I135" i="14"/>
  <c r="C135" i="14"/>
  <c r="J134" i="14"/>
  <c r="I134" i="14"/>
  <c r="Q133" i="14"/>
  <c r="P133" i="14"/>
  <c r="O133" i="14"/>
  <c r="N133" i="14"/>
  <c r="J133" i="14"/>
  <c r="I133" i="14"/>
  <c r="Q132" i="14"/>
  <c r="P132" i="14"/>
  <c r="O132" i="14"/>
  <c r="N132" i="14"/>
  <c r="J132" i="14"/>
  <c r="I132" i="14"/>
  <c r="C132" i="14"/>
  <c r="Q131" i="14"/>
  <c r="P131" i="14"/>
  <c r="O131" i="14"/>
  <c r="N131" i="14"/>
  <c r="J131" i="14"/>
  <c r="I131" i="14"/>
  <c r="C131" i="14"/>
  <c r="Q130" i="14"/>
  <c r="P130" i="14"/>
  <c r="O130" i="14"/>
  <c r="N130" i="14"/>
  <c r="J130" i="14"/>
  <c r="I130" i="14"/>
  <c r="C130" i="14"/>
  <c r="Q129" i="14"/>
  <c r="P129" i="14"/>
  <c r="O129" i="14"/>
  <c r="N129" i="14"/>
  <c r="J129" i="14"/>
  <c r="I129" i="14"/>
  <c r="C129" i="14"/>
  <c r="Q128" i="14"/>
  <c r="P128" i="14"/>
  <c r="O128" i="14"/>
  <c r="N128" i="14"/>
  <c r="J128" i="14"/>
  <c r="I128" i="14"/>
  <c r="Q127" i="14"/>
  <c r="P127" i="14"/>
  <c r="O127" i="14"/>
  <c r="N127" i="14"/>
  <c r="J127" i="14"/>
  <c r="I127" i="14"/>
  <c r="C127" i="14"/>
  <c r="Q126" i="14"/>
  <c r="P126" i="14"/>
  <c r="O126" i="14"/>
  <c r="N126" i="14"/>
  <c r="J126" i="14"/>
  <c r="I126" i="14"/>
  <c r="Q125" i="14"/>
  <c r="P125" i="14"/>
  <c r="O125" i="14"/>
  <c r="N125" i="14"/>
  <c r="J125" i="14"/>
  <c r="I125" i="14"/>
  <c r="Q124" i="14"/>
  <c r="P124" i="14"/>
  <c r="O124" i="14"/>
  <c r="N124" i="14"/>
  <c r="J124" i="14"/>
  <c r="I124" i="14"/>
  <c r="C124" i="14"/>
  <c r="Q123" i="14"/>
  <c r="P123" i="14"/>
  <c r="O123" i="14"/>
  <c r="N123" i="14"/>
  <c r="J123" i="14"/>
  <c r="I123" i="14"/>
  <c r="C123" i="14"/>
  <c r="Q122" i="14"/>
  <c r="P122" i="14"/>
  <c r="O122" i="14"/>
  <c r="N122" i="14"/>
  <c r="J122" i="14"/>
  <c r="I122" i="14"/>
  <c r="Q121" i="14"/>
  <c r="P121" i="14"/>
  <c r="O121" i="14"/>
  <c r="N121" i="14"/>
  <c r="J121" i="14"/>
  <c r="I121" i="14"/>
  <c r="C121" i="14"/>
  <c r="Q120" i="14"/>
  <c r="P120" i="14"/>
  <c r="O120" i="14"/>
  <c r="N120" i="14"/>
  <c r="J120" i="14"/>
  <c r="I120" i="14"/>
  <c r="Q119" i="14"/>
  <c r="P119" i="14"/>
  <c r="O119" i="14"/>
  <c r="N119" i="14"/>
  <c r="J119" i="14"/>
  <c r="I119" i="14"/>
  <c r="C119" i="14"/>
  <c r="Q118" i="14"/>
  <c r="P118" i="14"/>
  <c r="O118" i="14"/>
  <c r="N118" i="14"/>
  <c r="J118" i="14"/>
  <c r="I118" i="14"/>
  <c r="C118" i="14"/>
  <c r="J117" i="14"/>
  <c r="I117" i="14"/>
  <c r="Q116" i="14"/>
  <c r="P116" i="14"/>
  <c r="O116" i="14"/>
  <c r="N116" i="14"/>
  <c r="J116" i="14"/>
  <c r="I116" i="14"/>
  <c r="C116" i="14"/>
  <c r="Q115" i="14"/>
  <c r="P115" i="14"/>
  <c r="O115" i="14"/>
  <c r="N115" i="14"/>
  <c r="J115" i="14"/>
  <c r="I115" i="14"/>
  <c r="C115" i="14"/>
  <c r="Q114" i="14"/>
  <c r="P114" i="14"/>
  <c r="O114" i="14"/>
  <c r="N114" i="14"/>
  <c r="J114" i="14"/>
  <c r="I114" i="14"/>
  <c r="Q113" i="14"/>
  <c r="P113" i="14"/>
  <c r="O113" i="14"/>
  <c r="N113" i="14"/>
  <c r="J113" i="14"/>
  <c r="I113" i="14"/>
  <c r="Q112" i="14"/>
  <c r="P112" i="14"/>
  <c r="O112" i="14"/>
  <c r="N112" i="14"/>
  <c r="J112" i="14"/>
  <c r="I112" i="14"/>
  <c r="Q111" i="14"/>
  <c r="P111" i="14"/>
  <c r="O111" i="14"/>
  <c r="N111" i="14"/>
  <c r="J111" i="14"/>
  <c r="I111" i="14"/>
  <c r="Q110" i="14"/>
  <c r="P110" i="14"/>
  <c r="O110" i="14"/>
  <c r="N110" i="14"/>
  <c r="J110" i="14"/>
  <c r="I110" i="14"/>
  <c r="Q109" i="14"/>
  <c r="P109" i="14"/>
  <c r="O109" i="14"/>
  <c r="N109" i="14"/>
  <c r="J109" i="14"/>
  <c r="I109" i="14"/>
  <c r="C109" i="14"/>
  <c r="Q108" i="14"/>
  <c r="P108" i="14"/>
  <c r="O108" i="14"/>
  <c r="N108" i="14"/>
  <c r="J108" i="14"/>
  <c r="I108" i="14"/>
  <c r="Q107" i="14"/>
  <c r="P107" i="14"/>
  <c r="O107" i="14"/>
  <c r="N107" i="14"/>
  <c r="J107" i="14"/>
  <c r="I107" i="14"/>
  <c r="C107" i="14"/>
  <c r="Q106" i="14"/>
  <c r="P106" i="14"/>
  <c r="O106" i="14"/>
  <c r="N106" i="14"/>
  <c r="J106" i="14"/>
  <c r="I106" i="14"/>
  <c r="Q105" i="14"/>
  <c r="P105" i="14"/>
  <c r="O105" i="14"/>
  <c r="J105" i="14"/>
  <c r="I105" i="14"/>
  <c r="Q104" i="14"/>
  <c r="P104" i="14"/>
  <c r="O104" i="14"/>
  <c r="N104" i="14"/>
  <c r="J104" i="14"/>
  <c r="I104" i="14"/>
  <c r="C104" i="14"/>
  <c r="Q103" i="14"/>
  <c r="P103" i="14"/>
  <c r="O103" i="14"/>
  <c r="N103" i="14"/>
  <c r="J103" i="14"/>
  <c r="I103" i="14"/>
  <c r="Q102" i="14"/>
  <c r="P102" i="14"/>
  <c r="O102" i="14"/>
  <c r="N102" i="14"/>
  <c r="J102" i="14"/>
  <c r="I102" i="14"/>
  <c r="Q101" i="14"/>
  <c r="P101" i="14"/>
  <c r="O101" i="14"/>
  <c r="N101" i="14"/>
  <c r="J101" i="14"/>
  <c r="I101" i="14"/>
  <c r="J100" i="14"/>
  <c r="I100" i="14"/>
  <c r="J99" i="14"/>
  <c r="I99" i="14"/>
  <c r="Q98" i="14"/>
  <c r="P98" i="14"/>
  <c r="O98" i="14"/>
  <c r="N98" i="14"/>
  <c r="J98" i="14"/>
  <c r="I98" i="14"/>
  <c r="Q97" i="14"/>
  <c r="P97" i="14"/>
  <c r="O97" i="14"/>
  <c r="N97" i="14"/>
  <c r="J97" i="14"/>
  <c r="I97" i="14"/>
  <c r="J96" i="14"/>
  <c r="I96" i="14"/>
  <c r="Q95" i="14"/>
  <c r="P95" i="14"/>
  <c r="O95" i="14"/>
  <c r="N95" i="14"/>
  <c r="J95" i="14"/>
  <c r="I95" i="14"/>
  <c r="Q94" i="14"/>
  <c r="P94" i="14"/>
  <c r="O94" i="14"/>
  <c r="N94" i="14"/>
  <c r="J94" i="14"/>
  <c r="I94" i="14"/>
  <c r="C94" i="14"/>
  <c r="Q93" i="14"/>
  <c r="P93" i="14"/>
  <c r="O93" i="14"/>
  <c r="N93" i="14"/>
  <c r="J93" i="14"/>
  <c r="I93" i="14"/>
  <c r="Q92" i="14"/>
  <c r="P92" i="14"/>
  <c r="O92" i="14"/>
  <c r="N92" i="14"/>
  <c r="J92" i="14"/>
  <c r="I92" i="14"/>
  <c r="C92" i="14"/>
  <c r="Q91" i="14"/>
  <c r="P91" i="14"/>
  <c r="O91" i="14"/>
  <c r="J91" i="14"/>
  <c r="I91" i="14"/>
  <c r="Q90" i="14"/>
  <c r="P90" i="14"/>
  <c r="O90" i="14"/>
  <c r="N90" i="14"/>
  <c r="J90" i="14"/>
  <c r="I90" i="14"/>
  <c r="C90" i="14"/>
  <c r="Q89" i="14"/>
  <c r="P89" i="14"/>
  <c r="O89" i="14"/>
  <c r="N89" i="14"/>
  <c r="J89" i="14"/>
  <c r="I89" i="14"/>
  <c r="C89" i="14"/>
  <c r="Q88" i="14"/>
  <c r="P88" i="14"/>
  <c r="O88" i="14"/>
  <c r="N88" i="14"/>
  <c r="J88" i="14"/>
  <c r="I88" i="14"/>
  <c r="Q87" i="14"/>
  <c r="P87" i="14"/>
  <c r="O87" i="14"/>
  <c r="N87" i="14"/>
  <c r="J87" i="14"/>
  <c r="I87" i="14"/>
  <c r="Q86" i="14"/>
  <c r="P86" i="14"/>
  <c r="O86" i="14"/>
  <c r="N86" i="14"/>
  <c r="J86" i="14"/>
  <c r="I86" i="14"/>
  <c r="C86" i="14"/>
  <c r="J85" i="14"/>
  <c r="I85" i="14"/>
  <c r="Q84" i="14"/>
  <c r="P84" i="14"/>
  <c r="O84" i="14"/>
  <c r="N84" i="14"/>
  <c r="J84" i="14"/>
  <c r="I84" i="14"/>
  <c r="J83" i="14"/>
  <c r="I83" i="14"/>
  <c r="Q82" i="14"/>
  <c r="P82" i="14"/>
  <c r="O82" i="14"/>
  <c r="N82" i="14"/>
  <c r="J82" i="14"/>
  <c r="I82" i="14"/>
  <c r="C82" i="14"/>
  <c r="Q81" i="14"/>
  <c r="P81" i="14"/>
  <c r="O81" i="14"/>
  <c r="N81" i="14"/>
  <c r="J81" i="14"/>
  <c r="I81" i="14"/>
  <c r="Q80" i="14"/>
  <c r="P80" i="14"/>
  <c r="O80" i="14"/>
  <c r="N80" i="14"/>
  <c r="J80" i="14"/>
  <c r="I80" i="14"/>
  <c r="C80" i="14"/>
  <c r="Q79" i="14"/>
  <c r="P79" i="14"/>
  <c r="O79" i="14"/>
  <c r="N79" i="14"/>
  <c r="J79" i="14"/>
  <c r="I79" i="14"/>
  <c r="C79" i="14"/>
  <c r="Q78" i="14"/>
  <c r="P78" i="14"/>
  <c r="O78" i="14"/>
  <c r="N78" i="14"/>
  <c r="J78" i="14"/>
  <c r="I78" i="14"/>
  <c r="C78" i="14"/>
  <c r="J77" i="14"/>
  <c r="I77" i="14"/>
  <c r="J76" i="14"/>
  <c r="I76" i="14"/>
  <c r="Q75" i="14"/>
  <c r="P75" i="14"/>
  <c r="O75" i="14"/>
  <c r="N75" i="14"/>
  <c r="J75" i="14"/>
  <c r="I75" i="14"/>
  <c r="C75" i="14"/>
  <c r="J74" i="14"/>
  <c r="I74" i="14"/>
  <c r="Q73" i="14"/>
  <c r="P73" i="14"/>
  <c r="O73" i="14"/>
  <c r="N73" i="14"/>
  <c r="J73" i="14"/>
  <c r="I73" i="14"/>
  <c r="Q72" i="14"/>
  <c r="P72" i="14"/>
  <c r="O72" i="14"/>
  <c r="N72" i="14"/>
  <c r="J72" i="14"/>
  <c r="I72" i="14"/>
  <c r="C72" i="14"/>
  <c r="Q71" i="14"/>
  <c r="P71" i="14"/>
  <c r="O71" i="14"/>
  <c r="N71" i="14"/>
  <c r="J71" i="14"/>
  <c r="I71" i="14"/>
  <c r="Q70" i="14"/>
  <c r="P70" i="14"/>
  <c r="O70" i="14"/>
  <c r="N70" i="14"/>
  <c r="J70" i="14"/>
  <c r="I70" i="14"/>
  <c r="J69" i="14"/>
  <c r="I69" i="14"/>
  <c r="Q68" i="14"/>
  <c r="P68" i="14"/>
  <c r="O68" i="14"/>
  <c r="N68" i="14"/>
  <c r="J68" i="14"/>
  <c r="I68" i="14"/>
  <c r="C68" i="14"/>
  <c r="Q67" i="14"/>
  <c r="P67" i="14"/>
  <c r="O67" i="14"/>
  <c r="N67" i="14"/>
  <c r="J67" i="14"/>
  <c r="I67" i="14"/>
  <c r="C67" i="14"/>
  <c r="Q66" i="14"/>
  <c r="P66" i="14"/>
  <c r="O66" i="14"/>
  <c r="N66" i="14"/>
  <c r="J66" i="14"/>
  <c r="I66" i="14"/>
  <c r="J65" i="14"/>
  <c r="I65" i="14"/>
  <c r="P64" i="14"/>
  <c r="O64" i="14"/>
  <c r="N64" i="14"/>
  <c r="J64" i="14"/>
  <c r="I64" i="14"/>
  <c r="C64" i="14"/>
  <c r="Q63" i="14"/>
  <c r="P63" i="14"/>
  <c r="O63" i="14"/>
  <c r="N63" i="14"/>
  <c r="J63" i="14"/>
  <c r="I63" i="14"/>
  <c r="C63" i="14"/>
  <c r="Q62" i="14"/>
  <c r="P62" i="14"/>
  <c r="O62" i="14"/>
  <c r="N62" i="14"/>
  <c r="J62" i="14"/>
  <c r="I62" i="14"/>
  <c r="C62" i="14"/>
  <c r="Q61" i="14"/>
  <c r="P61" i="14"/>
  <c r="O61" i="14"/>
  <c r="N61" i="14"/>
  <c r="J61" i="14"/>
  <c r="I61" i="14"/>
  <c r="C61" i="14"/>
  <c r="Q60" i="14"/>
  <c r="P60" i="14"/>
  <c r="O60" i="14"/>
  <c r="N60" i="14"/>
  <c r="J60" i="14"/>
  <c r="I60" i="14"/>
  <c r="C60" i="14"/>
  <c r="Q59" i="14"/>
  <c r="P59" i="14"/>
  <c r="O59" i="14"/>
  <c r="N59" i="14"/>
  <c r="J59" i="14"/>
  <c r="I59" i="14"/>
  <c r="C59" i="14"/>
  <c r="Q58" i="14"/>
  <c r="P58" i="14"/>
  <c r="O58" i="14"/>
  <c r="N58" i="14"/>
  <c r="J58" i="14"/>
  <c r="I58" i="14"/>
  <c r="C58" i="14"/>
  <c r="J57" i="14"/>
  <c r="I57" i="14"/>
  <c r="Q56" i="14"/>
  <c r="P56" i="14"/>
  <c r="O56" i="14"/>
  <c r="N56" i="14"/>
  <c r="J56" i="14"/>
  <c r="I56" i="14"/>
  <c r="C56" i="14"/>
  <c r="Q55" i="14"/>
  <c r="P55" i="14"/>
  <c r="O55" i="14"/>
  <c r="N55" i="14"/>
  <c r="J55" i="14"/>
  <c r="I55" i="14"/>
  <c r="C55" i="14"/>
  <c r="J54" i="14"/>
  <c r="I54" i="14"/>
  <c r="Q53" i="14"/>
  <c r="P53" i="14"/>
  <c r="O53" i="14"/>
  <c r="N53" i="14"/>
  <c r="J53" i="14"/>
  <c r="I53" i="14"/>
  <c r="J52" i="14"/>
  <c r="I52" i="14"/>
  <c r="J51" i="14"/>
  <c r="I51" i="14"/>
  <c r="Q50" i="14"/>
  <c r="P50" i="14"/>
  <c r="O50" i="14"/>
  <c r="N50" i="14"/>
  <c r="J50" i="14"/>
  <c r="I50" i="14"/>
  <c r="J49" i="14"/>
  <c r="I49" i="14"/>
  <c r="Q48" i="14"/>
  <c r="P48" i="14"/>
  <c r="O48" i="14"/>
  <c r="N48" i="14"/>
  <c r="J48" i="14"/>
  <c r="I48" i="14"/>
  <c r="C48" i="14"/>
  <c r="Q47" i="14"/>
  <c r="P47" i="14"/>
  <c r="O47" i="14"/>
  <c r="N47" i="14"/>
  <c r="J47" i="14"/>
  <c r="I47" i="14"/>
  <c r="J46" i="14"/>
  <c r="I46" i="14"/>
  <c r="Q45" i="14"/>
  <c r="P45" i="14"/>
  <c r="O45" i="14"/>
  <c r="N45" i="14"/>
  <c r="J45" i="14"/>
  <c r="I45" i="14"/>
  <c r="C45" i="14"/>
  <c r="Q44" i="14"/>
  <c r="P44" i="14"/>
  <c r="O44" i="14"/>
  <c r="N44" i="14"/>
  <c r="J44" i="14"/>
  <c r="I44" i="14"/>
  <c r="C44" i="14"/>
  <c r="Q43" i="14"/>
  <c r="P43" i="14"/>
  <c r="O43" i="14"/>
  <c r="N43" i="14"/>
  <c r="J43" i="14"/>
  <c r="I43" i="14"/>
  <c r="C43" i="14"/>
  <c r="J42" i="14"/>
  <c r="I42" i="14"/>
  <c r="Q41" i="14"/>
  <c r="P41" i="14"/>
  <c r="O41" i="14"/>
  <c r="N41" i="14"/>
  <c r="J41" i="14"/>
  <c r="I41" i="14"/>
  <c r="C41" i="14"/>
  <c r="Q40" i="14"/>
  <c r="P40" i="14"/>
  <c r="O40" i="14"/>
  <c r="J40" i="14"/>
  <c r="I40" i="14"/>
  <c r="Q39" i="14"/>
  <c r="P39" i="14"/>
  <c r="O39" i="14"/>
  <c r="J39" i="14"/>
  <c r="I39" i="14"/>
  <c r="Q38" i="14"/>
  <c r="P38" i="14"/>
  <c r="O38" i="14"/>
  <c r="N38" i="14"/>
  <c r="J38" i="14"/>
  <c r="I38" i="14"/>
  <c r="C38" i="14"/>
  <c r="Q37" i="14"/>
  <c r="P37" i="14"/>
  <c r="O37" i="14"/>
  <c r="N37" i="14"/>
  <c r="J37" i="14"/>
  <c r="I37" i="14"/>
  <c r="C37" i="14"/>
  <c r="Q36" i="14"/>
  <c r="P36" i="14"/>
  <c r="O36" i="14"/>
  <c r="N36" i="14"/>
  <c r="J36" i="14"/>
  <c r="I36" i="14"/>
  <c r="C36" i="14"/>
  <c r="Q35" i="14"/>
  <c r="P35" i="14"/>
  <c r="O35" i="14"/>
  <c r="N35" i="14"/>
  <c r="J35" i="14"/>
  <c r="I35" i="14"/>
  <c r="Q34" i="14"/>
  <c r="P34" i="14"/>
  <c r="O34" i="14"/>
  <c r="N34" i="14"/>
  <c r="J34" i="14"/>
  <c r="I34" i="14"/>
  <c r="C34" i="14"/>
  <c r="Q33" i="14"/>
  <c r="P33" i="14"/>
  <c r="O33" i="14"/>
  <c r="J33" i="14"/>
  <c r="I33" i="14"/>
  <c r="Q32" i="14"/>
  <c r="P32" i="14"/>
  <c r="O32" i="14"/>
  <c r="N32" i="14"/>
  <c r="J32" i="14"/>
  <c r="I32" i="14"/>
  <c r="C32" i="14"/>
  <c r="Q31" i="14"/>
  <c r="P31" i="14"/>
  <c r="O31" i="14"/>
  <c r="N31" i="14"/>
  <c r="J31" i="14"/>
  <c r="I31" i="14"/>
  <c r="Q30" i="14"/>
  <c r="P30" i="14"/>
  <c r="O30" i="14"/>
  <c r="N30" i="14"/>
  <c r="J30" i="14"/>
  <c r="I30" i="14"/>
  <c r="Q29" i="14"/>
  <c r="P29" i="14"/>
  <c r="O29" i="14"/>
  <c r="N29" i="14"/>
  <c r="J29" i="14"/>
  <c r="I29" i="14"/>
  <c r="Q28" i="14"/>
  <c r="P28" i="14"/>
  <c r="O28" i="14"/>
  <c r="N28" i="14"/>
  <c r="J28" i="14"/>
  <c r="I28" i="14"/>
  <c r="C28" i="14"/>
  <c r="J27" i="14"/>
  <c r="I27" i="14"/>
  <c r="Q26" i="14"/>
  <c r="P26" i="14"/>
  <c r="O26" i="14"/>
  <c r="N26" i="14"/>
  <c r="J26" i="14"/>
  <c r="I26" i="14"/>
  <c r="C26" i="14"/>
  <c r="J25" i="14"/>
  <c r="I25" i="14"/>
  <c r="Q24" i="14"/>
  <c r="P24" i="14"/>
  <c r="O24" i="14"/>
  <c r="N24" i="14"/>
  <c r="J24" i="14"/>
  <c r="I24" i="14"/>
  <c r="C24" i="14"/>
  <c r="Q23" i="14"/>
  <c r="P23" i="14"/>
  <c r="O23" i="14"/>
  <c r="N23" i="14"/>
  <c r="J23" i="14"/>
  <c r="I23" i="14"/>
  <c r="C23" i="14"/>
  <c r="Q22" i="14"/>
  <c r="P22" i="14"/>
  <c r="O22" i="14"/>
  <c r="N22" i="14"/>
  <c r="J22" i="14"/>
  <c r="I22" i="14"/>
  <c r="C22" i="14"/>
  <c r="Q21" i="14"/>
  <c r="P21" i="14"/>
  <c r="O21" i="14"/>
  <c r="N21" i="14"/>
  <c r="J21" i="14"/>
  <c r="I21" i="14"/>
  <c r="Q20" i="14"/>
  <c r="P20" i="14"/>
  <c r="O20" i="14"/>
  <c r="J20" i="14"/>
  <c r="I20" i="14"/>
  <c r="Q19" i="14"/>
  <c r="P19" i="14"/>
  <c r="O19" i="14"/>
  <c r="N19" i="14"/>
  <c r="J19" i="14"/>
  <c r="I19" i="14"/>
  <c r="J18" i="14"/>
  <c r="I18" i="14"/>
  <c r="Q17" i="14"/>
  <c r="P17" i="14"/>
  <c r="O17" i="14"/>
  <c r="N17" i="14"/>
  <c r="J17" i="14"/>
  <c r="I17" i="14"/>
  <c r="C17" i="14"/>
  <c r="Q16" i="14"/>
  <c r="P16" i="14"/>
  <c r="O16" i="14"/>
  <c r="N16" i="14"/>
  <c r="J16" i="14"/>
  <c r="I16" i="14"/>
  <c r="J15" i="14"/>
  <c r="I15" i="14"/>
  <c r="Q14" i="14"/>
  <c r="P14" i="14"/>
  <c r="O14" i="14"/>
  <c r="N14" i="14"/>
  <c r="J14" i="14"/>
  <c r="I14" i="14"/>
  <c r="C14" i="14"/>
  <c r="Q13" i="14"/>
  <c r="P13" i="14"/>
  <c r="O13" i="14"/>
  <c r="N13" i="14"/>
  <c r="J13" i="14"/>
  <c r="I13" i="14"/>
  <c r="C13" i="14"/>
  <c r="Q12" i="14"/>
  <c r="P12" i="14"/>
  <c r="O12" i="14"/>
  <c r="N12" i="14"/>
  <c r="J12" i="14"/>
  <c r="I12" i="14"/>
  <c r="C12" i="14"/>
  <c r="Q11" i="14"/>
  <c r="P11" i="14"/>
  <c r="O11" i="14"/>
  <c r="N11" i="14"/>
  <c r="J11" i="14"/>
  <c r="I11" i="14"/>
  <c r="Q10" i="14"/>
  <c r="P10" i="14"/>
  <c r="O10" i="14"/>
  <c r="N10" i="14"/>
  <c r="J10" i="14"/>
  <c r="I10" i="14"/>
  <c r="J9" i="14"/>
  <c r="I9" i="14"/>
  <c r="Q8" i="14"/>
  <c r="P8" i="14"/>
  <c r="O8" i="14"/>
  <c r="N8" i="14"/>
  <c r="J8" i="14"/>
  <c r="I8" i="14"/>
  <c r="Q7" i="14"/>
  <c r="P7" i="14"/>
  <c r="O7" i="14"/>
  <c r="N7" i="14"/>
  <c r="J7" i="14"/>
  <c r="I7" i="14"/>
  <c r="C7" i="14"/>
  <c r="Q6" i="14"/>
  <c r="P6" i="14"/>
  <c r="O6" i="14"/>
  <c r="N6" i="14"/>
  <c r="J6" i="14"/>
  <c r="I6" i="14"/>
  <c r="C6" i="14"/>
  <c r="Q5" i="14"/>
  <c r="P5" i="14"/>
  <c r="O5" i="14"/>
  <c r="N5" i="14"/>
  <c r="J5" i="14"/>
  <c r="I5" i="14"/>
  <c r="C5" i="14"/>
  <c r="Q4" i="14"/>
  <c r="P4" i="14"/>
  <c r="O4" i="14"/>
  <c r="N4" i="14"/>
  <c r="J4" i="14"/>
  <c r="I4" i="14"/>
  <c r="C4" i="14"/>
  <c r="Q3" i="14"/>
  <c r="P3" i="14"/>
  <c r="O3" i="14"/>
  <c r="N3" i="14"/>
  <c r="J3" i="14"/>
  <c r="I3" i="14"/>
  <c r="J2" i="14"/>
  <c r="I2" i="14"/>
  <c r="Q1" i="14"/>
  <c r="P1" i="14"/>
  <c r="O1" i="14"/>
  <c r="N1" i="14"/>
  <c r="J1" i="14"/>
  <c r="I1" i="14"/>
  <c r="C1" i="14"/>
  <c r="I577" i="14"/>
  <c r="H1" i="12" l="1"/>
  <c r="L11" i="9" l="1"/>
  <c r="C8" i="9"/>
  <c r="C7" i="9"/>
  <c r="C6" i="9"/>
  <c r="C5" i="9"/>
  <c r="L38" i="9"/>
  <c r="K38" i="9"/>
  <c r="C37" i="9"/>
  <c r="C36" i="9"/>
  <c r="C35" i="9"/>
  <c r="C33" i="9"/>
  <c r="C32" i="9"/>
  <c r="L29" i="9"/>
  <c r="K29" i="9"/>
  <c r="C28" i="9"/>
  <c r="C27" i="9"/>
  <c r="C24" i="9"/>
  <c r="C23" i="9"/>
  <c r="L20" i="9"/>
  <c r="K20" i="9"/>
  <c r="C19" i="9"/>
  <c r="C18" i="9"/>
  <c r="C17" i="9"/>
  <c r="C15" i="9"/>
  <c r="C14" i="9"/>
  <c r="K11" i="9"/>
  <c r="C42" i="9"/>
  <c r="C41" i="9"/>
  <c r="C40" i="9"/>
  <c r="C10" i="9"/>
  <c r="C9" i="9"/>
  <c r="K2" i="9" l="1"/>
  <c r="L2" i="9"/>
  <c r="C11" i="9"/>
  <c r="C16" i="9" l="1"/>
  <c r="G1" i="12"/>
  <c r="C26" i="9"/>
  <c r="G36" i="9"/>
  <c r="J36" i="9"/>
  <c r="J32" i="9"/>
  <c r="J23" i="9"/>
  <c r="J15" i="9"/>
  <c r="J6" i="9"/>
  <c r="I35" i="9"/>
  <c r="I26" i="9"/>
  <c r="I18" i="9"/>
  <c r="I14" i="9"/>
  <c r="I5" i="9"/>
  <c r="H34" i="9"/>
  <c r="H25" i="9"/>
  <c r="H17" i="9"/>
  <c r="H8" i="9"/>
  <c r="J35" i="9"/>
  <c r="J26" i="9"/>
  <c r="J18" i="9"/>
  <c r="J14" i="9"/>
  <c r="J5" i="9"/>
  <c r="I34" i="9"/>
  <c r="I25" i="9"/>
  <c r="I17" i="9"/>
  <c r="I8" i="9"/>
  <c r="H37" i="9"/>
  <c r="H33" i="9"/>
  <c r="H24" i="9"/>
  <c r="H16" i="9"/>
  <c r="H7" i="9"/>
  <c r="J34" i="9"/>
  <c r="J25" i="9"/>
  <c r="J17" i="9"/>
  <c r="J8" i="9"/>
  <c r="I37" i="9"/>
  <c r="I33" i="9"/>
  <c r="I24" i="9"/>
  <c r="I16" i="9"/>
  <c r="I7" i="9"/>
  <c r="H36" i="9"/>
  <c r="H32" i="9"/>
  <c r="H23" i="9"/>
  <c r="H15" i="9"/>
  <c r="H6" i="9"/>
  <c r="J37" i="9"/>
  <c r="J33" i="9"/>
  <c r="J24" i="9"/>
  <c r="J16" i="9"/>
  <c r="J7" i="9"/>
  <c r="I36" i="9"/>
  <c r="I32" i="9"/>
  <c r="I23" i="9"/>
  <c r="I15" i="9"/>
  <c r="I6" i="9"/>
  <c r="H35" i="9"/>
  <c r="H26" i="9"/>
  <c r="H18" i="9"/>
  <c r="H14" i="9"/>
  <c r="H5" i="9"/>
  <c r="G33" i="9"/>
  <c r="C34" i="9"/>
  <c r="C20" i="9"/>
  <c r="G34" i="9"/>
  <c r="G25" i="9"/>
  <c r="G17" i="9"/>
  <c r="G8" i="9"/>
  <c r="F28" i="9"/>
  <c r="F33" i="9"/>
  <c r="F25" i="9"/>
  <c r="F17" i="9"/>
  <c r="F8" i="9"/>
  <c r="E7" i="9"/>
  <c r="D6" i="9"/>
  <c r="E34" i="9"/>
  <c r="E27" i="9"/>
  <c r="E23" i="9"/>
  <c r="E16" i="9"/>
  <c r="E9" i="9"/>
  <c r="D36" i="9"/>
  <c r="D34" i="9"/>
  <c r="D32" i="9"/>
  <c r="D19" i="9"/>
  <c r="D17" i="9"/>
  <c r="D15" i="9"/>
  <c r="D41" i="9"/>
  <c r="G24" i="9"/>
  <c r="G16" i="9"/>
  <c r="G7" i="9"/>
  <c r="F36" i="9"/>
  <c r="F32" i="9"/>
  <c r="F24" i="9"/>
  <c r="F16" i="9"/>
  <c r="F7" i="9"/>
  <c r="E8" i="9"/>
  <c r="D7" i="9"/>
  <c r="E37" i="9"/>
  <c r="E33" i="9"/>
  <c r="E26" i="9"/>
  <c r="E19" i="9"/>
  <c r="E15" i="9"/>
  <c r="D27" i="9"/>
  <c r="D25" i="9"/>
  <c r="D23" i="9"/>
  <c r="D9" i="9"/>
  <c r="D42" i="9"/>
  <c r="G35" i="9"/>
  <c r="G23" i="9"/>
  <c r="G15" i="9"/>
  <c r="G6" i="9"/>
  <c r="F35" i="9"/>
  <c r="F27" i="9"/>
  <c r="F23" i="9"/>
  <c r="F15" i="9"/>
  <c r="F6" i="9"/>
  <c r="D8" i="9"/>
  <c r="E5" i="9"/>
  <c r="E36" i="9"/>
  <c r="E32" i="9"/>
  <c r="E25" i="9"/>
  <c r="E18" i="9"/>
  <c r="E14" i="9"/>
  <c r="D37" i="9"/>
  <c r="D35" i="9"/>
  <c r="D33" i="9"/>
  <c r="C25" i="9"/>
  <c r="D18" i="9"/>
  <c r="D16" i="9"/>
  <c r="D14" i="9"/>
  <c r="D10" i="9"/>
  <c r="G26" i="9"/>
  <c r="G18" i="9"/>
  <c r="G14" i="9"/>
  <c r="G5" i="9"/>
  <c r="F37" i="9"/>
  <c r="F34" i="9"/>
  <c r="F26" i="9"/>
  <c r="F18" i="9"/>
  <c r="F14" i="9"/>
  <c r="F5" i="9"/>
  <c r="E6" i="9"/>
  <c r="D5" i="9"/>
  <c r="E35" i="9"/>
  <c r="E28" i="9"/>
  <c r="E24" i="9"/>
  <c r="E17" i="9"/>
  <c r="E10" i="9"/>
  <c r="D28" i="9"/>
  <c r="D26" i="9"/>
  <c r="D24" i="9"/>
  <c r="D40" i="9"/>
  <c r="G32" i="9"/>
  <c r="G37" i="9"/>
  <c r="B32" i="9" l="1"/>
  <c r="B36" i="9"/>
  <c r="B37" i="9"/>
  <c r="B8" i="9"/>
  <c r="D11" i="9"/>
  <c r="I29" i="9"/>
  <c r="I38" i="9"/>
  <c r="H20" i="9"/>
  <c r="G20" i="9"/>
  <c r="H38" i="9"/>
  <c r="J11" i="9"/>
  <c r="J29" i="9"/>
  <c r="J20" i="9"/>
  <c r="I11" i="9"/>
  <c r="J38" i="9"/>
  <c r="I20" i="9"/>
  <c r="H29" i="9"/>
  <c r="B28" i="9"/>
  <c r="B9" i="9"/>
  <c r="F20" i="9"/>
  <c r="B26" i="9"/>
  <c r="D38" i="9"/>
  <c r="B16" i="9"/>
  <c r="E11" i="9"/>
  <c r="F29" i="9"/>
  <c r="B15" i="9"/>
  <c r="E29" i="9"/>
  <c r="B33" i="9"/>
  <c r="B35" i="9"/>
  <c r="G29" i="9"/>
  <c r="B7" i="9"/>
  <c r="B17" i="9"/>
  <c r="B18" i="9"/>
  <c r="E38" i="9"/>
  <c r="F38" i="9"/>
  <c r="B19" i="9"/>
  <c r="G38" i="9"/>
  <c r="B24" i="9"/>
  <c r="B10" i="9"/>
  <c r="E20" i="9"/>
  <c r="B27" i="9"/>
  <c r="B6" i="9"/>
  <c r="B14" i="9"/>
  <c r="D20" i="9"/>
  <c r="B25" i="9"/>
  <c r="C29" i="9"/>
  <c r="D29" i="9"/>
  <c r="B23" i="9"/>
  <c r="C38" i="9"/>
  <c r="B34" i="9"/>
  <c r="J2" i="9" l="1"/>
  <c r="C2" i="9"/>
  <c r="I2" i="9"/>
  <c r="D2" i="9"/>
  <c r="E2" i="9"/>
  <c r="B20" i="9"/>
  <c r="B29" i="9"/>
  <c r="B38" i="9"/>
  <c r="F11" i="9" l="1"/>
  <c r="F2" i="9" s="1"/>
  <c r="H11" i="9"/>
  <c r="H2" i="9" s="1"/>
  <c r="G11" i="9"/>
  <c r="G2" i="9" s="1"/>
  <c r="B5" i="9"/>
  <c r="B11" i="9" s="1"/>
  <c r="B2" i="9" s="1"/>
  <c r="AY17" i="13" l="1"/>
  <c r="BD17" i="13" l="1"/>
  <c r="BE17" i="13"/>
  <c r="CE17" i="13" l="1"/>
  <c r="CA17" i="13"/>
  <c r="CK6" i="13"/>
  <c r="BY17" i="13"/>
  <c r="CK3" i="13"/>
  <c r="CK15" i="13"/>
  <c r="CI17" i="13"/>
  <c r="CK4" i="13"/>
  <c r="CK16" i="13"/>
  <c r="CK9" i="13"/>
  <c r="CK14" i="13"/>
  <c r="CG17" i="13"/>
  <c r="BZ17" i="13"/>
  <c r="CJ17" i="13"/>
  <c r="CK7" i="13"/>
  <c r="CK10" i="13"/>
  <c r="CH17" i="13"/>
  <c r="CK13" i="13"/>
  <c r="CD17" i="13"/>
  <c r="CB17" i="13"/>
  <c r="CK5" i="13"/>
  <c r="CK8" i="13"/>
  <c r="CK12" i="13"/>
  <c r="CC17" i="13"/>
  <c r="CF17" i="13"/>
  <c r="CK11" i="13"/>
  <c r="CK17" i="13" l="1"/>
  <c r="BR17" i="13" l="1"/>
  <c r="BT17" i="13"/>
  <c r="BP17" i="13"/>
  <c r="BS17" i="13"/>
  <c r="BO17" i="13"/>
  <c r="BL17" i="13"/>
  <c r="BQ17" i="13"/>
  <c r="BU17" i="13"/>
  <c r="BM17" i="13"/>
  <c r="BN17" i="13"/>
  <c r="BF17" i="13" l="1"/>
  <c r="AL17" i="13" l="1"/>
  <c r="AP17" i="13" l="1"/>
  <c r="AM17" i="13"/>
  <c r="AQ17" i="13"/>
  <c r="AJ17" i="13"/>
  <c r="AK17" i="13"/>
  <c r="AN17" i="13"/>
  <c r="AH17" i="13"/>
  <c r="AI17" i="13"/>
  <c r="AO17" i="13"/>
  <c r="AU8" i="13" l="1"/>
  <c r="AU9" i="13"/>
  <c r="AU15" i="13"/>
  <c r="AU13" i="13"/>
  <c r="AU14" i="13"/>
  <c r="AU16" i="13"/>
  <c r="AU4" i="13"/>
  <c r="AU7" i="13"/>
  <c r="AU12" i="13"/>
  <c r="AU11" i="13"/>
  <c r="AU6" i="13"/>
  <c r="AU10" i="13"/>
  <c r="AU5" i="13"/>
  <c r="AU17" i="13" l="1"/>
  <c r="AF17" i="13" l="1"/>
  <c r="BV16" i="13" l="1"/>
  <c r="BV15" i="13"/>
  <c r="BV14" i="13" l="1"/>
  <c r="BV4" i="13"/>
  <c r="BV11" i="13"/>
  <c r="BV13" i="13"/>
  <c r="BV5" i="13"/>
  <c r="BV8" i="13"/>
  <c r="BK17" i="13"/>
  <c r="BV12" i="13"/>
  <c r="BV10" i="13"/>
  <c r="BV7" i="13"/>
  <c r="BV6" i="13"/>
  <c r="BV9" i="13"/>
  <c r="BV3" i="13"/>
  <c r="BJ17" i="13"/>
  <c r="BV17" i="13" l="1"/>
  <c r="AV8" i="13" l="1"/>
  <c r="AV9" i="13"/>
  <c r="AV5" i="13"/>
  <c r="AV15" i="13"/>
  <c r="BG15" i="13" s="1"/>
  <c r="AV16" i="13"/>
  <c r="BG16" i="13" s="1"/>
  <c r="AV6" i="13"/>
  <c r="AV4" i="13"/>
  <c r="AV12" i="13"/>
  <c r="AV13" i="13"/>
  <c r="AV3" i="13"/>
  <c r="AV10" i="13"/>
  <c r="AV14" i="13"/>
  <c r="AV7" i="13"/>
  <c r="AV11" i="13"/>
  <c r="BG11" i="13" l="1"/>
  <c r="BG7" i="13"/>
  <c r="BG14" i="13"/>
  <c r="BG10" i="13"/>
  <c r="BG13" i="13"/>
  <c r="BG12" i="13"/>
  <c r="BG4" i="13"/>
  <c r="BG6" i="13"/>
  <c r="BG5" i="13"/>
  <c r="BG9" i="13"/>
  <c r="BG8" i="13"/>
  <c r="BG3" i="13"/>
  <c r="AV17" i="13"/>
  <c r="BG17" i="13" s="1"/>
  <c r="AG13" i="13" l="1"/>
  <c r="AR13" i="13" s="1"/>
  <c r="AG7" i="13"/>
  <c r="AR7" i="13" s="1"/>
  <c r="AG12" i="13"/>
  <c r="AR12" i="13" s="1"/>
  <c r="AG11" i="13"/>
  <c r="AR11" i="13" s="1"/>
  <c r="AG4" i="13"/>
  <c r="AR4" i="13" s="1"/>
  <c r="AG8" i="13"/>
  <c r="AR8" i="13" s="1"/>
  <c r="AG5" i="13"/>
  <c r="AR5" i="13" s="1"/>
  <c r="AG9" i="13"/>
  <c r="AR9" i="13" s="1"/>
  <c r="AG6" i="13"/>
  <c r="AR6" i="13" s="1"/>
  <c r="AG10" i="13"/>
  <c r="AR10" i="13" s="1"/>
  <c r="AG14" i="13"/>
  <c r="AR14" i="13" s="1"/>
  <c r="AG3" i="13"/>
  <c r="AG17" i="13" l="1"/>
  <c r="AR17" i="13" s="1"/>
  <c r="AR3" i="13"/>
  <c r="CO4" i="13" l="1"/>
  <c r="CN6" i="13"/>
  <c r="CO11" i="13"/>
  <c r="CO16" i="13"/>
  <c r="CO5" i="13"/>
  <c r="CN11" i="13"/>
  <c r="CZ11" i="13" s="1"/>
  <c r="CO3" i="13"/>
  <c r="CO13" i="13"/>
  <c r="CN15" i="13"/>
  <c r="CN3" i="13"/>
  <c r="CN4" i="13"/>
  <c r="CZ4" i="13" s="1"/>
  <c r="CN8" i="13"/>
  <c r="CN10" i="13"/>
  <c r="CO12" i="13"/>
  <c r="CN12" i="13"/>
  <c r="CO8" i="13"/>
  <c r="CO6" i="13"/>
  <c r="CO10" i="13"/>
  <c r="CN7" i="13"/>
  <c r="CO9" i="13"/>
  <c r="CN5" i="13"/>
  <c r="CZ5" i="13" s="1"/>
  <c r="CN9" i="13"/>
  <c r="CZ9" i="13" s="1"/>
  <c r="CN14" i="13"/>
  <c r="CO14" i="13"/>
  <c r="CN16" i="13"/>
  <c r="CZ16" i="13" s="1"/>
  <c r="CO15" i="13"/>
  <c r="CO7" i="13"/>
  <c r="CN13" i="13"/>
  <c r="CZ13" i="13" s="1"/>
  <c r="CZ14" i="13" l="1"/>
  <c r="CZ12" i="13"/>
  <c r="CZ8" i="13"/>
  <c r="CZ7" i="13"/>
  <c r="CO17" i="13"/>
  <c r="CZ6" i="13"/>
  <c r="CZ10" i="13"/>
  <c r="CZ15" i="13"/>
  <c r="AG15" i="13"/>
  <c r="AR15" i="13" s="1"/>
  <c r="AG16" i="13"/>
  <c r="AR16" i="13" s="1"/>
  <c r="CZ3" i="13"/>
  <c r="CN17" i="13"/>
  <c r="CZ17" i="13" l="1"/>
</calcChain>
</file>

<file path=xl/sharedStrings.xml><?xml version="1.0" encoding="utf-8"?>
<sst xmlns="http://schemas.openxmlformats.org/spreadsheetml/2006/main" count="78668" uniqueCount="9126">
  <si>
    <t>VIN No.</t>
  </si>
  <si>
    <t>Bk Date</t>
  </si>
  <si>
    <t>SC</t>
  </si>
  <si>
    <t>Variant</t>
  </si>
  <si>
    <t>Colour</t>
  </si>
  <si>
    <t>C/F</t>
  </si>
  <si>
    <t>MALC841FLMM258623</t>
  </si>
  <si>
    <t>BALASAHEB GENUBHAU JAGTAP</t>
  </si>
  <si>
    <t>7066612629</t>
  </si>
  <si>
    <t>MAYUR JADHAV</t>
  </si>
  <si>
    <t>VERNA 1.5 CRDi MT SX</t>
  </si>
  <si>
    <t>Phantom Black</t>
  </si>
  <si>
    <t>C2020090140</t>
  </si>
  <si>
    <t>MALPA813LMM113564</t>
  </si>
  <si>
    <t>DILIP BHIMRAO MISAL</t>
  </si>
  <si>
    <t>9545054920</t>
  </si>
  <si>
    <t>MAHADEV JADHAV</t>
  </si>
  <si>
    <t>AK</t>
  </si>
  <si>
    <t>New Creta</t>
  </si>
  <si>
    <t>Creta 1.5 CRDi MT EX</t>
  </si>
  <si>
    <t>Polar White</t>
  </si>
  <si>
    <t>C2020100518</t>
  </si>
  <si>
    <t>MALPC812LMM118705</t>
  </si>
  <si>
    <t>AJAY SUDHAKAR SHINGARE</t>
  </si>
  <si>
    <t>9881145624</t>
  </si>
  <si>
    <t>SHUBHAM MADANE</t>
  </si>
  <si>
    <t>Creta 1.5 MPi MT SX</t>
  </si>
  <si>
    <t>Titan Grey</t>
  </si>
  <si>
    <t>C2020100734</t>
  </si>
  <si>
    <t>MALPC812LMM118700</t>
  </si>
  <si>
    <t>SANTOSH VILAS SHIROLIKAR</t>
  </si>
  <si>
    <t>9011037131</t>
  </si>
  <si>
    <t>SHRIKRUSHNA GAVLI</t>
  </si>
  <si>
    <t>C2020110142</t>
  </si>
  <si>
    <t>MALBH512LMM034377</t>
  </si>
  <si>
    <t>SRINIVASULU GALI</t>
  </si>
  <si>
    <t>9911340729</t>
  </si>
  <si>
    <t>VIDULA BHARAM</t>
  </si>
  <si>
    <t>All New i20</t>
  </si>
  <si>
    <t>i20 Sportz 1.2 Kappa MT</t>
  </si>
  <si>
    <t>Starry Night</t>
  </si>
  <si>
    <t>C2020110372</t>
  </si>
  <si>
    <t>MALFC81ALLM165102</t>
  </si>
  <si>
    <t>ARCHANA ROHIT PAWAR</t>
  </si>
  <si>
    <t>9881110215</t>
  </si>
  <si>
    <t>Venue</t>
  </si>
  <si>
    <t>VENUE 1.0 Turbo GDI MT SX</t>
  </si>
  <si>
    <t>C2020110395</t>
  </si>
  <si>
    <t>SAURABH BHAGWAN KHEDEKAR</t>
  </si>
  <si>
    <t>8657007009</t>
  </si>
  <si>
    <t>SANKET KAMBLE</t>
  </si>
  <si>
    <t>Grand i10 NIOS 1.2MT CNG Sportz</t>
  </si>
  <si>
    <t>AQUA TEAL</t>
  </si>
  <si>
    <t>C2020120086</t>
  </si>
  <si>
    <t>MALB241CLMM053485</t>
  </si>
  <si>
    <t>SANJAY RAMCHANDRA KADAM</t>
  </si>
  <si>
    <t>9923749401</t>
  </si>
  <si>
    <t>ABHISHEK KHAKE</t>
  </si>
  <si>
    <t>AURA 1.2MT CNG S</t>
  </si>
  <si>
    <t>Vintage Brown</t>
  </si>
  <si>
    <t>C2020120163</t>
  </si>
  <si>
    <t>MALB241CLMM052982</t>
  </si>
  <si>
    <t>KIRAN ISHWAR RATHOD</t>
  </si>
  <si>
    <t>9881496173</t>
  </si>
  <si>
    <t>ASHWIN R SAINDANE</t>
  </si>
  <si>
    <t>C2020120164</t>
  </si>
  <si>
    <t>MALB241CLMM053122</t>
  </si>
  <si>
    <t>SHUBHAM VYANKTESH GUNDEWAR</t>
  </si>
  <si>
    <t>8275352555</t>
  </si>
  <si>
    <t>C2020120214</t>
  </si>
  <si>
    <t>MALFC81AVMM171961</t>
  </si>
  <si>
    <t>PRATHAMESH RAMESH DEVI</t>
  </si>
  <si>
    <t>8605517237</t>
  </si>
  <si>
    <t>VENUE 1.0 Turbo GDI DCT SX+</t>
  </si>
  <si>
    <t>Denim Blue</t>
  </si>
  <si>
    <t>C2018120033</t>
  </si>
  <si>
    <t>KISHOR SAMBHAJI PATIL</t>
  </si>
  <si>
    <t>7498501280</t>
  </si>
  <si>
    <t>C2020120262</t>
  </si>
  <si>
    <t>MALFC81AVMM175029</t>
  </si>
  <si>
    <t>HRISHIKESH GOPAL KULKARNI</t>
  </si>
  <si>
    <t>9665839169</t>
  </si>
  <si>
    <t>YUVRAJ THORAT</t>
  </si>
  <si>
    <t>C2020110410</t>
  </si>
  <si>
    <t>MALB351CLMM142542</t>
  </si>
  <si>
    <t>MAHESH MOHAN RENUSE</t>
  </si>
  <si>
    <t>9764658075</t>
  </si>
  <si>
    <t>Typhoon Silver</t>
  </si>
  <si>
    <t>C2020120228</t>
  </si>
  <si>
    <t>MALB241CLMM052831</t>
  </si>
  <si>
    <t>HRUSHIKESH ANIL TEMGIRE</t>
  </si>
  <si>
    <t>8830202693</t>
  </si>
  <si>
    <t>ROHIT NIMBALKAR</t>
  </si>
  <si>
    <t>C2020120321</t>
  </si>
  <si>
    <t>MALB351CLMM139901</t>
  </si>
  <si>
    <t>SOMNATH LAXMAN AWASARE</t>
  </si>
  <si>
    <t>9623630410</t>
  </si>
  <si>
    <t>Grand i10 NIOS 1.2MT Kappa Sportz</t>
  </si>
  <si>
    <t>C2020120390</t>
  </si>
  <si>
    <t>MALB351CLMM141291</t>
  </si>
  <si>
    <t>VIJAYKUMAR RAJANKUMAR GUPTA</t>
  </si>
  <si>
    <t>9960075076</t>
  </si>
  <si>
    <t>VIVEK BHALERAO</t>
  </si>
  <si>
    <t>C2020090143</t>
  </si>
  <si>
    <t>MALB241CLMM053500</t>
  </si>
  <si>
    <t>9850038846</t>
  </si>
  <si>
    <t>C2020120372</t>
  </si>
  <si>
    <t>MALB351CLMM138505</t>
  </si>
  <si>
    <t>KAILAS BABAN KAMBLE</t>
  </si>
  <si>
    <t>9921434906</t>
  </si>
  <si>
    <t>SARIKA RUPESH CHAVAN</t>
  </si>
  <si>
    <t>8237070878</t>
  </si>
  <si>
    <t>C2020120454</t>
  </si>
  <si>
    <t>MALFC81BLLM161939</t>
  </si>
  <si>
    <t>ROHAN NAMDEO SATHE</t>
  </si>
  <si>
    <t>8888805363</t>
  </si>
  <si>
    <t>NITIN BODAKE</t>
  </si>
  <si>
    <t>VENUE 1.2 Kappa MT S</t>
  </si>
  <si>
    <t>C2020120457</t>
  </si>
  <si>
    <t>MALAF51CLLM129853</t>
  </si>
  <si>
    <t>RAJENDRA RAMESH KULKARNI</t>
  </si>
  <si>
    <t>9172219773</t>
  </si>
  <si>
    <t>Santro 1.1MT Sportz</t>
  </si>
  <si>
    <t>C2020120469</t>
  </si>
  <si>
    <t>MALB241CLLM050083</t>
  </si>
  <si>
    <t>RAVINDRA MARUTI THORAVE</t>
  </si>
  <si>
    <t>9717339449</t>
  </si>
  <si>
    <t>ABHISHEK MANORE</t>
  </si>
  <si>
    <t>C2020120504</t>
  </si>
  <si>
    <t>MALAF51CLLM125628</t>
  </si>
  <si>
    <t>PRAVIN NANDKUMAR BHAGWATKAR</t>
  </si>
  <si>
    <t>9921977768</t>
  </si>
  <si>
    <t>VAIBHAV GHULE</t>
  </si>
  <si>
    <t>C2020120447</t>
  </si>
  <si>
    <t>MALPC813LLM109181</t>
  </si>
  <si>
    <t>ASHOK MADHU KOLEKAR</t>
  </si>
  <si>
    <t>7385721881</t>
  </si>
  <si>
    <t>SIDDHESH MANE</t>
  </si>
  <si>
    <t>Creta 1.5 CRDi MT SX</t>
  </si>
  <si>
    <t>C2020120527</t>
  </si>
  <si>
    <t>NIRANJAN SURYAKANT JOSHI</t>
  </si>
  <si>
    <t>9922665512</t>
  </si>
  <si>
    <t>VENUE 1.0 Turbo GDI iMT SX</t>
  </si>
  <si>
    <t>C2020120577</t>
  </si>
  <si>
    <t>MALFC81BLLM165408</t>
  </si>
  <si>
    <t>SANDEEP VAMAN SANAP</t>
  </si>
  <si>
    <t>9833873356</t>
  </si>
  <si>
    <t>C2020120591</t>
  </si>
  <si>
    <t>MALPB813LLM108729</t>
  </si>
  <si>
    <t>SAPAN KISHOR GOVIND UPADHYE</t>
  </si>
  <si>
    <t>9890234412</t>
  </si>
  <si>
    <t>Creta 1.5 CRDi MT S</t>
  </si>
  <si>
    <t>MALB251CLLM099892</t>
  </si>
  <si>
    <t>RAMDAS VILAS JADHAV</t>
  </si>
  <si>
    <t>8806286240</t>
  </si>
  <si>
    <t>Grand i10 NIOS 1.2MT Kappa Magna</t>
  </si>
  <si>
    <t>C2020120580</t>
  </si>
  <si>
    <t>MALA741CLLM401705</t>
  </si>
  <si>
    <t>DEEPALI TOURS AND TRAVELS PRO.SUDHAKAR DESAI</t>
  </si>
  <si>
    <t>9850771261</t>
  </si>
  <si>
    <t>Xcent</t>
  </si>
  <si>
    <t>Xcent VTVT Prime T+ CNG</t>
  </si>
  <si>
    <t>C2020120605</t>
  </si>
  <si>
    <t>MALFC81DLLM168334</t>
  </si>
  <si>
    <t>DATTARAO HANAVATRAO DESHMUKH</t>
  </si>
  <si>
    <t>7620331333</t>
  </si>
  <si>
    <t>VENUE 1.5 CRDi MT SX</t>
  </si>
  <si>
    <t>C2020120632</t>
  </si>
  <si>
    <t>MALFC81BLLM168621</t>
  </si>
  <si>
    <t>BAPU DHONDIBA CHANDERE</t>
  </si>
  <si>
    <t>9511799970</t>
  </si>
  <si>
    <t>C2020120593</t>
  </si>
  <si>
    <t>MALAF51CYMM137706</t>
  </si>
  <si>
    <t>SAURABH AVINASH KALE</t>
  </si>
  <si>
    <t>9869692303</t>
  </si>
  <si>
    <t>SHUBHAM KADU</t>
  </si>
  <si>
    <t>Santro 1.1 AMT Sportz</t>
  </si>
  <si>
    <t>C2020120679</t>
  </si>
  <si>
    <t>MALB241CLMM052875</t>
  </si>
  <si>
    <t>SAGAR DNYANESHWAR PINGALE</t>
  </si>
  <si>
    <t>9623991368</t>
  </si>
  <si>
    <t>C2020120501</t>
  </si>
  <si>
    <t>MALBH514LLM012404</t>
  </si>
  <si>
    <t>VISHWAS RAJARAM THORAT</t>
  </si>
  <si>
    <t>9766009966</t>
  </si>
  <si>
    <t>i20 Sportz 1.5 CRDi MT</t>
  </si>
  <si>
    <t>C2020120682</t>
  </si>
  <si>
    <t>MALJ381ASLM016095</t>
  </si>
  <si>
    <t>DEMO</t>
  </si>
  <si>
    <t>TUCSON CRDi 4WD AUTO GLS</t>
  </si>
  <si>
    <t>MALFC81BLMM170881</t>
  </si>
  <si>
    <t>SACHIN RAMCHANDRA NATU</t>
  </si>
  <si>
    <t>9890222495</t>
  </si>
  <si>
    <t>VENUE 1.2 Kappa MT S+</t>
  </si>
  <si>
    <t>C2020100305</t>
  </si>
  <si>
    <t>MALBH511LLM019888</t>
  </si>
  <si>
    <t>JAYANT RAMESH EDLABADKAR</t>
  </si>
  <si>
    <t>9404233120</t>
  </si>
  <si>
    <t>i20 Sportz 1.0 Turbo GDI iMT</t>
  </si>
  <si>
    <t>C2020120511</t>
  </si>
  <si>
    <t>MALPA813LMM117418</t>
  </si>
  <si>
    <t>9860666650</t>
  </si>
  <si>
    <t>C2020120497</t>
  </si>
  <si>
    <t>MALFC81AVMM175044</t>
  </si>
  <si>
    <t>9823156256</t>
  </si>
  <si>
    <t>C2020120729</t>
  </si>
  <si>
    <t>MALAF51CLLM129854</t>
  </si>
  <si>
    <t>ROHAN SURESH PATWARDHAN</t>
  </si>
  <si>
    <t>7774891401</t>
  </si>
  <si>
    <t>C2020120816</t>
  </si>
  <si>
    <t>ALLOCATION/CANCEL/DATE</t>
  </si>
  <si>
    <t>Contact No</t>
  </si>
  <si>
    <t>Model</t>
  </si>
  <si>
    <t>Customer ID</t>
  </si>
  <si>
    <t>MALPA812LLM094927</t>
  </si>
  <si>
    <t>SHALAKA SUBHASH JEUR (gajmal)</t>
  </si>
  <si>
    <t>9822200089</t>
  </si>
  <si>
    <t>MANDAR L</t>
  </si>
  <si>
    <t>Creta 1.5 MPi MT E</t>
  </si>
  <si>
    <t>C2020089148</t>
  </si>
  <si>
    <t>MALPA813LLM101005</t>
  </si>
  <si>
    <t>PRAFULL GANGADHAR THORAT</t>
  </si>
  <si>
    <t>9975492465</t>
  </si>
  <si>
    <t>Creta 1.5 CRDi MT E</t>
  </si>
  <si>
    <t>C2020090231</t>
  </si>
  <si>
    <t>MALPA813LLM100601</t>
  </si>
  <si>
    <t>VIVEK RAMRAO MOMALE</t>
  </si>
  <si>
    <t>9403248485</t>
  </si>
  <si>
    <t>C2020090394</t>
  </si>
  <si>
    <t>MALPC812TLM106488</t>
  </si>
  <si>
    <t>HPD DESIGNING CONSULTANTS PVT LTD</t>
  </si>
  <si>
    <t>9604264675</t>
  </si>
  <si>
    <t>SHUBHAM YELLARE</t>
  </si>
  <si>
    <t>Creta 1.5 MPi IVT SX</t>
  </si>
  <si>
    <t>C2020100177</t>
  </si>
  <si>
    <t>MALA741CLLM401811</t>
  </si>
  <si>
    <t>HINDURAO SAMBHAJI KHEDEKAR</t>
  </si>
  <si>
    <t>8459339779</t>
  </si>
  <si>
    <t>C2020110159</t>
  </si>
  <si>
    <t>MALPC813LLM100118</t>
  </si>
  <si>
    <t>DIPAK ROHIDAS SAVLREAM KALE</t>
  </si>
  <si>
    <t>8411045353</t>
  </si>
  <si>
    <t>C2020110637</t>
  </si>
  <si>
    <t>MALFC81BLLM157922</t>
  </si>
  <si>
    <t>SHANKAR CHANDU RAMAWAT</t>
  </si>
  <si>
    <t>9890486515</t>
  </si>
  <si>
    <t>C2020110686</t>
  </si>
  <si>
    <t>MALB241CLLM050113</t>
  </si>
  <si>
    <t>PRABHAVATI PRAKASH TAVARE</t>
  </si>
  <si>
    <t>7588072171</t>
  </si>
  <si>
    <t>VRUSHALI MOHITE</t>
  </si>
  <si>
    <t>C2020110726</t>
  </si>
  <si>
    <t>MALB251CLLM130096</t>
  </si>
  <si>
    <t>GORAKSHANATH HARIBHAU BORKAR</t>
  </si>
  <si>
    <t>9970603299</t>
  </si>
  <si>
    <t>Grand i10 NIOS 1.2MT CNG Magna</t>
  </si>
  <si>
    <t>C2020120135</t>
  </si>
  <si>
    <t>MALPC811VLM082262</t>
  </si>
  <si>
    <t>SUDHESH SINGH</t>
  </si>
  <si>
    <t>7798245511</t>
  </si>
  <si>
    <t>Creta 1.4 Turbo GDi DCT SX(O)</t>
  </si>
  <si>
    <t>C2020120213</t>
  </si>
  <si>
    <t>MALB351CLLM129013</t>
  </si>
  <si>
    <t>TUSHAR SIDHARTH MAHAMUNI</t>
  </si>
  <si>
    <t>9766651010</t>
  </si>
  <si>
    <t>C2020120217</t>
  </si>
  <si>
    <t>MALAF51CLLM134329</t>
  </si>
  <si>
    <t>RAHUL GUPTESHWAR DUBEY</t>
  </si>
  <si>
    <t>8130411743</t>
  </si>
  <si>
    <t>Santro 1.1MT CNG Sportz Executive</t>
  </si>
  <si>
    <t>C2020120334</t>
  </si>
  <si>
    <t>MALB251CLLM108041</t>
  </si>
  <si>
    <t>SARDAR NAMDEV KAMBLE</t>
  </si>
  <si>
    <t>9860878978</t>
  </si>
  <si>
    <t>Grand i10 NIOS 1.2MT Corporate</t>
  </si>
  <si>
    <t>C2020120396</t>
  </si>
  <si>
    <t>MALBH512LLM029658</t>
  </si>
  <si>
    <t>PRIYA AMIT PONKSHE</t>
  </si>
  <si>
    <t>8888665725</t>
  </si>
  <si>
    <t>C2020120419</t>
  </si>
  <si>
    <t>MALB351CLLM135790</t>
  </si>
  <si>
    <t>SWAPNIL SUNIL GURAV</t>
  </si>
  <si>
    <t>9561929234</t>
  </si>
  <si>
    <t>C2020120398</t>
  </si>
  <si>
    <t>MALPA812LLM100944</t>
  </si>
  <si>
    <t>SHOBHA ARUN DESHMUKH</t>
  </si>
  <si>
    <t>9960465539</t>
  </si>
  <si>
    <t>MALB351CLLM128461</t>
  </si>
  <si>
    <t>AKSHAY MUKESH GANGARDE</t>
  </si>
  <si>
    <t>8989616402</t>
  </si>
  <si>
    <t>C2020120524</t>
  </si>
  <si>
    <t>MALB251CLLM099766</t>
  </si>
  <si>
    <t>PRASHANT VEERANNA KINAGI</t>
  </si>
  <si>
    <t>9309517814</t>
  </si>
  <si>
    <t>C2020120433</t>
  </si>
  <si>
    <t>MALAF51CLLM136645</t>
  </si>
  <si>
    <t>SAGAR NARAYAN KUMAWAT</t>
  </si>
  <si>
    <t>8983653753</t>
  </si>
  <si>
    <t>C2020120480</t>
  </si>
  <si>
    <t>MALFC81BLLM164253</t>
  </si>
  <si>
    <t>VANDANA</t>
  </si>
  <si>
    <t>9212263662</t>
  </si>
  <si>
    <t>C2020120523</t>
  </si>
  <si>
    <t>MALBJ512LLM030955</t>
  </si>
  <si>
    <t>PRAVIN SOPAN PANGARE</t>
  </si>
  <si>
    <t>8308816464</t>
  </si>
  <si>
    <t>i20 Asta 1.2 Kappa MT</t>
  </si>
  <si>
    <t>C2020120525</t>
  </si>
  <si>
    <t>MALFC81DLLM168312</t>
  </si>
  <si>
    <t>MAHESHKUMAR CHUNILAL SHAH</t>
  </si>
  <si>
    <t>9866186612</t>
  </si>
  <si>
    <t>C2020120588</t>
  </si>
  <si>
    <t>MALBJ511VLM023377</t>
  </si>
  <si>
    <t>SIDDHARTH NAVNEET KOCHAR</t>
  </si>
  <si>
    <t>9890818575</t>
  </si>
  <si>
    <t>i20 Asta 1.0 Turbo GDI DCT</t>
  </si>
  <si>
    <t>C2020110442</t>
  </si>
  <si>
    <t>VENUE 1.5 CRDi MT S</t>
  </si>
  <si>
    <t>VERNA 1.5 MPI MT SX(O)</t>
  </si>
  <si>
    <t>VNA</t>
  </si>
  <si>
    <t>ROHIT ASHOK YADAV</t>
  </si>
  <si>
    <t>8605698511</t>
  </si>
  <si>
    <t>C2020082199</t>
  </si>
  <si>
    <t>8793727002</t>
  </si>
  <si>
    <t>C2020090029</t>
  </si>
  <si>
    <t>9702598379</t>
  </si>
  <si>
    <t>SACHIN MAHAJAN</t>
  </si>
  <si>
    <t>C2020090027</t>
  </si>
  <si>
    <t>9702598378</t>
  </si>
  <si>
    <t>C2020090028</t>
  </si>
  <si>
    <t>TEJAS MAHADEV DHAVANE</t>
  </si>
  <si>
    <t>7038207501</t>
  </si>
  <si>
    <t>C2020090228</t>
  </si>
  <si>
    <t>SUREKHA RANGNATHRAO SHINDE</t>
  </si>
  <si>
    <t>9284152324</t>
  </si>
  <si>
    <t>C2020090371</t>
  </si>
  <si>
    <t>DATTA LAXMAN SHINDE</t>
  </si>
  <si>
    <t>7057679917</t>
  </si>
  <si>
    <t>C2020100191</t>
  </si>
  <si>
    <t>NITIN G</t>
  </si>
  <si>
    <t>Creta 1.5 CRDi MT SX(O)</t>
  </si>
  <si>
    <t>7447430431</t>
  </si>
  <si>
    <t>C2020100326</t>
  </si>
  <si>
    <t>AKSHAY WAMANRAO TALWEKAR</t>
  </si>
  <si>
    <t>9403334839</t>
  </si>
  <si>
    <t>C2020100369</t>
  </si>
  <si>
    <t>AKSHAY KASHINATH KAWATE</t>
  </si>
  <si>
    <t>8087274002</t>
  </si>
  <si>
    <t>C2020100438</t>
  </si>
  <si>
    <t>SUSHMA SURESH SALUNKE</t>
  </si>
  <si>
    <t>9421003733</t>
  </si>
  <si>
    <t>C2020100458</t>
  </si>
  <si>
    <t>SANDEEP BALKRISHNA JADHAV</t>
  </si>
  <si>
    <t>9820546569</t>
  </si>
  <si>
    <t>RED MULBERRY</t>
  </si>
  <si>
    <t>C2020100454</t>
  </si>
  <si>
    <t>DEEPTI DNYANOBA PADATURE</t>
  </si>
  <si>
    <t>9561948953</t>
  </si>
  <si>
    <t>VENUE 1.0 Turbo GDI MT S</t>
  </si>
  <si>
    <t>C2020100481</t>
  </si>
  <si>
    <t>KAILASH NANA BHALEKAR</t>
  </si>
  <si>
    <t>8928525714</t>
  </si>
  <si>
    <t>C2020100650</t>
  </si>
  <si>
    <t>8928525713</t>
  </si>
  <si>
    <t>C2020100649</t>
  </si>
  <si>
    <t>i20 Asta 1.2 Kappa IVT</t>
  </si>
  <si>
    <t>C2020100695</t>
  </si>
  <si>
    <t>i20 Asta(O) 1.2 Kappa MT</t>
  </si>
  <si>
    <t>JEEVAN JANARDAN KHEDEKAR</t>
  </si>
  <si>
    <t>8446019595</t>
  </si>
  <si>
    <t>i20 Asta(O) 1.0 Turbo GDI DCT</t>
  </si>
  <si>
    <t>Fiery Red+Black</t>
  </si>
  <si>
    <t>C2020100761</t>
  </si>
  <si>
    <t>GIRISH GOPAL PATIL</t>
  </si>
  <si>
    <t>9421851616</t>
  </si>
  <si>
    <t>C2020110105</t>
  </si>
  <si>
    <t>DILIP BAJRANG KADAM</t>
  </si>
  <si>
    <t>8149988898</t>
  </si>
  <si>
    <t>C2020110205</t>
  </si>
  <si>
    <t>YASHWANT PRAMOD BHVIBHAR</t>
  </si>
  <si>
    <t>9552269169</t>
  </si>
  <si>
    <t>C2020110210</t>
  </si>
  <si>
    <t>KANISHK VIDYASAGAR JADHAV</t>
  </si>
  <si>
    <t>9850950244</t>
  </si>
  <si>
    <t>C2020110285</t>
  </si>
  <si>
    <t>Creta 1.5 CRDi AT SX(O)</t>
  </si>
  <si>
    <t>ASHISH SUDHIR KADAM</t>
  </si>
  <si>
    <t>9892912541</t>
  </si>
  <si>
    <t>C2020110389</t>
  </si>
  <si>
    <t>PAWAN RAHANGDALE</t>
  </si>
  <si>
    <t>9860668228</t>
  </si>
  <si>
    <t>Creta 1.5 MPi IVT SX(O)</t>
  </si>
  <si>
    <t>LAVA ORANGE</t>
  </si>
  <si>
    <t>C2020110146</t>
  </si>
  <si>
    <t>KIRAN ARUN PANHALE</t>
  </si>
  <si>
    <t>9049001500</t>
  </si>
  <si>
    <t>Creta 1.5 CRDi AT SX</t>
  </si>
  <si>
    <t>C2020110294</t>
  </si>
  <si>
    <t>BALKRISHNA NAMDEO LOHOKARE</t>
  </si>
  <si>
    <t>7028884859</t>
  </si>
  <si>
    <t>C2020110414</t>
  </si>
  <si>
    <t>SANTOSH MARUTI MATERE</t>
  </si>
  <si>
    <t>9922067278</t>
  </si>
  <si>
    <t>C2020110450</t>
  </si>
  <si>
    <t>9423223109</t>
  </si>
  <si>
    <t>C2020110355</t>
  </si>
  <si>
    <t>MAHESH ANANT SAIGAONKAR</t>
  </si>
  <si>
    <t>C2020110494</t>
  </si>
  <si>
    <t>RAMESHWAR PUNJAJI PANDIT</t>
  </si>
  <si>
    <t>9552234595</t>
  </si>
  <si>
    <t>C2020110497</t>
  </si>
  <si>
    <t>PRAKASH BALASAHEB JAMBHALE</t>
  </si>
  <si>
    <t>8956656565</t>
  </si>
  <si>
    <t>VENUE 1.5 CRDi MT SX(O)</t>
  </si>
  <si>
    <t>C2020110592</t>
  </si>
  <si>
    <t>VILAS SHANKAR DAGADE</t>
  </si>
  <si>
    <t>9881308163</t>
  </si>
  <si>
    <t>C2020110623</t>
  </si>
  <si>
    <t>DEVDATTA RAOSAHEB SHEWALE</t>
  </si>
  <si>
    <t>9021317001</t>
  </si>
  <si>
    <t>Grand i10 NIOS 1.2 AMT Kappa Sportz</t>
  </si>
  <si>
    <t>C2020110682</t>
  </si>
  <si>
    <t>DASHRATH RAJARAM INGALE</t>
  </si>
  <si>
    <t>9850504927</t>
  </si>
  <si>
    <t>C2020110689</t>
  </si>
  <si>
    <t>9766890774</t>
  </si>
  <si>
    <t>VERNA 1.5 MPI MT SX</t>
  </si>
  <si>
    <t>8788271782</t>
  </si>
  <si>
    <t>C2020110733</t>
  </si>
  <si>
    <t>ANIRUDDHA RAGHUNATH MIRGUNDE</t>
  </si>
  <si>
    <t>9850102460</t>
  </si>
  <si>
    <t>C2020110671</t>
  </si>
  <si>
    <t>SAGAR VISHNU SONAWANE</t>
  </si>
  <si>
    <t>9881838212</t>
  </si>
  <si>
    <t>C2020110727</t>
  </si>
  <si>
    <t>VINODKUMAR RAMKARAN JAISWAL</t>
  </si>
  <si>
    <t>8856971758</t>
  </si>
  <si>
    <t>C2020110728</t>
  </si>
  <si>
    <t>Fiery red</t>
  </si>
  <si>
    <t>SANDEEP GANGADHAR YADAV</t>
  </si>
  <si>
    <t>8378985146</t>
  </si>
  <si>
    <t>C2020110742</t>
  </si>
  <si>
    <t>9890465678</t>
  </si>
  <si>
    <t>C2020110783</t>
  </si>
  <si>
    <t>PRASHANT RAMESH CHAVAN</t>
  </si>
  <si>
    <t>9881827056</t>
  </si>
  <si>
    <t>C2020110769</t>
  </si>
  <si>
    <t>SHIVANI UMESH BUTTEPATIL</t>
  </si>
  <si>
    <t>9967330001</t>
  </si>
  <si>
    <t>C2020110779</t>
  </si>
  <si>
    <t>NITIN BABULAL VARMA</t>
  </si>
  <si>
    <t>9158202755</t>
  </si>
  <si>
    <t>C2020110774</t>
  </si>
  <si>
    <t>SANDESH VIJAY NARKAR</t>
  </si>
  <si>
    <t>9881712418</t>
  </si>
  <si>
    <t>C2020110719</t>
  </si>
  <si>
    <t>DEEPAK MANOHAR HINDE</t>
  </si>
  <si>
    <t>9766640626</t>
  </si>
  <si>
    <t>C2020120118</t>
  </si>
  <si>
    <t>ANURAG PRAKASH KARANGLE</t>
  </si>
  <si>
    <t>9730926012</t>
  </si>
  <si>
    <t>2TONE Black+white</t>
  </si>
  <si>
    <t>C2020120165</t>
  </si>
  <si>
    <t>VAIBHAV VILASRAO PATIL</t>
  </si>
  <si>
    <t>9822564672</t>
  </si>
  <si>
    <t>C2020120231</t>
  </si>
  <si>
    <t>RUSHIKESH MAHADEV AMBEKAR</t>
  </si>
  <si>
    <t>9960442115</t>
  </si>
  <si>
    <t>C2020010001</t>
  </si>
  <si>
    <t>SUMIT PRAKASH SHINDE</t>
  </si>
  <si>
    <t>9021754745</t>
  </si>
  <si>
    <t>Santro 1.1MT CNG Sportz</t>
  </si>
  <si>
    <t>C2020090239</t>
  </si>
  <si>
    <t>BALASAHEB DINKAR BARATE</t>
  </si>
  <si>
    <t>9673171414</t>
  </si>
  <si>
    <t>i20 Asta(O) 1.5 CRDi MT</t>
  </si>
  <si>
    <t>C2020110375</t>
  </si>
  <si>
    <t>ASHEESH KUMAR SINGH</t>
  </si>
  <si>
    <t>9770857007</t>
  </si>
  <si>
    <t xml:space="preserve">AURA 1.2AMT Kappa S </t>
  </si>
  <si>
    <t>C2020120298</t>
  </si>
  <si>
    <t>SANTOSHDEVI MAHENDRA RAJPUROHIT</t>
  </si>
  <si>
    <t>9763426141</t>
  </si>
  <si>
    <t>C2020120309</t>
  </si>
  <si>
    <t>KAUSTUBH PRASHANT EKSAMBEKAR</t>
  </si>
  <si>
    <t>9766379923</t>
  </si>
  <si>
    <t>Creta 1.5 MPi MT S</t>
  </si>
  <si>
    <t>C2020120198</t>
  </si>
  <si>
    <t>AMRUTA SHRIKRISHNA GARUD</t>
  </si>
  <si>
    <t>7506482420</t>
  </si>
  <si>
    <t>C2020120322</t>
  </si>
  <si>
    <t>DHANASHREE PRASHANT MANDEKAR</t>
  </si>
  <si>
    <t>9890816816</t>
  </si>
  <si>
    <t>C2020110693</t>
  </si>
  <si>
    <t>SATISH KASHINATH PAWAR</t>
  </si>
  <si>
    <t>8380089362</t>
  </si>
  <si>
    <t>C2020120187</t>
  </si>
  <si>
    <t>AVINASH PRAKASH SHINDE</t>
  </si>
  <si>
    <t>7028827667</t>
  </si>
  <si>
    <t>C2020120253</t>
  </si>
  <si>
    <t>YOGESH YASHWANT BODAKE</t>
  </si>
  <si>
    <t>9970868236</t>
  </si>
  <si>
    <t>C2020120436</t>
  </si>
  <si>
    <t>SANDIP TUKARAM LANDGE</t>
  </si>
  <si>
    <t>7057888679</t>
  </si>
  <si>
    <t>C2020120456</t>
  </si>
  <si>
    <t>AMEY SANJAY MULAY</t>
  </si>
  <si>
    <t>9920232707</t>
  </si>
  <si>
    <t>C2020120400</t>
  </si>
  <si>
    <t>9370147533</t>
  </si>
  <si>
    <t>C2020120284</t>
  </si>
  <si>
    <t>NILESH PRAMOD KULKARNI</t>
  </si>
  <si>
    <t>9923799952</t>
  </si>
  <si>
    <t>C2020120530</t>
  </si>
  <si>
    <t>HARSHA HERAMB INAMDAR</t>
  </si>
  <si>
    <t>9175917415</t>
  </si>
  <si>
    <t>C2020120438</t>
  </si>
  <si>
    <t>9890198864</t>
  </si>
  <si>
    <t>C2020120589</t>
  </si>
  <si>
    <t>VAIBHAV DHANAJI SONAWANE</t>
  </si>
  <si>
    <t>9922345403</t>
  </si>
  <si>
    <t>C2020120509</t>
  </si>
  <si>
    <t>GANESH MURLIDHAR KOTWAL-ref md sir</t>
  </si>
  <si>
    <t>9765224444</t>
  </si>
  <si>
    <t>VIJAY DATTATRAY SOBALE</t>
  </si>
  <si>
    <t>8830249372</t>
  </si>
  <si>
    <t>C2020120611</t>
  </si>
  <si>
    <t>JYOTI SHRAVAN SHIRURKAR</t>
  </si>
  <si>
    <t>9860396001</t>
  </si>
  <si>
    <t>C2020120623</t>
  </si>
  <si>
    <t>9820818936</t>
  </si>
  <si>
    <t>RIYAZ HUSSAIN MIRAJKAR</t>
  </si>
  <si>
    <t>9657278660</t>
  </si>
  <si>
    <t>C2020120635</t>
  </si>
  <si>
    <t>TANAJI SAHEBRAO SHINDE</t>
  </si>
  <si>
    <t>7219641354</t>
  </si>
  <si>
    <t>C2020120633</t>
  </si>
  <si>
    <t>VIKAS AMBADAS KULKARNI</t>
  </si>
  <si>
    <t>9021781313</t>
  </si>
  <si>
    <t>C2020120639</t>
  </si>
  <si>
    <t>AMIT VILAS PATIL</t>
  </si>
  <si>
    <t>8668820596</t>
  </si>
  <si>
    <t>VERNA 1.5 MPI IVT SX</t>
  </si>
  <si>
    <t>C2020120662</t>
  </si>
  <si>
    <t>BHAGWAN PARASHRAM GADE</t>
  </si>
  <si>
    <t>9518333765</t>
  </si>
  <si>
    <t>C2020120664</t>
  </si>
  <si>
    <t>GANESH SAHEBRAO MAGAR</t>
  </si>
  <si>
    <t>9922523333</t>
  </si>
  <si>
    <t>C2020120663</t>
  </si>
  <si>
    <t>KESHAV BHAGWAN BOBADE</t>
  </si>
  <si>
    <t>9890261208</t>
  </si>
  <si>
    <t>C2020110093</t>
  </si>
  <si>
    <t>JYOTI PANDURANG DIXIT</t>
  </si>
  <si>
    <t>9049991670</t>
  </si>
  <si>
    <t>C2020120692</t>
  </si>
  <si>
    <t>NIPUL RAJESH JHALANI</t>
  </si>
  <si>
    <t>8668246756</t>
  </si>
  <si>
    <t>C2020120458</t>
  </si>
  <si>
    <t>JAMILAHMED BASHIRAHMED SHAIKH</t>
  </si>
  <si>
    <t>9595959508</t>
  </si>
  <si>
    <t>C2020120702</t>
  </si>
  <si>
    <t>NIKY SHAH</t>
  </si>
  <si>
    <t>9765578650</t>
  </si>
  <si>
    <t>C2020120755</t>
  </si>
  <si>
    <t>SUBHASH GOVINDRAO PATIL</t>
  </si>
  <si>
    <t>8999847283</t>
  </si>
  <si>
    <t>C2020120787</t>
  </si>
  <si>
    <t>ABHISHEK RAJENDRA SHIRODE</t>
  </si>
  <si>
    <t>9552273742</t>
  </si>
  <si>
    <t>C2019081538</t>
  </si>
  <si>
    <t>MANGESH ASHOK DESHPANDE</t>
  </si>
  <si>
    <t>9881908562</t>
  </si>
  <si>
    <t>C2020110192</t>
  </si>
  <si>
    <t>MALPA813LLM108421</t>
  </si>
  <si>
    <t>JALINDAR AJINATH MORE</t>
  </si>
  <si>
    <t>7588610117</t>
  </si>
  <si>
    <t>C2020100571</t>
  </si>
  <si>
    <t>MALB351CLLM128109</t>
  </si>
  <si>
    <t>SHRIRANG GANPAT HULAWALE</t>
  </si>
  <si>
    <t>8806698307</t>
  </si>
  <si>
    <t>C2020110407</t>
  </si>
  <si>
    <t>MALB241CLLM047332</t>
  </si>
  <si>
    <t>DNYANESHWAR SHIVAJI JADHAV</t>
  </si>
  <si>
    <t>9890060960</t>
  </si>
  <si>
    <t>C2020110396</t>
  </si>
  <si>
    <t>MALBK511VLM029078</t>
  </si>
  <si>
    <t>DEBASISH BHABANAND PATNAIK</t>
  </si>
  <si>
    <t>9903994233</t>
  </si>
  <si>
    <t>C2020120371</t>
  </si>
  <si>
    <t>MALPA813LLM101650</t>
  </si>
  <si>
    <t xml:space="preserve"> PANKAJ MAHENDRA BANSAL</t>
  </si>
  <si>
    <t>9373330932</t>
  </si>
  <si>
    <t>C2020110307</t>
  </si>
  <si>
    <t>DEL</t>
  </si>
  <si>
    <t>AKASH KAMBLE</t>
  </si>
  <si>
    <t>SALES MANAGER</t>
  </si>
  <si>
    <t>CO-DEALER</t>
  </si>
  <si>
    <t>AMIT ARUN TANGUDE</t>
  </si>
  <si>
    <t>JAGDISH PUHMARAM BESHNOI</t>
  </si>
  <si>
    <t>BUDHARAM OPARAM BISHNOI</t>
  </si>
  <si>
    <t>SAURABH SUDHIR SHEDOLKAR</t>
  </si>
  <si>
    <t>VISHNUDAS SOPANRAO TELBHARE</t>
  </si>
  <si>
    <t>SUPRIYA AMIT SWAMI</t>
  </si>
  <si>
    <t>9766041544</t>
  </si>
  <si>
    <t>Digital</t>
  </si>
  <si>
    <t>C2021010094</t>
  </si>
  <si>
    <t>AJAY ASHOKRAO BURANGE</t>
  </si>
  <si>
    <t>9405367777</t>
  </si>
  <si>
    <t>Referral</t>
  </si>
  <si>
    <t>C2021010110</t>
  </si>
  <si>
    <t>RIYAZAHMED MOHAMMAD MOMIN</t>
  </si>
  <si>
    <t>8744441256</t>
  </si>
  <si>
    <t>C2021010129</t>
  </si>
  <si>
    <t>AMOL PRAKASH PAWAR</t>
  </si>
  <si>
    <t>9923682467</t>
  </si>
  <si>
    <t>C2021010131</t>
  </si>
  <si>
    <t>AMOL ARVINDRAO PATIL</t>
  </si>
  <si>
    <t>9970161479</t>
  </si>
  <si>
    <t>C2021010133</t>
  </si>
  <si>
    <t>PARAG SHASHANK GORE</t>
  </si>
  <si>
    <t>8999287775</t>
  </si>
  <si>
    <t>Santro</t>
  </si>
  <si>
    <t>Walkin</t>
  </si>
  <si>
    <t>C2020120714</t>
  </si>
  <si>
    <t>9923799825</t>
  </si>
  <si>
    <t>Grand i10 NIOS</t>
  </si>
  <si>
    <t>C2021010130</t>
  </si>
  <si>
    <t>MALFC81DLLM169303</t>
  </si>
  <si>
    <t>MALAF51CLLM129866</t>
  </si>
  <si>
    <t>CANCEL</t>
  </si>
  <si>
    <t>Aura</t>
  </si>
  <si>
    <t>Next Gen Verna</t>
  </si>
  <si>
    <t>Elantra</t>
  </si>
  <si>
    <t>Tucson</t>
  </si>
  <si>
    <t>total</t>
  </si>
  <si>
    <t>Nios</t>
  </si>
  <si>
    <t>total modelwise bk</t>
  </si>
  <si>
    <t>BOOKING CUSTOMER NAME</t>
  </si>
  <si>
    <t>Creta 1.4 Turbo GDi DCT SX</t>
  </si>
  <si>
    <t>Creta 1.5 MPi MT EX</t>
  </si>
  <si>
    <t>VENUE 1.2 Kappa MT E</t>
  </si>
  <si>
    <t>LILLY GEORGE KUTTY-md ref</t>
  </si>
  <si>
    <t>BHUSHAN RAVINDRA BAWISKAR</t>
  </si>
  <si>
    <t>8446479548</t>
  </si>
  <si>
    <t>AURA</t>
  </si>
  <si>
    <t>C2021010152</t>
  </si>
  <si>
    <t>Particulars</t>
  </si>
  <si>
    <t>Vch No.</t>
  </si>
  <si>
    <t>Amount</t>
  </si>
  <si>
    <t>MISAL DILIP BHIMRAO</t>
  </si>
  <si>
    <t>KALE SAURABH AVINASH</t>
  </si>
  <si>
    <t>DEVI PRATHAMESH RAMESH</t>
  </si>
  <si>
    <t>JAGTAP BALASAHEB GENUBHAU</t>
  </si>
  <si>
    <t>KAMBLE KAILAS BABAN</t>
  </si>
  <si>
    <t>Tally -Ret Dt</t>
  </si>
  <si>
    <t>del-dec-20</t>
  </si>
  <si>
    <t>MALBJ511VMM037837</t>
  </si>
  <si>
    <t>MODEL</t>
  </si>
  <si>
    <t>SANTRO</t>
  </si>
  <si>
    <t>C2021010105</t>
  </si>
  <si>
    <t>9822277740</t>
  </si>
  <si>
    <t>C2021010117</t>
  </si>
  <si>
    <t>9527331877</t>
  </si>
  <si>
    <t>C2021010139</t>
  </si>
  <si>
    <t>9765312403</t>
  </si>
  <si>
    <t>RAAJ CHUGH</t>
  </si>
  <si>
    <t>MALFC81DLMM173272</t>
  </si>
  <si>
    <t>MALB351CLMM143090</t>
  </si>
  <si>
    <t>MALB351CLMM143091</t>
  </si>
  <si>
    <t>MALB351CLMM143092</t>
  </si>
  <si>
    <t>MALB241CLMM054881</t>
  </si>
  <si>
    <t>MALB241CLMM054907</t>
  </si>
  <si>
    <t>MALB241CLMM055347</t>
  </si>
  <si>
    <t>MALB351CYMM145564</t>
  </si>
  <si>
    <t>MALFC81BLMM176785</t>
  </si>
  <si>
    <t>MALBH512LMM035583</t>
  </si>
  <si>
    <t>PATWARDHAN ROHAN SURESH</t>
  </si>
  <si>
    <t>NATU SACHIN RAMCHANDRA</t>
  </si>
  <si>
    <t>DEEPALI TOURS &amp; TRAVELS PRO-SUDHAKAR DESAI</t>
  </si>
  <si>
    <t>SHIROLIKAR SANTOSH VILAS</t>
  </si>
  <si>
    <t>GALI SRINIVASULU</t>
  </si>
  <si>
    <t>KADAM SANJAY RAMCHANDRA</t>
  </si>
  <si>
    <t>HEMANT KISHORILAL AGARWAL-MD REF</t>
  </si>
  <si>
    <t>AMAR KHOPADE</t>
  </si>
  <si>
    <t>KA</t>
  </si>
  <si>
    <t>TATYASAHEB DHANE</t>
  </si>
  <si>
    <t>AKSHAY PAWAR</t>
  </si>
  <si>
    <t>9049133933</t>
  </si>
  <si>
    <t>9822882920</t>
  </si>
  <si>
    <t>NILESH ASHOK GOSAVI</t>
  </si>
  <si>
    <t>9503678555</t>
  </si>
  <si>
    <t>C2021010178</t>
  </si>
  <si>
    <t>NIBHA VIJAY GOGATE</t>
  </si>
  <si>
    <t>DARSHANA SATYAWAN WADEKAR</t>
  </si>
  <si>
    <t>9881377353</t>
  </si>
  <si>
    <t>VERNA 1.5 CRDi MT SX(O)</t>
  </si>
  <si>
    <t>C2021010183</t>
  </si>
  <si>
    <t>8625002500</t>
  </si>
  <si>
    <t>C2021010180</t>
  </si>
  <si>
    <t>SAURABH SANJAY KHALKAR</t>
  </si>
  <si>
    <t>7038545656</t>
  </si>
  <si>
    <t>C2021010182</t>
  </si>
  <si>
    <t>GOURAV PRAVIN KOTAK</t>
  </si>
  <si>
    <t>8888998211</t>
  </si>
  <si>
    <t>C2021010179</t>
  </si>
  <si>
    <t>MALPA813LMM121386</t>
  </si>
  <si>
    <t>MALPB813LMM120913</t>
  </si>
  <si>
    <t>MALPC813LMM121009</t>
  </si>
  <si>
    <t>MALPB812LMM121172</t>
  </si>
  <si>
    <t>MALBK511VMM038673</t>
  </si>
  <si>
    <t>AJAY RAMESH DHEKANE</t>
  </si>
  <si>
    <t>MALFC81ALMM170327</t>
  </si>
  <si>
    <t>PINGALE SAGAR DNYANESHWAR</t>
  </si>
  <si>
    <t>GUPTA VIJAYKUMAR RAJANKUMAR</t>
  </si>
  <si>
    <t>SHINGARE AJAY SUDHAKAR</t>
  </si>
  <si>
    <t>RENUSE MAHESH MOHAN</t>
  </si>
  <si>
    <t>AWASARE SOMNATH LAXMAN</t>
  </si>
  <si>
    <t>C2021010168</t>
  </si>
  <si>
    <t>CHETAN PAHWA</t>
  </si>
  <si>
    <t>8920373294</t>
  </si>
  <si>
    <t>C2021010187</t>
  </si>
  <si>
    <t>8805697133</t>
  </si>
  <si>
    <t>C2021010188</t>
  </si>
  <si>
    <t>7620038926</t>
  </si>
  <si>
    <t>DEEPAK KHARAT</t>
  </si>
  <si>
    <t>MALB351CLMM142275</t>
  </si>
  <si>
    <t>PRAVIN VITTHALRAO BANSODE</t>
  </si>
  <si>
    <t>9158426510</t>
  </si>
  <si>
    <t>C2021010190</t>
  </si>
  <si>
    <t>AMAN RATRE</t>
  </si>
  <si>
    <t>8720000019</t>
  </si>
  <si>
    <t>C2020110106</t>
  </si>
  <si>
    <t>MALFC81BLMM170853</t>
  </si>
  <si>
    <t>PRABHAKAR VAMAN SUTAR</t>
  </si>
  <si>
    <t>9970714856</t>
  </si>
  <si>
    <t>C2021010192</t>
  </si>
  <si>
    <t>ROHIT SHIVAJI MARANE</t>
  </si>
  <si>
    <t>7057478378</t>
  </si>
  <si>
    <t>C2019055579</t>
  </si>
  <si>
    <t>9595907200</t>
  </si>
  <si>
    <t>C2021010193</t>
  </si>
  <si>
    <t>JYOTIRAM PANDITRAO TEKALE</t>
  </si>
  <si>
    <t>9960784297</t>
  </si>
  <si>
    <t>36</t>
  </si>
  <si>
    <t>C2020120108</t>
  </si>
  <si>
    <t>MALB351CLMM142600</t>
  </si>
  <si>
    <t>AAROHI NIKHIL KULKARNI</t>
  </si>
  <si>
    <t>9764418088</t>
  </si>
  <si>
    <t>C2021010194</t>
  </si>
  <si>
    <t>MALPA813LMM122050</t>
  </si>
  <si>
    <t>MALBK514LMM039316</t>
  </si>
  <si>
    <t>ARUN BALIRAM BORADE</t>
  </si>
  <si>
    <t>9766650997</t>
  </si>
  <si>
    <t>C2021010201</t>
  </si>
  <si>
    <t>RAMESH DATTATRAY TEKALE</t>
  </si>
  <si>
    <t>7722033173</t>
  </si>
  <si>
    <t>C2021010199</t>
  </si>
  <si>
    <t>ABHISHEK MILIND KADBHANE</t>
  </si>
  <si>
    <t>8888862988</t>
  </si>
  <si>
    <t>C2021010200</t>
  </si>
  <si>
    <t>MALB351CLMM137969</t>
  </si>
  <si>
    <t>SR</t>
  </si>
  <si>
    <t>MAHESH SHAMRAO GORE</t>
  </si>
  <si>
    <t>9823204412</t>
  </si>
  <si>
    <t>11</t>
  </si>
  <si>
    <t>C2020120722</t>
  </si>
  <si>
    <t>C2021010205</t>
  </si>
  <si>
    <t>C2021010208</t>
  </si>
  <si>
    <t>9359178780</t>
  </si>
  <si>
    <t>9850274755</t>
  </si>
  <si>
    <t>AGARWAL HEMANT KISHORILAL</t>
  </si>
  <si>
    <t>THORAT VISHWAS RAJARAM</t>
  </si>
  <si>
    <t>SATHE ROHAN NAMDEO</t>
  </si>
  <si>
    <t>MALPC813LMM122321</t>
  </si>
  <si>
    <t>JAGMOHAN RAGHUNATH MEHER</t>
  </si>
  <si>
    <t>9860890923</t>
  </si>
  <si>
    <t>C2021010223</t>
  </si>
  <si>
    <t>NILESH VIJAYKUMAR KALA</t>
  </si>
  <si>
    <t>9130307228</t>
  </si>
  <si>
    <t>C2021010222</t>
  </si>
  <si>
    <t>MALB241CLMM055328</t>
  </si>
  <si>
    <t>MALPA813LMM122695</t>
  </si>
  <si>
    <t>MALBK512LMM039952</t>
  </si>
  <si>
    <t>SITARAM BABURAO PUNDKARE</t>
  </si>
  <si>
    <t>9689116209</t>
  </si>
  <si>
    <t>C2021010227</t>
  </si>
  <si>
    <t>VITTHAL KAKNAJI DHUTRAJ</t>
  </si>
  <si>
    <t>8788115695</t>
  </si>
  <si>
    <t>C2021010231</t>
  </si>
  <si>
    <t>SHAHZAD AHMED</t>
  </si>
  <si>
    <t>9055551000</t>
  </si>
  <si>
    <t>C2021010228</t>
  </si>
  <si>
    <t>SANDIP MADHUKAR DHEMBARE</t>
  </si>
  <si>
    <t>7083722733</t>
  </si>
  <si>
    <t>82</t>
  </si>
  <si>
    <t>C2020100448</t>
  </si>
  <si>
    <t>AMEYA ANANT KUNTE</t>
  </si>
  <si>
    <t>9823038088</t>
  </si>
  <si>
    <t>C2021010232</t>
  </si>
  <si>
    <t>GANESH HANUMANT KEKAN</t>
  </si>
  <si>
    <t>9881464581</t>
  </si>
  <si>
    <t>C2021010225</t>
  </si>
  <si>
    <t>PRASHANT ARUN PANMAND</t>
  </si>
  <si>
    <t>8412027027</t>
  </si>
  <si>
    <t>C2021010230</t>
  </si>
  <si>
    <t>MALBJ512LLM011068</t>
  </si>
  <si>
    <t>MALFC81BLMM171085</t>
  </si>
  <si>
    <t>MALB351CLMM142601</t>
  </si>
  <si>
    <t>MALC841GLMM262266</t>
  </si>
  <si>
    <t>MALPC813LMM123504</t>
  </si>
  <si>
    <t>9</t>
  </si>
  <si>
    <t>C2021010237</t>
  </si>
  <si>
    <t>ANIL LAXMAN MORAL</t>
  </si>
  <si>
    <t>9552528081</t>
  </si>
  <si>
    <t>SUNIL NARAYAN DHARAMKAMBLE</t>
  </si>
  <si>
    <t>9822982526</t>
  </si>
  <si>
    <t>C2021010238</t>
  </si>
  <si>
    <t>MALB351CLMM144495</t>
  </si>
  <si>
    <t>MALB351CLMM143767</t>
  </si>
  <si>
    <t>DIPAK DILIP PRASADE</t>
  </si>
  <si>
    <t>DARSHAN SHRIPAD AWATE</t>
  </si>
  <si>
    <t>MALFC81BLMM174955</t>
  </si>
  <si>
    <t>18</t>
  </si>
  <si>
    <t>C2020120629</t>
  </si>
  <si>
    <t>C2021010240</t>
  </si>
  <si>
    <t>RAHUL DEVIDAS KAMBLE</t>
  </si>
  <si>
    <t>9130013020</t>
  </si>
  <si>
    <t>C2021010258</t>
  </si>
  <si>
    <t>GHANSHYAM BALRAM UPADHYAY</t>
  </si>
  <si>
    <t>8390413528</t>
  </si>
  <si>
    <t>C2021010256</t>
  </si>
  <si>
    <t>SUNIL TUKARAM SUTAR</t>
  </si>
  <si>
    <t>9326698320</t>
  </si>
  <si>
    <t>C2021010257</t>
  </si>
  <si>
    <t>GAJANAN TRIMBAKRAO SAWALKE</t>
  </si>
  <si>
    <t>9730033514</t>
  </si>
  <si>
    <t>HITESH</t>
  </si>
  <si>
    <t>8289020981</t>
  </si>
  <si>
    <t>C2021010260</t>
  </si>
  <si>
    <t>HARISHCHANDRA LAXMAN SATHE</t>
  </si>
  <si>
    <t>9137267691</t>
  </si>
  <si>
    <t>C2021010241</t>
  </si>
  <si>
    <t>9850840309</t>
  </si>
  <si>
    <t>C2021010248</t>
  </si>
  <si>
    <t>C2021010250</t>
  </si>
  <si>
    <t>C2021010261</t>
  </si>
  <si>
    <t>SAMEER JABBAR SHAHA</t>
  </si>
  <si>
    <t>8788480156</t>
  </si>
  <si>
    <t>C2021010262</t>
  </si>
  <si>
    <t>DHANANJAY RUDRAPPA MAHAJAN</t>
  </si>
  <si>
    <t>9503423737</t>
  </si>
  <si>
    <t>C2021010259</t>
  </si>
  <si>
    <t>NANDKUMAR CHOUDHARI</t>
  </si>
  <si>
    <t>8600415010</t>
  </si>
  <si>
    <t>MALPA813LMM123389</t>
  </si>
  <si>
    <t>MALPC812TMM125211</t>
  </si>
  <si>
    <t>MALAF51CYMM140153</t>
  </si>
  <si>
    <t>RATRE AMAN</t>
  </si>
  <si>
    <t>SWAMI SUPRIYA AMIT</t>
  </si>
  <si>
    <t>MALB241CLMM056390</t>
  </si>
  <si>
    <t>MALB351CYMM149509</t>
  </si>
  <si>
    <t>PURSHOTTAM SHRIMANT KALDATE</t>
  </si>
  <si>
    <t>9665375151</t>
  </si>
  <si>
    <t>C2021010295</t>
  </si>
  <si>
    <t>VRUSHALI SURESHRAO UGALE</t>
  </si>
  <si>
    <t>9028171116</t>
  </si>
  <si>
    <t>C2021010292</t>
  </si>
  <si>
    <t>SANTOSH RAVINDRA KHAIRMODE</t>
  </si>
  <si>
    <t>9890170338</t>
  </si>
  <si>
    <t>C2021010291</t>
  </si>
  <si>
    <t>VRUSHALI SAMEER GOLE</t>
  </si>
  <si>
    <t>8007621315</t>
  </si>
  <si>
    <t>C2021010287</t>
  </si>
  <si>
    <t>AVINASH YADAVRAO GAIKWAD</t>
  </si>
  <si>
    <t>9404318863</t>
  </si>
  <si>
    <t>C2021010293</t>
  </si>
  <si>
    <t>MALFC81BLMM171110</t>
  </si>
  <si>
    <t>C2021010285</t>
  </si>
  <si>
    <t>9623626164</t>
  </si>
  <si>
    <t>C2021010271</t>
  </si>
  <si>
    <t>9665228616</t>
  </si>
  <si>
    <t>C2021010267</t>
  </si>
  <si>
    <t>C2021010266</t>
  </si>
  <si>
    <t>9822330398</t>
  </si>
  <si>
    <t>C2021010274</t>
  </si>
  <si>
    <t>9767505829</t>
  </si>
  <si>
    <t>C2021010288</t>
  </si>
  <si>
    <t>9403823304</t>
  </si>
  <si>
    <t>MALB241CLMM056448</t>
  </si>
  <si>
    <t>MALB241CLMM056436</t>
  </si>
  <si>
    <t>EKSAMBEKAR KAUSTUBH PRASHANT</t>
  </si>
  <si>
    <t>DHEKANE AJAY RAMESH</t>
  </si>
  <si>
    <t>PATIL SUBHASH GOVINDRAO</t>
  </si>
  <si>
    <t>KOLEKAR ASHOK MADHU</t>
  </si>
  <si>
    <t>JADHAV SANDEEP BALKRISHNA</t>
  </si>
  <si>
    <t>KADAM ASHISH SUDHIR</t>
  </si>
  <si>
    <r>
      <t xml:space="preserve">PRITHVIRAJ </t>
    </r>
    <r>
      <rPr>
        <sz val="9"/>
        <color rgb="FFFF0000"/>
        <rFont val="Bookman Old Style"/>
        <family val="1"/>
      </rPr>
      <t>ASHA</t>
    </r>
    <r>
      <rPr>
        <sz val="9"/>
        <color theme="1"/>
        <rFont val="Bookman Old Style"/>
        <family val="1"/>
      </rPr>
      <t xml:space="preserve"> RAJENDRA KATE</t>
    </r>
  </si>
  <si>
    <t>MALB241CLMM056569</t>
  </si>
  <si>
    <t>MALB351CLMM138058</t>
  </si>
  <si>
    <t>SHAILESH SHIVLING KHADTARE</t>
  </si>
  <si>
    <t>9822209524</t>
  </si>
  <si>
    <t>C2021010300</t>
  </si>
  <si>
    <t>RAKESH CHANDAR KHETAWAT</t>
  </si>
  <si>
    <t>9960905615</t>
  </si>
  <si>
    <t>C2021010301</t>
  </si>
  <si>
    <t>MALFC81BLMM173817</t>
  </si>
  <si>
    <t>MALPC813MMM125120</t>
  </si>
  <si>
    <t>MALB351CYMM150047</t>
  </si>
  <si>
    <t>MALFC81BLMM180552</t>
  </si>
  <si>
    <t>MALFC81BLMM180505</t>
  </si>
  <si>
    <t>GORE PARAG SHASHANK</t>
  </si>
  <si>
    <t>MOMIN RIYAZ AHMED MOHAMMAD ABBAS</t>
  </si>
  <si>
    <t>MAGAR GANESH SAHEBRAO</t>
  </si>
  <si>
    <t>KATE PRITHVIRAJ RAJENDRA</t>
  </si>
  <si>
    <t>SALUNKE SUSHAMA SURESH</t>
  </si>
  <si>
    <t>C2021010311</t>
  </si>
  <si>
    <t>9764445468</t>
  </si>
  <si>
    <t>9922433612</t>
  </si>
  <si>
    <r>
      <t xml:space="preserve">RUSHIKESH </t>
    </r>
    <r>
      <rPr>
        <b/>
        <sz val="9"/>
        <color rgb="FFFF0000"/>
        <rFont val="Bookman Old Style"/>
        <family val="1"/>
      </rPr>
      <t>KALPAN</t>
    </r>
    <r>
      <rPr>
        <sz val="9"/>
        <color theme="1"/>
        <rFont val="Bookman Old Style"/>
        <family val="1"/>
      </rPr>
      <t>A RAJENDRA TASKAR</t>
    </r>
  </si>
  <si>
    <t>41</t>
  </si>
  <si>
    <t>C2020120142</t>
  </si>
  <si>
    <t>BHAKTI BHUSHAN SAWANT</t>
  </si>
  <si>
    <t>7028919927</t>
  </si>
  <si>
    <t>C2021010319</t>
  </si>
  <si>
    <t>PALLAV ARUN JOSHI</t>
  </si>
  <si>
    <t>8108052130</t>
  </si>
  <si>
    <t>C2021010320</t>
  </si>
  <si>
    <t>13</t>
  </si>
  <si>
    <t>RAVINDRA VASANT BANSODE</t>
  </si>
  <si>
    <t>MAROTI SEETARAM CHAVRE</t>
  </si>
  <si>
    <t>C2021010322</t>
  </si>
  <si>
    <t>VASHISHT BAPPASAHEB KHOSE</t>
  </si>
  <si>
    <t>8975323025</t>
  </si>
  <si>
    <t>C2021010321</t>
  </si>
  <si>
    <t>SEEMA PRABHAKAR JOSHI</t>
  </si>
  <si>
    <t>9960670101</t>
  </si>
  <si>
    <t>i20 Asta 1.0 Turbo GDI iMT</t>
  </si>
  <si>
    <t>C2021010323</t>
  </si>
  <si>
    <t>DASHRATH VITTHALRAO PHAD</t>
  </si>
  <si>
    <t>9529847533</t>
  </si>
  <si>
    <t>C2021010324</t>
  </si>
  <si>
    <t>7350738910</t>
  </si>
  <si>
    <t>MALB351CLMM143066</t>
  </si>
  <si>
    <t>NITA DEVIDAS SOMKUWAR</t>
  </si>
  <si>
    <t>MALB251CLMM149003</t>
  </si>
  <si>
    <t>AWATE DARSHAN SHRIPAD</t>
  </si>
  <si>
    <t>BARATE BALASAHEB DINKAR</t>
  </si>
  <si>
    <t>DESARDA MOHAK MANIK</t>
  </si>
  <si>
    <t>TASKAR RISHIKESH RAJENDRA</t>
  </si>
  <si>
    <t>SHINDE TANAJI SAHEBRAO</t>
  </si>
  <si>
    <r>
      <t xml:space="preserve"> MANIK </t>
    </r>
    <r>
      <rPr>
        <sz val="9"/>
        <color rgb="FFFF0000"/>
        <rFont val="Bookman Old Style"/>
        <family val="1"/>
      </rPr>
      <t>ADITI</t>
    </r>
    <r>
      <rPr>
        <sz val="9"/>
        <color theme="1"/>
        <rFont val="Bookman Old Style"/>
        <family val="1"/>
      </rPr>
      <t xml:space="preserve"> MOHAK DESARDA</t>
    </r>
  </si>
  <si>
    <r>
      <t xml:space="preserve">PRITHVIRAJ </t>
    </r>
    <r>
      <rPr>
        <sz val="9"/>
        <color indexed="10"/>
        <rFont val="Bookman Old Style"/>
        <family val="1"/>
      </rPr>
      <t>ASHA</t>
    </r>
    <r>
      <rPr>
        <sz val="9"/>
        <color indexed="8"/>
        <rFont val="Bookman Old Style"/>
        <family val="1"/>
      </rPr>
      <t xml:space="preserve"> RAJENDRA KATE</t>
    </r>
  </si>
  <si>
    <t>ONKAR ASHOKRAO PANDAV</t>
  </si>
  <si>
    <t>BHARTI DEVENDRA PHANSE</t>
  </si>
  <si>
    <t>7264974011</t>
  </si>
  <si>
    <t>C2021010342</t>
  </si>
  <si>
    <t>GAURAV SHAHIKANT KHETAN</t>
  </si>
  <si>
    <t>9096833044</t>
  </si>
  <si>
    <t>21</t>
  </si>
  <si>
    <t>C2020120657</t>
  </si>
  <si>
    <t>MALBJ511LLM013028</t>
  </si>
  <si>
    <t>C2021010338</t>
  </si>
  <si>
    <t>C2021010339</t>
  </si>
  <si>
    <t>9011190005</t>
  </si>
  <si>
    <t>16</t>
  </si>
  <si>
    <t>VISHAL BANSILAL BHAVSAR</t>
  </si>
  <si>
    <t>MANGESH KHAMDAR RATHOD</t>
  </si>
  <si>
    <t>ANWAR HAIDAR SHAIKH</t>
  </si>
  <si>
    <t>9890907640</t>
  </si>
  <si>
    <t>NITESH BHALCHANDRA JAGTAP</t>
  </si>
  <si>
    <t>C2021010350</t>
  </si>
  <si>
    <t>9423444005</t>
  </si>
  <si>
    <t>C2021010356</t>
  </si>
  <si>
    <t>GANESH KUMAR</t>
  </si>
  <si>
    <t>9423136343</t>
  </si>
  <si>
    <t>C2021010351</t>
  </si>
  <si>
    <t>VAIBHAV LAXMAN MANE</t>
  </si>
  <si>
    <t>7030900135</t>
  </si>
  <si>
    <t>C2021010346</t>
  </si>
  <si>
    <t>DEVRAM UTTAM KANDHARE</t>
  </si>
  <si>
    <t>7798232148</t>
  </si>
  <si>
    <t>C2020120208</t>
  </si>
  <si>
    <t>PARAG PRAKASH JAKKAL</t>
  </si>
  <si>
    <t>C2021010371</t>
  </si>
  <si>
    <t>8200794842</t>
  </si>
  <si>
    <t>DHARAMKAMBLE SUNIL NARAYAN</t>
  </si>
  <si>
    <t>DHUTRAJ VITHAL KAKNU</t>
  </si>
  <si>
    <t>SOMKUWAR NITA DEVIDAS</t>
  </si>
  <si>
    <t>PAHWA CHETAN</t>
  </si>
  <si>
    <t>SHIRURKAR JYOTI SHRAVAN</t>
  </si>
  <si>
    <t>BURANGE AJAY ASHOKRAO</t>
  </si>
  <si>
    <t>GOLE VRUSHALI SAMEER</t>
  </si>
  <si>
    <t>GANESH KISAN TAMBE</t>
  </si>
  <si>
    <t>9156749595</t>
  </si>
  <si>
    <t>C2021010376</t>
  </si>
  <si>
    <t>YOGESH VIJAYKUMAR BUCHAKE</t>
  </si>
  <si>
    <t>PRIYA PRITAM MANE</t>
  </si>
  <si>
    <t>9096700538</t>
  </si>
  <si>
    <t>C2021010375</t>
  </si>
  <si>
    <t>AMIT SHARMA</t>
  </si>
  <si>
    <t>7088896023</t>
  </si>
  <si>
    <t>C2021010374</t>
  </si>
  <si>
    <t>GAJENDRA TUKARAM SUTAR</t>
  </si>
  <si>
    <t>8308801998</t>
  </si>
  <si>
    <t>C2021010372</t>
  </si>
  <si>
    <t>NITESH AGARWAL</t>
  </si>
  <si>
    <t>9845414054</t>
  </si>
  <si>
    <t>C2021010373</t>
  </si>
  <si>
    <t>MALFB81BLMM174195</t>
  </si>
  <si>
    <t>MALB351CLMM146660</t>
  </si>
  <si>
    <t>MALB351CLMM138059</t>
  </si>
  <si>
    <t>MALFC81ALMM170355</t>
  </si>
  <si>
    <t>RAJESHWAR PRADIP SUPEKAR</t>
  </si>
  <si>
    <t>8180946894</t>
  </si>
  <si>
    <t>C2021010377</t>
  </si>
  <si>
    <t>DIPESH DINESH PINJARKAR</t>
  </si>
  <si>
    <t>7774002860</t>
  </si>
  <si>
    <t>C2021010379</t>
  </si>
  <si>
    <t>JIVITESH SIBANANDA SANJEEB DAS</t>
  </si>
  <si>
    <t>9987094699</t>
  </si>
  <si>
    <t>DEEP FOREST</t>
  </si>
  <si>
    <t>C2021010380</t>
  </si>
  <si>
    <t>PRAJAKTA VILASKUMAR YELLEWAD</t>
  </si>
  <si>
    <t>9921722152</t>
  </si>
  <si>
    <t>69</t>
  </si>
  <si>
    <t>C2020110332</t>
  </si>
  <si>
    <t>SIDDHESH SURESH PATIL</t>
  </si>
  <si>
    <t>DEEPAK SAMBHAJI SHINDE</t>
  </si>
  <si>
    <t>9422384840</t>
  </si>
  <si>
    <t>C2021010414</t>
  </si>
  <si>
    <t>DEEPAK GOVIND DESHPANDE</t>
  </si>
  <si>
    <t>9765101164</t>
  </si>
  <si>
    <t>C2021010408</t>
  </si>
  <si>
    <t>SAMAKALEEN PRAKASHAN</t>
  </si>
  <si>
    <t>C2021010412</t>
  </si>
  <si>
    <t>9921166294</t>
  </si>
  <si>
    <t>C2021010382</t>
  </si>
  <si>
    <t>GOPAL TUKARAM PUNDKARE</t>
  </si>
  <si>
    <t>9730135165</t>
  </si>
  <si>
    <t>C2021010410</t>
  </si>
  <si>
    <t>AKASH MOHAN GUPTA-demo</t>
  </si>
  <si>
    <t>7073758028</t>
  </si>
  <si>
    <t>C2021010409</t>
  </si>
  <si>
    <t>8777647018</t>
  </si>
  <si>
    <t>C2021010394</t>
  </si>
  <si>
    <t>8275918013</t>
  </si>
  <si>
    <t>C2021010415</t>
  </si>
  <si>
    <t>SHRINIVAS DAPTARDAR</t>
  </si>
  <si>
    <t>8390904707</t>
  </si>
  <si>
    <t>C2021010407</t>
  </si>
  <si>
    <t>8600117788</t>
  </si>
  <si>
    <t>7710078014</t>
  </si>
  <si>
    <t>Grand i10 NIOS 1.2 AMT Kappa Magna</t>
  </si>
  <si>
    <t>C2021010418</t>
  </si>
  <si>
    <t>THERMAX LIMITED(MUKTA JOSHI)</t>
  </si>
  <si>
    <t>NIDHI SINGH</t>
  </si>
  <si>
    <t>8237215743</t>
  </si>
  <si>
    <t>C2021010422</t>
  </si>
  <si>
    <t>MALAF51CYMM140414</t>
  </si>
  <si>
    <t>C2021010427</t>
  </si>
  <si>
    <t>SANKET SANJAY DESHMUKH</t>
  </si>
  <si>
    <t>ANAND SURESH KOLHATKAR</t>
  </si>
  <si>
    <t>9822078499</t>
  </si>
  <si>
    <t>Grand i10 NIOS 1.2 AMT Kappa Asta</t>
  </si>
  <si>
    <t>C2021010428</t>
  </si>
  <si>
    <t>MALB241CLMM051684</t>
  </si>
  <si>
    <t>MALB351CLMM151054</t>
  </si>
  <si>
    <t>MALFC81BLMM182085</t>
  </si>
  <si>
    <t>MANJU NAVNATH BHARAM</t>
  </si>
  <si>
    <t>MARNE ROHIT SHIVAJI</t>
  </si>
  <si>
    <t>KHETAWAT RAKESH CHANDAR</t>
  </si>
  <si>
    <t>GARUD AMRUTA SHRIKRISHNA</t>
  </si>
  <si>
    <t>SHAH NIKY</t>
  </si>
  <si>
    <t>PATIL AMOL ARVINDRAO</t>
  </si>
  <si>
    <t>KOTWAL GANESH MURLIDHAR</t>
  </si>
  <si>
    <t>BUTTEPATIL SHIVANI UMESH</t>
  </si>
  <si>
    <t>THERMAX LIMITED</t>
  </si>
  <si>
    <t>NARKAR SANDESH VIJAY</t>
  </si>
  <si>
    <t>GUPTA AKASH MOHAN</t>
  </si>
  <si>
    <t>BOBADE KESHAV BHAGWAN</t>
  </si>
  <si>
    <t>RATHOD KIRAN ISHWAR</t>
  </si>
  <si>
    <t>TALWEKAR AKSHAY WAMANRAO</t>
  </si>
  <si>
    <t>GOGATE NIBHA VIJAY</t>
  </si>
  <si>
    <t>JHALANI NIPUL RAJESH</t>
  </si>
  <si>
    <t>ACCOLADE ELEC PVT -HEERA DEEPAK JAGADALE</t>
  </si>
  <si>
    <t>KADBHANE ABHISHEK MILIND</t>
  </si>
  <si>
    <t>PATIL ROHINEE RAMDAS</t>
  </si>
  <si>
    <t>ACCOLADE ELECTRONIS PRIVATE LIMITED</t>
  </si>
  <si>
    <t>KHEDEKAR SAURABH BHAGWAN</t>
  </si>
  <si>
    <t>GOSAVI NILESH ASHOK</t>
  </si>
  <si>
    <t>ROHINI RAMDAS PATIL</t>
  </si>
  <si>
    <r>
      <t xml:space="preserve"> MANIK </t>
    </r>
    <r>
      <rPr>
        <sz val="9"/>
        <color indexed="10"/>
        <rFont val="Bookman Old Style"/>
        <family val="1"/>
      </rPr>
      <t>ADITI</t>
    </r>
    <r>
      <rPr>
        <sz val="9"/>
        <color indexed="8"/>
        <rFont val="Bookman Old Style"/>
        <family val="1"/>
      </rPr>
      <t xml:space="preserve"> MOHAK DESARDA</t>
    </r>
  </si>
  <si>
    <r>
      <t xml:space="preserve">RUSHIKESH </t>
    </r>
    <r>
      <rPr>
        <b/>
        <sz val="9"/>
        <color indexed="10"/>
        <rFont val="Bookman Old Style"/>
        <family val="1"/>
      </rPr>
      <t>KALPAN</t>
    </r>
    <r>
      <rPr>
        <sz val="9"/>
        <color indexed="8"/>
        <rFont val="Bookman Old Style"/>
        <family val="1"/>
      </rPr>
      <t>A RAJENDRA TASKAR</t>
    </r>
  </si>
  <si>
    <t>GANESH SOPAN SATAV</t>
  </si>
  <si>
    <t>9890102171</t>
  </si>
  <si>
    <t>C2021010446</t>
  </si>
  <si>
    <t>DHANRAJ SHRIDHAR UPLAP</t>
  </si>
  <si>
    <t>9890961516</t>
  </si>
  <si>
    <t>C2021010447</t>
  </si>
  <si>
    <t>SHARAD DNYANESHWAR BARATHE</t>
  </si>
  <si>
    <t>9890969049</t>
  </si>
  <si>
    <t>C2021010448</t>
  </si>
  <si>
    <t>ARIJIT SILOJIYA</t>
  </si>
  <si>
    <t>8149928044</t>
  </si>
  <si>
    <t>C2021010449</t>
  </si>
  <si>
    <t>MALFC81DLMM180042</t>
  </si>
  <si>
    <t>MALPC813MMM126523</t>
  </si>
  <si>
    <t>MALPA813LMM126809</t>
  </si>
  <si>
    <t>MALFC81DLMM182945</t>
  </si>
  <si>
    <t>MALFC81DLMM182936</t>
  </si>
  <si>
    <t>MALPC812LMM126678</t>
  </si>
  <si>
    <t>MALPC813LMM127031</t>
  </si>
  <si>
    <t>PANKAJ RAMPRAKASH NAGPAL</t>
  </si>
  <si>
    <t>SHRIDHAR HARISHCHANDRA SHINDE</t>
  </si>
  <si>
    <t>9422319225</t>
  </si>
  <si>
    <t>C2021010461</t>
  </si>
  <si>
    <t>RAJENDRA PRABHAKAR NASHIKKAR</t>
  </si>
  <si>
    <t>8698289558</t>
  </si>
  <si>
    <t>C2021010463</t>
  </si>
  <si>
    <t>GOPAL GOVINDRAO MANEDESHMUKH</t>
  </si>
  <si>
    <t>ABHIJIT GOPINATH ROKADE</t>
  </si>
  <si>
    <t>9067079922</t>
  </si>
  <si>
    <t>C2021010464</t>
  </si>
  <si>
    <t>MALB351CLMM146666</t>
  </si>
  <si>
    <t>MALPC813LMM127512</t>
  </si>
  <si>
    <t>MALFC81ALMM182828</t>
  </si>
  <si>
    <t>SHIRODE ABHISHEK RAJENDRA</t>
  </si>
  <si>
    <t>PANDAV ONKAR ASHOKRAO</t>
  </si>
  <si>
    <t>PAWAR SATISH KASHINATH</t>
  </si>
  <si>
    <t>BUCHAKE YOGESH VIJAYKUMAR</t>
  </si>
  <si>
    <t>SHAIKH JAMIL AHMED BASHIR AHMED</t>
  </si>
  <si>
    <t>DATTATREYA NARAYAN VELANKAR</t>
  </si>
  <si>
    <t>7798017122</t>
  </si>
  <si>
    <t>MALPA813LMM127343</t>
  </si>
  <si>
    <t>RISHIKESH RAMRAO NIRANJAN</t>
  </si>
  <si>
    <t>8237659098</t>
  </si>
  <si>
    <t>C2021010484</t>
  </si>
  <si>
    <t>9637753375</t>
  </si>
  <si>
    <t>C2021010471</t>
  </si>
  <si>
    <t>MALAF51CLMM140871</t>
  </si>
  <si>
    <t>MALC841GTMM264227</t>
  </si>
  <si>
    <t>VEDIKA KUNAL PANDHARPURKAR</t>
  </si>
  <si>
    <t>9923954774</t>
  </si>
  <si>
    <t>C2021010485</t>
  </si>
  <si>
    <t>AMOL RAJENDRA KHALATE</t>
  </si>
  <si>
    <t>7745810001</t>
  </si>
  <si>
    <t>C2021010486</t>
  </si>
  <si>
    <t>MALBH512LMM036554</t>
  </si>
  <si>
    <t>SANGEETA ASHOK PALRECHA-2021</t>
  </si>
  <si>
    <t>MALB351CLMM143828</t>
  </si>
  <si>
    <t>JAGTAP NITESH BHALCHANDRA</t>
  </si>
  <si>
    <t>ROKADE ABHIJIT GOPINATH</t>
  </si>
  <si>
    <t>KEKAN GANESH HANUMANT</t>
  </si>
  <si>
    <t>DHEMBARE SANDIP MADHUKAR</t>
  </si>
  <si>
    <t>C2021010491</t>
  </si>
  <si>
    <t>ASHWINI PRASAD WARTIKAR</t>
  </si>
  <si>
    <t>8830365771</t>
  </si>
  <si>
    <t>ANIL SURESH DEHAHDRAY</t>
  </si>
  <si>
    <t>7798981136</t>
  </si>
  <si>
    <t>C2021010499</t>
  </si>
  <si>
    <t>MALBH512LMM042152</t>
  </si>
  <si>
    <t>MALPA813LMM127694</t>
  </si>
  <si>
    <t>9822556419</t>
  </si>
  <si>
    <t>C2021010505</t>
  </si>
  <si>
    <t>MALB351CLMM139278</t>
  </si>
  <si>
    <t>MALPC812TMM128614</t>
  </si>
  <si>
    <t>MALPA813LMM128127</t>
  </si>
  <si>
    <t>MALFC81BLMM183698</t>
  </si>
  <si>
    <t>MALFC81BLMM184063</t>
  </si>
  <si>
    <t>MALPB813LMM128755</t>
  </si>
  <si>
    <t>C2021010493</t>
  </si>
  <si>
    <t>9420842657</t>
  </si>
  <si>
    <t>C2021010520</t>
  </si>
  <si>
    <t>TEJASHWINI CHARUDATT KUDALE</t>
  </si>
  <si>
    <t>8888363636</t>
  </si>
  <si>
    <t>NAVAL LAWANDE</t>
  </si>
  <si>
    <t>AVIRAJ ATULKUMAR MANE</t>
  </si>
  <si>
    <t>9890531834</t>
  </si>
  <si>
    <t>C2021010521</t>
  </si>
  <si>
    <t>MALB251CYMM145017</t>
  </si>
  <si>
    <t>RAHUL AVINASH PATIL</t>
  </si>
  <si>
    <t>AMOL PRAKASH PATIL</t>
  </si>
  <si>
    <t>8698401296</t>
  </si>
  <si>
    <t>C2021010523</t>
  </si>
  <si>
    <t>HRISHIKESH RAMESH DHANAK</t>
  </si>
  <si>
    <t>MALPC813MMM128887</t>
  </si>
  <si>
    <t>MALFC81DLMM184903</t>
  </si>
  <si>
    <t>MALBJ512TMM030111</t>
  </si>
  <si>
    <t>VIJAY RAMCHANDRA KULKARNI</t>
  </si>
  <si>
    <t>9860212129</t>
  </si>
  <si>
    <t>C2021010528</t>
  </si>
  <si>
    <t>SUSHIL MAROTI JATALE</t>
  </si>
  <si>
    <t>C2021010527</t>
  </si>
  <si>
    <t>BHAGYASHRI SACHIN MANE</t>
  </si>
  <si>
    <t>8149217757</t>
  </si>
  <si>
    <t>AMIT DNYANESHWAR KAMTHE</t>
  </si>
  <si>
    <t>9890009209</t>
  </si>
  <si>
    <t>C2021010534</t>
  </si>
  <si>
    <t>MALA741CLLM401709</t>
  </si>
  <si>
    <t>DAPTARDAR SHRINIWAS VINOD</t>
  </si>
  <si>
    <t>SHINDE AVINASH PRAKASH</t>
  </si>
  <si>
    <t>CHOUDHARI NANDKUMAR MANOHARRAO</t>
  </si>
  <si>
    <t>PANHALE KIRAN ARUN</t>
  </si>
  <si>
    <t>PUNDKARE GOPAL TUKARAM</t>
  </si>
  <si>
    <t>SAGAR RAJARAM PAWAR</t>
  </si>
  <si>
    <t>9370791055</t>
  </si>
  <si>
    <t>C2021010551</t>
  </si>
  <si>
    <t>MALB351CLMM136176</t>
  </si>
  <si>
    <t>MALPA812LMM129695</t>
  </si>
  <si>
    <t>9545554180</t>
  </si>
  <si>
    <t>C2021010570</t>
  </si>
  <si>
    <t>SULOCHANA SHIVLING MANGALE</t>
  </si>
  <si>
    <t>9860103311</t>
  </si>
  <si>
    <t>C2021010572</t>
  </si>
  <si>
    <t>MOUMITA PAUL</t>
  </si>
  <si>
    <t>8017561125</t>
  </si>
  <si>
    <t>AURA 1.2AMT Kappa SX+</t>
  </si>
  <si>
    <t>C2021010558</t>
  </si>
  <si>
    <t>DIGVIJAY RAMESH TAKAWALE</t>
  </si>
  <si>
    <t>8180002229</t>
  </si>
  <si>
    <t>C2021010574</t>
  </si>
  <si>
    <t>MOIZ HAMID JOHAR</t>
  </si>
  <si>
    <t>8698469679</t>
  </si>
  <si>
    <t>C2021010573</t>
  </si>
  <si>
    <t>MALBK511VMM038247</t>
  </si>
  <si>
    <r>
      <t xml:space="preserve">ARBAZ ALTAF SAYYED </t>
    </r>
    <r>
      <rPr>
        <sz val="11"/>
        <color rgb="FFFF0000"/>
        <rFont val="Calibri"/>
        <family val="2"/>
        <scheme val="minor"/>
      </rPr>
      <t xml:space="preserve"> RAJUMIN  SHAIKH</t>
    </r>
  </si>
  <si>
    <t>AKASH TUKARAM BHALEKAR</t>
  </si>
  <si>
    <t>KUDALE TEJASHWINI CHARUDATT</t>
  </si>
  <si>
    <t>JOSHI PALLAV ARUN</t>
  </si>
  <si>
    <t>BHALEKAR AKASH TUKARAM</t>
  </si>
  <si>
    <t>BHALEKAR KAILASH NANA</t>
  </si>
  <si>
    <t>BORADE ARUN BALIRAM</t>
  </si>
  <si>
    <t>BANSODE RAVINDRA VASANT</t>
  </si>
  <si>
    <t>MAHAJAN DHANANJAY RUDRAPPA</t>
  </si>
  <si>
    <t>UPADHYAY GHANSHYAM BALRAM</t>
  </si>
  <si>
    <t>C2021010565</t>
  </si>
  <si>
    <t>9404649966</t>
  </si>
  <si>
    <t>SHITAL PRAVIN DUBE</t>
  </si>
  <si>
    <t>ANIL GORAKSHNATH PAKHALE</t>
  </si>
  <si>
    <t>8805466300</t>
  </si>
  <si>
    <t>C2021010596</t>
  </si>
  <si>
    <t>APARNA SOURABH SINGH RAJPUT</t>
  </si>
  <si>
    <t>9922691919</t>
  </si>
  <si>
    <t>C2021010604</t>
  </si>
  <si>
    <t>Santro 1.1MT CNG Magna Executive</t>
  </si>
  <si>
    <t>MALAF51CLMM137992</t>
  </si>
  <si>
    <t>YASHRAJ TOURS AND TRAVELS PRO.VIJAY DESHMUKH</t>
  </si>
  <si>
    <t>9766775370</t>
  </si>
  <si>
    <t>C2021010598</t>
  </si>
  <si>
    <t>JEEVAN SHESHRAO JAGTAP</t>
  </si>
  <si>
    <t>9146663030</t>
  </si>
  <si>
    <t>C2021010605</t>
  </si>
  <si>
    <t>cancel</t>
  </si>
  <si>
    <t>MALB241CYMM058484</t>
  </si>
  <si>
    <t>MALFC81AVMM185757</t>
  </si>
  <si>
    <t>C2021010597</t>
  </si>
  <si>
    <t>GAYATRI BHAVESH DESAI</t>
  </si>
  <si>
    <t>MEHER JAGMOHAN RAGHUNATH</t>
  </si>
  <si>
    <t>TELBHARE VISHNUDAS SOPANRAO</t>
  </si>
  <si>
    <t>SAYYED ARBAZ ALTAF</t>
  </si>
  <si>
    <t>DAGADE VILAS SHANKAR</t>
  </si>
  <si>
    <t>KULKARNI HRISHIKESH GOPAL</t>
  </si>
  <si>
    <t>SONAWANE VAIBHAV DHANAJI</t>
  </si>
  <si>
    <t>DESAI GAYATRI BHAVESH</t>
  </si>
  <si>
    <t>8055201205</t>
  </si>
  <si>
    <t>C2021010610</t>
  </si>
  <si>
    <t>BALIRAM WAGHU PAWAR</t>
  </si>
  <si>
    <t>9860060023</t>
  </si>
  <si>
    <t>C2021010634</t>
  </si>
  <si>
    <t>AJIT PRAKASH PATIL</t>
  </si>
  <si>
    <t>DEEPAK NARHARI KONDHARE</t>
  </si>
  <si>
    <t>9850096316</t>
  </si>
  <si>
    <t>C2021010609</t>
  </si>
  <si>
    <t>GANPAT AMBADAS KADAM</t>
  </si>
  <si>
    <t>8669009349</t>
  </si>
  <si>
    <t>C2021010635</t>
  </si>
  <si>
    <t>SACHIN SUBHASH SHAH</t>
  </si>
  <si>
    <t>9822043007</t>
  </si>
  <si>
    <t>C2021010640</t>
  </si>
  <si>
    <t>9763709962</t>
  </si>
  <si>
    <t>C2021010637</t>
  </si>
  <si>
    <t>MALB351CLMM147129</t>
  </si>
  <si>
    <t>AYUSH TOURS AND TRAVELS PRO.AMAR AVARE</t>
  </si>
  <si>
    <t>VELANKAR DATTATRYA NARAYAN</t>
  </si>
  <si>
    <t>RAJPUT APARNA SOURABHSINGH</t>
  </si>
  <si>
    <t>BISHNOI JAGDISH PUNMANRAM</t>
  </si>
  <si>
    <t>YELLEWAD PRAJAKTA VILASKUMAR</t>
  </si>
  <si>
    <t>MALPC812LMM129158</t>
  </si>
  <si>
    <t>SANJEEV KUMAR SANI-CSD</t>
  </si>
  <si>
    <t>PALRECHA SANGITA ASHOKKUMAR</t>
  </si>
  <si>
    <t>SUTAR SUNIL TUKARAM</t>
  </si>
  <si>
    <t>SANI SANJEEV KUMAR ( CSD )</t>
  </si>
  <si>
    <t>SHEETAL OMKAR KULKARNI</t>
  </si>
  <si>
    <t>9922435118</t>
  </si>
  <si>
    <t>C2021020091</t>
  </si>
  <si>
    <t>SANDEEP SUHAS MAYEE</t>
  </si>
  <si>
    <t>8805016435</t>
  </si>
  <si>
    <t>C2021020093</t>
  </si>
  <si>
    <t>ADITYA ARVIND BALKAWADE</t>
  </si>
  <si>
    <t>9168499494</t>
  </si>
  <si>
    <t>MADHUPRIYA SAHEBRAO DHANWATE</t>
  </si>
  <si>
    <t>9822619877</t>
  </si>
  <si>
    <t>C2021020088</t>
  </si>
  <si>
    <t>SUBODH PRATAPRAO PATIL</t>
  </si>
  <si>
    <t>9823320494</t>
  </si>
  <si>
    <t>VENUE 1.0 Turbo GDI MT SX(O)</t>
  </si>
  <si>
    <t>C2021020085</t>
  </si>
  <si>
    <t>VIVEK HARILAL GADA</t>
  </si>
  <si>
    <t>8433989801</t>
  </si>
  <si>
    <t>C2021020084</t>
  </si>
  <si>
    <t>NIKHILKUMAR BHAGWAN AGARWAL</t>
  </si>
  <si>
    <t>8600271002</t>
  </si>
  <si>
    <t>C2021020092</t>
  </si>
  <si>
    <t>KESHAV BAJIRAO DHAMALE</t>
  </si>
  <si>
    <t>9810269264</t>
  </si>
  <si>
    <t>GALAXY BLUE</t>
  </si>
  <si>
    <t>C2021020086</t>
  </si>
  <si>
    <t>ASHISH SHANTARAM DATAR</t>
  </si>
  <si>
    <t>7558538496</t>
  </si>
  <si>
    <t>C2021020083</t>
  </si>
  <si>
    <t>SATISH SHRIPATI CHAVAN</t>
  </si>
  <si>
    <t>9850828394</t>
  </si>
  <si>
    <t>C2021020089</t>
  </si>
  <si>
    <t>NEERAJ LUTTUR YADAV</t>
  </si>
  <si>
    <t>9527207174</t>
  </si>
  <si>
    <t>C2021020087</t>
  </si>
  <si>
    <t>VIDYA RAJENDRA KAJALE</t>
  </si>
  <si>
    <t>9049865453</t>
  </si>
  <si>
    <t>C2021020090</t>
  </si>
  <si>
    <t>SUNIL UTTAM PAWAR</t>
  </si>
  <si>
    <t>9423473020</t>
  </si>
  <si>
    <t>C2021020082</t>
  </si>
  <si>
    <t>MALB351CLMM142602</t>
  </si>
  <si>
    <t>MALB351CLMM142603</t>
  </si>
  <si>
    <t>MALFC81BLMM186003</t>
  </si>
  <si>
    <t>MALFC81DLMM186229</t>
  </si>
  <si>
    <t>9158501456</t>
  </si>
  <si>
    <t>C2021020096</t>
  </si>
  <si>
    <t>DHIRAJ SUDHAKAR CHONDHIKAR</t>
  </si>
  <si>
    <t>9503984896</t>
  </si>
  <si>
    <t>C2021020097</t>
  </si>
  <si>
    <t>PRESHIT PIYUSH MORDE</t>
  </si>
  <si>
    <t>9823349449</t>
  </si>
  <si>
    <t>C2019062099</t>
  </si>
  <si>
    <t>SILOJIYA ARJIT</t>
  </si>
  <si>
    <t>PHAD DASHRATH VITTHALRAO</t>
  </si>
  <si>
    <t>UPLAP DHANRAJ SHRIDHAR</t>
  </si>
  <si>
    <t>JAKKAL PARAG PRAKASH</t>
  </si>
  <si>
    <t>SATHE HARISHANDRA LAXMAN</t>
  </si>
  <si>
    <t>BAWISKAR BHUSHAN RAVINDRA</t>
  </si>
  <si>
    <t>DAS JIVITESH SIBANANDA</t>
  </si>
  <si>
    <t>MAYEE SANDEEP SUHAS</t>
  </si>
  <si>
    <t>MALB351CYMM150750</t>
  </si>
  <si>
    <t>MALPA812LMM131290</t>
  </si>
  <si>
    <t>MALB241CLMM059237</t>
  </si>
  <si>
    <t>MALPA813LMM132296</t>
  </si>
  <si>
    <t>MALFC81BLMM187496</t>
  </si>
  <si>
    <t>MALPA813LMM132894</t>
  </si>
  <si>
    <t>MALB241CLMM059405</t>
  </si>
  <si>
    <t>MALPC811VMM131258</t>
  </si>
  <si>
    <t>PRAKASH CHINTAMAN CHORGE</t>
  </si>
  <si>
    <t>9975077712</t>
  </si>
  <si>
    <t>C2021020129</t>
  </si>
  <si>
    <t>AKSHAY PAI</t>
  </si>
  <si>
    <t>8554866870</t>
  </si>
  <si>
    <t>C2021020100</t>
  </si>
  <si>
    <t>VIKRAM BHAUSAHEB SHELKE</t>
  </si>
  <si>
    <t>9822203366</t>
  </si>
  <si>
    <t>C2021020135</t>
  </si>
  <si>
    <t>DHRUV DINESH SHARMA</t>
  </si>
  <si>
    <t>9672825978</t>
  </si>
  <si>
    <t>C2021020130</t>
  </si>
  <si>
    <t>SHARAD NAGNATRAO KONDEKAR</t>
  </si>
  <si>
    <t>8805440555</t>
  </si>
  <si>
    <t>C2021020131</t>
  </si>
  <si>
    <t>DARSHAN DILIP GANDHI</t>
  </si>
  <si>
    <t>GANDHI DARSHAN DILIP</t>
  </si>
  <si>
    <t>VARMA NITIN BABULAL</t>
  </si>
  <si>
    <t>PANMAND PRASHANT ARUN</t>
  </si>
  <si>
    <t>TEKALE JYOTIRAM PANDITRAO</t>
  </si>
  <si>
    <t>9730407109</t>
  </si>
  <si>
    <t>C2021020137</t>
  </si>
  <si>
    <r>
      <t>SHRIKUMAR SHALIK RAMTEKE-</t>
    </r>
    <r>
      <rPr>
        <b/>
        <sz val="11"/>
        <color rgb="FFFF0000"/>
        <rFont val="Calibri"/>
        <family val="2"/>
        <scheme val="minor"/>
      </rPr>
      <t>2020</t>
    </r>
  </si>
  <si>
    <t>MALBH512LLM019104</t>
  </si>
  <si>
    <t>MALPC813LMM133752</t>
  </si>
  <si>
    <t>MALPA813LMM133580</t>
  </si>
  <si>
    <t>NARAYAN SHRIHARI SHEDGE</t>
  </si>
  <si>
    <t>9657722880</t>
  </si>
  <si>
    <t>C2021020142</t>
  </si>
  <si>
    <t>MALBK512LMM046294</t>
  </si>
  <si>
    <t>MALPC813LMM133832</t>
  </si>
  <si>
    <t>MALPC812LMM133387</t>
  </si>
  <si>
    <t>SHEELA LAXMANRAO KALE</t>
  </si>
  <si>
    <t>9423026318</t>
  </si>
  <si>
    <t>C2021020147</t>
  </si>
  <si>
    <t>ARCHANA MONAPPA PANCHAL</t>
  </si>
  <si>
    <t>9850344503</t>
  </si>
  <si>
    <t>C2021020153</t>
  </si>
  <si>
    <t>C2021020103</t>
  </si>
  <si>
    <t>8888071707</t>
  </si>
  <si>
    <t>C2021020099</t>
  </si>
  <si>
    <t>C2021020108</t>
  </si>
  <si>
    <t>9225526260</t>
  </si>
  <si>
    <t>C2021020104</t>
  </si>
  <si>
    <t>AMOL RADHAKISAN SONAWANE</t>
  </si>
  <si>
    <t>8055479516</t>
  </si>
  <si>
    <t>C2021020154</t>
  </si>
  <si>
    <t>MALBJ512LMM039127</t>
  </si>
  <si>
    <t>MALB241CLMM059786</t>
  </si>
  <si>
    <t>MALB241CLMM059844</t>
  </si>
  <si>
    <t>MALPC813MMM134490</t>
  </si>
  <si>
    <t>MALPC813MMM135032</t>
  </si>
  <si>
    <t>MALC841FLMM266589</t>
  </si>
  <si>
    <t>RAHUL SOPANRAO DEOKATE</t>
  </si>
  <si>
    <t>9766356666</t>
  </si>
  <si>
    <t>SAYALI VINOD MEHTA</t>
  </si>
  <si>
    <t>9881540055</t>
  </si>
  <si>
    <t>C2021020167</t>
  </si>
  <si>
    <t>MANGESH JALANDAR KENJALE</t>
  </si>
  <si>
    <t>8668387293</t>
  </si>
  <si>
    <t>C2021020166</t>
  </si>
  <si>
    <t>8329416359</t>
  </si>
  <si>
    <t>C2021020168</t>
  </si>
  <si>
    <t>MALFC81BLMM181199</t>
  </si>
  <si>
    <t>MAHESH BHAGWANDAS GUGALE</t>
  </si>
  <si>
    <t>9421334476</t>
  </si>
  <si>
    <t>C2021020169</t>
  </si>
  <si>
    <t>SHYAMDAYAL RAMNAYAN YADAV</t>
  </si>
  <si>
    <t>9881831368</t>
  </si>
  <si>
    <t>C2021020172</t>
  </si>
  <si>
    <t>AMRUTA ASHOKGIRI GOSAVI</t>
  </si>
  <si>
    <t>8275201666</t>
  </si>
  <si>
    <t>C2021020170</t>
  </si>
  <si>
    <t>MALFC81BLMM189015</t>
  </si>
  <si>
    <t>NILESH PURSHOTTAM CHAUDHARI</t>
  </si>
  <si>
    <t>9850907282</t>
  </si>
  <si>
    <t>C2021020155</t>
  </si>
  <si>
    <t>SINGH ASHEESH KUMAR</t>
  </si>
  <si>
    <t>KULKARNI SHEETAL OMKAR</t>
  </si>
  <si>
    <t>BHOSALE SANGEETA NANDKUMAR</t>
  </si>
  <si>
    <t>SUTAR GAJENDRA TUKARAM</t>
  </si>
  <si>
    <t>MALBH512LMM042809</t>
  </si>
  <si>
    <t>SHASHIKANT MARUTI BABAR</t>
  </si>
  <si>
    <t>9075670642</t>
  </si>
  <si>
    <t>C2021020185</t>
  </si>
  <si>
    <t>SAMEER KANCHARU KONDE</t>
  </si>
  <si>
    <t>8378985152</t>
  </si>
  <si>
    <t>C2021020187</t>
  </si>
  <si>
    <t>DINKAR ANANT BHOSALE</t>
  </si>
  <si>
    <t>9881007714</t>
  </si>
  <si>
    <t>C2021020158</t>
  </si>
  <si>
    <t>SANJAY NAMDEV FAWADE</t>
  </si>
  <si>
    <t>7709347535</t>
  </si>
  <si>
    <t>C2021020188</t>
  </si>
  <si>
    <t>RAVINDRA KONDAJI AVTHANKAR</t>
  </si>
  <si>
    <t>9890612790</t>
  </si>
  <si>
    <t>C2021020182</t>
  </si>
  <si>
    <t>AJAY LAXMAN KOTKAR</t>
  </si>
  <si>
    <t>9359389102</t>
  </si>
  <si>
    <t>C2021020186</t>
  </si>
  <si>
    <t>Incoming Call</t>
  </si>
  <si>
    <t>C2021020191</t>
  </si>
  <si>
    <t>VIVEK SHARAD LELE</t>
  </si>
  <si>
    <t>9552543010</t>
  </si>
  <si>
    <t>C2021020200</t>
  </si>
  <si>
    <t>8806007865</t>
  </si>
  <si>
    <r>
      <t xml:space="preserve">RUPALI </t>
    </r>
    <r>
      <rPr>
        <b/>
        <sz val="11"/>
        <color rgb="FFFF0000"/>
        <rFont val="Calibri"/>
        <family val="2"/>
        <scheme val="minor"/>
      </rPr>
      <t>SANJAY</t>
    </r>
    <r>
      <rPr>
        <sz val="11"/>
        <color theme="1"/>
        <rFont val="Calibri"/>
        <family val="2"/>
        <scheme val="minor"/>
      </rPr>
      <t xml:space="preserve"> DINKAR DHAGE</t>
    </r>
  </si>
  <si>
    <t>DHAGE RUPALI SANJAY</t>
  </si>
  <si>
    <t>KULKARNI VIJAY RAMCHANDRA</t>
  </si>
  <si>
    <t>SHARMA AMIT</t>
  </si>
  <si>
    <t>CHAURE MAROTI SEETARAM</t>
  </si>
  <si>
    <t>NEETA SATISH CHAUDHARI</t>
  </si>
  <si>
    <t>9922468878</t>
  </si>
  <si>
    <t>Santro 1.1 AMT Asta</t>
  </si>
  <si>
    <t>C2021020215</t>
  </si>
  <si>
    <t>NEHA SALIL DIVEKAR</t>
  </si>
  <si>
    <t>VISHAL SHIVAJIRAO PANSARE</t>
  </si>
  <si>
    <t>9921770245</t>
  </si>
  <si>
    <t>C2021020214</t>
  </si>
  <si>
    <t>MALB351CYMM157891</t>
  </si>
  <si>
    <t>KALURAM BABAN SUTAR ( KAMLESH)</t>
  </si>
  <si>
    <t>MALB251CLMM158590</t>
  </si>
  <si>
    <t>SITARAM RAGHUNATH SHINDE</t>
  </si>
  <si>
    <t>9049682215</t>
  </si>
  <si>
    <t>C2021020217</t>
  </si>
  <si>
    <t>RUTURAJ SHRIDHAR UPLAP</t>
  </si>
  <si>
    <t>9890961515</t>
  </si>
  <si>
    <t>C2021020227</t>
  </si>
  <si>
    <t>SHRADDHA WADEKAR</t>
  </si>
  <si>
    <t>9923076752</t>
  </si>
  <si>
    <t>C2021020216</t>
  </si>
  <si>
    <t>CHAVAN SATISH SHRIPATI</t>
  </si>
  <si>
    <t>KANDHARE DEVRAM UTTAM</t>
  </si>
  <si>
    <t>SUTAR KALURAM BABAN</t>
  </si>
  <si>
    <t>PRASADE DIPAK DILIP</t>
  </si>
  <si>
    <t>SHELKE VIKRAM BHAUSAHEB</t>
  </si>
  <si>
    <t>MALB241CLMM060503</t>
  </si>
  <si>
    <t>MALBJ512LMM047933</t>
  </si>
  <si>
    <t>MALB241CLMM060544</t>
  </si>
  <si>
    <t>MALB241CLMM060551</t>
  </si>
  <si>
    <t>MALB241CLMM060552</t>
  </si>
  <si>
    <t>MALB341CYMM060737</t>
  </si>
  <si>
    <t>MALPA813LMM136776</t>
  </si>
  <si>
    <t>MALFC81DLMM191080</t>
  </si>
  <si>
    <t>MALFC81DLMM191076</t>
  </si>
  <si>
    <t>MALPC813LMM137040</t>
  </si>
  <si>
    <t>PRAKASH MADAN NEWADE</t>
  </si>
  <si>
    <t>9420754867</t>
  </si>
  <si>
    <t>C2021020274</t>
  </si>
  <si>
    <t>SUHAS BABANRAO LADKAT</t>
  </si>
  <si>
    <t>8087767830</t>
  </si>
  <si>
    <t>C2021020280</t>
  </si>
  <si>
    <t>BALKRUSHNA RAMCHANDRA SALKAR</t>
  </si>
  <si>
    <t>7058259999</t>
  </si>
  <si>
    <t>Elantra CRDI SX</t>
  </si>
  <si>
    <t>C2021020281</t>
  </si>
  <si>
    <t>DATTATARAYA KUMBHAR</t>
  </si>
  <si>
    <t>9763275258</t>
  </si>
  <si>
    <t>C2021020266</t>
  </si>
  <si>
    <t>KHAIRMODE SANTOSH RAVINDRA</t>
  </si>
  <si>
    <t>PAKHALE ANIL GORAKSHNATH</t>
  </si>
  <si>
    <t>RAMTEKE SHRIKUMAR SHALIK</t>
  </si>
  <si>
    <t>KOTAK GOURAV PRAVIN</t>
  </si>
  <si>
    <t>AVTHANKAR RAVINDRA KONDAJI</t>
  </si>
  <si>
    <t>KAJALE VIDYA RAJENDRA</t>
  </si>
  <si>
    <t>RATHOD MANGESH KHAMDAR</t>
  </si>
  <si>
    <t>TUSHAR GORAKH KHATALE</t>
  </si>
  <si>
    <t>9028270528</t>
  </si>
  <si>
    <t>C2021020283</t>
  </si>
  <si>
    <t>SAMEER DILIP MUNGIKAR</t>
  </si>
  <si>
    <t>MALPA813LMM136688</t>
  </si>
  <si>
    <t>MALFC81DLMM191084</t>
  </si>
  <si>
    <t>MALFC81DLMM191103</t>
  </si>
  <si>
    <t>MALBK512LMM048332</t>
  </si>
  <si>
    <t>MALB351CYMM160002</t>
  </si>
  <si>
    <t>MALB351CYMM160004</t>
  </si>
  <si>
    <t>MALB351CYMM160009</t>
  </si>
  <si>
    <t>MALPC812TMM136601</t>
  </si>
  <si>
    <t>MALB551CYMM160080</t>
  </si>
  <si>
    <t>AVINASH VISHWANATH GONDE</t>
  </si>
  <si>
    <t>8329212104</t>
  </si>
  <si>
    <t>C2021020293</t>
  </si>
  <si>
    <t>BHAIRU PIRAJI SANAP</t>
  </si>
  <si>
    <t>8329690717</t>
  </si>
  <si>
    <t>C2021020291</t>
  </si>
  <si>
    <t>YOGESHKUMAR CHAINSING SATWAN</t>
  </si>
  <si>
    <t>9762514242</t>
  </si>
  <si>
    <t>C2021020292</t>
  </si>
  <si>
    <t>10</t>
  </si>
  <si>
    <t>C2021020250</t>
  </si>
  <si>
    <t>9850630849</t>
  </si>
  <si>
    <t>C2021020269</t>
  </si>
  <si>
    <t>9881144141</t>
  </si>
  <si>
    <t>C2021020296</t>
  </si>
  <si>
    <t>DARSHANA CHANDRASHEKHA HAJARE</t>
  </si>
  <si>
    <t>9823376423</t>
  </si>
  <si>
    <t>PANCHAL ARCHANA MONAPPA</t>
  </si>
  <si>
    <t>LOHOKARE BALKRISHNA NAMDEO</t>
  </si>
  <si>
    <t>MALPC813LMM137499</t>
  </si>
  <si>
    <t>MILAN RAGHUNATH MULYE</t>
  </si>
  <si>
    <t>9765558079</t>
  </si>
  <si>
    <t>C2021020306</t>
  </si>
  <si>
    <t>MANOJ SUBHASH PARDESHI</t>
  </si>
  <si>
    <t>C2020120742</t>
  </si>
  <si>
    <t>SHIVAJI BHUJANGRAO DHAMANE</t>
  </si>
  <si>
    <t>9403373200</t>
  </si>
  <si>
    <t>C2021020297</t>
  </si>
  <si>
    <t>MAHESH LAXMAN DAREKAR</t>
  </si>
  <si>
    <t>9922211196</t>
  </si>
  <si>
    <t>C2021020307</t>
  </si>
  <si>
    <t>SANGEETA NANDKUMAR BHOSALE</t>
  </si>
  <si>
    <t>C2019010020</t>
  </si>
  <si>
    <t>9767375795</t>
  </si>
  <si>
    <t>MALPC813MMM138187</t>
  </si>
  <si>
    <t>MALPC813MMM138225</t>
  </si>
  <si>
    <t>MALPB813LMM138032</t>
  </si>
  <si>
    <t>MALB351CYMM161109</t>
  </si>
  <si>
    <t>TEKALE RAMESH DATTATRYA</t>
  </si>
  <si>
    <t>DIVEKAR NEHA SALIL</t>
  </si>
  <si>
    <t>NASHIKKAR RAJENDRA PRABHAKAR</t>
  </si>
  <si>
    <t>CN</t>
  </si>
  <si>
    <t>VIMAL PANDIT KANASE</t>
  </si>
  <si>
    <t>C2021020308</t>
  </si>
  <si>
    <t>MALA741CLLM401865</t>
  </si>
  <si>
    <t>CD</t>
  </si>
  <si>
    <t>RAMESH BRIJLAL YADAV</t>
  </si>
  <si>
    <t>UTKARSH SHRIKANT UMRIKAR</t>
  </si>
  <si>
    <t xml:space="preserve">SNEHAL BABURAO RAIKWAR-BRIGHTVOLT </t>
  </si>
  <si>
    <t>SHRAWAN KUMAR SHARMA</t>
  </si>
  <si>
    <t>C2021010385</t>
  </si>
  <si>
    <t>MALFE81ALMM170412</t>
  </si>
  <si>
    <t>C2021020333</t>
  </si>
  <si>
    <t>GAURI MAHESH GHADGE</t>
  </si>
  <si>
    <t>9371466812</t>
  </si>
  <si>
    <t>C2021020334</t>
  </si>
  <si>
    <t>MALFC81AVMM192500</t>
  </si>
  <si>
    <t>MALFC81BLMM191293</t>
  </si>
  <si>
    <t>MALFC81BLMM191142</t>
  </si>
  <si>
    <t>ATUL SUNIL RAOLE</t>
  </si>
  <si>
    <t>9822184442</t>
  </si>
  <si>
    <t>15</t>
  </si>
  <si>
    <t>C2021010631</t>
  </si>
  <si>
    <t>RAJIV SHANKAR BHOSALE</t>
  </si>
  <si>
    <t>8087222225</t>
  </si>
  <si>
    <t>C2021020355</t>
  </si>
  <si>
    <t>SUNIL SITARAM KHARAT</t>
  </si>
  <si>
    <t>7378453454</t>
  </si>
  <si>
    <t>C2021020338</t>
  </si>
  <si>
    <t>SUHAS LALASAHEB AWALE</t>
  </si>
  <si>
    <t>9850577516</t>
  </si>
  <si>
    <t>C2021020312</t>
  </si>
  <si>
    <t>BIPINCHANDRA LALABHAI PATEL</t>
  </si>
  <si>
    <t>9898429541</t>
  </si>
  <si>
    <t>C2021020361</t>
  </si>
  <si>
    <t>SANJAY MURLIDHAR BUDHALE</t>
  </si>
  <si>
    <t xml:space="preserve"> PRAFUL SHRIKANT DAGADE-(POOJA)</t>
  </si>
  <si>
    <t>SHAM GANGADHAR BORADE</t>
  </si>
  <si>
    <t>AJAY CHAMANLAL LONGANI</t>
  </si>
  <si>
    <t>C2021020368</t>
  </si>
  <si>
    <t>9881735232</t>
  </si>
  <si>
    <t>NISHANT ANIL DHAYATKAR</t>
  </si>
  <si>
    <t>BHARAM MANJU NAVNATH</t>
  </si>
  <si>
    <t>UNIQUE AUTOMOBILE INDIA PRIVATE LTD</t>
  </si>
  <si>
    <t>DHAMANE SHIVAJI BHUJANGRAO</t>
  </si>
  <si>
    <t>PATIL AMIT VILAS</t>
  </si>
  <si>
    <t>AYUSH TOURS &amp; TRAVELS PRO-AVARE AMAR PRABHU</t>
  </si>
  <si>
    <t>GONDE AVINASH VISHAWANATH</t>
  </si>
  <si>
    <t>GUNDEWAR SHUBHAM VYANKTESH</t>
  </si>
  <si>
    <t>KALA NILESH VIJAYKUMAR</t>
  </si>
  <si>
    <t>KOLHATKAR ANAND SURESH</t>
  </si>
  <si>
    <t>SAWANT BHAKTI BHUSHAN</t>
  </si>
  <si>
    <t>PRAKASHAN SAMAKALEEN</t>
  </si>
  <si>
    <t>7020909020</t>
  </si>
  <si>
    <t>C2021020381</t>
  </si>
  <si>
    <t>SHREEPAL SURAJMAL MEHTA</t>
  </si>
  <si>
    <t>9689685678</t>
  </si>
  <si>
    <t>C2021020393</t>
  </si>
  <si>
    <t>PURVA MARATHE</t>
  </si>
  <si>
    <t>7276036600</t>
  </si>
  <si>
    <t>C2021020387</t>
  </si>
  <si>
    <t>SANJAY MAHAVIR BEDAKIHALE</t>
  </si>
  <si>
    <t>9423009098</t>
  </si>
  <si>
    <t>C2021020370</t>
  </si>
  <si>
    <t>9762441552</t>
  </si>
  <si>
    <t>C2020011696</t>
  </si>
  <si>
    <t>NIKHIL RAVINDRA WADEKAR</t>
  </si>
  <si>
    <t>9168604883</t>
  </si>
  <si>
    <t>Field Generation</t>
  </si>
  <si>
    <t>C2021020396</t>
  </si>
  <si>
    <t>9969419577</t>
  </si>
  <si>
    <t>C2021020375</t>
  </si>
  <si>
    <t>7774083239</t>
  </si>
  <si>
    <t>C2021020383</t>
  </si>
  <si>
    <t>OMKAR  AJAY PADALKAR</t>
  </si>
  <si>
    <t>7447444417</t>
  </si>
  <si>
    <t>C2021020376</t>
  </si>
  <si>
    <t>CHAITANYA S GODBOLE</t>
  </si>
  <si>
    <t>9922942209</t>
  </si>
  <si>
    <t>C2021020385</t>
  </si>
  <si>
    <t>MANISH MANGESH WARADE</t>
  </si>
  <si>
    <t>9970195773</t>
  </si>
  <si>
    <t>C2021020395</t>
  </si>
  <si>
    <t>MALFC81BLMM192306</t>
  </si>
  <si>
    <t>MANE VAIBHAV LAXMAN</t>
  </si>
  <si>
    <t>KHEDEKAR JEEVAN JANARDAN</t>
  </si>
  <si>
    <t>SUTAR PRABHAKAR VAMAN</t>
  </si>
  <si>
    <t>SANAP BHAIRU PIRAJI</t>
  </si>
  <si>
    <t>SHEDOLKAR SAURABH SUDHIR</t>
  </si>
  <si>
    <t>C2021020382</t>
  </si>
  <si>
    <t>9172312025</t>
  </si>
  <si>
    <t>MALBK511VMM050162</t>
  </si>
  <si>
    <t>MALPC813MMM137073</t>
  </si>
  <si>
    <t>MALB241CLMM062092</t>
  </si>
  <si>
    <t>MALB241CLMM061972</t>
  </si>
  <si>
    <t>VARSHA SHANTANU PANSARE</t>
  </si>
  <si>
    <t>GAJENDRA KRUSHNAKUMAR TATI</t>
  </si>
  <si>
    <t>9970707063</t>
  </si>
  <si>
    <t>C2021020405</t>
  </si>
  <si>
    <t>BANSODE PRAVIN VITTHALRAO</t>
  </si>
  <si>
    <t>NAGPAL PANKAJ RAMPRAKASH</t>
  </si>
  <si>
    <t>NIRANJAN RISHIKESH RAMRAO</t>
  </si>
  <si>
    <t>BISHNOI BUDHARAM OPARAM</t>
  </si>
  <si>
    <t>CHORGE PRAKASH CHINTAMAN</t>
  </si>
  <si>
    <t>SHARMA SHRAWAN KUMAR</t>
  </si>
  <si>
    <t>by party</t>
  </si>
  <si>
    <t>NAKHATARAM INDRARAM SUTHAR</t>
  </si>
  <si>
    <t>C2021020412</t>
  </si>
  <si>
    <t>DARPAN DEEPAK JAUHARI</t>
  </si>
  <si>
    <t>9881159231</t>
  </si>
  <si>
    <t>C2021020433</t>
  </si>
  <si>
    <t>JAWANSINGH NARAYAN RAJPUT</t>
  </si>
  <si>
    <t>9423336275</t>
  </si>
  <si>
    <t>C2021020435</t>
  </si>
  <si>
    <t>9168063935</t>
  </si>
  <si>
    <r>
      <t>SAMKIT AMOL DESAI-</t>
    </r>
    <r>
      <rPr>
        <b/>
        <sz val="11"/>
        <color rgb="FFFF0000"/>
        <rFont val="Calibri"/>
        <family val="2"/>
        <scheme val="minor"/>
      </rPr>
      <t>2020</t>
    </r>
  </si>
  <si>
    <t>MALBJ511LLM013015</t>
  </si>
  <si>
    <t>9730559797</t>
  </si>
  <si>
    <t>C2021020439</t>
  </si>
  <si>
    <t>SHIVAJI MADHUKAR KOLHE</t>
  </si>
  <si>
    <t>9881259998</t>
  </si>
  <si>
    <t>C2021020440</t>
  </si>
  <si>
    <t>RAIKWAR SNEHAL BABURAO</t>
  </si>
  <si>
    <t>C2021020463</t>
  </si>
  <si>
    <t>SANTOSHKUMAR SHARMA</t>
  </si>
  <si>
    <t>9049464400</t>
  </si>
  <si>
    <t>C2021020461</t>
  </si>
  <si>
    <t>SATISH DNYANDEO NIMKANDE</t>
  </si>
  <si>
    <t>9011080439</t>
  </si>
  <si>
    <t>C2021020469</t>
  </si>
  <si>
    <t>YOGITA SUNIL DEORE</t>
  </si>
  <si>
    <t>9579782309</t>
  </si>
  <si>
    <t>MALPC813LMM136879</t>
  </si>
  <si>
    <t>ADITYA AMIT MODAK</t>
  </si>
  <si>
    <t>CHANDRAKANT ASHOK INGALE</t>
  </si>
  <si>
    <t>9284887292</t>
  </si>
  <si>
    <t>C2021020483</t>
  </si>
  <si>
    <t>VARSHA PRAKASH KATARIA</t>
  </si>
  <si>
    <t>9823141060</t>
  </si>
  <si>
    <t>C2021020489</t>
  </si>
  <si>
    <t>RAKHIBEN VISHAL KOTHARI</t>
  </si>
  <si>
    <t>7798500015</t>
  </si>
  <si>
    <t>C2021020487</t>
  </si>
  <si>
    <t>MALFC81ALMM195372</t>
  </si>
  <si>
    <t>MALB351CLMM164033</t>
  </si>
  <si>
    <t>C2021020476</t>
  </si>
  <si>
    <t>9890006769</t>
  </si>
  <si>
    <t>C2021020492</t>
  </si>
  <si>
    <t>9208306744</t>
  </si>
  <si>
    <t>C2021020509</t>
  </si>
  <si>
    <t>8600100631</t>
  </si>
  <si>
    <t>C2021020515</t>
  </si>
  <si>
    <t>MANDAR LAXMAN KARANDIKAR</t>
  </si>
  <si>
    <t>9850836472</t>
  </si>
  <si>
    <t>DEHADRAY ANIL SURESH</t>
  </si>
  <si>
    <t>PAWAR BALIRAM WAGHU</t>
  </si>
  <si>
    <t>KADAM GANPAT AMBADAS</t>
  </si>
  <si>
    <t>YADAV SHYAMDAYAL RAMNAYAN</t>
  </si>
  <si>
    <t>LILLY GEORGE KUTTY</t>
  </si>
  <si>
    <t>RAHANGDALE PAWAN P</t>
  </si>
  <si>
    <t>DAGADE PRAFULL SHRIKANT</t>
  </si>
  <si>
    <t>DESHPANDE DEEPAK GOVIND</t>
  </si>
  <si>
    <t>KOLHE SHIVAJI MADHUKAR</t>
  </si>
  <si>
    <t>BHAVSAR VISHAL BANSILAL</t>
  </si>
  <si>
    <t>CHANDRAKANT BAPURAO MAHAJAN</t>
  </si>
  <si>
    <t>9850888736</t>
  </si>
  <si>
    <t>C2021020518</t>
  </si>
  <si>
    <t>RAHUL DATTATRAY BADAVE</t>
  </si>
  <si>
    <t>8888942233</t>
  </si>
  <si>
    <t>C2021020519</t>
  </si>
  <si>
    <t>SUJIT SUBHASH HONRAO</t>
  </si>
  <si>
    <t>9823110977</t>
  </si>
  <si>
    <t>C2021020522</t>
  </si>
  <si>
    <t>SONAL SANJAY SALUNKE</t>
  </si>
  <si>
    <t>MALB351CLMM164008</t>
  </si>
  <si>
    <t>MALB351CLMM164926</t>
  </si>
  <si>
    <t>KIRAN DINESH PINJARKAR</t>
  </si>
  <si>
    <t>9545551735</t>
  </si>
  <si>
    <t>C2019051260</t>
  </si>
  <si>
    <t>VIJAY JALINDAR TALEKAR</t>
  </si>
  <si>
    <t>9850542004</t>
  </si>
  <si>
    <t>C2021020545</t>
  </si>
  <si>
    <t>ANNA NAGARGOJE LIMBA</t>
  </si>
  <si>
    <t>8180001405</t>
  </si>
  <si>
    <t>C2021020531</t>
  </si>
  <si>
    <t>9922481213</t>
  </si>
  <si>
    <t>C2021020544</t>
  </si>
  <si>
    <t>RAJNISH VASANT MEDHEKAR</t>
  </si>
  <si>
    <t>9154095099</t>
  </si>
  <si>
    <t>C2021020520</t>
  </si>
  <si>
    <t>9890010862</t>
  </si>
  <si>
    <t>AURA 1.2AMT Kappa S</t>
  </si>
  <si>
    <t>C2021020547</t>
  </si>
  <si>
    <t>9011390113</t>
  </si>
  <si>
    <t>C2021020543</t>
  </si>
  <si>
    <t>8007044770</t>
  </si>
  <si>
    <t>MALBH514LLM019440</t>
  </si>
  <si>
    <t>MALBH514LLM027483</t>
  </si>
  <si>
    <t>MALB351CLMM164934</t>
  </si>
  <si>
    <t>MALB351CLMM164915</t>
  </si>
  <si>
    <t>C2021020550</t>
  </si>
  <si>
    <t>7620907677</t>
  </si>
  <si>
    <t>UMESHCHANDRA VISHWANATH LATPATE</t>
  </si>
  <si>
    <t>9922721665</t>
  </si>
  <si>
    <t>C2021020551</t>
  </si>
  <si>
    <t>MALB351CLMM164914</t>
  </si>
  <si>
    <t>DESAI SAMKIT AMOL</t>
  </si>
  <si>
    <t>669</t>
  </si>
  <si>
    <t>HAJARE DARSHANA CHANDRASHEKHAR</t>
  </si>
  <si>
    <t>670</t>
  </si>
  <si>
    <t>WADEKAR NIKHIL RAVINDRA</t>
  </si>
  <si>
    <t>671</t>
  </si>
  <si>
    <t>SUPEKAR RAJESHWAR PRADIP</t>
  </si>
  <si>
    <t>672</t>
  </si>
  <si>
    <t>KONDHARE DEEPAK NARHARI</t>
  </si>
  <si>
    <t>673</t>
  </si>
  <si>
    <t>KOTHARI RAKHIBEN VISHAL</t>
  </si>
  <si>
    <t>674</t>
  </si>
  <si>
    <t>GHADGE GAURI MAHESH</t>
  </si>
  <si>
    <t>675</t>
  </si>
  <si>
    <t>MALPA813LMM140202</t>
  </si>
  <si>
    <t>RAJENDRA HANUMANT DOLE</t>
  </si>
  <si>
    <t>7038886842</t>
  </si>
  <si>
    <t>C2021020576</t>
  </si>
  <si>
    <t>M SHYAMSUNDER</t>
  </si>
  <si>
    <t>8983509963</t>
  </si>
  <si>
    <t>C2021020578</t>
  </si>
  <si>
    <t>9373981959</t>
  </si>
  <si>
    <t>C2021020581</t>
  </si>
  <si>
    <t>KIRAN VASANTRAO WATTAMWAR</t>
  </si>
  <si>
    <t>9764292888</t>
  </si>
  <si>
    <t>C2019040310</t>
  </si>
  <si>
    <t>SHWETA SHIVAJIRAO SHINDE</t>
  </si>
  <si>
    <t>9075337331</t>
  </si>
  <si>
    <t>C2021020565</t>
  </si>
  <si>
    <t>NAGARBAJ VITHOBA SHINDE</t>
  </si>
  <si>
    <t>9922156250</t>
  </si>
  <si>
    <t>C2021020563</t>
  </si>
  <si>
    <t>MALAF51CLMM143328</t>
  </si>
  <si>
    <t>MALB351CLMM165129</t>
  </si>
  <si>
    <t>MALAF51CLMM143613</t>
  </si>
  <si>
    <t>DATAR ASHISH SHANTARAM</t>
  </si>
  <si>
    <t>MANE PRIYA PRITAM</t>
  </si>
  <si>
    <t>TOLANI RAJESH GURMUKHDAS</t>
  </si>
  <si>
    <t>MANE DESHMUKH  GOPAL GOVINDRAO</t>
  </si>
  <si>
    <t>YESHWANT VASANT TAMBE</t>
  </si>
  <si>
    <t>9822397277</t>
  </si>
  <si>
    <t>C2021020584</t>
  </si>
  <si>
    <t>MALB351CLMM162163</t>
  </si>
  <si>
    <t>MALBJ512TMM052456</t>
  </si>
  <si>
    <t>EINBLICK CONSULTING ENGINEERS</t>
  </si>
  <si>
    <t>7017274656</t>
  </si>
  <si>
    <t>C2021020586</t>
  </si>
  <si>
    <r>
      <t xml:space="preserve">NARSING JAGANNATH LATPATE </t>
    </r>
    <r>
      <rPr>
        <sz val="11"/>
        <color rgb="FFFF0000"/>
        <rFont val="Calibri"/>
        <family val="2"/>
        <scheme val="minor"/>
      </rPr>
      <t>(AMOL DAREKAR)</t>
    </r>
  </si>
  <si>
    <r>
      <t>RAJESH GURMUKHDAS TOLANI-</t>
    </r>
    <r>
      <rPr>
        <b/>
        <sz val="11"/>
        <color indexed="10"/>
        <rFont val="Calibri"/>
        <family val="2"/>
      </rPr>
      <t>2020</t>
    </r>
  </si>
  <si>
    <t>CHONDHIKAR DHIRAJ SUDHAKAR</t>
  </si>
  <si>
    <t>PATIL SIDDHESH SURESH</t>
  </si>
  <si>
    <t>SHARMA DHRUV DINESH</t>
  </si>
  <si>
    <t>TAMBE YESHVANT VASANT</t>
  </si>
  <si>
    <t>SHIVRAJ JAYARAM HEGDE</t>
  </si>
  <si>
    <t>9890931189</t>
  </si>
  <si>
    <t>TUCSON VTVT AUTO GLS</t>
  </si>
  <si>
    <t>C2021020600</t>
  </si>
  <si>
    <t>SUJEETKUMAR AVADHESH YADAV</t>
  </si>
  <si>
    <t>8308195123</t>
  </si>
  <si>
    <t>C2018120260</t>
  </si>
  <si>
    <t>9322271974</t>
  </si>
  <si>
    <t>C2021020619</t>
  </si>
  <si>
    <t>MALBH514LMM049121</t>
  </si>
  <si>
    <t>MALBH514LMM039983</t>
  </si>
  <si>
    <t>KAMTHE AMIT DNYANESHWAR</t>
  </si>
  <si>
    <t>PAUL MOUMITA</t>
  </si>
  <si>
    <t>SHINDE DEEPAK SAMBHAJI</t>
  </si>
  <si>
    <t>DOLE RAJENDRA HANUMANT</t>
  </si>
  <si>
    <t>MEHTA SAYALI VINOD</t>
  </si>
  <si>
    <t>DUBE SHITAL PRAVIN</t>
  </si>
  <si>
    <t>SONWANE AMOL RADHAKISAN</t>
  </si>
  <si>
    <t>SHINDE SITARAM RAGHUNATH</t>
  </si>
  <si>
    <t>NIMKANDE SATISH DNYANDEO</t>
  </si>
  <si>
    <t>KENJALE MANGESH JALANDAR</t>
  </si>
  <si>
    <t>DAREKAR MAHESH LAXMAN</t>
  </si>
  <si>
    <t>YADAV SUJEETKUMAR AVADHESH</t>
  </si>
  <si>
    <t>MALB351CLMM166017</t>
  </si>
  <si>
    <r>
      <t>SHIVAJI TAMMA GOGALE-</t>
    </r>
    <r>
      <rPr>
        <b/>
        <sz val="11"/>
        <color rgb="FFFF0000"/>
        <rFont val="Calibri"/>
        <family val="2"/>
        <scheme val="minor"/>
      </rPr>
      <t>KESHAV A NAIK</t>
    </r>
  </si>
  <si>
    <t>MALPA812LMM145845</t>
  </si>
  <si>
    <t>PRASHANT ASHOK RANSING</t>
  </si>
  <si>
    <t>8605010190</t>
  </si>
  <si>
    <t>C2021030084</t>
  </si>
  <si>
    <t>SACHIN POPAT SATPUTE</t>
  </si>
  <si>
    <t>9923461212</t>
  </si>
  <si>
    <t>C2021030101</t>
  </si>
  <si>
    <t>9823685897</t>
  </si>
  <si>
    <t>C2021030086</t>
  </si>
  <si>
    <t>9011668585</t>
  </si>
  <si>
    <t>VERNA 1.5 CRDi AT SX</t>
  </si>
  <si>
    <t>C2021030094</t>
  </si>
  <si>
    <t>VASIM RASHID SHAIKH</t>
  </si>
  <si>
    <t>NITISH BALASAHEB KADAM</t>
  </si>
  <si>
    <t>8484868197</t>
  </si>
  <si>
    <t>C2021010386</t>
  </si>
  <si>
    <t>MALFC81BLMM187310</t>
  </si>
  <si>
    <t>RAJPUROHIT SANTOSHDEVI MAHENDRASINGH</t>
  </si>
  <si>
    <t>GOGALE SHIVAJI TIMMA</t>
  </si>
  <si>
    <t>deallot</t>
  </si>
  <si>
    <t>MALB351CLMM167960</t>
  </si>
  <si>
    <r>
      <t>SEEMA SARVOTTAM GAVRASKAR HULSURE-</t>
    </r>
    <r>
      <rPr>
        <b/>
        <sz val="11"/>
        <color rgb="FFFF0000"/>
        <rFont val="Calibri"/>
        <family val="2"/>
        <scheme val="minor"/>
      </rPr>
      <t>2020</t>
    </r>
  </si>
  <si>
    <t>MALA741CLLM401727</t>
  </si>
  <si>
    <t>MALA741CLLM401808</t>
  </si>
  <si>
    <r>
      <t>SAMARTH TOURS AND TRAVELS PRO.HANUMANT YEGADE-</t>
    </r>
    <r>
      <rPr>
        <b/>
        <sz val="11"/>
        <color rgb="FFFF0000"/>
        <rFont val="Calibri"/>
        <family val="2"/>
        <scheme val="minor"/>
      </rPr>
      <t>2020</t>
    </r>
  </si>
  <si>
    <t>BAPUSAHEB ATMARAM JADHAV</t>
  </si>
  <si>
    <t>9850685069</t>
  </si>
  <si>
    <t>C2021030116</t>
  </si>
  <si>
    <t>MALA741CLLM401851</t>
  </si>
  <si>
    <t>MALFC81BLMM196660</t>
  </si>
  <si>
    <t>NITIN MADHAV DHAMANE</t>
  </si>
  <si>
    <t>NISHIKANT DAMODAR SHINDE</t>
  </si>
  <si>
    <t>9822503790</t>
  </si>
  <si>
    <t>C2021030122</t>
  </si>
  <si>
    <t>MALB351CLMM162259</t>
  </si>
  <si>
    <t>C2020110464</t>
  </si>
  <si>
    <t>VIVEK DINKAR MOGHE</t>
  </si>
  <si>
    <t>9850822013</t>
  </si>
  <si>
    <t>MALPC813LMM147938</t>
  </si>
  <si>
    <t>SOURABH TANAJI PAWAR</t>
  </si>
  <si>
    <t>9511811084</t>
  </si>
  <si>
    <t>C2021030123</t>
  </si>
  <si>
    <t>8806600221</t>
  </si>
  <si>
    <t>C2021020708</t>
  </si>
  <si>
    <t>BALKRISHNA VITTHALRAO GUND</t>
  </si>
  <si>
    <t>9011040044</t>
  </si>
  <si>
    <t>C2021020591</t>
  </si>
  <si>
    <t>MALPA813LMM148250</t>
  </si>
  <si>
    <r>
      <t xml:space="preserve">ASHWINI SUHAS DHANGE </t>
    </r>
    <r>
      <rPr>
        <b/>
        <sz val="11"/>
        <color rgb="FFFF0000"/>
        <rFont val="Calibri"/>
        <family val="2"/>
        <scheme val="minor"/>
      </rPr>
      <t>EKNATH BHOGATE</t>
    </r>
    <r>
      <rPr>
        <sz val="11"/>
        <color theme="1"/>
        <rFont val="Calibri"/>
        <family val="2"/>
        <scheme val="minor"/>
      </rPr>
      <t>-</t>
    </r>
    <r>
      <rPr>
        <b/>
        <sz val="11"/>
        <color rgb="FFFF0000"/>
        <rFont val="Calibri"/>
        <family val="2"/>
        <scheme val="minor"/>
      </rPr>
      <t>2020</t>
    </r>
  </si>
  <si>
    <t>MALB241CLMM064222</t>
  </si>
  <si>
    <t>MALB241CLMM064236</t>
  </si>
  <si>
    <t>MALB241CLMM064210</t>
  </si>
  <si>
    <t>MALPA813LMM148961</t>
  </si>
  <si>
    <t>LOHIA MACHATRONIK PRIVATE LIMITED</t>
  </si>
  <si>
    <t>7408483706</t>
  </si>
  <si>
    <t>C2021030150</t>
  </si>
  <si>
    <t>9015541204</t>
  </si>
  <si>
    <t>C2021030149</t>
  </si>
  <si>
    <t>SHANKAR CHARIYA RAMAWAT</t>
  </si>
  <si>
    <t>9527112224</t>
  </si>
  <si>
    <t>C2021030148</t>
  </si>
  <si>
    <t>DHANANJAY SHIVAJIRAO PAWALE</t>
  </si>
  <si>
    <t>9404749471</t>
  </si>
  <si>
    <t>C2021030146</t>
  </si>
  <si>
    <t>MALFC81BLMM194381</t>
  </si>
  <si>
    <t>MALFC81BLMM197110</t>
  </si>
  <si>
    <t>PATEL BIPINCHANDRA LALABHAI</t>
  </si>
  <si>
    <t>INAMDAR HARSHA HERAMB</t>
  </si>
  <si>
    <t>RAHUL BALKRISHNA BHOJANE-csd</t>
  </si>
  <si>
    <r>
      <t>DILIP RAVJI DINKAR (</t>
    </r>
    <r>
      <rPr>
        <b/>
        <sz val="11"/>
        <color rgb="FFFF0000"/>
        <rFont val="Calibri"/>
        <family val="2"/>
        <scheme val="minor"/>
      </rPr>
      <t>MANOJ V KHANDAVE)</t>
    </r>
  </si>
  <si>
    <t>C2021030164</t>
  </si>
  <si>
    <t>ROHIT VISHWANATH JADHAV</t>
  </si>
  <si>
    <t>9527411341</t>
  </si>
  <si>
    <t>C2021030166</t>
  </si>
  <si>
    <t>VIVEK NARENDRA SINGH</t>
  </si>
  <si>
    <t>8329542279</t>
  </si>
  <si>
    <t>MUSTAFA HUZAIFA HUSAIN</t>
  </si>
  <si>
    <t>9146049202</t>
  </si>
  <si>
    <t>C2021020613</t>
  </si>
  <si>
    <t>MALBH512LMM053855</t>
  </si>
  <si>
    <t>KADAM NITISH BALASAHEB</t>
  </si>
  <si>
    <t>HULSURE GAVRASKAR SEEMA SARVOTTAM</t>
  </si>
  <si>
    <t>ADWAIT IRANNA PATIL-CSD</t>
  </si>
  <si>
    <t>SIDDHARTH GELDA</t>
  </si>
  <si>
    <t>9372627963</t>
  </si>
  <si>
    <t>C2021030170</t>
  </si>
  <si>
    <t>SHRIKANT LAHANU SHINDE</t>
  </si>
  <si>
    <t>9922595929</t>
  </si>
  <si>
    <t>C2021030187</t>
  </si>
  <si>
    <t>AMRUTA MANDAR PURANIK</t>
  </si>
  <si>
    <t>8308857273</t>
  </si>
  <si>
    <t>C2021030186</t>
  </si>
  <si>
    <t>MALC841FLMM271100</t>
  </si>
  <si>
    <t>MALB251CYMM170309</t>
  </si>
  <si>
    <t>ASHISH MADHAV RANADE</t>
  </si>
  <si>
    <t>7420048677</t>
  </si>
  <si>
    <t>AURA 1.2MT Kappa S</t>
  </si>
  <si>
    <t>C2021030216</t>
  </si>
  <si>
    <t>NITIN SHIVAJI MUNDHE</t>
  </si>
  <si>
    <t>8983304461</t>
  </si>
  <si>
    <t>C2021030230</t>
  </si>
  <si>
    <t>NILAMBARI  NITIN JAMNARE</t>
  </si>
  <si>
    <t>8830856541</t>
  </si>
  <si>
    <t>C2021030238</t>
  </si>
  <si>
    <t>MUKUL DAMU CHAKANE</t>
  </si>
  <si>
    <t>9763448353</t>
  </si>
  <si>
    <t>C2021030214</t>
  </si>
  <si>
    <t>KUNDLIK DNYANDEO KUTWAL</t>
  </si>
  <si>
    <t>9960617918</t>
  </si>
  <si>
    <t>C2021030224</t>
  </si>
  <si>
    <t>7507673314</t>
  </si>
  <si>
    <t>C2021030226</t>
  </si>
  <si>
    <t>ANANAD MADHUKAR RAO</t>
  </si>
  <si>
    <t>9766638593</t>
  </si>
  <si>
    <t>63</t>
  </si>
  <si>
    <t>C2021010148</t>
  </si>
  <si>
    <t>SHILPA  MANGESH POTNIS</t>
  </si>
  <si>
    <t>9850838560</t>
  </si>
  <si>
    <t>C2021030220</t>
  </si>
  <si>
    <t>SUJIT VIJAY SARAF</t>
  </si>
  <si>
    <t>9763372251</t>
  </si>
  <si>
    <t>40</t>
  </si>
  <si>
    <t>C2021010544</t>
  </si>
  <si>
    <t>DIPAK MURLIDHAR JAWALE</t>
  </si>
  <si>
    <t>9890137626</t>
  </si>
  <si>
    <t>C2021030233</t>
  </si>
  <si>
    <t>AKSHAY RAMDAS DHIDE</t>
  </si>
  <si>
    <t>7709920298</t>
  </si>
  <si>
    <t>C2021030227</t>
  </si>
  <si>
    <t>BABAN SANTOSH NALGUDE</t>
  </si>
  <si>
    <t>9822768766</t>
  </si>
  <si>
    <t>C2021030231</t>
  </si>
  <si>
    <t>C2021030184</t>
  </si>
  <si>
    <t>9930953956</t>
  </si>
  <si>
    <t>MALB241CLMM064981</t>
  </si>
  <si>
    <t>MALPB813LMM149541</t>
  </si>
  <si>
    <t>MALPA813LMM150275</t>
  </si>
  <si>
    <t>MALPA813LMM150691</t>
  </si>
  <si>
    <t>MALPA813LMM150688</t>
  </si>
  <si>
    <t>YUNUS S MUTWALLI</t>
  </si>
  <si>
    <t>7204018867</t>
  </si>
  <si>
    <t>C2021030239</t>
  </si>
  <si>
    <t>GANESH RAJENDRA PAWAR</t>
  </si>
  <si>
    <t>8888788688</t>
  </si>
  <si>
    <t>C2021030261</t>
  </si>
  <si>
    <t>LANDE TOURS AND TRAVELS</t>
  </si>
  <si>
    <t>9049096446</t>
  </si>
  <si>
    <t>C2021030264</t>
  </si>
  <si>
    <t>SATISH RAMRAO WADDE</t>
  </si>
  <si>
    <t>9137901739</t>
  </si>
  <si>
    <t>C2021030268</t>
  </si>
  <si>
    <t>9970868326</t>
  </si>
  <si>
    <t>C2021030269</t>
  </si>
  <si>
    <t>cn</t>
  </si>
  <si>
    <t>C2021030260</t>
  </si>
  <si>
    <t>9762079404</t>
  </si>
  <si>
    <t>C2021030246</t>
  </si>
  <si>
    <t>9823272106</t>
  </si>
  <si>
    <t>MALPA813LMM150272</t>
  </si>
  <si>
    <t>MALPC813LMM149221</t>
  </si>
  <si>
    <t>MALPA812LMM151235</t>
  </si>
  <si>
    <t>MALB351CYMM171386</t>
  </si>
  <si>
    <t>C2021030277</t>
  </si>
  <si>
    <t>PRAVIN PRABHAKAR GARUD</t>
  </si>
  <si>
    <t>9403788728</t>
  </si>
  <si>
    <t>C2021030273</t>
  </si>
  <si>
    <t>SIDDHARTH DHANANJAY PALNITKAR</t>
  </si>
  <si>
    <t>8805027273</t>
  </si>
  <si>
    <t>C2021030283</t>
  </si>
  <si>
    <t>APPASAHEB BHUJANGRAO YEOLE</t>
  </si>
  <si>
    <t>9423242283</t>
  </si>
  <si>
    <t>C2021030284</t>
  </si>
  <si>
    <t>BHARATI VINAY KHIVSARE</t>
  </si>
  <si>
    <t>9967576474</t>
  </si>
  <si>
    <t>C2021030291</t>
  </si>
  <si>
    <t>GANESH DATTATRAYA JADHAV</t>
  </si>
  <si>
    <t>7798556030</t>
  </si>
  <si>
    <t>MALB241CLMM062236</t>
  </si>
  <si>
    <t>SHARMA SANTOSH KUMAR</t>
  </si>
  <si>
    <t>JADHAV BAPUSAHEB ATMRAM</t>
  </si>
  <si>
    <t>DHANGE ASHWINI SUHAS</t>
  </si>
  <si>
    <t>JEEVAN JANARDAN KHEDEKAR-CANCEL</t>
  </si>
  <si>
    <t>CANCEL IN TALLY</t>
  </si>
  <si>
    <t>MALPC813MMM152208</t>
  </si>
  <si>
    <t>MALPC813MMM152202</t>
  </si>
  <si>
    <t>MALPC812LMM149892</t>
  </si>
  <si>
    <t>MALB351CLMM171322</t>
  </si>
  <si>
    <t>MALAF51CYMM145637</t>
  </si>
  <si>
    <t>RUPALI PRASAD GODBOLE</t>
  </si>
  <si>
    <t>ABHISHEK KRISHNANATH KULKARNI</t>
  </si>
  <si>
    <t>NARAYAN SHRIHARI SHEDGE-cancel</t>
  </si>
  <si>
    <t>MALAF51CLMM142016</t>
  </si>
  <si>
    <t>C2021030301</t>
  </si>
  <si>
    <t>SHRIKANT GOPINATH THOPATE</t>
  </si>
  <si>
    <t>9096592585</t>
  </si>
  <si>
    <t>MALB241CLMM065922</t>
  </si>
  <si>
    <t>MALPB813LMM152059</t>
  </si>
  <si>
    <t>C2021030316</t>
  </si>
  <si>
    <t>9767570499</t>
  </si>
  <si>
    <t>C2021020477</t>
  </si>
  <si>
    <t>PRAKSH MOHANRAJ JOSHI</t>
  </si>
  <si>
    <t>9763275768</t>
  </si>
  <si>
    <t>C2021030319</t>
  </si>
  <si>
    <t>UMANG RAJESH AGARWAL</t>
  </si>
  <si>
    <t>7020520840</t>
  </si>
  <si>
    <t>C2021030321</t>
  </si>
  <si>
    <t>MAHENDRA YASHWANT PATIL</t>
  </si>
  <si>
    <t>9890924567</t>
  </si>
  <si>
    <t>C2021030320</t>
  </si>
  <si>
    <t>RAMESHWAR MOLA YADAV</t>
  </si>
  <si>
    <t>9922347772</t>
  </si>
  <si>
    <t>MALFC81ALMM185684</t>
  </si>
  <si>
    <t>MALC041FLMM262313</t>
  </si>
  <si>
    <t>MALPC813LMM152791</t>
  </si>
  <si>
    <t>MALPC812LMM152961</t>
  </si>
  <si>
    <t>MALB351CYMM172976</t>
  </si>
  <si>
    <t>MALBH512LMM058408</t>
  </si>
  <si>
    <t>MALAF51CYMM145985</t>
  </si>
  <si>
    <t>MALFC81AVMM203258</t>
  </si>
  <si>
    <t>MALFE81ALMM202784</t>
  </si>
  <si>
    <t>ANIL MORESHWAR KELKAR</t>
  </si>
  <si>
    <t>C2021030337</t>
  </si>
  <si>
    <t>NIRMAL RAJENDRA DAYAMA</t>
  </si>
  <si>
    <t>9923063339</t>
  </si>
  <si>
    <t>C2021030338</t>
  </si>
  <si>
    <t>PANKAJ TULSIDAS SHETE</t>
  </si>
  <si>
    <t>9545114040</t>
  </si>
  <si>
    <t>C2021030323</t>
  </si>
  <si>
    <t>VITTHAL GOVIND GARJE</t>
  </si>
  <si>
    <t>9890876411</t>
  </si>
  <si>
    <t>C2021030326</t>
  </si>
  <si>
    <t>9579790054</t>
  </si>
  <si>
    <t>C2021030331</t>
  </si>
  <si>
    <t>AZHAR KHAN HUSAIN KHAN</t>
  </si>
  <si>
    <t>8446428482</t>
  </si>
  <si>
    <t>C2021030339</t>
  </si>
  <si>
    <t>YASH SHIVAJI PAWALE</t>
  </si>
  <si>
    <t>9921256168</t>
  </si>
  <si>
    <t>C2021030341</t>
  </si>
  <si>
    <t>SUMIT VASANT KARALE</t>
  </si>
  <si>
    <t>9049141497</t>
  </si>
  <si>
    <t>LOHIA MECHATRONIK PRIVATE LIMITED</t>
  </si>
  <si>
    <t>BARATHE SHARAD DNYANESHWAR</t>
  </si>
  <si>
    <t>BHUIBHAR YASHWANT PRAMOD</t>
  </si>
  <si>
    <t>DEORE YOGITA SUNIL</t>
  </si>
  <si>
    <t>SAWALKE GAJANAN TRIMBAKRAO</t>
  </si>
  <si>
    <t>INGLE CHANDRAKANT ASHOK</t>
  </si>
  <si>
    <t>MALB351CLMM145420</t>
  </si>
  <si>
    <t>MALAF51CLMM145321</t>
  </si>
  <si>
    <r>
      <t>RAJESH GURMUKHDAS TOLANI-</t>
    </r>
    <r>
      <rPr>
        <sz val="11"/>
        <color rgb="FFFF0000"/>
        <rFont val="Calibri"/>
        <family val="2"/>
        <scheme val="minor"/>
      </rPr>
      <t>2020</t>
    </r>
  </si>
  <si>
    <r>
      <t>SUREKHA BALASAHEB GHANWAT-</t>
    </r>
    <r>
      <rPr>
        <sz val="11"/>
        <color rgb="FFFF0000"/>
        <rFont val="Calibri"/>
        <family val="2"/>
        <scheme val="minor"/>
      </rPr>
      <t>2020</t>
    </r>
  </si>
  <si>
    <t>MALB241CLMM065863</t>
  </si>
  <si>
    <t>MALB351CLMM173528</t>
  </si>
  <si>
    <t>AMAN LAXMANRAO KUNDGIR</t>
  </si>
  <si>
    <t>9130614143</t>
  </si>
  <si>
    <t>C2021030367</t>
  </si>
  <si>
    <t>RAJKUMAR GAUTAM ATHAWALE</t>
  </si>
  <si>
    <t>8380062451</t>
  </si>
  <si>
    <t>C2021030366</t>
  </si>
  <si>
    <t>PRAMOD SAVKAR JADHAV</t>
  </si>
  <si>
    <t>9552562072</t>
  </si>
  <si>
    <t>C2021030368</t>
  </si>
  <si>
    <t>MALFC81BLMM194508</t>
  </si>
  <si>
    <t>SWAPNIL ARVIND KANSE</t>
  </si>
  <si>
    <t>9766915802</t>
  </si>
  <si>
    <t>C2021030390</t>
  </si>
  <si>
    <t>GUGALE MAHESH BHAGWANDAS</t>
  </si>
  <si>
    <t>PATIL MAHENDRA YASHWANT</t>
  </si>
  <si>
    <t>LONGANI AJAY CHAMANLAL</t>
  </si>
  <si>
    <t>KULKARNI NILESH PRAMOD</t>
  </si>
  <si>
    <t>14</t>
  </si>
  <si>
    <t>NILAY AJAY GHANGALE</t>
  </si>
  <si>
    <t>8087615023</t>
  </si>
  <si>
    <t>i20 Sportz 1.2 Kappa IVT</t>
  </si>
  <si>
    <t>C2021030408</t>
  </si>
  <si>
    <t>RAJENDRA KAPURCHAND CHORDIYA</t>
  </si>
  <si>
    <t>9901450001</t>
  </si>
  <si>
    <t>C2021030399</t>
  </si>
  <si>
    <t>KOMAL TOURS AND TRAVELS PRO AMIT PAWAR</t>
  </si>
  <si>
    <t>9764110736</t>
  </si>
  <si>
    <t>C2021030398</t>
  </si>
  <si>
    <t>ASHISH ARVIND MALEKAR</t>
  </si>
  <si>
    <t>8668376629</t>
  </si>
  <si>
    <t>C2021030409</t>
  </si>
  <si>
    <t>NEHA SHARAD CHASKAR</t>
  </si>
  <si>
    <t>9890962959</t>
  </si>
  <si>
    <t>C2021030396</t>
  </si>
  <si>
    <t>MALPC813LMM149100</t>
  </si>
  <si>
    <r>
      <t xml:space="preserve">ANIL BANSI BARGAL </t>
    </r>
    <r>
      <rPr>
        <sz val="11"/>
        <color rgb="FFFF0000"/>
        <rFont val="Calibri"/>
        <family val="2"/>
        <scheme val="minor"/>
      </rPr>
      <t>( MANJUSHA JADHAV)</t>
    </r>
  </si>
  <si>
    <t>MALB241CLMM066460</t>
  </si>
  <si>
    <t>MALB351CYMM174039</t>
  </si>
  <si>
    <t>MALFC81DLMM203766</t>
  </si>
  <si>
    <t>MALB351CLMM173531</t>
  </si>
  <si>
    <t>MALBK511VMM059230</t>
  </si>
  <si>
    <t>RAKESH SHYAMSUNDER BHUTADA</t>
  </si>
  <si>
    <t>9270976737</t>
  </si>
  <si>
    <t>C2021030416</t>
  </si>
  <si>
    <t>MALBH514LMM049145</t>
  </si>
  <si>
    <t>PATIL AMOL PRAKASH</t>
  </si>
  <si>
    <t>PATIL AJIT PRAKASH</t>
  </si>
  <si>
    <t>KHATALE TUSHAR GORAKH</t>
  </si>
  <si>
    <t>PANDIT RAMESHWAR PUNJAJI</t>
  </si>
  <si>
    <t>LATPATE UMESHCHANDRA VISHWANATH</t>
  </si>
  <si>
    <t>GAIKWAD AVINASH YADAVRAO</t>
  </si>
  <si>
    <t>MALPC812TMM155199</t>
  </si>
  <si>
    <t>MALFC81BLMM204009</t>
  </si>
  <si>
    <t>SANDEEP PRABHAKAR RAUT</t>
  </si>
  <si>
    <t>8888813948</t>
  </si>
  <si>
    <t>C2021030429</t>
  </si>
  <si>
    <t>MALB351CYMM175129</t>
  </si>
  <si>
    <t>DEEPAK VITTHAL KUMBHAR</t>
  </si>
  <si>
    <t>9860528870</t>
  </si>
  <si>
    <t>23</t>
  </si>
  <si>
    <t>C2021020529</t>
  </si>
  <si>
    <t>SURESH NATHU UBHE</t>
  </si>
  <si>
    <t>8380899750</t>
  </si>
  <si>
    <t>C2021030443</t>
  </si>
  <si>
    <t>LADKAT SUHAS BABANRAO</t>
  </si>
  <si>
    <t>KULKARNI ABHISHEK KRISHNANATH</t>
  </si>
  <si>
    <t>AGARWAL NITESH</t>
  </si>
  <si>
    <t>CHAUDHARI NEETA SATISH</t>
  </si>
  <si>
    <t>RAMAWAT SHANKAR CHATRIYA</t>
  </si>
  <si>
    <t>SHAH SACHIN SUBHASH</t>
  </si>
  <si>
    <t>PATIL SUBODH PRATAPRAO</t>
  </si>
  <si>
    <t>ATHAWALE RAJKUMAR GAUTAM</t>
  </si>
  <si>
    <t>GORE MAHESH SHAMRAO</t>
  </si>
  <si>
    <t>MEHTA SHREEPAL SURAJMAL</t>
  </si>
  <si>
    <t>WARTIKAR ASHWINI PRASAD</t>
  </si>
  <si>
    <t>C2021030438</t>
  </si>
  <si>
    <t>9960082617</t>
  </si>
  <si>
    <t>MALPB812LMM156340</t>
  </si>
  <si>
    <t>OMKARNATH RAJNATH SINGH</t>
  </si>
  <si>
    <t>9325821506</t>
  </si>
  <si>
    <t>C2021030461</t>
  </si>
  <si>
    <t>PRAVIN SUDHIR DHORE</t>
  </si>
  <si>
    <t>9922000384</t>
  </si>
  <si>
    <t>C2021030460</t>
  </si>
  <si>
    <r>
      <t>SEEMA SARVOTTAM GAVRASKAR HULSURE-</t>
    </r>
    <r>
      <rPr>
        <b/>
        <sz val="11"/>
        <color indexed="10"/>
        <rFont val="Calibri"/>
        <family val="2"/>
      </rPr>
      <t>2020</t>
    </r>
  </si>
  <si>
    <r>
      <t xml:space="preserve">ASHWINI SUHAS DHANGE </t>
    </r>
    <r>
      <rPr>
        <b/>
        <sz val="11"/>
        <color indexed="10"/>
        <rFont val="Calibri"/>
        <family val="2"/>
      </rPr>
      <t>EKNATH BHOGATE</t>
    </r>
    <r>
      <rPr>
        <sz val="11"/>
        <color theme="1"/>
        <rFont val="Calibri"/>
        <family val="2"/>
        <scheme val="minor"/>
      </rPr>
      <t>-</t>
    </r>
    <r>
      <rPr>
        <b/>
        <sz val="11"/>
        <color indexed="10"/>
        <rFont val="Calibri"/>
        <family val="2"/>
      </rPr>
      <t>2020</t>
    </r>
  </si>
  <si>
    <t>CHAVAN PRASHANT RAMESH</t>
  </si>
  <si>
    <t>SAMARTH TOURS &amp; TRAVELS PRO-YEGADE HANUMANT SOPAN</t>
  </si>
  <si>
    <t>RANADE ASHISH MADHAV</t>
  </si>
  <si>
    <t>CHORDIYA RAJENDRA KAPURCHAND</t>
  </si>
  <si>
    <t>KULKARNI AAROHI NIKHIL</t>
  </si>
  <si>
    <t>WADEKAER SHRADDHA</t>
  </si>
  <si>
    <t>mar</t>
  </si>
  <si>
    <t>MALPA813LMM157100</t>
  </si>
  <si>
    <t>MALPA813LMM157101</t>
  </si>
  <si>
    <t>MALBK512LMM060720</t>
  </si>
  <si>
    <t>MALBH512LMM060830</t>
  </si>
  <si>
    <t>MALFC81AVMM202222</t>
  </si>
  <si>
    <t>MALFC81ALMM200676</t>
  </si>
  <si>
    <t>MALFC81BLMM205179</t>
  </si>
  <si>
    <t>MALFC81BLMM204441</t>
  </si>
  <si>
    <t>ELTECH ENGINEERING</t>
  </si>
  <si>
    <t>7588025140</t>
  </si>
  <si>
    <t>C2021030474</t>
  </si>
  <si>
    <t>DAKSHABEN SUDHIRBHAI SANGHANI</t>
  </si>
  <si>
    <t>8848100015</t>
  </si>
  <si>
    <t>C2021030471</t>
  </si>
  <si>
    <t>NISHANT SHARMA</t>
  </si>
  <si>
    <t>9028531118</t>
  </si>
  <si>
    <t>C2021030477</t>
  </si>
  <si>
    <t>C-CANCEL</t>
  </si>
  <si>
    <r>
      <t xml:space="preserve">VAIBHAV KASHABA </t>
    </r>
    <r>
      <rPr>
        <b/>
        <sz val="11"/>
        <color rgb="FFFF0000"/>
        <rFont val="Calibri"/>
        <family val="2"/>
        <scheme val="minor"/>
      </rPr>
      <t>VITHOBA</t>
    </r>
    <r>
      <rPr>
        <sz val="11"/>
        <color theme="1"/>
        <rFont val="Calibri"/>
        <family val="2"/>
        <scheme val="minor"/>
      </rPr>
      <t xml:space="preserve"> KARMARE</t>
    </r>
  </si>
  <si>
    <t>MALB241CLMM067297</t>
  </si>
  <si>
    <t>MALB241CLMM067286</t>
  </si>
  <si>
    <t>MALJ381BMMM016434</t>
  </si>
  <si>
    <t>MALBH512LMM060910</t>
  </si>
  <si>
    <t>MALFC81ALMM201007</t>
  </si>
  <si>
    <t>MALPA813LMM157065</t>
  </si>
  <si>
    <t>MALPA813LMM150095</t>
  </si>
  <si>
    <t>MALPC813LMM157651</t>
  </si>
  <si>
    <t>MALBJ512LMM059833</t>
  </si>
  <si>
    <t>C2021030473</t>
  </si>
  <si>
    <t>9822216927</t>
  </si>
  <si>
    <t>C2021030465</t>
  </si>
  <si>
    <t>PRADEEP BABASAHEB SURYAWANSHI</t>
  </si>
  <si>
    <t>9421483501</t>
  </si>
  <si>
    <t>C2021030483</t>
  </si>
  <si>
    <t>8796830402</t>
  </si>
  <si>
    <t>C2021030497</t>
  </si>
  <si>
    <t>SHREE GAJANAN TOURS AND TRAVELS PRO MANISH INGLE</t>
  </si>
  <si>
    <t>9822367756</t>
  </si>
  <si>
    <t>C2021030489</t>
  </si>
  <si>
    <t>JAYSING NARAYAN BHILARE</t>
  </si>
  <si>
    <t>9764554083</t>
  </si>
  <si>
    <t>C2021030488</t>
  </si>
  <si>
    <t>VAIBHAV NANABHAU JADHAV</t>
  </si>
  <si>
    <t>9665413200</t>
  </si>
  <si>
    <t>C2021030487</t>
  </si>
  <si>
    <t>DHARMESH RAMESHCHANDRA MODI</t>
  </si>
  <si>
    <t>8888740550</t>
  </si>
  <si>
    <t>C2021030496</t>
  </si>
  <si>
    <t>SUDHIR KESHAV MORE</t>
  </si>
  <si>
    <t>7350409797</t>
  </si>
  <si>
    <t>C2021030486</t>
  </si>
  <si>
    <t>RAMSHAKAL KHARPAT VISHWAKARMA</t>
  </si>
  <si>
    <t>8806405884</t>
  </si>
  <si>
    <t>C2021030495</t>
  </si>
  <si>
    <t>SANDEEP VASANT KADAMBANDE</t>
  </si>
  <si>
    <t>9881375475</t>
  </si>
  <si>
    <t>C2021030503</t>
  </si>
  <si>
    <t>9923202370</t>
  </si>
  <si>
    <t>OMKAR SUDHIR WAIKAR</t>
  </si>
  <si>
    <t>9673055855</t>
  </si>
  <si>
    <t>24</t>
  </si>
  <si>
    <t>C2021020589</t>
  </si>
  <si>
    <t>LESSE-GODBOLE CHAITANYA SHAMKANT</t>
  </si>
  <si>
    <t>KONDEKAR SHARAD NAGNATHRAO</t>
  </si>
  <si>
    <t>BARGAL ANIL BANSI</t>
  </si>
  <si>
    <t>KELKAR ANIL MORESHWAR</t>
  </si>
  <si>
    <t>MANE BHAGYASHRI SACHIN</t>
  </si>
  <si>
    <t>MAHAJAN CHANDRAKANT BAPURAO</t>
  </si>
  <si>
    <t>GARJE VITTHAL GOVIND</t>
  </si>
  <si>
    <t>WADDE SATISH RAMRAO</t>
  </si>
  <si>
    <t>WATTAMWAR KIRAN VASANTRAO</t>
  </si>
  <si>
    <t>PATIL ADWAIT IRANNA</t>
  </si>
  <si>
    <t>MALBH512LMM061144</t>
  </si>
  <si>
    <t>MALB241CLMM067591</t>
  </si>
  <si>
    <t>MALPC813MMM158246</t>
  </si>
  <si>
    <t>MALPC813LMM157864</t>
  </si>
  <si>
    <t>MALFC81BLMM204447</t>
  </si>
  <si>
    <t>MALFC81DLMM205369</t>
  </si>
  <si>
    <t>HARESH JAGDISH MATLAI</t>
  </si>
  <si>
    <t>9822208207</t>
  </si>
  <si>
    <t>C2021030521</t>
  </si>
  <si>
    <t>PRADIP JIJARAO MISAL</t>
  </si>
  <si>
    <t>9665388735</t>
  </si>
  <si>
    <t>C2021030531</t>
  </si>
  <si>
    <t>C2021030532</t>
  </si>
  <si>
    <t>SAMIR SHABBIRBHAI SAYYED</t>
  </si>
  <si>
    <t>9921393939</t>
  </si>
  <si>
    <t>C2021030533</t>
  </si>
  <si>
    <t>SAQLAIN YUNUS LANDAGE</t>
  </si>
  <si>
    <t>SUDARSHAN DWARKAPRASAD AGARWAL</t>
  </si>
  <si>
    <t>9960258434</t>
  </si>
  <si>
    <t>C2021030535</t>
  </si>
  <si>
    <t>C2021030523</t>
  </si>
  <si>
    <t>9595128291</t>
  </si>
  <si>
    <t>KARMARE VAIBHAV KHASHABA</t>
  </si>
  <si>
    <t>KUNTE AMEYA ANANT</t>
  </si>
  <si>
    <t>MALB351CLMM177909</t>
  </si>
  <si>
    <t>SACHIN RAMCHANDRA BHOSALE</t>
  </si>
  <si>
    <t>9860502624</t>
  </si>
  <si>
    <t>C2021030540</t>
  </si>
  <si>
    <t>MALB351CLMM171342</t>
  </si>
  <si>
    <t>GOSAVI AMRUTA ASHOKGIRI</t>
  </si>
  <si>
    <t>AGARWAL UMANG RAJESH</t>
  </si>
  <si>
    <t>CHAUDHARI NILESH PURUSHOTTAM</t>
  </si>
  <si>
    <t>YADAV RAMESHWAR MOLA</t>
  </si>
  <si>
    <t>C2021030545</t>
  </si>
  <si>
    <t>MALBH512TMM061876</t>
  </si>
  <si>
    <t>MALBJ512LMM061858</t>
  </si>
  <si>
    <t>CHAITANYA SHAMKANT GODBOLE</t>
  </si>
  <si>
    <t>C2021030564</t>
  </si>
  <si>
    <t>SHUBHAM SAMADHAN RAJPUT</t>
  </si>
  <si>
    <t>9960568898</t>
  </si>
  <si>
    <t>C2021030565</t>
  </si>
  <si>
    <t>DEEPAK MANOHAR HINDE-CANCEL</t>
  </si>
  <si>
    <t>UMRIKAR UTKARSH SHRIKANT</t>
  </si>
  <si>
    <t>PANSARE VISHAL SHIVAJIRAO</t>
  </si>
  <si>
    <t>PANSARE VARSHA SHANTANU</t>
  </si>
  <si>
    <t>GHANWAT SUREKHA BALASAHEB</t>
  </si>
  <si>
    <t>LELE VIVEK SHARAD</t>
  </si>
  <si>
    <t>GURVINDER SINGH KULDEEP SINGH TUTEJA</t>
  </si>
  <si>
    <t>JADHAV GANESH DATTATRAYA</t>
  </si>
  <si>
    <r>
      <t xml:space="preserve">EKNATH </t>
    </r>
    <r>
      <rPr>
        <sz val="9"/>
        <color rgb="FFFF0000"/>
        <rFont val="Bookman Old Style"/>
        <family val="1"/>
      </rPr>
      <t>HARISHCHANDRA</t>
    </r>
    <r>
      <rPr>
        <sz val="9"/>
        <color theme="1"/>
        <rFont val="Bookman Old Style"/>
        <family val="1"/>
      </rPr>
      <t xml:space="preserve"> TUMBA PATIL</t>
    </r>
  </si>
  <si>
    <t>RAMCHANDRA MAHADEV PAWAR</t>
  </si>
  <si>
    <t>9823997497</t>
  </si>
  <si>
    <t>C2021030584</t>
  </si>
  <si>
    <t>VIKRAM GURURAJ YAJURVEDI</t>
  </si>
  <si>
    <t>8421158528</t>
  </si>
  <si>
    <t>C2021030589</t>
  </si>
  <si>
    <t>KISHOR MAGANLAL PATEL</t>
  </si>
  <si>
    <t>NIKHIL PAVAN GADODIYA</t>
  </si>
  <si>
    <t>9404546233</t>
  </si>
  <si>
    <t>C2021030594</t>
  </si>
  <si>
    <t>KANARAM DEVARAMJI BORANA</t>
  </si>
  <si>
    <t>9422001349</t>
  </si>
  <si>
    <t>C2021030595</t>
  </si>
  <si>
    <t>MALFC81ALMM194558</t>
  </si>
  <si>
    <t>MALB351CLMM173345</t>
  </si>
  <si>
    <t>MALPC812LMM159048</t>
  </si>
  <si>
    <t>MALBJ512TMM062349</t>
  </si>
  <si>
    <t>DENKAR DILIP RAVJI</t>
  </si>
  <si>
    <t>GELDA SIDDHARTH</t>
  </si>
  <si>
    <t>BHOSALE SACHIN RAMCHANDRA</t>
  </si>
  <si>
    <t>BHOSALE RAJIV SHANKAR</t>
  </si>
  <si>
    <t>PINJARKAR DIPESH DINESH</t>
  </si>
  <si>
    <t>DIVEKAR APARNA SAMEER</t>
  </si>
  <si>
    <t>SHINDE SHWETA SHIVAJIRAO</t>
  </si>
  <si>
    <t>KONDE SAMEER KACHARU</t>
  </si>
  <si>
    <t>C2021030601</t>
  </si>
  <si>
    <t>NIKHIL KELKAR</t>
  </si>
  <si>
    <t>9881138274</t>
  </si>
  <si>
    <t>AMIT VASANT DUSANE</t>
  </si>
  <si>
    <t>8983375202</t>
  </si>
  <si>
    <t>C2021030619</t>
  </si>
  <si>
    <t>MADHVI ASHUTOSH SHARMA</t>
  </si>
  <si>
    <t>7875448819</t>
  </si>
  <si>
    <t>C2021030610</t>
  </si>
  <si>
    <t>SCHMALZ INDIA PVT LTD</t>
  </si>
  <si>
    <t>9075097504</t>
  </si>
  <si>
    <t>C2021030618</t>
  </si>
  <si>
    <t>RAJABHAU SITARAM JADHAV</t>
  </si>
  <si>
    <t>9011318527</t>
  </si>
  <si>
    <t>C2021030620</t>
  </si>
  <si>
    <t>ROHAN SHASHANK FOUJDAR</t>
  </si>
  <si>
    <t>8484031826</t>
  </si>
  <si>
    <t>MALB351CLMM176682</t>
  </si>
  <si>
    <t>MALFC81ALMM202193</t>
  </si>
  <si>
    <t>NEWADE PRAKASH MADAN</t>
  </si>
  <si>
    <t>BODAKE YOGESH YASHWANT</t>
  </si>
  <si>
    <t>PATIL EAKNATH TUMBA</t>
  </si>
  <si>
    <t>JAUHARI DARPAN DEEPAK</t>
  </si>
  <si>
    <t>JOSHI PRAKASH MOHANIRAJ</t>
  </si>
  <si>
    <t>MALPA812LMM160701</t>
  </si>
  <si>
    <t>MALPB812LMM160994</t>
  </si>
  <si>
    <t>GAUTAM SINHA</t>
  </si>
  <si>
    <t>9888106043</t>
  </si>
  <si>
    <t>C2021030658</t>
  </si>
  <si>
    <t>NIKHIL VIDYADHAR LATKAR</t>
  </si>
  <si>
    <t>7083261555</t>
  </si>
  <si>
    <t>C2020110260</t>
  </si>
  <si>
    <t>RUDRA VIKRAM SINGH</t>
  </si>
  <si>
    <t>9650333146</t>
  </si>
  <si>
    <t>C2021030653</t>
  </si>
  <si>
    <t>9820719619</t>
  </si>
  <si>
    <t>C2020030425</t>
  </si>
  <si>
    <t>MODAK ADITYA AMIT</t>
  </si>
  <si>
    <t>JOHAR MOIZ HAMID</t>
  </si>
  <si>
    <t>GARUD PRAVIN PRABHAKAR</t>
  </si>
  <si>
    <t>MODI DHARMESH RAMESHCHANDRA</t>
  </si>
  <si>
    <t>GADODIYA NIKHIL PRAVIN</t>
  </si>
  <si>
    <t>DIVAKAR LAXMAN UPARE</t>
  </si>
  <si>
    <t>C2021030634</t>
  </si>
  <si>
    <t>8888063390</t>
  </si>
  <si>
    <t>C2021030200</t>
  </si>
  <si>
    <t>9552522117</t>
  </si>
  <si>
    <t>C2021030687</t>
  </si>
  <si>
    <t>SHIVAJI SUKHDEV PAWAR</t>
  </si>
  <si>
    <t>9665817000</t>
  </si>
  <si>
    <t>MALPA812LMM160705</t>
  </si>
  <si>
    <t>9921878455</t>
  </si>
  <si>
    <t>31</t>
  </si>
  <si>
    <t>C2021020699</t>
  </si>
  <si>
    <t>MALFC81BLMM207020</t>
  </si>
  <si>
    <t>JAYDEEP PRABHAKAR AGNIHOTRI</t>
  </si>
  <si>
    <t>NITIN JITENDER BALYAN</t>
  </si>
  <si>
    <t>9689184980</t>
  </si>
  <si>
    <t>C2020082181</t>
  </si>
  <si>
    <t>JOTIBA DHONDIBA NANDAVADEKAR</t>
  </si>
  <si>
    <t>9359677171</t>
  </si>
  <si>
    <t>C2021030688</t>
  </si>
  <si>
    <t>GAJANAN BANDOPANT MANKESHWARKAR</t>
  </si>
  <si>
    <t>9326527272</t>
  </si>
  <si>
    <t>C2021020523</t>
  </si>
  <si>
    <t>MALBJ511LMM043080</t>
  </si>
  <si>
    <t>9075625143</t>
  </si>
  <si>
    <t>C2021030691</t>
  </si>
  <si>
    <r>
      <t>SHIVAJI YALLAPPA TAMBADE-</t>
    </r>
    <r>
      <rPr>
        <sz val="11"/>
        <color rgb="FFFF0000"/>
        <rFont val="Calibri"/>
        <family val="2"/>
        <scheme val="minor"/>
      </rPr>
      <t>CSD</t>
    </r>
  </si>
  <si>
    <t>PAWAR SAGAR RAJARAM</t>
  </si>
  <si>
    <t>FAWADE SANJAY NAMDEV</t>
  </si>
  <si>
    <t>SINGH VIVEK NARENDRA</t>
  </si>
  <si>
    <t>SANGHANI DAKSHABEN SUDHIRBHAI</t>
  </si>
  <si>
    <t>GHANGALE NILAY AJAY</t>
  </si>
  <si>
    <t>BORANA KANARAM DEVARAMJI</t>
  </si>
  <si>
    <t>PAI AKSHAY</t>
  </si>
  <si>
    <t>JAWALKAR RAJENDRA NAMDEV</t>
  </si>
  <si>
    <t>VADGAVE SAYAJI PIRAJI</t>
  </si>
  <si>
    <t>PRASHANT ANANDA HEBALE</t>
  </si>
  <si>
    <t>9423404345</t>
  </si>
  <si>
    <t>C2021030729</t>
  </si>
  <si>
    <t>AMARDEEP CHANDRAKANT MARDHEKAR</t>
  </si>
  <si>
    <r>
      <t>LAVA ORANGE-</t>
    </r>
    <r>
      <rPr>
        <b/>
        <sz val="11"/>
        <color rgb="FFFF0000"/>
        <rFont val="Calibri"/>
        <family val="2"/>
        <scheme val="minor"/>
      </rPr>
      <t>NYD</t>
    </r>
  </si>
  <si>
    <t>RAJARSHI GANGULY</t>
  </si>
  <si>
    <t>C2021030741</t>
  </si>
  <si>
    <t>SUNIL BABAN JAGDALE</t>
  </si>
  <si>
    <t>C2021030731</t>
  </si>
  <si>
    <t>8308038053</t>
  </si>
  <si>
    <t>NIKHIL RAMDAS SAWANT</t>
  </si>
  <si>
    <t>9552078321</t>
  </si>
  <si>
    <t>C2020110548</t>
  </si>
  <si>
    <t>MALFC81BLMM207078</t>
  </si>
  <si>
    <t>JADHAV PRAMOD SAVKAR</t>
  </si>
  <si>
    <t>SHARMA MADHVI ASHUTOSH</t>
  </si>
  <si>
    <t>FOUJDAR ROHAN SHASHANK</t>
  </si>
  <si>
    <t>MALA741CLMM402880</t>
  </si>
  <si>
    <t>NITIN BODKE</t>
  </si>
  <si>
    <t>NB</t>
  </si>
  <si>
    <t>MALPC811VMM162189</t>
  </si>
  <si>
    <t>MALPC813MMM164019</t>
  </si>
  <si>
    <t>MALPC813MMM161307</t>
  </si>
  <si>
    <t>MALPC812TMM162331</t>
  </si>
  <si>
    <t>MALB251CLMM182122</t>
  </si>
  <si>
    <t>MALB351CLMM180520</t>
  </si>
  <si>
    <t>MALFC81BLMM209655</t>
  </si>
  <si>
    <t>ROHIDAS HARISHCHANDRA DHAWADE</t>
  </si>
  <si>
    <t>9822192678</t>
  </si>
  <si>
    <t>47</t>
  </si>
  <si>
    <t>C2021020347</t>
  </si>
  <si>
    <t>9307740971</t>
  </si>
  <si>
    <t>NIKHIL MARUTI MARNE</t>
  </si>
  <si>
    <t>SANJAY MANOHAR INDULKAR</t>
  </si>
  <si>
    <t>9689096647</t>
  </si>
  <si>
    <t>33</t>
  </si>
  <si>
    <t>C2021020703</t>
  </si>
  <si>
    <t>GOVIND NATHURAM NIVANGUNE</t>
  </si>
  <si>
    <t>MALPC813LMM154645</t>
  </si>
  <si>
    <t>MALPC813LMM154648</t>
  </si>
  <si>
    <t>MALPC813LMM163344</t>
  </si>
  <si>
    <t>MALPA813LMM163559</t>
  </si>
  <si>
    <t>PATIL RAHUL AVINASH</t>
  </si>
  <si>
    <t>MALPA813LMM163889</t>
  </si>
  <si>
    <t>MALPA813LMM164390</t>
  </si>
  <si>
    <t>MALPA813LMM162031</t>
  </si>
  <si>
    <t>MALPA813LMM161834</t>
  </si>
  <si>
    <t>MALPC813LMM147985</t>
  </si>
  <si>
    <t>MALFC81AVMM210363</t>
  </si>
  <si>
    <t>SAYAJI PIRAJI VADGAVE</t>
  </si>
  <si>
    <t>NILESH SHRIKANT BHENDE</t>
  </si>
  <si>
    <t>8975676704</t>
  </si>
  <si>
    <t>C2021040166</t>
  </si>
  <si>
    <t>KAMLESH ASHOK JAISWAL</t>
  </si>
  <si>
    <t>9545950700</t>
  </si>
  <si>
    <t>C2021040169</t>
  </si>
  <si>
    <t>ADITYA RAMESH LAD</t>
  </si>
  <si>
    <t>C2021040197</t>
  </si>
  <si>
    <t>JANAKI SUMIT WATTURKAR</t>
  </si>
  <si>
    <t>9168681616</t>
  </si>
  <si>
    <t>SUDHIR SHASHIKANT CHIKURDEKAR</t>
  </si>
  <si>
    <t>9822672173</t>
  </si>
  <si>
    <t>C2021020141</t>
  </si>
  <si>
    <t>GANESH JAGANNATH BODAKE</t>
  </si>
  <si>
    <t>8452044949</t>
  </si>
  <si>
    <t>C2021040201</t>
  </si>
  <si>
    <t>MALFC81BLMM194407</t>
  </si>
  <si>
    <t>ABHIJIT RAMESH TIKHE</t>
  </si>
  <si>
    <t>9822000392</t>
  </si>
  <si>
    <t>C2021040203</t>
  </si>
  <si>
    <t>MALB241CLMM069336</t>
  </si>
  <si>
    <t>MALB241CLMM069350</t>
  </si>
  <si>
    <t>MALBK512LMM065218</t>
  </si>
  <si>
    <t>MALFC81DLMM211598</t>
  </si>
  <si>
    <t>ARUNKUMAR ROSHANLAL MEHTA</t>
  </si>
  <si>
    <t>9980144011</t>
  </si>
  <si>
    <t>C2021040208</t>
  </si>
  <si>
    <t>SANDESH KASHINATH PATIL</t>
  </si>
  <si>
    <t>9850440144</t>
  </si>
  <si>
    <t>C2021040211</t>
  </si>
  <si>
    <t>MALB241CYMM069621</t>
  </si>
  <si>
    <t>MALFC81DLMM211624</t>
  </si>
  <si>
    <t>MALFC81BLMM211423</t>
  </si>
  <si>
    <t>MALB351CLMM183440</t>
  </si>
  <si>
    <t>MALB351CYMM182379</t>
  </si>
  <si>
    <t>MALB241CLMM069288</t>
  </si>
  <si>
    <t>YOGESH SOMNATH BALWADKAR</t>
  </si>
  <si>
    <t>8888511511</t>
  </si>
  <si>
    <t>C2021040227</t>
  </si>
  <si>
    <t>SAHEB SOPANRAO UGALE</t>
  </si>
  <si>
    <t>9767711727</t>
  </si>
  <si>
    <t>C2021040228</t>
  </si>
  <si>
    <t>DEEPAK BASWARAJ AMBESANGE</t>
  </si>
  <si>
    <t>9689303654</t>
  </si>
  <si>
    <t>C2021040226</t>
  </si>
  <si>
    <t>OMKARESHWAR BHAGVANRAO WATME</t>
  </si>
  <si>
    <t>9766300278</t>
  </si>
  <si>
    <t>C2021040225</t>
  </si>
  <si>
    <t>GADEKAR AKSHAY DEVIDAS</t>
  </si>
  <si>
    <t>MALAF51CLMM148724</t>
  </si>
  <si>
    <t>PAWAR SHIVAJI SUKHDEV</t>
  </si>
  <si>
    <t>PAWAR GANESH RAJENDRA</t>
  </si>
  <si>
    <t>MULAY AMEY SANJAY</t>
  </si>
  <si>
    <t>SINHA GAUTAM</t>
  </si>
  <si>
    <t>SHEDGE NARAYAN SHRIHARI</t>
  </si>
  <si>
    <t>KALDATE PURSHOTTAM SHRIMANT</t>
  </si>
  <si>
    <t>VISHWAKARMA RAMSHAKAL KHARPAT</t>
  </si>
  <si>
    <t>JAGTAP JEEVAN SHESHRAO</t>
  </si>
  <si>
    <t>MALPA812LMM165791</t>
  </si>
  <si>
    <t>MALPA812LMM160718</t>
  </si>
  <si>
    <t>MALPB813LMM166005</t>
  </si>
  <si>
    <t>MALB241CLMM069149</t>
  </si>
  <si>
    <t>MALB351CYMM184176</t>
  </si>
  <si>
    <t>MALB351CLMM184552</t>
  </si>
  <si>
    <t>MALB351CLMM184546</t>
  </si>
  <si>
    <t>MALB241CLMM070266</t>
  </si>
  <si>
    <t>MALBK512LMM066515</t>
  </si>
  <si>
    <t>MALFC81DLMM211606</t>
  </si>
  <si>
    <t>ABDUL KADARNARRUDIN SHERGADWALA</t>
  </si>
  <si>
    <t>7387967845</t>
  </si>
  <si>
    <t>C2021040239</t>
  </si>
  <si>
    <t>NUPOOR KUMARI AJAYKUMAR SINGH</t>
  </si>
  <si>
    <t>8855480155</t>
  </si>
  <si>
    <t>C2021040238</t>
  </si>
  <si>
    <t>SAGAR MOHAN SABALE</t>
  </si>
  <si>
    <t>7744844833</t>
  </si>
  <si>
    <t>C2020080373</t>
  </si>
  <si>
    <t>0004541932</t>
  </si>
  <si>
    <t>MALPC813MMM167736</t>
  </si>
  <si>
    <t>CRM</t>
  </si>
  <si>
    <t>C2021040247</t>
  </si>
  <si>
    <t>MAHESH ROHIDAS SABALE</t>
  </si>
  <si>
    <t>9970589355</t>
  </si>
  <si>
    <r>
      <t>(</t>
    </r>
    <r>
      <rPr>
        <sz val="11"/>
        <color rgb="FFFF0000"/>
        <rFont val="Calibri"/>
        <family val="2"/>
        <scheme val="minor"/>
      </rPr>
      <t>ANIKET)</t>
    </r>
    <r>
      <rPr>
        <sz val="11"/>
        <color theme="1"/>
        <rFont val="Calibri"/>
        <family val="2"/>
        <scheme val="minor"/>
      </rPr>
      <t xml:space="preserve"> VIJAY BHIMRAO AVAHALE</t>
    </r>
  </si>
  <si>
    <r>
      <t>(</t>
    </r>
    <r>
      <rPr>
        <sz val="11"/>
        <color rgb="FFFF0000"/>
        <rFont val="Calibri"/>
        <family val="2"/>
        <scheme val="minor"/>
      </rPr>
      <t xml:space="preserve">SHAM) </t>
    </r>
    <r>
      <rPr>
        <sz val="11"/>
        <color theme="1"/>
        <rFont val="Calibri"/>
        <family val="2"/>
        <scheme val="minor"/>
      </rPr>
      <t>PRASANNA ARVIND SHIRODKAR</t>
    </r>
  </si>
  <si>
    <r>
      <t>NITIN DILIP (</t>
    </r>
    <r>
      <rPr>
        <sz val="11"/>
        <color rgb="FFFF0000"/>
        <rFont val="Calibri"/>
        <family val="2"/>
        <scheme val="minor"/>
      </rPr>
      <t xml:space="preserve">GANAPAT)I </t>
    </r>
    <r>
      <rPr>
        <sz val="11"/>
        <color theme="1"/>
        <rFont val="Calibri"/>
        <family val="2"/>
        <scheme val="minor"/>
      </rPr>
      <t>BHOSALE</t>
    </r>
  </si>
  <si>
    <r>
      <t>AKSHAY</t>
    </r>
    <r>
      <rPr>
        <sz val="11"/>
        <color rgb="FFFF0000"/>
        <rFont val="Calibri"/>
        <family val="2"/>
        <scheme val="minor"/>
      </rPr>
      <t xml:space="preserve"> (HARIBHAU)</t>
    </r>
    <r>
      <rPr>
        <sz val="11"/>
        <color theme="1"/>
        <rFont val="Calibri"/>
        <family val="2"/>
        <scheme val="minor"/>
      </rPr>
      <t xml:space="preserve"> DEVIDAS GADEKAR</t>
    </r>
  </si>
  <si>
    <r>
      <t xml:space="preserve">RAM GANESHRAO BHAROSE( </t>
    </r>
    <r>
      <rPr>
        <sz val="11"/>
        <color rgb="FFFF0000"/>
        <rFont val="Calibri"/>
        <family val="2"/>
        <scheme val="minor"/>
      </rPr>
      <t>ARUN DOMBE)</t>
    </r>
  </si>
  <si>
    <r>
      <t>RUVINDERSINGH GURVINDARSING (K</t>
    </r>
    <r>
      <rPr>
        <sz val="9"/>
        <color rgb="FFFF0000"/>
        <rFont val="Bookman Old Style"/>
        <family val="1"/>
      </rPr>
      <t>ULDEEPSINGH</t>
    </r>
    <r>
      <rPr>
        <sz val="9"/>
        <color theme="1"/>
        <rFont val="Bookman Old Style"/>
        <family val="1"/>
      </rPr>
      <t xml:space="preserve"> TUTEJA</t>
    </r>
  </si>
  <si>
    <r>
      <t>(</t>
    </r>
    <r>
      <rPr>
        <i/>
        <sz val="11"/>
        <color rgb="FFFF0000"/>
        <rFont val="Calibri"/>
        <family val="2"/>
        <scheme val="minor"/>
      </rPr>
      <t>NILIMA)</t>
    </r>
    <r>
      <rPr>
        <sz val="11"/>
        <color theme="1"/>
        <rFont val="Calibri"/>
        <family val="2"/>
        <scheme val="minor"/>
      </rPr>
      <t xml:space="preserve"> RAJENDRA NAMDEV JAWALKAR</t>
    </r>
  </si>
  <si>
    <r>
      <t>APARNA SAMEER (</t>
    </r>
    <r>
      <rPr>
        <sz val="11"/>
        <color rgb="FFFF0000"/>
        <rFont val="Calibri"/>
        <family val="2"/>
        <scheme val="minor"/>
      </rPr>
      <t>RAMESH</t>
    </r>
    <r>
      <rPr>
        <sz val="11"/>
        <color theme="1"/>
        <rFont val="Calibri"/>
        <family val="2"/>
        <scheme val="minor"/>
      </rPr>
      <t xml:space="preserve"> )DIVEKAR</t>
    </r>
  </si>
  <si>
    <t>ANMOL KAILASH GUPTA</t>
  </si>
  <si>
    <t>9545954445</t>
  </si>
  <si>
    <t>C2021040250</t>
  </si>
  <si>
    <t>SANKET PRADIP KAPILE</t>
  </si>
  <si>
    <t>8087960528</t>
  </si>
  <si>
    <t>C2021040260</t>
  </si>
  <si>
    <t>MALBH512LMM044611</t>
  </si>
  <si>
    <t>MALPA813LMM168389</t>
  </si>
  <si>
    <t>12</t>
  </si>
  <si>
    <t>C2020100403</t>
  </si>
  <si>
    <t>SHUBHAM SAMADHAN RAJPUT-CANCEL</t>
  </si>
  <si>
    <t>RUPESH ASHOK TAORI</t>
  </si>
  <si>
    <t>9326931918</t>
  </si>
  <si>
    <t>C2021030505</t>
  </si>
  <si>
    <t>MANCHAK BAPURAO THORAT</t>
  </si>
  <si>
    <t>9923910604</t>
  </si>
  <si>
    <t>C2021040262</t>
  </si>
  <si>
    <t>MITALI MAKARAND INGAWALE</t>
  </si>
  <si>
    <t>8149112569</t>
  </si>
  <si>
    <t>C2021040261</t>
  </si>
  <si>
    <t>MALB241CLMM069283</t>
  </si>
  <si>
    <t>YAKUB KASHIM SHAIKH</t>
  </si>
  <si>
    <t>9922070112</t>
  </si>
  <si>
    <t>C2020062643</t>
  </si>
  <si>
    <t>MANASI SOMNATH GUND</t>
  </si>
  <si>
    <t>8888620547</t>
  </si>
  <si>
    <t>C2021040263</t>
  </si>
  <si>
    <t>DADASAHEB MAHADEV MOGHE</t>
  </si>
  <si>
    <t>8805818687</t>
  </si>
  <si>
    <t>C2021040266</t>
  </si>
  <si>
    <t>SURAJ JALINDAR UBALE</t>
  </si>
  <si>
    <t>7558451606</t>
  </si>
  <si>
    <t>C2021040268</t>
  </si>
  <si>
    <t>SAJAN GHANSHYAM KESHRI</t>
  </si>
  <si>
    <t>8655632658</t>
  </si>
  <si>
    <t>C2021040273</t>
  </si>
  <si>
    <t>PRAFUL THAMAJI NARWADE</t>
  </si>
  <si>
    <t>8898594871</t>
  </si>
  <si>
    <t>C2021040275</t>
  </si>
  <si>
    <t>SALEEM ILAHI SHAIKH</t>
  </si>
  <si>
    <t>8149566504</t>
  </si>
  <si>
    <t>C2021040296</t>
  </si>
  <si>
    <t>AKASH MOHAN GUPTA-demo-elantra</t>
  </si>
  <si>
    <t>Elantra VTVT Auto SX(O)</t>
  </si>
  <si>
    <t>RUSHIKESH MALHARI OMASE</t>
  </si>
  <si>
    <t>9373991294</t>
  </si>
  <si>
    <t>C2021040302</t>
  </si>
  <si>
    <t>MONICA GOPAL SERASHIYA</t>
  </si>
  <si>
    <t>8698612010</t>
  </si>
  <si>
    <t>C2021040308</t>
  </si>
  <si>
    <t>SANTOSH VILASRAO HARGUDE</t>
  </si>
  <si>
    <t>9834938383</t>
  </si>
  <si>
    <t>C2021040314</t>
  </si>
  <si>
    <t>R LIFE ADVISORY SERVICES PRIVATE LIMITED</t>
  </si>
  <si>
    <t>9373434149</t>
  </si>
  <si>
    <t>C2021040326</t>
  </si>
  <si>
    <t>NAVNATH MADHAVRAO GAJARE</t>
  </si>
  <si>
    <t>8975756969</t>
  </si>
  <si>
    <t>C2021040343</t>
  </si>
  <si>
    <t>PRATIBHA PRADIP HINGE</t>
  </si>
  <si>
    <t>9975596760</t>
  </si>
  <si>
    <t>C2021040342</t>
  </si>
  <si>
    <t>SWAPNIL SURESH PHAND</t>
  </si>
  <si>
    <t>7276050021</t>
  </si>
  <si>
    <t>C2021040348</t>
  </si>
  <si>
    <t>ROHAN BHAU PATIL</t>
  </si>
  <si>
    <t>9764637119</t>
  </si>
  <si>
    <t>C2021040362</t>
  </si>
  <si>
    <t>GAURI PRAKASH ADISHT</t>
  </si>
  <si>
    <t>8412910595</t>
  </si>
  <si>
    <t>C2019090001</t>
  </si>
  <si>
    <t>YUVRAJ RAMESH BHAGAT</t>
  </si>
  <si>
    <t>9766485458</t>
  </si>
  <si>
    <t>C2021050013</t>
  </si>
  <si>
    <t>DEEPAK PANDHARINATH JORI</t>
  </si>
  <si>
    <t>9112330809</t>
  </si>
  <si>
    <t>C2021050012</t>
  </si>
  <si>
    <t>REVANSIDHA VISHNU KOSHTI</t>
  </si>
  <si>
    <t>C2021050016</t>
  </si>
  <si>
    <t>MUBIN CHAUDHRI</t>
  </si>
  <si>
    <t>9579502409</t>
  </si>
  <si>
    <t>C2021050014</t>
  </si>
  <si>
    <t>SHAILESH KHARE</t>
  </si>
  <si>
    <t>9822639523</t>
  </si>
  <si>
    <t>C2021050017</t>
  </si>
  <si>
    <t>BHAIRAVNATH POPAT SHELKE</t>
  </si>
  <si>
    <t>8888850256</t>
  </si>
  <si>
    <t>C2021050020</t>
  </si>
  <si>
    <t>SHRIKANT NARESH MORE</t>
  </si>
  <si>
    <t>9326616266</t>
  </si>
  <si>
    <t>C2021050037</t>
  </si>
  <si>
    <t>PRASADKUMAR NEMICHAND PATNI</t>
  </si>
  <si>
    <t>9922434561</t>
  </si>
  <si>
    <t>C2021050034</t>
  </si>
  <si>
    <t>SARITA PAWAN BAWALIYA</t>
  </si>
  <si>
    <t>8888245120</t>
  </si>
  <si>
    <t>C2021050045</t>
  </si>
  <si>
    <t>MOHAMAD AMIN VARSI</t>
  </si>
  <si>
    <t>9011541225</t>
  </si>
  <si>
    <t>C2021050047</t>
  </si>
  <si>
    <t>SANGITA AMBADASRAO GARUD</t>
  </si>
  <si>
    <t>9420883512</t>
  </si>
  <si>
    <t>C2021050048</t>
  </si>
  <si>
    <t>KAVITA SHAH</t>
  </si>
  <si>
    <t>9910103510</t>
  </si>
  <si>
    <t>C2021050056</t>
  </si>
  <si>
    <t>MANGALA RAJESH NAGARE</t>
  </si>
  <si>
    <t>9850125500</t>
  </si>
  <si>
    <t>C2021050061</t>
  </si>
  <si>
    <t>NAGESH TATERAM KADAM</t>
  </si>
  <si>
    <t>7558558701</t>
  </si>
  <si>
    <t>C2021050096</t>
  </si>
  <si>
    <t>SANGRAMSING YUVRAJSING JADHAV</t>
  </si>
  <si>
    <t>8087130343</t>
  </si>
  <si>
    <t>C2021050097</t>
  </si>
  <si>
    <t>MAHESH KSHIRSAGAR</t>
  </si>
  <si>
    <t>7620304243</t>
  </si>
  <si>
    <t>C2021050095</t>
  </si>
  <si>
    <t>ANIKET GOPICHAND DIMBLE</t>
  </si>
  <si>
    <t>7887933131</t>
  </si>
  <si>
    <t>C2021050100</t>
  </si>
  <si>
    <t>PRASHANT ARVIND SHINGATE</t>
  </si>
  <si>
    <t>9763834143</t>
  </si>
  <si>
    <t>C2021050105</t>
  </si>
  <si>
    <t>ROSHNI MADHAV TAKALE</t>
  </si>
  <si>
    <t>9730646063</t>
  </si>
  <si>
    <t>C2021050113</t>
  </si>
  <si>
    <t>PRANALI DERVANKAR</t>
  </si>
  <si>
    <t>9561365656</t>
  </si>
  <si>
    <t>C2021050122</t>
  </si>
  <si>
    <t>SANDEEP BUSHAN BHAT</t>
  </si>
  <si>
    <t>8788108287</t>
  </si>
  <si>
    <t>C2021050126</t>
  </si>
  <si>
    <t>PRAVIN PRAKASH MANEPATIL</t>
  </si>
  <si>
    <t>7028032355</t>
  </si>
  <si>
    <t>C2021050128</t>
  </si>
  <si>
    <t>SURAJ SHASHIKANT SHINDE</t>
  </si>
  <si>
    <t>8625050904</t>
  </si>
  <si>
    <t>C2021050127</t>
  </si>
  <si>
    <t>VANDANA SHIVAJI POWAR</t>
  </si>
  <si>
    <t>9765151100</t>
  </si>
  <si>
    <t>C2021050131</t>
  </si>
  <si>
    <t>SHIVAJIRAO VITTHAL CHOUGALE</t>
  </si>
  <si>
    <t>9421110320</t>
  </si>
  <si>
    <t>C2021050136</t>
  </si>
  <si>
    <t>VANITA SHIVAJI SHINDE</t>
  </si>
  <si>
    <t>9822083916</t>
  </si>
  <si>
    <t>C2021050039</t>
  </si>
  <si>
    <t>NEELESH RAMCHANDRA SHEKDAR</t>
  </si>
  <si>
    <t>7043376965</t>
  </si>
  <si>
    <t>C2021050142</t>
  </si>
  <si>
    <t>PRASHANT SHYAM KULTHE</t>
  </si>
  <si>
    <t>7757006905</t>
  </si>
  <si>
    <t>C2021050144</t>
  </si>
  <si>
    <t>ANIL DIGAMBAR KALE</t>
  </si>
  <si>
    <t>9623700800</t>
  </si>
  <si>
    <t>C2021050145</t>
  </si>
  <si>
    <t>RUSHIKESH RAJENDRA PAGORE</t>
  </si>
  <si>
    <t>9075128211</t>
  </si>
  <si>
    <t>C2021050151</t>
  </si>
  <si>
    <t>MALB251CLMM194159</t>
  </si>
  <si>
    <t>MALB351CYMM190089</t>
  </si>
  <si>
    <t>MALFC81DLMM218317</t>
  </si>
  <si>
    <t>MALD341CMMM016424</t>
  </si>
  <si>
    <t>0004582014</t>
  </si>
  <si>
    <t>MALB351CYMM196598</t>
  </si>
  <si>
    <t>MALPC812LMM160346</t>
  </si>
  <si>
    <t>MALBK514LMM065595</t>
  </si>
  <si>
    <t>MALFC81DLMM222298</t>
  </si>
  <si>
    <t>MALBH514LMM059107</t>
  </si>
  <si>
    <t>MALPC813MMM175747</t>
  </si>
  <si>
    <t>MALPB813LMM179344</t>
  </si>
  <si>
    <t>MALFC81AVMM214256</t>
  </si>
  <si>
    <t>MALB241CLMM069338</t>
  </si>
  <si>
    <t>MALFC81BLMM218132</t>
  </si>
  <si>
    <t>MALFC81DLMM218730</t>
  </si>
  <si>
    <t>MALPA813LMM184735</t>
  </si>
  <si>
    <t>MALC041FLMM278378</t>
  </si>
  <si>
    <t>RAO ANAND MADHUKAR</t>
  </si>
  <si>
    <t>TIKHE ABHIJIT RAMESH</t>
  </si>
  <si>
    <t>LATPATE NARSING JAGANNATH</t>
  </si>
  <si>
    <t>BADAVE RAHUL DATTATRAY</t>
  </si>
  <si>
    <t>KUMBHAR DATTATRAY RAGHUNATH</t>
  </si>
  <si>
    <t>CHAKANE MUKUL DAMU</t>
  </si>
  <si>
    <t>SHIRODKAR PRASANNA ARVIND</t>
  </si>
  <si>
    <t>SATAV GANESH SOPAN</t>
  </si>
  <si>
    <t>MANKESHWARKAR GAJANAN BANDOPANT</t>
  </si>
  <si>
    <t>17</t>
  </si>
  <si>
    <t>BHOSALE NITIN DILIP</t>
  </si>
  <si>
    <t>MARATHE PURVA TEJAS</t>
  </si>
  <si>
    <t>19</t>
  </si>
  <si>
    <t>NANDAVADEKAR JOTIBA DHONDIBA</t>
  </si>
  <si>
    <t>20</t>
  </si>
  <si>
    <t>JADHAV RAJABHAU SITARAM</t>
  </si>
  <si>
    <t>MOGHE VIVEK DINKAR</t>
  </si>
  <si>
    <t>22</t>
  </si>
  <si>
    <t>SHREE GAJANAN TOURS &amp; TRAVELS PRO-INGLE MANISH PANDHARI</t>
  </si>
  <si>
    <t>HEBALE PRASHANT ANANDA</t>
  </si>
  <si>
    <t>25</t>
  </si>
  <si>
    <t>BORADE SHAM GANGADHAR</t>
  </si>
  <si>
    <t>26</t>
  </si>
  <si>
    <t>AVHALE VIJAY BHIMRAO</t>
  </si>
  <si>
    <t>27</t>
  </si>
  <si>
    <t>SALUNKE SONAL SANJAY</t>
  </si>
  <si>
    <t>28</t>
  </si>
  <si>
    <t>BHILARE JAYSING NARAYAN</t>
  </si>
  <si>
    <t>29</t>
  </si>
  <si>
    <t>BHAROSE RAM GANESHRAO</t>
  </si>
  <si>
    <t>30</t>
  </si>
  <si>
    <t>THORAT MANCHAK BAPURAO</t>
  </si>
  <si>
    <t>SHARMA NISHANT</t>
  </si>
  <si>
    <t>32</t>
  </si>
  <si>
    <t>MUTWALLI YUNUS S</t>
  </si>
  <si>
    <t>KATARIA VARSHA PRAKASH</t>
  </si>
  <si>
    <t>34</t>
  </si>
  <si>
    <t>SATWAN YOGESHKUMAR CHAINSING</t>
  </si>
  <si>
    <t>35</t>
  </si>
  <si>
    <t>MUNGIKAR SAMEER DILIP</t>
  </si>
  <si>
    <t>JAISWAL KAMLESH ASHOK</t>
  </si>
  <si>
    <t>37</t>
  </si>
  <si>
    <t>YEOLE APPASAHEB BHUJANGRAO</t>
  </si>
  <si>
    <t>38</t>
  </si>
  <si>
    <t>PAWALE DHANANJAY SHIVAJIRAO</t>
  </si>
  <si>
    <t>39</t>
  </si>
  <si>
    <t>DHIDE AKSHAY RAMDAS</t>
  </si>
  <si>
    <t>RANSING PRASHANT ASHOK</t>
  </si>
  <si>
    <t>YADAV NEERAJ LUTTUR</t>
  </si>
  <si>
    <t>42</t>
  </si>
  <si>
    <t>KELKAR NIKHIL</t>
  </si>
  <si>
    <t>43</t>
  </si>
  <si>
    <t>SHEKH VASIM RASHID</t>
  </si>
  <si>
    <t>44</t>
  </si>
  <si>
    <t>DIXIT JYOTI PANDURANG</t>
  </si>
  <si>
    <t>45</t>
  </si>
  <si>
    <t>KHOSE VASHISHT APPASAHEB</t>
  </si>
  <si>
    <t>46</t>
  </si>
  <si>
    <t>KARALE SUMIT VASANT</t>
  </si>
  <si>
    <t>GADA VIVEK HARILAL</t>
  </si>
  <si>
    <t>48</t>
  </si>
  <si>
    <t>SAWANT NIKHIL RAMDAS</t>
  </si>
  <si>
    <t>49</t>
  </si>
  <si>
    <t>NALGUDE SANTOSH BABAN</t>
  </si>
  <si>
    <t>50</t>
  </si>
  <si>
    <t>UGLE SAHEB SOPANRAO</t>
  </si>
  <si>
    <t>51</t>
  </si>
  <si>
    <t>MAY</t>
  </si>
  <si>
    <t>HEGDE SHIVRAJ JAYARAM</t>
  </si>
  <si>
    <t>52</t>
  </si>
  <si>
    <t>INGAWALE MITALI MAKARAND</t>
  </si>
  <si>
    <t>53</t>
  </si>
  <si>
    <t>PINJARKAR KIRAN DINESH</t>
  </si>
  <si>
    <t>54</t>
  </si>
  <si>
    <t>HINDE DIPAK MANOHAR</t>
  </si>
  <si>
    <t>55</t>
  </si>
  <si>
    <t>KADAMBANDE SANDEEP VASANT</t>
  </si>
  <si>
    <t>56</t>
  </si>
  <si>
    <t>SHETE PANKAJ TULSIDAS</t>
  </si>
  <si>
    <t>57</t>
  </si>
  <si>
    <t>RAUT SANDEEP PRABHAKAR</t>
  </si>
  <si>
    <t>58</t>
  </si>
  <si>
    <t>LATKAR NIKHIL VIDYADHR</t>
  </si>
  <si>
    <t>59</t>
  </si>
  <si>
    <t>SHINDE NISHIKANT DAMODAR</t>
  </si>
  <si>
    <t>60</t>
  </si>
  <si>
    <t>POTNIS SHILPA MANGESH</t>
  </si>
  <si>
    <t>61</t>
  </si>
  <si>
    <t>HUSAIN MUSTAFA HUZAIFA</t>
  </si>
  <si>
    <t>62</t>
  </si>
  <si>
    <r>
      <t xml:space="preserve">NASEERUDDIN SHAIKH </t>
    </r>
    <r>
      <rPr>
        <b/>
        <sz val="11"/>
        <color rgb="FFFF0000"/>
        <rFont val="Calibri"/>
        <family val="2"/>
        <scheme val="minor"/>
      </rPr>
      <t>(MONALI JAISWAL)</t>
    </r>
  </si>
  <si>
    <t>SHAIKH NASIRODDIN HAMID</t>
  </si>
  <si>
    <t>JADHAV SANGRAMSING YUVRAJSING</t>
  </si>
  <si>
    <t>64</t>
  </si>
  <si>
    <t>MISAL PRADIP JIJARAO</t>
  </si>
  <si>
    <t>65</t>
  </si>
  <si>
    <t>MORE SHRIKANT NARESH</t>
  </si>
  <si>
    <t>66</t>
  </si>
  <si>
    <t>BALWADKAR YOGESH SOMNATH</t>
  </si>
  <si>
    <t>67</t>
  </si>
  <si>
    <t>SABLE MAHESH ROHIDAS</t>
  </si>
  <si>
    <t>68</t>
  </si>
  <si>
    <t>BHUTADA RAKESH SHYAMSUNDER</t>
  </si>
  <si>
    <t>MALPC812TMM170241</t>
  </si>
  <si>
    <t>MALFC81DLMM218270</t>
  </si>
  <si>
    <t>NYD</t>
  </si>
  <si>
    <t>MALPC812TMM173697</t>
  </si>
  <si>
    <t>MALPC812TMM178204</t>
  </si>
  <si>
    <t>MALB351CYMM190649</t>
  </si>
  <si>
    <t>MALPC811VMM175197</t>
  </si>
  <si>
    <t>MALPC812TMM178927</t>
  </si>
  <si>
    <t>MALB241CLMM071844</t>
  </si>
  <si>
    <t>MALB351CLMM190488</t>
  </si>
  <si>
    <t>MALC841FMMM277413</t>
  </si>
  <si>
    <t>MALB351CLMM196129</t>
  </si>
  <si>
    <t>MALAF51CLMM153156</t>
  </si>
  <si>
    <t>MALB351CYMM190540</t>
  </si>
  <si>
    <t>MALB351CLMM193649</t>
  </si>
  <si>
    <t>MALB351CLMM191069</t>
  </si>
  <si>
    <t>MALBK511VMM070053</t>
  </si>
  <si>
    <t>MALB351CLMM196171</t>
  </si>
  <si>
    <t>MALB241CLMM074431</t>
  </si>
  <si>
    <t>MALPC812LMM177208</t>
  </si>
  <si>
    <t>MALB351CLMM190475</t>
  </si>
  <si>
    <t>MALB251CLMM190431</t>
  </si>
  <si>
    <t>MALPA813LMM178829</t>
  </si>
  <si>
    <t>MALFC81BLMM197206</t>
  </si>
  <si>
    <t>MALPC812LMM174136</t>
  </si>
  <si>
    <t>MALB241CLMM074970</t>
  </si>
  <si>
    <t>MALBH512TMM070931</t>
  </si>
  <si>
    <t>0004575772</t>
  </si>
  <si>
    <t>MALB351CLMM192495</t>
  </si>
  <si>
    <t>0004582013</t>
  </si>
  <si>
    <t>MALPC813LMM175035</t>
  </si>
  <si>
    <t>MALBJ511VMM037827</t>
  </si>
  <si>
    <t>MALC841GLMM276819</t>
  </si>
  <si>
    <t>sr</t>
  </si>
  <si>
    <t>PENDING</t>
  </si>
  <si>
    <t>bk</t>
  </si>
  <si>
    <t>MAHESH BABANSING RAJPUT</t>
  </si>
  <si>
    <t>CHETAN SUBHASH BHOSALE</t>
  </si>
  <si>
    <t>RAMESHWAR SAHDEV KADAM</t>
  </si>
  <si>
    <t>NAVNATH HANUMANT BELDARE</t>
  </si>
  <si>
    <t>DHARYA MOTILAL NAYAK</t>
  </si>
  <si>
    <t>AMARSINGH BALKRISHNA SURYAWANSHI</t>
  </si>
  <si>
    <t>PHAND SWAPNIL SURESH</t>
  </si>
  <si>
    <t>70</t>
  </si>
  <si>
    <t>SHAH KAVITA GHANSHYAM</t>
  </si>
  <si>
    <t>71</t>
  </si>
  <si>
    <t>MULYE MILAN RAGHUNATH</t>
  </si>
  <si>
    <t>72</t>
  </si>
  <si>
    <t>KOSHTI REVANSIDHA VISHNU</t>
  </si>
  <si>
    <t>73</t>
  </si>
  <si>
    <t>JAWALE DIPAK MURLIDHAR</t>
  </si>
  <si>
    <t>74</t>
  </si>
  <si>
    <t>THOPATE SHRIKANT GOPINATH</t>
  </si>
  <si>
    <t>75</t>
  </si>
  <si>
    <t>GODBOLE RUPALI PRASAD</t>
  </si>
  <si>
    <t>76</t>
  </si>
  <si>
    <t>AGARWAL SUDARSHAN DWARKAPRASAD</t>
  </si>
  <si>
    <t>77</t>
  </si>
  <si>
    <t>SHEKDAR NEELESH RAMCHANDRA</t>
  </si>
  <si>
    <t>78</t>
  </si>
  <si>
    <t>PAGORE RUSHIKESH RAJENDRA</t>
  </si>
  <si>
    <t>79</t>
  </si>
  <si>
    <t>GARUD SANGITA AMBADASRAO</t>
  </si>
  <si>
    <t>80</t>
  </si>
  <si>
    <t>KAVITA GHANSHYAM SHAH</t>
  </si>
  <si>
    <t>SHUBHAM SUHAS KATKAR</t>
  </si>
  <si>
    <t>JAYASHREE TUBESTECH COMPONANT PVT LTD</t>
  </si>
  <si>
    <t>MALLIKA JINDAL</t>
  </si>
  <si>
    <t>NIKHIL SUNIL GUJALWAR</t>
  </si>
  <si>
    <t>81</t>
  </si>
  <si>
    <t>KALE ANIL DIGAMBAR</t>
  </si>
  <si>
    <t>INDULKAR SANJAY MANOHAR</t>
  </si>
  <si>
    <t>83</t>
  </si>
  <si>
    <t>BALKAWADE ADITYA ARVIND</t>
  </si>
  <si>
    <t>84</t>
  </si>
  <si>
    <t>JAYASHREE  TUBESTECH COMPONENT PVT LTD CO</t>
  </si>
  <si>
    <t>85</t>
  </si>
  <si>
    <t>KADAM RAMEHSWAR SAHDEV</t>
  </si>
  <si>
    <t>86</t>
  </si>
  <si>
    <t>BHAT SANDEEP BUSHAN</t>
  </si>
  <si>
    <t>87</t>
  </si>
  <si>
    <t>WARADE MANISH MANGESH</t>
  </si>
  <si>
    <t>88</t>
  </si>
  <si>
    <t>PATEL KISHORKUMAR MAGANLAL</t>
  </si>
  <si>
    <t>PURANIK AMRUTA MANDAR</t>
  </si>
  <si>
    <t>GAURI VIJAY SAWANT</t>
  </si>
  <si>
    <t>Alcazar</t>
  </si>
  <si>
    <t>SAWANT GOURI VIJAY</t>
  </si>
  <si>
    <t>CHASKAR NEHA SHARAD</t>
  </si>
  <si>
    <t>BHENDE NILESH SHRIKANT</t>
  </si>
  <si>
    <t>DUSANE AMIT VASANT</t>
  </si>
  <si>
    <t>SHRADHA PRADEEP BABJE</t>
  </si>
  <si>
    <t>VARSHA KARANSING RAJPUT</t>
  </si>
  <si>
    <r>
      <t xml:space="preserve">VISHAL BABANRAO </t>
    </r>
    <r>
      <rPr>
        <sz val="11"/>
        <color rgb="FFFF0000"/>
        <rFont val="Calibri"/>
        <family val="2"/>
        <scheme val="minor"/>
      </rPr>
      <t>DAGDU</t>
    </r>
    <r>
      <rPr>
        <sz val="11"/>
        <color theme="1"/>
        <rFont val="Calibri"/>
        <family val="2"/>
        <scheme val="minor"/>
      </rPr>
      <t xml:space="preserve"> SHELKE</t>
    </r>
  </si>
  <si>
    <t>ROHIT BAGESHWARI SHARMA</t>
  </si>
  <si>
    <t>ANIKET SHANKAR KSHIRSAGAR</t>
  </si>
  <si>
    <t>SANDEEP MURLIDHAR PATIL</t>
  </si>
  <si>
    <r>
      <t>SHRIKRISHNA LAXMAN JOSHI</t>
    </r>
    <r>
      <rPr>
        <sz val="11"/>
        <color rgb="FFFF0000"/>
        <rFont val="Calibri"/>
        <family val="2"/>
        <scheme val="minor"/>
      </rPr>
      <t>(DINKAR  BHOSALE)</t>
    </r>
  </si>
  <si>
    <t>MANGESH TATOBA SATPUTE</t>
  </si>
  <si>
    <t>PREETI GUPTA</t>
  </si>
  <si>
    <t>AKSHAY BALAJI BASATWAR</t>
  </si>
  <si>
    <t>KSHIRSAGAR MAHESH BADRINARAYAN</t>
  </si>
  <si>
    <t>JOSHI SHRIKRISHNA LAXMIKANT</t>
  </si>
  <si>
    <t>SHAIKH YAKUB KASHIM</t>
  </si>
  <si>
    <t>TAORI RUPESH ASHOK</t>
  </si>
  <si>
    <t>ABHAY BHOJU PATIL</t>
  </si>
  <si>
    <t>MEGHA ASMIT PHATAK</t>
  </si>
  <si>
    <t>VARDHAMAN ASHOK GUGALE</t>
  </si>
  <si>
    <t>LAXMIKANT CHHOTU BORASE</t>
  </si>
  <si>
    <t>DATTATRAY SANGAPPA SHINDE</t>
  </si>
  <si>
    <t>DEEPAK NARAYAN ANNA KOKARE</t>
  </si>
  <si>
    <t>GANESH JAYANT KULKARNI</t>
  </si>
  <si>
    <t>SWAPNIL VISHNU KUMBHAR</t>
  </si>
  <si>
    <t>Taiga Brown</t>
  </si>
  <si>
    <t>MORDE PRESHIT PIYUSH</t>
  </si>
  <si>
    <t>PATIL ABHAY BHOJU</t>
  </si>
  <si>
    <t>RAJPUT MAHESH BABANSING</t>
  </si>
  <si>
    <t>GUPTA ANMOL KAILASH</t>
  </si>
  <si>
    <t>NARWADE PRAFUL THAMAJI</t>
  </si>
  <si>
    <t>NAYAK DHARYA MOTILAL</t>
  </si>
  <si>
    <r>
      <t>ANIRUDDHA OMPRAKASH INDANI (</t>
    </r>
    <r>
      <rPr>
        <b/>
        <sz val="11"/>
        <color rgb="FFFF0000"/>
        <rFont val="Calibri"/>
        <family val="2"/>
        <scheme val="minor"/>
      </rPr>
      <t>AISHWARYA RBHATTAD)</t>
    </r>
  </si>
  <si>
    <t>SANTOSH RAMCHANDRAN NAIR</t>
  </si>
  <si>
    <t>CHANDRAKANT MOHANRAO MAGAR</t>
  </si>
  <si>
    <t>KESHRI SAJAN</t>
  </si>
  <si>
    <t>SERASHIYA MONICCA GOPAL</t>
  </si>
  <si>
    <t>PAWALE YASH SHIVAJI</t>
  </si>
  <si>
    <t>SHELKE VISHAL BABANRAO</t>
  </si>
  <si>
    <t>KAPILE SANKET PRADIP</t>
  </si>
  <si>
    <t>VASUDEO TUKARAM RANE</t>
  </si>
  <si>
    <t>SUNIL SITARAM KHARAT-csd</t>
  </si>
  <si>
    <t>VIJAY SHRIPAT JADHAV</t>
  </si>
  <si>
    <t>SAGAR BHAUSAHEB GARADE</t>
  </si>
  <si>
    <t>SANJAY PATANG WAYDANDE</t>
  </si>
  <si>
    <t>YOGESH VIJAY GOLE</t>
  </si>
  <si>
    <t>SANKET DILIP PONKSHE</t>
  </si>
  <si>
    <t>KUNAL ASHOK SAWANT</t>
  </si>
  <si>
    <t>PENTACO AUTOMATION PVT LTD</t>
  </si>
  <si>
    <t>RANJIT TRYAMBAKRAO HIRODE</t>
  </si>
  <si>
    <t>JINESH RAJESH JAIN</t>
  </si>
  <si>
    <t>UMESH MARUTI JIRANGE</t>
  </si>
  <si>
    <t>MUKESH JIJABHAU BHUTEKAR</t>
  </si>
  <si>
    <t>KULTHE PRASHANT SHYAM</t>
  </si>
  <si>
    <t>SHAHABAJ SIKANDAR MULLA</t>
  </si>
  <si>
    <t>SAURABH HANUMANT BORATE</t>
  </si>
  <si>
    <t>SAMRUDDHI TEJAS DESHPANDE</t>
  </si>
  <si>
    <t>HARSHAD HANUMANT NIKAM</t>
  </si>
  <si>
    <t>VINOD BHARAT DABHUGADE</t>
  </si>
  <si>
    <t>ARSHAD ADAM SHIKALGAR</t>
  </si>
  <si>
    <t>MALEKAR ASHISH ARVIND</t>
  </si>
  <si>
    <t>GADE BHAGWAN PARASHRAM</t>
  </si>
  <si>
    <t>SANDEEP NANDKUMAR KHARAT</t>
  </si>
  <si>
    <t>PRAKASH CHANGDE BALGHARE</t>
  </si>
  <si>
    <t>VASANT BABAN GAVHANE</t>
  </si>
  <si>
    <t>RAJPUT VARSHA KARANSING</t>
  </si>
  <si>
    <t>INDANI ANIRUDDH OMPRAKASH</t>
  </si>
  <si>
    <t>YOGESH NANDKISHOR GARAYE</t>
  </si>
  <si>
    <t>SUMIT MADHUKAR CHANDEKAR</t>
  </si>
  <si>
    <t>SNEHA VILAS GANDHI</t>
  </si>
  <si>
    <t>KIRAN NAGORAO DESHPANDE</t>
  </si>
  <si>
    <t>KRISHNNA BALU SHEDGE</t>
  </si>
  <si>
    <t>HEMANT JAGANNATH WAGHMODE</t>
  </si>
  <si>
    <t>MANJUNATH MANIK DHAVALE</t>
  </si>
  <si>
    <t>ANKUSH BALU SHELKE</t>
  </si>
  <si>
    <t>SUBHASH BABAN MODAK</t>
  </si>
  <si>
    <t>DESHPANDE SAMRUDDHI TEJAS</t>
  </si>
  <si>
    <t>PHATAK MEGHA ASMIT</t>
  </si>
  <si>
    <t>NAIR SANTOSH RAMACHANDRAN</t>
  </si>
  <si>
    <t>DESHPANDE APURVA CHARUDATTA</t>
  </si>
  <si>
    <t>APURVA CAHRUDATTA DESHPANDE</t>
  </si>
  <si>
    <t>KAUTIK NAMDEO DANDGE</t>
  </si>
  <si>
    <t>PAVANKUMAR DASHRATRAO WADHONKAR</t>
  </si>
  <si>
    <t>BABURAO NAGORAO SOMWANSHI</t>
  </si>
  <si>
    <r>
      <t xml:space="preserve">KALPANA </t>
    </r>
    <r>
      <rPr>
        <sz val="9"/>
        <color rgb="FFFF0000"/>
        <rFont val="Bookman Old Style"/>
        <family val="1"/>
      </rPr>
      <t>(NISHANT)</t>
    </r>
    <r>
      <rPr>
        <sz val="9"/>
        <color theme="1"/>
        <rFont val="Bookman Old Style"/>
        <family val="1"/>
      </rPr>
      <t xml:space="preserve"> ANIL DHAYATKAR</t>
    </r>
  </si>
  <si>
    <r>
      <t>(</t>
    </r>
    <r>
      <rPr>
        <i/>
        <sz val="9"/>
        <color rgb="FFFF0000"/>
        <rFont val="Bookman Old Style"/>
        <family val="1"/>
      </rPr>
      <t>NILIMA)</t>
    </r>
    <r>
      <rPr>
        <sz val="9"/>
        <color theme="1"/>
        <rFont val="Bookman Old Style"/>
        <family val="1"/>
      </rPr>
      <t xml:space="preserve"> RAJENDRA NAMDEV JAWALKAR</t>
    </r>
  </si>
  <si>
    <r>
      <t>APARNA SAMEER (</t>
    </r>
    <r>
      <rPr>
        <sz val="9"/>
        <color rgb="FFFF0000"/>
        <rFont val="Bookman Old Style"/>
        <family val="1"/>
      </rPr>
      <t>RAMESH</t>
    </r>
    <r>
      <rPr>
        <sz val="9"/>
        <color theme="1"/>
        <rFont val="Bookman Old Style"/>
        <family val="1"/>
      </rPr>
      <t xml:space="preserve"> )DIVEKAR</t>
    </r>
  </si>
  <si>
    <t>JAIN JINESH RAJESH</t>
  </si>
  <si>
    <t>SARAF SUJIT VIJAY</t>
  </si>
  <si>
    <t>GAJARE NAVNATH MADHAVRAO</t>
  </si>
  <si>
    <t>JOSHI VISHNUKUMAR HEMCHANDBHAI</t>
  </si>
  <si>
    <t>KSHIRASAGAR ANIKET SHANKAR</t>
  </si>
  <si>
    <t>KAMBLE RAHUL DEVIDAS</t>
  </si>
  <si>
    <t>HINGE PRATIBHA PRADIP</t>
  </si>
  <si>
    <t>KUMBHAR DEEPAK VITTHAL</t>
  </si>
  <si>
    <t>VISHNUKUMAR HEMCHANDBAHI JOSHI</t>
  </si>
  <si>
    <t>KUMUD SODHANI</t>
  </si>
  <si>
    <t>ROHIT AVINASH THORAT</t>
  </si>
  <si>
    <t>JAYAVANT LAXMAN GHODKE</t>
  </si>
  <si>
    <t>MAHESH MANOHAR CHILE</t>
  </si>
  <si>
    <t>RAJENDRA HANUMANT MORE</t>
  </si>
  <si>
    <t>NAGESH BALAJI PAWAR</t>
  </si>
  <si>
    <t>NAGARE MANGALA RAJESH</t>
  </si>
  <si>
    <t>JAMNARE NILAMBARI NITIN</t>
  </si>
  <si>
    <t>JOSHI SANKET MITHLESH</t>
  </si>
  <si>
    <t>SURYAWANSHI AMARSINGH BALKRISHNA</t>
  </si>
  <si>
    <t>KHARE SHAILESH DATTATRAY</t>
  </si>
  <si>
    <t>LAWANDE NAVAL ULHAS</t>
  </si>
  <si>
    <t>SANKET MITHLESH JOSHI</t>
  </si>
  <si>
    <t>SHAILESH DATTATRAYA KHARE</t>
  </si>
  <si>
    <t>NAVAL ULHAS LAWANDE</t>
  </si>
  <si>
    <r>
      <t>AKSHAY P SAWANT (</t>
    </r>
    <r>
      <rPr>
        <b/>
        <sz val="9"/>
        <color rgb="FFFF0000"/>
        <rFont val="Bookman Old Style"/>
        <family val="1"/>
      </rPr>
      <t>SAMEER J SHAHA)</t>
    </r>
  </si>
  <si>
    <t>SANJAY MANOHAR KULKARNI</t>
  </si>
  <si>
    <t>RAJENDRA PANDURANG HATWALNE</t>
  </si>
  <si>
    <t>JAYANTKUMAR MADHUKAR BAIRAGI</t>
  </si>
  <si>
    <t>SHAIKH SALEEM ILAHI</t>
  </si>
  <si>
    <t>DHAYATKAR KALPANA ANIL</t>
  </si>
  <si>
    <t>BORASE LAXMIKANT CHHOTU</t>
  </si>
  <si>
    <t>CHAITANYA SHRIMANT MANE</t>
  </si>
  <si>
    <t>RUPESH VASANTRAO DIWANE</t>
  </si>
  <si>
    <t>PRAJAKTA SALIL GUPTE</t>
  </si>
  <si>
    <t>JORI DEEPAK PANDHARINATH</t>
  </si>
  <si>
    <t>JADHAV VAIBHAV NANABHAU</t>
  </si>
  <si>
    <t>GUND BALKRISHNA VITTHALRAO</t>
  </si>
  <si>
    <t>PARIKSHIT PRAKASH DARAK</t>
  </si>
  <si>
    <t>HIRODE RANJIT TRYAMBAKRAO</t>
  </si>
  <si>
    <t>PATIL SANDEEP MURLIDHAR</t>
  </si>
  <si>
    <t>SWAPNIL VILAS GAVHANE</t>
  </si>
  <si>
    <t>SHISHIR SHYAM KOKATE</t>
  </si>
  <si>
    <t>RAHUL SHIVAJI WALGUDE</t>
  </si>
  <si>
    <t>NAMDEV RAMBHAU SARUK</t>
  </si>
  <si>
    <t>DEEPAK RAVINDRA DISA</t>
  </si>
  <si>
    <t>ANKIT MITTAL</t>
  </si>
  <si>
    <t>VISHAL SUNIL KUMBHAR</t>
  </si>
  <si>
    <t>AKSHAY ARUN KULKARNI</t>
  </si>
  <si>
    <t>DARSHAN OMPRAKASH DESHPANDE</t>
  </si>
  <si>
    <t>NAKUL SANJIV REGE</t>
  </si>
  <si>
    <t>URMILA PRASAD DIXIT</t>
  </si>
  <si>
    <t>AKSHAY HANUMAN HANDE</t>
  </si>
  <si>
    <t>ANKITA VIJAY KUTAL</t>
  </si>
  <si>
    <t>ROSHNI ABHIJIT KAWALE</t>
  </si>
  <si>
    <t>CHETAN PRAKASH YEOLE</t>
  </si>
  <si>
    <t>ADISHT GAURI PRAKASH</t>
  </si>
  <si>
    <t>DESHPANDE KIRAN NAGORAO</t>
  </si>
  <si>
    <t>GUPTE PRAJKTA SALIL</t>
  </si>
  <si>
    <t>BHOJANE RAHUL BALKRISHNA ( CSD )</t>
  </si>
  <si>
    <t>JADHAV DNYANESHWAR NIMBRAJ</t>
  </si>
  <si>
    <t>PAWAR NAGESH BALAJI</t>
  </si>
  <si>
    <t>DNYANESHWAR  NIMBAJI  JADHAV</t>
  </si>
  <si>
    <r>
      <t>JAGANNATH JADHAV (</t>
    </r>
    <r>
      <rPr>
        <sz val="9"/>
        <color rgb="FFFF0000"/>
        <rFont val="Bookman Old Style"/>
        <family val="1"/>
      </rPr>
      <t>TEJAS M  DHAVAN</t>
    </r>
    <r>
      <rPr>
        <sz val="9"/>
        <color theme="1"/>
        <rFont val="Bookman Old Style"/>
        <family val="1"/>
      </rPr>
      <t>E)</t>
    </r>
  </si>
  <si>
    <t>RAJPUT SHUBHAM</t>
  </si>
  <si>
    <t>BORATE SAURABH HANUMANT</t>
  </si>
  <si>
    <t>SOMWANSHI BABURAO NAGORAO</t>
  </si>
  <si>
    <t>GUND MANASI SOMNATH</t>
  </si>
  <si>
    <t>KALAVATI PRAKASH CHAVAN</t>
  </si>
  <si>
    <t>SHIVAJI BHAU KATKAR</t>
  </si>
  <si>
    <t>SANTOSH DATTATRAY CHORGE</t>
  </si>
  <si>
    <t>DINKAR TURERAO DESHMUKH</t>
  </si>
  <si>
    <t>PARTH KHOT</t>
  </si>
  <si>
    <t>HEMRAJ MAHIPATI YADAV</t>
  </si>
  <si>
    <t>BERGER PAINTS INDIA LTD</t>
  </si>
  <si>
    <t>GOPAL JAYSING SHINDE</t>
  </si>
  <si>
    <t>PRASHANT PRABHAKAR RAYMAL</t>
  </si>
  <si>
    <t>AKSHAY DATTATRAY MORE</t>
  </si>
  <si>
    <t>GAYATRI RAHUL PAWAR</t>
  </si>
  <si>
    <t>NEHA PRAFULLAKUMAR BANSODE</t>
  </si>
  <si>
    <t>HARNISH HARSHADKUMAR SHAH</t>
  </si>
  <si>
    <t>ANIKET ARUN PACHEGAONKAR</t>
  </si>
  <si>
    <t>SHEDGE KRISHNA BALU</t>
  </si>
  <si>
    <t>BHOSALE CHETAN SUBHASH</t>
  </si>
  <si>
    <t>RANE WASUDEO TUKARAM</t>
  </si>
  <si>
    <t>JIRANGE UMESH MARUTI</t>
  </si>
  <si>
    <t>DHAVALE MANJUNATH MANIK</t>
  </si>
  <si>
    <t>PONKSHE SANKET DILIP</t>
  </si>
  <si>
    <t>WATTURKAR JANAKI SUMIT</t>
  </si>
  <si>
    <t>SODHANI KUMUD</t>
  </si>
  <si>
    <t>DIXIT URMILA PRASAD</t>
  </si>
  <si>
    <t>MITTAL ANKIT</t>
  </si>
  <si>
    <t>AJINKYA SANJAY JADHAV</t>
  </si>
  <si>
    <t>NILESH RAGHUVEER GUNDA</t>
  </si>
  <si>
    <t>HAREESH NAIR</t>
  </si>
  <si>
    <t>BHURARAM KHENVARARAM SUTHAR</t>
  </si>
  <si>
    <t>C2021070245</t>
  </si>
  <si>
    <t>SMITA SHAH</t>
  </si>
  <si>
    <t>KOMAL SANJAY DEVGAONKAR</t>
  </si>
  <si>
    <t>RAJ JITENDRA RABADIA</t>
  </si>
  <si>
    <t>SACHIN PRAKASH MENGADE</t>
  </si>
  <si>
    <t>PRATIK KANTARAM POKALE</t>
  </si>
  <si>
    <t>DATTATRAY BALU DAHIBHATE</t>
  </si>
  <si>
    <t>TEJAS VISHNU PAVANIKAR</t>
  </si>
  <si>
    <t>JOTIBA TOURS AND TRAVELS PRO ZOTING KAMBLE</t>
  </si>
  <si>
    <t>SARUK NAMDEV RAMBHAU</t>
  </si>
  <si>
    <t>GUPTA PREETI</t>
  </si>
  <si>
    <t>PAWAR GAYATRI RAHUL</t>
  </si>
  <si>
    <t>KULKARNI AKSHAY ARUN</t>
  </si>
  <si>
    <t>JAGADALE SUNIL BABAN</t>
  </si>
  <si>
    <t>SOBALE VIJAY DATTATRAY</t>
  </si>
  <si>
    <t>SANDEEP VITTHAL CHAVAN</t>
  </si>
  <si>
    <t>TUSHAR SHIVDAS SALUNKE</t>
  </si>
  <si>
    <t>SHAILESH JAYKUMAR YALLAPA</t>
  </si>
  <si>
    <t>ANKITA PRAVIN BHAVSAR</t>
  </si>
  <si>
    <t>AMOL PRAKASH LOHAR</t>
  </si>
  <si>
    <t>Siddheshwar Hanmant Patil</t>
  </si>
  <si>
    <t>KALPESH VIJAYKUMAR SOHANI</t>
  </si>
  <si>
    <r>
      <t>NITIN MAHADEV(</t>
    </r>
    <r>
      <rPr>
        <sz val="9"/>
        <color rgb="FFFF0000"/>
        <rFont val="Bookman Old Style"/>
        <family val="1"/>
      </rPr>
      <t xml:space="preserve"> BRAMHADEO NARAYAN </t>
    </r>
    <r>
      <rPr>
        <sz val="9"/>
        <color theme="1"/>
        <rFont val="Bookman Old Style"/>
        <family val="1"/>
      </rPr>
      <t>)MASKE</t>
    </r>
  </si>
  <si>
    <t>SUKRUT SHIRISH TENI</t>
  </si>
  <si>
    <t>JIJABA RAJARAM GULVE</t>
  </si>
  <si>
    <t>POURAVI ASHUTOSH DIWANJI</t>
  </si>
  <si>
    <t>SWATI RAHUL PUNDAY</t>
  </si>
  <si>
    <t>SHRIKANT BHAUSAHEB NARAWADE</t>
  </si>
  <si>
    <t>PRITAM WATTAMWAR</t>
  </si>
  <si>
    <t>BALU SHIVRAM DHUMAL</t>
  </si>
  <si>
    <t>S S HEAVY EQUIPMENTS PVT LTD</t>
  </si>
  <si>
    <t>UMESH BIRANGAL</t>
  </si>
  <si>
    <t>CHAUDHRI MUBIN MAHEBUBSAB</t>
  </si>
  <si>
    <t>LAD ADITYA RAMESH</t>
  </si>
  <si>
    <t>HARGUDE SANTOSH VILASRAO</t>
  </si>
  <si>
    <t>DHAMALE KESHAV BAJIRAO</t>
  </si>
  <si>
    <t>MASKE NITIN MAHADEV</t>
  </si>
  <si>
    <t>NAGARGOJE LIMBA ANNA</t>
  </si>
  <si>
    <t>AMIT SUDHIR PONDE</t>
  </si>
  <si>
    <t>VIJAY MANIK PANDHARE</t>
  </si>
  <si>
    <t>CHANDRAKANT DATTA JADHAV</t>
  </si>
  <si>
    <t>SACHIN DHANAJI NALE</t>
  </si>
  <si>
    <t>C2021050172</t>
  </si>
  <si>
    <t>DALPATRAJ PRABHULAL PRAJAPATI</t>
  </si>
  <si>
    <t>KULKARNI SANJAY MANOHAR</t>
  </si>
  <si>
    <t>DIWANJI POURAVI ASHUTOSH</t>
  </si>
  <si>
    <t>SAYYED SAMIR SHABBIRBHAI</t>
  </si>
  <si>
    <t>AGNIHOTRI JAYDEEP PRABHAKAR</t>
  </si>
  <si>
    <t>RAYMAL PRASHANT PRABHAKAR</t>
  </si>
  <si>
    <t>C2021070438</t>
  </si>
  <si>
    <t>DILIP SHIVAJI MEDANKAR</t>
  </si>
  <si>
    <t>SACHIN INDRASINGH RATHOD</t>
  </si>
  <si>
    <t>MANGESH TANAJI BHOGADE</t>
  </si>
  <si>
    <t>YOGINI TOURS AND TRAVELS PRO BHARAT JAMSUTKAR</t>
  </si>
  <si>
    <t>VILAS SITARAM SUTAR</t>
  </si>
  <si>
    <t>GORAKSHA JAYVANT PACHUNDKAR</t>
  </si>
  <si>
    <t>RAM DHARUBA BARGAJE</t>
  </si>
  <si>
    <t>WAGHMODE HEMANT JAGANNATH</t>
  </si>
  <si>
    <t>KATKAR SHIVAJI BHAU</t>
  </si>
  <si>
    <t xml:space="preserve"> MUBIN MAHEBUBSAB CHAUDHRI</t>
  </si>
  <si>
    <t>YOGESH SURESH JADHAV</t>
  </si>
  <si>
    <t>BOOKING</t>
  </si>
  <si>
    <t>ANISH SAURABH NEMADE</t>
  </si>
  <si>
    <t>RAMESH CHANDRAKANT DALVI</t>
  </si>
  <si>
    <t>PAYAL ATUL TANKSALE</t>
  </si>
  <si>
    <t>REKHA PANKAJ PATEL</t>
  </si>
  <si>
    <t>NAYAN ANIL MUSALE</t>
  </si>
  <si>
    <t>SHAMRAO MANIKRAO SATPUTE</t>
  </si>
  <si>
    <t>SUNIL JAGGANATH KADAM</t>
  </si>
  <si>
    <t>YOGINI TOURS&amp;TRAVELS PRO-BHARAT SURYAKANT JAMSUTKR</t>
  </si>
  <si>
    <t>BAIRAGI JAYANTKUMAR MADHUKAR</t>
  </si>
  <si>
    <t>SALUNKE TUSHAR SHIVDAS</t>
  </si>
  <si>
    <t>BALYAN NITIN JITENDER</t>
  </si>
  <si>
    <t>CHAVAN KALAVATI PRAKASH</t>
  </si>
  <si>
    <t>SAWANT AKSHAY PRASHANTRAO</t>
  </si>
  <si>
    <t>KATKAR SHUBHAM SUHAS</t>
  </si>
  <si>
    <t>GANESH BABURAO BODAKE</t>
  </si>
  <si>
    <t>VISHAL ASHOK MORE</t>
  </si>
  <si>
    <t>BHALCHANDRA NARAYAN NIMBALKAR</t>
  </si>
  <si>
    <t>NITISH SETH</t>
  </si>
  <si>
    <t>VINIT VINAYAK JOSHI</t>
  </si>
  <si>
    <t>RUPALI AVINASH CHAUDHARI</t>
  </si>
  <si>
    <t>C2021060061</t>
  </si>
  <si>
    <r>
      <t>ARPITA KULKARNI</t>
    </r>
    <r>
      <rPr>
        <sz val="9"/>
        <color rgb="FFFF0000"/>
        <rFont val="Bookman Old Style"/>
        <family val="1"/>
      </rPr>
      <t>(OMKAR S WAIKAR</t>
    </r>
    <r>
      <rPr>
        <sz val="9"/>
        <color theme="1"/>
        <rFont val="Bookman Old Style"/>
        <family val="1"/>
      </rPr>
      <t>)</t>
    </r>
  </si>
  <si>
    <t>C2021070603</t>
  </si>
  <si>
    <t>JANARDHAN BAPURAO RAKHONDE</t>
  </si>
  <si>
    <t>SAGAR DNYANESHWAR KAMTHE</t>
  </si>
  <si>
    <t>C2021070604</t>
  </si>
  <si>
    <t>VAIJANATH BHOJAJI AVHAD</t>
  </si>
  <si>
    <t>TUSHAR MOHAN DEO</t>
  </si>
  <si>
    <t>SHASHIKANT GANESH PANDE</t>
  </si>
  <si>
    <t>GAURAV SURYAKANT GHULE</t>
  </si>
  <si>
    <t>ANITA VISHVANATHRAO BORADE</t>
  </si>
  <si>
    <t>C2021070605</t>
  </si>
  <si>
    <t>SANDIP BALU SABLE</t>
  </si>
  <si>
    <t>SHINDE DATTATRAY SANGAPPA</t>
  </si>
  <si>
    <t>190</t>
  </si>
  <si>
    <t>KAWALE ROSHNI ABHIJIT</t>
  </si>
  <si>
    <t>191</t>
  </si>
  <si>
    <t>YEOLE CHETAN PRAKASH</t>
  </si>
  <si>
    <t>192</t>
  </si>
  <si>
    <t>NIKAM HARSHAD HANUMANT</t>
  </si>
  <si>
    <t>193</t>
  </si>
  <si>
    <t>194</t>
  </si>
  <si>
    <t>DEVGAONKAR KOMAL SANJAY</t>
  </si>
  <si>
    <t>195</t>
  </si>
  <si>
    <t>GOLE YOGESH VIJAY</t>
  </si>
  <si>
    <t>196</t>
  </si>
  <si>
    <t>SHREEM MOTORS PVT LTD</t>
  </si>
  <si>
    <t>197</t>
  </si>
  <si>
    <t>GHODKE JAYAVANT LAXMAN</t>
  </si>
  <si>
    <t>198</t>
  </si>
  <si>
    <t>SHAH HARNISH HARSHADKUMAR</t>
  </si>
  <si>
    <t>199</t>
  </si>
  <si>
    <t>MAGAR CHANDRAKANT MOHANRAO</t>
  </si>
  <si>
    <t>200</t>
  </si>
  <si>
    <t>PANDHARE VIJAY MANIK</t>
  </si>
  <si>
    <t>201</t>
  </si>
  <si>
    <t>SHREEM MOTORS PVT LTD-MUMBAI</t>
  </si>
  <si>
    <r>
      <t>SWAPNIL SHIVAJI INJULKAR (</t>
    </r>
    <r>
      <rPr>
        <sz val="9"/>
        <color rgb="FFFF0000"/>
        <rFont val="Bookman Old Style"/>
        <family val="1"/>
      </rPr>
      <t>PRAVIN P MANEPATIL)</t>
    </r>
  </si>
  <si>
    <t>SHELAKE ANKUSH BALU</t>
  </si>
  <si>
    <t>DHAWADE ROHIDAS HARISHCANDRA</t>
  </si>
  <si>
    <t>NITIN DATTATRAYA WANI</t>
  </si>
  <si>
    <t>C2021070632</t>
  </si>
  <si>
    <t>SHUBHAM SAMPAT KHEMNAR</t>
  </si>
  <si>
    <t>DHUMAL VIJAYA SUNIL</t>
  </si>
  <si>
    <t>SAWANT KUNAL ASHOK</t>
  </si>
  <si>
    <t>KULKARNI GANESH JAYANTRAO</t>
  </si>
  <si>
    <t>KULKARNI ARPITA ANUPKUMAR</t>
  </si>
  <si>
    <r>
      <t xml:space="preserve">VIJAYA SUNIL </t>
    </r>
    <r>
      <rPr>
        <sz val="9"/>
        <color rgb="FFFF0000"/>
        <rFont val="Bookman Old Style"/>
        <family val="1"/>
      </rPr>
      <t>(SURESH</t>
    </r>
    <r>
      <rPr>
        <sz val="9"/>
        <color theme="1"/>
        <rFont val="Bookman Old Style"/>
        <family val="1"/>
      </rPr>
      <t>) DHUMAL</t>
    </r>
  </si>
  <si>
    <t>UNIQUE HYUNDAI-SANGLI-1</t>
  </si>
  <si>
    <t>UNIQUE HYUNDAI-SANGLI-2</t>
  </si>
  <si>
    <t>DEVAKI SHIVDAS MENON</t>
  </si>
  <si>
    <t>SANJAYKUMAR NAMDEO MANE</t>
  </si>
  <si>
    <t>C2021070697</t>
  </si>
  <si>
    <t>SUMAN SHAMRAO PATIL</t>
  </si>
  <si>
    <t>DANDGE KAUTIK NAMDEO</t>
  </si>
  <si>
    <t>KUMBHAR SWAPNIL VISHNU</t>
  </si>
  <si>
    <t>DESHPANDE CHARUDATTA NARHAR ( 2 )</t>
  </si>
  <si>
    <t>WADHONKAR PAVANKUMAR DASHRATHRAO</t>
  </si>
  <si>
    <t>MOHANISH SANJAY JAJU</t>
  </si>
  <si>
    <t>C2021070729</t>
  </si>
  <si>
    <r>
      <t xml:space="preserve">JASVINDER KAUR </t>
    </r>
    <r>
      <rPr>
        <b/>
        <sz val="11"/>
        <color rgb="FFFF0000"/>
        <rFont val="Calibri"/>
        <family val="2"/>
        <scheme val="minor"/>
      </rPr>
      <t>JASPREETSINGH SWARNSINGH</t>
    </r>
    <r>
      <rPr>
        <sz val="11"/>
        <color theme="1"/>
        <rFont val="Calibri"/>
        <family val="2"/>
        <scheme val="minor"/>
      </rPr>
      <t xml:space="preserve"> HURA</t>
    </r>
  </si>
  <si>
    <t>AGRAWAL NIKHILKUMAR BHAGWAN</t>
  </si>
  <si>
    <t>POKALE PRATIK KANTARAM</t>
  </si>
  <si>
    <t>BHAVSAR ANKITA PRAVIN</t>
  </si>
  <si>
    <t>WATTAMWAR PRITAM NITINRAO</t>
  </si>
  <si>
    <t>PANDE SHASHIKANT GANESH</t>
  </si>
  <si>
    <t>SETH NITISH</t>
  </si>
  <si>
    <t>JOTIBA TOURS &amp; TRAVELS PRO-KAMBLE ZOTING G</t>
  </si>
  <si>
    <t>GENBA SADHU JAGTAP</t>
  </si>
  <si>
    <t>KUNDLIK DNYANDEO KUTWAL-CSD</t>
  </si>
  <si>
    <t>ROSHIN KANDOTH THAZHE VEETTIL</t>
  </si>
  <si>
    <t>DIPTI PRADEEP SARAOGI</t>
  </si>
  <si>
    <t>SANJAY CHANDRAKANT KARHEKAR</t>
  </si>
  <si>
    <t>SHARVARI ANIRUDHA JOSHI</t>
  </si>
  <si>
    <t>TUKARAM SAMAYA KHETAVAT</t>
  </si>
  <si>
    <t>SHRUTI SHARAD NIKAM</t>
  </si>
  <si>
    <t>VISHAL DNYANESHWAR AHER</t>
  </si>
  <si>
    <t>MULLA SHAHABAJ SIKANDAR</t>
  </si>
  <si>
    <t>GARADE SAGAR BHAUSAHEB</t>
  </si>
  <si>
    <t>WAYDANDE SANJAY PATANG</t>
  </si>
  <si>
    <t>MODAK SUBHASH BABAN</t>
  </si>
  <si>
    <t>PONDE AMIT SUDHIR</t>
  </si>
  <si>
    <t>BARGAJE RAM DHARUBA</t>
  </si>
  <si>
    <t>LESSE-JOHN DEERE INDIA PRIVATE LIMITED</t>
  </si>
  <si>
    <t>SHISHIR ARJUN SHINDE</t>
  </si>
  <si>
    <t>DASTGIR AJIJ SHAIKH</t>
  </si>
  <si>
    <t>OMKAR VILAS SOLASKAR</t>
  </si>
  <si>
    <t>ABHIJAY BHIM KONDHALKAR</t>
  </si>
  <si>
    <t>RITESH SANJAY SONAWANE</t>
  </si>
  <si>
    <t>YADAV HEMRAJ MAHIPATI</t>
  </si>
  <si>
    <t>MANE CHAITANYA SHRIMANT</t>
  </si>
  <si>
    <t>NEMADE ANISH SAURABH</t>
  </si>
  <si>
    <t>DHORE PRAVIN SUDHIR</t>
  </si>
  <si>
    <t>JAGTAP GENBA SADHU</t>
  </si>
  <si>
    <t>BALGHARE PRAKASH CHANGDEO</t>
  </si>
  <si>
    <t>DHAMANE NITIN MADHAV</t>
  </si>
  <si>
    <t>RATHOD SACHIN INDRASING</t>
  </si>
  <si>
    <t>SACHIN GOROBA PANCHMHALKAR</t>
  </si>
  <si>
    <t>SATISH VISHNU VIRAKAR</t>
  </si>
  <si>
    <t>GANESH BHAURAO GAWAI</t>
  </si>
  <si>
    <t>SURAJ CHANDRAHAS PATIL</t>
  </si>
  <si>
    <t>C2021070889</t>
  </si>
  <si>
    <t>SUVRNA SURYAKANT KOLHE</t>
  </si>
  <si>
    <t>YOGESH RAJENDRA BADVE</t>
  </si>
  <si>
    <t>SHUBHA SUNIL NIRMALE</t>
  </si>
  <si>
    <t>C2021060527</t>
  </si>
  <si>
    <t>LOHAR AMOL PRAKASH</t>
  </si>
  <si>
    <t>BANSOD NEHA PRAFULLAKUMAR</t>
  </si>
  <si>
    <t>KHETAWAT TUKARAM SAMYA</t>
  </si>
  <si>
    <t>WANI NITIN DATTATRAYA</t>
  </si>
  <si>
    <t>KAMAL GULAB TAMBOLI</t>
  </si>
  <si>
    <t>PRACHI MORESHWAR CHINCHWADE</t>
  </si>
  <si>
    <t>BABJE SHRADHA PRADEEP</t>
  </si>
  <si>
    <t>MIRAJKAR RIYAZ HUSSAIN</t>
  </si>
  <si>
    <t>CHINCHWADE PRACHI MORESHWAR</t>
  </si>
  <si>
    <t>MORE AKSHAY DATTATRAY</t>
  </si>
  <si>
    <t>SHIKALGAR ARSHAD ADAM</t>
  </si>
  <si>
    <t>HURA JASWINDER KAUR</t>
  </si>
  <si>
    <t>CHANDEKAR SUMIT MADHUKAR</t>
  </si>
  <si>
    <t>THAZHE VEETTIL ROSHIN KANDOTH</t>
  </si>
  <si>
    <t>DESHMUKH DINKAR TURERAO</t>
  </si>
  <si>
    <t>KHARAT SUNIL SITARAM ( CSD )</t>
  </si>
  <si>
    <t>PACHUNDKAR GORAKSHA JAYVANT</t>
  </si>
  <si>
    <t>TANKSALE PAYAL ATUL</t>
  </si>
  <si>
    <t>PATEL REKHA PANKAJKUMAR</t>
  </si>
  <si>
    <t>SARAOGI DIPTI PRADEEP</t>
  </si>
  <si>
    <t>JADHAV CHANDRAKANT DATTA</t>
  </si>
  <si>
    <t>RABADIA RAJ JITENDRA</t>
  </si>
  <si>
    <t>JAJU MOHANISH SANJAY</t>
  </si>
  <si>
    <t>JADHAV VIJAY SHRIPAT</t>
  </si>
  <si>
    <t>BHUSHAN RAMESHRAO JICHKAR</t>
  </si>
  <si>
    <t>KETAN PRAKASH SUTKAR</t>
  </si>
  <si>
    <t>C2021080203</t>
  </si>
  <si>
    <t>NANA DASHRATH JADHAV</t>
  </si>
  <si>
    <t>PRAMOD SUBHASH PATIL</t>
  </si>
  <si>
    <t>JAYESH SURESHRAO MARATHE</t>
  </si>
  <si>
    <t>RUPESH SADASHIV WAGHMARE</t>
  </si>
  <si>
    <t>SURESH PANDITRAO KAUSALE</t>
  </si>
  <si>
    <t>SHANKAR RAMBHAU BANGAR</t>
  </si>
  <si>
    <r>
      <t>AKASH(</t>
    </r>
    <r>
      <rPr>
        <sz val="9"/>
        <color rgb="FFFF0000"/>
        <rFont val="Bookman Old Style"/>
        <family val="1"/>
      </rPr>
      <t>AMAN)</t>
    </r>
    <r>
      <rPr>
        <sz val="9"/>
        <color theme="1"/>
        <rFont val="Bookman Old Style"/>
        <family val="1"/>
      </rPr>
      <t xml:space="preserve"> LAXMANRAO KUNDGIR</t>
    </r>
  </si>
  <si>
    <t>ANANDRAO INDURAO KALE</t>
  </si>
  <si>
    <t>OM SAI TOURS AND TRAVELS PRO MAHESH ROHAKALE</t>
  </si>
  <si>
    <t>KRUSHNAI TOURS AND TRAVELS PRO NIVRATI DHAIGUDE</t>
  </si>
  <si>
    <t>SHIVRAJ TOURS AND TRAVELS PRO SUDAM SHINDE</t>
  </si>
  <si>
    <t>BIMAN SANJOY PAL</t>
  </si>
  <si>
    <t>MENON DEVAKI SHIVDAS</t>
  </si>
  <si>
    <t>SHARMA ROHIT BAGESHWARI</t>
  </si>
  <si>
    <t>GAWAI GANESH BHAURAO</t>
  </si>
  <si>
    <t>AMIT ANAND</t>
  </si>
  <si>
    <t>LAXMI TOURS AND TRAVELS PRO TOTAPPA PATIL</t>
  </si>
  <si>
    <t>C2021080278</t>
  </si>
  <si>
    <t>C2021080165</t>
  </si>
  <si>
    <t>KAILAS RAMDAS MEMANE</t>
  </si>
  <si>
    <t>SUNIL DUTT</t>
  </si>
  <si>
    <r>
      <t xml:space="preserve">PRAMOD LAXMANRAO MAHAJAN </t>
    </r>
    <r>
      <rPr>
        <sz val="9"/>
        <color rgb="FFFF0000"/>
        <rFont val="Bookman Old Style"/>
        <family val="1"/>
      </rPr>
      <t>SANTOSH N KATHAR)</t>
    </r>
  </si>
  <si>
    <t>SOHANI KALPESH VIJAYKUMAR</t>
  </si>
  <si>
    <t>MARDHEKAR AMARDEEP CHANDRAKANT</t>
  </si>
  <si>
    <t>AUG</t>
  </si>
  <si>
    <t>SHLOK SUTAR</t>
  </si>
  <si>
    <t>CHARUDATTA NARHAR DESHPANDE-I20</t>
  </si>
  <si>
    <t>CHARUDATTA NARHAR DESHPANDE-ALCAZAR</t>
  </si>
  <si>
    <t>GANEAYSH BATTURAO JAGTAP</t>
  </si>
  <si>
    <t>C2021080345</t>
  </si>
  <si>
    <t>C2021070891</t>
  </si>
  <si>
    <t>KAUSTUBH MUKUND AMTE</t>
  </si>
  <si>
    <t>SANDIP BHARAT KOLAWALE</t>
  </si>
  <si>
    <t>NARESH MEGYA KHETAVAT</t>
  </si>
  <si>
    <t>SOMANI HYUNDAI-VENUE-1</t>
  </si>
  <si>
    <t>SOMANI HYUNDAI-VENUE-2</t>
  </si>
  <si>
    <t>S S HEAVY EQUIPMENTS PRIVATE LIMITED</t>
  </si>
  <si>
    <t>MAHAJAN PRAMOD LAXMANRAO</t>
  </si>
  <si>
    <t>LIJI VINOD</t>
  </si>
  <si>
    <t>SHUBHAM RAJENDRA HARPALE</t>
  </si>
  <si>
    <t>ASHWIN PRAKASH SHAHARKAR</t>
  </si>
  <si>
    <t>ANIKET TOURS AND TRAVELS PRO ANIKET SAWANT</t>
  </si>
  <si>
    <t>DATTAGURU TOURS AND TRAVELS PRO KISAN MANE</t>
  </si>
  <si>
    <t>RAHUL SHARAD MAGAR</t>
  </si>
  <si>
    <t>C2021080413</t>
  </si>
  <si>
    <t>C2021080418</t>
  </si>
  <si>
    <t>VISHAL VILAS BAHIRAT</t>
  </si>
  <si>
    <t>C2021080405</t>
  </si>
  <si>
    <t>NIDHI AMEYA BARVE</t>
  </si>
  <si>
    <t>C2021080414</t>
  </si>
  <si>
    <t>NAVNATH BALASAHEB PETKAR</t>
  </si>
  <si>
    <t>AJINKYA KHEDEKAR</t>
  </si>
  <si>
    <t>C2021080425</t>
  </si>
  <si>
    <t>KISHAN SHAH</t>
  </si>
  <si>
    <t>USHA ASHOK WAYDANDE</t>
  </si>
  <si>
    <t>SOMANI MOTORS PVT LTD DEBTORS</t>
  </si>
  <si>
    <t>NIKAM SHRUTI SHARAD</t>
  </si>
  <si>
    <t>MEDANKAR DILIP SHIVAJI</t>
  </si>
  <si>
    <t>JADHAV NANA DASHRATH</t>
  </si>
  <si>
    <t>MARATHE JAYESH SURESHRAO</t>
  </si>
  <si>
    <t>PATIL SIDDHESHWAR HANMANT</t>
  </si>
  <si>
    <t>INJULKAR SWAPNIL SHIVAJI</t>
  </si>
  <si>
    <t>YALLAPA SHAILESH JAYKUMAR</t>
  </si>
  <si>
    <t>DIWANE RUPESH VASANTRAO</t>
  </si>
  <si>
    <t>DISA DEEPAK RAVINDRA</t>
  </si>
  <si>
    <t>PANCHMHALKAR SACHIN GOROBA</t>
  </si>
  <si>
    <r>
      <t xml:space="preserve">SATISH PRABHUAO DEVANE </t>
    </r>
    <r>
      <rPr>
        <sz val="9"/>
        <color rgb="FFFF0000"/>
        <rFont val="Bookman Old Style"/>
        <family val="1"/>
      </rPr>
      <t>(SWAPNIL DEWANE)</t>
    </r>
  </si>
  <si>
    <t>KUNDANKUMAR KASHINATH NEHETE</t>
  </si>
  <si>
    <t>POOJA AJIT DEOKAR</t>
  </si>
  <si>
    <t>C2021080468</t>
  </si>
  <si>
    <t>ANJALI CHINTAMAN DABHADE</t>
  </si>
  <si>
    <t>DHURVA TOURS AND TRAVELS PRO DIGAMBAR KADAM</t>
  </si>
  <si>
    <t>SHASHANK SURENDRASINGH BAIS</t>
  </si>
  <si>
    <t>C2021080454</t>
  </si>
  <si>
    <t>C2021080483</t>
  </si>
  <si>
    <t>UTKARSH SUNIL DIXIT</t>
  </si>
  <si>
    <t>VIJAY CHANDRASHEKHAR SWAMI</t>
  </si>
  <si>
    <t>C2021080494</t>
  </si>
  <si>
    <t>PRASHANT BALASAHEB PATIL</t>
  </si>
  <si>
    <t>SATPUTE SHAMRAO MANIKRAO</t>
  </si>
  <si>
    <t>NIMBALKAR BHALCHANDRA NARAYAN</t>
  </si>
  <si>
    <t>KARHEKAR SANJAY CHANDRAKANT</t>
  </si>
  <si>
    <t>ANIKET TOURS &amp; TRAVELS PRO-SAWANT ANIKET SHAM</t>
  </si>
  <si>
    <t>JADHAV AJINKYA SANJAY</t>
  </si>
  <si>
    <t>KAUSALE SURESH PANDITRAO</t>
  </si>
  <si>
    <t>DATTAGURU TOURS &amp; TRAVELS PRO-MANE KISAN PANDURANG</t>
  </si>
  <si>
    <t>JADHAV JAGANNATH DASHARTH</t>
  </si>
  <si>
    <t>DEO TUSHAR MOHAN</t>
  </si>
  <si>
    <t>GAVHANE SWAPNIL VILAS</t>
  </si>
  <si>
    <t>KHEMNAR SHUBHAM SAMPAT</t>
  </si>
  <si>
    <t>GUJALWAR NIKHIL SUNIL</t>
  </si>
  <si>
    <t>RAJANI RAJU RAWADE</t>
  </si>
  <si>
    <t>SHIVHARI PANDURANG CHANGAN</t>
  </si>
  <si>
    <t>ABHINAV ASHOKRAO KOYALE</t>
  </si>
  <si>
    <t>C2021080517</t>
  </si>
  <si>
    <t>PATIL PRAMOD SUBHASH</t>
  </si>
  <si>
    <t>PAL BIMAN SANJOY</t>
  </si>
  <si>
    <t>MORE RAJENDRA HANMANT</t>
  </si>
  <si>
    <t>KIRTI PRASHANT OSWAL</t>
  </si>
  <si>
    <r>
      <t xml:space="preserve">SURAJ KISAN KANGUDE </t>
    </r>
    <r>
      <rPr>
        <b/>
        <sz val="9"/>
        <color rgb="FFFF0000"/>
        <rFont val="Bookman Old Style"/>
        <family val="1"/>
      </rPr>
      <t>(BHAIRAVNATH P SHELKE)</t>
    </r>
  </si>
  <si>
    <t>GANESH VISHVASRAO DESHMUKH</t>
  </si>
  <si>
    <t>ROHIDAS BABAN RAUT</t>
  </si>
  <si>
    <t>ANJALI RAJAN BHOGALE</t>
  </si>
  <si>
    <t>KETAN KUNDAN PATIL</t>
  </si>
  <si>
    <t>HIREN VINOD PANDYA</t>
  </si>
  <si>
    <t>LALBA NARSIKAR</t>
  </si>
  <si>
    <t>C2021080528</t>
  </si>
  <si>
    <t>ABRAHAM GEORGE</t>
  </si>
  <si>
    <t>NAIR HAREESH</t>
  </si>
  <si>
    <t>HANDE AKSHAY HANUMAN</t>
  </si>
  <si>
    <t>SONAWANE RITESH SANJAY</t>
  </si>
  <si>
    <t>MENGADE SACHIN PRAKASH</t>
  </si>
  <si>
    <t>JOSHI VINIT VINAYAK</t>
  </si>
  <si>
    <t>YAJURVEDI VIKRAM GURURAJ</t>
  </si>
  <si>
    <t>SERVICE</t>
  </si>
  <si>
    <t>DURGA BHASKAR MULEY</t>
  </si>
  <si>
    <t>JAGDISH BHALCHANDRA PATIL-CSD</t>
  </si>
  <si>
    <t>SANKET YASHWANT JADHAV-ORIX</t>
  </si>
  <si>
    <t>KRISHN KUMAR DADHICH</t>
  </si>
  <si>
    <t>VIRENDRA LAXMAN YADAV</t>
  </si>
  <si>
    <t>PRASHANT SHANKAR MANE</t>
  </si>
  <si>
    <t>C2021080595</t>
  </si>
  <si>
    <t>AMUL GAJANAN PARDESHI</t>
  </si>
  <si>
    <t>C2021080585</t>
  </si>
  <si>
    <t>KANGUDE SURAJ KISAN</t>
  </si>
  <si>
    <t>DALVI RAMESH CHANDRAKANT</t>
  </si>
  <si>
    <t>TAKALE ROSHNI MADHAV</t>
  </si>
  <si>
    <t>MATLAI HARESH JAGDISH</t>
  </si>
  <si>
    <t>SADANAND SUDHAKAR CHAITANYA</t>
  </si>
  <si>
    <t>SHIVRATNA SUNIL SHIRAPURKAR</t>
  </si>
  <si>
    <t>VIJAY RAMESHWAR SHARMA</t>
  </si>
  <si>
    <t>C2021080619</t>
  </si>
  <si>
    <t>SAGAR ASHOK BHUNDE</t>
  </si>
  <si>
    <t>TOUSIPH MUHAMADPHARUK PIRJADE</t>
  </si>
  <si>
    <t>C2021080672</t>
  </si>
  <si>
    <t>DIPALI TANAJI JORI</t>
  </si>
  <si>
    <t>C2021080671</t>
  </si>
  <si>
    <t>DIPAK BHAGWAN KALYANKAR</t>
  </si>
  <si>
    <t>BELDARE NAVNATH HANUMANT</t>
  </si>
  <si>
    <t>PETKAR NAVNATH BALASAHEB</t>
  </si>
  <si>
    <t>SATPUTE MANGESH TATOBA</t>
  </si>
  <si>
    <t>UPARE DIVAKAR LAXMAN</t>
  </si>
  <si>
    <t>AMTE KAUSTUBH MUKUND</t>
  </si>
  <si>
    <t>BADWE YOGESH RAJENDRA</t>
  </si>
  <si>
    <t>DHABUGADE VINOD BHARAT</t>
  </si>
  <si>
    <t>PRAJAPATI DALPATRAJ PRABHULAL</t>
  </si>
  <si>
    <t>SHIRAPURKAR SHIVRATNA SUNIL</t>
  </si>
  <si>
    <t>KUNDGIR AKASH LAXMANRAO</t>
  </si>
  <si>
    <t>SHINDE SHISHIR ARJUN</t>
  </si>
  <si>
    <t>KHEDKAR AJINKYA</t>
  </si>
  <si>
    <t>HARPALE SHUBHAM RAJENDRA</t>
  </si>
  <si>
    <t>GUPTA AKASH MOHAN-DEMO ALCAZAR</t>
  </si>
  <si>
    <t>NIKHIL SHESHGIRIRAO DESAI</t>
  </si>
  <si>
    <t>KADAMBARI UDAY NYAMGOUD</t>
  </si>
  <si>
    <t>VARAD TOURS AND TRAVELS PRO VAIBHAV KADAM</t>
  </si>
  <si>
    <t>C2021080743</t>
  </si>
  <si>
    <t>PREETI BALASAHEB KALE</t>
  </si>
  <si>
    <t>RAJENDRA RAMCHANDRA PAWAR</t>
  </si>
  <si>
    <t>C2021080744</t>
  </si>
  <si>
    <t>PAYAL CHAKRABORTY</t>
  </si>
  <si>
    <t>JAGADAMBA TOURS AND TRAVELS PRO DIGAMBAR RASAVE</t>
  </si>
  <si>
    <t>UPENDRA DEVENDRA KULKARNI</t>
  </si>
  <si>
    <t>PRASANNA RAMESH CHARVAD</t>
  </si>
  <si>
    <t>UTTAM NARAYAN BANKAR</t>
  </si>
  <si>
    <t>C2021080764</t>
  </si>
  <si>
    <t>Swapnil Mohan Mohite</t>
  </si>
  <si>
    <t>YOGESH PRAKASH JADHAV</t>
  </si>
  <si>
    <t>C2021080799</t>
  </si>
  <si>
    <t>DIPAK BALU AWALE</t>
  </si>
  <si>
    <t>AUTOJI MOTORS LLP</t>
  </si>
  <si>
    <t>C2021080830</t>
  </si>
  <si>
    <t>SAGAR NANDU KENDE</t>
  </si>
  <si>
    <t>C2021070951</t>
  </si>
  <si>
    <t>DUSHYANT VASANTRAO PATIL</t>
  </si>
  <si>
    <t>C2021080868</t>
  </si>
  <si>
    <t>CHOTARSINGH BHATI</t>
  </si>
  <si>
    <t>KALYANI TOURS AND TRAVELS PRO ROHIDAS PAWALE</t>
  </si>
  <si>
    <t>KETAN DIPAKKUMAR BADNORE</t>
  </si>
  <si>
    <t>AVHAD VAIJANATH BHOJAJI</t>
  </si>
  <si>
    <t>316</t>
  </si>
  <si>
    <t>MORE VISHAL ASHOK</t>
  </si>
  <si>
    <t>317</t>
  </si>
  <si>
    <t>TAMBOLI KAMAL GULAB</t>
  </si>
  <si>
    <t>318</t>
  </si>
  <si>
    <t>RAKHONDE JANARDHAN BAPURAO</t>
  </si>
  <si>
    <t>319</t>
  </si>
  <si>
    <t>SOLASKAR OMKAR VILAS</t>
  </si>
  <si>
    <t>320</t>
  </si>
  <si>
    <t>JICHKAR BHUSHAN RAMESHRAO</t>
  </si>
  <si>
    <t>321</t>
  </si>
  <si>
    <t>DEVANE SATISHKUMAR PRABHURAO</t>
  </si>
  <si>
    <t>322</t>
  </si>
  <si>
    <t>SHINDE VANITA SHIVAJI</t>
  </si>
  <si>
    <t>323</t>
  </si>
  <si>
    <t>324</t>
  </si>
  <si>
    <t>PAWAR RAJENDRA RAMCHANDRA</t>
  </si>
  <si>
    <t>325</t>
  </si>
  <si>
    <t>DESHPANDE CHARUDATTA NARHAR - 03</t>
  </si>
  <si>
    <t>326</t>
  </si>
  <si>
    <t>KHIVSARE BHARATI VINAY</t>
  </si>
  <si>
    <t>327</t>
  </si>
  <si>
    <t>VARAD TOURS &amp; TRAVELS PRO-KADAM VAIBHAV ARJUN</t>
  </si>
  <si>
    <t>328</t>
  </si>
  <si>
    <t>PATIL SURAJ CHANDRAHAS</t>
  </si>
  <si>
    <t>329</t>
  </si>
  <si>
    <t>NYAMGOUD KADAMBARI UDAY</t>
  </si>
  <si>
    <t>330</t>
  </si>
  <si>
    <t>SWAMI VIJAY CHANDRASHEKHAR</t>
  </si>
  <si>
    <t>331</t>
  </si>
  <si>
    <t>BERGER PAINTS INDIA LTD (SACHIN KUMAR MAMAR)</t>
  </si>
  <si>
    <t>332</t>
  </si>
  <si>
    <t>SHAHARKAR ASHWIN PRAKASH</t>
  </si>
  <si>
    <t>333</t>
  </si>
  <si>
    <t>GAVHANE VASANT BABAN</t>
  </si>
  <si>
    <t>334</t>
  </si>
  <si>
    <r>
      <t>RUPALIBAI GOVIND (</t>
    </r>
    <r>
      <rPr>
        <sz val="9"/>
        <color rgb="FFFF0000"/>
        <rFont val="Bookman Old Style"/>
        <family val="1"/>
      </rPr>
      <t>RAJU LOKESH)</t>
    </r>
    <r>
      <rPr>
        <b/>
        <sz val="9"/>
        <color rgb="FFFF0000"/>
        <rFont val="Bookman Old Style"/>
        <family val="1"/>
      </rPr>
      <t xml:space="preserve"> </t>
    </r>
    <r>
      <rPr>
        <sz val="9"/>
        <color theme="1"/>
        <rFont val="Bookman Old Style"/>
        <family val="1"/>
      </rPr>
      <t>KHETAWAT</t>
    </r>
  </si>
  <si>
    <t>WAYDANDE USHA ASHOK</t>
  </si>
  <si>
    <t>DUTT SUNIL</t>
  </si>
  <si>
    <t>GANDHI SNEHA VILAS</t>
  </si>
  <si>
    <t>SATKAR KETAN PRAKASH</t>
  </si>
  <si>
    <t>KHETAWAT RUPALIBAI GOVIND</t>
  </si>
  <si>
    <t>AMIT ANKUSH KHARADE</t>
  </si>
  <si>
    <t>C2021080905</t>
  </si>
  <si>
    <t>RAKESH DILIP SATHE</t>
  </si>
  <si>
    <t>C2021080906</t>
  </si>
  <si>
    <t>SANTOSH SHINDE</t>
  </si>
  <si>
    <t>C2021080894</t>
  </si>
  <si>
    <t>TANU TOURS AND TRAVELS PRO YOGESH DURGE</t>
  </si>
  <si>
    <t>GANESH TOURS AND TRAVELS PRO MAYUR PANDHARE</t>
  </si>
  <si>
    <t>SHYAM RAHIDAS HOLAM</t>
  </si>
  <si>
    <t>C2021080909</t>
  </si>
  <si>
    <t>SAGAR HANUMANT DHANAWADE</t>
  </si>
  <si>
    <t>PALLAVI SHARDUL JOSHI</t>
  </si>
  <si>
    <t>BALASAHEB PANDURANG KAPRE</t>
  </si>
  <si>
    <t>AUTOJI MOTORS LLP-220800</t>
  </si>
  <si>
    <t>AUTOJI MOTORS LLP-223150</t>
  </si>
  <si>
    <t>AUTOJI MOTORS LLP-242313</t>
  </si>
  <si>
    <t>AUTOJI MOTORS LLP-89208</t>
  </si>
  <si>
    <t>AUTOJI MOTORS LLP-217834</t>
  </si>
  <si>
    <t>CHAKRABORTY PAYAL</t>
  </si>
  <si>
    <t>KAPRE BALASAHEB PANDURANG</t>
  </si>
  <si>
    <t>KALE ANANDRAO HINDURAO</t>
  </si>
  <si>
    <t>VEENA ONKARPRASAD CHAUHAN</t>
  </si>
  <si>
    <t>ANKIT SURYAKANT SHAH</t>
  </si>
  <si>
    <t>C2021080940</t>
  </si>
  <si>
    <t>SHALINI SHASHANK PHANSALKAR JOSHI</t>
  </si>
  <si>
    <t>ASHA KESHAV YAMGAR</t>
  </si>
  <si>
    <t>RAJENDRA ASHOK PAWAR</t>
  </si>
  <si>
    <t>POOJA SATEESH MALI</t>
  </si>
  <si>
    <t>C2021080964</t>
  </si>
  <si>
    <t>KIRAN SAKHARAM TAMBEKAR</t>
  </si>
  <si>
    <t>C2021081046</t>
  </si>
  <si>
    <t>TULSHIRAM DATTARAO KAVAR</t>
  </si>
  <si>
    <t>C2021020398</t>
  </si>
  <si>
    <t>RUCHIKA RAKESH GURAV</t>
  </si>
  <si>
    <t>PIYUSH TECKCHAND KRIPLANI</t>
  </si>
  <si>
    <t>TEXOL ENGINEERING PRIVATE LIMITED</t>
  </si>
  <si>
    <t>DAYAMA NIRMAL RAJENDRA</t>
  </si>
  <si>
    <t>348</t>
  </si>
  <si>
    <t>DHURVA TOURS &amp; TRAVELS PRO-KADAM DIGAMBAR GANESH</t>
  </si>
  <si>
    <t>349</t>
  </si>
  <si>
    <t>KRUSHNAI TOURS &amp; TRAVELS PRO-DHAIGUDE NIVRATI M</t>
  </si>
  <si>
    <t>350</t>
  </si>
  <si>
    <t>THORAT ROHIT AVINASH</t>
  </si>
  <si>
    <t>351</t>
  </si>
  <si>
    <t>BORADE ANITA VISHWANATHRAO</t>
  </si>
  <si>
    <t>352</t>
  </si>
  <si>
    <t>PATHADE ARCHANA NANDKUMAR</t>
  </si>
  <si>
    <t>353</t>
  </si>
  <si>
    <t>KOLAWALE SANDIP BHARAT</t>
  </si>
  <si>
    <t>354</t>
  </si>
  <si>
    <t>REGE NAKUL SANJIV</t>
  </si>
  <si>
    <t>355</t>
  </si>
  <si>
    <t>GULAVE JIJABA RAJARAM</t>
  </si>
  <si>
    <t>356</t>
  </si>
  <si>
    <t>BAIS SHASHANK SURENDRASINGH</t>
  </si>
  <si>
    <t>357</t>
  </si>
  <si>
    <r>
      <t>ARCHANA(</t>
    </r>
    <r>
      <rPr>
        <sz val="11"/>
        <color rgb="FFFF0000"/>
        <rFont val="Calibri"/>
        <family val="2"/>
        <scheme val="minor"/>
      </rPr>
      <t xml:space="preserve"> AMOL)</t>
    </r>
    <r>
      <rPr>
        <sz val="11"/>
        <color theme="1"/>
        <rFont val="Calibri"/>
        <family val="2"/>
        <scheme val="minor"/>
      </rPr>
      <t xml:space="preserve"> NANDKUMAR PATHADE</t>
    </r>
  </si>
  <si>
    <t>N G TOURS AND TRAVELS NAVNATH GOSAVI</t>
  </si>
  <si>
    <t>PANDYA HIREN VINOD</t>
  </si>
  <si>
    <t>GARAYE YOGESH NANDKISHOR</t>
  </si>
  <si>
    <t>AMBESANGE DEEPAK BASWARAJ</t>
  </si>
  <si>
    <t>OM SAI TOURS &amp; TRAVELS PRO-ROHAKALE MAHESH R</t>
  </si>
  <si>
    <t>SHIVRAJ TOURS &amp; TRAVELS PRO-SUDAM Y SHINDE</t>
  </si>
  <si>
    <t>DEALLOT</t>
  </si>
  <si>
    <t>TR</t>
  </si>
  <si>
    <t>SWAPNIL VISHWANATH FULARI</t>
  </si>
  <si>
    <t>R A TOURS AND TRAVELS PRO MAHIBOOB SHAIKH</t>
  </si>
  <si>
    <t>PREMSING KALYANSING CHAUKE</t>
  </si>
  <si>
    <t>SHEETAL RAGHUNATH SHETY</t>
  </si>
  <si>
    <t>SHREYASH TOURS AND TRAVELS PRO SANJAY JADHAV</t>
  </si>
  <si>
    <t>C2021090202</t>
  </si>
  <si>
    <t>demo</t>
  </si>
  <si>
    <t>PIRJADE TOUSIPH MAHAMADPHARUK</t>
  </si>
  <si>
    <t>MANISHA SHEETAL JADHAV</t>
  </si>
  <si>
    <t>SHWETA MANGESH NALAWADE</t>
  </si>
  <si>
    <t>A G TOURS AND TRAVELS PROP AKASH GORGALE</t>
  </si>
  <si>
    <t>PATIL SUMAN SHAMRAO</t>
  </si>
  <si>
    <t>CHAUHAN VEENA ONKARPRASAD</t>
  </si>
  <si>
    <t>CHILE MAHESH MANOHAR</t>
  </si>
  <si>
    <t>SHUBHAM TOURS AND TRAVELS PRO SHUBHAM KALE</t>
  </si>
  <si>
    <t>PANDURANG CHANDRU SUTAR</t>
  </si>
  <si>
    <t>ADITYA TUKARAM UNKULE</t>
  </si>
  <si>
    <t>N Line</t>
  </si>
  <si>
    <t>SOMNATH EKNATH JADHAV</t>
  </si>
  <si>
    <t>C2021080779</t>
  </si>
  <si>
    <t>SACHIN PANDURANG KAWALE</t>
  </si>
  <si>
    <t>SHANKARRAO DAGDU MOKATE</t>
  </si>
  <si>
    <t>C2020120420</t>
  </si>
  <si>
    <t>APARNA PRASAD PATANKAR</t>
  </si>
  <si>
    <t>SATYENDRA VASUDEO KULKARNI</t>
  </si>
  <si>
    <t>KAKASAHEB ATMARAM SURYAWANSHI</t>
  </si>
  <si>
    <t>C2021081087</t>
  </si>
  <si>
    <t>ROHIT DIPAK TAMBE</t>
  </si>
  <si>
    <t>C2021090266</t>
  </si>
  <si>
    <t>SANDHYA GANGADHAR ADHAV</t>
  </si>
  <si>
    <t>GIRISH MUKUND DHUMALE</t>
  </si>
  <si>
    <t>REENU SURINDER SHARMA</t>
  </si>
  <si>
    <t>MUSALE NAYAN ANIL</t>
  </si>
  <si>
    <t>KAWALE SACHIN PANDURANG</t>
  </si>
  <si>
    <t>GUGALE VARDHAMAN ASHOK</t>
  </si>
  <si>
    <t>PRATIK KISAN BADHEKAR</t>
  </si>
  <si>
    <t>AKSHAY SADASHIV JAMBHALE</t>
  </si>
  <si>
    <t>C2021090332</t>
  </si>
  <si>
    <t>SUTAR PANDURANG CHANDRU</t>
  </si>
  <si>
    <t>DEOKAR POOJA AJIT</t>
  </si>
  <si>
    <t>DESAI NIKHIL SHESHGIRIRAO</t>
  </si>
  <si>
    <t>KAVAR TULSHIRAM DATTARAO</t>
  </si>
  <si>
    <t>KRIPLANI PIYUSH TECKCHAND</t>
  </si>
  <si>
    <t>AUTOJI MOTORS LLP-AUG-N LINE-088987</t>
  </si>
  <si>
    <t>NALAWADE SHWETA MANGESH</t>
  </si>
  <si>
    <t>TAMBEKAR KIRAN SAKHARAM</t>
  </si>
  <si>
    <t>C2021090360</t>
  </si>
  <si>
    <t>NIKITA DAYANAND NIRMALE</t>
  </si>
  <si>
    <t>TRUPTI UMESH GAIKWAD</t>
  </si>
  <si>
    <t>SHAILESH BHALCHANDRA JOSHI</t>
  </si>
  <si>
    <t>RAMDAS MARUTI THULE</t>
  </si>
  <si>
    <t>C2021090381</t>
  </si>
  <si>
    <t>DESHPANDE DARSHAN OMPRAKASH</t>
  </si>
  <si>
    <t>MAGAR RAHUL SHARAD</t>
  </si>
  <si>
    <t>KHAIRE NILESH ASARAM</t>
  </si>
  <si>
    <t>ASHWINI ARUN JAGDALE</t>
  </si>
  <si>
    <t>LAXMI TOURS AND TRAVELS PRO SHANKAR KAGNE</t>
  </si>
  <si>
    <t>SHILPA AMIT PIMPALE</t>
  </si>
  <si>
    <t>SAMARTH VIJAY BARI</t>
  </si>
  <si>
    <t>C2021090418</t>
  </si>
  <si>
    <t>MOHAN TOURS AND TRAVELS PRO RAHUL JOSHI</t>
  </si>
  <si>
    <t>C2021090430</t>
  </si>
  <si>
    <t>MADHUP MUKUND PATURKAR</t>
  </si>
  <si>
    <t>ASHVINI VIJAY SHIMPUKADE</t>
  </si>
  <si>
    <t>ATUL MUKUNDRAO KOLPE</t>
  </si>
  <si>
    <t>MAHESH KISAN BIDGAR</t>
  </si>
  <si>
    <t>SHRIPAD RAMCHANDRA DADHI</t>
  </si>
  <si>
    <t>SACHIN ASHOK TONDE</t>
  </si>
  <si>
    <t>RAWADE RAJANI RAJU</t>
  </si>
  <si>
    <t>JOHN DEERE INDIA PVT LTD-1</t>
  </si>
  <si>
    <t>JOHN DEERE INDIA PVT LTD-2</t>
  </si>
  <si>
    <t>SUPARNO MANNA</t>
  </si>
  <si>
    <t>C2021090495</t>
  </si>
  <si>
    <t>BHOGALE ANJALI RAJAN</t>
  </si>
  <si>
    <t>THOLE SANTOSH MANULAL</t>
  </si>
  <si>
    <t>NEHETE KUNDANKUMAR KASHINATH</t>
  </si>
  <si>
    <t>HATWALNE RAJENDRA PANDURANG</t>
  </si>
  <si>
    <t>UNKULE ADITYA TUKARAM</t>
  </si>
  <si>
    <t>SUDHIR MANOHAR THELKAR</t>
  </si>
  <si>
    <t>CHANDAN ASHOK TALEKAR</t>
  </si>
  <si>
    <t>SHUBHAM PAWALE</t>
  </si>
  <si>
    <t>PHADE ATUL DILIPKUMAR</t>
  </si>
  <si>
    <t>SURYAWANSHI KAKASAHEB ATMARAM</t>
  </si>
  <si>
    <t>KASTURE PRASHANT SUDHIR</t>
  </si>
  <si>
    <t>PRASHANT SUDHIR KASTURE</t>
  </si>
  <si>
    <t>YOGESH PRAFFULA SARAF</t>
  </si>
  <si>
    <t>VIGHNAHARTA TOURS AND TRAVELS PRO ASHOK DEVKAR</t>
  </si>
  <si>
    <t>C2021090586</t>
  </si>
  <si>
    <t>MAULI TOURS AND TRAVELS PRO GOVIND DHAYGUDE</t>
  </si>
  <si>
    <t>AYUB SHABBIR PATHAN</t>
  </si>
  <si>
    <t>C2021090549</t>
  </si>
  <si>
    <t>VISHAL MOHAN BANSODE</t>
  </si>
  <si>
    <t>ISHWARI TOURS AND TRAVELS PRO JALINDAR GAWADE</t>
  </si>
  <si>
    <t>ASHISH TARACHAND KACHRAWAT</t>
  </si>
  <si>
    <t>PREM TOURS AND TRAVELS PRO GAJANAN LAHANE</t>
  </si>
  <si>
    <t>SWARAJ TOURS AND TRAVELS PRO ARUN GAWARE</t>
  </si>
  <si>
    <t>CHAITANYA SADANAND SUDHAKAR</t>
  </si>
  <si>
    <t>BADNORE KETAN DIPAKKUMAR</t>
  </si>
  <si>
    <t>KUMBHAR VISHAL SUNIL</t>
  </si>
  <si>
    <t>IGHARE PARMESHWAR UDDHAV</t>
  </si>
  <si>
    <t>Ganesh Tours &amp; Travels Pro.Pandhare Mayur Bhanudas</t>
  </si>
  <si>
    <t>TANU TOURS &amp; TRAVELS PRO-YOGESH PRAKASH DURGE</t>
  </si>
  <si>
    <t>NARAWADE SHRIKANT BHAUSAHEB</t>
  </si>
  <si>
    <t>TALEKAR CHANDAN ASHOK</t>
  </si>
  <si>
    <t>KALYANKAR DIPAK BHAGWAN</t>
  </si>
  <si>
    <t>APURV PAWAR</t>
  </si>
  <si>
    <t>UNIQUE HYUNDAI-SEPT-1</t>
  </si>
  <si>
    <t>UNIQUE HYUNDAI-SEPT-2</t>
  </si>
  <si>
    <t>SOHAM HYUNDAI-SEPT</t>
  </si>
  <si>
    <t>SHRIYA KAUSTUBH KULKARNI</t>
  </si>
  <si>
    <t>APEKSHA TOURS AND TRAVELS PRO ADITYABODHI SALUNKE</t>
  </si>
  <si>
    <t>ASHOK MANOHAR ATOLE</t>
  </si>
  <si>
    <t>C2021090624</t>
  </si>
  <si>
    <t>MAULI TOURS AND TRAVELS PRO SUDARSHAN GORE</t>
  </si>
  <si>
    <t>TONDE SACHIN ASHOK</t>
  </si>
  <si>
    <t>VRUSHABH RAJENDRA VEDE</t>
  </si>
  <si>
    <t>KEDAR DIGAMBAR SONTAKKE</t>
  </si>
  <si>
    <t>PRASHANT RAMESH GARJE</t>
  </si>
  <si>
    <r>
      <t>PARMESHWAR IGHARE (</t>
    </r>
    <r>
      <rPr>
        <sz val="9"/>
        <color indexed="10"/>
        <rFont val="Bookman Old Style"/>
        <family val="1"/>
      </rPr>
      <t>SHIVAJI Y TAMBADE)</t>
    </r>
  </si>
  <si>
    <t>PIMPALE SHILPA AMIT</t>
  </si>
  <si>
    <t>MANNA SUPARNO</t>
  </si>
  <si>
    <t>KISHOR RAMKISAN MADKE</t>
  </si>
  <si>
    <t>C2021090703</t>
  </si>
  <si>
    <t>MADHAVI RAJEEV ASHTAPUTRE</t>
  </si>
  <si>
    <t>KEDAR PRAKASH RAJE</t>
  </si>
  <si>
    <t>ALKA DAGADU KHOSE</t>
  </si>
  <si>
    <t>NILESH BHAURAO CHAWRE</t>
  </si>
  <si>
    <t>HUKUMRAO RAMJI HEDAU</t>
  </si>
  <si>
    <t>C2021090741</t>
  </si>
  <si>
    <t>RAMESH RAMLAL DHANDU</t>
  </si>
  <si>
    <t>NEETA SHARAD DASHAPUTRE</t>
  </si>
  <si>
    <t>IMRAN MOHAMMAD ZAHIR</t>
  </si>
  <si>
    <r>
      <t>KALURAM SAMBHAJI KALE</t>
    </r>
    <r>
      <rPr>
        <b/>
        <sz val="10"/>
        <color rgb="FFFF0000"/>
        <rFont val="Bookman Old Style"/>
        <family val="1"/>
      </rPr>
      <t xml:space="preserve"> (AMOL S WALUNJ)</t>
    </r>
  </si>
  <si>
    <t>PRASAD KISAN MANKAR</t>
  </si>
  <si>
    <t>C2021090789</t>
  </si>
  <si>
    <t>VITTHAL BHANUDAS HELKAR</t>
  </si>
  <si>
    <t>ROHIT SHAMRAO YADAV</t>
  </si>
  <si>
    <t>SANTARAM DHONDIBA KATKAR</t>
  </si>
  <si>
    <t>SOHAM MOTORS PRIVATE LTD</t>
  </si>
  <si>
    <t>LESSE-JOHN DEERE INDIA PRIVATE LIMITED-01</t>
  </si>
  <si>
    <t>JOSHI SHARVARI ANIRUDHA</t>
  </si>
  <si>
    <t>TAMBE ROHIT DIPAK</t>
  </si>
  <si>
    <t>SHIMPUKADE ASHVINI VIJAY</t>
  </si>
  <si>
    <t>DHUMALE GIRISH MUKUND</t>
  </si>
  <si>
    <t>KHARAT SANDIP NANDKUMAR</t>
  </si>
  <si>
    <t>GANGULY RAJARSHI SHYAMAL</t>
  </si>
  <si>
    <t>N.G TOURS &amp; TRAVLES PRO-GOSAVI NAVNATH MOHAN</t>
  </si>
  <si>
    <t>KRISHOM AUTOMOTIVE LLP</t>
  </si>
  <si>
    <t>ASHTAPUTRE MADHAVI RAJEEV</t>
  </si>
  <si>
    <t>MITTAL HYUNDAI-KRISHOM AUTOMOTIVE LLP</t>
  </si>
  <si>
    <t>CHETAN RAMDAS NIKATE</t>
  </si>
  <si>
    <t>ATHARVA SHAMRAO DHAVALIKAR</t>
  </si>
  <si>
    <t>ABHIJEET BAJIRAO SAKORE</t>
  </si>
  <si>
    <r>
      <t xml:space="preserve">NILESH ASARAM </t>
    </r>
    <r>
      <rPr>
        <sz val="9"/>
        <color indexed="10"/>
        <rFont val="Bookman Old Style"/>
        <family val="1"/>
      </rPr>
      <t>NAMDEO</t>
    </r>
    <r>
      <rPr>
        <sz val="9"/>
        <color indexed="8"/>
        <rFont val="Bookman Old Style"/>
        <family val="1"/>
      </rPr>
      <t xml:space="preserve"> KHAIRE</t>
    </r>
  </si>
  <si>
    <r>
      <t>THOLE SANTOSH(</t>
    </r>
    <r>
      <rPr>
        <b/>
        <sz val="9"/>
        <color indexed="10"/>
        <rFont val="Bookman Old Style"/>
        <family val="1"/>
      </rPr>
      <t xml:space="preserve"> PRASADKUMAR N PATN</t>
    </r>
    <r>
      <rPr>
        <sz val="9"/>
        <color indexed="8"/>
        <rFont val="Bookman Old Style"/>
        <family val="1"/>
      </rPr>
      <t>I)</t>
    </r>
  </si>
  <si>
    <r>
      <t xml:space="preserve">ATUL DILIPKUMAR PHADE </t>
    </r>
    <r>
      <rPr>
        <b/>
        <sz val="9"/>
        <color indexed="10"/>
        <rFont val="Bookman Old Style"/>
        <family val="1"/>
      </rPr>
      <t>(SUNIL S PATI</t>
    </r>
    <r>
      <rPr>
        <sz val="9"/>
        <color indexed="8"/>
        <rFont val="Bookman Old Style"/>
        <family val="1"/>
      </rPr>
      <t>L)</t>
    </r>
  </si>
  <si>
    <t>A.G.TOURS &amp; TRAVELS PRO-AKASH DIPAK GORGALE</t>
  </si>
  <si>
    <t>SHINDE GOPAL JAYSING</t>
  </si>
  <si>
    <t>GHUNAWAT BHAGATSING MOTILAL</t>
  </si>
  <si>
    <t>OJAS RAMESHRAO LAYASKAR</t>
  </si>
  <si>
    <t>AMEY HEMANT BHAT</t>
  </si>
  <si>
    <t>C2021090967</t>
  </si>
  <si>
    <r>
      <t xml:space="preserve"> BHAGATSING MOTILAL GHUNAWAT</t>
    </r>
    <r>
      <rPr>
        <b/>
        <sz val="10"/>
        <color indexed="10"/>
        <rFont val="Bookman Old Style"/>
        <family val="1"/>
      </rPr>
      <t xml:space="preserve"> (AMOL R KHALATE)</t>
    </r>
  </si>
  <si>
    <t>YADAV VIRENDRA LAXMAN</t>
  </si>
  <si>
    <t>PAWAR APURV</t>
  </si>
  <si>
    <t>WALGUDE RAHUL SHIVAJI</t>
  </si>
  <si>
    <t>RAJESH KAILAS YADAV</t>
  </si>
  <si>
    <t>JIGAR PRADIP SHAH</t>
  </si>
  <si>
    <t>KALE KALURAM SAMBHAJI</t>
  </si>
  <si>
    <t>SHAH JIGAR PRADIP</t>
  </si>
  <si>
    <t>SUDHAKAR HANAMANTRAV DESHMUKH</t>
  </si>
  <si>
    <t>NITIN DAGDU WAGHCHOURE</t>
  </si>
  <si>
    <t>HRISHIKESH RAJESH THAKKAR</t>
  </si>
  <si>
    <t>AHER VISHAL DNYANESHWAR</t>
  </si>
  <si>
    <t>PAVANIKAR TEJAS VISHNU</t>
  </si>
  <si>
    <t>MOHITE SWAPNIL MOHAN</t>
  </si>
  <si>
    <t>JOSHI SHAILESH BHALCHANDRA</t>
  </si>
  <si>
    <t>GARJE PRASHANT RAMESH</t>
  </si>
  <si>
    <t>BHAGAVAN VISHVANATH KHADSE</t>
  </si>
  <si>
    <t>RUPESH KISHWAJI WAZE</t>
  </si>
  <si>
    <t>MALHARI SHANKAR DORAGE</t>
  </si>
  <si>
    <t>C2021100210</t>
  </si>
  <si>
    <t>UMAKANT BHAGWAN KALASAIT</t>
  </si>
  <si>
    <t>C2021100203</t>
  </si>
  <si>
    <t>ANITA AMIT DEOKAR</t>
  </si>
  <si>
    <t>C2021100222</t>
  </si>
  <si>
    <t>SUMIT SUBHASH MORE</t>
  </si>
  <si>
    <t>SURAJ REJENDRA SALASKAR</t>
  </si>
  <si>
    <t>AVINASH BAPURAO MADE</t>
  </si>
  <si>
    <t>C2021060563</t>
  </si>
  <si>
    <t>CHAWRE NILESH BHAURAO</t>
  </si>
  <si>
    <t>CHAUKE PREMSINGH KALYANSINGH</t>
  </si>
  <si>
    <t>SWARAJ TOURS &amp; TRAVELS PRO-ARUN SUBHASH GAWARE</t>
  </si>
  <si>
    <t>PATANKAR APARNA PRASAD</t>
  </si>
  <si>
    <t>ISHWARI TOURS &amp; TRAVELS PRO-JALINDER B GAWADE</t>
  </si>
  <si>
    <t>DASHAPUTRE NEETA SHARAD</t>
  </si>
  <si>
    <t>KUTWAL KUNDLIK DNYANDEO ( CSD )</t>
  </si>
  <si>
    <t>KULKARNI UPENDRA DEVENDRA</t>
  </si>
  <si>
    <t>KOYALE ABHINAV ASHOKRAO</t>
  </si>
  <si>
    <t>PATIL DUSHYANT VASANTRAO</t>
  </si>
  <si>
    <t>LAYASKAR OJAS RAMESHRAO</t>
  </si>
  <si>
    <t>LAXMI TOURS &amp; TRAVELS PRO-SHANKAR SHESHRAO KAGNE</t>
  </si>
  <si>
    <t>LESSE - JADHAV SANKET YASHWANT</t>
  </si>
  <si>
    <t>BHAT AMEY HEMANT</t>
  </si>
  <si>
    <t>KHETAVAT NARESH MEGYA</t>
  </si>
  <si>
    <t>WAGHCHOURE NITIN DAGADU</t>
  </si>
  <si>
    <t>TRIMURTI TOURS AND TRAVELS PRO SIDDHARAM VATHAR</t>
  </si>
  <si>
    <t>SUNIL TOURS AND TRAVELS PRO UMESH KAMBLE</t>
  </si>
  <si>
    <t>NAZIYA YAKUB SAYYAD</t>
  </si>
  <si>
    <t>C2021100345</t>
  </si>
  <si>
    <t>AMIT ASHOK PALANGE</t>
  </si>
  <si>
    <t>C2021100335</t>
  </si>
  <si>
    <t>C2021100192</t>
  </si>
  <si>
    <t>C2021100237</t>
  </si>
  <si>
    <t>C2021100305</t>
  </si>
  <si>
    <t>VICKY RAHIDAS YADAV</t>
  </si>
  <si>
    <t>C2021100361</t>
  </si>
  <si>
    <t>ADITYA DHANANJAY SAHASRABUDHE</t>
  </si>
  <si>
    <t>C2021100362</t>
  </si>
  <si>
    <t>NITINKUMAR WAMAN GUMGAONKAR</t>
  </si>
  <si>
    <t>C2021100385</t>
  </si>
  <si>
    <t>SAMEER SHASHIKANT KANHERE</t>
  </si>
  <si>
    <t>GAURAV JITENDRA GADHOKE</t>
  </si>
  <si>
    <t>PRITESH ANIL DESHPANDE</t>
  </si>
  <si>
    <t>C2021080785</t>
  </si>
  <si>
    <t>BHARATI VYANKATESH NAIK</t>
  </si>
  <si>
    <t>BHARAT BABAN DHONDAGE</t>
  </si>
  <si>
    <t>C2021090908</t>
  </si>
  <si>
    <t>POONAM RAJENDRA VADER</t>
  </si>
  <si>
    <t>SHINDE SHRIKANT LAHANU</t>
  </si>
  <si>
    <t>KATKAR SANTARAM DHONDIBA</t>
  </si>
  <si>
    <t>R.A.TOURS &amp; TRAVELS PRO-MAHIBOOB B SHAIKH</t>
  </si>
  <si>
    <t>JAMBHALE AKSHAY SADASHIV</t>
  </si>
  <si>
    <t>BHUNDE SAGAR ASHOK</t>
  </si>
  <si>
    <t>DESHMUKH SUDHAKAR HANMANTRAO</t>
  </si>
  <si>
    <t>PURNIMA KUMARI</t>
  </si>
  <si>
    <t>C2021100419</t>
  </si>
  <si>
    <t>GOLDEN TOURS AND TRAVELS PRO DEEPALI KULKARNI</t>
  </si>
  <si>
    <t>C2021100423</t>
  </si>
  <si>
    <t>DIPAK TOURS AND TRAVELS PRO SIDHESHWAR PADWAL</t>
  </si>
  <si>
    <t>PANDURANG KISANRAO RAHATE</t>
  </si>
  <si>
    <t>PADMAKAR KULKARNI</t>
  </si>
  <si>
    <t>C2021100449</t>
  </si>
  <si>
    <t>SMITA SHEKHAR MHAPSEKAR</t>
  </si>
  <si>
    <t>C2021100450</t>
  </si>
  <si>
    <t>PRAJAKTA NATHURAM NANGARE</t>
  </si>
  <si>
    <t>C2021100461</t>
  </si>
  <si>
    <t>SOURABH PRAKASH BHOSALE</t>
  </si>
  <si>
    <t>C2021100496</t>
  </si>
  <si>
    <t>oct</t>
  </si>
  <si>
    <t>DHANDU RAMESH RAMLAL</t>
  </si>
  <si>
    <t>KHADE VINOD BHIMRAO</t>
  </si>
  <si>
    <t>SARAF YOGESH PRAFFULA</t>
  </si>
  <si>
    <t>CHANGAN SHIVAHARI PANDURANG</t>
  </si>
  <si>
    <t>PRAVIN BHIMRAO NERLEKAR</t>
  </si>
  <si>
    <t>C2021100500</t>
  </si>
  <si>
    <t>C2021100502</t>
  </si>
  <si>
    <t>PRADEEP DATTATRAY DAMLE</t>
  </si>
  <si>
    <t>SUSHIL BHASKARRAO KULKARNI</t>
  </si>
  <si>
    <t>C2021100497</t>
  </si>
  <si>
    <t>VIJAY ASHOK KUMBHAR</t>
  </si>
  <si>
    <t>RAVI RAOSAHEB KADUS</t>
  </si>
  <si>
    <r>
      <t>DEMO-AUG-87674-</t>
    </r>
    <r>
      <rPr>
        <b/>
        <sz val="10"/>
        <color indexed="8"/>
        <rFont val="Bookman Old Style"/>
        <family val="1"/>
      </rPr>
      <t>AURA</t>
    </r>
  </si>
  <si>
    <r>
      <t xml:space="preserve">VINOD BHIMRAO </t>
    </r>
    <r>
      <rPr>
        <sz val="11"/>
        <color indexed="10"/>
        <rFont val="Calibri"/>
        <family val="2"/>
      </rPr>
      <t>MUKUNDRAO</t>
    </r>
    <r>
      <rPr>
        <sz val="11"/>
        <color theme="1"/>
        <rFont val="Calibri"/>
        <family val="2"/>
        <scheme val="minor"/>
      </rPr>
      <t xml:space="preserve"> KHADE</t>
    </r>
  </si>
  <si>
    <t>VEDE VRUSHABH RAJENDRA</t>
  </si>
  <si>
    <t>FULARI SWAPNIL VISHWANATH</t>
  </si>
  <si>
    <t>LANDAGE SAQLAIN YUNUS</t>
  </si>
  <si>
    <t>JOSHI PALLAVI SHARDUL</t>
  </si>
  <si>
    <t>UNIQUE HYUNDAI-oct-1</t>
  </si>
  <si>
    <t>JAN</t>
  </si>
  <si>
    <t>FEB</t>
  </si>
  <si>
    <t>MAR</t>
  </si>
  <si>
    <t>APR</t>
  </si>
  <si>
    <t>JUN</t>
  </si>
  <si>
    <t>JUL</t>
  </si>
  <si>
    <t>SEP</t>
  </si>
  <si>
    <t>OCT</t>
  </si>
  <si>
    <t>NOV</t>
  </si>
  <si>
    <t>DEC</t>
  </si>
  <si>
    <t>GDMS RETAIL</t>
  </si>
  <si>
    <t>TALLY RETAIL</t>
  </si>
  <si>
    <t>DELIVERY</t>
  </si>
  <si>
    <t>TOT</t>
  </si>
  <si>
    <t>C2021100555</t>
  </si>
  <si>
    <t>ANKUSH MALHARI BORHADE</t>
  </si>
  <si>
    <t>DAMLE PRADEEP DATTATRAY</t>
  </si>
  <si>
    <t>SAKORE ABHIJEET BAJIRAO</t>
  </si>
  <si>
    <t>KHOSE ALKA DAGADU</t>
  </si>
  <si>
    <t>MULEY DURGA BHASKAR</t>
  </si>
  <si>
    <t>HARDIKKUMAR SHAILESHKUMAR SHAH</t>
  </si>
  <si>
    <t>C2021100585</t>
  </si>
  <si>
    <t>KHADSE BHAGAVAN VISHVNATH</t>
  </si>
  <si>
    <t>SALASKAR SURAJ RAJENDRA</t>
  </si>
  <si>
    <t>SUTHAR BHURARAM KHEWRARAM</t>
  </si>
  <si>
    <t>YAMGAR ASHA KESHAV</t>
  </si>
  <si>
    <t>SHRINIWAS DILIP CHIVATE</t>
  </si>
  <si>
    <t>C2021090282</t>
  </si>
  <si>
    <t>TUSHAR SANJAY KUMAR ASHTEKAR</t>
  </si>
  <si>
    <t>C2021090530</t>
  </si>
  <si>
    <t>NIKHIL KISHOR BHOJE</t>
  </si>
  <si>
    <t>C2021090845</t>
  </si>
  <si>
    <t>SAKET PUNDLIK KUMBHARE</t>
  </si>
  <si>
    <t>SAGAR BUTALA</t>
  </si>
  <si>
    <t>RAVISHANKAR SETURAM</t>
  </si>
  <si>
    <t>MILIND MUKUND UMARANI</t>
  </si>
  <si>
    <t>C2021100632</t>
  </si>
  <si>
    <t>RUSHIKESH DNYANESHWAR SHELAR</t>
  </si>
  <si>
    <t>C2021100638</t>
  </si>
  <si>
    <t>SAVITA RAJENDRA PAWAR</t>
  </si>
  <si>
    <t>C2021100639</t>
  </si>
  <si>
    <t>JITENDRA KANTILAL SHINGAVI</t>
  </si>
  <si>
    <t>C2021100640</t>
  </si>
  <si>
    <t>DATTATRAY MURLIDHAR KATE</t>
  </si>
  <si>
    <t>DILIP MURARJI CHANDAN</t>
  </si>
  <si>
    <t>SUNNY DK TOURS AND TRAVELS PRO SURAJ KUMBHAR</t>
  </si>
  <si>
    <t>DHIRAJ BHAGVATRAO MALPE</t>
  </si>
  <si>
    <t>C2021100652</t>
  </si>
  <si>
    <t>GANESH DAGDOJI DESHMUKH</t>
  </si>
  <si>
    <t>C2021100655</t>
  </si>
  <si>
    <t>NARENDRA GOPAL PAIGUDE</t>
  </si>
  <si>
    <t>C2021100656</t>
  </si>
  <si>
    <t>KALYANI SUNIL NIVSARKAR</t>
  </si>
  <si>
    <t>C2021081023</t>
  </si>
  <si>
    <t>C2021100661</t>
  </si>
  <si>
    <t>C2021090649</t>
  </si>
  <si>
    <t>PATIL KETAN KUNDAN</t>
  </si>
  <si>
    <t>GOSAVI GANESH MARUTI</t>
  </si>
  <si>
    <t>GADHOKE GAURAV JITENDRASINGH</t>
  </si>
  <si>
    <t>BARI SAMARTH VIJAY</t>
  </si>
  <si>
    <t>MANOJ MOHAN KHARADE</t>
  </si>
  <si>
    <t>VINAYAK SHIVAJI THAVRE</t>
  </si>
  <si>
    <r>
      <t xml:space="preserve">GANESH MARUTI GOSAVI </t>
    </r>
    <r>
      <rPr>
        <sz val="10"/>
        <color indexed="10"/>
        <rFont val="Bookman Old Style"/>
        <family val="1"/>
      </rPr>
      <t>(SANTOSH M MATERE)</t>
    </r>
  </si>
  <si>
    <t>SUTAR VILAS SITARAM</t>
  </si>
  <si>
    <t>JAISWAL VINODKUMAR RAMKARAN</t>
  </si>
  <si>
    <t>C2021100780</t>
  </si>
  <si>
    <t>SAKSHI TUSHAR SHAH</t>
  </si>
  <si>
    <t>OMKAR RAJENDRA DHAMDHERE</t>
  </si>
  <si>
    <t>SACHIN BALASAHEB CHAUDHARI</t>
  </si>
  <si>
    <t>SHARVARI ANAND GHANEKAR</t>
  </si>
  <si>
    <t>SHRADDHA MAHESH BALAGE</t>
  </si>
  <si>
    <t>KADUS RAVI RAOSAHEB</t>
  </si>
  <si>
    <t>KALYANI TOURS &amp; TRAVELS (PAWALE ROHIDAS D)</t>
  </si>
  <si>
    <t>BASATWAR AKSHAY BALAJI</t>
  </si>
  <si>
    <t>JADHAV YOGESH PRAKASH</t>
  </si>
  <si>
    <t>SHAH SAKSHI TUSHAR</t>
  </si>
  <si>
    <t>KUTAL ANKITA VIJAY</t>
  </si>
  <si>
    <t>DARAK PARIKSHIT PRAKASH</t>
  </si>
  <si>
    <t>DIVYESHBHAI PREMBHAI MAHYAVANSHI</t>
  </si>
  <si>
    <t>NIKATE CHETAN RAMDAS</t>
  </si>
  <si>
    <t>HEDAU HUKUMRAO RAMJI</t>
  </si>
  <si>
    <t>THAKKAR HRISHIKESH RAJESH</t>
  </si>
  <si>
    <t>KUMBHAR VIJAY ASHOK</t>
  </si>
  <si>
    <t>VIPULBHAI HARGOVINDBHAI VALA</t>
  </si>
  <si>
    <t>C2021100911</t>
  </si>
  <si>
    <t>MAYURI PARAG SURYAWANSHI</t>
  </si>
  <si>
    <t>C2021100931</t>
  </si>
  <si>
    <t>Amol P Diwanji</t>
  </si>
  <si>
    <t>SHEKHAR DATTATRAYA PONKSHE-CSD</t>
  </si>
  <si>
    <t>BHOSALE SOURABH PRAKASH</t>
  </si>
  <si>
    <t>KOKATE SHISHIR SHYAM</t>
  </si>
  <si>
    <t>YADAV ROHIT SHAMRAO</t>
  </si>
  <si>
    <t>OSWAL KIRTI PRASHANT</t>
  </si>
  <si>
    <t>PONKSHE SHEKHAR DATTATRAYA ( CSD )</t>
  </si>
  <si>
    <t>AKSHAY SUNIL MANMODE</t>
  </si>
  <si>
    <t>C2021100939</t>
  </si>
  <si>
    <t>C2021100941</t>
  </si>
  <si>
    <t>SANTOSH SAKHARAM LABADE</t>
  </si>
  <si>
    <t>C2021100948</t>
  </si>
  <si>
    <t>HARSHA BALKRISHNA MANGALMURTI</t>
  </si>
  <si>
    <t>KSHITIJ PRAKASH KHOLE</t>
  </si>
  <si>
    <t>CHAVAN SANDEEP VITTHAL</t>
  </si>
  <si>
    <t>DAHIBHATE DATTATRAY BALU</t>
  </si>
  <si>
    <t>WAZE RUPESH KISNAJI</t>
  </si>
  <si>
    <t>RHISHIKESH SUSHIL INGALE</t>
  </si>
  <si>
    <t>JITENDRA SUDHAKAR KHOPADE</t>
  </si>
  <si>
    <t>DATTA MANGAL TOURS AND TRAVELS PROP ABHIJIT D GAIK</t>
  </si>
  <si>
    <t>MAITRI TOURS AND TRAVELES PROP AMOL A JADHAV</t>
  </si>
  <si>
    <t>ABSOLUTE FILTER SOLUTIONS (TEJAS S MUTTHA)</t>
  </si>
  <si>
    <t>NAIK TOURS AND TRAVELS PRO SWAPNIL JADHAV</t>
  </si>
  <si>
    <t>MALPE DHIRAJ BHAGVATRAO</t>
  </si>
  <si>
    <t>VADER POONAM RAJENDRA</t>
  </si>
  <si>
    <t>DHUMAL BALU SHIVRAM</t>
  </si>
  <si>
    <t>KOKARE DEEPAK NARAYAN</t>
  </si>
  <si>
    <t>PATURKAR MADHUP MUKUND</t>
  </si>
  <si>
    <t>MANGALMURTI HARSHA BALKRISHNA</t>
  </si>
  <si>
    <t>GHULE GAURAV SURYAKANT</t>
  </si>
  <si>
    <t>KULKARNI SHRIYA KAUSTUBH</t>
  </si>
  <si>
    <t>MAHYAVANSHI DIVYESHBHAI PREMBHAI</t>
  </si>
  <si>
    <t>SAMBHAJI MARUTI BORKAR-CSD</t>
  </si>
  <si>
    <t>ANIRUDDHA DNYANOBA SANAP</t>
  </si>
  <si>
    <t>DILIP PANDURANG SHIRKE</t>
  </si>
  <si>
    <t>C2021101054</t>
  </si>
  <si>
    <t>C2021101047</t>
  </si>
  <si>
    <t>SHRIKANT ASHOKRAO MAGAR</t>
  </si>
  <si>
    <t>ADESH ENTERPRISES PRO ABHIJIT YADAV</t>
  </si>
  <si>
    <t>JAYPRAKASH BHAVARLAL DEVDA</t>
  </si>
  <si>
    <t>ABSOLUTE FILTER SOLUTIONS PRIVATE LIMITED</t>
  </si>
  <si>
    <t>504</t>
  </si>
  <si>
    <t>YADAV VICKY ROHIDAS</t>
  </si>
  <si>
    <t>505</t>
  </si>
  <si>
    <t>RAJE KEDAR PRAKASH</t>
  </si>
  <si>
    <t>506</t>
  </si>
  <si>
    <t>GHANEKAR SHARVARI ANAND</t>
  </si>
  <si>
    <t>507</t>
  </si>
  <si>
    <t>DHAMDHERE OMKAR RAJENDRA</t>
  </si>
  <si>
    <t>508</t>
  </si>
  <si>
    <t>INGALE RHISHIKESH SUSHIL</t>
  </si>
  <si>
    <t>509</t>
  </si>
  <si>
    <t>CHARWAD PRASANNA RAMESH</t>
  </si>
  <si>
    <t>510</t>
  </si>
  <si>
    <t>DABHADE ANJALI CHINTAMAN</t>
  </si>
  <si>
    <t>511</t>
  </si>
  <si>
    <t>GUNDA  NILESH RAGHUVEER</t>
  </si>
  <si>
    <t>512</t>
  </si>
  <si>
    <t>VALA VIPULBHAI HARGOVINDBHAI</t>
  </si>
  <si>
    <t>513</t>
  </si>
  <si>
    <t>BHUTEKAR MUKESH JIJABHAU -01</t>
  </si>
  <si>
    <t>514</t>
  </si>
  <si>
    <t>PRIYADARSHAN VASANTRAO BHIDE</t>
  </si>
  <si>
    <t>PRAKASH JAMBHALE</t>
  </si>
  <si>
    <t>HARSHADKUMAR DHARMSHIBHAI BHIMANI</t>
  </si>
  <si>
    <t>SACHIN JAYPRAKASH POL</t>
  </si>
  <si>
    <t>C2021101094</t>
  </si>
  <si>
    <t>SANAP ANIRUDDHA DNYANOBA</t>
  </si>
  <si>
    <t>THAVARE VINAYAK SHIVAJI</t>
  </si>
  <si>
    <t>MAULI TOURS &amp; TRAVELS PRO-GORE SUDARSHAN VASANT</t>
  </si>
  <si>
    <t>KONDHALKAR ABHIJAY BHIM</t>
  </si>
  <si>
    <t>ADESH ENTERPRISES PRO-ABHIJIT ASHOKRAO YADAV</t>
  </si>
  <si>
    <t>KHARADE MANOJ MOHAN</t>
  </si>
  <si>
    <t>BALAGE SHRADDHA MAHESH</t>
  </si>
  <si>
    <t>KADAM SUNIL JAGGANATH</t>
  </si>
  <si>
    <t>NAIK TOURS &amp; TRAVELS PRO-SWAPNIL PANDIT JADHAV</t>
  </si>
  <si>
    <t>SUNNY DK TOURS &amp; TRAVELS PRO-KUMBHAR SURAJ DINKAR</t>
  </si>
  <si>
    <t>TRIMURTI TOURS &amp; TRAVELS(PROP-VATHAR SIDDHARAM)</t>
  </si>
  <si>
    <t>APEKSHA TOURS &amp; TRAVELS PRO-ADITYABODHI A SALUNKE</t>
  </si>
  <si>
    <t>PAWAR RAJENDRA ASHOK</t>
  </si>
  <si>
    <t>KACHRAWAT ASHISH TARACHAND</t>
  </si>
  <si>
    <t>MANGESH BALKRISHNA PANDIT</t>
  </si>
  <si>
    <t>C2021110212</t>
  </si>
  <si>
    <t>PRANITA TOURS AND TRAVELS PRO PRADIP DEOKAR</t>
  </si>
  <si>
    <t>JADHAV TOURS AND TRAVELS PRO SAGAR JADHAV</t>
  </si>
  <si>
    <t>APARNA MAHESH DESHMUKH</t>
  </si>
  <si>
    <t>C2020110139</t>
  </si>
  <si>
    <t>MANASEE ADVAIT KURLEKAR</t>
  </si>
  <si>
    <t>RISHAB MAHENDRA KANKARIYA</t>
  </si>
  <si>
    <t>C2021110229</t>
  </si>
  <si>
    <t>PREM TOURS &amp; TRAVELS - PROP. LAHANE GAJANAN HARI</t>
  </si>
  <si>
    <t>BADHEKAR PRATIK KISAN</t>
  </si>
  <si>
    <t>ABHIJEET RAMESH PATIL</t>
  </si>
  <si>
    <t>BHIMANI HARSHADKUMAR DHARMSHIBHAI</t>
  </si>
  <si>
    <t>MAGAR SHRIKANT ASHOKRAO</t>
  </si>
  <si>
    <t>SUNIL TOURS &amp; TRAVELS(PROP-KAMBLE UMESH)</t>
  </si>
  <si>
    <t>KOLPE ATUL MUKUNDRAO</t>
  </si>
  <si>
    <t>BANGAR SHANKAR RAMBHAU</t>
  </si>
  <si>
    <t>PATIL ABHIJIT RAMESH</t>
  </si>
  <si>
    <t>C2021110236</t>
  </si>
  <si>
    <t>CUBIX TECH INTEGRATION PVT LTD</t>
  </si>
  <si>
    <t>DEVDA  JAYPRAKASH BHAVARLAL</t>
  </si>
  <si>
    <t>KHOPADE JITENDRA SUDHAKAR</t>
  </si>
  <si>
    <t>ABHISHEK KISHOR KHALATE</t>
  </si>
  <si>
    <t>C2021101058</t>
  </si>
  <si>
    <t>UDIT RADHESHYAM BHATEJA</t>
  </si>
  <si>
    <t>SANDEEP ASHOK BHORDE</t>
  </si>
  <si>
    <t>C2021100658</t>
  </si>
  <si>
    <t>C2021110255</t>
  </si>
  <si>
    <t>ANUSHREE ANWAY PATANKAR</t>
  </si>
  <si>
    <t>C2021110274</t>
  </si>
  <si>
    <t>AMRUTA VIKAS KADU</t>
  </si>
  <si>
    <t>C2021110276</t>
  </si>
  <si>
    <t>SANDEEP NANDKUMAR SHINDE</t>
  </si>
  <si>
    <t>C2021090615</t>
  </si>
  <si>
    <t>JAGADAMBA TOURS &amp; TRAVELS PRO-DIGAMBAR DIPAK RASAVE</t>
  </si>
  <si>
    <t>C2021100265</t>
  </si>
  <si>
    <t>PANKAJ RAMESH CHITALE</t>
  </si>
  <si>
    <t>C2021110283</t>
  </si>
  <si>
    <t>MANGESH MANSING GODASE</t>
  </si>
  <si>
    <t>AMIT DILIP PAWAR</t>
  </si>
  <si>
    <t>C2021110284</t>
  </si>
  <si>
    <t>HEMANT RAMCHANDRA SHEJWALKAR</t>
  </si>
  <si>
    <t>C2021081013</t>
  </si>
  <si>
    <t>AJINKYA MOHAN DESHPANDE</t>
  </si>
  <si>
    <t>C2021110307</t>
  </si>
  <si>
    <t>NACHIKET SHARAD PATWARDHAN</t>
  </si>
  <si>
    <t>C2021100475</t>
  </si>
  <si>
    <t>MOMIN SHAGUFTA NAZNEEN MOMIN</t>
  </si>
  <si>
    <t>C2021110302</t>
  </si>
  <si>
    <t>SWARUP TOURS AND TRAVELS PRO SURESH KARANDE</t>
  </si>
  <si>
    <t>C2021110299</t>
  </si>
  <si>
    <t>DADABHAU BANSHI KALE</t>
  </si>
  <si>
    <t>SURENDRA SUDHAKAR ATHAVALE</t>
  </si>
  <si>
    <t>C2021090318</t>
  </si>
  <si>
    <t>MORE SUMIT SUBHASH</t>
  </si>
  <si>
    <t>Sales</t>
  </si>
  <si>
    <t>nov</t>
  </si>
  <si>
    <t>RAHATE PANDURANG KISANRAO</t>
  </si>
  <si>
    <t>C2021110263</t>
  </si>
  <si>
    <t>C2021110267</t>
  </si>
  <si>
    <t>C2021110289</t>
  </si>
  <si>
    <t>SAMRUDDHI PURANDARE</t>
  </si>
  <si>
    <t>C2021110327</t>
  </si>
  <si>
    <t>C2021110331</t>
  </si>
  <si>
    <t>PRAMILA KISHOR KAWADE</t>
  </si>
  <si>
    <t>CHAUDHARI SACHIN BALASAHEB</t>
  </si>
  <si>
    <t>MAITRI TOURS &amp; TRAVELS(PROP-ANIL JADHAV)</t>
  </si>
  <si>
    <t>SHARMA REENU SURINDER</t>
  </si>
  <si>
    <t>KAWADE PRAMILA KISHOR</t>
  </si>
  <si>
    <t>BALASAHEB DEVRAO DAVHAN</t>
  </si>
  <si>
    <t>C2021110356</t>
  </si>
  <si>
    <t>C2021110369</t>
  </si>
  <si>
    <t>KARAN VINOD VOHRA</t>
  </si>
  <si>
    <t>DNYANOBA GANGARAM MUNDE</t>
  </si>
  <si>
    <t>KANKARIYA RISHAB MAHENDRA</t>
  </si>
  <si>
    <t>KULKARNI SATYENDRA VASUDEO</t>
  </si>
  <si>
    <t>PUNDAY SWATI RAHUL</t>
  </si>
  <si>
    <t>sept</t>
  </si>
  <si>
    <t>RAMDAS EKNATH DODKE</t>
  </si>
  <si>
    <t>SANGITA MUKESH GUPTA</t>
  </si>
  <si>
    <t>PATANKAR ANUSHREE ANWAY</t>
  </si>
  <si>
    <t>BHOGADE MANGESH TANAJI</t>
  </si>
  <si>
    <t>co-dealer</t>
  </si>
  <si>
    <t>NAMRATA SUJIT KHOPADE</t>
  </si>
  <si>
    <t>C2021110415</t>
  </si>
  <si>
    <t>NIKHIL MADANE</t>
  </si>
  <si>
    <t>C2021110421</t>
  </si>
  <si>
    <t>MANISH NANDKUMAR CHANDERE</t>
  </si>
  <si>
    <t>C2021110463</t>
  </si>
  <si>
    <t>C2021110468</t>
  </si>
  <si>
    <t>MANOJ SHARMA</t>
  </si>
  <si>
    <t>KOMAL RATAN TAYADE</t>
  </si>
  <si>
    <t>CHOTHARSINGH ROOPSINGH BHATI</t>
  </si>
  <si>
    <t>DODKE RAMDAS EKNATH</t>
  </si>
  <si>
    <t>C2021110514</t>
  </si>
  <si>
    <t>NAVNATH MARUTI BANDGAR</t>
  </si>
  <si>
    <t>VINOD TUKARAM SAVARDEKAR</t>
  </si>
  <si>
    <t>PRAGYA SAHARSH BAJPAI</t>
  </si>
  <si>
    <t>C2021110521</t>
  </si>
  <si>
    <t>GAURI ABHISHEK KULKARNI</t>
  </si>
  <si>
    <t>C2021110522</t>
  </si>
  <si>
    <t>C2021110537</t>
  </si>
  <si>
    <t>UNIQUE HYUNDAI-NOV</t>
  </si>
  <si>
    <t>AARTI YASHODHAN UPADHYE</t>
  </si>
  <si>
    <t>ADITI PRASAD KHADILKAR</t>
  </si>
  <si>
    <t>ROGER ROSS MONSERRATE</t>
  </si>
  <si>
    <t>DIPAK TOURS &amp; TRAVELS PRO -SIDHESHWAR D PADWAL</t>
  </si>
  <si>
    <t>SONTAKKE KEDAR DIGAMBAR</t>
  </si>
  <si>
    <t>SHELAR RUSHIKESH DNYANESHWAR</t>
  </si>
  <si>
    <t>BHATEJA UDIT RADHEYSHYAM</t>
  </si>
  <si>
    <t>DAVHAN BABASAHEB DEVRAO</t>
  </si>
  <si>
    <t>KUNAL HANMANT DORGE</t>
  </si>
  <si>
    <t>HARSHAD SHRIPAD MOGHE</t>
  </si>
  <si>
    <t>RISHABH VIJAYKUMAR AGARWAL</t>
  </si>
  <si>
    <t>BIRANGAL UMESH MAGANDAS</t>
  </si>
  <si>
    <t>JAMBHALE PRAKASH BALASAHEB</t>
  </si>
  <si>
    <t>BIDGAR MAHESH KISAN</t>
  </si>
  <si>
    <t>KALE DADABHAU BANSHI</t>
  </si>
  <si>
    <t>RAJPUT JAWANSING NARAYAN</t>
  </si>
  <si>
    <t>SANTOSH DASHRATH BOCHATE</t>
  </si>
  <si>
    <t>GANESH BARIKRAO KUCHEKAR</t>
  </si>
  <si>
    <t>C2021090932</t>
  </si>
  <si>
    <t>PRABHA SACHIN NASLI</t>
  </si>
  <si>
    <t>C2021110595</t>
  </si>
  <si>
    <t>CHANDAN DILIP MURARJI</t>
  </si>
  <si>
    <t>TUSHAR ASHOK NARLAWAR</t>
  </si>
  <si>
    <t>C2021100586</t>
  </si>
  <si>
    <t>BALDANIYA HETUL DHANJIBHAI</t>
  </si>
  <si>
    <t>SHREE TOURS AND TRAVELS PRO YOGESH KATE</t>
  </si>
  <si>
    <t>C2021110637</t>
  </si>
  <si>
    <t>SHUBHAM RANJIT BINAWAT</t>
  </si>
  <si>
    <t>C2021110679</t>
  </si>
  <si>
    <t>SURAJ ASHOK SHEDAWAT</t>
  </si>
  <si>
    <t>C2021100298</t>
  </si>
  <si>
    <t>VILAS BABURAO MOKAR</t>
  </si>
  <si>
    <t>C2021110684</t>
  </si>
  <si>
    <t>C2021110682</t>
  </si>
  <si>
    <t>C2021110718</t>
  </si>
  <si>
    <t>JADHAV MANISHA SHEETAL</t>
  </si>
  <si>
    <t>MUNDE DNYANOBA GANGARAM</t>
  </si>
  <si>
    <t>GAWADE JYOTI TATYA</t>
  </si>
  <si>
    <t>SHAIKH DASTGIR AJIJ</t>
  </si>
  <si>
    <t>RAUT ROHIDAS BABAN</t>
  </si>
  <si>
    <t>AGARWAL RISHABH</t>
  </si>
  <si>
    <t>BODAKE GANESH BABURAO</t>
  </si>
  <si>
    <t>C2021110753</t>
  </si>
  <si>
    <t>BHAVESH SATISH DHANDE</t>
  </si>
  <si>
    <t>KISHOR DNYANDEO ZODAGE</t>
  </si>
  <si>
    <t>SHIVANGI SANJAY TALAVLIKAR</t>
  </si>
  <si>
    <t>C2021070189</t>
  </si>
  <si>
    <t>C2021110774</t>
  </si>
  <si>
    <t>PRATIK JAYANTIBHAI SAVALIYA</t>
  </si>
  <si>
    <t>THELKAR SUDHIR MANOHAR</t>
  </si>
  <si>
    <t>TENI SUKRUT SHIRISH</t>
  </si>
  <si>
    <t>GODASE MANGESH MANSING</t>
  </si>
  <si>
    <t>JIGARKUMAR NATVARLAL PATEL</t>
  </si>
  <si>
    <t>OMKAR AJAY SHELKE</t>
  </si>
  <si>
    <r>
      <t xml:space="preserve">JYOTI TATYA GAWADE </t>
    </r>
    <r>
      <rPr>
        <sz val="10"/>
        <color indexed="10"/>
        <rFont val="Bookman Old Style"/>
        <family val="1"/>
      </rPr>
      <t>(TUSHAR R KAKADE)</t>
    </r>
  </si>
  <si>
    <t>JADHAV TOURS &amp; TRAVELS PRO-SAGAR ARUN JADHAV</t>
  </si>
  <si>
    <t>SAVARDEKAR VINOD TUKARAM</t>
  </si>
  <si>
    <t>SAURABH SUDHIR RAKSHE</t>
  </si>
  <si>
    <t>AKSHAY NATHMAL OSWAL</t>
  </si>
  <si>
    <t>ANITA NATHMAL OSWAL</t>
  </si>
  <si>
    <t>AJIT SHIVAJIRAO BHOR</t>
  </si>
  <si>
    <t>NIRAJ MUKESH SHAH</t>
  </si>
  <si>
    <t>DNYANESHWAR SAHEBRAO JALAMKAR</t>
  </si>
  <si>
    <t>GUPTA SANGITA MUKESH</t>
  </si>
  <si>
    <t>DADHI SHRIPAD RAMCHANDRA</t>
  </si>
  <si>
    <t>PATEL JIGARKUMAR NATVARLAL</t>
  </si>
  <si>
    <t>PATHAN AYUB SHABBIR</t>
  </si>
  <si>
    <t>OSWAL ANITA NATHMAL</t>
  </si>
  <si>
    <t>SUBHASH MARUTI GORDE</t>
  </si>
  <si>
    <t>SAGAR BIO TECH PVT LTD</t>
  </si>
  <si>
    <t>AMAR SADASHIV BARATE</t>
  </si>
  <si>
    <t>SAURABH SURESH AINCHWAR</t>
  </si>
  <si>
    <t>C2021090420</t>
  </si>
  <si>
    <t>AISHWARYA DIGAMBAR BHASME</t>
  </si>
  <si>
    <t>C2021110855</t>
  </si>
  <si>
    <t>SUN BURN SWAY</t>
  </si>
  <si>
    <t>KIRAN VASANT JOSHI-csd</t>
  </si>
  <si>
    <t>JADHAV YOGESH SURESH</t>
  </si>
  <si>
    <t>BHIDE PRIYADARSHAN VASANTRAO</t>
  </si>
  <si>
    <t>CHORGE SANTOSH DATTATRAYA</t>
  </si>
  <si>
    <t>DHONDAGE BHARAT BABAN</t>
  </si>
  <si>
    <t>JALAMKAR DNYADESHWAR SAHEBRAO</t>
  </si>
  <si>
    <t>MOGHE HARSHAD SHRIPAD</t>
  </si>
  <si>
    <t>JOSHI KIRAN VASANT(CSD)</t>
  </si>
  <si>
    <t>PAWAR RAMCHANDRA MAHADEV</t>
  </si>
  <si>
    <t>SHAH HARDIKKUMAR SHAILESHKUMAR</t>
  </si>
  <si>
    <t>MONSERRATE ROGER ROSS</t>
  </si>
  <si>
    <t>C2021110850</t>
  </si>
  <si>
    <t>GOPINATH GANPAT KUDHALE</t>
  </si>
  <si>
    <t>C2021110878</t>
  </si>
  <si>
    <t>C2021110881</t>
  </si>
  <si>
    <t>JAHIRABBAS BASHIR SHAIKH</t>
  </si>
  <si>
    <t>C2021110890</t>
  </si>
  <si>
    <t>DATTAMANGAL TOURS &amp; TRAVELS(PROP-GAIKWAD ABHIJIT )</t>
  </si>
  <si>
    <t>WAGHMARE RUPESH SADASHIV</t>
  </si>
  <si>
    <t>SAGAR BIO TECH PRIVATE LIMITED</t>
  </si>
  <si>
    <t>SHAH NIRAJ MUKESH</t>
  </si>
  <si>
    <t>PACHEGAONKAR ANIKET ARUN</t>
  </si>
  <si>
    <t>BALASAHEB SAHEBRAO KHEDKAR</t>
  </si>
  <si>
    <t>C2021090591</t>
  </si>
  <si>
    <t>ANIL SHANKAR KADAM</t>
  </si>
  <si>
    <t>C2021080286</t>
  </si>
  <si>
    <t>SHRIDHAR VENKATRAO KADAM</t>
  </si>
  <si>
    <t>C2021100710</t>
  </si>
  <si>
    <t>AADITYA SAYAJI CHORGHE</t>
  </si>
  <si>
    <t>C2021090244</t>
  </si>
  <si>
    <t>VINAY PRATAP AHER</t>
  </si>
  <si>
    <t>C2021090607</t>
  </si>
  <si>
    <t>OM CHETANYA SWAMIJI TOURS AND TRAVELS PRO VIKAS KA</t>
  </si>
  <si>
    <t>KRUSHNA SADASHIV KHADE</t>
  </si>
  <si>
    <t>C2019084463</t>
  </si>
  <si>
    <t>RENDER TECHNOLOGY SOLUTIONS</t>
  </si>
  <si>
    <t>ANURAGA PRAKASH DEOLALIKAR</t>
  </si>
  <si>
    <t>C2021110926</t>
  </si>
  <si>
    <t>NANAJI TUKARAM DAKHARE</t>
  </si>
  <si>
    <t>C2021100934</t>
  </si>
  <si>
    <t>ATHARVA MAHESH WATTAMWAR</t>
  </si>
  <si>
    <t>C2021101059</t>
  </si>
  <si>
    <t>C2021110958</t>
  </si>
  <si>
    <t>SHIVADNYA TOURS AND TRAVELS PRO AKSHAY DHAVALE</t>
  </si>
  <si>
    <t>C2021110962</t>
  </si>
  <si>
    <t>KHOPADE NAMRATA SUJIT</t>
  </si>
  <si>
    <t>SWARUP TOURS &amp; TRAVELS PRO-SURESH D KARANDE</t>
  </si>
  <si>
    <t>PRANITA TOURS &amp; TRAVELS PRO-PRADIP VITTHAL DEOKAR</t>
  </si>
  <si>
    <t>KHOLE KSHITIJ PRAKASH ( 01 )</t>
  </si>
  <si>
    <t>OSWAL AKSHAY NATHMAL</t>
  </si>
  <si>
    <t>CHANDRASHEKHAR BIRADAR</t>
  </si>
  <si>
    <t>MANOHAR TUKARAM MORE</t>
  </si>
  <si>
    <t>VIGHNAHARTA TOURS &amp; TRAVELS PRO-ASHOK BABAN DEVKAR</t>
  </si>
  <si>
    <t>KHADILKAR ADITI PRASAD</t>
  </si>
  <si>
    <t>GAIKWAD TRUPTI UMESH</t>
  </si>
  <si>
    <t>JAGTAP GANEAYSH BATTURAO</t>
  </si>
  <si>
    <t>BANDGAR NAVNATH MARUTI</t>
  </si>
  <si>
    <t>MOKAR VILAS BABURAO</t>
  </si>
  <si>
    <t>UPADHYE AARTI YASHODHAN</t>
  </si>
  <si>
    <t>BAJARANG TOURS AND TRAVELS PRO PRATIK PATIL</t>
  </si>
  <si>
    <t>C2021120188</t>
  </si>
  <si>
    <t>BHAVANI TOURS AND TRAVELS PRO ASHOK KAMBLE</t>
  </si>
  <si>
    <t>C2021120189</t>
  </si>
  <si>
    <t>MAHANTESH BADANUR</t>
  </si>
  <si>
    <t>C2021100218</t>
  </si>
  <si>
    <t>NANDAN RAVINDRA KURDEKAR</t>
  </si>
  <si>
    <t>C2021100290</t>
  </si>
  <si>
    <t>SUBHASH DASHRATH BORUDE</t>
  </si>
  <si>
    <t>VAIBHAV BALASAHEB RAUT</t>
  </si>
  <si>
    <t>C2021090936</t>
  </si>
  <si>
    <t>ANIL BALU KALE</t>
  </si>
  <si>
    <t>C2021100286</t>
  </si>
  <si>
    <t>AVINASH SHIVAJI KOKANE</t>
  </si>
  <si>
    <t>C2021110885</t>
  </si>
  <si>
    <t>C2021120244</t>
  </si>
  <si>
    <t>MAHESH BHAU MEHER</t>
  </si>
  <si>
    <t>C2021110330</t>
  </si>
  <si>
    <t>C2021090500</t>
  </si>
  <si>
    <t>VYANKATESH UTTAM SONAWANE</t>
  </si>
  <si>
    <t>C2021120304</t>
  </si>
  <si>
    <t>C2021120306</t>
  </si>
  <si>
    <t>C2021120315</t>
  </si>
  <si>
    <t>C2021120326</t>
  </si>
  <si>
    <t>C2021120331</t>
  </si>
  <si>
    <t>SANTOSH KRISHNAJI PAYGUDE</t>
  </si>
  <si>
    <t>C2021110908</t>
  </si>
  <si>
    <t>C2021120353</t>
  </si>
  <si>
    <t>C2021120355</t>
  </si>
  <si>
    <t>C2021120384</t>
  </si>
  <si>
    <t>C2021120380</t>
  </si>
  <si>
    <t>SATISH HANSRAJ PATEL</t>
  </si>
  <si>
    <t>C2021120378</t>
  </si>
  <si>
    <t>DEEPAK BABU CHANDANSHIVE</t>
  </si>
  <si>
    <t>C2021110740</t>
  </si>
  <si>
    <t>SANTOSH RAMCHANDRA WANJLE</t>
  </si>
  <si>
    <t>C2021100802</t>
  </si>
  <si>
    <t>SAGAR SHANTARAM BODAGE</t>
  </si>
  <si>
    <t>C2021110844</t>
  </si>
  <si>
    <t>KONARK KANIF PINGLAY</t>
  </si>
  <si>
    <t>KOMAL SHRIDHAR KUDALE</t>
  </si>
  <si>
    <t>PRIYA HIRALAL GUPTA</t>
  </si>
  <si>
    <t>C2021070126</t>
  </si>
  <si>
    <t>PRABHU RAM PRAJAPAT</t>
  </si>
  <si>
    <t>C2021090948</t>
  </si>
  <si>
    <t>ANIKET NARSIKAR</t>
  </si>
  <si>
    <t>C2021120399</t>
  </si>
  <si>
    <t>C2021120398</t>
  </si>
  <si>
    <t>C2021120443</t>
  </si>
  <si>
    <t>PRANJALI PARAG BACHUWAR</t>
  </si>
  <si>
    <t>C2021120454</t>
  </si>
  <si>
    <t>DHANANJAY ASHOKRAO GUDDETWAR</t>
  </si>
  <si>
    <t>C2021120444</t>
  </si>
  <si>
    <t>ANAND ULHAS PATANKAR</t>
  </si>
  <si>
    <t>C2021120446</t>
  </si>
  <si>
    <t>VIJAY DINESH KAJALKAR</t>
  </si>
  <si>
    <t>C2021120459</t>
  </si>
  <si>
    <t>C2021120441</t>
  </si>
  <si>
    <t>C2021120462</t>
  </si>
  <si>
    <t>C2019071023</t>
  </si>
  <si>
    <t>PRASAD EKNATH SATHE</t>
  </si>
  <si>
    <t>C2021120504</t>
  </si>
  <si>
    <t>C2021120502</t>
  </si>
  <si>
    <t>C2021120501</t>
  </si>
  <si>
    <t>GAURAV KUMAR</t>
  </si>
  <si>
    <t>C2021120503</t>
  </si>
  <si>
    <t>VINAY SANJAYRAO JOSHI</t>
  </si>
  <si>
    <t>BHASKARJYOTI SAIKIA</t>
  </si>
  <si>
    <t>MANISHA NILESH KEKAN</t>
  </si>
  <si>
    <t>C2021090380</t>
  </si>
  <si>
    <t>C2021090464</t>
  </si>
  <si>
    <t>RUSTUM PRALHADRAO SOMVANSHI</t>
  </si>
  <si>
    <t>C2019110877</t>
  </si>
  <si>
    <t>C2021120573</t>
  </si>
  <si>
    <t>AKASH PANDURANG KUDALE</t>
  </si>
  <si>
    <t>C2021120571</t>
  </si>
  <si>
    <t>MAULI TOURS AND TRAVELS PRO NITIN TANDALE</t>
  </si>
  <si>
    <t>C2021120565</t>
  </si>
  <si>
    <t>ATHARV TOURS AND TRAVELS PRO SANTRAM MUNDHE</t>
  </si>
  <si>
    <t>C2021120566</t>
  </si>
  <si>
    <t>MANGAL TOURS AND TRAVELS PRO PRITAM CHAVHAN</t>
  </si>
  <si>
    <t>C2021120567</t>
  </si>
  <si>
    <t>RAHUL SUDHIR JOSHI</t>
  </si>
  <si>
    <t>PRAMOD DILIP PAWAR</t>
  </si>
  <si>
    <t>C2021120568</t>
  </si>
  <si>
    <t>PRAKASH SITARAM MULEY</t>
  </si>
  <si>
    <t xml:space="preserve">Titan Grey </t>
  </si>
  <si>
    <t>JAVED MOHAMMED KHAN</t>
  </si>
  <si>
    <t>C2021120593</t>
  </si>
  <si>
    <t>SHITAL SANDEEP MANE</t>
  </si>
  <si>
    <t>C2021120601</t>
  </si>
  <si>
    <t>C2021110972</t>
  </si>
  <si>
    <t>AKASH SHAHAJI SHINDE</t>
  </si>
  <si>
    <t>ALIAKBAR TALIB KACHWALA</t>
  </si>
  <si>
    <t>C2021120624</t>
  </si>
  <si>
    <t>SUDESH SHASHIKANT KADAM</t>
  </si>
  <si>
    <t>C2021120623</t>
  </si>
  <si>
    <t>ANAGHA PRASAD PRABHUNE</t>
  </si>
  <si>
    <t>C2021120629</t>
  </si>
  <si>
    <t>VIKAS SAMPAT CHAVAN</t>
  </si>
  <si>
    <t>C2021120637</t>
  </si>
  <si>
    <t>MIT ARI DESIGN &amp; TECH UNIVERSITY</t>
  </si>
  <si>
    <t>C2021120651</t>
  </si>
  <si>
    <t>SANDIP NATHU CHORAGHE</t>
  </si>
  <si>
    <t>C2021120649</t>
  </si>
  <si>
    <t>AJAY SURESH MANDALE</t>
  </si>
  <si>
    <t>ROHIT PRADIP GHULE</t>
  </si>
  <si>
    <t>C2021120669</t>
  </si>
  <si>
    <t>RAKESH NITIN PAIGUDE</t>
  </si>
  <si>
    <t>C2021120696</t>
  </si>
  <si>
    <t>C2021090870</t>
  </si>
  <si>
    <t>ANUPKUMAR BIMAN DAS</t>
  </si>
  <si>
    <t>C2021100439</t>
  </si>
  <si>
    <t>SANGEETA JAYANT SONAVANE</t>
  </si>
  <si>
    <t>C2021110303</t>
  </si>
  <si>
    <t>MANDAR MADHAV DEO</t>
  </si>
  <si>
    <t>C2021120701</t>
  </si>
  <si>
    <t>SAURABH DEEPAK BHALERAO</t>
  </si>
  <si>
    <t>C2020110533</t>
  </si>
  <si>
    <t>SAKINA MOHAMMAD HANIF KHATOON</t>
  </si>
  <si>
    <t>C2021120709</t>
  </si>
  <si>
    <t>SHUBHAM PADMAKAR BHALE</t>
  </si>
  <si>
    <t>MANISH SHANTARAM NAVALE</t>
  </si>
  <si>
    <t>C2021120725</t>
  </si>
  <si>
    <t>MAHADEV JAGANNATH JADHAV</t>
  </si>
  <si>
    <t>C2021120750</t>
  </si>
  <si>
    <t>C2021120765</t>
  </si>
  <si>
    <t>NEHA YOGESH BHILARE</t>
  </si>
  <si>
    <t>C2021120766</t>
  </si>
  <si>
    <t>KULDEEP DAYALDAS RUCHANDANI</t>
  </si>
  <si>
    <t>C2021120775</t>
  </si>
  <si>
    <t>C2021120783</t>
  </si>
  <si>
    <t>C2021120790</t>
  </si>
  <si>
    <t>C2021120792</t>
  </si>
  <si>
    <t>SANTOSH GOVINDA UGALE</t>
  </si>
  <si>
    <t>KISHOR LAXMAN DESHPANDE</t>
  </si>
  <si>
    <t>MAUSAM JAGADISH MATHKAR</t>
  </si>
  <si>
    <t>C2021120807</t>
  </si>
  <si>
    <t>RAFI YASIN ANSARI</t>
  </si>
  <si>
    <t>PRASANNA DWARKANATH DESHPANDE</t>
  </si>
  <si>
    <t>C2021100768</t>
  </si>
  <si>
    <t>ANJUM AYUB TAMBOLI</t>
  </si>
  <si>
    <t>C2021090786</t>
  </si>
  <si>
    <t>MANGESH SHAMBU TILEKAR</t>
  </si>
  <si>
    <t>UMESH HANUMANT PAWAR</t>
  </si>
  <si>
    <t>C2021110809</t>
  </si>
  <si>
    <t>TUSHAR AYALU ZINJADE</t>
  </si>
  <si>
    <t>C2021120829</t>
  </si>
  <si>
    <t>BALAJI RAJARAM PAWAR</t>
  </si>
  <si>
    <t>C2021120844</t>
  </si>
  <si>
    <t>SAURABH PRATAP MORE</t>
  </si>
  <si>
    <t>AAKASH NAMDEV YADAV</t>
  </si>
  <si>
    <t>C2021120872</t>
  </si>
  <si>
    <t>RAJENDRA SHARAD GANPULE</t>
  </si>
  <si>
    <t>C2021120878</t>
  </si>
  <si>
    <t>OM PRAKASH BAJIYA</t>
  </si>
  <si>
    <t>C2021120896</t>
  </si>
  <si>
    <t>C2021120894</t>
  </si>
  <si>
    <t>PRASHANT DILIP AMBAWALE</t>
  </si>
  <si>
    <t>C2021120889</t>
  </si>
  <si>
    <t>PURNIMA VISHWANATH SHINDE</t>
  </si>
  <si>
    <t>C2021120897</t>
  </si>
  <si>
    <t>KALYANI SAGAR NISAL</t>
  </si>
  <si>
    <t>DEEPAK TUKARAM SONAWANE</t>
  </si>
  <si>
    <t>C2021120904</t>
  </si>
  <si>
    <t>SHRAVANI TOURS AND TRAVELS PRO RITESH KHANDAGALE</t>
  </si>
  <si>
    <t>C2021120903</t>
  </si>
  <si>
    <t>SOURABH MANOHAR PAYGUDE</t>
  </si>
  <si>
    <t>C2021120902</t>
  </si>
  <si>
    <t>C2021120899</t>
  </si>
  <si>
    <t>PRAKASH VAIJINATH TAKANE</t>
  </si>
  <si>
    <t>C2021120936</t>
  </si>
  <si>
    <t>DEUTSCHE INDIA PVT LTD</t>
  </si>
  <si>
    <t>C2021120945</t>
  </si>
  <si>
    <t>NAVNEET SHANKARRAO MORDE</t>
  </si>
  <si>
    <t>SUBHASH NARAYANRAO ADMANE</t>
  </si>
  <si>
    <t>C2021120999</t>
  </si>
  <si>
    <t>AWESH MURLIDHAR MEHARE</t>
  </si>
  <si>
    <t>C2021030726</t>
  </si>
  <si>
    <t>VN-P</t>
  </si>
  <si>
    <t>CR-P</t>
  </si>
  <si>
    <t>VR-P</t>
  </si>
  <si>
    <t>NL-P</t>
  </si>
  <si>
    <t>i20-D</t>
  </si>
  <si>
    <t>VR-D</t>
  </si>
  <si>
    <t>ALC-D</t>
  </si>
  <si>
    <t>i20-P</t>
  </si>
  <si>
    <t>AU-C</t>
  </si>
  <si>
    <t>CR-D</t>
  </si>
  <si>
    <t>GN-P</t>
  </si>
  <si>
    <t>X-C</t>
  </si>
  <si>
    <t>GN-C</t>
  </si>
  <si>
    <t>VN-D</t>
  </si>
  <si>
    <t>S-C</t>
  </si>
  <si>
    <t>S-P</t>
  </si>
  <si>
    <t>ALC-P</t>
  </si>
  <si>
    <t>Row Labels</t>
  </si>
  <si>
    <t>Grand Total</t>
  </si>
  <si>
    <t>OMKAR RAGHUNATH VISHWAKARMA</t>
  </si>
  <si>
    <t>C2022010068</t>
  </si>
  <si>
    <t>C2022010067</t>
  </si>
  <si>
    <t>C2022010064</t>
  </si>
  <si>
    <t>C2022010092</t>
  </si>
  <si>
    <t>C2022010076</t>
  </si>
  <si>
    <t>C2022010104</t>
  </si>
  <si>
    <t>C2022010095</t>
  </si>
  <si>
    <t>DEEPAK RAMCHANDRA YERMALKAR</t>
  </si>
  <si>
    <t>TARKESHWAR UPADHYAY</t>
  </si>
  <si>
    <t>CHETAN BABULAL PATIL</t>
  </si>
  <si>
    <t>WASUDEO TUKARAM RANE</t>
  </si>
  <si>
    <t>DATTATRAY SADASHIV WANJALE</t>
  </si>
  <si>
    <t>C2021110458</t>
  </si>
  <si>
    <t>ENQUIRY</t>
  </si>
  <si>
    <t>VINOD RAMESH JADHAV</t>
  </si>
  <si>
    <t>C2021070136</t>
  </si>
  <si>
    <t>SHRIYA TOURS AND TRAVELS PRO SHARAD NIVANGUNE</t>
  </si>
  <si>
    <t>C2022010148</t>
  </si>
  <si>
    <t>SUBHASH UDDHAV DAVARE (CSD)</t>
  </si>
  <si>
    <t>C2022010143</t>
  </si>
  <si>
    <t>MALBK511LMM104498</t>
  </si>
  <si>
    <t>RAMESH SHANKAR JADHAV</t>
  </si>
  <si>
    <t>C2021110739</t>
  </si>
  <si>
    <t>AKSHAY ASHOK JAGTAP</t>
  </si>
  <si>
    <t>ANIRUDHA VILAS KULKARNI</t>
  </si>
  <si>
    <t>C2021120323</t>
  </si>
  <si>
    <t>SUSHANT RAMESH JADHAV</t>
  </si>
  <si>
    <t>UNIQUE HYUNDAI-VENUE-1</t>
  </si>
  <si>
    <t>BRAJESH KUMAR GUPTA</t>
  </si>
  <si>
    <t>C2021100571</t>
  </si>
  <si>
    <t>APARNA SANJAYKUMAR BHOSALE</t>
  </si>
  <si>
    <t>C2021120735</t>
  </si>
  <si>
    <t>MALHARI VILAS KHEDKAR</t>
  </si>
  <si>
    <t>C2021120733</t>
  </si>
  <si>
    <t>DEVKINANDAN SOPAN KHANEKAR</t>
  </si>
  <si>
    <t>C2021120575</t>
  </si>
  <si>
    <t>OMKAR BALKRISHNA INGAWALE</t>
  </si>
  <si>
    <t>C2021120628</t>
  </si>
  <si>
    <t>SHEKHAR VITTHAL GOLE</t>
  </si>
  <si>
    <t>C2021100738</t>
  </si>
  <si>
    <t>LOKADESHWAR TOURS AND TRAVELS PRO PRASAD NIRMAL</t>
  </si>
  <si>
    <t>C2022010186</t>
  </si>
  <si>
    <t>SWAMINI TOURS AND TRAVELS PRO SANDESH NAGARE</t>
  </si>
  <si>
    <t>C2022010189</t>
  </si>
  <si>
    <t>BHADRA MARUTI TOURS AND TRAVELS PRO AKSHAY JADHAV</t>
  </si>
  <si>
    <t>C2022010194</t>
  </si>
  <si>
    <t>C2022010152</t>
  </si>
  <si>
    <t>C2022010192</t>
  </si>
  <si>
    <t>TEST DRIVE</t>
  </si>
  <si>
    <t>AAYUSHI ARUN RATHORE</t>
  </si>
  <si>
    <t>C2021120867</t>
  </si>
  <si>
    <t>C2021120788</t>
  </si>
  <si>
    <t>KIRTI VITTHALRAO CHAVAN</t>
  </si>
  <si>
    <t>NEW LOOK</t>
  </si>
  <si>
    <t>C2022010243</t>
  </si>
  <si>
    <t>C2022010232</t>
  </si>
  <si>
    <t>VISHAL YUCHARAN BHURE (BALASAHEB M SHELKE)</t>
  </si>
  <si>
    <t>SUJATA NIKHIL PAIGUDE</t>
  </si>
  <si>
    <t>C2022010245</t>
  </si>
  <si>
    <t>PRAVIN BALASAHEB JAYGUDE</t>
  </si>
  <si>
    <t>ABHIJIT CHANDRAKANT PAYGUDE</t>
  </si>
  <si>
    <t>C2021101041</t>
  </si>
  <si>
    <t>RAGINI GIRISH ZAMBARE</t>
  </si>
  <si>
    <t>C2021120246</t>
  </si>
  <si>
    <t>SHASHANK PRABHAKAR DESHPANDE</t>
  </si>
  <si>
    <t>C2021120681</t>
  </si>
  <si>
    <t>DINESH SHAHAJI TAMBE</t>
  </si>
  <si>
    <t>C2021070692</t>
  </si>
  <si>
    <t>RAVINDRA BANDU GUMASTE</t>
  </si>
  <si>
    <t>C2022010267</t>
  </si>
  <si>
    <t>NILESH LAXMAN MADBHAVIKAR</t>
  </si>
  <si>
    <t>GHANSHAM LAXMINARAYAN ZANWAR</t>
  </si>
  <si>
    <t>C2022010247</t>
  </si>
  <si>
    <t>RAJASHREE RAJENDRA WALIMBE</t>
  </si>
  <si>
    <t>C2021120983</t>
  </si>
  <si>
    <t>SANTOSH BABANRAO RANAWARE</t>
  </si>
  <si>
    <t>SHARMILA UDAY KULKARNI</t>
  </si>
  <si>
    <t>C2021120245</t>
  </si>
  <si>
    <t>C2021120625</t>
  </si>
  <si>
    <t>C2022010252</t>
  </si>
  <si>
    <t>RAJKUMAR BHAURAO ANDHALE</t>
  </si>
  <si>
    <t>C2021120520</t>
  </si>
  <si>
    <t>BAPU BABAN TANPURE</t>
  </si>
  <si>
    <t>C2022010289</t>
  </si>
  <si>
    <t>C2022010299</t>
  </si>
  <si>
    <t>C2022010301</t>
  </si>
  <si>
    <t>C2022010294</t>
  </si>
  <si>
    <t>GAURAV SURESH SHINDE</t>
  </si>
  <si>
    <t>PRATIK SANJAY JASUTKAR</t>
  </si>
  <si>
    <t>SHUBHAM ASARAM JADHAV</t>
  </si>
  <si>
    <t>C2022010309</t>
  </si>
  <si>
    <t>KARAN PRADEEP THAKUR (CSD)</t>
  </si>
  <si>
    <t>C2022010324</t>
  </si>
  <si>
    <t>VINOD MADHUKAR BALEKAR</t>
  </si>
  <si>
    <t>BURHANI TOURS AND TRAVELS PRO AZIZ SHIRPURWALA</t>
  </si>
  <si>
    <t>C2022010315</t>
  </si>
  <si>
    <t>SAIRAJ TOURS AND TRAVELS PRO SAMEER WANJALE</t>
  </si>
  <si>
    <t>C2022010316</t>
  </si>
  <si>
    <t>ABHAY ARUN JOGLEKAR</t>
  </si>
  <si>
    <t>C2022010308</t>
  </si>
  <si>
    <t>SACHIN SAHEBRAO GHADGE</t>
  </si>
  <si>
    <t>C2022010325</t>
  </si>
  <si>
    <t>DHANASHREE SUDHIR DHAWADE</t>
  </si>
  <si>
    <t>C2022010338</t>
  </si>
  <si>
    <t>RASHID BISMILLAH KHAN</t>
  </si>
  <si>
    <t>C2022010343</t>
  </si>
  <si>
    <t>C2022010331</t>
  </si>
  <si>
    <t>GANESH ASHOK MARATHE</t>
  </si>
  <si>
    <t>SONGLIANKHAM HAUZEL-2021</t>
  </si>
  <si>
    <t>C2022010358</t>
  </si>
  <si>
    <t>YASHAVANT BHIMSHA PADAVALE</t>
  </si>
  <si>
    <t>C2022010355</t>
  </si>
  <si>
    <t>GANESH SANDIPAN ASABE</t>
  </si>
  <si>
    <t>C2022010366</t>
  </si>
  <si>
    <t>C2022010378</t>
  </si>
  <si>
    <t>ANIL RAMCHABILA KUSHAWAHA-2021</t>
  </si>
  <si>
    <t>SHRIRAM VITTAHL SADRE</t>
  </si>
  <si>
    <t>C2022010380</t>
  </si>
  <si>
    <t>DATTA SHIVAJI MUJUMALE</t>
  </si>
  <si>
    <t>C2022010387</t>
  </si>
  <si>
    <t>VAIBHAV TOURS AND TRAVELS PRO ASHOK VIDHATE</t>
  </si>
  <si>
    <t>C2022010389</t>
  </si>
  <si>
    <t>AKASH NETAJI JAGTAP</t>
  </si>
  <si>
    <t>C2022010398</t>
  </si>
  <si>
    <t>C2022010404</t>
  </si>
  <si>
    <t>SUBHASH ANKUSH PAYGUDE</t>
  </si>
  <si>
    <t>BHAWNA BHOLA MAHTO</t>
  </si>
  <si>
    <t>C2022010422</t>
  </si>
  <si>
    <t>C2022010424</t>
  </si>
  <si>
    <t>DINESH YASHWANT DHANDE</t>
  </si>
  <si>
    <t>C2022010412</t>
  </si>
  <si>
    <t>SAMBHAJI GULABRAO GAIKWAD</t>
  </si>
  <si>
    <t>C2022010425</t>
  </si>
  <si>
    <t>RANJITH KUMAR N</t>
  </si>
  <si>
    <t>C2022010430</t>
  </si>
  <si>
    <t>RAKESHKUMAR TRIPATHY</t>
  </si>
  <si>
    <t>C2022010444</t>
  </si>
  <si>
    <t>SWATI NITIN GHARATE</t>
  </si>
  <si>
    <t>C2022010459</t>
  </si>
  <si>
    <t>NAGESH BARKU MARGALE</t>
  </si>
  <si>
    <t>MANDAR RAVIKUMAR DASTANE</t>
  </si>
  <si>
    <t>C2021110775</t>
  </si>
  <si>
    <t>AS</t>
  </si>
  <si>
    <t>DM</t>
  </si>
  <si>
    <t>RAVINDRA VISHNU MOKASHI-CSD</t>
  </si>
  <si>
    <t>GITARAM KISANRAO ANBHULE</t>
  </si>
  <si>
    <t>C2022010480</t>
  </si>
  <si>
    <t>PRAVIN RAMNATH KASBEKAR</t>
  </si>
  <si>
    <t>C2022010470</t>
  </si>
  <si>
    <t>C2022010486</t>
  </si>
  <si>
    <t>RAMDAS VITTHAL SHEWATE</t>
  </si>
  <si>
    <t>C2022010489</t>
  </si>
  <si>
    <t>KAMALNAYAN VASANTRAO DESHMUKH</t>
  </si>
  <si>
    <t>C2022010496</t>
  </si>
  <si>
    <t>DINESH JAIPARAKASH GOYAL-REF AKASH SIR</t>
  </si>
  <si>
    <t>AKSHAY AVINASH RINDHE</t>
  </si>
  <si>
    <t>C2021120932</t>
  </si>
  <si>
    <t>SAGAR NANDLAL AGARWAL</t>
  </si>
  <si>
    <t>C2020090070</t>
  </si>
  <si>
    <t>SATISH BAJIRAO SHEWALE</t>
  </si>
  <si>
    <t>C2022010500</t>
  </si>
  <si>
    <t>C2022010529</t>
  </si>
  <si>
    <t>PRASAD CHANDRAGIRI</t>
  </si>
  <si>
    <t>C2022010510</t>
  </si>
  <si>
    <t>ASHISH ARUN MARNE</t>
  </si>
  <si>
    <t>C2022010548</t>
  </si>
  <si>
    <t>DINESH DAYASHANKAR BHATT</t>
  </si>
  <si>
    <t>C2022010559</t>
  </si>
  <si>
    <t>HARISHCHANDRA SAVLARAM MULE (CSD)</t>
  </si>
  <si>
    <t>C2022010551</t>
  </si>
  <si>
    <t>C2022010553</t>
  </si>
  <si>
    <t>ANUJA RAVINDRA DESHPANDE</t>
  </si>
  <si>
    <t>C2022010556</t>
  </si>
  <si>
    <t>MANIKANT MUKATI-2021</t>
  </si>
  <si>
    <t>INSURANCE</t>
  </si>
  <si>
    <t>C2022010563</t>
  </si>
  <si>
    <t>NIKHIL NANDKUMAR BHALERAO</t>
  </si>
  <si>
    <t>C2022010612</t>
  </si>
  <si>
    <t>C2022010614</t>
  </si>
  <si>
    <t>VINOD POPATLAL BAMB</t>
  </si>
  <si>
    <t>C2022010611</t>
  </si>
  <si>
    <t>MANJUSHA MANISH JOSHI</t>
  </si>
  <si>
    <t>C2022010613</t>
  </si>
  <si>
    <t>CT-P</t>
  </si>
  <si>
    <t>CT-D</t>
  </si>
  <si>
    <t>NS-P</t>
  </si>
  <si>
    <t>C2022010645</t>
  </si>
  <si>
    <t>MANGESH BHAURAO BHOYAR</t>
  </si>
  <si>
    <t>C2022010643</t>
  </si>
  <si>
    <t>ARJUN ACHYUT HANGE</t>
  </si>
  <si>
    <t>C2022010623</t>
  </si>
  <si>
    <t>C2022010637</t>
  </si>
  <si>
    <t>SAHIL RAMESH PURI</t>
  </si>
  <si>
    <t>C2022010648</t>
  </si>
  <si>
    <t>SAVITA MIRACHAND RANSING</t>
  </si>
  <si>
    <t>C2022010647</t>
  </si>
  <si>
    <t>RITU SHRIKANT SUDARSHANE</t>
  </si>
  <si>
    <t>C2022010635</t>
  </si>
  <si>
    <t>BALRAM PAPPU CHAVAN</t>
  </si>
  <si>
    <t>ROHIT BAJIRAO RANWADE</t>
  </si>
  <si>
    <t>ABHISHEK VASANTRAO UMALE</t>
  </si>
  <si>
    <t>C2021121024</t>
  </si>
  <si>
    <t>SAISH DHANRAJ CHAVAN</t>
  </si>
  <si>
    <t>C2021100961</t>
  </si>
  <si>
    <t>C2022010665</t>
  </si>
  <si>
    <t>TEJAS ANIL GOLE</t>
  </si>
  <si>
    <t>USHA MAHENDRA WANJALE</t>
  </si>
  <si>
    <t>C2022010676</t>
  </si>
  <si>
    <t>VIKAS VILAS KOLAHAL</t>
  </si>
  <si>
    <t>C2022010709</t>
  </si>
  <si>
    <t>PRAVIN KADAM</t>
  </si>
  <si>
    <t>NITIN VIJAY ATALE</t>
  </si>
  <si>
    <t>C2021120401</t>
  </si>
  <si>
    <t>SHAILESH PURUSHOTTAM NAGARKAR</t>
  </si>
  <si>
    <t>C2021100685</t>
  </si>
  <si>
    <t>GANESH DAGDOJI DESHMUKH-CANCEL MODEL CHANGE</t>
  </si>
  <si>
    <t>C2022010737</t>
  </si>
  <si>
    <t>BALASO MOHAN DIWATE</t>
  </si>
  <si>
    <t>C2022010768</t>
  </si>
  <si>
    <t>SURESH DATTATRAY HOMKAR CSD</t>
  </si>
  <si>
    <t>C2022010765</t>
  </si>
  <si>
    <t>NILESH CHANDRAKANT SHIRKE</t>
  </si>
  <si>
    <t>C2022010767</t>
  </si>
  <si>
    <t>ARBAZ FAZAL KHAN</t>
  </si>
  <si>
    <t>C2022010753</t>
  </si>
  <si>
    <t>ADITYA VILAS BRAMHAWALE</t>
  </si>
  <si>
    <t>SHILPA MANGURE</t>
  </si>
  <si>
    <t>C2022020096</t>
  </si>
  <si>
    <t>C2022020105</t>
  </si>
  <si>
    <t>ROHIT RATNA ANDHARE</t>
  </si>
  <si>
    <t>C2022020103</t>
  </si>
  <si>
    <t>MADHURI SURESH PAWAR</t>
  </si>
  <si>
    <t>C2022020106</t>
  </si>
  <si>
    <t>C2022020084</t>
  </si>
  <si>
    <t>C2022020100</t>
  </si>
  <si>
    <t>C2022020102</t>
  </si>
  <si>
    <t>OM KASTE</t>
  </si>
  <si>
    <t>C2022020125</t>
  </si>
  <si>
    <t>SACHIN CHANDRAM MALI</t>
  </si>
  <si>
    <t>C2022020126</t>
  </si>
  <si>
    <t>GURURAJ BASVESHWAR KATTI</t>
  </si>
  <si>
    <t>C2022020124</t>
  </si>
  <si>
    <t>C2022020132</t>
  </si>
  <si>
    <t>AMIT LAXMAN MARNE</t>
  </si>
  <si>
    <t>BHUSHAN VILAS DAMGUDE</t>
  </si>
  <si>
    <t>C2022020152</t>
  </si>
  <si>
    <t>C2022020139</t>
  </si>
  <si>
    <t>C2022020156</t>
  </si>
  <si>
    <t>AKASH PREMPRAKASH GOYAL</t>
  </si>
  <si>
    <t>C2022010340</t>
  </si>
  <si>
    <t>KIRAN VASANT MAILESHWAR</t>
  </si>
  <si>
    <t>C2022020182</t>
  </si>
  <si>
    <t>SHRIDHAR DNYANESHWAR MOHOL</t>
  </si>
  <si>
    <t>C2022020170</t>
  </si>
  <si>
    <t>SHREE TOURS AND TRAVELS PRO SHREE PAWAR</t>
  </si>
  <si>
    <t>C2022020174</t>
  </si>
  <si>
    <t>BALAJI TOURS AND TRAVELS PRO KASHIRAM NALAWADE</t>
  </si>
  <si>
    <t>C2022020168</t>
  </si>
  <si>
    <t>C2022020173</t>
  </si>
  <si>
    <t>SHREE GANESH TOURS AND TRAVELS PRO AMOL NIKAM</t>
  </si>
  <si>
    <t>C2022020178</t>
  </si>
  <si>
    <t>NARSING RATHOD</t>
  </si>
  <si>
    <t>C2022020184</t>
  </si>
  <si>
    <t>C2022020193</t>
  </si>
  <si>
    <t>C2022020198</t>
  </si>
  <si>
    <t>C2022020208</t>
  </si>
  <si>
    <t>C2022020213</t>
  </si>
  <si>
    <t>AVINASH JANARDAN CHAMWAD</t>
  </si>
  <si>
    <t>C2022010739</t>
  </si>
  <si>
    <t>RAVINDRA ARJUN KAKADE</t>
  </si>
  <si>
    <t>C2022020220</t>
  </si>
  <si>
    <t>DIPALI DADASO KALE</t>
  </si>
  <si>
    <t>C2022020222</t>
  </si>
  <si>
    <t>C2022020246</t>
  </si>
  <si>
    <t>UNIQUE HYUNDAI-VENUE-2</t>
  </si>
  <si>
    <t>UNIQUE HYUNDAI-VENUE-3</t>
  </si>
  <si>
    <t>UNIQUE HYUNDAI-AURA-4</t>
  </si>
  <si>
    <t>C2022020234</t>
  </si>
  <si>
    <t>C2022020242</t>
  </si>
  <si>
    <t>GANESH RAVINDRA PADALKAR</t>
  </si>
  <si>
    <t>C2021110205</t>
  </si>
  <si>
    <t>MALB241CLNM106025</t>
  </si>
  <si>
    <t>MALB241CLNM106289</t>
  </si>
  <si>
    <t>MALPC812LMM265307</t>
  </si>
  <si>
    <t>MALAF51CLMM168478</t>
  </si>
  <si>
    <t>MALAF51CLMM169146</t>
  </si>
  <si>
    <t>MALB351CLMM257858</t>
  </si>
  <si>
    <t>MALB351CLMM255119</t>
  </si>
  <si>
    <t>MALPC813MMM271905</t>
  </si>
  <si>
    <t>MALFC81DLMM281242</t>
  </si>
  <si>
    <t>MALFC81ALMM283978</t>
  </si>
  <si>
    <t>MALPA813LMM258047</t>
  </si>
  <si>
    <t>MALB351CLMM260021</t>
  </si>
  <si>
    <t>MALFC81DLMM276844</t>
  </si>
  <si>
    <t>MALFC81BLMM285866</t>
  </si>
  <si>
    <t>MALPC813MMM809135</t>
  </si>
  <si>
    <t>MALA741CLMM404143</t>
  </si>
  <si>
    <t>MALB351CYMM258834</t>
  </si>
  <si>
    <t>MALFC81BLMM282911</t>
  </si>
  <si>
    <t>MALB241CLMM103037</t>
  </si>
  <si>
    <t>MALB241CLMM103526</t>
  </si>
  <si>
    <t>MALB351CLMM259830</t>
  </si>
  <si>
    <t>MALPC815MMM809420</t>
  </si>
  <si>
    <t>MALPA813LMM271337</t>
  </si>
  <si>
    <t>MALC841GLMM308892</t>
  </si>
  <si>
    <t>MALFC81DLMM283582</t>
  </si>
  <si>
    <t>MALAF51CLMM168434</t>
  </si>
  <si>
    <t>MALB351CLMM259663</t>
  </si>
  <si>
    <t>MALFC81BLMM282049</t>
  </si>
  <si>
    <t>MALBH512TMM112442</t>
  </si>
  <si>
    <t>MALBH512TMM112443</t>
  </si>
  <si>
    <t>MALFC81BLMM283414</t>
  </si>
  <si>
    <t>MALPC812TMM268830</t>
  </si>
  <si>
    <t>MALPC813LMM604765</t>
  </si>
  <si>
    <t>MALFC81BLMM259772</t>
  </si>
  <si>
    <t>MALFC81BLMM282587</t>
  </si>
  <si>
    <t>MALBH512TMM112285</t>
  </si>
  <si>
    <t>MALB241CLMM101630</t>
  </si>
  <si>
    <t>MALB351CLNM262619</t>
  </si>
  <si>
    <t>MALB351CLNM262569</t>
  </si>
  <si>
    <t>MALB351CLMM260652</t>
  </si>
  <si>
    <t>MALPC813LMM266924</t>
  </si>
  <si>
    <t>MALPC811VMM269301</t>
  </si>
  <si>
    <t>MALAF51CLMM173190</t>
  </si>
  <si>
    <t>MALPC812TMM268797</t>
  </si>
  <si>
    <t>MALAF51CLMM156800</t>
  </si>
  <si>
    <t>MALB241CLMM102781</t>
  </si>
  <si>
    <t>MALFC81BLMM258725</t>
  </si>
  <si>
    <t>MALBK514LMM108794</t>
  </si>
  <si>
    <t>MALFC81DLMM286866</t>
  </si>
  <si>
    <t>MALPA813LNM275864</t>
  </si>
  <si>
    <t>MALPC813MNM810520</t>
  </si>
  <si>
    <t>MALPA813LNM275260</t>
  </si>
  <si>
    <t>MALB251CLMM246667</t>
  </si>
  <si>
    <t>MALFC81DLMM284391</t>
  </si>
  <si>
    <t>MALFC81BLMM258745</t>
  </si>
  <si>
    <t>MALB351CLMM260982</t>
  </si>
  <si>
    <t>MALB241CLNM104583</t>
  </si>
  <si>
    <t>MALFC81BLMM286726</t>
  </si>
  <si>
    <t>MALB351CLNM262942</t>
  </si>
  <si>
    <t>MALBK512LMM112332</t>
  </si>
  <si>
    <t>MALB241CLNM104215</t>
  </si>
  <si>
    <t>MALFC81ALMM250825</t>
  </si>
  <si>
    <t>MALB351CLNM264624</t>
  </si>
  <si>
    <t>MALPC813LNM276538</t>
  </si>
  <si>
    <t>MALB351CLNM262943</t>
  </si>
  <si>
    <t>MALBK511VMM111905</t>
  </si>
  <si>
    <t>MALFC81DLNM290447</t>
  </si>
  <si>
    <t>MALB351CLMM259641</t>
  </si>
  <si>
    <t>MALPC815MNM811368</t>
  </si>
  <si>
    <t>MALPA813LNM278505</t>
  </si>
  <si>
    <t>MALB241CLNM106062</t>
  </si>
  <si>
    <t>MALB351CYNM267315</t>
  </si>
  <si>
    <t>MALPC813MNM811459</t>
  </si>
  <si>
    <t>MALA741CLNM404371</t>
  </si>
  <si>
    <t>MALB241CLNM104618</t>
  </si>
  <si>
    <t>MALFC81BLNM291780</t>
  </si>
  <si>
    <t>MALPC813MMM259776</t>
  </si>
  <si>
    <t>MALFC81ALMM286099</t>
  </si>
  <si>
    <t>MALB241CLNM105683</t>
  </si>
  <si>
    <t>MALBK512LNM116305</t>
  </si>
  <si>
    <t>MALFC81BLNM294766</t>
  </si>
  <si>
    <t>MALFC81DLNM293441</t>
  </si>
  <si>
    <t>MALPC813LMM263208</t>
  </si>
  <si>
    <t>MALB241CLNM105238</t>
  </si>
  <si>
    <t>MALPB813LNM278639</t>
  </si>
  <si>
    <t>MALPC813MNM811455</t>
  </si>
  <si>
    <t>MALPC813LNM278810</t>
  </si>
  <si>
    <t>MALPA813LNM274473</t>
  </si>
  <si>
    <t>MALBH512LNM114308</t>
  </si>
  <si>
    <t>MALB241CLNM106322</t>
  </si>
  <si>
    <t>MALB351CLNM269450</t>
  </si>
  <si>
    <t>MALA741CLNM404330</t>
  </si>
  <si>
    <t>MALPC815MNM812103</t>
  </si>
  <si>
    <t>MALPC813MNM277956</t>
  </si>
  <si>
    <t>NANDU RAMBHAU VINODE</t>
  </si>
  <si>
    <t>C2022020259</t>
  </si>
  <si>
    <t>C2022020258</t>
  </si>
  <si>
    <t>SATISH CHANDRAKANT KUNJIR</t>
  </si>
  <si>
    <t>C2022020272</t>
  </si>
  <si>
    <t>PRAVIN DILIP PAWAR</t>
  </si>
  <si>
    <t>C2022020257</t>
  </si>
  <si>
    <t>AVINASH ANKUSH PADWAL</t>
  </si>
  <si>
    <t>C2022020262</t>
  </si>
  <si>
    <t>C2022020255</t>
  </si>
  <si>
    <t>C2022020256</t>
  </si>
  <si>
    <t>C2022020275</t>
  </si>
  <si>
    <t>SWARAJ TOURS AND TRAVELS PRO RAJABHAU RAUT</t>
  </si>
  <si>
    <t>DHRUV ENTERPRISES PRO AMOL PATIL</t>
  </si>
  <si>
    <t>C2022020276</t>
  </si>
  <si>
    <t>KUNAL VIJAYKUMAR NAHAR</t>
  </si>
  <si>
    <t>C2022010134</t>
  </si>
  <si>
    <t>NARAYAN PANDURANG BODAKE</t>
  </si>
  <si>
    <t>C2022010196</t>
  </si>
  <si>
    <t>SWAPNIL SHIVAJI KUTE</t>
  </si>
  <si>
    <t>RAJAN DATTATRAYA SURVE</t>
  </si>
  <si>
    <t>C2022020278</t>
  </si>
  <si>
    <t>HARIDAS ASHOK MHASKE</t>
  </si>
  <si>
    <t>C2022010250</t>
  </si>
  <si>
    <t>RAMESH BALWANT KARANJWANE</t>
  </si>
  <si>
    <t>C2022010302</t>
  </si>
  <si>
    <t>C2022020279</t>
  </si>
  <si>
    <t>SOMANI HYUNDAI-VENUE-3</t>
  </si>
  <si>
    <t>C2022020295</t>
  </si>
  <si>
    <t>RAKESHKUMAR VERMA</t>
  </si>
  <si>
    <t>MUNEERAHEMAD ABDURRAHAMAN HULLUR</t>
  </si>
  <si>
    <t>C2022010258</t>
  </si>
  <si>
    <t>SANGAMESHWAR DAGDU KORE</t>
  </si>
  <si>
    <t>C2022010382</t>
  </si>
  <si>
    <t>MAYUR VILAS YEOLA</t>
  </si>
  <si>
    <t>C2022010461</t>
  </si>
  <si>
    <t>NITESH YASHWANT AMRUTKAR</t>
  </si>
  <si>
    <t>C2022010197</t>
  </si>
  <si>
    <t>LEKHU RAMJEET SAHANI</t>
  </si>
  <si>
    <t>C2022010372</t>
  </si>
  <si>
    <t>PRATIK SANJAY MORE</t>
  </si>
  <si>
    <t>C2022020306</t>
  </si>
  <si>
    <t>C2022020313</t>
  </si>
  <si>
    <t>NIKHIL ANIL JEVRANI</t>
  </si>
  <si>
    <t>C2022010093</t>
  </si>
  <si>
    <t>C2022010246</t>
  </si>
  <si>
    <t>NARENDRA KASHINATH MAVLE-(MY-2021)</t>
  </si>
  <si>
    <t>DINESH HIRJI ANAWADIYA</t>
  </si>
  <si>
    <t>SUNIL DNYANOBA GHOLAP</t>
  </si>
  <si>
    <t>DHARMENDRA DAYASHANKAR SINGH</t>
  </si>
  <si>
    <t>C2022020327</t>
  </si>
  <si>
    <t>C2022020349</t>
  </si>
  <si>
    <t>SHRENIK DEVENDRA BORA</t>
  </si>
  <si>
    <t>AMIT GABHE</t>
  </si>
  <si>
    <t>C2019051745</t>
  </si>
  <si>
    <t>ARUN MURLIDHAR KOTKAR</t>
  </si>
  <si>
    <t>C2022010286</t>
  </si>
  <si>
    <t>SANKET MOHAN JAGDALE</t>
  </si>
  <si>
    <t>SUHAS PRAKASH KADHANE</t>
  </si>
  <si>
    <t>RENUKA VIVEK SHIDHORE</t>
  </si>
  <si>
    <t>SANEET JAGDISH DATE ( MY -2021)</t>
  </si>
  <si>
    <t>NISHIKANT ABASAHEB WAGHCHAVARE</t>
  </si>
  <si>
    <t>C2022020380</t>
  </si>
  <si>
    <t>ABHIJIT SHREEPAD JOSHI</t>
  </si>
  <si>
    <t>C2022020391</t>
  </si>
  <si>
    <t>ABHIMANYU ARJUN KHOPAKAR</t>
  </si>
  <si>
    <t>SIDDHARTH BHATTACHARYA</t>
  </si>
  <si>
    <t>C2022010147</t>
  </si>
  <si>
    <t>SHISHIR ARVIND PAHADE</t>
  </si>
  <si>
    <t>C2022010244</t>
  </si>
  <si>
    <t>ASHISH PURUSHOTTAM BHOWARE-CANCEL MODEL CHANGE</t>
  </si>
  <si>
    <t>VISHAKHA AVINASH RATHOD-CTB FIN</t>
  </si>
  <si>
    <t>C2018120205</t>
  </si>
  <si>
    <t>C2022020406</t>
  </si>
  <si>
    <t>RAJENDRA VASANTRAO JADHAV</t>
  </si>
  <si>
    <t>C2022020394</t>
  </si>
  <si>
    <t>VIDHAN LAXMAN JADHAV</t>
  </si>
  <si>
    <t>C2020014780</t>
  </si>
  <si>
    <t>C2018120220</t>
  </si>
  <si>
    <t>C2022020411</t>
  </si>
  <si>
    <t>SARANG SHIVAJI RADKAR</t>
  </si>
  <si>
    <t>GIRIJESH SINGH KAUSHIK</t>
  </si>
  <si>
    <t>C2022010287</t>
  </si>
  <si>
    <t>MAHESH JAYSINGRAO KADAM</t>
  </si>
  <si>
    <t>VIKAS DURGANATH SHENDKAR</t>
  </si>
  <si>
    <t>C2022020420</t>
  </si>
  <si>
    <t>RAVINDRA KRISHNA PAWAR</t>
  </si>
  <si>
    <t>C2022020418</t>
  </si>
  <si>
    <t>C2022020428</t>
  </si>
  <si>
    <t>MEHTAB ALAM ISRAR AHMED KHAN</t>
  </si>
  <si>
    <t>C2022020429</t>
  </si>
  <si>
    <t>MANGESH SHAMBU TILEKAR-CANCEL</t>
  </si>
  <si>
    <t>NITEEN VITTHALRAO KULKARNI</t>
  </si>
  <si>
    <t>PRASAD MARUTI CHANDERE</t>
  </si>
  <si>
    <t>RADHIKA AJINKYA GHATE</t>
  </si>
  <si>
    <t>RAMESH BASWANT NASKE</t>
  </si>
  <si>
    <t>RAVINDRA MANOHAR URADE</t>
  </si>
  <si>
    <t>C2022020479</t>
  </si>
  <si>
    <t>C2022010557</t>
  </si>
  <si>
    <t>CHANDRAKANT BABURAO KAMBLE</t>
  </si>
  <si>
    <t>C2022020494</t>
  </si>
  <si>
    <t>ANJALI SAMEER JADHAV</t>
  </si>
  <si>
    <t>C2022020488</t>
  </si>
  <si>
    <t>SAGAR RAMESH GHUSALKAR</t>
  </si>
  <si>
    <t>C2022020540</t>
  </si>
  <si>
    <t>RUSHIKESH DILIP PAWALE</t>
  </si>
  <si>
    <t>YOGESH CHANDERE</t>
  </si>
  <si>
    <t>C2022020539</t>
  </si>
  <si>
    <t>C2022020538</t>
  </si>
  <si>
    <t>AMOL GANGADHAR UDAGE</t>
  </si>
  <si>
    <t>C2022020558</t>
  </si>
  <si>
    <t>NILESH DNYANESHWAR TANPURE</t>
  </si>
  <si>
    <t>C2022020554</t>
  </si>
  <si>
    <t>SHYAM SUDAM GAWADE</t>
  </si>
  <si>
    <t>C2022020573</t>
  </si>
  <si>
    <t>NITIN SAHADU GONATE</t>
  </si>
  <si>
    <t>C2022020204</t>
  </si>
  <si>
    <t>KRUSHNA ARJUN GONATE</t>
  </si>
  <si>
    <t>C2022020577</t>
  </si>
  <si>
    <t>AMOL BABULAL PATIL</t>
  </si>
  <si>
    <t>C2022020572</t>
  </si>
  <si>
    <t>RAMCHANDRA VISHNU VAIDANDE-CSD</t>
  </si>
  <si>
    <t>SHUBHANGEE SANJAY UBHE</t>
  </si>
  <si>
    <t>C2022020604</t>
  </si>
  <si>
    <t>RAHUL BANDOPANT RAJE</t>
  </si>
  <si>
    <t>C2022020664</t>
  </si>
  <si>
    <t>DILIP KARBHARI KHAIRNAR</t>
  </si>
  <si>
    <t>C2022020083</t>
  </si>
  <si>
    <t>SIDDHIPRIYA TOURS AND TRAVELS PRO DINESH PANCHAL</t>
  </si>
  <si>
    <t>C2022020693</t>
  </si>
  <si>
    <t>SARVADNYA TOURS AND TRAVELS PRO SANJAY BHALEKAR</t>
  </si>
  <si>
    <t>C2022020691</t>
  </si>
  <si>
    <t>SNESHA TOURS AND TRAVELS PRO NARESH GHULE</t>
  </si>
  <si>
    <t>C2022020678</t>
  </si>
  <si>
    <t>SATISH GANESH GUDMAL</t>
  </si>
  <si>
    <t>C2022020663</t>
  </si>
  <si>
    <t>DATTATRAY CHANDRAKANT KARDILE</t>
  </si>
  <si>
    <t>C2022020333</t>
  </si>
  <si>
    <t>GANESH KONDIBA WAGH</t>
  </si>
  <si>
    <t>C2022030107</t>
  </si>
  <si>
    <t>ANWESHA NIDHI</t>
  </si>
  <si>
    <t>C2022020226</t>
  </si>
  <si>
    <t>VISHAL ABURAO RANAWARE</t>
  </si>
  <si>
    <t>C2022030124</t>
  </si>
  <si>
    <t>C2022030114</t>
  </si>
  <si>
    <t>MANDAR SURESH DESHPANDE</t>
  </si>
  <si>
    <t>C2022030089</t>
  </si>
  <si>
    <t>SANJAY GORAKH DEORE</t>
  </si>
  <si>
    <t>C2022030123</t>
  </si>
  <si>
    <t>VEDIKA TOURS AND TRAVELS PRO PRAVIN LASHKARI</t>
  </si>
  <si>
    <t>C2022030108</t>
  </si>
  <si>
    <t>VIVEK VENKATESH DESHMUKH</t>
  </si>
  <si>
    <t>C2022030101</t>
  </si>
  <si>
    <t>VAISHALI KEDAR GHODEKAR</t>
  </si>
  <si>
    <t>C2019010299</t>
  </si>
  <si>
    <t>ANAND RAJ BADAL-CTF</t>
  </si>
  <si>
    <t>GAURAV SURESH KHAIRNAR-CTF</t>
  </si>
  <si>
    <t>SUMIT SANJAY JAGTAP-CTF</t>
  </si>
  <si>
    <t>BHUSHAN GANPAT BHAGAT-CTF</t>
  </si>
  <si>
    <t>SACHIN RAOSAHEB SAKKARGE-CTF</t>
  </si>
  <si>
    <t>TANAJI MAHADU PADHAR</t>
  </si>
  <si>
    <t>RUDRA TOURS AND TRAVELS PRO ABHIJIT SONAWANE</t>
  </si>
  <si>
    <t>C2022030145</t>
  </si>
  <si>
    <t>C2022020334</t>
  </si>
  <si>
    <t>UDAYRAJ AJIT MANE-CTF</t>
  </si>
  <si>
    <t>RUSHIKESH PANDIT</t>
  </si>
  <si>
    <t>C2021120668</t>
  </si>
  <si>
    <t>HEMANT BHANWARLAL JANGID</t>
  </si>
  <si>
    <t>C2022020442</t>
  </si>
  <si>
    <t>JAGDEESH JANARDAN KAMBLE</t>
  </si>
  <si>
    <t>C2022030161</t>
  </si>
  <si>
    <t>SANJAY KISAN MARNE</t>
  </si>
  <si>
    <t>C2022030163</t>
  </si>
  <si>
    <t>SAHEBRAO PANDURANG ROKADE</t>
  </si>
  <si>
    <t>C2022030165</t>
  </si>
  <si>
    <t>BHAUSAHEB VILAS DEVIKAR-CTF</t>
  </si>
  <si>
    <t>ASHISH PURUSHOTTAM BHOWARE-CTB</t>
  </si>
  <si>
    <t>DEL MONTH</t>
  </si>
  <si>
    <t>SHIVAJI TIMMA GOGALE-CTF</t>
  </si>
  <si>
    <t>SIDDHI SACHIN LOKHARE</t>
  </si>
  <si>
    <t>C2021110861</t>
  </si>
  <si>
    <t>DEVDAS DEVRAM CHOUDHARI</t>
  </si>
  <si>
    <t>C2021110400</t>
  </si>
  <si>
    <t>RAJAT SURENDRA CHOUDHARI-CTF</t>
  </si>
  <si>
    <t>KOMAL SATISH SUTAR-CTF</t>
  </si>
  <si>
    <t>SHIVANGI MAKARAND SOMAN</t>
  </si>
  <si>
    <t>C2022020683</t>
  </si>
  <si>
    <t>C2022030201</t>
  </si>
  <si>
    <t>C2022030230</t>
  </si>
  <si>
    <t>BHUSHAN SHASHIKANT DESHPANDE</t>
  </si>
  <si>
    <t>C2022030225</t>
  </si>
  <si>
    <t>HARICHANDRA DATTATRAY PAWAR</t>
  </si>
  <si>
    <t>C2022020617</t>
  </si>
  <si>
    <t>TEJASHRI VAIBHAV PATIL</t>
  </si>
  <si>
    <t>C2022030240</t>
  </si>
  <si>
    <t>SAGAR CHANDRAKANT MOHOL</t>
  </si>
  <si>
    <t>C2022020547</t>
  </si>
  <si>
    <t>C2022030231</t>
  </si>
  <si>
    <t>SONALI ARUN BHANDARKAR</t>
  </si>
  <si>
    <t>C2022030248</t>
  </si>
  <si>
    <t>GAURAV ARVIND DESHMUKH</t>
  </si>
  <si>
    <t>C2022030056</t>
  </si>
  <si>
    <t>AMIT WASUDEO VINCHURKAR</t>
  </si>
  <si>
    <t>C2022020674</t>
  </si>
  <si>
    <t>ADWAIT RAVINDRA GOKHALE</t>
  </si>
  <si>
    <t>C2022020512</t>
  </si>
  <si>
    <t>JAYASHRI MILIND KHOLE</t>
  </si>
  <si>
    <t>C2021110823</t>
  </si>
  <si>
    <t>SUSHILKUMAR BUDHANAND MAGADE</t>
  </si>
  <si>
    <t>C2022030113</t>
  </si>
  <si>
    <t>VAISHNAVI NITIN PANDHARPATTE</t>
  </si>
  <si>
    <t>C2022030207</t>
  </si>
  <si>
    <t>ARUN VASANT KASHID</t>
  </si>
  <si>
    <t>C2022030220</t>
  </si>
  <si>
    <t>SURAJ AGRAWAL-ctf</t>
  </si>
  <si>
    <t>SOMANI HYUNDAI-VENUE-4</t>
  </si>
  <si>
    <t>SURUBHI SHARAD GOKODIKAR</t>
  </si>
  <si>
    <t>SANJAY SHAMRAO HARNE</t>
  </si>
  <si>
    <t>C2022030267</t>
  </si>
  <si>
    <t>SAGAR NAVIN BINAWAT</t>
  </si>
  <si>
    <t>C2022030263</t>
  </si>
  <si>
    <t>MOHAN DATTATRAY JOSHI</t>
  </si>
  <si>
    <t>C2022020107</t>
  </si>
  <si>
    <t>KIRAN ASHOK SONAWANE</t>
  </si>
  <si>
    <t>C2022030227</t>
  </si>
  <si>
    <t>MILIND NAGOJI KASALKAR-CTF</t>
  </si>
  <si>
    <t>ANAN KISAN PATIL</t>
  </si>
  <si>
    <t>C2022030186</t>
  </si>
  <si>
    <t>DEEPAK BAJEERAO KADU</t>
  </si>
  <si>
    <t>C2022030286</t>
  </si>
  <si>
    <t>C2022030284</t>
  </si>
  <si>
    <t>RAJESH KUMAR TIWARI</t>
  </si>
  <si>
    <t>C2022020304</t>
  </si>
  <si>
    <t>SATISHALA FASKE-ctb</t>
  </si>
  <si>
    <t>TUKARAM PADMAKAR DAREKAR</t>
  </si>
  <si>
    <t>C2022030177</t>
  </si>
  <si>
    <t>SHANKAR DAGDU PARGE</t>
  </si>
  <si>
    <t>C2022030242</t>
  </si>
  <si>
    <t>GANESH ENTERPRISES PRO MUNJAPPA EKLARE</t>
  </si>
  <si>
    <t>C2022030320</t>
  </si>
  <si>
    <t>VIDYADHAR RAMDAS BHAT</t>
  </si>
  <si>
    <t>C2022030258</t>
  </si>
  <si>
    <t>C2022020523</t>
  </si>
  <si>
    <t>C2022020104</t>
  </si>
  <si>
    <t>digstak5675@gmail.com</t>
  </si>
  <si>
    <t>shridhar3895padwal@gmail.com</t>
  </si>
  <si>
    <t>vidyadharrbhat@gmail.com</t>
  </si>
  <si>
    <t>sdparge@gmail.com</t>
  </si>
  <si>
    <t>MSHUBHAM84@GMAIL.COM</t>
  </si>
  <si>
    <t>PIU.SN3094@GMAIL.COM</t>
  </si>
  <si>
    <t>JAGTAPSUMIT577@GMAIL.COM</t>
  </si>
  <si>
    <t>sagar.khatpe@gmail.com</t>
  </si>
  <si>
    <t>anand.mokate@gmail.com</t>
  </si>
  <si>
    <t>govind.dhaygude@gmail.com</t>
  </si>
  <si>
    <t>ATOLE.CLIENT@GMAIL.COM</t>
  </si>
  <si>
    <t>kishormadke@gmail.com</t>
  </si>
  <si>
    <t>vitthal.helkar@gmail.com</t>
  </si>
  <si>
    <t>ATHARVADHAVALIKAR99@GMAIL.COM</t>
  </si>
  <si>
    <t>RAJESHYADAV.333.YR@GMAIL.COM</t>
  </si>
  <si>
    <t>anita.deokar@gmail.com</t>
  </si>
  <si>
    <t>AMITAPALANGE@GMAIL.COM</t>
  </si>
  <si>
    <t>AMOL.DIWANJI@GMAIL.COM</t>
  </si>
  <si>
    <t>SAMEERKANHERE@GMAIL.COM</t>
  </si>
  <si>
    <t>BHARATINAIK@GMAIL.COM</t>
  </si>
  <si>
    <t>mech.aditya@gmail.com</t>
  </si>
  <si>
    <t>SANDIPBSABLE@GMAIL.COM</t>
  </si>
  <si>
    <t>purnima.kumari@gmail.com</t>
  </si>
  <si>
    <t>akshay.dhavale@gmail.com</t>
  </si>
  <si>
    <t>padmakar.80@gmail.com</t>
  </si>
  <si>
    <t>mhapsekar@prashtech.net</t>
  </si>
  <si>
    <t>prajaktanagare14@gmail.com</t>
  </si>
  <si>
    <t>nikhilnimbalkar713@gmail.com</t>
  </si>
  <si>
    <t>sushilbk2007@gmail.com</t>
  </si>
  <si>
    <t>sakshiborhade2@gmail.com</t>
  </si>
  <si>
    <t>RAMKRUSHMOTORS7@GMAIL.COM</t>
  </si>
  <si>
    <t>SRS18422@GMAIL.COM</t>
  </si>
  <si>
    <t>shree.chivate@gmail.com</t>
  </si>
  <si>
    <t>nikhil34@gmail.com</t>
  </si>
  <si>
    <t>sagar.batala@gmail.com</t>
  </si>
  <si>
    <t>milindumrani@gmail.com</t>
  </si>
  <si>
    <t>akshayshelke420@gmail.com</t>
  </si>
  <si>
    <t>savitasaratech@gmail.com</t>
  </si>
  <si>
    <t>jitendrashingavi21@gmail.com</t>
  </si>
  <si>
    <t>dattatraykate123@gmail.com</t>
  </si>
  <si>
    <t>narendra.paigude@gmail.com</t>
  </si>
  <si>
    <t>deshmukhpradeep704@gmail.com</t>
  </si>
  <si>
    <t>nilesh.yesare@gmail.com</t>
  </si>
  <si>
    <t>KOMALSUTAR29@GMAIL.COM</t>
  </si>
  <si>
    <t>ravi.gunjal@gmail.com</t>
  </si>
  <si>
    <t>amarrathod111.ar@gmail.com</t>
  </si>
  <si>
    <t>mayurijs.204@gmail.com</t>
  </si>
  <si>
    <t>AJITSAYYAD1996@GMAIL.COM</t>
  </si>
  <si>
    <t>SIDDHIKITCHENANDINTERIORS@GMAIL.COM</t>
  </si>
  <si>
    <t>nileshpund501@gmail.com</t>
  </si>
  <si>
    <t>SANTOSHLABADE10872@GMAIL.COM</t>
  </si>
  <si>
    <t>sachinjpol@gmail.com</t>
  </si>
  <si>
    <t>arthvid@gmail.com</t>
  </si>
  <si>
    <t>pandit.mangesh17@gmail.com</t>
  </si>
  <si>
    <t>anandrajbadal@gmail.com</t>
  </si>
  <si>
    <t>nitin.naik@cubixtech.in</t>
  </si>
  <si>
    <t>sandeepborade@gmail.com</t>
  </si>
  <si>
    <t>initedmedicalsolutions@gmail.com</t>
  </si>
  <si>
    <t>sandeepshinde818@gmail.com</t>
  </si>
  <si>
    <t>mayur.randhir@gmail.com</t>
  </si>
  <si>
    <t>mandar.r@gmail.com</t>
  </si>
  <si>
    <t>pankaj8678@gmail.com</t>
  </si>
  <si>
    <t>amit.johnsmith@gmail.com</t>
  </si>
  <si>
    <t>canachiket9795@gmail.com</t>
  </si>
  <si>
    <t>sheswalkar10@rediffmail.com</t>
  </si>
  <si>
    <t>momin.shagufta@gmail.com</t>
  </si>
  <si>
    <t>rahulpatilsangli@gmail.com</t>
  </si>
  <si>
    <t>surendraathavle@gmail.com</t>
  </si>
  <si>
    <t>karan.vohra@gmail.com</t>
  </si>
  <si>
    <t>manish.chandere@gmail.com</t>
  </si>
  <si>
    <t>pragyabajpai@gmail.com</t>
  </si>
  <si>
    <t>gauri.kulkarni86@gmail.com</t>
  </si>
  <si>
    <t>kunaldorge11@gmail.com</t>
  </si>
  <si>
    <t>SANTOSHBORCHATE89@GMAIL.COM</t>
  </si>
  <si>
    <t>yogeshkkate31@gmail.com</t>
  </si>
  <si>
    <t>narlawar1@gmail.com</t>
  </si>
  <si>
    <t>shubhambinawat91@gmail.com</t>
  </si>
  <si>
    <t>SHIVANGITALAVLIKAR20@GMAIL.COM</t>
  </si>
  <si>
    <t>kishorzodage696@gmail.com</t>
  </si>
  <si>
    <t>SAVALIYAPRATIK143@GMAIL.COM</t>
  </si>
  <si>
    <t>BHAVESHDHANDE.BD@GMAIL.COM</t>
  </si>
  <si>
    <t>omkarshelke12@gmail.com</t>
  </si>
  <si>
    <t>saurabhrakshe8149@gmail.com</t>
  </si>
  <si>
    <t>VISHALBHURE37@GMAIL.COM</t>
  </si>
  <si>
    <t>rajugorde9899@gmail.com</t>
  </si>
  <si>
    <t>saurabhainchwar8@gmail.com</t>
  </si>
  <si>
    <t>aishwaryabhasme09@gmail.com</t>
  </si>
  <si>
    <t>VINAY.AHER28@GMAIL.COM</t>
  </si>
  <si>
    <t>akudhale@gmail.com</t>
  </si>
  <si>
    <t>aaditya.chorghe00@gmail.com</t>
  </si>
  <si>
    <t>UDAY77891@GMAIL.COM</t>
  </si>
  <si>
    <t>kadam.shridhar@gmail.com</t>
  </si>
  <si>
    <t>karhale159@gmail.com</t>
  </si>
  <si>
    <t>tukaram.dakhare67@gmail.com</t>
  </si>
  <si>
    <t>atharva.wattamwar69@gmail.com</t>
  </si>
  <si>
    <t>AKSHAYRAJE1998@GMAIL.COM</t>
  </si>
  <si>
    <t>ckbiradar1@gmail.com</t>
  </si>
  <si>
    <t>mt.more@licindia.com</t>
  </si>
  <si>
    <t>pratikdhere99@gmail.com</t>
  </si>
  <si>
    <t>NANDAN.KURDEKAR@GMAIL.COM</t>
  </si>
  <si>
    <t>mdbadanur@yahoo.in</t>
  </si>
  <si>
    <t>anil.kale8893@gmail.com</t>
  </si>
  <si>
    <t>avikokane3113@gmail.com</t>
  </si>
  <si>
    <t>mahesh.meher21@gmail.com</t>
  </si>
  <si>
    <t>vilas.valunj11@gmail.com</t>
  </si>
  <si>
    <t>NAWATE@SYNTELTELECOM.COM</t>
  </si>
  <si>
    <t>BHAUSAHEBDEVIKAR3@GMAIL.COM</t>
  </si>
  <si>
    <t>INSURANCE@MIRAHYUNDAI.IN</t>
  </si>
  <si>
    <t>vijaybuildcon18@gmail.com</t>
  </si>
  <si>
    <t>mokashi.ravindra@gmail.com</t>
  </si>
  <si>
    <t>sagarsbodage@gmail.com</t>
  </si>
  <si>
    <t>SALES1@MIRAHYUNDAI.IN</t>
  </si>
  <si>
    <t>komal.kudale@gmail.com</t>
  </si>
  <si>
    <t>pramoden55@gmail.com</t>
  </si>
  <si>
    <t>wrndatagen@gmail.com</t>
  </si>
  <si>
    <t>pranjalib214@gmail.com</t>
  </si>
  <si>
    <t>dhananjay222@gmail.com</t>
  </si>
  <si>
    <t>kajalkar@yahoo.com</t>
  </si>
  <si>
    <t>satheprasad7@gmail.com</t>
  </si>
  <si>
    <t>bhaskarsaikia@gmail.com</t>
  </si>
  <si>
    <t>somvanshi.ram@gmail.com</t>
  </si>
  <si>
    <t>vs.joshi@rediffmail.com</t>
  </si>
  <si>
    <t>kudaleakash2016@gmail.com</t>
  </si>
  <si>
    <t>jadhavkishor791@gmail.com</t>
  </si>
  <si>
    <t>AMOL.KARAD96@GMAIL.COM</t>
  </si>
  <si>
    <t>maulifurshing1234@gmail.com</t>
  </si>
  <si>
    <t>santram.mundhe@gmail.com</t>
  </si>
  <si>
    <t>pritam.chavhan@gmail.com</t>
  </si>
  <si>
    <t>kolekaramol403@gmail.com</t>
  </si>
  <si>
    <t>sandipmane01134@gmail.com</t>
  </si>
  <si>
    <t>javed.khan01@gmail.com</t>
  </si>
  <si>
    <t>prakash.mule@gmail.com</t>
  </si>
  <si>
    <t>SUDESHASH2013@GMAIL.COM</t>
  </si>
  <si>
    <t>akshinde2595@gmail.com</t>
  </si>
  <si>
    <t>sangram9799@gmail.com</t>
  </si>
  <si>
    <t>aliakbarkachwala@gmail.com</t>
  </si>
  <si>
    <t>vikas.chavan96@gmail.com</t>
  </si>
  <si>
    <t>ajaymandale@gmail.com</t>
  </si>
  <si>
    <t>sandipchorge5@gmail.com</t>
  </si>
  <si>
    <t>rakesharts1@gmail.com</t>
  </si>
  <si>
    <t>KULDEEP.RUCHANDANI@GMAIL.COM</t>
  </si>
  <si>
    <t>akrammahmadkhan47@gmail.com</t>
  </si>
  <si>
    <t>ADITYANAVALE.3087@GMAIL.COM</t>
  </si>
  <si>
    <t>poojajamdade9@gmail.com</t>
  </si>
  <si>
    <t>mandardeo76@gmail.com</t>
  </si>
  <si>
    <t>saurabhbhalerao91@gmail.com</t>
  </si>
  <si>
    <t>shubhm.b@gmail.com</t>
  </si>
  <si>
    <t>ANUPDAS3D@GMAIL.COM</t>
  </si>
  <si>
    <t>CAKLDESHPANDE@GMAIL.COM</t>
  </si>
  <si>
    <t>tusharbarate4747@gmail.com</t>
  </si>
  <si>
    <t>mausam19@gmail.com</t>
  </si>
  <si>
    <t>tushar933gopale@gmail.com</t>
  </si>
  <si>
    <t>DESHPANDE_PD@YAHOO.CO.IN</t>
  </si>
  <si>
    <t>farooqueansari216@gmail.com</t>
  </si>
  <si>
    <t>munaf2050@gmail.com</t>
  </si>
  <si>
    <t>kalyani.nisal@gmail.com</t>
  </si>
  <si>
    <t>tusharzinjade@gmail.com</t>
  </si>
  <si>
    <t>moreraj363@gmail.com</t>
  </si>
  <si>
    <t>ritsh181186@gmail.com</t>
  </si>
  <si>
    <t>rajendraganpule@gmail.com</t>
  </si>
  <si>
    <t>om.bhajiya@yahoo.com</t>
  </si>
  <si>
    <t>mohit2546@gmail.com</t>
  </si>
  <si>
    <t>shank.sonawane@gmail.com</t>
  </si>
  <si>
    <t>deepak.sonawane@gmail.com</t>
  </si>
  <si>
    <t>PRAKASHTAKANE88@GMAIL.COM</t>
  </si>
  <si>
    <t>NMORDE@GMAIL.COM</t>
  </si>
  <si>
    <t>anshul.lapsiya@gmail.com</t>
  </si>
  <si>
    <t>omkarvishwakarma@gmail.com</t>
  </si>
  <si>
    <t>WASUDEO.RANE@GMAIL.COM</t>
  </si>
  <si>
    <t>deepak.yermalkar@gmail.com</t>
  </si>
  <si>
    <t>dattawanjale27@gmail.com</t>
  </si>
  <si>
    <t>tarhunk@gmail.com</t>
  </si>
  <si>
    <t>sharadnivangune18@gmail.com</t>
  </si>
  <si>
    <t>subhashhd788@gmail.com</t>
  </si>
  <si>
    <t>kashyapbk1988@gmail.com</t>
  </si>
  <si>
    <t>ramesh.jadhav@gmail.com</t>
  </si>
  <si>
    <t>akshay.jagtap@gmail.com</t>
  </si>
  <si>
    <t>aparbhos@gmail.com</t>
  </si>
  <si>
    <t>MALHARIKHEDKAR56@GMAIL.COM</t>
  </si>
  <si>
    <t>SHEKHARGOLE0@GMAIL.COM</t>
  </si>
  <si>
    <t>prasadnirmalpp0814@gmail.com</t>
  </si>
  <si>
    <t>devkinandankhanekar07@gmail.com</t>
  </si>
  <si>
    <t>sandeshnagare2@gmail.com</t>
  </si>
  <si>
    <t>akshay.jadhav@gmail.com</t>
  </si>
  <si>
    <t>jayayelwande24@gmail.com</t>
  </si>
  <si>
    <t>aayushirath@gmail.com</t>
  </si>
  <si>
    <t>kirti.chavan95@gmail.com</t>
  </si>
  <si>
    <t>sujata.paigude@yahoo.com</t>
  </si>
  <si>
    <t>rgzambare@gmail.com</t>
  </si>
  <si>
    <t>shank.deshpande.pune@gmail.com</t>
  </si>
  <si>
    <t>ravigumaste@gmail.com</t>
  </si>
  <si>
    <t>sharmilaudaykulkarni@gmail.com</t>
  </si>
  <si>
    <t>RRWALIMBE@GMAIL.COM</t>
  </si>
  <si>
    <t>ghansham.zanwar@gmail.com</t>
  </si>
  <si>
    <t>santosh.ranavare@gmail.com</t>
  </si>
  <si>
    <t>PATIL9899@GMAIL.COM</t>
  </si>
  <si>
    <t>PRATIL.S.JASUTKAR@GMAIL.COM</t>
  </si>
  <si>
    <t>rajkumarbandhale@gmail.com</t>
  </si>
  <si>
    <t>karantiger.thakur@gmail.com</t>
  </si>
  <si>
    <t>abhaya1963@gmail.com</t>
  </si>
  <si>
    <t>sameer.wanjale@gmail.com</t>
  </si>
  <si>
    <t>vinod.balekar11@gmail.com</t>
  </si>
  <si>
    <t>shubham7jadhav@gmail.com</t>
  </si>
  <si>
    <t>DHANASHREE1221@GMAIL.COM</t>
  </si>
  <si>
    <t>khamhauzel@gmail.com</t>
  </si>
  <si>
    <t>ganeshmarathe2019@gmail.com</t>
  </si>
  <si>
    <t>RASHID.KHAN11@GMAIL.COM</t>
  </si>
  <si>
    <t>GANESHASABE@YAHOO.COM</t>
  </si>
  <si>
    <t>SINGH.NITIN2021994@GMAIL.COM</t>
  </si>
  <si>
    <t>mujumale.rutuja7@gmail.com</t>
  </si>
  <si>
    <t>akashjatap708@gmail.com</t>
  </si>
  <si>
    <t>anilkushawaha15315@gmail.com</t>
  </si>
  <si>
    <t>ashok.vidhate01@gmail.com</t>
  </si>
  <si>
    <t>S.M.SHINDE30@GMAIL.COM</t>
  </si>
  <si>
    <t>kedarpaygude007@gmail.com</t>
  </si>
  <si>
    <t>ranjith.kumarn01@gmail.com</t>
  </si>
  <si>
    <t>dindhande2001@gmail.com</t>
  </si>
  <si>
    <t>sambhaji.gaikwad@gmail.com</t>
  </si>
  <si>
    <t>rakeshkumartripathy@gmail.com</t>
  </si>
  <si>
    <t>poojaarvind.joshi@gmail.com</t>
  </si>
  <si>
    <t>mandar.d@gmail.com</t>
  </si>
  <si>
    <t>nageshmargale@gmail.com</t>
  </si>
  <si>
    <t>gitaram.anbhule@gmail.com</t>
  </si>
  <si>
    <t>BHUSHANBHAGAT081919@GMAIL.COM</t>
  </si>
  <si>
    <t>shewateram21@gmail.com</t>
  </si>
  <si>
    <t>MOHANGOGALE1@GMAIL.COM</t>
  </si>
  <si>
    <t>SWAPNIL.SHEWALE93@GMAIL.COM</t>
  </si>
  <si>
    <t>Akshay.rindhe1@gmail.com</t>
  </si>
  <si>
    <t>ashishmarne1@gmail.com</t>
  </si>
  <si>
    <t>bhattd713@gmail.com</t>
  </si>
  <si>
    <t>manikant.mukati@gmail.com</t>
  </si>
  <si>
    <t>PRANAV.PATIL@HOTMAIL.COM</t>
  </si>
  <si>
    <t>harishchandra.mule@gmail.com</t>
  </si>
  <si>
    <t>vinodpbamb@gmail.com</t>
  </si>
  <si>
    <t>GLOBLEENTERPRISES7@GMAIL.COM</t>
  </si>
  <si>
    <t>satoshrahinj81@gmail.com</t>
  </si>
  <si>
    <t>arjun.hande@gmail.com</t>
  </si>
  <si>
    <t>balramchavan67@gmail.com</t>
  </si>
  <si>
    <t>sahilpuri_79@yahoo.com</t>
  </si>
  <si>
    <t>satish.chavan@gmail.com</t>
  </si>
  <si>
    <t>ritusudarshane@gmail.com</t>
  </si>
  <si>
    <t>mangesh.bhoyar@gmail.com</t>
  </si>
  <si>
    <t>GAURAVGOLE1111@GMAIL.COM</t>
  </si>
  <si>
    <t>VIKASKOLHAL@GMAIL.COM</t>
  </si>
  <si>
    <t>usha.wanjale@gmail.com</t>
  </si>
  <si>
    <t>shaileshnagarkar7@gmail.com</t>
  </si>
  <si>
    <t>ramchandravaydande@gmail.com</t>
  </si>
  <si>
    <t>PRZKHAN001@GMAIL.COM</t>
  </si>
  <si>
    <t>adi6april@gmail.com</t>
  </si>
  <si>
    <t>NILESHSHIRKE9@GMAIL.COM</t>
  </si>
  <si>
    <t>madhuri.pawar@gmail.com</t>
  </si>
  <si>
    <t>harsh.mangpure@gmail.com</t>
  </si>
  <si>
    <t>ROHITANDHARE.RA@GMAIL.COM</t>
  </si>
  <si>
    <t>vishal_oct@yahoo.com</t>
  </si>
  <si>
    <t>SACHINMALI10@GMAIL.COM</t>
  </si>
  <si>
    <t>GURURAJKATTI3108@GMAIL.COM</t>
  </si>
  <si>
    <t>amitmarne72@gmail.com</t>
  </si>
  <si>
    <t>akashgoyal@groupindia.com</t>
  </si>
  <si>
    <t>bhushandamgude1986@gmail.com</t>
  </si>
  <si>
    <t>bharat3388@yahoo.com</t>
  </si>
  <si>
    <t>amol.nikam@gmail.com</t>
  </si>
  <si>
    <t>balaji22@gmail.com</t>
  </si>
  <si>
    <t>VISHAKHA.CHAVAN07@GMAIL.COM</t>
  </si>
  <si>
    <t>avinashchamwab@gmail.com</t>
  </si>
  <si>
    <t>SANEET188@GMAIL.COM</t>
  </si>
  <si>
    <t>MANGESH.TILEKAR23@GMAIL.COM</t>
  </si>
  <si>
    <t>yogendrakhutale@gmail.com</t>
  </si>
  <si>
    <t>dadasokale6486@gmail.com</t>
  </si>
  <si>
    <t>SURAJVINODE123@GMAIL.COM</t>
  </si>
  <si>
    <t>aniruddh.gupta@gmail.com</t>
  </si>
  <si>
    <t>satish.kunjir@gmail.com</t>
  </si>
  <si>
    <t>PRAVINPAWAR1696@GMAIL.COM</t>
  </si>
  <si>
    <t>avianshpadwal@gmail.com</t>
  </si>
  <si>
    <t>rautrajabhau1512@gmail.com</t>
  </si>
  <si>
    <t>amol.patil@gmail.com</t>
  </si>
  <si>
    <t>kunal.nahar82@gmail.com</t>
  </si>
  <si>
    <t>narayanbodake0936@gmail.com</t>
  </si>
  <si>
    <t>swapnilkute49@gmail.com</t>
  </si>
  <si>
    <t>rohitsurve622@gmail.com</t>
  </si>
  <si>
    <t>RAMESHKARANJWANE77@GMAIL.COM</t>
  </si>
  <si>
    <t>rkv728233@gmail.com</t>
  </si>
  <si>
    <t>koresangameshwar@gmail.com</t>
  </si>
  <si>
    <t>mayuryeola1990@gmail.com</t>
  </si>
  <si>
    <t>ntshamrutkar1@gmail.com</t>
  </si>
  <si>
    <t>lekhu.sahani01@gmail.com</t>
  </si>
  <si>
    <t>jogeshwarframe@gmail.com</t>
  </si>
  <si>
    <t>nikhil.jevrani@gmail.com</t>
  </si>
  <si>
    <t>padmesh1969@gmail.com</t>
  </si>
  <si>
    <t>pratik18592@gmail.com</t>
  </si>
  <si>
    <t>ranawaderohit7@gmail.com</t>
  </si>
  <si>
    <t>amitgabhe@rediffmail.com</t>
  </si>
  <si>
    <t>dharmeshsingh28028@gmail.com</t>
  </si>
  <si>
    <t>sunilgholap@gmail.com</t>
  </si>
  <si>
    <t>SHRENIKBORA.SDB@GMAIL.COM</t>
  </si>
  <si>
    <t>sanket.jagdale09@gmail.com</t>
  </si>
  <si>
    <t>renuka.v.shidhore@gmail.com</t>
  </si>
  <si>
    <t>arunkotkar.rk@gmail.com</t>
  </si>
  <si>
    <t>sid.dyanamic@gmail.com</t>
  </si>
  <si>
    <t>abhi.khopakar@gmail.com</t>
  </si>
  <si>
    <t>nishikantwaghchoure@gmail.com</t>
  </si>
  <si>
    <t>abhijit.joshi@gmail.com</t>
  </si>
  <si>
    <t>shishirpahade@gmail.com</t>
  </si>
  <si>
    <t>rajendra.sttar111@gmail.com</t>
  </si>
  <si>
    <t>girijeshsingh@gmail.com</t>
  </si>
  <si>
    <t>misalamit1111@gmail.com</t>
  </si>
  <si>
    <t>mukeshmore2708@gmail.com</t>
  </si>
  <si>
    <t>vsearthmovers11@gmail.com</t>
  </si>
  <si>
    <t>mehtab.1510@gmail.com</t>
  </si>
  <si>
    <t>MAHESHGEJAGE9009@GMAIL.COM</t>
  </si>
  <si>
    <t>vitthalmohite77@gmail.com</t>
  </si>
  <si>
    <t>gitagokhale4225@gmail.com</t>
  </si>
  <si>
    <t>prasadchandere@gmail.com</t>
  </si>
  <si>
    <t>radhikaghate@gmail.com</t>
  </si>
  <si>
    <t>ramesh.naske10@gmail.com</t>
  </si>
  <si>
    <t>murade@gmail.com</t>
  </si>
  <si>
    <t>GAURAVKHAIRNAR121186@GMAIL.COM</t>
  </si>
  <si>
    <t>samj5118@gmail.com</t>
  </si>
  <si>
    <t>sagar.ghusalkar@gmail.com</t>
  </si>
  <si>
    <t>rdpawale@gmail.com</t>
  </si>
  <si>
    <t>yogesh.chandere01@gmail.com</t>
  </si>
  <si>
    <t>amoludage7@gmail.com</t>
  </si>
  <si>
    <t>nileshtanpure111@mail.com</t>
  </si>
  <si>
    <t>shyam.gawade@gmail.com</t>
  </si>
  <si>
    <t>nitin.gonate@gmail.com</t>
  </si>
  <si>
    <t>krishnagonate1993@gmail.com</t>
  </si>
  <si>
    <t>smubhe@gmil.com</t>
  </si>
  <si>
    <t>raje.rahul3@gmail.com</t>
  </si>
  <si>
    <t>dilipbrccp179@gmail.com</t>
  </si>
  <si>
    <t>yuvip16@gmail.com</t>
  </si>
  <si>
    <t>sanjay.sanjaybhalekar@gmail.com</t>
  </si>
  <si>
    <t>gule269@gmail.com</t>
  </si>
  <si>
    <t>dattakardik1970@gmail.com</t>
  </si>
  <si>
    <t>ganesh.wagh@gmail.com</t>
  </si>
  <si>
    <t>ranjan2012@gmail.com</t>
  </si>
  <si>
    <t>ranawarevishal@gmail.com</t>
  </si>
  <si>
    <t>mangesh.kulkarni2@rblbank.com</t>
  </si>
  <si>
    <t>mandarsd@gmail.com</t>
  </si>
  <si>
    <t>deoresanjay@gmail.com</t>
  </si>
  <si>
    <t>plashkari37@gmail.com</t>
  </si>
  <si>
    <t>abhijitck1980@gmail.com</t>
  </si>
  <si>
    <t>desh.vv@gmail.com</t>
  </si>
  <si>
    <t>tanajipadhar@gmail.com</t>
  </si>
  <si>
    <t>abhi.sonawane66@gmail.com</t>
  </si>
  <si>
    <t>RAJATPATIL7@REDIFFMAIL.COM</t>
  </si>
  <si>
    <t>rushikeshpandit@gmail.com</t>
  </si>
  <si>
    <t>HEMANT_18101984@YAHOO.COM</t>
  </si>
  <si>
    <t>jagadeeshkamble2@gmail.com</t>
  </si>
  <si>
    <t>maulistondepo@gmail.com</t>
  </si>
  <si>
    <t>pappurokade1986@gmail.com</t>
  </si>
  <si>
    <t>SIDDHILOKHARE7585@GMAIL.COM</t>
  </si>
  <si>
    <t>vaibhavchaudhari33@gmail.com</t>
  </si>
  <si>
    <t>shivangisoman.ind@gmail.com</t>
  </si>
  <si>
    <t>sagarmohol91@gmail.com</t>
  </si>
  <si>
    <t>gaurav.deshmukh@gmail.com</t>
  </si>
  <si>
    <t>vaishnavip399@gmail.com</t>
  </si>
  <si>
    <t>CASURAJRA@GMAIL.COM</t>
  </si>
  <si>
    <t>harishpawar4077@gmail.com</t>
  </si>
  <si>
    <t>tejashri2720@gmail.com</t>
  </si>
  <si>
    <t>gokhale.adwait@gmail.com</t>
  </si>
  <si>
    <t>kraju121@gmail.com</t>
  </si>
  <si>
    <t>SURABHIGOKODIKAR@GMAIL.COM</t>
  </si>
  <si>
    <t>sanjayharne4973@gmail.com</t>
  </si>
  <si>
    <t>sagarbinawat9@gmail.com</t>
  </si>
  <si>
    <t>mohanjsh@yahoo.com</t>
  </si>
  <si>
    <t>kiransnwn@gmail.com</t>
  </si>
  <si>
    <t>anan.patil@gmail.com</t>
  </si>
  <si>
    <t>dkadu7272@gmail.com</t>
  </si>
  <si>
    <t>TSCRAJESH@GMAIL.COM</t>
  </si>
  <si>
    <t>ganeshe40@gmail.com</t>
  </si>
  <si>
    <t>SUNITA SACHIN JADHAV</t>
  </si>
  <si>
    <t>C2022020546</t>
  </si>
  <si>
    <t>VIVEK VISHNU RATNAPARKHI</t>
  </si>
  <si>
    <t>C2019070654</t>
  </si>
  <si>
    <t>M.K TOURS AND TRAVELS PRO SNEHAL MALI</t>
  </si>
  <si>
    <t>C2022030343</t>
  </si>
  <si>
    <t>SIDDHI TOURS AND TRAVELS PRO MANGESH KANGANE</t>
  </si>
  <si>
    <t>C2022030344</t>
  </si>
  <si>
    <t>MRUNAL SUNIL KHODKE</t>
  </si>
  <si>
    <t>C2022030345</t>
  </si>
  <si>
    <t>snehalmali056@gmail.com</t>
  </si>
  <si>
    <t>upali_madhurya@yahoo.com</t>
  </si>
  <si>
    <t>YOGENDRA MAHENDRA KHUTALE</t>
  </si>
  <si>
    <t>AMOL DNYANESHWAR DHANWAT</t>
  </si>
  <si>
    <t>C2022030378</t>
  </si>
  <si>
    <t>MAYUR DATTATRAYA JOSHI</t>
  </si>
  <si>
    <t>C2021100935</t>
  </si>
  <si>
    <t>AARADHY TOURS AND TRAVELS PRO VINOD SALUNKE</t>
  </si>
  <si>
    <t>C2022030358</t>
  </si>
  <si>
    <t>SAMEER GANPAT JADHAV</t>
  </si>
  <si>
    <t>C2022030411</t>
  </si>
  <si>
    <t>amol.dhanwat01@gmail.com</t>
  </si>
  <si>
    <t xml:space="preserve"> SAMEERJADHAV.IN@GMAIL.COM</t>
  </si>
  <si>
    <t>C2022010688</t>
  </si>
  <si>
    <t>VAIBHAV VILAS MAHAJAN</t>
  </si>
  <si>
    <t>C2022030380</t>
  </si>
  <si>
    <t>C2022030413</t>
  </si>
  <si>
    <t>VIJAY BHAGWAN MORE</t>
  </si>
  <si>
    <t>C2022030414</t>
  </si>
  <si>
    <t>BHARATI TOURS AND TRAVELS PRO VIVEK JADHAV</t>
  </si>
  <si>
    <t>AJINKYA MOHAN DUDHANE</t>
  </si>
  <si>
    <t>C2022030316</t>
  </si>
  <si>
    <t>AMRUTA TOURS AND TRAVELS PRO KUNAL SHINDE</t>
  </si>
  <si>
    <t>C2022030424</t>
  </si>
  <si>
    <t>C2022030323</t>
  </si>
  <si>
    <t>ABDUL VASEEM AKRAM</t>
  </si>
  <si>
    <t>C2022030421</t>
  </si>
  <si>
    <t>vaseem6.shinde@gmail.com</t>
  </si>
  <si>
    <t>karhekarsahil6999@gmail.com</t>
  </si>
  <si>
    <t>kunalshinde707@gmail.com</t>
  </si>
  <si>
    <t>vijay.more01@gmail.com</t>
  </si>
  <si>
    <t>Amdudhane05@gmail.com</t>
  </si>
  <si>
    <t>ishwari.khot.92@gmail.com</t>
  </si>
  <si>
    <t>SANTOSH VASANT DHUMAL</t>
  </si>
  <si>
    <t>C2022030142</t>
  </si>
  <si>
    <t>BUGGARAJU ANJAIAH JEJJALA</t>
  </si>
  <si>
    <t>C2021100966</t>
  </si>
  <si>
    <t>BIRUDEV WAMANRAO SURYAWANSHI</t>
  </si>
  <si>
    <t>C2022030447</t>
  </si>
  <si>
    <t>ATMARAM VITTHAL MAGAR</t>
  </si>
  <si>
    <t>SHUBHAM SANJAY KADAM</t>
  </si>
  <si>
    <t>C2022030437</t>
  </si>
  <si>
    <t>NITIN RAJENDRA KHAIRNAR</t>
  </si>
  <si>
    <t>C2022030445</t>
  </si>
  <si>
    <t>C2022030443</t>
  </si>
  <si>
    <t>anilbhumkar37@gmail.com</t>
  </si>
  <si>
    <t>nitin.khairnar@gmail.com</t>
  </si>
  <si>
    <t>shubham.kadam0396@gmail.com</t>
  </si>
  <si>
    <t>birusuryawanshi30051987@gmail.co</t>
  </si>
  <si>
    <t>jramchavaN5566@gmail.com</t>
  </si>
  <si>
    <t>laxmanvd@gmail.com</t>
  </si>
  <si>
    <t>SURENDRA KESHAV NEURGAONKAR</t>
  </si>
  <si>
    <t>C2022030188</t>
  </si>
  <si>
    <t>BAPU TUKARAM BORALE</t>
  </si>
  <si>
    <t>C2022030221</t>
  </si>
  <si>
    <t>MANGESH GANPAT KHANDALE</t>
  </si>
  <si>
    <t>C2022030486</t>
  </si>
  <si>
    <t>RAMESH NANDLALJI PATNI</t>
  </si>
  <si>
    <t>C2022030310</t>
  </si>
  <si>
    <t>RUDVI TOURS AND TRAVELS PRO SUMIT MAHABARE</t>
  </si>
  <si>
    <t>C2022030487</t>
  </si>
  <si>
    <t>YACHANA RAMESH GHARDE</t>
  </si>
  <si>
    <t>C2022030470</t>
  </si>
  <si>
    <t>neurgaonkars@yahoo.in</t>
  </si>
  <si>
    <t>bapuborale@gmail.com</t>
  </si>
  <si>
    <t>mangeshkhandalenew86@gmail.</t>
  </si>
  <si>
    <t>rameshpatni55@gmail.com</t>
  </si>
  <si>
    <t>ghardeyachna@gmail.com</t>
  </si>
  <si>
    <t>APRIL</t>
  </si>
  <si>
    <t>AKSHAY DATTATRAY SHINDE</t>
  </si>
  <si>
    <t>C2022030233</t>
  </si>
  <si>
    <t>KOMAL SANDEEP BHANDWALKAR</t>
  </si>
  <si>
    <t>C2022030431</t>
  </si>
  <si>
    <t>C2022030454</t>
  </si>
  <si>
    <t>C2022030523</t>
  </si>
  <si>
    <t>SHILPA PANKAJ THAKARE</t>
  </si>
  <si>
    <t>C2022030390</t>
  </si>
  <si>
    <t>sameerjadhav403@gmail.com</t>
  </si>
  <si>
    <t>swapnil.malusare8899@gmail.com</t>
  </si>
  <si>
    <t>barkatallimwani5747@gmail.com</t>
  </si>
  <si>
    <t>shreekrupacomputers@gmail.com</t>
  </si>
  <si>
    <t>MEET PRASHANTKUMAR SHAH</t>
  </si>
  <si>
    <t>C2022030540</t>
  </si>
  <si>
    <t>meet.shah01@gmail.com</t>
  </si>
  <si>
    <t>SAPNA KUMARI</t>
  </si>
  <si>
    <t>C2022030542</t>
  </si>
  <si>
    <t>SURAJ SHAMRAO JADHAV</t>
  </si>
  <si>
    <t>C2022030180</t>
  </si>
  <si>
    <t>sapnakumari16@gmail.com</t>
  </si>
  <si>
    <t>surajjadhav01@gmail.com</t>
  </si>
  <si>
    <t>JYOTI GOVARDHAN TALWAR</t>
  </si>
  <si>
    <t>C2022020553</t>
  </si>
  <si>
    <t>C2022030595</t>
  </si>
  <si>
    <t>SANTOSH DNYANDEO PATIL</t>
  </si>
  <si>
    <t>C2022030616</t>
  </si>
  <si>
    <t>NISHANT VINODKUMAR MISHRA</t>
  </si>
  <si>
    <t>C2022030573</t>
  </si>
  <si>
    <t>A G TOURS AND TRAVELS PRO AMOL HOLE</t>
  </si>
  <si>
    <t>C2022030617</t>
  </si>
  <si>
    <t>JULY</t>
  </si>
  <si>
    <t>SEPT</t>
  </si>
  <si>
    <t>gov.talwar30@gmail.com</t>
  </si>
  <si>
    <t>handkumargaikwad9999@gmail.c</t>
  </si>
  <si>
    <t>santoshpatil5550@gmail.com</t>
  </si>
  <si>
    <t>nishantmishra87@gmail.com</t>
  </si>
  <si>
    <t>amol.hole01@gmail.com</t>
  </si>
  <si>
    <t>SOMANI HYUNDAI-VENUE-5</t>
  </si>
  <si>
    <t>DHANASHREE TOURS AND TRAVBELS PRO NANDKUMAR GAIKWAD</t>
  </si>
  <si>
    <t>NIVRUTTI DNYANOBA KARAD</t>
  </si>
  <si>
    <t>C2022030631</t>
  </si>
  <si>
    <t>SANJAY BANNUR</t>
  </si>
  <si>
    <t>C2022030598</t>
  </si>
  <si>
    <t>NITESHKUMAR DEVANAND SAH</t>
  </si>
  <si>
    <t>C2022030629</t>
  </si>
  <si>
    <t>RAMCHANDRA DATTATRAY LONDHE</t>
  </si>
  <si>
    <t>C2022030641</t>
  </si>
  <si>
    <t>YUSUF ISMAIL SHAIKH-CSD-CTF</t>
  </si>
  <si>
    <t>niteshkumar.sah@gmail.com</t>
  </si>
  <si>
    <t>ramchandra.londhe@gmail.com</t>
  </si>
  <si>
    <t>C2022030658</t>
  </si>
  <si>
    <t>SANDIP DATTATRAY BHOJANE-CTF</t>
  </si>
  <si>
    <t>ANIL NARAYAN BHUMKAR-CTF</t>
  </si>
  <si>
    <t>UNIQUE HYUNDAI-VENUE-4</t>
  </si>
  <si>
    <t>RAVINDRA SUKHDEO GARDI</t>
  </si>
  <si>
    <t>C2022030642</t>
  </si>
  <si>
    <t>KARAN MOHAN GUPTA</t>
  </si>
  <si>
    <t>C2022030665</t>
  </si>
  <si>
    <t>C2022030668</t>
  </si>
  <si>
    <t>KALIDAS DEEPANCHAND JAIN</t>
  </si>
  <si>
    <t>C2022030672</t>
  </si>
  <si>
    <t>nileshjain3399@gmail.com</t>
  </si>
  <si>
    <t>narendra.pasalkar@nikhilgroup.in</t>
  </si>
  <si>
    <t>karan.gupta01@gmail.com</t>
  </si>
  <si>
    <t>ravindra.sfi6@gmail.com</t>
  </si>
  <si>
    <t>SHIVAJI VITTHAL ZUNJURKE</t>
  </si>
  <si>
    <t>C2022030691</t>
  </si>
  <si>
    <t>C2022030693</t>
  </si>
  <si>
    <t>YOGESH BALASAHEB ZURANGE</t>
  </si>
  <si>
    <t>C2022030477</t>
  </si>
  <si>
    <t>zunjurkeshivaji@gmail.com</t>
  </si>
  <si>
    <t>avinashpuri@gamil.com</t>
  </si>
  <si>
    <t>zarangeyogesh615@gmail.com</t>
  </si>
  <si>
    <t>C2022030732</t>
  </si>
  <si>
    <t>SUPRIYA SHIRISH GOKHALE</t>
  </si>
  <si>
    <t>C2022030373</t>
  </si>
  <si>
    <t>ATUL ANAND HARDIKAR</t>
  </si>
  <si>
    <t>C2022030764</t>
  </si>
  <si>
    <t>C2022030742</t>
  </si>
  <si>
    <t>AROHI TOURS AND TRAVELS PRO AKSHAY KANGUNE</t>
  </si>
  <si>
    <t>C2022030743</t>
  </si>
  <si>
    <t>EVAAN TOURS AND TRAVELS PRO NITIN SHINGARE</t>
  </si>
  <si>
    <t>C2022030744</t>
  </si>
  <si>
    <t>GURUPRATIK DAYANAND DHEKANE</t>
  </si>
  <si>
    <t>C2022030792</t>
  </si>
  <si>
    <t>OMKAR RAGHUNATH VISHWAKARMA-CANCEL(MODEL CHANGE</t>
  </si>
  <si>
    <t>C2022030796</t>
  </si>
  <si>
    <t>borude1145@gamil.com</t>
  </si>
  <si>
    <t>s.gokhale01@gmail.com</t>
  </si>
  <si>
    <t>atulhardikar@gmail.com</t>
  </si>
  <si>
    <t>akshaykangune@gmail.com</t>
  </si>
  <si>
    <t>nitinshingare193@gmail.com</t>
  </si>
  <si>
    <t>gurupratik1212@rediffmail.com</t>
  </si>
  <si>
    <t>C2022030798</t>
  </si>
  <si>
    <t>SURBHI DHANANJAY PATIL</t>
  </si>
  <si>
    <t>C2022030802</t>
  </si>
  <si>
    <t>ANIL SHAMRAO SHINDE</t>
  </si>
  <si>
    <t>C2020032296</t>
  </si>
  <si>
    <t>SCHNEIDER ELECTRIC INDIA PVT LTD(ABHIJEET S KULKARNI)</t>
  </si>
  <si>
    <t>NILESH VILAS MATERE</t>
  </si>
  <si>
    <t>C2021080690</t>
  </si>
  <si>
    <t>nilesh.matere@gmail.com</t>
  </si>
  <si>
    <t>surbhi.shah1991@gmail.com</t>
  </si>
  <si>
    <t>anilsshinde@gmail.com</t>
  </si>
  <si>
    <t>JAYWANT CHANDAR MODAK-CTF</t>
  </si>
  <si>
    <t>SAURABH PANDURANG MULUK-CANCEL MODEL CHANGE</t>
  </si>
  <si>
    <t>ASHA PRAVIN SHETTY</t>
  </si>
  <si>
    <t>C2022030620</t>
  </si>
  <si>
    <t>NILIMA SAURABH  MULUK</t>
  </si>
  <si>
    <t>pravinshetty32@gmail.com</t>
  </si>
  <si>
    <t>saurabhmuluk26@gmail.com</t>
  </si>
  <si>
    <t>NIKHIL INFRASPECITALITIES PVT LTD</t>
  </si>
  <si>
    <t>PRADIP TOURS AND TRAVELS PRO BALASAHEB GADAKH</t>
  </si>
  <si>
    <t>C2022030883</t>
  </si>
  <si>
    <t>SHAHEDANWARODDIN ANISODDIN SHAIKH</t>
  </si>
  <si>
    <t>C2022030888</t>
  </si>
  <si>
    <t>PRITI SATISH BHISE</t>
  </si>
  <si>
    <t>C2022030889</t>
  </si>
  <si>
    <t>AKSHAY BABASAHEB CHIKANE</t>
  </si>
  <si>
    <t>C2022030875</t>
  </si>
  <si>
    <t>shaikh.s@mail.com</t>
  </si>
  <si>
    <t>suryacharitabletrust80@mail.com</t>
  </si>
  <si>
    <t>akshay.chikane.ac@gmail.com</t>
  </si>
  <si>
    <t>C2022030541</t>
  </si>
  <si>
    <t>AMEY DATTATRAY NAWATHE</t>
  </si>
  <si>
    <t>C2022040134</t>
  </si>
  <si>
    <t>SURAJ DINKAAR DONHE</t>
  </si>
  <si>
    <t>C2022030646</t>
  </si>
  <si>
    <t>SHEKHAR BHAREKAR</t>
  </si>
  <si>
    <t>C2022030816</t>
  </si>
  <si>
    <t>SUNIL SAYAJI JADHAV</t>
  </si>
  <si>
    <t>C2022040133</t>
  </si>
  <si>
    <t>AKSHAY ASHOKRAO PAWAR</t>
  </si>
  <si>
    <t>C2022040114</t>
  </si>
  <si>
    <t>ANIRUDDHA VISHWAS DIXIT</t>
  </si>
  <si>
    <t>C2022030580</t>
  </si>
  <si>
    <t>SANDEEP MADHUKARRAO LAROKAR</t>
  </si>
  <si>
    <t>C2022030903</t>
  </si>
  <si>
    <t>GANESH ANKUSH PARKHI</t>
  </si>
  <si>
    <t>C2022040124</t>
  </si>
  <si>
    <t>DIPALI MILIND RANDIVE</t>
  </si>
  <si>
    <t>C2022030471</t>
  </si>
  <si>
    <t>AKSHAY SHALIGRAM PATIL</t>
  </si>
  <si>
    <t>C2022040104</t>
  </si>
  <si>
    <t>TEJALKUMARI LAXMANBHAI GAMIT</t>
  </si>
  <si>
    <t>C2022040128</t>
  </si>
  <si>
    <t>BHART ANNA KAMBLE</t>
  </si>
  <si>
    <t>C2022040119</t>
  </si>
  <si>
    <t>RAHUL NARAYAN NAZARE</t>
  </si>
  <si>
    <t>C2022030535</t>
  </si>
  <si>
    <t>NAKUL ROHIDAS SONAR</t>
  </si>
  <si>
    <t>C2019040320</t>
  </si>
  <si>
    <t>CHETAN HRUDHYANATH GUPTA</t>
  </si>
  <si>
    <t>C2019112358</t>
  </si>
  <si>
    <t>SANDESH MALLIKARJUN NAWADAGE</t>
  </si>
  <si>
    <t>C2022040160</t>
  </si>
  <si>
    <t>CHINMAY PRAVIN SHASTRI</t>
  </si>
  <si>
    <t>C2022040162</t>
  </si>
  <si>
    <t>rahul.shingote@gmail.com</t>
  </si>
  <si>
    <t>suraj94@gmail.com</t>
  </si>
  <si>
    <t>shekharbharekar@gmail.com</t>
  </si>
  <si>
    <t>sunil.jadhav@gmail.com</t>
  </si>
  <si>
    <t>pawar.akashay859@gmail.com</t>
  </si>
  <si>
    <t>aniruddha.dixit@gmail.com</t>
  </si>
  <si>
    <t>sandeep.larokar@gmail.com</t>
  </si>
  <si>
    <t>ganeshparkhe22@gmail.com</t>
  </si>
  <si>
    <t>deepali01@gmail.com</t>
  </si>
  <si>
    <t>patilakshay32@gmail.com</t>
  </si>
  <si>
    <t>sarthakkamble1175@gmail.com</t>
  </si>
  <si>
    <t>rahul.nazare@gmail.com</t>
  </si>
  <si>
    <t>sandesh.navadge@gmail.com</t>
  </si>
  <si>
    <t>chinmayshastri007@gmail.com</t>
  </si>
  <si>
    <t>chetan.gupta@yahoo.com</t>
  </si>
  <si>
    <t>RBL BANK LTD (AVINASH PRAN PURI)</t>
  </si>
  <si>
    <t>SOURABH TIWARI</t>
  </si>
  <si>
    <t>C2022040182</t>
  </si>
  <si>
    <t>RAHUL SURESH UMAP</t>
  </si>
  <si>
    <t>C2022040164</t>
  </si>
  <si>
    <t>RAJKUMAR BHAURAO ANDHALE (CSD)</t>
  </si>
  <si>
    <t>C2022040184</t>
  </si>
  <si>
    <t>AKSHAY NAMDEV CHAUDHARI</t>
  </si>
  <si>
    <t>C2022040183</t>
  </si>
  <si>
    <t>SIDDHESHWAR LIMBANNA PHATATE</t>
  </si>
  <si>
    <t>C2022040172</t>
  </si>
  <si>
    <t>VARADRAJ TOURS AND TRAVELS PRO SHIVAM TIKONE</t>
  </si>
  <si>
    <t>C2022040171</t>
  </si>
  <si>
    <t>sourabh.tiwari@gmail.com</t>
  </si>
  <si>
    <t>rahulumap0493@gmail.com</t>
  </si>
  <si>
    <t>rajkumar.andhale@gmail.com</t>
  </si>
  <si>
    <t>akshaychoudhari189@gmail.com</t>
  </si>
  <si>
    <t>shivamtikone1330@gmail.com</t>
  </si>
  <si>
    <t>AKSHAY BHAGWAN NIKAM</t>
  </si>
  <si>
    <t>C2022040197</t>
  </si>
  <si>
    <t>RBL BANK LIMITED-MANGESH KULKARNI</t>
  </si>
  <si>
    <t>SURENDRA KESHAV NEURGAONKAR-MODEL CHANGE</t>
  </si>
  <si>
    <t>POOJA PANKAJ JAMDADE-CTF</t>
  </si>
  <si>
    <t>VAIBHAV SHIVAJI PISE</t>
  </si>
  <si>
    <t>C2022040208</t>
  </si>
  <si>
    <t>SUYOG SHIVAJI DHERE</t>
  </si>
  <si>
    <t>C2022040161</t>
  </si>
  <si>
    <t>C2022040198</t>
  </si>
  <si>
    <t>C2022040213</t>
  </si>
  <si>
    <t>akshayniikam3@gmail.com</t>
  </si>
  <si>
    <t>suyog.d2876@gmail.com</t>
  </si>
  <si>
    <t>KANSE HYUNDAI-SATARA</t>
  </si>
  <si>
    <t>NEELIMA RAJESH ANEKAR</t>
  </si>
  <si>
    <t>C2022040199</t>
  </si>
  <si>
    <t>SAGAR DATTATRAY GHOLAP</t>
  </si>
  <si>
    <t>C2022040255</t>
  </si>
  <si>
    <t>C2022040240</t>
  </si>
  <si>
    <t>C2022040253</t>
  </si>
  <si>
    <t>SAGAR NANDU KENDE-CANCEL  MODEL CHANGE</t>
  </si>
  <si>
    <t>neelima0403@gmail.com</t>
  </si>
  <si>
    <t>sagar.gholap@gmail.com</t>
  </si>
  <si>
    <t>sagarkende.712@gmail.com</t>
  </si>
  <si>
    <t>kashinathkolekar87@gmail.com</t>
  </si>
  <si>
    <t>SURESH VASANT KOKATE (CSD)</t>
  </si>
  <si>
    <t>C2022040279</t>
  </si>
  <si>
    <t>VAISHALI AVINASH KADU</t>
  </si>
  <si>
    <t>C2021101053</t>
  </si>
  <si>
    <t>SANDEEP MARUTI MARNE</t>
  </si>
  <si>
    <t>C2022040215</t>
  </si>
  <si>
    <t>TAHIR MUNIR BAGWAN</t>
  </si>
  <si>
    <t>C2022040250</t>
  </si>
  <si>
    <t>SUJATA OHOL</t>
  </si>
  <si>
    <t>C2022040278</t>
  </si>
  <si>
    <t>C2022040269</t>
  </si>
  <si>
    <t>OM SAIRAM TOURS AND TRAVELS PRO VISHAL KAKADE</t>
  </si>
  <si>
    <t>C2022040288</t>
  </si>
  <si>
    <t>VAYUPUTRA TOURS AND TRAVELS PRO SANDIP LIPTE</t>
  </si>
  <si>
    <t>C2022040285</t>
  </si>
  <si>
    <t>MONEY TOURS AND TRAVELS PRO AKSHAY KIRDANTA</t>
  </si>
  <si>
    <t>C2022040282</t>
  </si>
  <si>
    <t>MATOSHRI TOURS AND TRAVELS PRO SUJEET PANCHBHAI</t>
  </si>
  <si>
    <t>C2022040284</t>
  </si>
  <si>
    <t>AAI TOURS AND TRAVELS PRO YSH APET</t>
  </si>
  <si>
    <t>C2022040286</t>
  </si>
  <si>
    <t>TANAJI KUMAR DHOKALE</t>
  </si>
  <si>
    <t>C2022040287</t>
  </si>
  <si>
    <t>ANKUSH SHANKAR PAYGUDE</t>
  </si>
  <si>
    <t>C2022030727</t>
  </si>
  <si>
    <t>HARSHAL ANIL BARJIBHE</t>
  </si>
  <si>
    <t>C2022040295</t>
  </si>
  <si>
    <t>sushantkokate19@gmail.com</t>
  </si>
  <si>
    <t>sandeepmarne09@gmail.com</t>
  </si>
  <si>
    <t>dil.se.tahir@gmail.com</t>
  </si>
  <si>
    <t>SUDARSHANOHOL335@GMAIL.COM</t>
  </si>
  <si>
    <t>swapnamandhare.20@gmail.com</t>
  </si>
  <si>
    <t>tanajidhokale809@gmail.com</t>
  </si>
  <si>
    <t>harshal.barjibhe@gmail.com</t>
  </si>
  <si>
    <t>avinash.kadu@gmail.com</t>
  </si>
  <si>
    <t>DNYANESHWAR BHAGWAN CHOUDHARI</t>
  </si>
  <si>
    <t>C2022040205</t>
  </si>
  <si>
    <t>AB TOURS AND TRAVELS PRO AKSHAY NAVALE</t>
  </si>
  <si>
    <t>C2022040307</t>
  </si>
  <si>
    <t>ASHUMATI MILIND SALUNKE</t>
  </si>
  <si>
    <t>C2022040297</t>
  </si>
  <si>
    <t>VIKRAM VASANT JAGTAP</t>
  </si>
  <si>
    <t>C2022040304</t>
  </si>
  <si>
    <t>VISHAL SHARAD MOTE</t>
  </si>
  <si>
    <t>C2022040332</t>
  </si>
  <si>
    <t>SURAJ LAXMAN RANAWARE</t>
  </si>
  <si>
    <t>C2022040342</t>
  </si>
  <si>
    <t>SHREE SANJAY JOSHI</t>
  </si>
  <si>
    <t>C2022040343</t>
  </si>
  <si>
    <t>C2022040352</t>
  </si>
  <si>
    <t>SHRADHA STEPHEN KALE</t>
  </si>
  <si>
    <t>C2022040256</t>
  </si>
  <si>
    <t>PRADNYA KOUSTUBH KULKARNI</t>
  </si>
  <si>
    <t>C2022040350</t>
  </si>
  <si>
    <t>SAMIR ARUNRAO BHANDE</t>
  </si>
  <si>
    <t>C2022040330</t>
  </si>
  <si>
    <t>RAJESH SHANKAR PHADKE</t>
  </si>
  <si>
    <t>C2022040348</t>
  </si>
  <si>
    <t>PRACHI RAHUL SHINGOTE-MODEL CHANGE -NEW CRETA</t>
  </si>
  <si>
    <t>C2022040303</t>
  </si>
  <si>
    <t>AMOL ANKUSH MASKE</t>
  </si>
  <si>
    <t>C2022040360</t>
  </si>
  <si>
    <t>MAHESH ANANT ABHYANKAR</t>
  </si>
  <si>
    <t>C2022030775</t>
  </si>
  <si>
    <t>DATTA SAKHARAM JORI</t>
  </si>
  <si>
    <t>C2022010449</t>
  </si>
  <si>
    <t>C2022040357</t>
  </si>
  <si>
    <t>ONKAR KISHORRAO BABRAS</t>
  </si>
  <si>
    <t>C2022040351</t>
  </si>
  <si>
    <t>CHANDRASHEKHAR KASHINATH KULKARNI</t>
  </si>
  <si>
    <t>C2022030174</t>
  </si>
  <si>
    <t>PRACHIT RAHUL SHINGOTE</t>
  </si>
  <si>
    <t>C2022040362</t>
  </si>
  <si>
    <t>DNYANUCHOUDHARI89@GMAIL.COM</t>
  </si>
  <si>
    <t>ashumatisalunkhe@gmail.com</t>
  </si>
  <si>
    <t>vikram.jagtap@gmail.com</t>
  </si>
  <si>
    <t>MOTEVISHAL@GMAIL.COM</t>
  </si>
  <si>
    <t>SHREE.S.JOSHI@GMAIL.COM</t>
  </si>
  <si>
    <t>VANDANA.KUMARI@GMAIL.COM</t>
  </si>
  <si>
    <t>pradnya.durga@gmail.com</t>
  </si>
  <si>
    <t>samirbhande@gmail.com</t>
  </si>
  <si>
    <t>rajesh.phadke@jsw.in</t>
  </si>
  <si>
    <t>khole30@gmail.com</t>
  </si>
  <si>
    <t>AMOL.MASKE20@GMAIL.COM</t>
  </si>
  <si>
    <t>hrishikeshthakkar1359@gmail.com</t>
  </si>
  <si>
    <t>babrasonkar@gmail.com</t>
  </si>
  <si>
    <t>mahesh.abhyankar01@gmail.com</t>
  </si>
  <si>
    <t>dattajori@gmail.com</t>
  </si>
  <si>
    <t>kkchnadra@yahoo.com</t>
  </si>
  <si>
    <t>AKSHAY NAMDEV CHAUDHARI-CANCEL MODEL CHANGE</t>
  </si>
  <si>
    <t>C2022040386</t>
  </si>
  <si>
    <t>SWAPNIL SAHEBRAO HOLKAR</t>
  </si>
  <si>
    <t>C2022040326</t>
  </si>
  <si>
    <t>APARNA PRABHAKAR KHAPEKAR</t>
  </si>
  <si>
    <t>C2022040373</t>
  </si>
  <si>
    <t>SAKTHI KARTHICK</t>
  </si>
  <si>
    <t>C2022040380</t>
  </si>
  <si>
    <t>GAUTAM RAVAN GAIKWAD</t>
  </si>
  <si>
    <t>C2022040277</t>
  </si>
  <si>
    <t>khapekaraparna@gmail.com</t>
  </si>
  <si>
    <t>infogautamgaikwad@gmail.com</t>
  </si>
  <si>
    <t>AKSHAY VIJAY ALHAT</t>
  </si>
  <si>
    <t>C2022040143</t>
  </si>
  <si>
    <t>C2022040408</t>
  </si>
  <si>
    <t>VISHAL BABURAO DHOTRE</t>
  </si>
  <si>
    <t>C2022040420</t>
  </si>
  <si>
    <t>PRATHAMESH BHANDARKAR</t>
  </si>
  <si>
    <t>C2022040421</t>
  </si>
  <si>
    <t>MEET PRASHANTKUMAR SHAH-cancel model change</t>
  </si>
  <si>
    <t>AKSHAYALHAT9070@GMAIL.COM</t>
  </si>
  <si>
    <t>vishal.dhotre@gmail.com</t>
  </si>
  <si>
    <t>UTTAM DATTU DHAYAGAVE</t>
  </si>
  <si>
    <t>C2022040419</t>
  </si>
  <si>
    <t>AKSHAY BALU KSHIRSAGAR</t>
  </si>
  <si>
    <t>C2022040449</t>
  </si>
  <si>
    <t>C2022040448</t>
  </si>
  <si>
    <t>dayagave_ud@gmail.com</t>
  </si>
  <si>
    <t>walunj629@gmail.com</t>
  </si>
  <si>
    <t>ANURAJ BALKRUSHNA SONAWANE</t>
  </si>
  <si>
    <t>C2022040454</t>
  </si>
  <si>
    <t>SUJIT SANJAY KANCHAN</t>
  </si>
  <si>
    <t>C2022040467</t>
  </si>
  <si>
    <t>PRAVIN HIRAMAN DONGARE</t>
  </si>
  <si>
    <t>C2022040493</t>
  </si>
  <si>
    <t>PRASHANT DATTATRAY VEER</t>
  </si>
  <si>
    <t>C2022040466</t>
  </si>
  <si>
    <t>AMARNATH MAYAPPA BAGER (CSD)</t>
  </si>
  <si>
    <t>C2022040178</t>
  </si>
  <si>
    <t>C2022040469</t>
  </si>
  <si>
    <t>PRESHITMORDE07@GMAIL.COM</t>
  </si>
  <si>
    <t>sujit.kanchan@gmail.com</t>
  </si>
  <si>
    <t>pravin.dongare@gmail.com</t>
  </si>
  <si>
    <t>prashant.veer@gmail.com</t>
  </si>
  <si>
    <t>amar.nath@gmail.com</t>
  </si>
  <si>
    <t>MOTIUR RAHMAN</t>
  </si>
  <si>
    <t>C2022040509</t>
  </si>
  <si>
    <t>KAVITA PRABHAKAR RANE</t>
  </si>
  <si>
    <t>C2022040508</t>
  </si>
  <si>
    <t>NITIN MURLIDHAR CHONDHE</t>
  </si>
  <si>
    <t>C2022040506</t>
  </si>
  <si>
    <t>VIDESHE RAMNARESH PATEL</t>
  </si>
  <si>
    <t>C2022040499</t>
  </si>
  <si>
    <t>POOJA SANGRAMSINH GHORPADE</t>
  </si>
  <si>
    <t>C2022040498</t>
  </si>
  <si>
    <t>videshram95@gmail.com</t>
  </si>
  <si>
    <t>nitinchondhe1111@gmail.com</t>
  </si>
  <si>
    <t>KAVITA.RANE1@GMAIL.COM</t>
  </si>
  <si>
    <t>MOTIUR.REHMAN@REDIFFMAIL.C</t>
  </si>
  <si>
    <t>UMESH GULAB SHELAR</t>
  </si>
  <si>
    <t>C2022040553</t>
  </si>
  <si>
    <t>NANDKUMAR KISANRAV JAGTAP</t>
  </si>
  <si>
    <t>C2022040537</t>
  </si>
  <si>
    <t>ABHAY ARVIND DESHMUKH</t>
  </si>
  <si>
    <t>C2019072031</t>
  </si>
  <si>
    <t>VISHAL ANIL SHINDE</t>
  </si>
  <si>
    <t>C2022040470</t>
  </si>
  <si>
    <t>dipakawle123@gmail.com</t>
  </si>
  <si>
    <t>nandujagtap99@gmail.com</t>
  </si>
  <si>
    <t>abhay.a.deshmukh@gmail.com</t>
  </si>
  <si>
    <t>C2022010493</t>
  </si>
  <si>
    <t>PRADEEP BABURAO JADHAV</t>
  </si>
  <si>
    <t>C2022030484</t>
  </si>
  <si>
    <t>C2022040590</t>
  </si>
  <si>
    <t>JEEVIKA TOURS AND TRAVELS PRO VISHAL NALAWADE</t>
  </si>
  <si>
    <t>C2022010350</t>
  </si>
  <si>
    <t>HANUMANT BALASO MANE</t>
  </si>
  <si>
    <t>C2022040586</t>
  </si>
  <si>
    <t>PRANITA SHRIKANT JADHAV</t>
  </si>
  <si>
    <t>peebeejay007@gmail.com</t>
  </si>
  <si>
    <t>directortuffplast@gmail.com</t>
  </si>
  <si>
    <t>jadhavpranita1995@gmail.com</t>
  </si>
  <si>
    <t>hanumant.mane@gmail.com</t>
  </si>
  <si>
    <t xml:space="preserve">vshal.nalawade@gmail.com </t>
  </si>
  <si>
    <t>VIJAY VENKAT MANE (UNITED ME SOLUTIONS-1)</t>
  </si>
  <si>
    <t>C2021110871</t>
  </si>
  <si>
    <t>MAHESH PRAKASH JAGTAP</t>
  </si>
  <si>
    <t>C2022040635</t>
  </si>
  <si>
    <t>AKSHAY CHANDRAKANT GOLE</t>
  </si>
  <si>
    <t>C2022040623</t>
  </si>
  <si>
    <t>ARUNKUMAR PAL</t>
  </si>
  <si>
    <t>C2022040625</t>
  </si>
  <si>
    <t>SATISH DATTU PATIL</t>
  </si>
  <si>
    <t>C2022040468</t>
  </si>
  <si>
    <t>C2021110424</t>
  </si>
  <si>
    <t>C2021120519</t>
  </si>
  <si>
    <t>C2021120823</t>
  </si>
  <si>
    <t>ADINAATH TOURS AND TRAVELS PRO RAMESH VAITKAR</t>
  </si>
  <si>
    <t>C2022040622</t>
  </si>
  <si>
    <t>yogeshgonjari@yahoo.com</t>
  </si>
  <si>
    <t>vinay1k94@gmail.com</t>
  </si>
  <si>
    <t>SATISHPATIL9996@GMAIL.COM</t>
  </si>
  <si>
    <t>ARUNKPAL@REDIFFMAIL.COM</t>
  </si>
  <si>
    <t>MOHAN MUKUNDRAO BHUJBALPATIL</t>
  </si>
  <si>
    <t>C2022040657</t>
  </si>
  <si>
    <t>SUNITA BABURAO GHODKE</t>
  </si>
  <si>
    <t>C2022040653</t>
  </si>
  <si>
    <t>VILAS ANANT CHAVAN</t>
  </si>
  <si>
    <t>C2022040651</t>
  </si>
  <si>
    <t>AJAY MAHADEV SARODE</t>
  </si>
  <si>
    <t>C2021081004</t>
  </si>
  <si>
    <t>SOMANI HYUNDAI-CRETA</t>
  </si>
  <si>
    <t>sarode_ajay@yahoo.com</t>
  </si>
  <si>
    <t>samchin999@yahoo.com</t>
  </si>
  <si>
    <t>waytopatil9@gmail.com</t>
  </si>
  <si>
    <t>YOGESH HANUMANT GONJARI-CTF</t>
  </si>
  <si>
    <t>POOJA JOSHI-CTF</t>
  </si>
  <si>
    <t>KASHINATH AGATRAO KOLEKAR-CTF</t>
  </si>
  <si>
    <t>C2022040676</t>
  </si>
  <si>
    <t>VISHAL DIGAMBAR KUL</t>
  </si>
  <si>
    <t>C2022040503</t>
  </si>
  <si>
    <t>RAJ SHIVAJI PALASE</t>
  </si>
  <si>
    <t>C2022040589</t>
  </si>
  <si>
    <t>VAIBHAV BHIKAJI DIKE</t>
  </si>
  <si>
    <t>C2022030370</t>
  </si>
  <si>
    <t>UNIQUE HYUNDAI-VENUE-5</t>
  </si>
  <si>
    <t>GANESH BALASO GAVALI</t>
  </si>
  <si>
    <t>C2022040597</t>
  </si>
  <si>
    <t>KALPANA VIJAY JADHAV</t>
  </si>
  <si>
    <t>C2022040525</t>
  </si>
  <si>
    <t>GUNWANT MANKAR</t>
  </si>
  <si>
    <t>C2022040650</t>
  </si>
  <si>
    <t>OMKAR SHANKAR INGAWALE</t>
  </si>
  <si>
    <t>C2022040339</t>
  </si>
  <si>
    <t>gmanker@gmail.com</t>
  </si>
  <si>
    <t>kayyumshaikh9130@gmail.com</t>
  </si>
  <si>
    <t>rajshivajipalase@gmail.com</t>
  </si>
  <si>
    <t>vishalkul@gmail.com</t>
  </si>
  <si>
    <t>SANJAYBANNUR@GMAIL.COM</t>
  </si>
  <si>
    <t>SHIVAM MOTORS</t>
  </si>
  <si>
    <t>SADHU MOHOL</t>
  </si>
  <si>
    <t>C2022040239</t>
  </si>
  <si>
    <t>VIJAY EKNATH KUNJIR</t>
  </si>
  <si>
    <t>C2022040689</t>
  </si>
  <si>
    <t>JAYA RAJESH KHUSHALDASANI</t>
  </si>
  <si>
    <t>C2022040641</t>
  </si>
  <si>
    <t>C2022040725</t>
  </si>
  <si>
    <t>VARSHA ANAND PIRANGUTE</t>
  </si>
  <si>
    <t>C2022040711</t>
  </si>
  <si>
    <t>SAGAR TAPIRAM SONAVANE</t>
  </si>
  <si>
    <t>C2022040709</t>
  </si>
  <si>
    <t>MANISH SUSHILKUMAR KALIA</t>
  </si>
  <si>
    <t>C2022040366</t>
  </si>
  <si>
    <t>SUSHANT SUBHASH SALUNKE</t>
  </si>
  <si>
    <t>C2022030402</t>
  </si>
  <si>
    <t>AJINKYA DNYANESHWAR KUMBHAR</t>
  </si>
  <si>
    <t>C2022040770</t>
  </si>
  <si>
    <t>sadhumoholpatil@gmail.com</t>
  </si>
  <si>
    <t>vijaykunjir3799@gmail.com</t>
  </si>
  <si>
    <t>piki.chavan@gmail.com</t>
  </si>
  <si>
    <t>PIRANGUTEVARSHA@YAHOO.IN</t>
  </si>
  <si>
    <t>sagarsonawane389@gmail.com</t>
  </si>
  <si>
    <t>salunke.sushant14@gmail.com</t>
  </si>
  <si>
    <t>AMIT KUMAR</t>
  </si>
  <si>
    <t>C2022040695</t>
  </si>
  <si>
    <t>SACHIN HINDURAO CHAVAN</t>
  </si>
  <si>
    <t>C2022040266</t>
  </si>
  <si>
    <t>BHAU RAGHUNATH CHAUDHARI</t>
  </si>
  <si>
    <t>NIKHIL GANESH DANGAT</t>
  </si>
  <si>
    <t>ABHIJEET PAWAR</t>
  </si>
  <si>
    <t>SNEHAL MAHADEV TEMBARE</t>
  </si>
  <si>
    <t>AKSHAY VISHWANTH BALKWADE</t>
  </si>
  <si>
    <t>KISHOR HANUMANT KAMBLE</t>
  </si>
  <si>
    <t>MAHESH KRISHNAJI SHENDE</t>
  </si>
  <si>
    <t>C2022040800</t>
  </si>
  <si>
    <t>AMAR RAMESH  JOSHI</t>
  </si>
  <si>
    <t>C2022040707</t>
  </si>
  <si>
    <t>RAHUL SAHEBRAV WANKHEDE</t>
  </si>
  <si>
    <t>SAHITYA T &amp;T PRO GURURAJ PATIL</t>
  </si>
  <si>
    <t>SAYALI SHEKHAR SHINDE-CRETA</t>
  </si>
  <si>
    <t>A K TOURS &amp; TRAVELS -AKASH T SAHATE</t>
  </si>
  <si>
    <t>amarjoshi@gmail.com</t>
  </si>
  <si>
    <t>amit.kumar@gmail.com</t>
  </si>
  <si>
    <t>atmamagar@gmail.com</t>
  </si>
  <si>
    <t>SAMBHAJI DATTU MOHITE</t>
  </si>
  <si>
    <t>SACHIN JAYANT LIGADE</t>
  </si>
  <si>
    <t>PRATIK ABHIMANYU SHILIMKAR</t>
  </si>
  <si>
    <t>SHWETA SACHIN SHENDGE</t>
  </si>
  <si>
    <t>RAJU DHANAJI RAWADE</t>
  </si>
  <si>
    <t>AMRUTA LAXMAN JADHAV KOLI</t>
  </si>
  <si>
    <t>SADANAND SURESJ JOSHI</t>
  </si>
  <si>
    <t>EARTH ECO SOLUTIONS PVT LTD</t>
  </si>
  <si>
    <t>C2022040848</t>
  </si>
  <si>
    <t>C2021101052</t>
  </si>
  <si>
    <t>GAIKWAD TOURS AND TRAVELS PRO SUYASH GAIKWAD</t>
  </si>
  <si>
    <t>C2022040886</t>
  </si>
  <si>
    <t>DADASAHEB KONDIBA TAMBE</t>
  </si>
  <si>
    <t>DIWALI</t>
  </si>
  <si>
    <t>MAYUR RUDRAPRASAD SHRIVASTAV</t>
  </si>
  <si>
    <t>SIDDHANT SUNIL SHUKLA</t>
  </si>
  <si>
    <t>VAIBHAV RAMESH PANGARE</t>
  </si>
  <si>
    <t>C2022040907</t>
  </si>
  <si>
    <t>BK MTH</t>
  </si>
  <si>
    <t>C2022040243</t>
  </si>
  <si>
    <t>C2022020268</t>
  </si>
  <si>
    <t>C2022040908</t>
  </si>
  <si>
    <t>VIJAY LAXMAN JAWALKAR</t>
  </si>
  <si>
    <t>C2022040132</t>
  </si>
  <si>
    <t>C2022040698</t>
  </si>
  <si>
    <t>AMAR UMESH MAHADIK (CSD)</t>
  </si>
  <si>
    <t>C2022050065</t>
  </si>
  <si>
    <t>C2022040842</t>
  </si>
  <si>
    <t>C2022050064</t>
  </si>
  <si>
    <t>C2022030364</t>
  </si>
  <si>
    <t>C2022040497</t>
  </si>
  <si>
    <t>C2022040667</t>
  </si>
  <si>
    <t>LOKESH ARVIND CHAUDHARY</t>
  </si>
  <si>
    <t>VAIBHAVI CHITALE</t>
  </si>
  <si>
    <t>C2022040938</t>
  </si>
  <si>
    <t>C2022040736</t>
  </si>
  <si>
    <t>C2022030549</t>
  </si>
  <si>
    <t>C2022030430</t>
  </si>
  <si>
    <t>KALPESH DEVENDRA WANI</t>
  </si>
  <si>
    <t>C2022050087</t>
  </si>
  <si>
    <t>C2022050090</t>
  </si>
  <si>
    <t>C2022030270</t>
  </si>
  <si>
    <t>C2022040854</t>
  </si>
  <si>
    <t>S P TOURS AND TRAVELS PRO SUNIL PAWAR</t>
  </si>
  <si>
    <t>C2022050084</t>
  </si>
  <si>
    <t>SAI TRAVELS PRO NILU SHINDE</t>
  </si>
  <si>
    <t>C2022050083</t>
  </si>
  <si>
    <t>C2022050094</t>
  </si>
  <si>
    <t>SHRENIK SUNIL PANDIT</t>
  </si>
  <si>
    <t>C2022050103</t>
  </si>
  <si>
    <t>JITU BISWAKARMA</t>
  </si>
  <si>
    <t>C2022010526</t>
  </si>
  <si>
    <t>MITALI PANKAJ KATKAR</t>
  </si>
  <si>
    <t>C2022050139</t>
  </si>
  <si>
    <t>VITTHAL SADASHIV GUTTE</t>
  </si>
  <si>
    <t>C2022040876</t>
  </si>
  <si>
    <t>SAMEER UATTAM LABHADE</t>
  </si>
  <si>
    <t>C2022050126</t>
  </si>
  <si>
    <t>ANKUSH KISAN BHAGAT</t>
  </si>
  <si>
    <t>C2022010597</t>
  </si>
  <si>
    <t>SONALI PRASHANT CHEULWAR</t>
  </si>
  <si>
    <t>C2022050130</t>
  </si>
  <si>
    <t>VIKRAM KESARWANI</t>
  </si>
  <si>
    <t>C2022040779</t>
  </si>
  <si>
    <t>YASH ASHWINBHAI THACKER</t>
  </si>
  <si>
    <t>C2022050134</t>
  </si>
  <si>
    <t>PRASANNA SHANTARAM DESHPANDE</t>
  </si>
  <si>
    <t>C2022050121</t>
  </si>
  <si>
    <t>AMEYA SATISH KALAMKAR</t>
  </si>
  <si>
    <t>C2022040899</t>
  </si>
  <si>
    <t>DANARAM KALURAM SUTAR</t>
  </si>
  <si>
    <t>C2022050133</t>
  </si>
  <si>
    <t>SHUBHANGI SHIVAJI RASKAR</t>
  </si>
  <si>
    <t>C2022050058</t>
  </si>
  <si>
    <t>KSB LIMITED</t>
  </si>
  <si>
    <t>C2022050113</t>
  </si>
  <si>
    <t>RANJIT VYANKATRAO SHELAR</t>
  </si>
  <si>
    <t>C2022040697</t>
  </si>
  <si>
    <t>GIRISH ASHOK GUNDULWAR</t>
  </si>
  <si>
    <t>C2022030581</t>
  </si>
  <si>
    <t>ATUL ANIL JADHAV</t>
  </si>
  <si>
    <t>C2022040394</t>
  </si>
  <si>
    <t>SACHIN SHANTARAM GARDI</t>
  </si>
  <si>
    <t>C2022030640</t>
  </si>
  <si>
    <t>C2022030407</t>
  </si>
  <si>
    <t>KIRAN SHANTARAM PATIL</t>
  </si>
  <si>
    <t>C2021120714</t>
  </si>
  <si>
    <t>ATUL RAMCHANDRA KARMARKAR</t>
  </si>
  <si>
    <t>C2022030491</t>
  </si>
  <si>
    <t>MANOJ DNYANOBA DESHMUKH</t>
  </si>
  <si>
    <t>SANDEEP BABANRAO KADAM</t>
  </si>
  <si>
    <t>SUHAS SUBHASH PANSARE</t>
  </si>
  <si>
    <t>SUURAJ SATYAJEET GAIDHANI</t>
  </si>
  <si>
    <t>MANOJKUMAR OMKAR SINGH</t>
  </si>
  <si>
    <t>LAXMAN DHONDIBA PHULSUNDAR</t>
  </si>
  <si>
    <t>ADITYA PRAMOD KULKARNI</t>
  </si>
  <si>
    <t>MANDAR MADHUSUDAN GOGATE</t>
  </si>
  <si>
    <t>SHADEV TAMBE</t>
  </si>
  <si>
    <t>RUPALI BALASAHEB TAKAWANE</t>
  </si>
  <si>
    <t>VIKKI RAM SHINDE</t>
  </si>
  <si>
    <t>C2022040387</t>
  </si>
  <si>
    <t>C2022050146</t>
  </si>
  <si>
    <t>C2022050148</t>
  </si>
  <si>
    <t>C2022050151</t>
  </si>
  <si>
    <t>C2022050156</t>
  </si>
  <si>
    <t>C2022050142</t>
  </si>
  <si>
    <t>C2022040911</t>
  </si>
  <si>
    <t>C2022040679</t>
  </si>
  <si>
    <t>C2022040773</t>
  </si>
  <si>
    <t>C2022040242</t>
  </si>
  <si>
    <t>C2022030797</t>
  </si>
  <si>
    <t>NANDKUMAR MAHADEV KHADAKE (CSD)</t>
  </si>
  <si>
    <t>C2022050165</t>
  </si>
  <si>
    <t>PANKAJ HANUMANT KUMBHAR</t>
  </si>
  <si>
    <t>C2022050164</t>
  </si>
  <si>
    <t>ASHWINI AMOL DHUMAL</t>
  </si>
  <si>
    <t>C2022050192</t>
  </si>
  <si>
    <t>YOGITA MAYUR LIMJE</t>
  </si>
  <si>
    <t>C2022040214</t>
  </si>
  <si>
    <t>SANDIP SINGH</t>
  </si>
  <si>
    <t>C2022050052</t>
  </si>
  <si>
    <t>SANTOSH BALASAHEB DHAWADE</t>
  </si>
  <si>
    <t>C2022050194</t>
  </si>
  <si>
    <t>DAYANAND SHAMRAO SHINDE</t>
  </si>
  <si>
    <t>C2022050230</t>
  </si>
  <si>
    <t>GAURAV DEEPAK JADHAV</t>
  </si>
  <si>
    <t>C2022050237</t>
  </si>
  <si>
    <t>NITIN SIDRAMPPA BIRAJDAR</t>
  </si>
  <si>
    <t>SONAL SHEMBRE</t>
  </si>
  <si>
    <t>C2022050205</t>
  </si>
  <si>
    <t>RAJESH RATNAKAR WAYKAR</t>
  </si>
  <si>
    <t>C2022030152</t>
  </si>
  <si>
    <t>VIVEK SHIVAJI TAGUNDE</t>
  </si>
  <si>
    <t>C2022050212</t>
  </si>
  <si>
    <t>SHREE SAI ERECTORS PVT LTD</t>
  </si>
  <si>
    <t>C2022050263</t>
  </si>
  <si>
    <t>ROHINI YADAVRAO BHUTE</t>
  </si>
  <si>
    <t>C2022050271</t>
  </si>
  <si>
    <t>PARAG PRADEEP DOL</t>
  </si>
  <si>
    <t>C2022040337</t>
  </si>
  <si>
    <t>PRATAP BABURAO SHINDE</t>
  </si>
  <si>
    <t>C2022050275</t>
  </si>
  <si>
    <t>PANDURANG RADHU GONDAL</t>
  </si>
  <si>
    <t>C2022050120</t>
  </si>
  <si>
    <t>ANKUSH RAMCHANDRA DHUMAL</t>
  </si>
  <si>
    <t>C2022050086</t>
  </si>
  <si>
    <t>SWATI VALUCHA</t>
  </si>
  <si>
    <t>C2022050264</t>
  </si>
  <si>
    <t>VIPIN DEVENDRA ROKADE</t>
  </si>
  <si>
    <t>C2022040364</t>
  </si>
  <si>
    <t>SHUBHANGI SHYAMSUNDER GANDHI</t>
  </si>
  <si>
    <t>C2022050278</t>
  </si>
  <si>
    <t>JITENDRA KUMAR SUTHAR</t>
  </si>
  <si>
    <t>C2022050267</t>
  </si>
  <si>
    <t>SUNANDA ASHOKRAO DHARMIK</t>
  </si>
  <si>
    <t>C2022050280</t>
  </si>
  <si>
    <t>C2022040236</t>
  </si>
  <si>
    <t>KIRAN PRAKASH CHALAK</t>
  </si>
  <si>
    <t>C2022050104</t>
  </si>
  <si>
    <t>SHANKAR DAGADUJIRAO MARNE</t>
  </si>
  <si>
    <t>C2022050284</t>
  </si>
  <si>
    <t>ANKUR NITIN PATIL</t>
  </si>
  <si>
    <t>C2022050302</t>
  </si>
  <si>
    <t>PRAJAKTA TANAJI DONGARE</t>
  </si>
  <si>
    <t>C2022050304</t>
  </si>
  <si>
    <t>SHAILESH SUNIL KOLEKAR</t>
  </si>
  <si>
    <t>C2022050305</t>
  </si>
  <si>
    <t>TItan Grey</t>
  </si>
  <si>
    <t>ANKUSH LAXMAN JADHAV</t>
  </si>
  <si>
    <t>C2022050314</t>
  </si>
  <si>
    <t>POOJA DHANANJAY CHAVAN</t>
  </si>
  <si>
    <t>C2022050310</t>
  </si>
  <si>
    <t>SHUBHAM VERMA</t>
  </si>
  <si>
    <t>KUNAL VISHWANATH PAWAR</t>
  </si>
  <si>
    <t>C2022040856</t>
  </si>
  <si>
    <t>NANDAN RAMESH SANGAM</t>
  </si>
  <si>
    <t>C2022050334</t>
  </si>
  <si>
    <t>PRASHANT SHANTARAM LOKHANDE</t>
  </si>
  <si>
    <t>C2022050320</t>
  </si>
  <si>
    <t>AVDHOOT SOPAN CHAVAN</t>
  </si>
  <si>
    <t>C2022050370</t>
  </si>
  <si>
    <t>GHANSHAM PRABHAKAR MITKAR</t>
  </si>
  <si>
    <t>C2022050255</t>
  </si>
  <si>
    <t>VIKRAM KULKARNI</t>
  </si>
  <si>
    <t>ASHOK DATTATRAYA GAVHANE</t>
  </si>
  <si>
    <t>C2022050392</t>
  </si>
  <si>
    <t>SACHIN BALKRISHNA GHAVARE</t>
  </si>
  <si>
    <t>C2022040673</t>
  </si>
  <si>
    <t>RAHUL VINOD AGRAWAL</t>
  </si>
  <si>
    <t>C2022050332</t>
  </si>
  <si>
    <t>SATISH MADHUKAR GAIKWAD</t>
  </si>
  <si>
    <t>C2022050331</t>
  </si>
  <si>
    <t>AMOL TRIMBAK KHEDEKAR</t>
  </si>
  <si>
    <t>C2022050413</t>
  </si>
  <si>
    <t>SUSHANT MURLIDHAR SHINDE</t>
  </si>
  <si>
    <t>C2022050412</t>
  </si>
  <si>
    <t>ANIRUDDHA SURESH BAWANE</t>
  </si>
  <si>
    <t>C2021120942</t>
  </si>
  <si>
    <t>VILAS DAMU WALUNJ</t>
  </si>
  <si>
    <t>BHUVAN HYUNDAI</t>
  </si>
  <si>
    <t>SANDHYA PRASHANT RATNAPARKHI</t>
  </si>
  <si>
    <t>C2022050453</t>
  </si>
  <si>
    <t>BABAN RAMBHAJI BODKE</t>
  </si>
  <si>
    <t>C2022050423</t>
  </si>
  <si>
    <t>DATTATRAYA SUKHDEO ZENDE</t>
  </si>
  <si>
    <t>C2022050498</t>
  </si>
  <si>
    <t>SANJAY VISHWANATH BHALERAO</t>
  </si>
  <si>
    <t>C2022050506</t>
  </si>
  <si>
    <t>GANESH RAVINDRA PADALAKR</t>
  </si>
  <si>
    <t>C2022050503</t>
  </si>
  <si>
    <t>C2022050523</t>
  </si>
  <si>
    <t>KIRAD HYUNDAI</t>
  </si>
  <si>
    <t>MALAF51CLNM192197</t>
  </si>
  <si>
    <t>BALAJI APPARAO PATIL</t>
  </si>
  <si>
    <t>C2022050559</t>
  </si>
  <si>
    <t>JAYSHREE RAMESHWAR SONUNE</t>
  </si>
  <si>
    <t>C2022040645</t>
  </si>
  <si>
    <t>SIDDESH NITIN DHARE</t>
  </si>
  <si>
    <t>C2022040175</t>
  </si>
  <si>
    <t>MOHAN DATTATRAYA  GAIKWAD</t>
  </si>
  <si>
    <t>C2022050296</t>
  </si>
  <si>
    <t>PUNDALIK EKNATH YADAV-CSD</t>
  </si>
  <si>
    <t>C2022050623</t>
  </si>
  <si>
    <t>SAYALI AJIT DESHPANDE</t>
  </si>
  <si>
    <t>C2022050627</t>
  </si>
  <si>
    <t>ARJUN RAMDAS KANHURKAR</t>
  </si>
  <si>
    <t>C2022050622</t>
  </si>
  <si>
    <t>MAHADEO MARUTI WANJALE-CSD</t>
  </si>
  <si>
    <t>C2022050630</t>
  </si>
  <si>
    <t>SOMANI HYUNDAI AURA</t>
  </si>
  <si>
    <t>SOMANI HYUNDAI-VENUE-6</t>
  </si>
  <si>
    <t>TUKARAM SUBHANA BODARE</t>
  </si>
  <si>
    <t>C2022050639</t>
  </si>
  <si>
    <t>SACHIN NAMDEV DANGAT</t>
  </si>
  <si>
    <t>C2022050531</t>
  </si>
  <si>
    <t>RAJESH ATMARAM NAVATHE</t>
  </si>
  <si>
    <t>SEEMA VIBHUTE</t>
  </si>
  <si>
    <t>C2019040162</t>
  </si>
  <si>
    <t>C2022050695</t>
  </si>
  <si>
    <t>DASHRATH BHAGWAN DESHMUKH</t>
  </si>
  <si>
    <t>C2022050616</t>
  </si>
  <si>
    <t>C2022050729</t>
  </si>
  <si>
    <t>RAJENDRA VITTHAL PASALKAR</t>
  </si>
  <si>
    <t>C2022050427</t>
  </si>
  <si>
    <t>AVINASH PRALHAD GAIKWAD</t>
  </si>
  <si>
    <t>C2022050576</t>
  </si>
  <si>
    <t>NILESH BHAGWAN KHARAT</t>
  </si>
  <si>
    <t>C2022050185</t>
  </si>
  <si>
    <t>SHUBHAM RAMESH PATIL</t>
  </si>
  <si>
    <t>C2022050437</t>
  </si>
  <si>
    <t>PARSHURAM SIDHRAM DHOTRE</t>
  </si>
  <si>
    <t>C2022050563</t>
  </si>
  <si>
    <t>PRATIK RAJU BHAT</t>
  </si>
  <si>
    <t>C2022050405</t>
  </si>
  <si>
    <t>VIVEK BALASAHEB SONAWANE</t>
  </si>
  <si>
    <t>C2022040476</t>
  </si>
  <si>
    <t>SACHIN SURESH JADHAV</t>
  </si>
  <si>
    <t>C2022050817</t>
  </si>
  <si>
    <t>C2022050829</t>
  </si>
  <si>
    <t>MOHAN MURLIDHAR GAIKWAD</t>
  </si>
  <si>
    <t>C2022050193</t>
  </si>
  <si>
    <t>RADHIKA VIRSEN KARKHANIS</t>
  </si>
  <si>
    <t>C2022050664</t>
  </si>
  <si>
    <t>C2022050513</t>
  </si>
  <si>
    <t>KRUSHNA SAMBHAJI PATIL</t>
  </si>
  <si>
    <t>C2022020626</t>
  </si>
  <si>
    <t>ABHIJIT RAMRAO DESHMUKH</t>
  </si>
  <si>
    <t>C2022050878</t>
  </si>
  <si>
    <t>YASHPAL KAWATRA</t>
  </si>
  <si>
    <t>YUVRAJ BHAUSAHEB KHAIRE</t>
  </si>
  <si>
    <t>SANTOSH ARVIND PAWAR (CSD)</t>
  </si>
  <si>
    <t>NACHIKET BALKRISHNA GUJRATHI</t>
  </si>
  <si>
    <t>APOORVA SANJIV SANE</t>
  </si>
  <si>
    <t>RENUKA NILESH MANVELIKAR</t>
  </si>
  <si>
    <t>ROHIT NAMDEV JORI</t>
  </si>
  <si>
    <t>DIPALI UMESH MORE</t>
  </si>
  <si>
    <t>VISHWAJIT VINAYAK SAKHARE</t>
  </si>
  <si>
    <t>AMOL SUNILRAO JOSHI</t>
  </si>
  <si>
    <t>RAVINDRA SHIVAJIRAO DESHMUKH</t>
  </si>
  <si>
    <t>SANKET KAPSE</t>
  </si>
  <si>
    <t>C2022040313</t>
  </si>
  <si>
    <t>C2022050941</t>
  </si>
  <si>
    <t>OMKAR DATTATRAY TEMGHARE</t>
  </si>
  <si>
    <t>NAGESH SUHAS ACHALERI</t>
  </si>
  <si>
    <t>C2022050190</t>
  </si>
  <si>
    <t>C2022050208</t>
  </si>
  <si>
    <t>VIRAJ VINAYAK BODAS</t>
  </si>
  <si>
    <t>C2022050916</t>
  </si>
  <si>
    <t>C2022060066</t>
  </si>
  <si>
    <t>C2022040346</t>
  </si>
  <si>
    <t>C2021110790</t>
  </si>
  <si>
    <t>MAHESH SHIVDAS MADANE</t>
  </si>
  <si>
    <t>C2022040652</t>
  </si>
  <si>
    <t>KIRAN KASHINATH DERE</t>
  </si>
  <si>
    <t>C2021120700</t>
  </si>
  <si>
    <t>C2022040395</t>
  </si>
  <si>
    <t>C2022050824</t>
  </si>
  <si>
    <t>C2022050827</t>
  </si>
  <si>
    <t>C2022050672</t>
  </si>
  <si>
    <t>C2022040921</t>
  </si>
  <si>
    <t>C2022060063</t>
  </si>
  <si>
    <t>C2022060064</t>
  </si>
  <si>
    <t>SATISH MOHARPAL KUMAR</t>
  </si>
  <si>
    <t>C2022040258</t>
  </si>
  <si>
    <t>C2022050863</t>
  </si>
  <si>
    <t>DIPAK ARJUN SONWANE</t>
  </si>
  <si>
    <t>C2022050977</t>
  </si>
  <si>
    <t>HEMANTKUMAR BAJARANG KAMBLE</t>
  </si>
  <si>
    <t>C2022050970</t>
  </si>
  <si>
    <t>NISHANT DATTATRAY SHINDE</t>
  </si>
  <si>
    <t>C2022060073</t>
  </si>
  <si>
    <t>POURNIMA KASHINATH UBHE</t>
  </si>
  <si>
    <t>C2022040878</t>
  </si>
  <si>
    <t>SAMEER RAGHUNATH PARADKAR</t>
  </si>
  <si>
    <t>C2022060089</t>
  </si>
  <si>
    <t>KALYNESHWAR PANDE</t>
  </si>
  <si>
    <t>C2022050898</t>
  </si>
  <si>
    <t>PRASHANT SANJEEVPURI GOSAVI</t>
  </si>
  <si>
    <t>C2022060090</t>
  </si>
  <si>
    <t>GANESH BABASAHEB NAWSUPE</t>
  </si>
  <si>
    <t>C2021110349</t>
  </si>
  <si>
    <t>ANUSAYA PANDURANG MORE</t>
  </si>
  <si>
    <t>C2022050202</t>
  </si>
  <si>
    <t>SHREYA MUKUND APTE</t>
  </si>
  <si>
    <t>C2022060114</t>
  </si>
  <si>
    <t>RASIKA SHASHANK SAMAK</t>
  </si>
  <si>
    <t>C2022060099</t>
  </si>
  <si>
    <t>SMITA MAKARAND ADKAR</t>
  </si>
  <si>
    <t>C2022060118</t>
  </si>
  <si>
    <t>PRAVIN RAMDAS DAGADE</t>
  </si>
  <si>
    <t>C2022060101</t>
  </si>
  <si>
    <t>MILIND KALIDAS BHALERAO</t>
  </si>
  <si>
    <t>C2022050609</t>
  </si>
  <si>
    <t>DNYANOBA RAMBHAU ABNAVE</t>
  </si>
  <si>
    <t>C2022040819</t>
  </si>
  <si>
    <t>ASHPAK AKBAR SHAIKH</t>
  </si>
  <si>
    <t>C2022060124</t>
  </si>
  <si>
    <t>PARTH JITENDRA DODIYA</t>
  </si>
  <si>
    <t>C2022020176</t>
  </si>
  <si>
    <t>SHRUTI SHRIKANT BELGAMWAR</t>
  </si>
  <si>
    <t>C2022040786</t>
  </si>
  <si>
    <t>GANESH POPAT MORE</t>
  </si>
  <si>
    <t>C2022060128</t>
  </si>
  <si>
    <t>NILESH VAJRAKUMAR DHOLE</t>
  </si>
  <si>
    <t>C2022060139</t>
  </si>
  <si>
    <t>ABHIJEET BHOSALE</t>
  </si>
  <si>
    <t>C2019050044</t>
  </si>
  <si>
    <t>next 2 month</t>
  </si>
  <si>
    <t>MAHESH NARAYAN KALE</t>
  </si>
  <si>
    <t>C2022060181</t>
  </si>
  <si>
    <t>ARJUN KUMAR DEY</t>
  </si>
  <si>
    <t>C2022060180</t>
  </si>
  <si>
    <t>AJAY DATTATRAY JUMBAD</t>
  </si>
  <si>
    <t>C2022050914</t>
  </si>
  <si>
    <t>AUTO JI-DEMO</t>
  </si>
  <si>
    <t>NITESH VISHWASRAO THORAT</t>
  </si>
  <si>
    <t>C2021120647</t>
  </si>
  <si>
    <t>JAVED DASTGIR SHAIKH</t>
  </si>
  <si>
    <t>C2022060136</t>
  </si>
  <si>
    <t>PAWAN KUMAR</t>
  </si>
  <si>
    <t>C2022060202</t>
  </si>
  <si>
    <t>C2022060200</t>
  </si>
  <si>
    <t>AASIM MOHD ANSARI</t>
  </si>
  <si>
    <t>C2022050229</t>
  </si>
  <si>
    <t>NITIN VISHWANATH CHANDORKAR</t>
  </si>
  <si>
    <t>C2022050187</t>
  </si>
  <si>
    <t>ROHIT DADU BHALERAO</t>
  </si>
  <si>
    <t>C2022050388</t>
  </si>
  <si>
    <t>MOHAN KASHINATH MOHOL</t>
  </si>
  <si>
    <t>C2022040872</t>
  </si>
  <si>
    <t>DIVYA PATHAK</t>
  </si>
  <si>
    <t>C2022060183</t>
  </si>
  <si>
    <t>C2022050883</t>
  </si>
  <si>
    <t>YUVRAJ VASANT FALAKE</t>
  </si>
  <si>
    <t>C2022050416</t>
  </si>
  <si>
    <t>ASHWINI VIJAYRAO JAMKAR</t>
  </si>
  <si>
    <t>C2022060210</t>
  </si>
  <si>
    <t>STATUS</t>
  </si>
  <si>
    <t>FUEL</t>
  </si>
  <si>
    <t>DELIVERY DATE</t>
  </si>
  <si>
    <t>TALLY RET DT</t>
  </si>
  <si>
    <t>Confirm Date</t>
  </si>
  <si>
    <t>POLICY_ISSUE_DATE</t>
  </si>
  <si>
    <t>SOT-Reg Date</t>
  </si>
  <si>
    <t>E-mail</t>
  </si>
  <si>
    <t>MALB341CLNM116231</t>
  </si>
  <si>
    <t>AU-P</t>
  </si>
  <si>
    <t>MALFC81ALNM327895</t>
  </si>
  <si>
    <t>MALPC813LNM817354</t>
  </si>
  <si>
    <t>AL-D</t>
  </si>
  <si>
    <t>MALC041GLNM330198</t>
  </si>
  <si>
    <t>MALFC81BLNM334143</t>
  </si>
  <si>
    <t>MALFC81BLNM322500</t>
  </si>
  <si>
    <t>MALB341CLNM118312</t>
  </si>
  <si>
    <t>MALPC813LNM313662</t>
  </si>
  <si>
    <t>MALPC813LNM314142</t>
  </si>
  <si>
    <t>MALFC81BLNM315180</t>
  </si>
  <si>
    <t>MALFC81BLNM305973</t>
  </si>
  <si>
    <t>MALFC81BLNM302987</t>
  </si>
  <si>
    <t>MALFC81BLNM302993</t>
  </si>
  <si>
    <t>MALFC81BLNM300114</t>
  </si>
  <si>
    <t>MALFC81BLNM317710</t>
  </si>
  <si>
    <t>MALFC81BLNM292135</t>
  </si>
  <si>
    <t>MALFC81BLNM301496</t>
  </si>
  <si>
    <t>MALB341CYNM106570</t>
  </si>
  <si>
    <t>MALB351CLNM276809</t>
  </si>
  <si>
    <t>NS-C</t>
  </si>
  <si>
    <t>MALB241CLNM115154</t>
  </si>
  <si>
    <t>MALB351CLNM272755</t>
  </si>
  <si>
    <t>MALB241CLNM105731</t>
  </si>
  <si>
    <t>MALB351CLNM272202</t>
  </si>
  <si>
    <t>MALB241CLNM103826</t>
  </si>
  <si>
    <t>MALB241CLNM114250</t>
  </si>
  <si>
    <t>MALB241CLNM111131</t>
  </si>
  <si>
    <t>MALPA813LNM285369</t>
  </si>
  <si>
    <t>MALB351CLNM272654</t>
  </si>
  <si>
    <t>MALB241CLNM113195</t>
  </si>
  <si>
    <t>MALPA813LNM274975</t>
  </si>
  <si>
    <t>MALA741CLNM404685</t>
  </si>
  <si>
    <t>MALB351CLNM300039</t>
  </si>
  <si>
    <t>MALB351CLNM272650</t>
  </si>
  <si>
    <t>MALB351CLNM280579</t>
  </si>
  <si>
    <t>MALPC812TNM296446</t>
  </si>
  <si>
    <t>MALB241CLNM111389</t>
  </si>
  <si>
    <t>MALB241CLNM110124</t>
  </si>
  <si>
    <t>MALPC812LNM299614</t>
  </si>
  <si>
    <t>MALBH511LNM130642</t>
  </si>
  <si>
    <t>MALB351CYNM275142</t>
  </si>
  <si>
    <t>MALB351CLNM287117</t>
  </si>
  <si>
    <t>MALB241CLNM109032</t>
  </si>
  <si>
    <t>MALB351CYNM284876</t>
  </si>
  <si>
    <t>MALB351CLNM286247</t>
  </si>
  <si>
    <t>MALB351CLNM288247</t>
  </si>
  <si>
    <t>MALB351CLNM284614</t>
  </si>
  <si>
    <t>MALB241CLNM109095</t>
  </si>
  <si>
    <t>MALB241CLNM110128</t>
  </si>
  <si>
    <t>MALB241CLNM113024</t>
  </si>
  <si>
    <t>MALB351CYNM303938</t>
  </si>
  <si>
    <t>MALB241CLNM114247</t>
  </si>
  <si>
    <t>MALPB813LNM275021</t>
  </si>
  <si>
    <t>MALB351CLNM277496</t>
  </si>
  <si>
    <t>MALB351CLNM280603</t>
  </si>
  <si>
    <t>MALPC813LNM335521</t>
  </si>
  <si>
    <t>MALBK512LNM124979</t>
  </si>
  <si>
    <t>MALPC812TNM333253</t>
  </si>
  <si>
    <t>MALBK511VNM115751</t>
  </si>
  <si>
    <t>MALB241CLNM105918</t>
  </si>
  <si>
    <t>MALPC811VNM283550</t>
  </si>
  <si>
    <t>MALB351CLNM270389</t>
  </si>
  <si>
    <t>MALB241CLNM117774</t>
  </si>
  <si>
    <t>MALB351CLNM272468</t>
  </si>
  <si>
    <t>MALB241CLNM117706</t>
  </si>
  <si>
    <t>MALB351CYNM307983</t>
  </si>
  <si>
    <t>MALB241CLNM114707</t>
  </si>
  <si>
    <t>MALFC81BLNM290330</t>
  </si>
  <si>
    <t>MALBK511VNM133072</t>
  </si>
  <si>
    <t>MALPB813LNM290081</t>
  </si>
  <si>
    <t>MALB241CLNM116081</t>
  </si>
  <si>
    <t>MALPC812LNM300073</t>
  </si>
  <si>
    <t>MALPC813MNM609836</t>
  </si>
  <si>
    <t>AL-P</t>
  </si>
  <si>
    <t>MALB241CLNM119744</t>
  </si>
  <si>
    <t>MALPC812LNM293483</t>
  </si>
  <si>
    <t>MALPA812LNM276277</t>
  </si>
  <si>
    <t>MALPC813MNM280147</t>
  </si>
  <si>
    <t>MALB241CLNM113249</t>
  </si>
  <si>
    <t>MALB241CLNM112292</t>
  </si>
  <si>
    <t>MALFC81DLNM296122</t>
  </si>
  <si>
    <t>MALFC81AVNM295544</t>
  </si>
  <si>
    <t>MALBK512LNM119853</t>
  </si>
  <si>
    <t>MALC041FLNM317413</t>
  </si>
  <si>
    <t>MALPA813LNM304556</t>
  </si>
  <si>
    <t>MALBH512TNM122080</t>
  </si>
  <si>
    <t>MALA741CLNM404803</t>
  </si>
  <si>
    <t>MALB351CLNM291625</t>
  </si>
  <si>
    <t>MALB241CLNM113834</t>
  </si>
  <si>
    <t>MALA741CLNM404498</t>
  </si>
  <si>
    <t>MALB351CLNM277676</t>
  </si>
  <si>
    <t>MALB241CLNM118976</t>
  </si>
  <si>
    <t>MALB241CLNM111023</t>
  </si>
  <si>
    <t>MALB241CLNM121226</t>
  </si>
  <si>
    <t>MALB241CLNM123463</t>
  </si>
  <si>
    <t>MALPC813LNM303781</t>
  </si>
  <si>
    <t>MALPC813LNM279516</t>
  </si>
  <si>
    <t>MALPB812LNM303422</t>
  </si>
  <si>
    <t>MALAF51CLNM185995</t>
  </si>
  <si>
    <t>SN-C</t>
  </si>
  <si>
    <t>MALPC813MNM285573</t>
  </si>
  <si>
    <t>MALFC81DLNM334187</t>
  </si>
  <si>
    <t>MALBK512LNM128357</t>
  </si>
  <si>
    <t>MALBK511VNM116147</t>
  </si>
  <si>
    <t>MALPC813LNM281820</t>
  </si>
  <si>
    <t>MALB241CLNM118331</t>
  </si>
  <si>
    <t>MALPA813LNM279298</t>
  </si>
  <si>
    <t>MALA741CLNM405094</t>
  </si>
  <si>
    <t>MALA741CLNM404981</t>
  </si>
  <si>
    <t>MALA741CLNM405400</t>
  </si>
  <si>
    <t>MALB351CYNM310006</t>
  </si>
  <si>
    <t>MALB241CLNM124004</t>
  </si>
  <si>
    <t>MALPB812LNM333138</t>
  </si>
  <si>
    <t>MALB241CLNM124020</t>
  </si>
  <si>
    <t>MALPC813LNM312252</t>
  </si>
  <si>
    <t>MALPC812TNM296729</t>
  </si>
  <si>
    <t>MALAF51CYNM178747</t>
  </si>
  <si>
    <t>SN-P</t>
  </si>
  <si>
    <t>MALB241CLNM113760</t>
  </si>
  <si>
    <t>MALPC813MNM304322</t>
  </si>
  <si>
    <t>MALB241CLNM111522</t>
  </si>
  <si>
    <t>MALB241CLNM123333</t>
  </si>
  <si>
    <t>MALB241CLNM120302</t>
  </si>
  <si>
    <t>MALA741CLNM404496</t>
  </si>
  <si>
    <t>MALB241CLNM120303</t>
  </si>
  <si>
    <t>MALPC813MNM290889</t>
  </si>
  <si>
    <t>MALPC812LNM297974</t>
  </si>
  <si>
    <t>MALFC81AVNM301111</t>
  </si>
  <si>
    <t>MALA741CLNM404524</t>
  </si>
  <si>
    <t>MALBJ512LNM118987</t>
  </si>
  <si>
    <t>MALA741CLNM405024</t>
  </si>
  <si>
    <t>MALA741CLNM404690</t>
  </si>
  <si>
    <t>MALBK512LNM131198</t>
  </si>
  <si>
    <t>MALB351CLNM291629</t>
  </si>
  <si>
    <t>MALC741FLNM317719</t>
  </si>
  <si>
    <t>MALBJ512LNM119739</t>
  </si>
  <si>
    <t>MALPC813MNM293784</t>
  </si>
  <si>
    <t>MALPA813LNM288237</t>
  </si>
  <si>
    <t>MALJ381AMNM017613</t>
  </si>
  <si>
    <t>T-D</t>
  </si>
  <si>
    <t>MALFC81BLNM293325</t>
  </si>
  <si>
    <t>MALPC813LNM812728</t>
  </si>
  <si>
    <t>MALJ381AMNM017481</t>
  </si>
  <si>
    <t>MALA741CLNM404520</t>
  </si>
  <si>
    <t>MALB351CLNM297662</t>
  </si>
  <si>
    <t>MALFC81BLMM259826</t>
  </si>
  <si>
    <t>MALB351CLNM270410</t>
  </si>
  <si>
    <t>MALBK511VMM107958</t>
  </si>
  <si>
    <t>MALPA813LNM314480</t>
  </si>
  <si>
    <t>MALFC81BLNM295428</t>
  </si>
  <si>
    <t>MALFC81BLMM286733</t>
  </si>
  <si>
    <t>MALA741CLNM404705</t>
  </si>
  <si>
    <t>MALB241CLNM109222</t>
  </si>
  <si>
    <t>MALFC81DLNM299035</t>
  </si>
  <si>
    <t>MALPB812LNM277669</t>
  </si>
  <si>
    <t>MALPA813LNM286879</t>
  </si>
  <si>
    <t>MALB351CLNM282881</t>
  </si>
  <si>
    <t>MALB351CLNM302165</t>
  </si>
  <si>
    <t>MALPA813LNM285728</t>
  </si>
  <si>
    <t>MALPA813LNM296128</t>
  </si>
  <si>
    <t>MALFE81DLNM299110</t>
  </si>
  <si>
    <t>MALPA813LNM282706</t>
  </si>
  <si>
    <t>MALB241CLNM110206</t>
  </si>
  <si>
    <t>MALC041GLNM327721</t>
  </si>
  <si>
    <t>MALFC81ALNM297100</t>
  </si>
  <si>
    <t>MALB251CLNM268610</t>
  </si>
  <si>
    <t>MALFC81DLNM299981</t>
  </si>
  <si>
    <t>MALFC81DLMM286912</t>
  </si>
  <si>
    <t>MALFC81BLNM314588</t>
  </si>
  <si>
    <t>MALFC81BLNM313158</t>
  </si>
  <si>
    <t>MALFC81BLNM297400</t>
  </si>
  <si>
    <t>MALBH514LNM113122</t>
  </si>
  <si>
    <t>MALB351CLNM290776</t>
  </si>
  <si>
    <t>MALBK514LNM113226</t>
  </si>
  <si>
    <t>MALFC81BLNM308740</t>
  </si>
  <si>
    <t>MALFC81BLNM289095</t>
  </si>
  <si>
    <t>MALPA813LNM275227</t>
  </si>
  <si>
    <t>MALFC81BLNM297389</t>
  </si>
  <si>
    <t>MALPA813LNM287905</t>
  </si>
  <si>
    <t>MALPC813LNM290224</t>
  </si>
  <si>
    <t>MALBH512LNM116618</t>
  </si>
  <si>
    <t>MALFC81DLNM297295</t>
  </si>
  <si>
    <t>MALPC812LNM310216</t>
  </si>
  <si>
    <t>MALBH512LNM127726</t>
  </si>
  <si>
    <t>MALFC81DLNM298943</t>
  </si>
  <si>
    <t>MALBH512LNM121388</t>
  </si>
  <si>
    <t>MALPA812LNM297539</t>
  </si>
  <si>
    <t>MALB351CLNM272440</t>
  </si>
  <si>
    <t>MALPC813LNM289607</t>
  </si>
  <si>
    <t>MALPC812TNM327605</t>
  </si>
  <si>
    <t>MALFC81BLNM298761</t>
  </si>
  <si>
    <t>MALFC81DLNM303274</t>
  </si>
  <si>
    <t>MALFC81AVNM311718</t>
  </si>
  <si>
    <t>MALB351CLNM284001</t>
  </si>
  <si>
    <t>MALB351CLNM277920</t>
  </si>
  <si>
    <t>MALA741CLNM405302</t>
  </si>
  <si>
    <t>MALA741CLNM405315</t>
  </si>
  <si>
    <t>MALBK511VNM122801</t>
  </si>
  <si>
    <t>MALB241CLNM124929</t>
  </si>
  <si>
    <t>MALBK511VMM110501</t>
  </si>
  <si>
    <t>MALAF51CLNM176606</t>
  </si>
  <si>
    <t>MALFC81BLNM303598</t>
  </si>
  <si>
    <t>MALPA813LNM288235</t>
  </si>
  <si>
    <t>MALPA813LNM290198</t>
  </si>
  <si>
    <t>MALPC813MNM299319</t>
  </si>
  <si>
    <t>MALB351CLNM275594</t>
  </si>
  <si>
    <t>MALPA813LNM287786</t>
  </si>
  <si>
    <t>MALFC81DLNM312980</t>
  </si>
  <si>
    <t>MALA741CLNM404698</t>
  </si>
  <si>
    <t>MALA741CLNM404695</t>
  </si>
  <si>
    <t>MALPC813LNM293105</t>
  </si>
  <si>
    <t>MALPA813LNM289762</t>
  </si>
  <si>
    <t>MALPC813MNM290767</t>
  </si>
  <si>
    <t>MALPA813LNM294593</t>
  </si>
  <si>
    <t>MALFC81BLNM300414</t>
  </si>
  <si>
    <t>MALFC81ALNM310213</t>
  </si>
  <si>
    <t>MALB241CLNM117709</t>
  </si>
  <si>
    <t>MALFC81DLNM298600</t>
  </si>
  <si>
    <t>MALBK511VMM111479</t>
  </si>
  <si>
    <t>MALPA813LNM288261</t>
  </si>
  <si>
    <t>MALFC81DLNM309210</t>
  </si>
  <si>
    <t>MALFC81ALNM311225</t>
  </si>
  <si>
    <t>MALPA813LNM322617</t>
  </si>
  <si>
    <t>MALPC813LNM302845</t>
  </si>
  <si>
    <t>MALFC81BLNM303619</t>
  </si>
  <si>
    <t>MALFC81BLNM302421</t>
  </si>
  <si>
    <t>MALPA813LNM322499</t>
  </si>
  <si>
    <t>MALPC813MNM610299</t>
  </si>
  <si>
    <t>MALFC81BLNM308716</t>
  </si>
  <si>
    <t>MALPA813LNM315722</t>
  </si>
  <si>
    <t>MALPC812LNM312711</t>
  </si>
  <si>
    <t>MALPC813MNM610958</t>
  </si>
  <si>
    <t>NS-D</t>
  </si>
  <si>
    <t>MALAF51CLNM180576</t>
  </si>
  <si>
    <t>MALPA813LNM311671</t>
  </si>
  <si>
    <t>MALPC813MNM812944</t>
  </si>
  <si>
    <t>MALFC81DLNM313937</t>
  </si>
  <si>
    <t>MALPC813MNM812943</t>
  </si>
  <si>
    <t>MALFC81BLNM309686</t>
  </si>
  <si>
    <t>MALPA813LNM311670</t>
  </si>
  <si>
    <t>MALBJ512TNM129808</t>
  </si>
  <si>
    <t>MALFC81DLNM323981</t>
  </si>
  <si>
    <t>MALAF51CLNM180010</t>
  </si>
  <si>
    <t>MALPA812LNM325487</t>
  </si>
  <si>
    <t>MALBH514LNM123302</t>
  </si>
  <si>
    <t>MALPA813LNM330463</t>
  </si>
  <si>
    <t>MALPA813LNM325240</t>
  </si>
  <si>
    <t>MALFC81BLNM299653</t>
  </si>
  <si>
    <t>MALPC813LNM294123</t>
  </si>
  <si>
    <t>MALB351CLNM287871</t>
  </si>
  <si>
    <t>MALPC813LNM295415</t>
  </si>
  <si>
    <t>MALFE81DLNM307265</t>
  </si>
  <si>
    <t>MALPC813MNM814403</t>
  </si>
  <si>
    <t>MALFC81DLNM313949</t>
  </si>
  <si>
    <t>MALFC81DLNM310829</t>
  </si>
  <si>
    <t>MILINDKASALKAR17@GMAIL.COM</t>
  </si>
  <si>
    <t>MALPC813MNM815272</t>
  </si>
  <si>
    <t>MALA741CLNM405495</t>
  </si>
  <si>
    <t>MALA741CLNM405319</t>
  </si>
  <si>
    <t>MALA741CLNM405089</t>
  </si>
  <si>
    <t>MALB351CLNM302199</t>
  </si>
  <si>
    <t>MALPA813LNM323858</t>
  </si>
  <si>
    <t>MALPB812LNM325572</t>
  </si>
  <si>
    <t>CT-p</t>
  </si>
  <si>
    <t>MALB351CLNM278882</t>
  </si>
  <si>
    <t>MALFC81DLNM322799</t>
  </si>
  <si>
    <t>MALPC813MNM308951</t>
  </si>
  <si>
    <t>MALA741CLNM405317</t>
  </si>
  <si>
    <t>MALFC81AVNM320478</t>
  </si>
  <si>
    <t>MALB351CLNM281154</t>
  </si>
  <si>
    <t>MALB241CLNM123788</t>
  </si>
  <si>
    <t>MALA741CLNM404964</t>
  </si>
  <si>
    <t>MALBH512LNM125966</t>
  </si>
  <si>
    <t>MALPA813LNM297807</t>
  </si>
  <si>
    <t>MALFC81ALNM298825</t>
  </si>
  <si>
    <t>MALB351CLNM292878</t>
  </si>
  <si>
    <t>MALBH512TNM139595</t>
  </si>
  <si>
    <t>MALC841FMNM323508</t>
  </si>
  <si>
    <t>MALFC81ALNM313906</t>
  </si>
  <si>
    <t>MALFE81DLNM317885</t>
  </si>
  <si>
    <t>MALPC811VNM295732</t>
  </si>
  <si>
    <t>MALPA813LNM312132</t>
  </si>
  <si>
    <t>MALPB813LNM319613</t>
  </si>
  <si>
    <t>MALFC81ALNM314250</t>
  </si>
  <si>
    <t>MALAF51CYNM178360</t>
  </si>
  <si>
    <t>MALPC813LNM815210</t>
  </si>
  <si>
    <t>MALFC81BLNM322657</t>
  </si>
  <si>
    <t>MALPA812LNM297566</t>
  </si>
  <si>
    <t>MALPC813LNM331676</t>
  </si>
  <si>
    <t>MALPC813MNM814770</t>
  </si>
  <si>
    <t>MALPC813LNM300871</t>
  </si>
  <si>
    <t>MALBG514LNM131416</t>
  </si>
  <si>
    <t>MALB351CLNM309343</t>
  </si>
  <si>
    <t>MALFC81BLNM292134</t>
  </si>
  <si>
    <t>MALA741CLNM405264</t>
  </si>
  <si>
    <t>MALAF51CLNM183033</t>
  </si>
  <si>
    <t>MALPC813MNM816661</t>
  </si>
  <si>
    <t>MALBJ512LNM128778</t>
  </si>
  <si>
    <t>MALPC813MNM816438</t>
  </si>
  <si>
    <t>MALPA812LNM310114</t>
  </si>
  <si>
    <t>MALA741CLNM405143</t>
  </si>
  <si>
    <t>MALFC81DLNM320195</t>
  </si>
  <si>
    <t>MALFE81ALNM307608</t>
  </si>
  <si>
    <t>MALB351CLNM289897</t>
  </si>
  <si>
    <t>MALPC813MNM816571</t>
  </si>
  <si>
    <t>MALAF51CLNM180428</t>
  </si>
  <si>
    <t>MALBK511VNM122718</t>
  </si>
  <si>
    <t>MALBK511VNM122527</t>
  </si>
  <si>
    <t>MALFC81ALNM299789</t>
  </si>
  <si>
    <t>MALPC813LNM304750</t>
  </si>
  <si>
    <t>MALPC813LNM307284</t>
  </si>
  <si>
    <t>MALPA813LNM327684</t>
  </si>
  <si>
    <t>MALPC813LNM305263</t>
  </si>
  <si>
    <t>MALFC81BLNM316377</t>
  </si>
  <si>
    <t>MALAF51CLNM185961</t>
  </si>
  <si>
    <t>MALPA812LNM313167</t>
  </si>
  <si>
    <t>MALB351CLNM313550</t>
  </si>
  <si>
    <t>MALFC81BLNM314829</t>
  </si>
  <si>
    <t>MALFC81BLNM305978</t>
  </si>
  <si>
    <t>MALBK512LNM133706</t>
  </si>
  <si>
    <t>MALFC81ALNM331020</t>
  </si>
  <si>
    <t>MALA741CLNM405099</t>
  </si>
  <si>
    <t>MALPC813LNM307920</t>
  </si>
  <si>
    <t>MALFC81BLNM315278</t>
  </si>
  <si>
    <t>MALA741CLNM405025</t>
  </si>
  <si>
    <t>MALFC81BLNM318940</t>
  </si>
  <si>
    <t>MALFC81BLNM315934</t>
  </si>
  <si>
    <t>MALB351CLNM291619</t>
  </si>
  <si>
    <t>MALPC813MNM611093</t>
  </si>
  <si>
    <t>MALPC813LNM310410</t>
  </si>
  <si>
    <t>MALFC81DLNM328695</t>
  </si>
  <si>
    <t>MALPC813MNM611588</t>
  </si>
  <si>
    <t>MALPC811VNM306986</t>
  </si>
  <si>
    <t>MALA741CLNM405236</t>
  </si>
  <si>
    <t>MALA741CLNM405279</t>
  </si>
  <si>
    <t>MALB351CLNM302191</t>
  </si>
  <si>
    <t>MALB351CLNM286144</t>
  </si>
  <si>
    <t>MALPB813LNM315822</t>
  </si>
  <si>
    <t>MALB351CLNM289282</t>
  </si>
  <si>
    <t>MALB351CLNM306895</t>
  </si>
  <si>
    <t>MALBJ512LNM130007</t>
  </si>
  <si>
    <t>MALPC813MNM817627</t>
  </si>
  <si>
    <t>MALPC813LNM814599</t>
  </si>
  <si>
    <t>MALPC813MNM816696</t>
  </si>
  <si>
    <t>MALC041FLNM330701</t>
  </si>
  <si>
    <t>MALB251CLNM295831</t>
  </si>
  <si>
    <t>MALB351CLNM302679</t>
  </si>
  <si>
    <t>MALPA813LNM323803</t>
  </si>
  <si>
    <t>MALPC813LNM329467</t>
  </si>
  <si>
    <t>MALPC812LNM321608</t>
  </si>
  <si>
    <t>MALPC812LNM321625</t>
  </si>
  <si>
    <t>MALFC81DLNM335603</t>
  </si>
  <si>
    <t>MALFC81DLNM326228</t>
  </si>
  <si>
    <t>MALC741FLNM323486</t>
  </si>
  <si>
    <t>MALFC81BLNM325457</t>
  </si>
  <si>
    <t>MALB351CLNM293155</t>
  </si>
  <si>
    <t>MALA741CLNM405326</t>
  </si>
  <si>
    <t>MALBH512LNM132118</t>
  </si>
  <si>
    <t>MALB241CLNM117717</t>
  </si>
  <si>
    <t>MALPC813MNM316574</t>
  </si>
  <si>
    <t>MALB351CLNM290831</t>
  </si>
  <si>
    <t>MALB241CLNM118346</t>
  </si>
  <si>
    <t>MALFC81BLNM321150</t>
  </si>
  <si>
    <t>MALB241CLNM124207</t>
  </si>
  <si>
    <t>MALBH511LNM134318</t>
  </si>
  <si>
    <t>MALPC813LNM323911</t>
  </si>
  <si>
    <t>MALPB813LNM334408</t>
  </si>
  <si>
    <t>MALAF51CLNM185953</t>
  </si>
  <si>
    <t>MALPC813LNM817293</t>
  </si>
  <si>
    <t>MALPB812LNM319875</t>
  </si>
  <si>
    <t>MALBH512LNM130214</t>
  </si>
  <si>
    <t>MALFC81BLNM310592</t>
  </si>
  <si>
    <t>MALPC813LNM314107</t>
  </si>
  <si>
    <t>MALPC813LNM318397</t>
  </si>
  <si>
    <t>MALB251CLNM303556</t>
  </si>
  <si>
    <t>MALFC81BLNM326799</t>
  </si>
  <si>
    <t>MALPC813LNM335384</t>
  </si>
  <si>
    <t>MALPA813LNM336009</t>
  </si>
  <si>
    <t>MALPA812LNM317370</t>
  </si>
  <si>
    <t>MALPA812LNM318000</t>
  </si>
  <si>
    <t>MALPC813LNM612580</t>
  </si>
  <si>
    <t>MALB351CLNM300066</t>
  </si>
  <si>
    <t>MALBH511LNM121900</t>
  </si>
  <si>
    <t>MALB351CLNM308768</t>
  </si>
  <si>
    <t>MALB241CLNM121078</t>
  </si>
  <si>
    <t>MALB351CLNM306312</t>
  </si>
  <si>
    <t>MALB351CLNM310865</t>
  </si>
  <si>
    <t>MALPA813LNM326852</t>
  </si>
  <si>
    <t>MALPA813LNM332789</t>
  </si>
  <si>
    <t>MALB351CLNM293900</t>
  </si>
  <si>
    <t>MALAF51CLNM186604</t>
  </si>
  <si>
    <t>MALB241CLNM121630</t>
  </si>
  <si>
    <t>MALB351CLNM292880</t>
  </si>
  <si>
    <t>MALFC81BLNM322685</t>
  </si>
  <si>
    <t>MALPA812LNM316141</t>
  </si>
  <si>
    <t>MALBK511VNM138743</t>
  </si>
  <si>
    <t>MALA741CLNM405628</t>
  </si>
  <si>
    <t>MALAF51CLNM185941</t>
  </si>
  <si>
    <t>MALFC81BLNM322498</t>
  </si>
  <si>
    <t>MALFC81BLNM325441</t>
  </si>
  <si>
    <t>MALFC81BLNM325883</t>
  </si>
  <si>
    <t>MALPC813MNM816708</t>
  </si>
  <si>
    <t>MALBJ512LNM131751</t>
  </si>
  <si>
    <t>MALFC81BLNM325850</t>
  </si>
  <si>
    <t>MALPC813MNM819632</t>
  </si>
  <si>
    <t>MALPC813MNM817456</t>
  </si>
  <si>
    <t>MALB241CLNM119814</t>
  </si>
  <si>
    <t>MALB351CLNM312263</t>
  </si>
  <si>
    <t>MALPC813MNM333450</t>
  </si>
  <si>
    <t>MALPC812LNM327479</t>
  </si>
  <si>
    <t>MALFC81BLNM330969</t>
  </si>
  <si>
    <t>MALB351CLNM303736</t>
  </si>
  <si>
    <t>MALPC813MNM819866</t>
  </si>
  <si>
    <t>MALAF51CLNM186003</t>
  </si>
  <si>
    <t>MALB351CLNM311426</t>
  </si>
  <si>
    <t>MALA741CLNM405504</t>
  </si>
  <si>
    <t>MALB351CLNM311421</t>
  </si>
  <si>
    <t>MALB351CLNM300470</t>
  </si>
  <si>
    <t>MALA741CLNM405446</t>
  </si>
  <si>
    <t>MALB241CLNM122417</t>
  </si>
  <si>
    <t>MALB351CLNM303279</t>
  </si>
  <si>
    <t>MALPC813MNM611907</t>
  </si>
  <si>
    <t>MALPC813MNM820094</t>
  </si>
  <si>
    <t>MALPC812LNM325032</t>
  </si>
  <si>
    <t>MALBH512LNM130956</t>
  </si>
  <si>
    <t>MALB241CLNM123040</t>
  </si>
  <si>
    <t>MALB241CLNM123799</t>
  </si>
  <si>
    <t>MALB241CLNM124878</t>
  </si>
  <si>
    <t>MALB341CLNM125263</t>
  </si>
  <si>
    <t>MALB251CLNM303562</t>
  </si>
  <si>
    <t>MALPC811VNM330824</t>
  </si>
  <si>
    <t>MALPA813LNM336002</t>
  </si>
  <si>
    <t>MALPC812TNM323658</t>
  </si>
  <si>
    <t>MALPC812LNM305509</t>
  </si>
  <si>
    <t>MALC841GLNM331758</t>
  </si>
  <si>
    <t>MALFC81DLNM333916</t>
  </si>
  <si>
    <t>MALAF51CLNM189444</t>
  </si>
  <si>
    <t>MALB351CLNM302769</t>
  </si>
  <si>
    <t>MALB351CLNM305736</t>
  </si>
  <si>
    <t>MALPC813MNM329010</t>
  </si>
  <si>
    <t>MALFC81DLNM337838</t>
  </si>
  <si>
    <t>MALFC81BLNM332031</t>
  </si>
  <si>
    <t>MALB341CYNM121541</t>
  </si>
  <si>
    <t>MALFC81BLNM328498</t>
  </si>
  <si>
    <t>MALPC812LNM331002</t>
  </si>
  <si>
    <t>MALB351CLNM307594</t>
  </si>
  <si>
    <t>MALB351CLNM304598</t>
  </si>
  <si>
    <t>MALPA812LNM325536</t>
  </si>
  <si>
    <t>MALB351CLNM306176</t>
  </si>
  <si>
    <t>MALFC81BLNM330812</t>
  </si>
  <si>
    <t>MALBH512LNM137397</t>
  </si>
  <si>
    <t>MALAF51CLNM192199</t>
  </si>
  <si>
    <t>MALFC81BLNM336597</t>
  </si>
  <si>
    <t>MALFC81BLNM330851</t>
  </si>
  <si>
    <t>MALAF51CLNM191696</t>
  </si>
  <si>
    <t>MALFC81BLNM331174</t>
  </si>
  <si>
    <t>MALPC815MNM612338</t>
  </si>
  <si>
    <t>MALFC81BLNM330385</t>
  </si>
  <si>
    <t>MALFC81DLNM334209</t>
  </si>
  <si>
    <t>MALB251CLNM305503</t>
  </si>
  <si>
    <t>MALPC813LNM315926</t>
  </si>
  <si>
    <t>MALB351ELNM308896</t>
  </si>
  <si>
    <t>MALFC81DLNM334207</t>
  </si>
  <si>
    <t>MALBG512LNM136964</t>
  </si>
  <si>
    <t>MALPA812LNM318571</t>
  </si>
  <si>
    <t>MALAF51CLNM189466</t>
  </si>
  <si>
    <t>MALBG512LNM132483</t>
  </si>
  <si>
    <t>MALB251CLNM310279</t>
  </si>
  <si>
    <t>MALFC81BLNM337529</t>
  </si>
  <si>
    <t>MALBK512LNM137974</t>
  </si>
  <si>
    <t>MALPC813LNM820071</t>
  </si>
  <si>
    <t>MALFC81BLNM337540</t>
  </si>
  <si>
    <t>MALBH514LNM139249</t>
  </si>
  <si>
    <t>MALFC81BLNM337537</t>
  </si>
  <si>
    <t>MALPC813LNM820001</t>
  </si>
  <si>
    <t>MALB351CLNM307609</t>
  </si>
  <si>
    <t>MALB251CLNM309650</t>
  </si>
  <si>
    <t>MALPA812LNM335933</t>
  </si>
  <si>
    <t>MALFC81BLNM337521</t>
  </si>
  <si>
    <t>MALPC813LNM821344</t>
  </si>
  <si>
    <t>MALBH512LNM137444</t>
  </si>
  <si>
    <t>MALFC81BLNM338955</t>
  </si>
  <si>
    <t>MALFE81ALNM340183</t>
  </si>
  <si>
    <t>MALB351CLNM314013</t>
  </si>
  <si>
    <t>MALPA812LNM329132</t>
  </si>
  <si>
    <t>UNITED MEDICAL SOLUTIONS-2-MANDAKINI YADAV PATIL</t>
  </si>
  <si>
    <t>MALPC813MNM342191</t>
  </si>
  <si>
    <t>MALB351CLNM314081</t>
  </si>
  <si>
    <t>MALB351CLNM316445</t>
  </si>
  <si>
    <t>C2022060215</t>
  </si>
  <si>
    <t>SACHIN BALASAHEB SHINDE</t>
  </si>
  <si>
    <t>C2022060217</t>
  </si>
  <si>
    <t>TANMAY SHANKAR JADHAV</t>
  </si>
  <si>
    <t>C2022060209</t>
  </si>
  <si>
    <t>TANAJI DASRAO THORAT</t>
  </si>
  <si>
    <t>C2022060268</t>
  </si>
  <si>
    <t>ABHISHEK ARUN YADAVPATIL</t>
  </si>
  <si>
    <t>C2022060266</t>
  </si>
  <si>
    <t>MALB341CLNM125677</t>
  </si>
  <si>
    <t>MAYUR ANIL KHEDEKAR</t>
  </si>
  <si>
    <t>C2022060261</t>
  </si>
  <si>
    <t>PRANAY HEMANT PARDESHI</t>
  </si>
  <si>
    <t>C2022060262</t>
  </si>
  <si>
    <t>ARUN BACCHU NAGARE</t>
  </si>
  <si>
    <t>C2022050249</t>
  </si>
  <si>
    <t>CHAITANYA OMPRAKASH SHEWATKAR</t>
  </si>
  <si>
    <t>C2022060237</t>
  </si>
  <si>
    <t>MALB241CLNM127550</t>
  </si>
  <si>
    <t>MALB241CLNM127525</t>
  </si>
  <si>
    <t>MALPA813LNM338103</t>
  </si>
  <si>
    <t>MALPC813MNM342211</t>
  </si>
  <si>
    <t>MALPC813LNM821938</t>
  </si>
  <si>
    <t>RIZWAN SHAKAR KHAN</t>
  </si>
  <si>
    <t>C2022040675</t>
  </si>
  <si>
    <t>KUNAL KISHOR JADHAV</t>
  </si>
  <si>
    <t>C2022050342</t>
  </si>
  <si>
    <t>HARSHAD SANJAY JADHAV</t>
  </si>
  <si>
    <t>C2022060301</t>
  </si>
  <si>
    <t>MALPA813LNM342862</t>
  </si>
  <si>
    <t>MALPC812TNM339282</t>
  </si>
  <si>
    <t>MALPA813LNM341371</t>
  </si>
  <si>
    <t>UNIQUE HYUNDAI-i20</t>
  </si>
  <si>
    <t>ROHAN PRADIP MISAL</t>
  </si>
  <si>
    <t>C2022060333</t>
  </si>
  <si>
    <t>MALB351CLNM314488</t>
  </si>
  <si>
    <t>ANIL HASTIMAL SAKLA</t>
  </si>
  <si>
    <t>BLUE + BLACK</t>
  </si>
  <si>
    <t>C2022060228</t>
  </si>
  <si>
    <t>CHETAN BHAU DHUMAL</t>
  </si>
  <si>
    <t>C2019113138</t>
  </si>
  <si>
    <t>MALB241CLNM125606</t>
  </si>
  <si>
    <t>MALBH514LNM144664</t>
  </si>
  <si>
    <t>ASHUTOSH VIJAY NAIK</t>
  </si>
  <si>
    <t>C2022060362</t>
  </si>
  <si>
    <t>SANDIP KISAN BODKE</t>
  </si>
  <si>
    <t>C2022060340</t>
  </si>
  <si>
    <t>NEHAL SANJAY JAGTAP</t>
  </si>
  <si>
    <t>C2022060358</t>
  </si>
  <si>
    <t>C2022060354</t>
  </si>
  <si>
    <t>MALBG512LNM141365</t>
  </si>
  <si>
    <t>AJIT NAKATU MATE</t>
  </si>
  <si>
    <t>C2022060074</t>
  </si>
  <si>
    <t>C2022060383</t>
  </si>
  <si>
    <t>NIKHIL PHADTARE</t>
  </si>
  <si>
    <t>C2022060375</t>
  </si>
  <si>
    <t>SHEETAL VISHWASRAO</t>
  </si>
  <si>
    <t>C2022050722</t>
  </si>
  <si>
    <t>SANKET SUBHASH WATHARKAR</t>
  </si>
  <si>
    <t>C2022060423</t>
  </si>
  <si>
    <t>TUSHAR SURESH PATHAK</t>
  </si>
  <si>
    <t>C2022060398</t>
  </si>
  <si>
    <t>AMRUTA AMIT SATHE</t>
  </si>
  <si>
    <t>C2022060131</t>
  </si>
  <si>
    <t>SHIVRAM VITHAL MANGADE</t>
  </si>
  <si>
    <t>C2022050810</t>
  </si>
  <si>
    <t>SAGAR SUBHASH JADHAV</t>
  </si>
  <si>
    <t>C2022050201</t>
  </si>
  <si>
    <t>ASHISH RAMCHANDRA LOKHANDE(AARTI SURVE)</t>
  </si>
  <si>
    <t>C2022050507</t>
  </si>
  <si>
    <t>MEGHANA RANGNATH BHAGWAT</t>
  </si>
  <si>
    <t>C2022050106</t>
  </si>
  <si>
    <t>RATNADEEP SAHEBRAO BHINGARE</t>
  </si>
  <si>
    <t>C2022060436</t>
  </si>
  <si>
    <t>SATYAWAN DNYANESHWAR JADHAV</t>
  </si>
  <si>
    <t>C2022040880</t>
  </si>
  <si>
    <t>ARCHANA NILESH NARVEKAR</t>
  </si>
  <si>
    <t>C2022060435</t>
  </si>
  <si>
    <t>SARA PRAMOD JOSHI</t>
  </si>
  <si>
    <t>C2022060434</t>
  </si>
  <si>
    <t>PRATEEK KULKARNI</t>
  </si>
  <si>
    <t>C2022040802</t>
  </si>
  <si>
    <t>MAKRAND NANDKISHOR SUMANT</t>
  </si>
  <si>
    <t>C2022060431</t>
  </si>
  <si>
    <t>MALPC813LNM822175</t>
  </si>
  <si>
    <t>MALPA813LNM341439</t>
  </si>
  <si>
    <t>MALPA813LNM341434</t>
  </si>
  <si>
    <t>C2022060481</t>
  </si>
  <si>
    <t>MONIKA RAMDAS MURHE</t>
  </si>
  <si>
    <t>C2022040580</t>
  </si>
  <si>
    <t>MALB241CLNM126968</t>
  </si>
  <si>
    <t>MALPA813LNM336803</t>
  </si>
  <si>
    <t>MALPA813LNM344887</t>
  </si>
  <si>
    <t>MALPC815MNM822276</t>
  </si>
  <si>
    <t>MALB351CLNM317211</t>
  </si>
  <si>
    <t>MALPA813LNM341375</t>
  </si>
  <si>
    <t>MALB351CYNM319600</t>
  </si>
  <si>
    <t>MALB241CLNM128490</t>
  </si>
  <si>
    <t>MALB341CLNM128606</t>
  </si>
  <si>
    <t>MALC841FLNM334746</t>
  </si>
  <si>
    <t>MALB241CLNM128753</t>
  </si>
  <si>
    <t>MALB241CLNM127004</t>
  </si>
  <si>
    <t>MALB351CLNM319174</t>
  </si>
  <si>
    <t>MALB241CLNM127016</t>
  </si>
  <si>
    <t>MALPA813LNM341383</t>
  </si>
  <si>
    <t>MALPA813LNM345502</t>
  </si>
  <si>
    <t>ROHINI NATHA GAVHANE</t>
  </si>
  <si>
    <t>MALPC813MNM822321</t>
  </si>
  <si>
    <t>HIMANSHU KULKARNI</t>
  </si>
  <si>
    <t>C2022040820</t>
  </si>
  <si>
    <t>GANPATI LAD</t>
  </si>
  <si>
    <t>C2022040701</t>
  </si>
  <si>
    <t>IMRAN NAJIR SHAIKH</t>
  </si>
  <si>
    <t>C2022040457</t>
  </si>
  <si>
    <t>DILIP TANAJI BAGALE</t>
  </si>
  <si>
    <t>C2022060506</t>
  </si>
  <si>
    <t>PRASHANT DATTATRAY NAIKARE</t>
  </si>
  <si>
    <t>C2022060509</t>
  </si>
  <si>
    <t>JAGDISH BABAN MURHE</t>
  </si>
  <si>
    <t>C2022060503</t>
  </si>
  <si>
    <t>SOMANI HYUNDAI-ALCAZAR-1</t>
  </si>
  <si>
    <t>SOMANI HYUNDAI-ALCAZAR-2</t>
  </si>
  <si>
    <t>MOHAN SHARAD UTAGIKAR</t>
  </si>
  <si>
    <t>C2022050061</t>
  </si>
  <si>
    <t>SHIVKANT DILIP TILEKAR</t>
  </si>
  <si>
    <t>C2022060204</t>
  </si>
  <si>
    <t>SHYAM MADHUKARRAO RAYEWAR</t>
  </si>
  <si>
    <t>C2022060178</t>
  </si>
  <si>
    <t>BHUSHAN SHARAD MORE</t>
  </si>
  <si>
    <t>C2022060533</t>
  </si>
  <si>
    <t>KALPANA DEVIDAS BANGAR</t>
  </si>
  <si>
    <t>C2022060132</t>
  </si>
  <si>
    <t>RAMDAS PRAKASH KONDHARE</t>
  </si>
  <si>
    <t>C2022040685</t>
  </si>
  <si>
    <t>PRADNYA RISHIKESH AHIRE</t>
  </si>
  <si>
    <t>C2022060529</t>
  </si>
  <si>
    <t>MALPA813LNM337259</t>
  </si>
  <si>
    <t>MALPC812TNM345887</t>
  </si>
  <si>
    <t>MALB351CLNM317790</t>
  </si>
  <si>
    <t>MALPC813LNM613126</t>
  </si>
  <si>
    <t>MALAF51CLNM191043</t>
  </si>
  <si>
    <t>VIVEK DADASO DEMANNA</t>
  </si>
  <si>
    <t>C2022050893</t>
  </si>
  <si>
    <t>AKASH PRAKASH GUJAR</t>
  </si>
  <si>
    <t>C2019074692</t>
  </si>
  <si>
    <t>DEEPTI MAYEE DAS</t>
  </si>
  <si>
    <t>C2022050171</t>
  </si>
  <si>
    <t>ANSHUMAN ANIL AMBIKE</t>
  </si>
  <si>
    <t>C2022060365</t>
  </si>
  <si>
    <t>C2022050578</t>
  </si>
  <si>
    <t>MALB351CLNM320825</t>
  </si>
  <si>
    <t>MALB251CLNM314218</t>
  </si>
  <si>
    <t>*</t>
  </si>
  <si>
    <t>MALPC812TNM347724</t>
  </si>
  <si>
    <t>MALB241CLNM128787</t>
  </si>
  <si>
    <t>MAHESH DNYANESHWAR CHORGHE</t>
  </si>
  <si>
    <t>MALFE81DLNM346625</t>
  </si>
  <si>
    <t>MALPC813LNM819981</t>
  </si>
  <si>
    <t>VARSHA ANANTA KADU</t>
  </si>
  <si>
    <t>C2022050717</t>
  </si>
  <si>
    <t>GANESH BALAJI SATPUTE</t>
  </si>
  <si>
    <t>C2022050612</t>
  </si>
  <si>
    <t>SANTOSH VISHWKARMA</t>
  </si>
  <si>
    <t>C2022060623</t>
  </si>
  <si>
    <t>SANJAY MURALIDHAR SHINDE</t>
  </si>
  <si>
    <t>C2022060182</t>
  </si>
  <si>
    <t>C2022050791</t>
  </si>
  <si>
    <t>NETAJI EKNATH MANE</t>
  </si>
  <si>
    <t>C2022050740</t>
  </si>
  <si>
    <t>SHITAL BHUSHAN RAJPUT</t>
  </si>
  <si>
    <t>C2022060260</t>
  </si>
  <si>
    <t>UDAY VINOD BHAVE</t>
  </si>
  <si>
    <t>C2022050799</t>
  </si>
  <si>
    <t>C2022050335</t>
  </si>
  <si>
    <t>SHAILESH PANDURANG BHUSE</t>
  </si>
  <si>
    <t>DINESH KESHAV CHAUGULE</t>
  </si>
  <si>
    <t>C2022060696</t>
  </si>
  <si>
    <t>DEEPAK ABHIMAN PATIL</t>
  </si>
  <si>
    <t>C2022060690</t>
  </si>
  <si>
    <t>SANTOSH PRAKASH PATHAK</t>
  </si>
  <si>
    <t>C2022060664</t>
  </si>
  <si>
    <t>MUKUND SURESH KULTHE</t>
  </si>
  <si>
    <t>C2022060699</t>
  </si>
  <si>
    <t>RAJKUMARI RAGHUWANI</t>
  </si>
  <si>
    <t>C2022060687</t>
  </si>
  <si>
    <t>VIVEK SINGH CHANDEL</t>
  </si>
  <si>
    <t>C2022060701</t>
  </si>
  <si>
    <t>SAGAR BOPCHE</t>
  </si>
  <si>
    <t>C2022060478</t>
  </si>
  <si>
    <t>AMIT KUMAR MISHRA</t>
  </si>
  <si>
    <t>C2022060622</t>
  </si>
  <si>
    <t>SUNIL DATTATRAY NAGULKAR</t>
  </si>
  <si>
    <t>C2022060604</t>
  </si>
  <si>
    <t>CHANDRASHEKHAR RAGHUNATH TAKALKAR</t>
  </si>
  <si>
    <t>C2022060313</t>
  </si>
  <si>
    <t>C2022060718</t>
  </si>
  <si>
    <t>SHARF SIKANDAR SHAIKH</t>
  </si>
  <si>
    <t>C2022020565</t>
  </si>
  <si>
    <t>MALB241CLNM127266</t>
  </si>
  <si>
    <t>MALPC813LNM343477</t>
  </si>
  <si>
    <t>MALB351CLNM315943</t>
  </si>
  <si>
    <t>MALB351CLNM309166</t>
  </si>
  <si>
    <t>MALPC812TNM342564</t>
  </si>
  <si>
    <t>MALB241CLNM130027</t>
  </si>
  <si>
    <t>MALPC813LNM348496</t>
  </si>
  <si>
    <t>MALPC813LNM348551</t>
  </si>
  <si>
    <t>MALB351CLNM320855</t>
  </si>
  <si>
    <t>MALB351CLNM321420</t>
  </si>
  <si>
    <t>MALFD81DLNM341916</t>
  </si>
  <si>
    <t>MALFC81DLNM343925</t>
  </si>
  <si>
    <t>MALBH512TNM147622</t>
  </si>
  <si>
    <t>MALBK511VNM147176</t>
  </si>
  <si>
    <t>UMESH MONAPPA BADIGER</t>
  </si>
  <si>
    <t>C2022060170</t>
  </si>
  <si>
    <t>PRASAD RAMKRISHNA KODOLIKAR</t>
  </si>
  <si>
    <t>C2022060592</t>
  </si>
  <si>
    <t>MALPA813LNM347197</t>
  </si>
  <si>
    <t>SAMEER DEVRAM DUDHANE</t>
  </si>
  <si>
    <t>C2022060250</t>
  </si>
  <si>
    <t>URMILA JANARDHAN PAWAR</t>
  </si>
  <si>
    <t>C2022060744</t>
  </si>
  <si>
    <t>C2022060747</t>
  </si>
  <si>
    <t>shivaji3870@gmail.com</t>
  </si>
  <si>
    <t>snehaltembare@gmail.com</t>
  </si>
  <si>
    <t>kishorkamble9446@gmail.com</t>
  </si>
  <si>
    <t>wankhederahul689@gmail.com</t>
  </si>
  <si>
    <t>sambhajimohite1234@gmail.com</t>
  </si>
  <si>
    <t>sachinomenterprises@gmail.com</t>
  </si>
  <si>
    <t>sachin.shendge@gmail.com</t>
  </si>
  <si>
    <t>rajurawade.009@gmail.com</t>
  </si>
  <si>
    <t>amarraj.mahadik@gmail.com</t>
  </si>
  <si>
    <t>nitinkoli8585@gmail.com</t>
  </si>
  <si>
    <t>shyam.pawale@gmail.com</t>
  </si>
  <si>
    <t>nilu.shinde@gmail.com</t>
  </si>
  <si>
    <t>reshamkumar@gmail.com</t>
  </si>
  <si>
    <t>maheshmdc@gmail.com</t>
  </si>
  <si>
    <t>manoj.tambe1986@gmail.com</t>
  </si>
  <si>
    <t>mayurs2277@gmail.com</t>
  </si>
  <si>
    <t>pangare679@gmail.com</t>
  </si>
  <si>
    <t>ayushkamiya@gmail.com</t>
  </si>
  <si>
    <t>vikramchitale@icloud.com</t>
  </si>
  <si>
    <t>pandit.shrenik71@gmail.com</t>
  </si>
  <si>
    <t>JITUB299@GMAIL.COM</t>
  </si>
  <si>
    <t>svraskar@gmail.com</t>
  </si>
  <si>
    <t>vitthalgutte2014@gmail.com</t>
  </si>
  <si>
    <t>sameerlabhade5.sl@gmail.com</t>
  </si>
  <si>
    <t>ankushbhagat@gmail.com</t>
  </si>
  <si>
    <t>prashantcheulwar@gmail.com</t>
  </si>
  <si>
    <t>girishgundulwar07@gmail.com</t>
  </si>
  <si>
    <t>jadhavatul74@yahoo.com</t>
  </si>
  <si>
    <t>sachin.gardi111@gmail.com</t>
  </si>
  <si>
    <t>ERKESARWANI@GMAIL.COM</t>
  </si>
  <si>
    <t>yashthacker17@yahoo.com</t>
  </si>
  <si>
    <t>sutar.rameshwar@gmail.com</t>
  </si>
  <si>
    <t>RANJIT.SHELAR3@GMAIL.COM</t>
  </si>
  <si>
    <t>manishsinghdixit24@gmail.com</t>
  </si>
  <si>
    <t>dsprasanna18@gmail.com</t>
  </si>
  <si>
    <t>ameykalamkar@gmail.com</t>
  </si>
  <si>
    <t>chetannn27@gmail.com</t>
  </si>
  <si>
    <t>katkarmitali@gmail.com</t>
  </si>
  <si>
    <t>santoshdeshmukh212121@gmail.com</t>
  </si>
  <si>
    <t>gdasssysams94@gmail.com</t>
  </si>
  <si>
    <t>LPHULSUNDAR@YAHOO.COM</t>
  </si>
  <si>
    <t>aaditya93kulkarni@gmail.com</t>
  </si>
  <si>
    <t>mandar.gogate31@gmail.com</t>
  </si>
  <si>
    <t>sahadevtambe@gmail.com</t>
  </si>
  <si>
    <t>rupali.takawane@gmail.com</t>
  </si>
  <si>
    <t>vikkyshinde.adv@gmail.com</t>
  </si>
  <si>
    <t>nik.khadake@gmail.com</t>
  </si>
  <si>
    <t>pankaj.kumbhar394@gmail.com</t>
  </si>
  <si>
    <t>ashwini.dhumal@gmail.com</t>
  </si>
  <si>
    <t>YOGITALIMJE87@GMAIL.COM</t>
  </si>
  <si>
    <t>sandips24@gmail.com</t>
  </si>
  <si>
    <t>dayacord1@gmail.com</t>
  </si>
  <si>
    <t>rajesh.waykar@gmail.com</t>
  </si>
  <si>
    <t>vivek.tagunde@gmail.com</t>
  </si>
  <si>
    <t>ganesh@ssepl.biz</t>
  </si>
  <si>
    <t>gawali.dhiraj@gmail.com</t>
  </si>
  <si>
    <t>paragdol@gmail.com</t>
  </si>
  <si>
    <t>parijatparijat11@gmail.com</t>
  </si>
  <si>
    <t>jawalkarm26@gmail.com</t>
  </si>
  <si>
    <t>chetansondade@gmail.com</t>
  </si>
  <si>
    <t>ankush.dumal30@gmail.com</t>
  </si>
  <si>
    <t>swati.v91@gmail.com</t>
  </si>
  <si>
    <t>vipin2205@gmail.com</t>
  </si>
  <si>
    <t>shubhangigandhi2012@gmail.com</t>
  </si>
  <si>
    <t>DEV655SUTHAR@HOTMAIL.COM</t>
  </si>
  <si>
    <t>shubhamdharmik94@gmail.com</t>
  </si>
  <si>
    <t>KIRAN04@LIVE.COM</t>
  </si>
  <si>
    <t>AMITSMARNE@GMAIL.COM</t>
  </si>
  <si>
    <t>ankurpatil@gmail.com</t>
  </si>
  <si>
    <t>mayur0076@yahoo.com</t>
  </si>
  <si>
    <t>KOLEKARSHAILU@GMAIL.COM</t>
  </si>
  <si>
    <t>MALPA813LNM341303</t>
  </si>
  <si>
    <t>atharvajadhav2239@gmail.com</t>
  </si>
  <si>
    <t>pooja.chavan@gmail.com</t>
  </si>
  <si>
    <t>vermashubham124@gmail.com</t>
  </si>
  <si>
    <t>pkunal1717@gmail.com</t>
  </si>
  <si>
    <t>sangamnandan@gmail.com</t>
  </si>
  <si>
    <t>lokhandeprashant10@gmail.com</t>
  </si>
  <si>
    <t>AVDHOOTC98@GMAIL.COM</t>
  </si>
  <si>
    <t>ghansham.mitkar@gmail.com</t>
  </si>
  <si>
    <t>KULKARNIVIKRAM72@GMAIL.COM</t>
  </si>
  <si>
    <t>sachin.ghaware@gmail.com</t>
  </si>
  <si>
    <t>daytrader.furexm@gmail.com</t>
  </si>
  <si>
    <t>satishgaikwad4290@gmail.com</t>
  </si>
  <si>
    <t>amolk7414@gmail.com</t>
  </si>
  <si>
    <t>sushantmshinde@gmail.com</t>
  </si>
  <si>
    <t>BHUSHAN.BODKE@GMAIL.COM</t>
  </si>
  <si>
    <t>datas1505@gmail.com</t>
  </si>
  <si>
    <t>subhalerao1965@gmail.com</t>
  </si>
  <si>
    <t>balajipatilbalaji@rediffmail.com</t>
  </si>
  <si>
    <t>jayshree.sonune@gmail.com</t>
  </si>
  <si>
    <t>sidhesh.dhare@gmail.com</t>
  </si>
  <si>
    <t>GAIKWADMOHAN76@GMAIL.COM</t>
  </si>
  <si>
    <t>peyadav14@gmail.com</t>
  </si>
  <si>
    <t>sohan.joshi@gmail.com</t>
  </si>
  <si>
    <t>arjunkanhurkara34@gmail.com</t>
  </si>
  <si>
    <t>mahadevm@gmail.com</t>
  </si>
  <si>
    <t>BODARETS@GMAIL.COM</t>
  </si>
  <si>
    <t>sachindangat840@gmail.com</t>
  </si>
  <si>
    <t>prabhudesaivithal@gmail.com</t>
  </si>
  <si>
    <t>sravya.tt@gmail.com</t>
  </si>
  <si>
    <t>MALFC81DLNM344655</t>
  </si>
  <si>
    <t>rakesh.deshmukh@gmail.com</t>
  </si>
  <si>
    <t>rvpasalkar@gmail.com</t>
  </si>
  <si>
    <t>avinash.gaikwad@gmail.com</t>
  </si>
  <si>
    <t>bhatpratik3031@gmail.com</t>
  </si>
  <si>
    <t>parshuramdhotre64@gmail.com</t>
  </si>
  <si>
    <t>nileshbk2686@gmail.com</t>
  </si>
  <si>
    <t>sachin.jadhav@gmail.com</t>
  </si>
  <si>
    <t>narvekarprasad70@gmail.com</t>
  </si>
  <si>
    <t>mohan.gaikwad@gmail.com</t>
  </si>
  <si>
    <t>karkhanisradhika91@gmail.com</t>
  </si>
  <si>
    <t>krushna.patil009@gmail.com</t>
  </si>
  <si>
    <t>bolsterinira@gmail.com</t>
  </si>
  <si>
    <t>vishwajit.sakhare25@gmail.com</t>
  </si>
  <si>
    <t>omkartemghare1234@gmail.com</t>
  </si>
  <si>
    <t>renukaniki@gmail.com</t>
  </si>
  <si>
    <t>adity69@gmail.com</t>
  </si>
  <si>
    <t>yashpalk@gmail.com</t>
  </si>
  <si>
    <t>khaireyuvraj1@gmail.com</t>
  </si>
  <si>
    <t>santoshpawar3111960@gmail.com</t>
  </si>
  <si>
    <t>SANEAPOORVA@GMAIL.COM</t>
  </si>
  <si>
    <t>rohitjori6594@gmail.com</t>
  </si>
  <si>
    <t>amoljoshi33@gmail.com</t>
  </si>
  <si>
    <t>rsdeshmukh259@gmail.com</t>
  </si>
  <si>
    <t>satishkumar15@gamil.com</t>
  </si>
  <si>
    <t>achlerinagesh72@gmail.com</t>
  </si>
  <si>
    <t>bodasviraj@gmail.com</t>
  </si>
  <si>
    <t>mahesh.madane15@gmail.com</t>
  </si>
  <si>
    <t>nishant98shinde@gmail.com</t>
  </si>
  <si>
    <t>ubhepratik1@gmail.com</t>
  </si>
  <si>
    <t>sameerchoice@gmail.com</t>
  </si>
  <si>
    <t>kalyaneshwar@gmail.com</t>
  </si>
  <si>
    <t>prashant.gosavi@gmail.com</t>
  </si>
  <si>
    <t>shubham_02@gmail.com</t>
  </si>
  <si>
    <t>pravindagade@gmail.com</t>
  </si>
  <si>
    <t>abnave1690@gmail.com</t>
  </si>
  <si>
    <t>parthdodia1@gmail.com</t>
  </si>
  <si>
    <t>ganeshmore15@gmail.com</t>
  </si>
  <si>
    <t>nileshvdhole@gmail.com</t>
  </si>
  <si>
    <t>MALFB81BLNM344900</t>
  </si>
  <si>
    <t>mahesh.kale01@gmail.com</t>
  </si>
  <si>
    <t>jitendrabp@gmail.com</t>
  </si>
  <si>
    <t>prasadkodolikar@gmail.com</t>
  </si>
  <si>
    <t>manojchandorkar@rediffmail.com</t>
  </si>
  <si>
    <t>swati.dongare88@gmail.com</t>
  </si>
  <si>
    <t>aasim.ansari01@gmail.com</t>
  </si>
  <si>
    <t>YUVRAJPHALKE2017@GMAIL.COM</t>
  </si>
  <si>
    <t>javedconctruction11.js@gmail.com</t>
  </si>
  <si>
    <t>divya.pathale@hotmail.com</t>
  </si>
  <si>
    <t>aartisurve79@gmail.com</t>
  </si>
  <si>
    <t>pawan431995@gmail.com</t>
  </si>
  <si>
    <t>rohitbhalerao@rediffmail.com</t>
  </si>
  <si>
    <t>narsinh1987@gmail.com</t>
  </si>
  <si>
    <t>sachin.shinde74@gmail.com</t>
  </si>
  <si>
    <t>tanmayat21@gmail.com</t>
  </si>
  <si>
    <t>tanaji.thorat@gmail.com</t>
  </si>
  <si>
    <t>abhishekyadav@gmail.com</t>
  </si>
  <si>
    <t>mayurkhedekar65@gmail.com</t>
  </si>
  <si>
    <t>pranaypardeshi660@gmail.com</t>
  </si>
  <si>
    <t>arunnagare14@gmail.com</t>
  </si>
  <si>
    <t>chaitanya.shewatkar@gmail.com</t>
  </si>
  <si>
    <t>kunnaljadhav.indus@gmail.com</t>
  </si>
  <si>
    <t>harshadjadhav8055@gmail.com</t>
  </si>
  <si>
    <t>ROHAN.MISAL@GMAIL.COM</t>
  </si>
  <si>
    <t>tejas.sakla@gmail.com</t>
  </si>
  <si>
    <t>MALFC81DLNM343888</t>
  </si>
  <si>
    <t>ashutoshnaik2006@gmail.com</t>
  </si>
  <si>
    <t>sandipbodke333@gmail.com</t>
  </si>
  <si>
    <t>nehal.jagtap14@gmail.com</t>
  </si>
  <si>
    <t>SHAILESHBHUSE4445@GMAIL.COM</t>
  </si>
  <si>
    <t>ajit.mate@hotmail.com</t>
  </si>
  <si>
    <t>ROHINIGAVHANE0@GMAIL.COM</t>
  </si>
  <si>
    <t>NIKHIL.R.PHADTARE@GMAIL.COM</t>
  </si>
  <si>
    <t>RAVI_VISHWASRAO@HOTMAIL.COM</t>
  </si>
  <si>
    <t>watharkar@gmail.com</t>
  </si>
  <si>
    <t>tusharsureshpathak@gmail.com</t>
  </si>
  <si>
    <t>amruta.agnihotri18@gmail.com</t>
  </si>
  <si>
    <t>svmangde@gmail.com</t>
  </si>
  <si>
    <t>jadhavsagy@gmail.com</t>
  </si>
  <si>
    <t>poonatraders123@gmail.com</t>
  </si>
  <si>
    <t>yashbora241@gmail.com</t>
  </si>
  <si>
    <t>amrutjadhav709@gmail.com</t>
  </si>
  <si>
    <t>ARCHANANARVEKAR@GMAIL.COM</t>
  </si>
  <si>
    <t>sara.joshi88@gmail.com</t>
  </si>
  <si>
    <t>prateekkulkarnioffice1@gmail.com</t>
  </si>
  <si>
    <t>makrand.sumant86@gmail.com</t>
  </si>
  <si>
    <t>aniketmurhe476@gmail.com</t>
  </si>
  <si>
    <t>himanshu.kulkarni91@gmail.com</t>
  </si>
  <si>
    <t>moryainustries99@rediffmail.com</t>
  </si>
  <si>
    <t>prashantnakare88@gmail.com</t>
  </si>
  <si>
    <t>nishantmurhe2124@gmail.com</t>
  </si>
  <si>
    <t>shivkanttilekar@gmail.com</t>
  </si>
  <si>
    <t>pradnya.ahire41@gmail.com</t>
  </si>
  <si>
    <t>ddemannal08@gmail.com</t>
  </si>
  <si>
    <t>jitendrakumardas78074@gmail.com</t>
  </si>
  <si>
    <t>aambike2001@gmail.com</t>
  </si>
  <si>
    <t>nsangal64@gmail.com</t>
  </si>
  <si>
    <t>kadamvarsha388@gmail.com</t>
  </si>
  <si>
    <t>ganesh.satpute88@gmail.com</t>
  </si>
  <si>
    <t>virushinde2011@gmail.com</t>
  </si>
  <si>
    <t>vaishali.vinode74@gmail.com</t>
  </si>
  <si>
    <t>netaji.mane01@gmail.com</t>
  </si>
  <si>
    <t>rajputbhushan152@gmail.com</t>
  </si>
  <si>
    <t>dineshchougule9@gmail.com</t>
  </si>
  <si>
    <t>deepak.relpan@gmail.com</t>
  </si>
  <si>
    <t>santoshpathak1719@gmail.com</t>
  </si>
  <si>
    <t>mukundkulthe60@gmail.com</t>
  </si>
  <si>
    <t>raj.raghwani@rediffmail.com</t>
  </si>
  <si>
    <t>er.viveksinghchandel@gmail.com</t>
  </si>
  <si>
    <t>MALFC81ALNM347775</t>
  </si>
  <si>
    <t>sagar.bopche@gmail.com</t>
  </si>
  <si>
    <t>MALFB81BLNM342459</t>
  </si>
  <si>
    <t>amit0999@gmail.com</t>
  </si>
  <si>
    <t>MALFD81DLNM346961</t>
  </si>
  <si>
    <t>ctakalkar@gmail.com</t>
  </si>
  <si>
    <t>ranjeet.oza@gmail.com</t>
  </si>
  <si>
    <t>sharf.sikandar@yahoo.co.in</t>
  </si>
  <si>
    <t>orchidumesh@gmail.com</t>
  </si>
  <si>
    <t>swatej.dudhane@gmail.com</t>
  </si>
  <si>
    <t>janardhanpawar0169@gmail.com</t>
  </si>
  <si>
    <t>hnarayankar@gmail.com</t>
  </si>
  <si>
    <t>ATISH KAILAS WANJALE</t>
  </si>
  <si>
    <t>C2022060775</t>
  </si>
  <si>
    <t>atishwanjle291@gmail.com</t>
  </si>
  <si>
    <t>LOCHANA GORAKH ADMANE</t>
  </si>
  <si>
    <t>C2022060751</t>
  </si>
  <si>
    <t>admane.lochana@gmail.com</t>
  </si>
  <si>
    <t>SHRIHARI GUNDERAO NAIK</t>
  </si>
  <si>
    <t>C2022020670</t>
  </si>
  <si>
    <t>TL</t>
  </si>
  <si>
    <t>MALBK511VNM140611</t>
  </si>
  <si>
    <t>MALFC81DLNM344656</t>
  </si>
  <si>
    <t>PRAKASH PANDURANG MORE</t>
  </si>
  <si>
    <t>RAMESH DNYANU KALEKAR</t>
  </si>
  <si>
    <t>MALBH512TNM145313</t>
  </si>
  <si>
    <t>JYOTI DATTATRAYA PATOLE</t>
  </si>
  <si>
    <t>TANAJI CHHAGAN KADAM</t>
  </si>
  <si>
    <t>MALPA813LNM347258</t>
  </si>
  <si>
    <t>MALB351CLNM322782</t>
  </si>
  <si>
    <t>MALB241CLNM130330</t>
  </si>
  <si>
    <t>MALB351CYNM323643</t>
  </si>
  <si>
    <t>MALFC81DLNM345488</t>
  </si>
  <si>
    <t>MALPA813LNM351200</t>
  </si>
  <si>
    <t>MALB241CLNM130331</t>
  </si>
  <si>
    <t>MALPC813LNM350463</t>
  </si>
  <si>
    <t>MALPC813MNM349892</t>
  </si>
  <si>
    <t>MALB351CLNM321327</t>
  </si>
  <si>
    <t>C2022060818</t>
  </si>
  <si>
    <t>MALBH512LNM141531</t>
  </si>
  <si>
    <t>AMAR HARI SATHE</t>
  </si>
  <si>
    <t>C2022060829</t>
  </si>
  <si>
    <t>MALFB81BLNM341674</t>
  </si>
  <si>
    <t>RAVI SITARAM MEGHAWAT</t>
  </si>
  <si>
    <t>NILESH DILIP PAITHANKAR</t>
  </si>
  <si>
    <t>SANTOSH SAHEBRAO KALAL</t>
  </si>
  <si>
    <t>SHUBHAM DILLIWALE</t>
  </si>
  <si>
    <t>DEVANSHI DINESH MISTRY</t>
  </si>
  <si>
    <t>KULDEEP SUNIL GONDAL</t>
  </si>
  <si>
    <t>AKSHATA DURGESH SASWADE</t>
  </si>
  <si>
    <t>MAHADEV RAMBHAU THORAT</t>
  </si>
  <si>
    <t>C2022060882</t>
  </si>
  <si>
    <t>C2022060881</t>
  </si>
  <si>
    <t>SANJAY DNYANESHWAR DESHPANDE</t>
  </si>
  <si>
    <t>KRISHNA DILIPRAO SHINDE</t>
  </si>
  <si>
    <t>CHETAN RAJESH KESHWANI</t>
  </si>
  <si>
    <t>C2022060862</t>
  </si>
  <si>
    <t>MALB251CLNM323603</t>
  </si>
  <si>
    <t>MALBH514LNM145901</t>
  </si>
  <si>
    <t>MALB351CLNM324016</t>
  </si>
  <si>
    <t>MALPA813LNM344722</t>
  </si>
  <si>
    <t>MALB241CLNM129730</t>
  </si>
  <si>
    <t>LAXMAN MARUTI MORE</t>
  </si>
  <si>
    <t>JITENDRA SHRIVILAS KULKARNI</t>
  </si>
  <si>
    <t>NRUSINGH PRASAD TRIPATHY</t>
  </si>
  <si>
    <t>C2022060891</t>
  </si>
  <si>
    <t>MALPA813LNM349153</t>
  </si>
  <si>
    <t>CHAITRALI SANJAY NAIK</t>
  </si>
  <si>
    <t>MALFA81BLNM348661</t>
  </si>
  <si>
    <t>SANTOSH SOPAN NEVASE</t>
  </si>
  <si>
    <t>MALBH512LNM142832</t>
  </si>
  <si>
    <t>BHAGYSHREE SHRIRAM KULKARNI</t>
  </si>
  <si>
    <t>MALFE81AVNM343136</t>
  </si>
  <si>
    <t>SHILPA TORGAL</t>
  </si>
  <si>
    <t>DILIP SHIVAJI NAIK</t>
  </si>
  <si>
    <t>PRASAD DATTARAM NARVEKAR-ALCAZAR</t>
  </si>
  <si>
    <t>RUTURAJ UMESH DABHADE</t>
  </si>
  <si>
    <t>BHARAT RAJARAM DUBAL</t>
  </si>
  <si>
    <t>KETAN SATISH LODHA</t>
  </si>
  <si>
    <t>PURSHOTTAM JANARDHAN DUPARAGUDE</t>
  </si>
  <si>
    <t>C2022060965</t>
  </si>
  <si>
    <t>MALB241CLNM131395</t>
  </si>
  <si>
    <t>MALPA812LNM345275</t>
  </si>
  <si>
    <t>SWAPNIL MARUTI SHINDE-1</t>
  </si>
  <si>
    <t>C2022061004</t>
  </si>
  <si>
    <t>C2022061003</t>
  </si>
  <si>
    <t>C2022061002</t>
  </si>
  <si>
    <t>C2022060987</t>
  </si>
  <si>
    <t>SUNITA PRAKASH CHAVAN</t>
  </si>
  <si>
    <t>C2022060988</t>
  </si>
  <si>
    <t>AKSHAY SHAHAJI WANJALE</t>
  </si>
  <si>
    <t>SHAHABAJ SHABBIR SHAIKH</t>
  </si>
  <si>
    <t>ABOLI SATISH KINDRE</t>
  </si>
  <si>
    <t>SACHIN JANARDHAN PATIL</t>
  </si>
  <si>
    <t>MALB351CYNM325668</t>
  </si>
  <si>
    <t>MALPA813LNM347211</t>
  </si>
  <si>
    <t>MALB351CLNM322264</t>
  </si>
  <si>
    <t>MALFC81ALNM348922</t>
  </si>
  <si>
    <t>MALPA813LNM351089</t>
  </si>
  <si>
    <t>MALPA813LNM351144</t>
  </si>
  <si>
    <t>C2021090252</t>
  </si>
  <si>
    <t>C2022060797</t>
  </si>
  <si>
    <t>C2022070096</t>
  </si>
  <si>
    <t>C2022050160</t>
  </si>
  <si>
    <t>DYANESHWAR TUKARAM DIGHE</t>
  </si>
  <si>
    <t>C2022050368</t>
  </si>
  <si>
    <t>C2022060109</t>
  </si>
  <si>
    <t>C2021110596</t>
  </si>
  <si>
    <t>S M BANSODE</t>
  </si>
  <si>
    <t>C2022050642</t>
  </si>
  <si>
    <t>C2022060836</t>
  </si>
  <si>
    <t>BAPU MAHADEO HANDE</t>
  </si>
  <si>
    <t>C2022070124</t>
  </si>
  <si>
    <t>C2022070101</t>
  </si>
  <si>
    <t>C2022070105</t>
  </si>
  <si>
    <t>C2022070111</t>
  </si>
  <si>
    <t>C2022070128</t>
  </si>
  <si>
    <t>C2020070117</t>
  </si>
  <si>
    <t>C2022070098</t>
  </si>
  <si>
    <t>C2022050155</t>
  </si>
  <si>
    <t>C2022060498</t>
  </si>
  <si>
    <t>C2022060674</t>
  </si>
  <si>
    <t>C2022050306</t>
  </si>
  <si>
    <t>C2022060865</t>
  </si>
  <si>
    <t>C2022050172</t>
  </si>
  <si>
    <t>C2022040803</t>
  </si>
  <si>
    <t>C2022070125</t>
  </si>
  <si>
    <t>C2022070115</t>
  </si>
  <si>
    <t>SWAPNIL MARUTI GHATE</t>
  </si>
  <si>
    <t>C2022070116</t>
  </si>
  <si>
    <t>RAMDAS DAMU KEMASE</t>
  </si>
  <si>
    <t>RED OR WHITE</t>
  </si>
  <si>
    <t>C2022070097</t>
  </si>
  <si>
    <t>POOL SINGH LAVUDYA</t>
  </si>
  <si>
    <t>ABHILASHA MANOJ KATE</t>
  </si>
  <si>
    <t>C2022070106</t>
  </si>
  <si>
    <t>MURAD RAMJAN INAMDAR</t>
  </si>
  <si>
    <t>C2022070103</t>
  </si>
  <si>
    <t>HARSHADA DILIP YADAV</t>
  </si>
  <si>
    <t>C2022060710</t>
  </si>
  <si>
    <t>KALYANI PRASAD KULKARNI</t>
  </si>
  <si>
    <t>C2022061018</t>
  </si>
  <si>
    <t>KUNDAN HYUDAI</t>
  </si>
  <si>
    <t>KALYAN PRAKASH DHOKALE</t>
  </si>
  <si>
    <t>C2022070108</t>
  </si>
  <si>
    <t>SANTOSH ANANTHA ERANDE</t>
  </si>
  <si>
    <t>C2022070127</t>
  </si>
  <si>
    <t>BHAKTI JAIPRAKASH LAHOTI</t>
  </si>
  <si>
    <t>C2022070126</t>
  </si>
  <si>
    <t>VAISHALI DATTATRAY BORHADE</t>
  </si>
  <si>
    <t>C2022070132</t>
  </si>
  <si>
    <t>ROHIT MACHINDRA RASKAR</t>
  </si>
  <si>
    <t>C2022070133</t>
  </si>
  <si>
    <t>MALB351CLNM320452</t>
  </si>
  <si>
    <t>MALB351CLNM324053</t>
  </si>
  <si>
    <t>MALBK512TNM150590</t>
  </si>
  <si>
    <t>MALFB81BLNM341920</t>
  </si>
  <si>
    <t>MALFD81BLNM340079</t>
  </si>
  <si>
    <t>MALFE81AVNM343112</t>
  </si>
  <si>
    <t>MALPA813LNM354768</t>
  </si>
  <si>
    <t>MALPA813LNM349160</t>
  </si>
  <si>
    <t>MALC841FMNM337763</t>
  </si>
  <si>
    <t>R R KIRADHYUNDAI-CRETA E DIESEL</t>
  </si>
  <si>
    <t>PRATHMESH PANDRINATH DOKH</t>
  </si>
  <si>
    <t>C2022050666</t>
  </si>
  <si>
    <t>MALBH512LNM141544</t>
  </si>
  <si>
    <t>PRITHVIRAJ ANANDRAO SHINDE</t>
  </si>
  <si>
    <t>C2022060130</t>
  </si>
  <si>
    <t>VAISHALI VIJAY AMRITKAR</t>
  </si>
  <si>
    <t>C2022030412</t>
  </si>
  <si>
    <t>VISHAL PRABHAKAR AWAKALE</t>
  </si>
  <si>
    <t>C2022040887</t>
  </si>
  <si>
    <t>MUSAIB DASTAGIR SHAIKH</t>
  </si>
  <si>
    <t>MALBG512LNM144350</t>
  </si>
  <si>
    <t>KAUSHAL RAJENDRA KHATTIRI</t>
  </si>
  <si>
    <t>C2022050636</t>
  </si>
  <si>
    <t>SANJAY KISAN PAWAR</t>
  </si>
  <si>
    <t>C2022050806</t>
  </si>
  <si>
    <t>NILESH SATISH DODAKE</t>
  </si>
  <si>
    <t>NITIN GAWANDE</t>
  </si>
  <si>
    <t>C2022070210</t>
  </si>
  <si>
    <t>BHAGWANT GENBHAU BHILARE</t>
  </si>
  <si>
    <t>C2022070211</t>
  </si>
  <si>
    <t>SHIVAJI DIGAMBAR REDDY</t>
  </si>
  <si>
    <t>C2022070212</t>
  </si>
  <si>
    <t>NITIN MARUTI PARALE</t>
  </si>
  <si>
    <t>C2022070213</t>
  </si>
  <si>
    <t>RAHUL BHARAT BHAME</t>
  </si>
  <si>
    <t>C2022070220</t>
  </si>
  <si>
    <t>VISHAL DEVRAM DHUMAL</t>
  </si>
  <si>
    <t>C2022070227</t>
  </si>
  <si>
    <t>AMRUTA POPATRAO KONDE</t>
  </si>
  <si>
    <t>C2022070237</t>
  </si>
  <si>
    <t>MALB351CLNM326321</t>
  </si>
  <si>
    <t>rameshkalekar41@gmail.com</t>
  </si>
  <si>
    <t>pradeep.gawade@gmail.com</t>
  </si>
  <si>
    <t>bapuhande3535@gmail.com</t>
  </si>
  <si>
    <t>dr.akshatashelar@gmail.com</t>
  </si>
  <si>
    <t>sanjay_ddeshpande@yahoo.com</t>
  </si>
  <si>
    <t>djsm4774@gmail.com</t>
  </si>
  <si>
    <t>kulkarnijitu2007@gmail.com</t>
  </si>
  <si>
    <t>dineshohal@gmail.com</t>
  </si>
  <si>
    <t>shankarthorat9881@gmail.com</t>
  </si>
  <si>
    <t>PATKARMK@GMAIL.COM</t>
  </si>
  <si>
    <t>tusharwanjale9@gmail.com</t>
  </si>
  <si>
    <t>rsjoshi77@gmail.com</t>
  </si>
  <si>
    <t>shaikhshaid123@gmail.com</t>
  </si>
  <si>
    <t>aboleegade3@gmail.com</t>
  </si>
  <si>
    <t>swapnil9852@gmail.com</t>
  </si>
  <si>
    <t>ramdas.kemse@tatacomunication.com</t>
  </si>
  <si>
    <t>chowanpullsing@gmail.com</t>
  </si>
  <si>
    <t>abhilashak910@gmail.com</t>
  </si>
  <si>
    <t>harshadayadav154@gmail.com</t>
  </si>
  <si>
    <t>dokhprathmesh@gmail.com</t>
  </si>
  <si>
    <t>kalyan.dhokale01@gmail.com</t>
  </si>
  <si>
    <t>santosh.erande79@gmail.com</t>
  </si>
  <si>
    <t>bhakti.lahoti88@gmail.com</t>
  </si>
  <si>
    <t>vaishali.borhade10@gmail.com</t>
  </si>
  <si>
    <t>raskarrohit5051@gmail.com</t>
  </si>
  <si>
    <t>suparna4@gmail.com</t>
  </si>
  <si>
    <t>amritkar.yas@gmail.com</t>
  </si>
  <si>
    <t>maparivaibhav@gmail.com</t>
  </si>
  <si>
    <t>nilu_78670@yahoo.com</t>
  </si>
  <si>
    <t>nileshdodake@gmail.com</t>
  </si>
  <si>
    <t>bhilare.bg@gmail.com</t>
  </si>
  <si>
    <t>avnipharma123@gmail.com</t>
  </si>
  <si>
    <t>nitinparale@gmail.com</t>
  </si>
  <si>
    <t>RAHULBHAME@GMAIL.COM</t>
  </si>
  <si>
    <t>vishal.dhumal1490@gmail.com</t>
  </si>
  <si>
    <t>amruta.konde117@gmail.com</t>
  </si>
  <si>
    <t>GANESH NATHU NIVEKAR</t>
  </si>
  <si>
    <t>CHETAN GAWADE</t>
  </si>
  <si>
    <t>C2022070258</t>
  </si>
  <si>
    <t>AMAR ROHIDAS DEVADE</t>
  </si>
  <si>
    <t>C2022050658</t>
  </si>
  <si>
    <t>MAHENDRA SHANTARAM GORE</t>
  </si>
  <si>
    <t>C2019050056</t>
  </si>
  <si>
    <t>BHARATI DINESH BHUVA</t>
  </si>
  <si>
    <t>C2022050633</t>
  </si>
  <si>
    <t>MALB241CLNM132252</t>
  </si>
  <si>
    <t>MALBJ512LNM150544</t>
  </si>
  <si>
    <t>MALB351CLNM326286</t>
  </si>
  <si>
    <t>MALB351CLNM326364</t>
  </si>
  <si>
    <t>MALPA813LNM356111</t>
  </si>
  <si>
    <t>MALPC813LNM822191</t>
  </si>
  <si>
    <t>SOMANI HYUNDAI-ALCAZAR-3</t>
  </si>
  <si>
    <t>MANJUNATH VIJAYKUMAR KATARE</t>
  </si>
  <si>
    <t>C2022060908</t>
  </si>
  <si>
    <t>BALU DATTATRAY MANJARE</t>
  </si>
  <si>
    <t>C2022060983</t>
  </si>
  <si>
    <t>SUSHANT VILAS KANGUDE</t>
  </si>
  <si>
    <t>C2020110772</t>
  </si>
  <si>
    <t>KUNDAN SHIVAJI DANGAT</t>
  </si>
  <si>
    <t>C2022070276</t>
  </si>
  <si>
    <t>ADITYA TUSHAR SURYAWANSHI</t>
  </si>
  <si>
    <t>C2022070134</t>
  </si>
  <si>
    <t>sanjeev.rayar09@gmail.com</t>
  </si>
  <si>
    <t>TEJASVITA DHANRAJ GHOLAP</t>
  </si>
  <si>
    <t>C2022070315</t>
  </si>
  <si>
    <t>SARANG CHANDRASHEKHAR PATHAK</t>
  </si>
  <si>
    <t>C2022050067</t>
  </si>
  <si>
    <t>KANTILAL NIVRUTI SHINDE</t>
  </si>
  <si>
    <t>C2022070314</t>
  </si>
  <si>
    <t>SONALI BABAN GAIKWAD</t>
  </si>
  <si>
    <t>C2022070295</t>
  </si>
  <si>
    <t>GOPAL TANAJI TANPURE</t>
  </si>
  <si>
    <t>C2022040852</t>
  </si>
  <si>
    <t>MANGESH ANANTRAO DESHMUKH</t>
  </si>
  <si>
    <t>C2022070207</t>
  </si>
  <si>
    <t>RAJENDRA GULABRAO GADE</t>
  </si>
  <si>
    <t>C2022070298</t>
  </si>
  <si>
    <t>CHITRA ROHAN KANGUDE</t>
  </si>
  <si>
    <t>C2020012031</t>
  </si>
  <si>
    <t>RUSHIKESH GANGAPRASAD TIWARI</t>
  </si>
  <si>
    <t>C2022070203</t>
  </si>
  <si>
    <t>PRATEEK SHRIPRAKASH KULKARNI</t>
  </si>
  <si>
    <t>C2022050180</t>
  </si>
  <si>
    <t>MAYUR SADASHIV BHAGAT</t>
  </si>
  <si>
    <t>C2022070318</t>
  </si>
  <si>
    <t>C2022050092</t>
  </si>
  <si>
    <t>DHIRAJ DEVENDRA JAGTAP</t>
  </si>
  <si>
    <t>C2021100287</t>
  </si>
  <si>
    <t>VISHAL GULAB JADHAV</t>
  </si>
  <si>
    <t>C2022030222</t>
  </si>
  <si>
    <t>YUNUS BABULAL PATHAN</t>
  </si>
  <si>
    <t>C2022070118</t>
  </si>
  <si>
    <t>BHAUSAHEB DEVRAM CHAVAN</t>
  </si>
  <si>
    <t>C2022070329</t>
  </si>
  <si>
    <t>MALB241CLNM133401</t>
  </si>
  <si>
    <t>MALB351CLNM326336</t>
  </si>
  <si>
    <t>MALPC813MNM357903</t>
  </si>
  <si>
    <t>MALB351CLNM309151</t>
  </si>
  <si>
    <t>MALBJ512LNM151233</t>
  </si>
  <si>
    <t>CHAKRADHAR BHIMAJI WANJALE</t>
  </si>
  <si>
    <t>C2022060825</t>
  </si>
  <si>
    <t>C2022070339</t>
  </si>
  <si>
    <t>AMIT DEVSING RAWAT</t>
  </si>
  <si>
    <t>C2022070337</t>
  </si>
  <si>
    <t>SARFARAJ SATTAR KAMTIKAR</t>
  </si>
  <si>
    <t>C2022070341</t>
  </si>
  <si>
    <t>IFTIKHAR AHMAD KHAN</t>
  </si>
  <si>
    <t>C2022070343</t>
  </si>
  <si>
    <t>PRAVIN PANDURANG DAHIPHALE</t>
  </si>
  <si>
    <t>C2021120537</t>
  </si>
  <si>
    <t>MALPA813LNM354165</t>
  </si>
  <si>
    <t>MALPC813MNM822892</t>
  </si>
  <si>
    <t>MALBK511VNM147178</t>
  </si>
  <si>
    <t>MALBH512LNM150259</t>
  </si>
  <si>
    <t>MALFB81BLNM351178</t>
  </si>
  <si>
    <t>PRIYA NAVNATH SHINDE</t>
  </si>
  <si>
    <t>NAVNATH DNYANOBA VANAVE</t>
  </si>
  <si>
    <t>vanavenavnath@gmail.com</t>
  </si>
  <si>
    <t>SHYAMKUMAR KUSHWAHA (CSD)</t>
  </si>
  <si>
    <t>C2022070357</t>
  </si>
  <si>
    <t>GANESH N S</t>
  </si>
  <si>
    <t>C2022070235</t>
  </si>
  <si>
    <t>SHRUTI GAURAV DIVEKAR</t>
  </si>
  <si>
    <t>C2022070371</t>
  </si>
  <si>
    <t>DHARMENDRA KUMAR RAJAK</t>
  </si>
  <si>
    <t>C2022060449</t>
  </si>
  <si>
    <t>CHINMAY CHITTARANJAN CHAKRABARTY</t>
  </si>
  <si>
    <t>C2022070104</t>
  </si>
  <si>
    <t>NEHA NITIN MAHAJANI</t>
  </si>
  <si>
    <t>C2022070376</t>
  </si>
  <si>
    <t>CHETAN SANJAY GHULE</t>
  </si>
  <si>
    <t>C2022060727</t>
  </si>
  <si>
    <t>KEDAR KANTILAL JADHAV</t>
  </si>
  <si>
    <t>C2022070364</t>
  </si>
  <si>
    <t>MALB241CLNM132325</t>
  </si>
  <si>
    <t>MALB241CLNM132432</t>
  </si>
  <si>
    <t>ganeshnivekar84@gmail.com</t>
  </si>
  <si>
    <t>Tirupatinanapeth@yahoo.com</t>
  </si>
  <si>
    <t>kundan.dangat@gmail.com</t>
  </si>
  <si>
    <t>tejasvita.gholap@gmail.com</t>
  </si>
  <si>
    <t>sarangp05@gmail.com</t>
  </si>
  <si>
    <t>kantilal.shinde@gmail.com</t>
  </si>
  <si>
    <t>sonalig2069@yahoo.co.in</t>
  </si>
  <si>
    <t>gopaltanpure@gmail.com</t>
  </si>
  <si>
    <t>mangeshdeshmukh11@gmail.com</t>
  </si>
  <si>
    <t>venkatj45678@gmail.com</t>
  </si>
  <si>
    <t>paragvp@gmail.com</t>
  </si>
  <si>
    <t>mayurbhagat.0723@gmail.com</t>
  </si>
  <si>
    <t>gajanangawande123@gmail.com</t>
  </si>
  <si>
    <t>OMKARCHAVAN0419@GMAIL.COM</t>
  </si>
  <si>
    <t>rohitvasvand@gmail.com</t>
  </si>
  <si>
    <t>rawat.amitsingh5@gmail.com</t>
  </si>
  <si>
    <t>sarfrajkamtikar@gmail.com</t>
  </si>
  <si>
    <t>iftikhar.khan88@gmail.com</t>
  </si>
  <si>
    <t>MALBH512LNM141550</t>
  </si>
  <si>
    <t>GANESH.NS17@GMAIL.COM</t>
  </si>
  <si>
    <t>shrutik19@gmail.com</t>
  </si>
  <si>
    <t>dharmesh694@gmail.com</t>
  </si>
  <si>
    <t>chinmay.chakravarty@gmail.com</t>
  </si>
  <si>
    <t>MALB251CLNM325970</t>
  </si>
  <si>
    <t>angaikhebudkar@gmail.com</t>
  </si>
  <si>
    <t>tomar.amitsingh@gmail.com</t>
  </si>
  <si>
    <t>jadhav.kedar50@gmail.com</t>
  </si>
  <si>
    <t>MALPB813LNM359799</t>
  </si>
  <si>
    <t>MAHESH PANDIRAO DESHMUKH (NAME CHANGE)</t>
  </si>
  <si>
    <t>MALB241CLNM133514</t>
  </si>
  <si>
    <t>MALFC81BLNM354619</t>
  </si>
  <si>
    <t>MALBH514LNM152613</t>
  </si>
  <si>
    <t>mehendre.gore@yahoo.in</t>
  </si>
  <si>
    <t>MALPA813LNM358779</t>
  </si>
  <si>
    <t>k.rohan555@gmail.com</t>
  </si>
  <si>
    <t>RUPALI KIRAN BARHATE</t>
  </si>
  <si>
    <t>C2022070113</t>
  </si>
  <si>
    <t>tarusunny7@gmail.com</t>
  </si>
  <si>
    <t>RAHUL SANJAY DHAKATE</t>
  </si>
  <si>
    <t>C2022070148</t>
  </si>
  <si>
    <t>rahul.workonline@gmail.com</t>
  </si>
  <si>
    <t>AARTI BHUSHAN SALUNKHE</t>
  </si>
  <si>
    <t>C2022070422</t>
  </si>
  <si>
    <t>aartishinde_186@yahoo.co.in</t>
  </si>
  <si>
    <t>SAGAR SHARAD LAGAD</t>
  </si>
  <si>
    <t>C2022050330</t>
  </si>
  <si>
    <t>jwnse81@gmail.com</t>
  </si>
  <si>
    <t>C2022070419</t>
  </si>
  <si>
    <t>sagar.gawari123@gmail.com</t>
  </si>
  <si>
    <t>ADITYA VINAYAK KULKARNI</t>
  </si>
  <si>
    <t>C2022070417</t>
  </si>
  <si>
    <t>SANJIV JAGANNATH DEOKAR</t>
  </si>
  <si>
    <t>C2022070195</t>
  </si>
  <si>
    <t>AMOL KASHINATH PASALKAR</t>
  </si>
  <si>
    <t>C2022070164</t>
  </si>
  <si>
    <t>rahullande525@gmail.com</t>
  </si>
  <si>
    <t>SURESH VISHNU GHONGADE</t>
  </si>
  <si>
    <t>C2022060935</t>
  </si>
  <si>
    <t>NIKHIL SHYAM KHADE</t>
  </si>
  <si>
    <t>C2022070069</t>
  </si>
  <si>
    <t>nikhil.khade@gmail.com</t>
  </si>
  <si>
    <t>UDIT JAIN (CSD)</t>
  </si>
  <si>
    <t>C2022030210</t>
  </si>
  <si>
    <t>col.uditjain@gmail.com</t>
  </si>
  <si>
    <t>MALFC81DLNM351471</t>
  </si>
  <si>
    <t>MANGESH RAMBHAU UDAVANT</t>
  </si>
  <si>
    <t>C2022040624</t>
  </si>
  <si>
    <t>pradeep07hivale@gmail.com</t>
  </si>
  <si>
    <t>NIKHIL NARAYAN KULKARNI</t>
  </si>
  <si>
    <t>C2022070351</t>
  </si>
  <si>
    <t>nikhilkulkarni.be@gmail.com</t>
  </si>
  <si>
    <t>AMOL NIVRUTTI AUTADE</t>
  </si>
  <si>
    <t>C2022070420</t>
  </si>
  <si>
    <t>amolshetautade90@gmail.com</t>
  </si>
  <si>
    <t>SHUBHAM VIJAY BOTRE</t>
  </si>
  <si>
    <t>C2022070431</t>
  </si>
  <si>
    <t>shubham.botre92@gmail.com</t>
  </si>
  <si>
    <t>SHIVAJI DATTATRAY JORI</t>
  </si>
  <si>
    <t>C2021080374</t>
  </si>
  <si>
    <t>MALB241CLNM134187</t>
  </si>
  <si>
    <t>MALB241CLNM134343</t>
  </si>
  <si>
    <t>MALPA813LNM358713</t>
  </si>
  <si>
    <t>MALB241CLNM134213</t>
  </si>
  <si>
    <t>MALC841GLNM339961</t>
  </si>
  <si>
    <t>UNIQUE HYUNDAI-NIOS</t>
  </si>
  <si>
    <t>CHANI SACHIN KALA</t>
  </si>
  <si>
    <t>C2022070387</t>
  </si>
  <si>
    <t>SARTHAK PRASHANT NAGALA</t>
  </si>
  <si>
    <t>C2022070496</t>
  </si>
  <si>
    <t>LALITA BAKUL KHEDKAR</t>
  </si>
  <si>
    <t>C2022070495</t>
  </si>
  <si>
    <t>DEVA SOMA CHAVAN</t>
  </si>
  <si>
    <t>C2022070502</t>
  </si>
  <si>
    <t>DEEPAK SINGH</t>
  </si>
  <si>
    <t>C2022070506</t>
  </si>
  <si>
    <t>SANTOSH BHIKULAL UPADHAYE</t>
  </si>
  <si>
    <t>C2022070473</t>
  </si>
  <si>
    <t>C2022070500</t>
  </si>
  <si>
    <t>MALFD81DLNM351533</t>
  </si>
  <si>
    <t>SABIR ASLAM SHAIKH</t>
  </si>
  <si>
    <t>C2022070504</t>
  </si>
  <si>
    <t>MALB251CLNM315178</t>
  </si>
  <si>
    <t>KHUSHAL RAVINDRA SHINDE</t>
  </si>
  <si>
    <t>C2022070514</t>
  </si>
  <si>
    <t>SATISHVIRKAR7838@GMAIL.COM</t>
  </si>
  <si>
    <t>RAVIMEGHAWAT90@GMAIL.COM</t>
  </si>
  <si>
    <t>SANTOSH3KALAL@GMAIL.COM</t>
  </si>
  <si>
    <t>chani_kala@yahoo.in</t>
  </si>
  <si>
    <t>sarthaknagala222@gmail.com</t>
  </si>
  <si>
    <t>EAASHIRWAD@YAHOO.COM</t>
  </si>
  <si>
    <t>devschavan7979@gmail.com</t>
  </si>
  <si>
    <t>santoshupadhaye@gmail.com</t>
  </si>
  <si>
    <t>atharvshelke53@gmail.com</t>
  </si>
  <si>
    <t>sabir.sk07@gmail.com</t>
  </si>
  <si>
    <t>shindekhushal97@gmail.com</t>
  </si>
  <si>
    <t>YOGESH SUDHIR DHANDWATE</t>
  </si>
  <si>
    <t>C2022060723</t>
  </si>
  <si>
    <t>SUDHIR BALKRISHNA GOVEKAR</t>
  </si>
  <si>
    <t>C2019053938</t>
  </si>
  <si>
    <t>NILESH VASANT NARVEKAR</t>
  </si>
  <si>
    <t>C2022070533</t>
  </si>
  <si>
    <t>MALB351CLNM324425</t>
  </si>
  <si>
    <t>PRIYANKA SANJAY JANGAM</t>
  </si>
  <si>
    <t>C2022070458</t>
  </si>
  <si>
    <t>ROHAN ANANT DESHMUKH</t>
  </si>
  <si>
    <t>C2022070559</t>
  </si>
  <si>
    <t>AKSHAY VIJAY CHAVAN</t>
  </si>
  <si>
    <t>C2022070340</t>
  </si>
  <si>
    <t>AKASH KRUSHNAJI SHELKE</t>
  </si>
  <si>
    <t>C2022070558</t>
  </si>
  <si>
    <t>CHANDRAKANT KUNDLIK WAGH</t>
  </si>
  <si>
    <t>C2022070554</t>
  </si>
  <si>
    <t>MALPC813MNM361084</t>
  </si>
  <si>
    <t>MALB241CLNM135083</t>
  </si>
  <si>
    <t>MALPC812LNM361927</t>
  </si>
  <si>
    <t>MALB251CYNM332363</t>
  </si>
  <si>
    <t>MALPC813MNM360356</t>
  </si>
  <si>
    <t>MALPA813LNM360736</t>
  </si>
  <si>
    <t>MALFB81BLNM355762</t>
  </si>
  <si>
    <t>MALB351CLNM329678</t>
  </si>
  <si>
    <t>MALPC812LNM361307</t>
  </si>
  <si>
    <t>MALB241CLNM135090</t>
  </si>
  <si>
    <t>MALPC813LNM823506</t>
  </si>
  <si>
    <t>MALPA813LNM362039</t>
  </si>
  <si>
    <t>MALPA813LNM362062</t>
  </si>
  <si>
    <t>MALFB81BLNM357019</t>
  </si>
  <si>
    <t>MALB241CLNM135097</t>
  </si>
  <si>
    <t>RAKESH SURESH MORE</t>
  </si>
  <si>
    <t>C2022060715</t>
  </si>
  <si>
    <t>MALPA812LNM329739</t>
  </si>
  <si>
    <t>ANKUSH BANERJEE</t>
  </si>
  <si>
    <t>C2022070614</t>
  </si>
  <si>
    <t>DAULATRAO TUKARAM KORADE (CSD)</t>
  </si>
  <si>
    <t>C2022050586</t>
  </si>
  <si>
    <t>HARSHA SHRISHAIL NIMBALKAR</t>
  </si>
  <si>
    <t>C2022070602</t>
  </si>
  <si>
    <t>JYOTI TANWAR</t>
  </si>
  <si>
    <t>C2022070613</t>
  </si>
  <si>
    <t>KALPANA SHANKAR PUJARI</t>
  </si>
  <si>
    <t>C2022070664</t>
  </si>
  <si>
    <t>MALBH512TNM149111</t>
  </si>
  <si>
    <t>DNYANESHWARI SUHAS KALVANKAR</t>
  </si>
  <si>
    <t>C2022070242</t>
  </si>
  <si>
    <t>RADHIKA RAJESH DESHPANDE</t>
  </si>
  <si>
    <t>C2022070661</t>
  </si>
  <si>
    <t>MONIKA DANISH MASSEY-2021</t>
  </si>
  <si>
    <t>C2022070675</t>
  </si>
  <si>
    <t>MALB251CLNM329477</t>
  </si>
  <si>
    <t>SHRIRAM DATTATRAY KULKARNI</t>
  </si>
  <si>
    <t>C2021080858</t>
  </si>
  <si>
    <t>ADITYA VILAS WADKE</t>
  </si>
  <si>
    <t>C2022070391</t>
  </si>
  <si>
    <t>PRADEEP PANDURANG PAIGUDE</t>
  </si>
  <si>
    <t>C2022060437</t>
  </si>
  <si>
    <t>PRASAD PRADEEP SARAF</t>
  </si>
  <si>
    <t>C2022070676</t>
  </si>
  <si>
    <r>
      <t>ABHILASH</t>
    </r>
    <r>
      <rPr>
        <sz val="10"/>
        <color rgb="FFFF0000"/>
        <rFont val="Bookman Old Style"/>
        <family val="1"/>
      </rPr>
      <t xml:space="preserve"> (ASHISH</t>
    </r>
    <r>
      <rPr>
        <sz val="10"/>
        <color theme="1"/>
        <rFont val="Bookman Old Style"/>
        <family val="1"/>
      </rPr>
      <t>) SHIVAJI JADHAV</t>
    </r>
  </si>
  <si>
    <r>
      <t xml:space="preserve">TUSHAR RADHUNATH KAKADE </t>
    </r>
    <r>
      <rPr>
        <sz val="10"/>
        <color rgb="FFFF0000"/>
        <rFont val="Bookman Old Style"/>
        <family val="1"/>
      </rPr>
      <t>(KAMLESH K KUNJIR</t>
    </r>
    <r>
      <rPr>
        <sz val="10"/>
        <color theme="1"/>
        <rFont val="Bookman Old Style"/>
        <family val="1"/>
      </rPr>
      <t>)</t>
    </r>
  </si>
  <si>
    <r>
      <t>SHILPA DEEPAK YELWANDE-</t>
    </r>
    <r>
      <rPr>
        <sz val="10"/>
        <color rgb="FFFF0000"/>
        <rFont val="Bookman Old Style"/>
        <family val="1"/>
      </rPr>
      <t>(Swapnil Sutar)</t>
    </r>
  </si>
  <si>
    <r>
      <t xml:space="preserve">YUVRAJ HIRAMAN( </t>
    </r>
    <r>
      <rPr>
        <sz val="10"/>
        <color rgb="FFFF0000"/>
        <rFont val="Bookman Old Style"/>
        <family val="1"/>
      </rPr>
      <t>SAGAR PRAKASH)</t>
    </r>
    <r>
      <rPr>
        <sz val="10"/>
        <color theme="1"/>
        <rFont val="Bookman Old Style"/>
        <family val="1"/>
      </rPr>
      <t xml:space="preserve"> KHATPE</t>
    </r>
  </si>
  <si>
    <r>
      <rPr>
        <sz val="10"/>
        <rFont val="Bookman Old Style"/>
        <family val="1"/>
      </rPr>
      <t>SHAILENDRASINGH VIJAYSINGH TANWAR</t>
    </r>
    <r>
      <rPr>
        <sz val="10"/>
        <color rgb="FFFF0000"/>
        <rFont val="Bookman Old Style"/>
        <family val="1"/>
      </rPr>
      <t xml:space="preserve"> (SHWETA Y HAJARI)</t>
    </r>
  </si>
  <si>
    <r>
      <t>HEMANTKUMAR BALIRAM TORASE (</t>
    </r>
    <r>
      <rPr>
        <b/>
        <sz val="10"/>
        <color rgb="FFFF0000"/>
        <rFont val="Bookman Old Style"/>
        <family val="1"/>
      </rPr>
      <t>VILAS K SUNSURKAR)</t>
    </r>
  </si>
  <si>
    <r>
      <t xml:space="preserve">DASHRATH RAMCHANDRA DIMBALE </t>
    </r>
    <r>
      <rPr>
        <b/>
        <sz val="10"/>
        <color rgb="FFFF0000"/>
        <rFont val="Bookman Old Style"/>
        <family val="1"/>
      </rPr>
      <t>(DHANANJAY B KONDE)</t>
    </r>
  </si>
  <si>
    <r>
      <t xml:space="preserve">PRATIK GULAB </t>
    </r>
    <r>
      <rPr>
        <b/>
        <sz val="10"/>
        <color rgb="FFFF0000"/>
        <rFont val="Bookman Old Style"/>
        <family val="1"/>
      </rPr>
      <t>BABAN</t>
    </r>
    <r>
      <rPr>
        <sz val="10"/>
        <color theme="1"/>
        <rFont val="Bookman Old Style"/>
        <family val="1"/>
      </rPr>
      <t xml:space="preserve"> MINDE</t>
    </r>
  </si>
  <si>
    <r>
      <t xml:space="preserve">MAHENDRA RAMDAS MALBHARE( </t>
    </r>
    <r>
      <rPr>
        <sz val="10"/>
        <color rgb="FFFF0000"/>
        <rFont val="Bookman Old Style"/>
        <family val="1"/>
      </rPr>
      <t>RATNADIP V PHADTARE</t>
    </r>
    <r>
      <rPr>
        <sz val="10"/>
        <color theme="1"/>
        <rFont val="Bookman Old Style"/>
        <family val="1"/>
      </rPr>
      <t>)</t>
    </r>
  </si>
  <si>
    <r>
      <t>SHOBHA SANJAY TALEKAR</t>
    </r>
    <r>
      <rPr>
        <sz val="10"/>
        <color rgb="FFFF0000"/>
        <rFont val="Bookman Old Style"/>
        <family val="1"/>
      </rPr>
      <t>(ABHISHEK K UBHE)</t>
    </r>
  </si>
  <si>
    <r>
      <t xml:space="preserve">PANKAJ HANUMANT KUMBHAR </t>
    </r>
    <r>
      <rPr>
        <b/>
        <sz val="10"/>
        <color rgb="FFFF0000"/>
        <rFont val="Bookman Old Style"/>
        <family val="1"/>
      </rPr>
      <t>(MUKESH K SHARMA)</t>
    </r>
  </si>
  <si>
    <r>
      <t xml:space="preserve">SUNITA SHYAM </t>
    </r>
    <r>
      <rPr>
        <sz val="10"/>
        <color rgb="FFFF0000"/>
        <rFont val="Bookman Old Style"/>
        <family val="1"/>
      </rPr>
      <t>SUDAMRAO</t>
    </r>
    <r>
      <rPr>
        <sz val="10"/>
        <color theme="1"/>
        <rFont val="Bookman Old Style"/>
        <family val="1"/>
      </rPr>
      <t xml:space="preserve"> POPHALE</t>
    </r>
  </si>
  <si>
    <r>
      <t>VAIBHAV GHOGARE (</t>
    </r>
    <r>
      <rPr>
        <sz val="10"/>
        <color rgb="FFFF0000"/>
        <rFont val="Bookman Old Style"/>
        <family val="1"/>
      </rPr>
      <t>AKSHAY ANIL SHELKE)</t>
    </r>
  </si>
  <si>
    <r>
      <t>SHEETAL SUNIL PEJE (</t>
    </r>
    <r>
      <rPr>
        <sz val="10"/>
        <color rgb="FFFF0000"/>
        <rFont val="Bookman Old Style"/>
        <family val="1"/>
      </rPr>
      <t>NILESH S YESARE)</t>
    </r>
  </si>
  <si>
    <r>
      <rPr>
        <b/>
        <sz val="10"/>
        <color rgb="FFFF0000"/>
        <rFont val="Bookman Old Style"/>
        <family val="1"/>
      </rPr>
      <t>NAYANA</t>
    </r>
    <r>
      <rPr>
        <sz val="10"/>
        <color theme="1"/>
        <rFont val="Bookman Old Style"/>
        <family val="1"/>
      </rPr>
      <t xml:space="preserve"> RAVIRAJ MADHUKAR GUNJAL</t>
    </r>
  </si>
  <si>
    <r>
      <t>KIRTI KESHAVRAO MUNDE (</t>
    </r>
    <r>
      <rPr>
        <b/>
        <sz val="10"/>
        <color rgb="FFFF0000"/>
        <rFont val="Bookman Old Style"/>
        <family val="1"/>
      </rPr>
      <t>AMARNATH  RATHOD)</t>
    </r>
  </si>
  <si>
    <r>
      <t xml:space="preserve">NILESJH </t>
    </r>
    <r>
      <rPr>
        <b/>
        <sz val="10"/>
        <color rgb="FFFF0000"/>
        <rFont val="Bookman Old Style"/>
        <family val="1"/>
      </rPr>
      <t xml:space="preserve">GANESH </t>
    </r>
    <r>
      <rPr>
        <sz val="10"/>
        <color theme="1"/>
        <rFont val="Bookman Old Style"/>
        <family val="1"/>
      </rPr>
      <t>BAPU PUND-CSD</t>
    </r>
  </si>
  <si>
    <r>
      <t>ARUN BANDHU</t>
    </r>
    <r>
      <rPr>
        <b/>
        <sz val="10"/>
        <color rgb="FFFF0000"/>
        <rFont val="Bookman Old Style"/>
        <family val="1"/>
      </rPr>
      <t xml:space="preserve"> (MAYUR)</t>
    </r>
    <r>
      <rPr>
        <sz val="10"/>
        <color theme="1"/>
        <rFont val="Bookman Old Style"/>
        <family val="1"/>
      </rPr>
      <t xml:space="preserve">  RANDHIR</t>
    </r>
  </si>
  <si>
    <r>
      <t xml:space="preserve">SNEHAL MANDAR ROJEKAR </t>
    </r>
    <r>
      <rPr>
        <sz val="10"/>
        <color rgb="FFFF0000"/>
        <rFont val="Bookman Old Style"/>
        <family val="1"/>
      </rPr>
      <t>DESHMUKH</t>
    </r>
  </si>
  <si>
    <r>
      <t>AMRUTA RAHUL (</t>
    </r>
    <r>
      <rPr>
        <b/>
        <sz val="10"/>
        <color rgb="FFFF0000"/>
        <rFont val="Bookman Old Style"/>
        <family val="1"/>
      </rPr>
      <t xml:space="preserve">SHRENIK) </t>
    </r>
    <r>
      <rPr>
        <sz val="10"/>
        <color theme="1"/>
        <rFont val="Bookman Old Style"/>
        <family val="1"/>
      </rPr>
      <t>PATIL</t>
    </r>
  </si>
  <si>
    <t>WANT</t>
  </si>
  <si>
    <r>
      <t xml:space="preserve">ARVIND LIMITED (TELECOM DIVISION) </t>
    </r>
    <r>
      <rPr>
        <sz val="10"/>
        <color rgb="FFFF0000"/>
        <rFont val="Bookman Old Style"/>
        <family val="1"/>
      </rPr>
      <t>(NITIN AWATE)</t>
    </r>
  </si>
  <si>
    <r>
      <t xml:space="preserve">DNYANESHWAR  PRAKASH KADAM </t>
    </r>
    <r>
      <rPr>
        <b/>
        <sz val="10"/>
        <color rgb="FFFF0000"/>
        <rFont val="Bookman Old Style"/>
        <family val="1"/>
      </rPr>
      <t>PRAMOD N MHASKE</t>
    </r>
  </si>
  <si>
    <r>
      <t xml:space="preserve">KISHOR </t>
    </r>
    <r>
      <rPr>
        <sz val="10"/>
        <color rgb="FFFF0000"/>
        <rFont val="Bookman Old Style"/>
        <family val="1"/>
      </rPr>
      <t>SANTOSH</t>
    </r>
    <r>
      <rPr>
        <sz val="10"/>
        <color theme="1"/>
        <rFont val="Bookman Old Style"/>
        <family val="1"/>
      </rPr>
      <t xml:space="preserve"> BABASAHEB JADHAV  </t>
    </r>
    <r>
      <rPr>
        <sz val="10"/>
        <color rgb="FFFF0000"/>
        <rFont val="Bookman Old Style"/>
        <family val="1"/>
      </rPr>
      <t>SHETE</t>
    </r>
  </si>
  <si>
    <r>
      <t>AMOL</t>
    </r>
    <r>
      <rPr>
        <sz val="10"/>
        <color rgb="FFFF0000"/>
        <rFont val="Bookman Old Style"/>
        <family val="1"/>
      </rPr>
      <t xml:space="preserve"> </t>
    </r>
    <r>
      <rPr>
        <b/>
        <sz val="10"/>
        <color theme="1"/>
        <rFont val="Bookman Old Style"/>
        <family val="1"/>
      </rPr>
      <t>RAMHAR</t>
    </r>
    <r>
      <rPr>
        <b/>
        <sz val="10"/>
        <color rgb="FFFF0000"/>
        <rFont val="Bookman Old Style"/>
        <family val="1"/>
      </rPr>
      <t>I TULSHIRAM</t>
    </r>
    <r>
      <rPr>
        <sz val="10"/>
        <color theme="1"/>
        <rFont val="Bookman Old Style"/>
        <family val="1"/>
      </rPr>
      <t xml:space="preserve"> KARAD</t>
    </r>
  </si>
  <si>
    <r>
      <t xml:space="preserve"> AKSHA </t>
    </r>
    <r>
      <rPr>
        <sz val="10"/>
        <color rgb="FFFF0000"/>
        <rFont val="Bookman Old Style"/>
        <family val="1"/>
      </rPr>
      <t>AMO</t>
    </r>
    <r>
      <rPr>
        <sz val="10"/>
        <color theme="1"/>
        <rFont val="Bookman Old Style"/>
        <family val="1"/>
      </rPr>
      <t>L BABAN KOLEKAR</t>
    </r>
  </si>
  <si>
    <r>
      <t xml:space="preserve"> SUJIT GANPAT PATIL</t>
    </r>
    <r>
      <rPr>
        <sz val="10"/>
        <color rgb="FFFF0000"/>
        <rFont val="Bookman Old Style"/>
        <family val="1"/>
      </rPr>
      <t xml:space="preserve"> (TUSHAR S BARATE)</t>
    </r>
  </si>
  <si>
    <r>
      <rPr>
        <sz val="10"/>
        <color theme="1"/>
        <rFont val="Bookman Old Style"/>
        <family val="1"/>
      </rPr>
      <t>DEEPALI RAJENDRA JOSHI</t>
    </r>
    <r>
      <rPr>
        <sz val="10"/>
        <color rgb="FFFF0000"/>
        <rFont val="Bookman Old Style"/>
        <family val="1"/>
      </rPr>
      <t xml:space="preserve"> (TUSHAR GOPALE)-CTF</t>
    </r>
  </si>
  <si>
    <t>want</t>
  </si>
  <si>
    <r>
      <rPr>
        <b/>
        <sz val="10"/>
        <color rgb="FFFF0000"/>
        <rFont val="Bookman Old Style"/>
        <family val="1"/>
      </rPr>
      <t>JAYASHREE</t>
    </r>
    <r>
      <rPr>
        <sz val="10"/>
        <color theme="1"/>
        <rFont val="Bookman Old Style"/>
        <family val="1"/>
      </rPr>
      <t xml:space="preserve"> ANIL DNYANESHWAR YELWANDE</t>
    </r>
  </si>
  <si>
    <r>
      <rPr>
        <sz val="10"/>
        <color rgb="FFFF0000"/>
        <rFont val="Bookman Old Style"/>
        <family val="1"/>
      </rPr>
      <t>(RUPALI)</t>
    </r>
    <r>
      <rPr>
        <sz val="10"/>
        <color theme="1"/>
        <rFont val="Bookman Old Style"/>
        <family val="1"/>
      </rPr>
      <t xml:space="preserve"> PRANAVKUMAR PATIL</t>
    </r>
  </si>
  <si>
    <r>
      <t xml:space="preserve">VISHAL GUPTA </t>
    </r>
    <r>
      <rPr>
        <b/>
        <sz val="10"/>
        <color rgb="FFFF0000"/>
        <rFont val="Bookman Old Style"/>
        <family val="1"/>
      </rPr>
      <t>(ANAND  BHANDWALKAR)</t>
    </r>
  </si>
  <si>
    <r>
      <t>ANIRUDHA GUPTA</t>
    </r>
    <r>
      <rPr>
        <b/>
        <sz val="10"/>
        <color rgb="FFFF0000"/>
        <rFont val="Bookman Old Style"/>
        <family val="1"/>
      </rPr>
      <t xml:space="preserve"> (VIBHA SURANA)</t>
    </r>
  </si>
  <si>
    <t>nyd</t>
  </si>
  <si>
    <r>
      <t>DIKSHANK PADMESH</t>
    </r>
    <r>
      <rPr>
        <b/>
        <sz val="10"/>
        <color rgb="FFFF0000"/>
        <rFont val="Bookman Old Style"/>
        <family val="1"/>
      </rPr>
      <t xml:space="preserve"> (ASHOK</t>
    </r>
    <r>
      <rPr>
        <sz val="10"/>
        <color theme="1"/>
        <rFont val="Bookman Old Style"/>
        <family val="1"/>
      </rPr>
      <t xml:space="preserve"> )GUJARATHI</t>
    </r>
  </si>
  <si>
    <r>
      <t xml:space="preserve">SAGAR RAMESH CHAUDHARY </t>
    </r>
    <r>
      <rPr>
        <b/>
        <sz val="10"/>
        <color rgb="FFFF0000"/>
        <rFont val="Bookman Old Style"/>
        <family val="1"/>
      </rPr>
      <t>(AMIT S MISAL)</t>
    </r>
  </si>
  <si>
    <r>
      <t xml:space="preserve">RUKMINI ANKUSH </t>
    </r>
    <r>
      <rPr>
        <sz val="10"/>
        <color rgb="FFFF0000"/>
        <rFont val="Bookman Old Style"/>
        <family val="1"/>
      </rPr>
      <t>(MAHESH</t>
    </r>
    <r>
      <rPr>
        <sz val="10"/>
        <color theme="1"/>
        <rFont val="Bookman Old Style"/>
        <family val="1"/>
      </rPr>
      <t xml:space="preserve"> ) GEJAGE-CTF</t>
    </r>
  </si>
  <si>
    <r>
      <t>AKASH ASHOK OMBALE</t>
    </r>
    <r>
      <rPr>
        <b/>
        <sz val="10"/>
        <color rgb="FFFF0000"/>
        <rFont val="Bookman Old Style"/>
        <family val="1"/>
      </rPr>
      <t xml:space="preserve"> (SHRIDHAR N PADWAL)</t>
    </r>
  </si>
  <si>
    <r>
      <t>ISHWARI KAUSHAL KOTH(</t>
    </r>
    <r>
      <rPr>
        <b/>
        <sz val="10"/>
        <color rgb="FFFF0000"/>
        <rFont val="Bookman Old Style"/>
        <family val="1"/>
      </rPr>
      <t xml:space="preserve"> PITRE)</t>
    </r>
  </si>
  <si>
    <r>
      <rPr>
        <b/>
        <sz val="10"/>
        <color rgb="FFFF0000"/>
        <rFont val="Bookman Old Style"/>
        <family val="1"/>
      </rPr>
      <t>(SWAPNA)</t>
    </r>
    <r>
      <rPr>
        <sz val="10"/>
        <color theme="1"/>
        <rFont val="Bookman Old Style"/>
        <family val="1"/>
      </rPr>
      <t xml:space="preserve"> NILESH DNYANESHWAR MANDHARE</t>
    </r>
  </si>
  <si>
    <r>
      <t>BALWANT KUMAR (</t>
    </r>
    <r>
      <rPr>
        <b/>
        <sz val="10"/>
        <color rgb="FFFF0000"/>
        <rFont val="Bookman Old Style"/>
        <family val="1"/>
      </rPr>
      <t>VANDANA KUMARI)</t>
    </r>
  </si>
  <si>
    <r>
      <t>SHIVAM (</t>
    </r>
    <r>
      <rPr>
        <b/>
        <sz val="10"/>
        <color rgb="FFFF0000"/>
        <rFont val="Bookman Old Style"/>
        <family val="1"/>
      </rPr>
      <t>VISHA</t>
    </r>
    <r>
      <rPr>
        <sz val="10"/>
        <color theme="1"/>
        <rFont val="Bookman Old Style"/>
        <family val="1"/>
      </rPr>
      <t>L) VASANT WALUNJ</t>
    </r>
  </si>
  <si>
    <r>
      <rPr>
        <b/>
        <sz val="10"/>
        <color rgb="FFFF0000"/>
        <rFont val="Bookman Old Style"/>
        <family val="1"/>
      </rPr>
      <t>SHILPA</t>
    </r>
    <r>
      <rPr>
        <sz val="10"/>
        <color theme="1"/>
        <rFont val="Bookman Old Style"/>
        <family val="1"/>
      </rPr>
      <t xml:space="preserve"> MANDAR SURESH DESHPANDE</t>
    </r>
  </si>
  <si>
    <r>
      <t xml:space="preserve">SUREKHA </t>
    </r>
    <r>
      <rPr>
        <sz val="10"/>
        <color rgb="FFFF0000"/>
        <rFont val="Bookman Old Style"/>
        <family val="1"/>
      </rPr>
      <t>(SAYALI)</t>
    </r>
    <r>
      <rPr>
        <sz val="10"/>
        <color theme="1"/>
        <rFont val="Bookman Old Style"/>
        <family val="1"/>
      </rPr>
      <t xml:space="preserve"> SHEKHAR SHINDE-SANTRO</t>
    </r>
  </si>
  <si>
    <r>
      <rPr>
        <sz val="10"/>
        <color theme="1"/>
        <rFont val="Bookman Old Style"/>
        <family val="1"/>
      </rPr>
      <t>OMKAR RAJENDRA CHIKANE</t>
    </r>
    <r>
      <rPr>
        <sz val="10"/>
        <color rgb="FFFF0000"/>
        <rFont val="Bookman Old Style"/>
        <family val="1"/>
      </rPr>
      <t>(ROMA  SHINDE)</t>
    </r>
  </si>
  <si>
    <r>
      <rPr>
        <b/>
        <sz val="10"/>
        <color rgb="FFFF0000"/>
        <rFont val="Bookman Old Style"/>
        <family val="1"/>
      </rPr>
      <t>(PIKI )</t>
    </r>
    <r>
      <rPr>
        <b/>
        <sz val="10"/>
        <color theme="1"/>
        <rFont val="Bookman Old Style"/>
        <family val="1"/>
      </rPr>
      <t xml:space="preserve"> NITIN ASHOK CHAVAN</t>
    </r>
  </si>
  <si>
    <t xml:space="preserve">want </t>
  </si>
  <si>
    <r>
      <t xml:space="preserve">REEMA CHETAN </t>
    </r>
    <r>
      <rPr>
        <sz val="10"/>
        <color rgb="FFFF0000"/>
        <rFont val="Bookman Old Style"/>
        <family val="1"/>
      </rPr>
      <t>SHYAM</t>
    </r>
    <r>
      <rPr>
        <sz val="10"/>
        <color theme="1"/>
        <rFont val="Bookman Old Style"/>
        <family val="1"/>
      </rPr>
      <t xml:space="preserve"> PATIL</t>
    </r>
  </si>
  <si>
    <r>
      <t>(</t>
    </r>
    <r>
      <rPr>
        <sz val="10"/>
        <color rgb="FFFF0000"/>
        <rFont val="Bookman Old Style"/>
        <family val="1"/>
      </rPr>
      <t>SWATI</t>
    </r>
    <r>
      <rPr>
        <sz val="10"/>
        <color theme="1"/>
        <rFont val="Bookman Old Style"/>
        <family val="1"/>
      </rPr>
      <t xml:space="preserve"> )MITRASEN DONGARE</t>
    </r>
  </si>
  <si>
    <r>
      <t>ASMA IMRAN (</t>
    </r>
    <r>
      <rPr>
        <sz val="10"/>
        <color rgb="FFFF0000"/>
        <rFont val="Bookman Old Style"/>
        <family val="1"/>
      </rPr>
      <t xml:space="preserve">MAHAMAD) </t>
    </r>
    <r>
      <rPr>
        <sz val="10"/>
        <color theme="1"/>
        <rFont val="Bookman Old Style"/>
        <family val="1"/>
      </rPr>
      <t>SHAIKH</t>
    </r>
  </si>
  <si>
    <r>
      <t xml:space="preserve">MANIHSA NITIN </t>
    </r>
    <r>
      <rPr>
        <b/>
        <sz val="10"/>
        <color rgb="FFFF0000"/>
        <rFont val="Bookman Old Style"/>
        <family val="1"/>
      </rPr>
      <t>(SUBHASH)</t>
    </r>
    <r>
      <rPr>
        <b/>
        <sz val="10"/>
        <color theme="1"/>
        <rFont val="Bookman Old Style"/>
        <family val="1"/>
      </rPr>
      <t xml:space="preserve"> ANGAL</t>
    </r>
  </si>
  <si>
    <r>
      <rPr>
        <b/>
        <sz val="10"/>
        <color rgb="FFFF0000"/>
        <rFont val="Bookman Old Style"/>
        <family val="1"/>
      </rPr>
      <t>(VAISHALI)</t>
    </r>
    <r>
      <rPr>
        <b/>
        <sz val="10"/>
        <color theme="1"/>
        <rFont val="Bookman Old Style"/>
        <family val="1"/>
      </rPr>
      <t xml:space="preserve"> SANJAY BALWANT VINODE</t>
    </r>
  </si>
  <si>
    <t>MOREPRAKASH9666@GMAIL.COM</t>
  </si>
  <si>
    <t>apurv.govekar@gmail.com</t>
  </si>
  <si>
    <t>nilesh@ngen-group.com</t>
  </si>
  <si>
    <t>priyanka.jangam@gmail.com</t>
  </si>
  <si>
    <t>desh.rohan490@gmail.com</t>
  </si>
  <si>
    <t>akshaychavan1008@gmail.com</t>
  </si>
  <si>
    <t>akashshelke53@gmail.com</t>
  </si>
  <si>
    <t>ankush.banerjee14@gmail.com</t>
  </si>
  <si>
    <t>harshasirsikar2@gmail.com</t>
  </si>
  <si>
    <t>jyotitanwar2415@gmail.com</t>
  </si>
  <si>
    <t>dnyaneshwarikalvankar@gmail.com</t>
  </si>
  <si>
    <t>avijkulkarni@yahoo.com</t>
  </si>
  <si>
    <t>adityawadke24@gmail.com</t>
  </si>
  <si>
    <t>prasadsaraf@gmail.com</t>
  </si>
  <si>
    <t>SOMANI HYUNDAI-ALCAZAR-4</t>
  </si>
  <si>
    <t>BAWANEANIRUDDHAS@GMAIL.COM</t>
  </si>
  <si>
    <t>rajeshartai.6577@gmail.com</t>
  </si>
  <si>
    <t>dhumalchetan@gmail.com</t>
  </si>
  <si>
    <t>titan Grey</t>
  </si>
  <si>
    <t>ag030592@gmail.com</t>
  </si>
  <si>
    <t>trohan7772@gmail.com</t>
  </si>
  <si>
    <t>tanajikadam7755@gmail.com</t>
  </si>
  <si>
    <t>amarsathe0007@gmail.com</t>
  </si>
  <si>
    <t>niileysh@gmail.com</t>
  </si>
  <si>
    <t>kuldeep.gondal@gmail.com</t>
  </si>
  <si>
    <t>shinde.krishna03@gmail.com</t>
  </si>
  <si>
    <t>chetankeshwani08@gmail.com</t>
  </si>
  <si>
    <t>TRIPATHY.N.P@GMAIL.COM</t>
  </si>
  <si>
    <t>santosh.nevase01@gmail.com</t>
  </si>
  <si>
    <t>bhagyashri.bhagyashree@gmail.com</t>
  </si>
  <si>
    <t>purshottam.d@gmail.com</t>
  </si>
  <si>
    <t>sunita.chavan87@gmail.com</t>
  </si>
  <si>
    <t>awanjale1@gmail.com</t>
  </si>
  <si>
    <t>thite88@gmail.com</t>
  </si>
  <si>
    <t>kpkalyani@yahoo.com</t>
  </si>
  <si>
    <t>drsanjaypawar333@gmail.com</t>
  </si>
  <si>
    <t>manjunathkatare1991@gmail.com</t>
  </si>
  <si>
    <t>adimanjare@gmail.com</t>
  </si>
  <si>
    <t>chakradharwanjale796@gmail.com</t>
  </si>
  <si>
    <t>yogesh.dandawate@gmail.com</t>
  </si>
  <si>
    <t>mahirajdevlopers007@gmail.com</t>
  </si>
  <si>
    <t>ddkorade@gmail.com</t>
  </si>
  <si>
    <t>ORBIT TECHSOL (W) PRIVATE LIMITED</t>
  </si>
  <si>
    <t>C2022070690</t>
  </si>
  <si>
    <t>lovelesh@orbitindia.net</t>
  </si>
  <si>
    <t>SUMEET SURESH JAGTAP</t>
  </si>
  <si>
    <t>C2022070693</t>
  </si>
  <si>
    <t>jagtapsumeet02@gmail.com</t>
  </si>
  <si>
    <t>KALPANA SANKHWAR</t>
  </si>
  <si>
    <t>C2022070605</t>
  </si>
  <si>
    <t>KS2091145@GMAIL.COM</t>
  </si>
  <si>
    <t>VAISHALI PRASAD GIDNAVAR</t>
  </si>
  <si>
    <t>C2022070342</t>
  </si>
  <si>
    <t>PGIVNADAR@GMAIL.COM</t>
  </si>
  <si>
    <t>TUFAIL SHAIKH</t>
  </si>
  <si>
    <t>C2022070704</t>
  </si>
  <si>
    <t>aaauirshaikh9@gmail.com</t>
  </si>
  <si>
    <t>RUSHIKESH BHAGAVAN DOKE</t>
  </si>
  <si>
    <t>C2022070542</t>
  </si>
  <si>
    <t>TEJAS GOPAL MOKATE</t>
  </si>
  <si>
    <t>C2022070435</t>
  </si>
  <si>
    <t>tejas.mokate88@gmail.com</t>
  </si>
  <si>
    <t>NISHANT ARYAN</t>
  </si>
  <si>
    <t>C2022070719</t>
  </si>
  <si>
    <t>nishantaryan117@gmail.com</t>
  </si>
  <si>
    <t>RAVI SURESH CHOUDHARY</t>
  </si>
  <si>
    <t>C2021100357</t>
  </si>
  <si>
    <t>ravi@gmail.com</t>
  </si>
  <si>
    <t>SUDHAKAR SHIVRAM KSHIRSAGAR</t>
  </si>
  <si>
    <t>C2022070688</t>
  </si>
  <si>
    <t>sudhakarkshirsagar1952@rediffmail.com</t>
  </si>
  <si>
    <t>PINTU RAJENDRA SAHANI</t>
  </si>
  <si>
    <t>C2022070729</t>
  </si>
  <si>
    <t>ashwani45@gmail.com</t>
  </si>
  <si>
    <t>VASANT BAJIRAO PATIL</t>
  </si>
  <si>
    <t>C2022070738</t>
  </si>
  <si>
    <t>vasant.patil@gmail.com</t>
  </si>
  <si>
    <t>DHANASHREE MAHADEV GAIKWAD</t>
  </si>
  <si>
    <t>dhanashree.gaikwad2017@gmail.com</t>
  </si>
  <si>
    <t>LOKESH DHARAMRAJ PADALE</t>
  </si>
  <si>
    <t>C2022070767</t>
  </si>
  <si>
    <t>lokesh.padale89@gmail.com</t>
  </si>
  <si>
    <t>JAYDEEP JAYAWANTRAO PATIL</t>
  </si>
  <si>
    <t>C2022070770</t>
  </si>
  <si>
    <t>jaypatil2726@gmail.com</t>
  </si>
  <si>
    <t>PRIMA POWER INDIA PVT LTD</t>
  </si>
  <si>
    <t>C2022070756</t>
  </si>
  <si>
    <t>swapnil.bhavsar@gmail.com</t>
  </si>
  <si>
    <t>SAVITA RAJENDRA GAIKWAD</t>
  </si>
  <si>
    <t>C2022040855</t>
  </si>
  <si>
    <t>savitagaikwad@gmail.com</t>
  </si>
  <si>
    <t>MOTILAL KUMHAR</t>
  </si>
  <si>
    <t>C2022050407</t>
  </si>
  <si>
    <t>montyprajpat@gmail.com</t>
  </si>
  <si>
    <t>VISHWAJEET DNYANDEV KOLEKAR</t>
  </si>
  <si>
    <t>C2022060129</t>
  </si>
  <si>
    <t>SANJAY DAGADOBA PAYGUDE</t>
  </si>
  <si>
    <t>C2022040554</t>
  </si>
  <si>
    <t>samarthdevloper72@gmail.com</t>
  </si>
  <si>
    <t>DIGVIJAY PANDURANG THITE</t>
  </si>
  <si>
    <t>C2022050144</t>
  </si>
  <si>
    <t>MANOJ RAMDAS HAGAWANE</t>
  </si>
  <si>
    <t>C2022050511</t>
  </si>
  <si>
    <t>AMIT BALKRISHNA PAWAR</t>
  </si>
  <si>
    <t>C2022030363</t>
  </si>
  <si>
    <t>AMITP.PNA@EDSTECHNOLOGIES.COM</t>
  </si>
  <si>
    <t>ATUL BHASKAR KHADE</t>
  </si>
  <si>
    <t>C2018120259</t>
  </si>
  <si>
    <t>ATUL.KHADE@REDIFFMAIL.COM</t>
  </si>
  <si>
    <t>C2022040674</t>
  </si>
  <si>
    <t>MALPC813LNM824300</t>
  </si>
  <si>
    <t>MALPC815LMM604442</t>
  </si>
  <si>
    <t>MALPC812TNM363065</t>
  </si>
  <si>
    <t>MALB241CLNM133804</t>
  </si>
  <si>
    <t>MALB351CLNM333636</t>
  </si>
  <si>
    <t>MALFD81DLNM358527</t>
  </si>
  <si>
    <t>MALB351CLNM334130</t>
  </si>
  <si>
    <t>MALFA81BLNM357287</t>
  </si>
  <si>
    <t>MALB351CLNM334150</t>
  </si>
  <si>
    <t>MALFD81DLNM358533</t>
  </si>
  <si>
    <t>MALB351CLNM334261</t>
  </si>
  <si>
    <t>MALB351CLNM334264</t>
  </si>
  <si>
    <t>MALB351CLNM333629</t>
  </si>
  <si>
    <t>MALB351CLNM334160</t>
  </si>
  <si>
    <t>MALPB812LNM363667</t>
  </si>
  <si>
    <t>MALPA813LNM360801</t>
  </si>
  <si>
    <t>MALFD81DLNM358540</t>
  </si>
  <si>
    <t>MALB251CLNM334811</t>
  </si>
  <si>
    <t>MALFC81DLNM352885</t>
  </si>
  <si>
    <t>MALBK512TNM150939</t>
  </si>
  <si>
    <t>MALFD81BLNM347155</t>
  </si>
  <si>
    <t>MALPB811VNM335729</t>
  </si>
  <si>
    <r>
      <t>SHRI KRISHNA TECHMECH PVT (</t>
    </r>
    <r>
      <rPr>
        <sz val="10"/>
        <color rgb="FFFF0000"/>
        <rFont val="Bookman Old Style"/>
        <family val="1"/>
      </rPr>
      <t>NARSINH  KULKARNI)</t>
    </r>
  </si>
  <si>
    <t>RANJEET SUBHASH OZA-name change -sai electro</t>
  </si>
  <si>
    <t>FAIZAN FEROZ KHAN</t>
  </si>
  <si>
    <t>C2022070794</t>
  </si>
  <si>
    <t>AJINKYA MILIND BHAVALKAR</t>
  </si>
  <si>
    <t>C2022070798</t>
  </si>
  <si>
    <t>ASMITA SEN</t>
  </si>
  <si>
    <t>C2022070799</t>
  </si>
  <si>
    <t>BAJAJ FINSERV DIRECT LTD</t>
  </si>
  <si>
    <t>C2022070797</t>
  </si>
  <si>
    <t>DATTATRAY MAHADEO PISE</t>
  </si>
  <si>
    <t>C2022070795</t>
  </si>
  <si>
    <t>TUSHAR SHAH</t>
  </si>
  <si>
    <t>C2022070783</t>
  </si>
  <si>
    <t>SHUBHANGI DHANANJAY DAFAL</t>
  </si>
  <si>
    <t>C2022040375</t>
  </si>
  <si>
    <t>SHAHAJI APPARAO SARWADE</t>
  </si>
  <si>
    <t>C2022070790</t>
  </si>
  <si>
    <t>FIZA RAFIA SHAIKH</t>
  </si>
  <si>
    <t>C2022070792</t>
  </si>
  <si>
    <t>ALOK MALLIKARJUN</t>
  </si>
  <si>
    <t>C2022070787</t>
  </si>
  <si>
    <t>SHREE SAI ELECTRO COATING AND POLISHING PRIVATE LI</t>
  </si>
  <si>
    <t>C2022070796</t>
  </si>
  <si>
    <t>KISHOR GANPAT GOREGAONKAR</t>
  </si>
  <si>
    <t>C2022070814</t>
  </si>
  <si>
    <t>SNEHAL SHANKAR BEDAGE</t>
  </si>
  <si>
    <t>C2022070816</t>
  </si>
  <si>
    <t>VAISHALI AMAN GOYAL</t>
  </si>
  <si>
    <t>C2022050527</t>
  </si>
  <si>
    <t>KAUSTUBH NANDKUMAR NAGARGOJE</t>
  </si>
  <si>
    <t>C2022070467</t>
  </si>
  <si>
    <t>MALB351CLNM334158</t>
  </si>
  <si>
    <t>MALPC813LNM364842</t>
  </si>
  <si>
    <t>MALB351CLNM334164</t>
  </si>
  <si>
    <t>MALBJ512LNM155431</t>
  </si>
  <si>
    <t>MALBG512LNM149476</t>
  </si>
  <si>
    <t>MALB351CLNM334145</t>
  </si>
  <si>
    <t>MALPB813LNM364381</t>
  </si>
  <si>
    <t>MALFD81BLNM342998</t>
  </si>
  <si>
    <t>BHUVAN HYUNDAI-creta</t>
  </si>
  <si>
    <t>nakulsonar32@gmail.com</t>
  </si>
  <si>
    <t>niteshthorat34@gmail.com</t>
  </si>
  <si>
    <t>dhiraj.j@gmail.com</t>
  </si>
  <si>
    <t>shivajijori@gmail.com</t>
  </si>
  <si>
    <t>pbspaygude@gmail.com</t>
  </si>
  <si>
    <t>manoj.hagawane87@gmail.com</t>
  </si>
  <si>
    <t>faizan21_kh@yahoo.com</t>
  </si>
  <si>
    <t>ajinkyabhavalkar@gmail.com</t>
  </si>
  <si>
    <t>asmitasen@gmail.com</t>
  </si>
  <si>
    <t>bhavesh.mehta@gmail.com</t>
  </si>
  <si>
    <t>dattapise15476@gmail.com</t>
  </si>
  <si>
    <t>TSHAH1989@GMAIL.COM</t>
  </si>
  <si>
    <t>shriganeshflex2711@gmail.com</t>
  </si>
  <si>
    <t>shahaji9947@gmail.com</t>
  </si>
  <si>
    <t>fizzahshaikh123@gmail.com</t>
  </si>
  <si>
    <t>ALOK.SHRI1512@GMAIL.COM</t>
  </si>
  <si>
    <t>kishor.goregaonkar@rediffmail.com</t>
  </si>
  <si>
    <t>bedagesnehal@gmail.com</t>
  </si>
  <si>
    <t>aman.conf@gmail.com</t>
  </si>
  <si>
    <t>kaustubhn7@gmail.com</t>
  </si>
  <si>
    <t>AMOL NAMDEV SATPUTE</t>
  </si>
  <si>
    <t>C2022070830</t>
  </si>
  <si>
    <t>amol.satpute88@gmail.com</t>
  </si>
  <si>
    <t>KPS CONSTRUCTION CIVIL AND INTERIORS</t>
  </si>
  <si>
    <t>C2022070827</t>
  </si>
  <si>
    <t>construction.kp2552@gmail.com</t>
  </si>
  <si>
    <t>SANJEEV VASANT DOSI (CSD)</t>
  </si>
  <si>
    <t>C2022070856</t>
  </si>
  <si>
    <t>dojeevs@gmail.com</t>
  </si>
  <si>
    <t>Amruta Inamdar</t>
  </si>
  <si>
    <t>C2022030555</t>
  </si>
  <si>
    <t>ABHIJIT.INAMDAR86@GMAIL.COM</t>
  </si>
  <si>
    <t>VISHAL SAMPAT WADEKAR</t>
  </si>
  <si>
    <t>C2022050397</t>
  </si>
  <si>
    <t>anil5560w@gmail.com</t>
  </si>
  <si>
    <t>SUMIT SARANGDHAR MITKARI</t>
  </si>
  <si>
    <t>C2022070876</t>
  </si>
  <si>
    <t>mitkarisumit@gmail.com</t>
  </si>
  <si>
    <t>C2022070730</t>
  </si>
  <si>
    <t>vishalatole2986@gmail.com</t>
  </si>
  <si>
    <t>NITIN SHIVAJI JAGTAP</t>
  </si>
  <si>
    <t>C2022070843</t>
  </si>
  <si>
    <t>nitin.jagtap90@gmail.com</t>
  </si>
  <si>
    <t>ANNA ARUN WALHEKAR</t>
  </si>
  <si>
    <t>C2022070833</t>
  </si>
  <si>
    <t>annawalhekar@gmail.com</t>
  </si>
  <si>
    <t>AMOL KALURAM WALHEKAR</t>
  </si>
  <si>
    <t>C2022070836</t>
  </si>
  <si>
    <t>walhekar.santosh7@gmail.com</t>
  </si>
  <si>
    <t>MALPA812LNM306856</t>
  </si>
  <si>
    <t>MALPC812LNM366229</t>
  </si>
  <si>
    <t>MALPC812TNM365255</t>
  </si>
  <si>
    <t>MALPC813MNM614080</t>
  </si>
  <si>
    <t>MALBK512LNM155796</t>
  </si>
  <si>
    <t>MALPC813LNM365318</t>
  </si>
  <si>
    <t>MALBK511VNM155941</t>
  </si>
  <si>
    <t>MALB351CLNM334159</t>
  </si>
  <si>
    <t>MALPC813MNM825347</t>
  </si>
  <si>
    <t>MALPB813LNM365759</t>
  </si>
  <si>
    <t>MALBK511VNM155942</t>
  </si>
  <si>
    <t>MALBH512LNM148529</t>
  </si>
  <si>
    <t>MALFE81ALNM360288</t>
  </si>
  <si>
    <t>MALPC812TNM365675</t>
  </si>
  <si>
    <t>UNIQUE HYUNDAI-NIOS-cng</t>
  </si>
  <si>
    <t>GOVIND SHAM KHATRI</t>
  </si>
  <si>
    <t>SUBHRO SEN</t>
  </si>
  <si>
    <t>DEEPAK VISHWAS KADAM</t>
  </si>
  <si>
    <t>NAMITA ANANT CHANDARE</t>
  </si>
  <si>
    <t>AMARDEEP PANDURANG SHINDE</t>
  </si>
  <si>
    <t>JEEVAN GULAB NAVALE</t>
  </si>
  <si>
    <t>Phantom Black/ P WHITE</t>
  </si>
  <si>
    <t>AMOL SHAMRAV KALEKAR</t>
  </si>
  <si>
    <t>AKSHAY SANJAY SURYAWANSHI</t>
  </si>
  <si>
    <t>GAJANAN PAI</t>
  </si>
  <si>
    <t>MALB351CLNM313388</t>
  </si>
  <si>
    <t>MALB241CLNM135110</t>
  </si>
  <si>
    <t>MALPC812TNM347647</t>
  </si>
  <si>
    <t>SANJAY BANNUR-MODEL CHANGE</t>
  </si>
  <si>
    <r>
      <t xml:space="preserve">INCON AUTOMATION PVT </t>
    </r>
    <r>
      <rPr>
        <b/>
        <sz val="10"/>
        <color rgb="FFFF0000"/>
        <rFont val="Bookman Old Style"/>
        <family val="1"/>
      </rPr>
      <t>(JITENDRA B PATIL)</t>
    </r>
  </si>
  <si>
    <t>C2022071041</t>
  </si>
  <si>
    <t>Abhishek Dedge</t>
  </si>
  <si>
    <t>C2022070951</t>
  </si>
  <si>
    <t>PRASAD KALWANT MUNDHE</t>
  </si>
  <si>
    <t>SWAPNIL PRABHAKAR KALE</t>
  </si>
  <si>
    <t>YOGESH DATTATRAY KALE</t>
  </si>
  <si>
    <t>USHA DATTATRAYA HALANDE</t>
  </si>
  <si>
    <t>YAYATI PRAMOD DESHMUKH</t>
  </si>
  <si>
    <t>MALPC812TNM355332</t>
  </si>
  <si>
    <t>MALPA813LNM366650</t>
  </si>
  <si>
    <t>MALPC812TNM367121</t>
  </si>
  <si>
    <t>MALPC812TNM367089</t>
  </si>
  <si>
    <t>MALPA813LNM363857</t>
  </si>
  <si>
    <t>MALFC81DLNM357188</t>
  </si>
  <si>
    <t>PRASHANT KRISHNAT PAWAR-CANCEL</t>
  </si>
  <si>
    <r>
      <t>PARAG VITTHAL PRABHUDESAI (</t>
    </r>
    <r>
      <rPr>
        <sz val="10"/>
        <color rgb="FFFF0000"/>
        <rFont val="Bookman Old Style"/>
        <family val="1"/>
      </rPr>
      <t>BULLOWS PAINT</t>
    </r>
    <r>
      <rPr>
        <sz val="10"/>
        <color theme="1"/>
        <rFont val="Bookman Old Style"/>
        <family val="1"/>
      </rPr>
      <t xml:space="preserve"> )</t>
    </r>
  </si>
  <si>
    <t>C2022070349</t>
  </si>
  <si>
    <t>C2022071059</t>
  </si>
  <si>
    <t>C2022060081</t>
  </si>
  <si>
    <t>MAHESH RAJENDRA GHATE</t>
  </si>
  <si>
    <t>C2022071092</t>
  </si>
  <si>
    <t>GANESH MAHADEV INCHURE</t>
  </si>
  <si>
    <t>KEDAR SHEKHAR GHATE</t>
  </si>
  <si>
    <t>JAY SHARAD SHAH</t>
  </si>
  <si>
    <t>MADHURI MAHALING AWATI</t>
  </si>
  <si>
    <t>PRASHANT KRISHNAT PAWAR</t>
  </si>
  <si>
    <t>MALB341CLNM137850</t>
  </si>
  <si>
    <t>MALB341CLNM137842</t>
  </si>
  <si>
    <t>MALB241CLNM136332</t>
  </si>
  <si>
    <t>MALPC813MNM354649</t>
  </si>
  <si>
    <t>MALPC813LNM367155</t>
  </si>
  <si>
    <t>MALFE81DLNM361094</t>
  </si>
  <si>
    <t>MALB241CLNM135103</t>
  </si>
  <si>
    <t>MALFC81BLNM344271</t>
  </si>
  <si>
    <t>MALFD81BLNM346008</t>
  </si>
  <si>
    <t>C2022070736</t>
  </si>
  <si>
    <t>diwali</t>
  </si>
  <si>
    <t>C2022060290</t>
  </si>
  <si>
    <t>govindkhatri420@gmail.com</t>
  </si>
  <si>
    <t>C2022060526</t>
  </si>
  <si>
    <t>subhrosen1967@gmail.com</t>
  </si>
  <si>
    <t>C2022060401</t>
  </si>
  <si>
    <t>dhidesamir@gmail.com</t>
  </si>
  <si>
    <t>C2022070857</t>
  </si>
  <si>
    <t>deepakkadam1711@gmail.com</t>
  </si>
  <si>
    <t>C2022070917</t>
  </si>
  <si>
    <t>vaibhav4142vv@gmail.com</t>
  </si>
  <si>
    <t>C2022070226</t>
  </si>
  <si>
    <t>amardeep.shinde2@gmail.com</t>
  </si>
  <si>
    <t>C2022070786</t>
  </si>
  <si>
    <t>jeevannavale88@gmail.com</t>
  </si>
  <si>
    <t>C2022070692</t>
  </si>
  <si>
    <t>amolkalekar1984@gmail.com</t>
  </si>
  <si>
    <t>C2022080147</t>
  </si>
  <si>
    <t>akshay.suryawanshi73@gmail.com</t>
  </si>
  <si>
    <t>C2022070903</t>
  </si>
  <si>
    <t>paigajanan@gmail.com</t>
  </si>
  <si>
    <t>YUVRAJDEDGE007@GMAIL.COM</t>
  </si>
  <si>
    <t>C2022080139</t>
  </si>
  <si>
    <t>prasadmundhe89@gmail.com</t>
  </si>
  <si>
    <t>C2022050343</t>
  </si>
  <si>
    <t>swapnilkale1587@gmail.com</t>
  </si>
  <si>
    <t>C2022070832</t>
  </si>
  <si>
    <t>mr.yogesh_kale@yahoo.in</t>
  </si>
  <si>
    <t>C2022070899</t>
  </si>
  <si>
    <t>vishalhalande007@gmail.com</t>
  </si>
  <si>
    <t>C2022030453</t>
  </si>
  <si>
    <t>yayatideshmukh@gmail.com</t>
  </si>
  <si>
    <t>C2022070694</t>
  </si>
  <si>
    <t>MAHESHRGHATE@GMAIL.COM</t>
  </si>
  <si>
    <t>apoorva.vaidya@bajajfinserv.in</t>
  </si>
  <si>
    <t>C2022080151</t>
  </si>
  <si>
    <t>ganeshinchure31@gmail.com</t>
  </si>
  <si>
    <t>C2022070920</t>
  </si>
  <si>
    <t>kedarghate@yahoo.com</t>
  </si>
  <si>
    <t>C2022060943</t>
  </si>
  <si>
    <t>jayshah@gmail.com</t>
  </si>
  <si>
    <t>C2022070932</t>
  </si>
  <si>
    <t>kiran.wali123@gmail.com</t>
  </si>
  <si>
    <t>C2022050765</t>
  </si>
  <si>
    <t>pawarprashantapril@gmail.com</t>
  </si>
  <si>
    <t>PRINCE ABHIMANYU SINGH</t>
  </si>
  <si>
    <t>C2022071116</t>
  </si>
  <si>
    <t>PS7048736@GMAIL.COM</t>
  </si>
  <si>
    <t>SUMIT KOTHARI</t>
  </si>
  <si>
    <t>C2022071117</t>
  </si>
  <si>
    <t>MEGHAPUNAMIYA@GMAIL.COM</t>
  </si>
  <si>
    <t>YASIN SATTAR SHAIKH</t>
  </si>
  <si>
    <t>C2022060855</t>
  </si>
  <si>
    <t>yshaikh00@gmail.com</t>
  </si>
  <si>
    <t>GOVERDHAN ASHOK HAPSE</t>
  </si>
  <si>
    <t>C2022060075</t>
  </si>
  <si>
    <t>govardhanhapse99812@gmail.com</t>
  </si>
  <si>
    <t>APURV SUBHASHCHANDRA NAGPAL</t>
  </si>
  <si>
    <t>C2022071158</t>
  </si>
  <si>
    <t>apurvnagpal@hotmail.com</t>
  </si>
  <si>
    <t>METACOAT INDUSTRY</t>
  </si>
  <si>
    <t>C2022071160</t>
  </si>
  <si>
    <t>deepak.mahjan@fineelectrocouting.com</t>
  </si>
  <si>
    <t>FINE ELECTROCOATING</t>
  </si>
  <si>
    <t>C2022071159</t>
  </si>
  <si>
    <t>ram_sharma@fineelectrocoating.com</t>
  </si>
  <si>
    <t>AMIT  DILIP JAMDAR</t>
  </si>
  <si>
    <t>C2022071148</t>
  </si>
  <si>
    <t>AMITJAMDAR90@GMAIL.COM</t>
  </si>
  <si>
    <t>AKASH VIKAS MURHE</t>
  </si>
  <si>
    <t>C2022080141</t>
  </si>
  <si>
    <t>akashmurhe85@gmail.com</t>
  </si>
  <si>
    <t>C2022080140</t>
  </si>
  <si>
    <t>pratikranawade8@gmail.com</t>
  </si>
  <si>
    <t>SUNIL SATTAPA PATIL</t>
  </si>
  <si>
    <t>C2022080113</t>
  </si>
  <si>
    <t>sp5572834@gmail.com</t>
  </si>
  <si>
    <t>C2022080129</t>
  </si>
  <si>
    <t>deepalivasupednekar@gmail.com</t>
  </si>
  <si>
    <t>CHANDRAKANT VASANT GALFADE</t>
  </si>
  <si>
    <t>C2022060896</t>
  </si>
  <si>
    <t>ravi889@gmail.com</t>
  </si>
  <si>
    <t>SUMIT PRAVIN KOTHARI</t>
  </si>
  <si>
    <t>C2022060837</t>
  </si>
  <si>
    <t>sumitkthr@yahoo.com</t>
  </si>
  <si>
    <t>MAHANTESH DODDAPPA MALI</t>
  </si>
  <si>
    <t>C2022071090</t>
  </si>
  <si>
    <t>sachin6182@gmail.com</t>
  </si>
  <si>
    <t>RAM MARUTI MODHAVE</t>
  </si>
  <si>
    <t>C2022071068</t>
  </si>
  <si>
    <t>ganeshmodave61@gmail.com</t>
  </si>
  <si>
    <t>PARESH SURESH KHAIRE</t>
  </si>
  <si>
    <t>C2022060098</t>
  </si>
  <si>
    <t>paresh.khaire@gmail.com</t>
  </si>
  <si>
    <t>PRASHANT CHANDRAKANT RAJMANE</t>
  </si>
  <si>
    <t>C2022070244</t>
  </si>
  <si>
    <t>andhalkarmandare44@gmail.com</t>
  </si>
  <si>
    <t>ABHIJEET RAJESH PHURSULE</t>
  </si>
  <si>
    <t>C2022071123</t>
  </si>
  <si>
    <t>phursule@gmail.com</t>
  </si>
  <si>
    <t>RUTUJA OMKAR SHINDE</t>
  </si>
  <si>
    <t>C2022060724</t>
  </si>
  <si>
    <t>ONENESSENGINEERS@GMIAL.COM</t>
  </si>
  <si>
    <t>RAJKUMAR DAYANAND LONI</t>
  </si>
  <si>
    <t>C2021100245</t>
  </si>
  <si>
    <t>RAJLONI@YAHOO.COM</t>
  </si>
  <si>
    <t>SHYAM PUNDLIK DHABALE</t>
  </si>
  <si>
    <t>C2022071069</t>
  </si>
  <si>
    <t>suvarnaengineyareeing2007@gmail.com</t>
  </si>
  <si>
    <t>DNYANESHWAR SHANKAR MALVANKAR</t>
  </si>
  <si>
    <t>C2022080145</t>
  </si>
  <si>
    <t>dnyaneshwar.malvankar@gmail.com</t>
  </si>
  <si>
    <t>SUVARNA KISHOR KHANEKAR</t>
  </si>
  <si>
    <t>C2022080148</t>
  </si>
  <si>
    <t>abhikhanekar9595@gmail.com</t>
  </si>
  <si>
    <t>SAURABH PRAKASH JOSHI</t>
  </si>
  <si>
    <t>C2022060615</t>
  </si>
  <si>
    <t>saurjoshi71@gmail.com</t>
  </si>
  <si>
    <t>C2022080155</t>
  </si>
  <si>
    <t>pankajholkar@gmail.com</t>
  </si>
  <si>
    <t>SHWETALI SHRIKANT SHETE</t>
  </si>
  <si>
    <t>C2022070498</t>
  </si>
  <si>
    <t>nshete89@gmail.com</t>
  </si>
  <si>
    <t>SHUBHAM EKNATH DAREKAR</t>
  </si>
  <si>
    <t>C2022080146</t>
  </si>
  <si>
    <t>shubhamdarekar98@gmail.com</t>
  </si>
  <si>
    <t>MALPA813LNM367763</t>
  </si>
  <si>
    <t>MALFC81BLNM348367</t>
  </si>
  <si>
    <t>MALC741GLNM342964</t>
  </si>
  <si>
    <t>MALFD81BLNM362538</t>
  </si>
  <si>
    <t>MALFC81DLNM357252</t>
  </si>
  <si>
    <t>MALFB81BLNM356206</t>
  </si>
  <si>
    <t>MALPC813MNM824107</t>
  </si>
  <si>
    <t>MALFD81BLNM359788</t>
  </si>
  <si>
    <t>MALPC815MNM613843</t>
  </si>
  <si>
    <t>MALB241CLNM136499</t>
  </si>
  <si>
    <t>MALB241CLNM136296</t>
  </si>
  <si>
    <t>MALFC81BLNM344200</t>
  </si>
  <si>
    <t>ABHIJIT THETE</t>
  </si>
  <si>
    <t>C2021100258</t>
  </si>
  <si>
    <t>OMKAR(GITA) SUDHIR BARATE</t>
  </si>
  <si>
    <t>AMRUTA SALIL ZENDE</t>
  </si>
  <si>
    <t>C2022080160</t>
  </si>
  <si>
    <t>BHARAT MOHANLAL KOTHARI</t>
  </si>
  <si>
    <t>C2022080170</t>
  </si>
  <si>
    <t>PRASAD RAVINDRA KAIRMODE</t>
  </si>
  <si>
    <t>C2022080171</t>
  </si>
  <si>
    <t>ROHIT BHARAT KATAM</t>
  </si>
  <si>
    <t>C2022080156</t>
  </si>
  <si>
    <t>ROHIT GANDHI</t>
  </si>
  <si>
    <t>C2022080186</t>
  </si>
  <si>
    <t>KRISHNAJI BALAU BORGE</t>
  </si>
  <si>
    <t>C2022080185</t>
  </si>
  <si>
    <t>SAGAR GANPAT CHONDHE</t>
  </si>
  <si>
    <t>C2022080194</t>
  </si>
  <si>
    <t>SHREESANKARAN P.G</t>
  </si>
  <si>
    <t>C2022080197</t>
  </si>
  <si>
    <t>MACHINDRA SARJERAO PATIL</t>
  </si>
  <si>
    <t>C2022080191</t>
  </si>
  <si>
    <t>SUDHIR SHIVADEO BAPAT</t>
  </si>
  <si>
    <t>C2022080180</t>
  </si>
  <si>
    <t>VINOD SOMNATH GAVHANE</t>
  </si>
  <si>
    <t>C2020081047</t>
  </si>
  <si>
    <t>SACHIN SHASHIKANT SASTAKAR</t>
  </si>
  <si>
    <t>C2022070842</t>
  </si>
  <si>
    <t>i20 N Line</t>
  </si>
  <si>
    <t>MALBH512LNM148534</t>
  </si>
  <si>
    <t>MALBJ512LNM155190</t>
  </si>
  <si>
    <t>AMIT KUMAR-AURA</t>
  </si>
  <si>
    <t>SAGAR ANNASAHEB NIKAM</t>
  </si>
  <si>
    <t>C2022080210</t>
  </si>
  <si>
    <t>SURAJ RANGA PATIL</t>
  </si>
  <si>
    <t>C2022080200</t>
  </si>
  <si>
    <t>LATA DINESH RASKONDA</t>
  </si>
  <si>
    <t>C2022080206</t>
  </si>
  <si>
    <t>C2022070955</t>
  </si>
  <si>
    <t>SHASHANK CHANDRASHEKHAR JAMBHULKAR</t>
  </si>
  <si>
    <t>C2022080162</t>
  </si>
  <si>
    <t>AMAR GANPAT BHORDE</t>
  </si>
  <si>
    <t>C2022080219</t>
  </si>
  <si>
    <t>ASHWINI JAMKAR</t>
  </si>
  <si>
    <t>C2022080234</t>
  </si>
  <si>
    <t>SAMEER ANANT DHAMALE</t>
  </si>
  <si>
    <t>C2022080237</t>
  </si>
  <si>
    <t>JAYANT SUDARSHAN SHAH</t>
  </si>
  <si>
    <t>C2022080233</t>
  </si>
  <si>
    <t>KAILASH VAHN PRIVATE LIMITED</t>
  </si>
  <si>
    <t>C2022080236</t>
  </si>
  <si>
    <t>KAUSTUBH VIJAY USHIRE</t>
  </si>
  <si>
    <t>C2022080235</t>
  </si>
  <si>
    <t>MALB351CYNM341005</t>
  </si>
  <si>
    <t>MALB241CLNM138769</t>
  </si>
  <si>
    <t>MALPB812LNM370763</t>
  </si>
  <si>
    <t>MALB241CLNM135875</t>
  </si>
  <si>
    <t>MALPC813MNM614502</t>
  </si>
  <si>
    <t>MALBH514LNM158378</t>
  </si>
  <si>
    <t>MALFD81DLNM363509</t>
  </si>
  <si>
    <t>MALB351CLNM338918</t>
  </si>
  <si>
    <t>MALB351CLNM339643</t>
  </si>
  <si>
    <t>amrutab@gmail.com</t>
  </si>
  <si>
    <t>bharatrocks24@gmail.com</t>
  </si>
  <si>
    <t>PKHAIRMODE123@GMAIL.COM</t>
  </si>
  <si>
    <t>rohitkhatam08@gmail.com</t>
  </si>
  <si>
    <t>rohit.gandhi688@gmail.com</t>
  </si>
  <si>
    <t>krishnaborge@gmail.com</t>
  </si>
  <si>
    <t>sagarchondhe3@gmail.com</t>
  </si>
  <si>
    <t>sreesankaran44@gmail.com</t>
  </si>
  <si>
    <t>patilms1167@gmail.com</t>
  </si>
  <si>
    <t>sudhir.bapat88@gmail.com</t>
  </si>
  <si>
    <t>vinodgavane7@gmail.com</t>
  </si>
  <si>
    <t>sachinsastakar@gmail.com</t>
  </si>
  <si>
    <t>SAGAR.NIKAM689@GMAIL.COM</t>
  </si>
  <si>
    <t>surajpatil071324@gmail.com</t>
  </si>
  <si>
    <t>dlraskonda@gmail.com</t>
  </si>
  <si>
    <t>jshashank525@gmail.com</t>
  </si>
  <si>
    <t>adv.vasant985@gmail.com</t>
  </si>
  <si>
    <t>ashwinijamkar89@gmail.com</t>
  </si>
  <si>
    <t>sameer.dhamale91@gmail.com</t>
  </si>
  <si>
    <t>jayant.shah07@gmail.com</t>
  </si>
  <si>
    <t>shivam.green@kailashvhan.com</t>
  </si>
  <si>
    <t>kaustubhushire1@gmail.com</t>
  </si>
  <si>
    <t>VILAS DNYANDEO KHAIRE</t>
  </si>
  <si>
    <t>C2022080263</t>
  </si>
  <si>
    <t>ABHIJEET AMRUT KSHIRSAGAR</t>
  </si>
  <si>
    <t>C2022080259</t>
  </si>
  <si>
    <t>HARISH CHATURBHUJ SHROFF</t>
  </si>
  <si>
    <t>C2022080293</t>
  </si>
  <si>
    <t>MALB241CLNM138775</t>
  </si>
  <si>
    <t>vilaskhaire53224@gmail.com</t>
  </si>
  <si>
    <t>abhi_k4888@gmail.com</t>
  </si>
  <si>
    <t>harishroff79@gmail.com</t>
  </si>
  <si>
    <t>ANNUPAMA AMOL YADAV</t>
  </si>
  <si>
    <t>C2022080296</t>
  </si>
  <si>
    <t>anupama.yadav20@gmail.com</t>
  </si>
  <si>
    <t>AKSHAY YASHWANT BHILARE</t>
  </si>
  <si>
    <t>C2022080320</t>
  </si>
  <si>
    <t>akshaybhilare2798@gmail.com</t>
  </si>
  <si>
    <t>GULAB GANPAT SHEDAGE</t>
  </si>
  <si>
    <t>C2022060223</t>
  </si>
  <si>
    <t>gulabshedge9158@gmail.com</t>
  </si>
  <si>
    <t>ASHISH PRAMOD CHARWAD</t>
  </si>
  <si>
    <t>C2022071172</t>
  </si>
  <si>
    <t>ashishcharwad@gmail.com</t>
  </si>
  <si>
    <t>C2022070247</t>
  </si>
  <si>
    <t>prathmeshvinode@gmail.com</t>
  </si>
  <si>
    <t>DNYANOBA LIMBAJI PHAD</t>
  </si>
  <si>
    <t>C2022080321</t>
  </si>
  <si>
    <t>phadmitpune@gmail.com</t>
  </si>
  <si>
    <t>RAMCHANDRA SOMA SUPE</t>
  </si>
  <si>
    <t>C2022070194</t>
  </si>
  <si>
    <t>rssupe1960@gmail.com</t>
  </si>
  <si>
    <t>PIYUSH SUNIL THOMBRE</t>
  </si>
  <si>
    <t>C2022060669</t>
  </si>
  <si>
    <t>piyush.thombre@gmail.com</t>
  </si>
  <si>
    <t>BBND</t>
  </si>
  <si>
    <t>GDMS</t>
  </si>
  <si>
    <t>ALLOT</t>
  </si>
  <si>
    <t>MALB551CLNM336929</t>
  </si>
  <si>
    <t>MALBH514LNM160074</t>
  </si>
  <si>
    <t>MALB351CLNM339554</t>
  </si>
  <si>
    <t>MALPA813LNM367767</t>
  </si>
  <si>
    <t>MALB351CLNM339577</t>
  </si>
  <si>
    <t>MALFC81DLNM365739</t>
  </si>
  <si>
    <t>MALBH512LNM154291</t>
  </si>
  <si>
    <t>Order No</t>
  </si>
  <si>
    <t>ALLOCATION/CANCEL/MODIFY/DATE</t>
  </si>
  <si>
    <t>BALANCE</t>
  </si>
  <si>
    <t>Main Source</t>
  </si>
  <si>
    <t>total allocation</t>
  </si>
  <si>
    <t>current mth order</t>
  </si>
  <si>
    <t>DASARA</t>
  </si>
  <si>
    <t>AKASH RAJENDRA SHINDE (HANUMANT  NARAYANKAR)</t>
  </si>
  <si>
    <t>SANDHYA CHANDRAKANT MANE</t>
  </si>
  <si>
    <t>C2022080345</t>
  </si>
  <si>
    <t>MANDAR SHRIRANG PATEKAR</t>
  </si>
  <si>
    <t>C2022080319</t>
  </si>
  <si>
    <t>PRAVIN ASHOK MAHAMUNI</t>
  </si>
  <si>
    <t>C2019040034</t>
  </si>
  <si>
    <t>DNYANESHWAR KANTILAL DAREKAR</t>
  </si>
  <si>
    <t>C2022080346</t>
  </si>
  <si>
    <t>SANKET SAMBHAJI SHITOLE</t>
  </si>
  <si>
    <t>C2022070741</t>
  </si>
  <si>
    <t>sanketshitole365@gmail.com</t>
  </si>
  <si>
    <t>LAXMAN KHANDERAO BHOSALE</t>
  </si>
  <si>
    <t>C2022060080</t>
  </si>
  <si>
    <t>laxmanbhosale53@gmail.com</t>
  </si>
  <si>
    <t>PRAKASH SAHEBRAO KHORE</t>
  </si>
  <si>
    <t>C2022080342</t>
  </si>
  <si>
    <t>PRATHAMESH ROHIT LABHADE</t>
  </si>
  <si>
    <t>C2022080347</t>
  </si>
  <si>
    <t>AKSHAY GOPESH DHUMAL</t>
  </si>
  <si>
    <t>C2022070455</t>
  </si>
  <si>
    <t>akshaydhumal70@gmail.com</t>
  </si>
  <si>
    <t>ASHWINI DYAMAPPA CHANDARAGI</t>
  </si>
  <si>
    <t>C2022060956</t>
  </si>
  <si>
    <t>ashwinipradeep14@gmail.com</t>
  </si>
  <si>
    <t>AKSHAY DILIP GAIKWAD</t>
  </si>
  <si>
    <t>C2022071110</t>
  </si>
  <si>
    <t>MANOJKUMAR KASHIRAM PANDEY</t>
  </si>
  <si>
    <t>C2022060360</t>
  </si>
  <si>
    <t>pandeyjimanoj@gmail.com</t>
  </si>
  <si>
    <t>SIDDHI MILIND PURANDARE</t>
  </si>
  <si>
    <t>C2022060520</t>
  </si>
  <si>
    <t>siddhimp8@gmail.com</t>
  </si>
  <si>
    <t>MALB241CLNM138676</t>
  </si>
  <si>
    <t>MALB351CYNM341975</t>
  </si>
  <si>
    <t>MALB351CLNM334258</t>
  </si>
  <si>
    <t>MALPC813MNM826918</t>
  </si>
  <si>
    <t>MALPC813MNM826923</t>
  </si>
  <si>
    <t>MALPA813LNM369797</t>
  </si>
  <si>
    <t>MALB351CLNM333637</t>
  </si>
  <si>
    <t>MALPC815MNM826713</t>
  </si>
  <si>
    <t>MALB551CLNM343783</t>
  </si>
  <si>
    <t>Individual</t>
  </si>
  <si>
    <t>MALPC812TNM366127</t>
  </si>
  <si>
    <t>MALB551CLNM342363</t>
  </si>
  <si>
    <t>MALC841GTNM334820</t>
  </si>
  <si>
    <t>PRITESH BHANUDAS DHORE</t>
  </si>
  <si>
    <t>C2022060084</t>
  </si>
  <si>
    <t>CHAITANYA DILIP HUBLIKAR</t>
  </si>
  <si>
    <t>C2021090440</t>
  </si>
  <si>
    <t>PANDHARINATH JUMBAR HOLKAR</t>
  </si>
  <si>
    <t>C2022060705</t>
  </si>
  <si>
    <t>C2022080415</t>
  </si>
  <si>
    <t>MALB241CLNM140479</t>
  </si>
  <si>
    <t>MALPA813LNM369861</t>
  </si>
  <si>
    <t>NG</t>
  </si>
  <si>
    <t>MALB241CLNM140817</t>
  </si>
  <si>
    <t>MALC741FLNM345324</t>
  </si>
  <si>
    <t>MALB241CLNM140823</t>
  </si>
  <si>
    <t>MALPA813LNM372184</t>
  </si>
  <si>
    <t>MALPC813LNM374011</t>
  </si>
  <si>
    <t>MALB241CLNM139080</t>
  </si>
  <si>
    <t>p.kiran_patil@gmail.com</t>
  </si>
  <si>
    <t>nachiketgujrati3@gmail.com</t>
  </si>
  <si>
    <t>priteshdhore@gmail.com</t>
  </si>
  <si>
    <t>chaitanya.hublikar194@gmail.com</t>
  </si>
  <si>
    <t>pandharinathholkar88@gmail.com</t>
  </si>
  <si>
    <t>amolbarate@gmail.com</t>
  </si>
  <si>
    <t>PREMIER SEALS INDIA PVT LTD</t>
  </si>
  <si>
    <t>C2022080436</t>
  </si>
  <si>
    <t>santosh.pichare@premierseals.in</t>
  </si>
  <si>
    <t>MACHINDRA SHAMSUNDER SHINDE</t>
  </si>
  <si>
    <t>ABHINAY VARGHADE</t>
  </si>
  <si>
    <t>C2022080223</t>
  </si>
  <si>
    <t>machindrashinde5558@gmail.com</t>
  </si>
  <si>
    <t>AMIT MADHUKAR MANERE</t>
  </si>
  <si>
    <t>C2022070721</t>
  </si>
  <si>
    <t>amitmanere79@gmail.com</t>
  </si>
  <si>
    <t>ANIL VINAYAK GAJARE</t>
  </si>
  <si>
    <t>C2022060821</t>
  </si>
  <si>
    <t>lighthouse1968@gmail.com</t>
  </si>
  <si>
    <t>ANIKET RAMDAS KONDE</t>
  </si>
  <si>
    <t>C2022080482</t>
  </si>
  <si>
    <t>aniketkonde482@gmail.com</t>
  </si>
  <si>
    <t>NILESH DNYANDEO PAWAR</t>
  </si>
  <si>
    <t>C2022070397</t>
  </si>
  <si>
    <t>NILESH.PAWAR2006@GMAIL.COM</t>
  </si>
  <si>
    <t>C2022050265</t>
  </si>
  <si>
    <t>abhi.chinchwade93@gmail.com</t>
  </si>
  <si>
    <t>MANGESH YASHWANT PAWAR</t>
  </si>
  <si>
    <t>C2022070441</t>
  </si>
  <si>
    <t>mangeshpawar1026@gmail.com</t>
  </si>
  <si>
    <t>SAGAR HIRAMAN HARPALE</t>
  </si>
  <si>
    <t>C2022080475</t>
  </si>
  <si>
    <t>rushikeshshewale6559@gmail.com</t>
  </si>
  <si>
    <t>RAHUL PANDURANG MENGADE</t>
  </si>
  <si>
    <t>C2022060329</t>
  </si>
  <si>
    <t>mengaderahul19@gmail.com</t>
  </si>
  <si>
    <t>SHAILESH JOSHI</t>
  </si>
  <si>
    <t>C2022080492</t>
  </si>
  <si>
    <t>2003.SHAILESH@GMAIL.COM</t>
  </si>
  <si>
    <t>JAHANARA MOHAMMAD SHAIKH</t>
  </si>
  <si>
    <t>C2022080575</t>
  </si>
  <si>
    <t>jahara.shaikh1920@gmail.com</t>
  </si>
  <si>
    <t>SANKET DASHRATH THORAT</t>
  </si>
  <si>
    <t>C2022080576</t>
  </si>
  <si>
    <t>CHAITANYA MAULI ALHAT</t>
  </si>
  <si>
    <t>C2022060310</t>
  </si>
  <si>
    <t>alhatchaitanya@gmail.com</t>
  </si>
  <si>
    <t>REWATI KRISHNARAO SHEWALE</t>
  </si>
  <si>
    <t>C2022070363</t>
  </si>
  <si>
    <t>gorgeousrevati@gmail.com</t>
  </si>
  <si>
    <t>MALPA812LNM350276</t>
  </si>
  <si>
    <t>MALPC813LNM373454</t>
  </si>
  <si>
    <t>MALPB812LNM373668</t>
  </si>
  <si>
    <t>MALPC812TNM366564</t>
  </si>
  <si>
    <t>SUNIKET MARUTI SHEVKARI</t>
  </si>
  <si>
    <t>C2022050646</t>
  </si>
  <si>
    <t>MARUTI SURESH CHAVAN</t>
  </si>
  <si>
    <t>C2022080587</t>
  </si>
  <si>
    <t>POOJA SUDHAKAR BIRADAR</t>
  </si>
  <si>
    <t>C2022080599</t>
  </si>
  <si>
    <t>SHUBHAM SHANKAR AMBHORE</t>
  </si>
  <si>
    <t>C2022080597</t>
  </si>
  <si>
    <t>MALFD81DLNM367435</t>
  </si>
  <si>
    <t>MALBJ512LNM162060</t>
  </si>
  <si>
    <t>MALFD81BLNM363328</t>
  </si>
  <si>
    <t>SOHAM HYUNAI-AURNGABAD</t>
  </si>
  <si>
    <t>RAMHARI VITTHAL NAGARGOJE</t>
  </si>
  <si>
    <t>C2022080634</t>
  </si>
  <si>
    <t>KANCHAN PARAG BHIVARE</t>
  </si>
  <si>
    <t>C2022080618</t>
  </si>
  <si>
    <t>ANIKET CHANDRAKANT KUDAPANE</t>
  </si>
  <si>
    <t>C2019063271</t>
  </si>
  <si>
    <t>MALPA812LNM336953</t>
  </si>
  <si>
    <t>MALBK512LNM162539</t>
  </si>
  <si>
    <t>MALB351CLNM346134</t>
  </si>
  <si>
    <t>MALPC813LNM376829</t>
  </si>
  <si>
    <t>MALPA813LNM376970</t>
  </si>
  <si>
    <t>MALPC812LNM371383</t>
  </si>
  <si>
    <t>MALFD81BLNM368211</t>
  </si>
  <si>
    <t>MALB351CLNM324579</t>
  </si>
  <si>
    <t>MALB241CLNM141537</t>
  </si>
  <si>
    <t>SOPAN POPAT GADE</t>
  </si>
  <si>
    <t>SAGAR SHIVAJI ROKADE</t>
  </si>
  <si>
    <t>C2020025616</t>
  </si>
  <si>
    <t>rokadeshivaji@gmail.com</t>
  </si>
  <si>
    <t>ASHOK ANNAPPA MAHADIK</t>
  </si>
  <si>
    <t>C2022080506</t>
  </si>
  <si>
    <t>mahadik.kshitij@gmail.com</t>
  </si>
  <si>
    <t>MALFD81DLNM369773</t>
  </si>
  <si>
    <t>MALPC813MNM823322</t>
  </si>
  <si>
    <t>MALC841GLNM343183</t>
  </si>
  <si>
    <r>
      <t xml:space="preserve">SWATI PRASAD </t>
    </r>
    <r>
      <rPr>
        <sz val="10"/>
        <color rgb="FFFF0000"/>
        <rFont val="Bookman Old Style"/>
        <family val="1"/>
      </rPr>
      <t xml:space="preserve">(DATTARAM) </t>
    </r>
    <r>
      <rPr>
        <sz val="10"/>
        <color theme="1"/>
        <rFont val="Bookman Old Style"/>
        <family val="1"/>
      </rPr>
      <t>NARVEKAR-creta</t>
    </r>
  </si>
  <si>
    <t>suniketshevkari3339@gmail.com</t>
  </si>
  <si>
    <t>C2022080654</t>
  </si>
  <si>
    <t>PRASHU25102000@GMAIL.COM</t>
  </si>
  <si>
    <t>chavanisha472@gmail.com</t>
  </si>
  <si>
    <t>sudhakarbiradar1990@gmail.com</t>
  </si>
  <si>
    <t>shubhamambhore0112@gmail.com</t>
  </si>
  <si>
    <t>ram.nagargoje26@gmail.com</t>
  </si>
  <si>
    <t>paragbhivare7777@gmail.com</t>
  </si>
  <si>
    <t>ASHISHKUDAPANE18@GMAIL.COM</t>
  </si>
  <si>
    <t>ADITYA DEEPAK DIXIT</t>
  </si>
  <si>
    <t>C2022080479</t>
  </si>
  <si>
    <t>adityadixit19@gmail.com</t>
  </si>
  <si>
    <t>SESOTEC INDIA PVT LTD</t>
  </si>
  <si>
    <t>C2022080695</t>
  </si>
  <si>
    <t>makarand.mandke@sesotec.com</t>
  </si>
  <si>
    <t>VRUSHALI BHUSHAN DESHMUKH</t>
  </si>
  <si>
    <t>C2022030897</t>
  </si>
  <si>
    <t>ABHILEKHA ASHOK SAPKAL</t>
  </si>
  <si>
    <t>C2022050889</t>
  </si>
  <si>
    <t>abhilekha.sapkal@gmail.com</t>
  </si>
  <si>
    <t>TUSHAR MADHUKAR AHALE</t>
  </si>
  <si>
    <t>C2022050714</t>
  </si>
  <si>
    <t>ahaletushar@yahoo.com</t>
  </si>
  <si>
    <t>MALFD81DLNM370235</t>
  </si>
  <si>
    <t>MALPC813LNM827725</t>
  </si>
  <si>
    <t>MALB351CLNM326182</t>
  </si>
  <si>
    <t>RAHUL RAJENDRASINGH BUNDELE</t>
  </si>
  <si>
    <t>C2022080701</t>
  </si>
  <si>
    <t>SNEHAL ABHIJIT PATIL</t>
  </si>
  <si>
    <t>JAGDISH KADAM</t>
  </si>
  <si>
    <t>C2022080702</t>
  </si>
  <si>
    <t>RAVINDRA KISAN BODKE</t>
  </si>
  <si>
    <t>C2022050243</t>
  </si>
  <si>
    <t>APPASAHEB KAILAS BHANWALKAR</t>
  </si>
  <si>
    <t>C2022080704</t>
  </si>
  <si>
    <t>NEIL RAJIV SHIRUDE</t>
  </si>
  <si>
    <t>C2021110311</t>
  </si>
  <si>
    <t>JAYANT BABASAHEB PATIL</t>
  </si>
  <si>
    <t>KAJAL HARIBHAU GAWARI</t>
  </si>
  <si>
    <t>C2022071128</t>
  </si>
  <si>
    <t>DATTA VASANT SIRSAT</t>
  </si>
  <si>
    <t>C2022080730</t>
  </si>
  <si>
    <t>MANOJ HANSRAJ LADKANI</t>
  </si>
  <si>
    <t>C2022080676</t>
  </si>
  <si>
    <t>KARUNAKAR CHANDRASHEKHAR SHETTY</t>
  </si>
  <si>
    <t>C2022080732</t>
  </si>
  <si>
    <t>VIJAY NARAYAN MENDJOGE</t>
  </si>
  <si>
    <t>C2022080731</t>
  </si>
  <si>
    <t>MALB241CLNM141973</t>
  </si>
  <si>
    <t>MALFE81AVNM370185</t>
  </si>
  <si>
    <t>MALFB81BLNM356869</t>
  </si>
  <si>
    <t>MALPC812TNM371485</t>
  </si>
  <si>
    <t>MALPC813MNM614765</t>
  </si>
  <si>
    <t>MALFC81BLNM344431</t>
  </si>
  <si>
    <t>MALPC812TNM347676</t>
  </si>
  <si>
    <t>MALFD81BLNM347993</t>
  </si>
  <si>
    <t>MALFD81DLNM362690</t>
  </si>
  <si>
    <t>MALB351CLNM341790</t>
  </si>
  <si>
    <t>UNIQUE HYUNDAI-ALCAZAR</t>
  </si>
  <si>
    <t>COL CHANGE</t>
  </si>
  <si>
    <t>NIKESH DATTRAO GHUGE</t>
  </si>
  <si>
    <t>C2022050794</t>
  </si>
  <si>
    <t>ANURADHA SHIVAJIRAO VARAL</t>
  </si>
  <si>
    <t>C2022080470</t>
  </si>
  <si>
    <t>ANKUSH VITTHAL JADHAV</t>
  </si>
  <si>
    <t>C2022080772</t>
  </si>
  <si>
    <t>ANUJ SHAHAJI SUTAR</t>
  </si>
  <si>
    <t>C2022080773</t>
  </si>
  <si>
    <t>varient change</t>
  </si>
  <si>
    <t>SONALI SHAILENDRA SHRIVASTAVA</t>
  </si>
  <si>
    <t>C2022080782</t>
  </si>
  <si>
    <t>RUCHA ANJESH SAHASRABUDHE</t>
  </si>
  <si>
    <t>C2022080786</t>
  </si>
  <si>
    <t>JAYCHANDRA RAMCHET CHOUDHARY</t>
  </si>
  <si>
    <t>C2022080797</t>
  </si>
  <si>
    <t>SACHIN ARVIND BARTAKKE</t>
  </si>
  <si>
    <t>C2022080792</t>
  </si>
  <si>
    <t>KISAN CHINTAMAN GHARE</t>
  </si>
  <si>
    <t>C2022050512</t>
  </si>
  <si>
    <t>ROHIT SURYABHAN NAGBHIDE</t>
  </si>
  <si>
    <t>C2022071157</t>
  </si>
  <si>
    <t>MALPC813LNM614685</t>
  </si>
  <si>
    <t>MALB341CLNM142483</t>
  </si>
  <si>
    <t>MALPC815MNM614878</t>
  </si>
  <si>
    <t>MALB351CLNM347252</t>
  </si>
  <si>
    <t>MALPA812LNM345012</t>
  </si>
  <si>
    <t>MALFC81BLNM344921</t>
  </si>
  <si>
    <r>
      <t xml:space="preserve">ACCENTURE SOLUTION PVT </t>
    </r>
    <r>
      <rPr>
        <sz val="10"/>
        <color rgb="FFFF0000"/>
        <rFont val="Bookman Old Style"/>
        <family val="1"/>
      </rPr>
      <t>(SRAVYA METTA)</t>
    </r>
  </si>
  <si>
    <r>
      <t>DEEPALI DINESH</t>
    </r>
    <r>
      <rPr>
        <sz val="11"/>
        <color rgb="FFFF0000"/>
        <rFont val="Bookman Old Style"/>
        <family val="1"/>
      </rPr>
      <t xml:space="preserve"> (CHANGDEO)</t>
    </r>
    <r>
      <rPr>
        <sz val="11"/>
        <color theme="1"/>
        <rFont val="Bookman Old Style"/>
        <family val="1"/>
      </rPr>
      <t xml:space="preserve"> OHAL</t>
    </r>
  </si>
  <si>
    <r>
      <t xml:space="preserve">AKSHAY </t>
    </r>
    <r>
      <rPr>
        <sz val="11"/>
        <color rgb="FFFF0000"/>
        <rFont val="Bookman Old Style"/>
        <family val="1"/>
      </rPr>
      <t>(PARAG</t>
    </r>
    <r>
      <rPr>
        <sz val="11"/>
        <color theme="1"/>
        <rFont val="Bookman Old Style"/>
        <family val="1"/>
      </rPr>
      <t>) SHANKAR THITE</t>
    </r>
  </si>
  <si>
    <r>
      <t xml:space="preserve">VRUSHALI SAMEER NIMBALKAR </t>
    </r>
    <r>
      <rPr>
        <b/>
        <sz val="11"/>
        <color rgb="FFFF0000"/>
        <rFont val="Bookman Old Style"/>
        <family val="1"/>
      </rPr>
      <t>(ROHIT VASVAND)</t>
    </r>
  </si>
  <si>
    <r>
      <t>TEJAL SAGAR GAWARI</t>
    </r>
    <r>
      <rPr>
        <sz val="11"/>
        <color rgb="FFFF0000"/>
        <rFont val="Bookman Old Style"/>
        <family val="1"/>
      </rPr>
      <t xml:space="preserve"> (ASHA D BHALEKAR)</t>
    </r>
  </si>
  <si>
    <r>
      <rPr>
        <sz val="11"/>
        <color rgb="FFFF0000"/>
        <rFont val="Bookman Old Style"/>
        <family val="1"/>
      </rPr>
      <t xml:space="preserve">(RUTUJA) </t>
    </r>
    <r>
      <rPr>
        <sz val="11"/>
        <color theme="1"/>
        <rFont val="Bookman Old Style"/>
        <family val="1"/>
      </rPr>
      <t>VISHAL MOHAN ATOLE</t>
    </r>
  </si>
  <si>
    <t>PRATIK JANARDAN RANWADE</t>
  </si>
  <si>
    <r>
      <t xml:space="preserve">AMIT MADHUKAR PEDNEKAR </t>
    </r>
    <r>
      <rPr>
        <sz val="11"/>
        <color rgb="FFFF0000"/>
        <rFont val="Bookman Old Style"/>
        <family val="1"/>
      </rPr>
      <t>(DEEPALI YANPURE)</t>
    </r>
  </si>
  <si>
    <r>
      <t xml:space="preserve">AKASH YUVRAJ BODAKE </t>
    </r>
    <r>
      <rPr>
        <sz val="11"/>
        <color rgb="FFFF0000"/>
        <rFont val="Bookman Old Style"/>
        <family val="1"/>
      </rPr>
      <t>(PRATHMES VINODE)</t>
    </r>
  </si>
  <si>
    <t>bd7286@gmail.com</t>
  </si>
  <si>
    <t>rbundele716@gmail.com</t>
  </si>
  <si>
    <t>sawantsnehal@gmail.com</t>
  </si>
  <si>
    <t>ravi.bodke1986@gmail.com</t>
  </si>
  <si>
    <t>appasaheb.bhandwalkar@gmail.com</t>
  </si>
  <si>
    <t>neil.shirude56@gmail.com</t>
  </si>
  <si>
    <t>kajalgawari96@gmail.com</t>
  </si>
  <si>
    <t>dattasirsat91@gmail.com</t>
  </si>
  <si>
    <t>manojladkani@yahoo.com</t>
  </si>
  <si>
    <t>sujatashetty31@gmail.com</t>
  </si>
  <si>
    <t>amendjoge@gmail.com</t>
  </si>
  <si>
    <t>nikeshghuge@gmail.com</t>
  </si>
  <si>
    <t>pberande1@gmail.com</t>
  </si>
  <si>
    <t>ankushjadhav16@yahoo.com</t>
  </si>
  <si>
    <t>sutaranujshahaji@gmail.com</t>
  </si>
  <si>
    <t>saral.khare@gmail.com</t>
  </si>
  <si>
    <t>thissanjesh@gmail.com</t>
  </si>
  <si>
    <t>JAYCHANDCHODHARY7648@GMAIL.COM</t>
  </si>
  <si>
    <t>sachinb333@gmail.com</t>
  </si>
  <si>
    <t>kisanghare86@gmail.com</t>
  </si>
  <si>
    <t>rambhide@gmail.com</t>
  </si>
  <si>
    <t>PARSHURAM05@GMAIL.COM</t>
  </si>
  <si>
    <t>PRAVEZ ABDULRAHIM PACHAPURE</t>
  </si>
  <si>
    <t>C2022080816</t>
  </si>
  <si>
    <t>pravezpachapure@gmail.com</t>
  </si>
  <si>
    <t>KEDAR BHALCHANDRA DESHMUKH</t>
  </si>
  <si>
    <t>C2022080665</t>
  </si>
  <si>
    <t>KEDARD136@GMAIL.COM</t>
  </si>
  <si>
    <t>SANTOSH KONDIBA GHARE</t>
  </si>
  <si>
    <t>C2022050820</t>
  </si>
  <si>
    <t>santoshghare85@gmail.com</t>
  </si>
  <si>
    <t>ACCENTURE SOLUTIONS PRIVATE LIMITED</t>
  </si>
  <si>
    <t>C2022080810</t>
  </si>
  <si>
    <t>POPAT LAXMAN MOHITE</t>
  </si>
  <si>
    <t>C2022080818</t>
  </si>
  <si>
    <t>popatmohite4765@gmail.com</t>
  </si>
  <si>
    <t>MALB341CLNM142489</t>
  </si>
  <si>
    <t>MALPA813LNM379606</t>
  </si>
  <si>
    <t>MALB341CLNM142254</t>
  </si>
  <si>
    <t>MALB351CLNM348141</t>
  </si>
  <si>
    <t>MALB351CLNM348140</t>
  </si>
  <si>
    <t>MALFE81AVNM370189</t>
  </si>
  <si>
    <t>MALFC81DLNM371593</t>
  </si>
  <si>
    <t>MALFC81DLNM371957</t>
  </si>
  <si>
    <t>MALFC81DLNM371599</t>
  </si>
  <si>
    <t>MALPA812LNM350207</t>
  </si>
  <si>
    <t>MALPC813MNM376437</t>
  </si>
  <si>
    <t>MALPC812LNM368074</t>
  </si>
  <si>
    <t>MALPC813MNM823718</t>
  </si>
  <si>
    <r>
      <t>(DNYANESHWAR</t>
    </r>
    <r>
      <rPr>
        <sz val="11"/>
        <color rgb="FFFF0000"/>
        <rFont val="Bookman Old Style"/>
        <family val="1"/>
      </rPr>
      <t xml:space="preserve"> PANKAJ</t>
    </r>
    <r>
      <rPr>
        <sz val="11"/>
        <color theme="1"/>
        <rFont val="Bookman Old Style"/>
        <family val="1"/>
      </rPr>
      <t xml:space="preserve"> LAXMAN HOLKAR)</t>
    </r>
  </si>
  <si>
    <t>HIGHTECH ENERGY FEEDS INDIA (PARSHURAM  KONGWAD)</t>
  </si>
  <si>
    <t>C2022080885</t>
  </si>
  <si>
    <t>RUTUJA RAVINDRA PARMANE</t>
  </si>
  <si>
    <t>C2022080483</t>
  </si>
  <si>
    <t>SANJAY DATTATRAY HOLAM</t>
  </si>
  <si>
    <t>C2022070966</t>
  </si>
  <si>
    <t>BHAGWAN JAGDISH PAREEK</t>
  </si>
  <si>
    <t>C2022080862</t>
  </si>
  <si>
    <t>AMAR ANIL MULE</t>
  </si>
  <si>
    <t>C2022080417</t>
  </si>
  <si>
    <t>JALINDER PARSHURAM GUJAR</t>
  </si>
  <si>
    <t>C2022080835</t>
  </si>
  <si>
    <t>SWAPNIL ULHAS ABDAGIRE</t>
  </si>
  <si>
    <t>C2022050890</t>
  </si>
  <si>
    <t>ASHISH BANSEERAM MENGADE</t>
  </si>
  <si>
    <t>C2022080875</t>
  </si>
  <si>
    <t>VENKAT SHRIMANTRAO TAMBOLE</t>
  </si>
  <si>
    <t>C2022050127</t>
  </si>
  <si>
    <t>MALBH512TNM163763</t>
  </si>
  <si>
    <t>MALFE81ALNM372402</t>
  </si>
  <si>
    <t>MALFB81BLNM371804</t>
  </si>
  <si>
    <t>SAYALI GOPAL JADE</t>
  </si>
  <si>
    <t>C2022080911</t>
  </si>
  <si>
    <t>SUMIT BHAUSAHEB WALE</t>
  </si>
  <si>
    <t>C2022080895</t>
  </si>
  <si>
    <t>AJAY BABAN WALUNJ</t>
  </si>
  <si>
    <t>C2022080898</t>
  </si>
  <si>
    <t>ANIL RAMCHANDRA KAD</t>
  </si>
  <si>
    <t>C2022080914</t>
  </si>
  <si>
    <t>SANDEEP GOVIND GAIDHANI</t>
  </si>
  <si>
    <t>C2022080728</t>
  </si>
  <si>
    <t>MALFE81AVNM372726</t>
  </si>
  <si>
    <t>MALB351CLNM348876</t>
  </si>
  <si>
    <t>MALPC813MNM380791</t>
  </si>
  <si>
    <t>MALPA813LNM380729</t>
  </si>
  <si>
    <t>MALPA813LNM380737</t>
  </si>
  <si>
    <t>MALFD81BLNM372682</t>
  </si>
  <si>
    <t>MALB351CLNM349282</t>
  </si>
  <si>
    <t>MALFD81BLNM372604</t>
  </si>
  <si>
    <t>MALBJ512LNM163100</t>
  </si>
  <si>
    <t>GARVE HYUNDAI</t>
  </si>
  <si>
    <t>UJJWAL HYUNDAI-NASIK</t>
  </si>
  <si>
    <r>
      <rPr>
        <sz val="11"/>
        <color rgb="FFFF0000"/>
        <rFont val="Bookman Old Style"/>
        <family val="1"/>
      </rPr>
      <t>(ABHIJEET)</t>
    </r>
    <r>
      <rPr>
        <sz val="11"/>
        <color theme="1"/>
        <rFont val="Bookman Old Style"/>
        <family val="1"/>
      </rPr>
      <t xml:space="preserve"> ANIL  BHIVAPPA CHINCHWADE</t>
    </r>
  </si>
  <si>
    <t>MOHSIN AHMAD BABAR AHMAD SABIR</t>
  </si>
  <si>
    <t>C2022080922</t>
  </si>
  <si>
    <t>NIKHIL SUNIL GHORPADE</t>
  </si>
  <si>
    <t>C2022080231</t>
  </si>
  <si>
    <t>RUCHIRA DEEPAK SAGARE</t>
  </si>
  <si>
    <t>C2022080934</t>
  </si>
  <si>
    <t>MALPC812TNM368177</t>
  </si>
  <si>
    <t>MALPC813MNM614207</t>
  </si>
  <si>
    <t>MALB351CYNM348932</t>
  </si>
  <si>
    <t>MALB351CLNM348151</t>
  </si>
  <si>
    <t>MALFE81DLNM372856</t>
  </si>
  <si>
    <t>MALBH512LNM154840</t>
  </si>
  <si>
    <t>MALB241CLNM143183</t>
  </si>
  <si>
    <r>
      <t xml:space="preserve">SAMEER SANTOSH </t>
    </r>
    <r>
      <rPr>
        <b/>
        <sz val="11"/>
        <color rgb="FFFF0000"/>
        <rFont val="Bookman Old Style"/>
        <family val="1"/>
      </rPr>
      <t>BHIKU</t>
    </r>
    <r>
      <rPr>
        <sz val="11"/>
        <color theme="1"/>
        <rFont val="Bookman Old Style"/>
        <family val="1"/>
      </rPr>
      <t xml:space="preserve"> DHINDE</t>
    </r>
  </si>
  <si>
    <t>SANGRAM HOLKAR</t>
  </si>
  <si>
    <t>C2022080947</t>
  </si>
  <si>
    <t>ADESH SANJAY SATAV</t>
  </si>
  <si>
    <t>C2022080945</t>
  </si>
  <si>
    <t>SHUBHAM YASHWANT KAMBLE</t>
  </si>
  <si>
    <t>C2022080959</t>
  </si>
  <si>
    <t>SWAPNIL KAILAS DIGHE</t>
  </si>
  <si>
    <t>C2022080969</t>
  </si>
  <si>
    <t>SATISH SADASHIV PATIL</t>
  </si>
  <si>
    <t>C2022050143</t>
  </si>
  <si>
    <t>RAHUL RAJENDRA CHAUDHARI</t>
  </si>
  <si>
    <t>C2022080963</t>
  </si>
  <si>
    <t>AMIT RAMNARAYAN JHA</t>
  </si>
  <si>
    <t>C2022080967</t>
  </si>
  <si>
    <t>PANISH BALDEORAO PAWADE</t>
  </si>
  <si>
    <t>C2022080991</t>
  </si>
  <si>
    <t>DHANANJAY GAJANAN PATIL</t>
  </si>
  <si>
    <t>C2022080985</t>
  </si>
  <si>
    <t>REDA FATIMA ALI</t>
  </si>
  <si>
    <t>C2022081063</t>
  </si>
  <si>
    <t>YOGESH DATTATRAY KULKARNI</t>
  </si>
  <si>
    <t>ASHISH ARJUN TARAS</t>
  </si>
  <si>
    <t>CT</t>
  </si>
  <si>
    <t>CR</t>
  </si>
  <si>
    <t>MALPB813LNM383097</t>
  </si>
  <si>
    <t>MALPB812LNM381894</t>
  </si>
  <si>
    <t>MALBH512TNM164136</t>
  </si>
  <si>
    <t>MALB351CLNM349321</t>
  </si>
  <si>
    <t>MALPB813LNM383139</t>
  </si>
  <si>
    <t>MALPA813LNM383018</t>
  </si>
  <si>
    <t>MALB241CLNM143893</t>
  </si>
  <si>
    <t>MALPA813LNM383019</t>
  </si>
  <si>
    <t>MALPA813LNM381993</t>
  </si>
  <si>
    <t>MALFC81BLNM355366</t>
  </si>
  <si>
    <t>MALPB813LNM383101</t>
  </si>
  <si>
    <t>MALB551CLNM351028</t>
  </si>
  <si>
    <t>MALB551CLNM350813</t>
  </si>
  <si>
    <t>MALB351CLNM334201</t>
  </si>
  <si>
    <t>MALPA813LNM382021</t>
  </si>
  <si>
    <t>MALPC813LNM383179</t>
  </si>
  <si>
    <t>MALPC813LNM823463</t>
  </si>
  <si>
    <t>MALB351CLNM320903</t>
  </si>
  <si>
    <t>MALB241CLNM143779</t>
  </si>
  <si>
    <t>MALPA813LNM383537</t>
  </si>
  <si>
    <t>MALB241CLNM143792</t>
  </si>
  <si>
    <t>MALBG512LNM151436</t>
  </si>
  <si>
    <t>MALB241CLNM143191</t>
  </si>
  <si>
    <t>MALPB812LNM368039</t>
  </si>
  <si>
    <t>LAKHANI HYUNDAI-AURANGABAD</t>
  </si>
  <si>
    <t>ATMARAM DHAKU BURTE (CSD)</t>
  </si>
  <si>
    <t>AUTO JI-DEMO-TUCSON</t>
  </si>
  <si>
    <t>KIRAN KONDIBA PADWAL</t>
  </si>
  <si>
    <t>C2022081115</t>
  </si>
  <si>
    <t>PANKAJ SURESH DAGADE</t>
  </si>
  <si>
    <t>C2022081102</t>
  </si>
  <si>
    <t>SHITAL GANESH NAGARE</t>
  </si>
  <si>
    <t>C2022070919</t>
  </si>
  <si>
    <t>BHAGWAN BHIKOBA PAWAR</t>
  </si>
  <si>
    <t>C2019054102</t>
  </si>
  <si>
    <t>SUNIL VITTHALRAO JATHE</t>
  </si>
  <si>
    <t>C2022060776</t>
  </si>
  <si>
    <t>ANUJ MANISH SABADE</t>
  </si>
  <si>
    <t>C2022081045</t>
  </si>
  <si>
    <t>HARSHAD DILIP DESHMUKH</t>
  </si>
  <si>
    <t>C2022090083</t>
  </si>
  <si>
    <t>JAINUL AABDIN ABDUL SHAKUR KHAN</t>
  </si>
  <si>
    <t>C2022080712</t>
  </si>
  <si>
    <t>NILESH NATHU SHEDGE</t>
  </si>
  <si>
    <t>C2022081036</t>
  </si>
  <si>
    <t>AKASH HARIHAR DHANKUDE</t>
  </si>
  <si>
    <t>C2022081098</t>
  </si>
  <si>
    <t>DHIRAJ NARAYAN MALI</t>
  </si>
  <si>
    <t>C2022090082</t>
  </si>
  <si>
    <t>RINA PRAMOD JUGALE</t>
  </si>
  <si>
    <t>C2022060966</t>
  </si>
  <si>
    <t>C2022080504</t>
  </si>
  <si>
    <t>RAHOUL KASHINATH MANNAY</t>
  </si>
  <si>
    <t>C2022090093</t>
  </si>
  <si>
    <t>MALPA812LNM341779</t>
  </si>
  <si>
    <t>MALFC81BLNM348350</t>
  </si>
  <si>
    <t>MALPA812LNM382654</t>
  </si>
  <si>
    <t>MALJC81CSNM010059</t>
  </si>
  <si>
    <t>MALB351CLNM349794</t>
  </si>
  <si>
    <t>rutu123p@gmail.com</t>
  </si>
  <si>
    <t>bpareek66@gmail.com</t>
  </si>
  <si>
    <t>amarmule11@gmail.com</t>
  </si>
  <si>
    <t>jalindergujar8855@gmail.com</t>
  </si>
  <si>
    <t>purushottamdupatrgude@gmail.com</t>
  </si>
  <si>
    <t>sumitwale77@gmail.com</t>
  </si>
  <si>
    <t>ajaywalunj90@gmail.com</t>
  </si>
  <si>
    <t>prashantkad5781@gmail.com</t>
  </si>
  <si>
    <t>gaidhanisandeep9@gmail.com</t>
  </si>
  <si>
    <t>advkrushnakhade999@gmail.com</t>
  </si>
  <si>
    <t>mohsin.as007@gmail.com</t>
  </si>
  <si>
    <t>nikhilsghorpade@gmail.com</t>
  </si>
  <si>
    <t>rohitjoshi99@gmail.com</t>
  </si>
  <si>
    <t>sangramholkar24@gmail.com</t>
  </si>
  <si>
    <t>satavadesh8546@gmail.com</t>
  </si>
  <si>
    <t>getshubhamkamble@gmail.com</t>
  </si>
  <si>
    <t>swapnildighe986@gmail.com</t>
  </si>
  <si>
    <t>rahulcc01@gmail.com</t>
  </si>
  <si>
    <t>amit_r_jha@hotmail.com</t>
  </si>
  <si>
    <t>PANISHPAWADE@GMAIL.COM</t>
  </si>
  <si>
    <t>DHAPAT@GMAIL.COM</t>
  </si>
  <si>
    <t>REDA.ALI0712@GMAIL.COM</t>
  </si>
  <si>
    <t>C2022081026</t>
  </si>
  <si>
    <t>kiranpadwal0312@gmail.com</t>
  </si>
  <si>
    <t>RAHULDAGADE11@GMAIL.COM</t>
  </si>
  <si>
    <t>bhagwan.pawar@gmail.com</t>
  </si>
  <si>
    <t>anujsabade@gmail.com</t>
  </si>
  <si>
    <t>deshmukhharshal@gmail.com</t>
  </si>
  <si>
    <t>jainulkhan940501@gmail.com</t>
  </si>
  <si>
    <t>nilesh1200shedge@icloud.com</t>
  </si>
  <si>
    <t>akashdhankude444@gmail.com</t>
  </si>
  <si>
    <t>malidhiraj071@gmail.com</t>
  </si>
  <si>
    <t>govindpatil73@gmail.com</t>
  </si>
  <si>
    <t>rahulmannay00012@gmail.com</t>
  </si>
  <si>
    <t>VINOD JANARDHAN MANE</t>
  </si>
  <si>
    <t>C2022040168</t>
  </si>
  <si>
    <t>NITEEN BALU WALUNJ</t>
  </si>
  <si>
    <t>C2022080766</t>
  </si>
  <si>
    <t>MALBK512LNM164911</t>
  </si>
  <si>
    <t>MALJC81DMNM010033</t>
  </si>
  <si>
    <t>MALPA812LNM379486</t>
  </si>
  <si>
    <t>DEEPAK SHANTARAM PATIL</t>
  </si>
  <si>
    <t>C2022081101</t>
  </si>
  <si>
    <t>ABHIJIT PRABIRKUMAR PAUL</t>
  </si>
  <si>
    <t>C2022090142</t>
  </si>
  <si>
    <t>BASWARAJ BABURAO THOUNTY</t>
  </si>
  <si>
    <t>C2022050175</t>
  </si>
  <si>
    <t>AKSHAY NAMDEVRAO JADHAV</t>
  </si>
  <si>
    <t>C2022090134</t>
  </si>
  <si>
    <t>AMEY MUKUND PENDSE</t>
  </si>
  <si>
    <t>C2022060916</t>
  </si>
  <si>
    <t>RAHUL MARUTI RAKSHE</t>
  </si>
  <si>
    <t>C2022090138</t>
  </si>
  <si>
    <t>MALPC815MNM828861</t>
  </si>
  <si>
    <t>MALPC813MNM827998</t>
  </si>
  <si>
    <t>MALFC81ALNM353777</t>
  </si>
  <si>
    <t>col change</t>
  </si>
  <si>
    <t>VASIM SALEEM SHAIKH</t>
  </si>
  <si>
    <t>C2022090191</t>
  </si>
  <si>
    <t>PAVANKUMAR VITTHALDAS RATHI</t>
  </si>
  <si>
    <t>C2022071107</t>
  </si>
  <si>
    <t>ROHIDAS DINKAR KONDE</t>
  </si>
  <si>
    <t>C2022090189</t>
  </si>
  <si>
    <t>RAJESH KUNDLIK DANGE</t>
  </si>
  <si>
    <t>C2022090210</t>
  </si>
  <si>
    <t>ANUPKUMAR ATMARAM NEVASE</t>
  </si>
  <si>
    <t>C2022090193</t>
  </si>
  <si>
    <t>PUNIT LAXMANBHAI GANATRA</t>
  </si>
  <si>
    <t>C2022090195</t>
  </si>
  <si>
    <t>SURAJ HANAMANT PATIL</t>
  </si>
  <si>
    <t>C2022090229</t>
  </si>
  <si>
    <t>MALPB813LNM385884</t>
  </si>
  <si>
    <t>MALBH512LNM161304</t>
  </si>
  <si>
    <t>PRAFULL SHIVAJI BHONDVE</t>
  </si>
  <si>
    <t>C2022090225</t>
  </si>
  <si>
    <t>MALB351CLNM351804</t>
  </si>
  <si>
    <t>MALPC812LNM379556</t>
  </si>
  <si>
    <t>Price</t>
  </si>
  <si>
    <t>11,00,000</t>
  </si>
  <si>
    <t>9,30,000</t>
  </si>
  <si>
    <t>8,00,000</t>
  </si>
  <si>
    <t>12,00,000</t>
  </si>
  <si>
    <t>20,00,000</t>
  </si>
  <si>
    <t>15,00,000</t>
  </si>
  <si>
    <t>6,00,000</t>
  </si>
  <si>
    <t>30,00,000</t>
  </si>
  <si>
    <t>12,30,000</t>
  </si>
  <si>
    <t>10,00,000</t>
  </si>
  <si>
    <t>price</t>
  </si>
  <si>
    <t>24,00,000</t>
  </si>
  <si>
    <t>MALPA812LNM345140</t>
  </si>
  <si>
    <t>ILAKSHI HYUNDAI-CRETA-EX PETROL</t>
  </si>
  <si>
    <t>MALPC813LNM828810</t>
  </si>
  <si>
    <t>pending</t>
  </si>
  <si>
    <t>MALB351CLNM349873</t>
  </si>
  <si>
    <r>
      <rPr>
        <sz val="10"/>
        <color rgb="FFFF0000"/>
        <rFont val="Bookman Old Style"/>
        <family val="1"/>
      </rPr>
      <t xml:space="preserve">(ATISH) </t>
    </r>
    <r>
      <rPr>
        <sz val="10"/>
        <color theme="1"/>
        <rFont val="Bookman Old Style"/>
        <family val="1"/>
      </rPr>
      <t>KAILAS RAMA WANJALE</t>
    </r>
  </si>
  <si>
    <t>MALPA813LNM384773</t>
  </si>
  <si>
    <t>MALPA813LNM385809</t>
  </si>
  <si>
    <t>MALFC81DLNM376105</t>
  </si>
  <si>
    <t>MALPC813MNM615200</t>
  </si>
  <si>
    <t>YOGESHDKULKARNI@GMAIL.COM</t>
  </si>
  <si>
    <t>ashishtaras05@gmail.com</t>
  </si>
  <si>
    <t>MALB351CLNM349883</t>
  </si>
  <si>
    <t>sunijathe2@gmail.com</t>
  </si>
  <si>
    <t>T-P</t>
  </si>
  <si>
    <t>pramodjugale@gmail.com</t>
  </si>
  <si>
    <t>nitinwalunes23@gmail.com</t>
  </si>
  <si>
    <t>deepak.patil@gmail.com</t>
  </si>
  <si>
    <t>aqua.abhi07@gmail.com</t>
  </si>
  <si>
    <t>jadhavatul5151@gmail.com</t>
  </si>
  <si>
    <t>amay.pendse21@gmail.com</t>
  </si>
  <si>
    <t>rahulrakshe1982@gmail.com</t>
  </si>
  <si>
    <t>wa8088858@gmail.com</t>
  </si>
  <si>
    <t>rohidas143@gmail.com</t>
  </si>
  <si>
    <t>RAJESHGANRAJE@GMAIL.COM</t>
  </si>
  <si>
    <t>anupnevase@gmail.com</t>
  </si>
  <si>
    <t>punit.ganatra.pg@gmail.com</t>
  </si>
  <si>
    <t>surajpatil8157@gmail.com</t>
  </si>
  <si>
    <t>prafullbhandave12@gmail.com</t>
  </si>
  <si>
    <t>SOHAM BABAJI WAMAN</t>
  </si>
  <si>
    <t>C2022061010</t>
  </si>
  <si>
    <t>sohamwaman1994@gmail.com</t>
  </si>
  <si>
    <t>MALB351CLNM348147</t>
  </si>
  <si>
    <t>DATTATRAYA VAIJINATH SHINDE</t>
  </si>
  <si>
    <t>C2022050186</t>
  </si>
  <si>
    <t>TUSHAR DATTATRAY KULKARNI</t>
  </si>
  <si>
    <t>C2022060714</t>
  </si>
  <si>
    <t>vedashri.test@gmail.com</t>
  </si>
  <si>
    <t>MALB241CLNM143785</t>
  </si>
  <si>
    <t>HARSHWARDHAN DNYANESHWAR NARKE</t>
  </si>
  <si>
    <t>C2022080789</t>
  </si>
  <si>
    <t>harshnarke7671@gmail.com</t>
  </si>
  <si>
    <t>PRANALI SHIVAJI HARPALE</t>
  </si>
  <si>
    <t>C2022090258</t>
  </si>
  <si>
    <t>theanchorpranali@gmail.com</t>
  </si>
  <si>
    <t xml:space="preserve">price </t>
  </si>
  <si>
    <t/>
  </si>
  <si>
    <t>MALFC81DLNM378723</t>
  </si>
  <si>
    <t>MALPC812LNM389003</t>
  </si>
  <si>
    <t>MALPC813MNM829205</t>
  </si>
  <si>
    <t>MANTHAN SHAILENDRA ARYA</t>
  </si>
  <si>
    <t>V- N Line</t>
  </si>
  <si>
    <t>SHADOW GRAY+BLACK</t>
  </si>
  <si>
    <t>C2022090302</t>
  </si>
  <si>
    <t>V-Nline</t>
  </si>
  <si>
    <t>MAHESH GORKSHNATH VARAT</t>
  </si>
  <si>
    <t>C2022090298</t>
  </si>
  <si>
    <t>ANKUSH SEETARAM GANDEKAR</t>
  </si>
  <si>
    <t>C2022060176</t>
  </si>
  <si>
    <t>CHHAYA ANGAD KAKADE</t>
  </si>
  <si>
    <t>C2022080495</t>
  </si>
  <si>
    <t>JITENDRA ARUN BONDE</t>
  </si>
  <si>
    <t>C2022090289</t>
  </si>
  <si>
    <t>MALBH512LNM159790</t>
  </si>
  <si>
    <t>RUSHIKESH SHRIKANT GHATAGE</t>
  </si>
  <si>
    <t>C2022060061</t>
  </si>
  <si>
    <t>ROHIT SUDAM GOTPAGAR</t>
  </si>
  <si>
    <t>C2022090204</t>
  </si>
  <si>
    <t>MALPC815MNM823882</t>
  </si>
  <si>
    <t>AMOL NANDKUMAR KARNAIK</t>
  </si>
  <si>
    <t>C2022090282</t>
  </si>
  <si>
    <t>MALB551CLNM355572</t>
  </si>
  <si>
    <t>SANTOSH HANUMANT CHONDE</t>
  </si>
  <si>
    <t>C2022090277</t>
  </si>
  <si>
    <t>THE AUTOMOTIVE RESEARCH ASSOCIATION OF INDIA</t>
  </si>
  <si>
    <t>C2022090300</t>
  </si>
  <si>
    <t>AISHWARYA SHARAD PANDHARPURE</t>
  </si>
  <si>
    <t>C2022060111</t>
  </si>
  <si>
    <t>SHARAD SHRIDHAR PANDHARPURE</t>
  </si>
  <si>
    <t>C2022090316</t>
  </si>
  <si>
    <t>MALB241CLNM144988</t>
  </si>
  <si>
    <t>SUREKHA AMIT GOLE</t>
  </si>
  <si>
    <t>C2022090320</t>
  </si>
  <si>
    <t>MALB241CLNM143777</t>
  </si>
  <si>
    <t>PRAVIN RAM GAIKWAD</t>
  </si>
  <si>
    <t>C2022090259</t>
  </si>
  <si>
    <t>GARIMA SINGH</t>
  </si>
  <si>
    <t>C2019102252</t>
  </si>
  <si>
    <t>SHRIMANT SIDDHAPPA BHASAGI</t>
  </si>
  <si>
    <t>C2022090319</t>
  </si>
  <si>
    <t>RAJESH RAMCHANDRA MUNGASE</t>
  </si>
  <si>
    <t>C2022090266</t>
  </si>
  <si>
    <t>RAGHUVIR RAJAN MAHADIK</t>
  </si>
  <si>
    <t>C2022090321</t>
  </si>
  <si>
    <t>MALFE81AVNM370750</t>
  </si>
  <si>
    <t>HIMANSHU VINOD VASA</t>
  </si>
  <si>
    <t>2TONE Blue+black</t>
  </si>
  <si>
    <t>C2022090314</t>
  </si>
  <si>
    <t>RAHUL MACHINDRA KOKATE</t>
  </si>
  <si>
    <t>C2022050375</t>
  </si>
  <si>
    <t>PRAVEEN MAHABALESHWAR NAIK</t>
  </si>
  <si>
    <t>C2022090386</t>
  </si>
  <si>
    <t>KANCHAN AJAY KADAM</t>
  </si>
  <si>
    <t>RAKESH SONAWANE</t>
  </si>
  <si>
    <t>C2022010336</t>
  </si>
  <si>
    <t>EKNATH VISHNU JAGTAP</t>
  </si>
  <si>
    <t>C2022080692</t>
  </si>
  <si>
    <t>MOHAN HARI TELI</t>
  </si>
  <si>
    <t>C2022090163</t>
  </si>
  <si>
    <t>PRATIK KAMAL MALAVIYA</t>
  </si>
  <si>
    <t>C2022050399</t>
  </si>
  <si>
    <t>hoooi</t>
  </si>
  <si>
    <t>hhhhho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</si>
</sst>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* #,##0.00_ ;_ * \-#,##0.00_ ;_ * &quot;-&quot;??_ ;_ @_ "/>
    <numFmt numFmtId="165" formatCode="[$-409]dd/mmm/yy;@"/>
    <numFmt numFmtId="166" formatCode="&quot;&quot;0.00"/>
    <numFmt numFmtId="167" formatCode="[$-409]dd\-mmm\-yy;@"/>
    <numFmt numFmtId="168" formatCode="dd\-mm\-yyyy"/>
    <numFmt numFmtId="169" formatCode="dd\-mmm\-yy"/>
    <numFmt numFmtId="170" formatCode="[$-409]h:mm\ AM/PM;@"/>
    <numFmt numFmtId="171" formatCode="_(* #,##0.00_);_(* \(#,##0.00\);_(* \-??_);_(@_)"/>
  </numFmts>
  <fonts count="60" x14ac:knownFonts="1">
    <font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b/>
      <sz val="9"/>
      <color rgb="FFFF0000"/>
      <name val="Bookman Old Style"/>
      <family val="1"/>
    </font>
    <font>
      <sz val="9"/>
      <color theme="1"/>
      <name val="Bookman Old Style"/>
      <family val="1"/>
    </font>
    <font>
      <b/>
      <sz val="11"/>
      <color theme="1"/>
      <name val="Calibri"/>
      <family val="2"/>
      <scheme val="minor"/>
    </font>
    <font>
      <sz val="8"/>
      <color theme="1"/>
      <name val="Bookman Old Style"/>
      <family val="1"/>
    </font>
    <font>
      <b/>
      <sz val="8"/>
      <color theme="1"/>
      <name val="Bookman Old Style"/>
      <family val="1"/>
    </font>
    <font>
      <b/>
      <sz val="9"/>
      <name val="Bookman Old Style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rgb="FF222222"/>
      <name val="Bookman Old Style"/>
      <family val="1"/>
    </font>
    <font>
      <sz val="9"/>
      <color rgb="FFFF0000"/>
      <name val="Bookman Old Style"/>
      <family val="1"/>
    </font>
    <font>
      <sz val="8"/>
      <name val="Bookman Old Style"/>
      <family val="1"/>
    </font>
    <font>
      <sz val="9"/>
      <color indexed="10"/>
      <name val="Bookman Old Style"/>
      <family val="1"/>
    </font>
    <font>
      <sz val="9"/>
      <color indexed="8"/>
      <name val="Bookman Old Style"/>
      <family val="1"/>
    </font>
    <font>
      <sz val="8"/>
      <name val="Calibri"/>
      <family val="2"/>
      <scheme val="minor"/>
    </font>
    <font>
      <b/>
      <sz val="9"/>
      <color indexed="10"/>
      <name val="Bookman Old Style"/>
      <family val="1"/>
    </font>
    <font>
      <sz val="11"/>
      <color rgb="FFFF0000"/>
      <name val="Calibri"/>
      <family val="2"/>
      <scheme val="minor"/>
    </font>
    <font>
      <sz val="9"/>
      <color rgb="FF303030"/>
      <name val="Arial"/>
      <family val="2"/>
    </font>
    <font>
      <b/>
      <sz val="11"/>
      <color indexed="10"/>
      <name val="Calibri"/>
      <family val="2"/>
    </font>
    <font>
      <i/>
      <sz val="11"/>
      <color rgb="FFFF0000"/>
      <name val="Calibri"/>
      <family val="2"/>
      <scheme val="minor"/>
    </font>
    <font>
      <sz val="10"/>
      <name val="Bookman Old Style"/>
      <family val="1"/>
    </font>
    <font>
      <sz val="10"/>
      <name val="Arial"/>
      <family val="2"/>
    </font>
    <font>
      <b/>
      <sz val="10"/>
      <color theme="1"/>
      <name val="Bookman Old Style"/>
      <family val="1"/>
    </font>
    <font>
      <sz val="10"/>
      <color theme="1"/>
      <name val="Bookman Old Style"/>
      <family val="1"/>
    </font>
    <font>
      <b/>
      <sz val="10"/>
      <name val="Bookman Old Style"/>
      <family val="1"/>
    </font>
    <font>
      <i/>
      <sz val="9"/>
      <color rgb="FFFF0000"/>
      <name val="Bookman Old Style"/>
      <family val="1"/>
    </font>
    <font>
      <b/>
      <sz val="10"/>
      <name val="Arial"/>
      <family val="2"/>
    </font>
    <font>
      <b/>
      <sz val="10"/>
      <color rgb="FFFF0000"/>
      <name val="Bookman Old Style"/>
      <family val="1"/>
    </font>
    <font>
      <sz val="10"/>
      <color rgb="FFFF0000"/>
      <name val="Bookman Old Style"/>
      <family val="1"/>
    </font>
    <font>
      <b/>
      <sz val="10"/>
      <color indexed="10"/>
      <name val="Bookman Old Style"/>
      <family val="1"/>
    </font>
    <font>
      <b/>
      <sz val="10"/>
      <color indexed="8"/>
      <name val="Bookman Old Style"/>
      <family val="1"/>
    </font>
    <font>
      <sz val="11"/>
      <color indexed="10"/>
      <name val="Calibri"/>
      <family val="2"/>
    </font>
    <font>
      <b/>
      <sz val="7"/>
      <color theme="1"/>
      <name val="Bookman Old Style"/>
      <family val="1"/>
    </font>
    <font>
      <sz val="7"/>
      <color theme="1"/>
      <name val="Bookman Old Style"/>
      <family val="1"/>
    </font>
    <font>
      <sz val="10"/>
      <color indexed="10"/>
      <name val="Bookman Old Style"/>
      <family val="1"/>
    </font>
    <font>
      <b/>
      <sz val="8"/>
      <name val="Bookman Old Style"/>
      <family val="1"/>
    </font>
    <font>
      <sz val="9"/>
      <color indexed="60"/>
      <name val="Arial"/>
      <family val="2"/>
    </font>
    <font>
      <sz val="8"/>
      <name val="MS Sans Serif"/>
      <family val="2"/>
    </font>
    <font>
      <u/>
      <sz val="11"/>
      <color theme="10"/>
      <name val="Calibri"/>
      <family val="2"/>
      <scheme val="minor"/>
    </font>
    <font>
      <u/>
      <sz val="10"/>
      <color theme="1"/>
      <name val="Bookman Old Style"/>
      <family val="1"/>
    </font>
    <font>
      <sz val="10"/>
      <color rgb="FF303030"/>
      <name val="Bookman Old Style"/>
      <family val="1"/>
    </font>
    <font>
      <u/>
      <sz val="10"/>
      <name val="Bookman Old Style"/>
      <family val="1"/>
    </font>
    <font>
      <u/>
      <sz val="10"/>
      <color theme="10"/>
      <name val="Bookman Old Style"/>
      <family val="1"/>
    </font>
    <font>
      <sz val="9"/>
      <color rgb="FF303030"/>
      <name val="Bookman Old Style"/>
      <family val="1"/>
    </font>
    <font>
      <sz val="11"/>
      <color theme="1"/>
      <name val="Bookman Old Style"/>
      <family val="1"/>
    </font>
    <font>
      <sz val="11"/>
      <name val="Bookman Old Style"/>
      <family val="1"/>
    </font>
    <font>
      <b/>
      <sz val="11"/>
      <color theme="1"/>
      <name val="Bookman Old Style"/>
      <family val="1"/>
    </font>
    <font>
      <sz val="11"/>
      <color rgb="FFFF0000"/>
      <name val="Bookman Old Style"/>
      <family val="1"/>
    </font>
    <font>
      <u/>
      <sz val="11"/>
      <color theme="10"/>
      <name val="Bookman Old Style"/>
      <family val="1"/>
    </font>
    <font>
      <b/>
      <sz val="11"/>
      <color rgb="FFFF0000"/>
      <name val="Bookman Old Style"/>
      <family val="1"/>
    </font>
    <font>
      <u/>
      <sz val="11"/>
      <name val="Bookman Old Style"/>
      <family val="1"/>
    </font>
    <font>
      <sz val="11"/>
      <color rgb="FF303030"/>
      <name val="Bookman Old Style"/>
      <family val="1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7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72">
    <xf numFmtId="0" fontId="0" fillId="0" borderId="0"/>
    <xf numFmtId="0" fontId="12" fillId="0" borderId="0"/>
    <xf numFmtId="164" fontId="12" fillId="0" borderId="0" applyFont="0" applyFill="0" applyBorder="0" applyAlignment="0" applyProtection="0"/>
    <xf numFmtId="0" fontId="28" fillId="0" borderId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71" fontId="28" fillId="0" borderId="0" applyFill="0" applyBorder="0" applyAlignment="0" applyProtection="0"/>
    <xf numFmtId="171" fontId="28" fillId="0" borderId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44" fillId="0" borderId="0" applyAlignment="0">
      <alignment vertical="top" wrapText="1"/>
      <protection locked="0"/>
    </xf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/>
    <xf numFmtId="170" fontId="28" fillId="0" borderId="0"/>
    <xf numFmtId="0" fontId="28" fillId="0" borderId="0"/>
    <xf numFmtId="0" fontId="28" fillId="0" borderId="0"/>
    <xf numFmtId="0" fontId="28" fillId="0" borderId="0"/>
    <xf numFmtId="0" fontId="12" fillId="0" borderId="0"/>
    <xf numFmtId="0" fontId="12" fillId="0" borderId="0"/>
    <xf numFmtId="0" fontId="28" fillId="0" borderId="0"/>
    <xf numFmtId="0" fontId="12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43" fillId="0" borderId="31">
      <alignment horizontal="right" vertical="top" wrapText="1"/>
    </xf>
    <xf numFmtId="0" fontId="43" fillId="0" borderId="31">
      <alignment horizontal="right" vertical="top" wrapText="1"/>
    </xf>
    <xf numFmtId="9" fontId="28" fillId="0" borderId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71" fontId="28" fillId="0" borderId="0" applyFill="0" applyBorder="0" applyAlignment="0" applyProtection="0"/>
    <xf numFmtId="171" fontId="28" fillId="0" borderId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/>
    <xf numFmtId="17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9" fontId="28" fillId="0" borderId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49" fontId="4" fillId="4" borderId="1" xfId="0" applyNumberFormat="1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0" fontId="10" fillId="0" borderId="0" xfId="0" applyFont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9" fillId="5" borderId="10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5" borderId="12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13" fillId="4" borderId="1" xfId="0" applyNumberFormat="1" applyFont="1" applyFill="1" applyBorder="1" applyAlignment="1">
      <alignment horizontal="right" vertical="top"/>
    </xf>
    <xf numFmtId="49" fontId="13" fillId="4" borderId="1" xfId="0" applyNumberFormat="1" applyFont="1" applyFill="1" applyBorder="1" applyAlignment="1">
      <alignment horizontal="left" vertical="top" indent="5"/>
    </xf>
    <xf numFmtId="49" fontId="14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horizontal="right" vertical="top"/>
    </xf>
    <xf numFmtId="166" fontId="14" fillId="0" borderId="1" xfId="0" applyNumberFormat="1" applyFont="1" applyBorder="1" applyAlignment="1">
      <alignment horizontal="right" vertical="top"/>
    </xf>
    <xf numFmtId="165" fontId="13" fillId="4" borderId="1" xfId="0" applyNumberFormat="1" applyFont="1" applyFill="1" applyBorder="1" applyAlignment="1">
      <alignment horizontal="right" vertical="top"/>
    </xf>
    <xf numFmtId="165" fontId="14" fillId="0" borderId="1" xfId="0" applyNumberFormat="1" applyFont="1" applyBorder="1" applyAlignment="1">
      <alignment horizontal="right" vertical="top"/>
    </xf>
    <xf numFmtId="165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/>
    </xf>
    <xf numFmtId="0" fontId="0" fillId="4" borderId="0" xfId="0" applyFill="1"/>
    <xf numFmtId="0" fontId="5" fillId="8" borderId="1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18" fillId="3" borderId="1" xfId="0" applyFont="1" applyFill="1" applyBorder="1" applyAlignment="1">
      <alignment horizontal="center"/>
    </xf>
    <xf numFmtId="0" fontId="5" fillId="0" borderId="0" xfId="0" applyFont="1"/>
    <xf numFmtId="0" fontId="2" fillId="3" borderId="1" xfId="0" applyFont="1" applyFill="1" applyBorder="1" applyAlignment="1">
      <alignment horizontal="center"/>
    </xf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right" vertical="top"/>
    </xf>
    <xf numFmtId="0" fontId="6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 vertical="center" wrapText="1"/>
    </xf>
    <xf numFmtId="165" fontId="14" fillId="0" borderId="21" xfId="0" applyNumberFormat="1" applyFont="1" applyBorder="1" applyAlignment="1">
      <alignment horizontal="right" vertical="top"/>
    </xf>
    <xf numFmtId="166" fontId="13" fillId="0" borderId="21" xfId="0" applyNumberFormat="1" applyFont="1" applyBorder="1" applyAlignment="1">
      <alignment horizontal="right" vertical="top"/>
    </xf>
    <xf numFmtId="165" fontId="14" fillId="0" borderId="24" xfId="0" applyNumberFormat="1" applyFont="1" applyBorder="1" applyAlignment="1">
      <alignment horizontal="right" vertical="top"/>
    </xf>
    <xf numFmtId="166" fontId="13" fillId="0" borderId="24" xfId="0" applyNumberFormat="1" applyFont="1" applyBorder="1" applyAlignment="1">
      <alignment horizontal="right" vertical="top"/>
    </xf>
    <xf numFmtId="49" fontId="14" fillId="0" borderId="21" xfId="0" applyNumberFormat="1" applyFont="1" applyBorder="1" applyAlignment="1">
      <alignment vertical="top"/>
    </xf>
    <xf numFmtId="49" fontId="14" fillId="0" borderId="24" xfId="0" applyNumberFormat="1" applyFont="1" applyBorder="1" applyAlignment="1">
      <alignment vertical="top"/>
    </xf>
    <xf numFmtId="0" fontId="0" fillId="0" borderId="0" xfId="0" applyFont="1"/>
    <xf numFmtId="0" fontId="24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center" vertical="top"/>
    </xf>
    <xf numFmtId="49" fontId="13" fillId="0" borderId="0" xfId="0" applyNumberFormat="1" applyFont="1" applyAlignment="1">
      <alignment vertical="top"/>
    </xf>
    <xf numFmtId="166" fontId="13" fillId="0" borderId="0" xfId="0" applyNumberFormat="1" applyFont="1" applyAlignment="1">
      <alignment horizontal="right" vertical="top"/>
    </xf>
    <xf numFmtId="14" fontId="13" fillId="0" borderId="0" xfId="0" applyNumberFormat="1" applyFont="1" applyAlignment="1">
      <alignment horizontal="right" vertical="top"/>
    </xf>
    <xf numFmtId="49" fontId="13" fillId="0" borderId="0" xfId="0" applyNumberFormat="1" applyFont="1" applyAlignment="1">
      <alignment horizontal="right" vertical="top"/>
    </xf>
    <xf numFmtId="14" fontId="14" fillId="0" borderId="0" xfId="0" applyNumberFormat="1" applyFont="1" applyAlignment="1">
      <alignment horizontal="right" vertical="top"/>
    </xf>
    <xf numFmtId="49" fontId="14" fillId="0" borderId="0" xfId="0" applyNumberFormat="1" applyFont="1" applyAlignment="1">
      <alignment horizontal="right" vertical="top"/>
    </xf>
    <xf numFmtId="0" fontId="12" fillId="0" borderId="1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7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0" xfId="0"/>
    <xf numFmtId="0" fontId="6" fillId="4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6" fillId="0" borderId="1" xfId="0" applyFont="1" applyBorder="1"/>
    <xf numFmtId="15" fontId="0" fillId="0" borderId="0" xfId="0" applyNumberFormat="1"/>
    <xf numFmtId="0" fontId="0" fillId="4" borderId="1" xfId="0" applyFill="1" applyBorder="1"/>
    <xf numFmtId="0" fontId="0" fillId="0" borderId="1" xfId="0" applyBorder="1"/>
    <xf numFmtId="0" fontId="27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8" fillId="0" borderId="1" xfId="0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/>
    <xf numFmtId="15" fontId="0" fillId="0" borderId="1" xfId="0" applyNumberFormat="1" applyBorder="1"/>
    <xf numFmtId="168" fontId="14" fillId="0" borderId="0" xfId="0" applyNumberFormat="1" applyFont="1" applyAlignment="1">
      <alignment horizontal="right" vertical="top"/>
    </xf>
    <xf numFmtId="168" fontId="14" fillId="0" borderId="0" xfId="0" applyNumberFormat="1" applyFont="1" applyAlignment="1">
      <alignment vertical="top"/>
    </xf>
    <xf numFmtId="167" fontId="1" fillId="0" borderId="1" xfId="0" applyNumberFormat="1" applyFont="1" applyBorder="1" applyAlignment="1">
      <alignment horizontal="center" vertical="center" wrapText="1"/>
    </xf>
    <xf numFmtId="167" fontId="8" fillId="0" borderId="1" xfId="0" applyNumberFormat="1" applyFont="1" applyBorder="1" applyAlignment="1">
      <alignment horizontal="center" vertical="center" wrapText="1"/>
    </xf>
    <xf numFmtId="167" fontId="3" fillId="2" borderId="1" xfId="0" applyNumberFormat="1" applyFont="1" applyFill="1" applyBorder="1" applyAlignment="1">
      <alignment horizontal="center" vertical="center" wrapText="1"/>
    </xf>
    <xf numFmtId="167" fontId="1" fillId="5" borderId="1" xfId="0" applyNumberFormat="1" applyFont="1" applyFill="1" applyBorder="1" applyAlignment="1">
      <alignment horizontal="center" vertical="center" wrapText="1"/>
    </xf>
    <xf numFmtId="167" fontId="4" fillId="5" borderId="1" xfId="0" applyNumberFormat="1" applyFont="1" applyFill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17" fillId="2" borderId="1" xfId="0" applyNumberFormat="1" applyFont="1" applyFill="1" applyBorder="1" applyAlignment="1">
      <alignment horizontal="center" vertical="center" wrapText="1"/>
    </xf>
    <xf numFmtId="167" fontId="8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27" fillId="12" borderId="1" xfId="0" applyFont="1" applyFill="1" applyBorder="1" applyAlignment="1">
      <alignment horizontal="center"/>
    </xf>
    <xf numFmtId="165" fontId="1" fillId="12" borderId="1" xfId="0" applyNumberFormat="1" applyFont="1" applyFill="1" applyBorder="1" applyAlignment="1">
      <alignment horizontal="center" vertical="center" wrapText="1"/>
    </xf>
    <xf numFmtId="167" fontId="2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7" fontId="3" fillId="12" borderId="1" xfId="0" applyNumberFormat="1" applyFont="1" applyFill="1" applyBorder="1" applyAlignment="1">
      <alignment horizontal="center" vertical="center" wrapText="1"/>
    </xf>
    <xf numFmtId="167" fontId="1" fillId="12" borderId="1" xfId="0" applyNumberFormat="1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7" fillId="13" borderId="1" xfId="0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5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5" fontId="14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vertical="center" wrapText="1"/>
    </xf>
    <xf numFmtId="0" fontId="0" fillId="0" borderId="0" xfId="0"/>
    <xf numFmtId="15" fontId="14" fillId="0" borderId="0" xfId="0" applyNumberFormat="1" applyFont="1" applyAlignment="1">
      <alignment horizontal="right" vertical="top"/>
    </xf>
    <xf numFmtId="49" fontId="4" fillId="0" borderId="0" xfId="0" applyNumberFormat="1" applyFont="1" applyAlignment="1">
      <alignment horizontal="center" vertical="top"/>
    </xf>
    <xf numFmtId="49" fontId="14" fillId="0" borderId="0" xfId="0" applyNumberFormat="1" applyFont="1" applyAlignment="1">
      <alignment vertical="top"/>
    </xf>
    <xf numFmtId="166" fontId="14" fillId="0" borderId="0" xfId="0" applyNumberFormat="1" applyFont="1" applyAlignment="1">
      <alignment horizontal="right" vertical="top"/>
    </xf>
    <xf numFmtId="0" fontId="0" fillId="0" borderId="0" xfId="0"/>
    <xf numFmtId="49" fontId="14" fillId="0" borderId="1" xfId="0" applyNumberFormat="1" applyFont="1" applyBorder="1" applyAlignment="1">
      <alignment vertical="top"/>
    </xf>
    <xf numFmtId="0" fontId="14" fillId="0" borderId="1" xfId="0" applyNumberFormat="1" applyFont="1" applyBorder="1" applyAlignment="1">
      <alignment horizontal="right" vertical="top"/>
    </xf>
    <xf numFmtId="166" fontId="14" fillId="0" borderId="1" xfId="0" applyNumberFormat="1" applyFont="1" applyBorder="1" applyAlignment="1">
      <alignment horizontal="right" vertical="top"/>
    </xf>
    <xf numFmtId="15" fontId="14" fillId="0" borderId="1" xfId="0" applyNumberFormat="1" applyFont="1" applyBorder="1" applyAlignment="1">
      <alignment horizontal="right" vertical="top"/>
    </xf>
    <xf numFmtId="0" fontId="31" fillId="0" borderId="25" xfId="0" applyFont="1" applyBorder="1" applyAlignment="1">
      <alignment horizontal="center" vertical="center" wrapText="1"/>
    </xf>
    <xf numFmtId="0" fontId="33" fillId="2" borderId="0" xfId="0" applyFont="1" applyFill="1"/>
    <xf numFmtId="0" fontId="0" fillId="4" borderId="0" xfId="0" applyFont="1" applyFill="1"/>
    <xf numFmtId="15" fontId="13" fillId="0" borderId="1" xfId="0" applyNumberFormat="1" applyFont="1" applyBorder="1" applyAlignment="1">
      <alignment horizontal="right" vertical="top"/>
    </xf>
    <xf numFmtId="49" fontId="13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horizontal="right" vertical="top"/>
    </xf>
    <xf numFmtId="166" fontId="13" fillId="0" borderId="1" xfId="0" applyNumberFormat="1" applyFont="1" applyBorder="1" applyAlignment="1">
      <alignment horizontal="right" vertical="top"/>
    </xf>
    <xf numFmtId="0" fontId="5" fillId="4" borderId="0" xfId="0" applyFont="1" applyFill="1"/>
    <xf numFmtId="0" fontId="0" fillId="0" borderId="0" xfId="0" applyAlignment="1">
      <alignment vertical="center" wrapText="1"/>
    </xf>
    <xf numFmtId="0" fontId="14" fillId="0" borderId="1" xfId="0" applyNumberFormat="1" applyFont="1" applyBorder="1" applyAlignment="1">
      <alignment vertical="top"/>
    </xf>
    <xf numFmtId="0" fontId="30" fillId="3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/>
    </xf>
    <xf numFmtId="169" fontId="14" fillId="0" borderId="1" xfId="0" applyNumberFormat="1" applyFont="1" applyBorder="1" applyAlignment="1">
      <alignment horizontal="right" vertical="top"/>
    </xf>
    <xf numFmtId="0" fontId="28" fillId="0" borderId="0" xfId="0" applyFont="1"/>
    <xf numFmtId="0" fontId="40" fillId="0" borderId="10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6" borderId="0" xfId="0" applyFill="1" applyBorder="1"/>
    <xf numFmtId="0" fontId="40" fillId="0" borderId="26" xfId="0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0" fontId="40" fillId="0" borderId="28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164" fontId="14" fillId="0" borderId="1" xfId="2" applyFont="1" applyBorder="1" applyAlignment="1">
      <alignment horizontal="right" vertical="top"/>
    </xf>
    <xf numFmtId="49" fontId="14" fillId="0" borderId="1" xfId="0" applyNumberFormat="1" applyFont="1" applyBorder="1" applyAlignment="1">
      <alignment horizontal="right" vertical="top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2" applyFont="1" applyBorder="1"/>
    <xf numFmtId="0" fontId="42" fillId="2" borderId="0" xfId="0" applyFont="1" applyFill="1"/>
    <xf numFmtId="0" fontId="18" fillId="0" borderId="0" xfId="0" applyFont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40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29" fillId="0" borderId="1" xfId="0" applyFont="1" applyBorder="1" applyAlignment="1">
      <alignment vertical="center" wrapText="1"/>
    </xf>
    <xf numFmtId="0" fontId="33" fillId="0" borderId="1" xfId="0" applyFont="1" applyBorder="1" applyAlignment="1"/>
    <xf numFmtId="0" fontId="31" fillId="0" borderId="1" xfId="0" applyFont="1" applyBorder="1" applyAlignment="1">
      <alignment vertical="center" wrapText="1"/>
    </xf>
    <xf numFmtId="0" fontId="8" fillId="14" borderId="1" xfId="0" applyFont="1" applyFill="1" applyBorder="1" applyAlignment="1">
      <alignment vertical="center" wrapText="1"/>
    </xf>
    <xf numFmtId="0" fontId="0" fillId="0" borderId="0" xfId="0" applyFont="1" applyFill="1" applyBorder="1"/>
    <xf numFmtId="0" fontId="2" fillId="0" borderId="1" xfId="0" applyNumberFormat="1" applyFont="1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29" fillId="0" borderId="2" xfId="0" applyFont="1" applyBorder="1" applyAlignment="1">
      <alignment vertical="center" wrapText="1"/>
    </xf>
    <xf numFmtId="0" fontId="33" fillId="0" borderId="2" xfId="0" applyFont="1" applyBorder="1" applyAlignment="1"/>
    <xf numFmtId="0" fontId="31" fillId="0" borderId="2" xfId="0" applyFont="1" applyBorder="1" applyAlignment="1">
      <alignment vertical="center" wrapText="1"/>
    </xf>
    <xf numFmtId="0" fontId="0" fillId="0" borderId="13" xfId="0" applyFill="1" applyBorder="1"/>
    <xf numFmtId="0" fontId="8" fillId="14" borderId="2" xfId="0" applyFont="1" applyFill="1" applyBorder="1" applyAlignment="1">
      <alignment vertical="center" wrapText="1"/>
    </xf>
    <xf numFmtId="0" fontId="5" fillId="0" borderId="0" xfId="0" applyFont="1" applyFill="1" applyBorder="1"/>
    <xf numFmtId="0" fontId="6" fillId="0" borderId="2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23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1" xfId="0" applyFont="1" applyFill="1" applyBorder="1"/>
    <xf numFmtId="0" fontId="2" fillId="0" borderId="12" xfId="0" applyNumberFormat="1" applyFont="1" applyFill="1" applyBorder="1" applyAlignment="1">
      <alignment horizontal="center"/>
    </xf>
    <xf numFmtId="165" fontId="30" fillId="5" borderId="0" xfId="0" applyNumberFormat="1" applyFont="1" applyFill="1" applyBorder="1" applyAlignment="1">
      <alignment horizontal="center"/>
    </xf>
    <xf numFmtId="165" fontId="30" fillId="0" borderId="0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8" fillId="0" borderId="23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6" borderId="0" xfId="0" applyFont="1" applyFill="1" applyBorder="1"/>
    <xf numFmtId="0" fontId="0" fillId="6" borderId="0" xfId="0" applyFill="1" applyBorder="1" applyAlignment="1">
      <alignment horizontal="center"/>
    </xf>
    <xf numFmtId="165" fontId="1" fillId="6" borderId="0" xfId="0" applyNumberFormat="1" applyFont="1" applyFill="1" applyBorder="1" applyAlignment="1">
      <alignment horizontal="center" vertical="center" wrapText="1"/>
    </xf>
    <xf numFmtId="0" fontId="0" fillId="0" borderId="0" xfId="0"/>
    <xf numFmtId="0" fontId="15" fillId="0" borderId="1" xfId="0" applyFont="1" applyBorder="1"/>
    <xf numFmtId="0" fontId="0" fillId="1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11" borderId="2" xfId="0" applyFont="1" applyFill="1" applyBorder="1" applyAlignment="1"/>
    <xf numFmtId="0" fontId="6" fillId="11" borderId="22" xfId="0" applyFont="1" applyFill="1" applyBorder="1" applyAlignment="1">
      <alignment horizontal="center"/>
    </xf>
    <xf numFmtId="0" fontId="2" fillId="11" borderId="1" xfId="0" applyNumberFormat="1" applyFont="1" applyFill="1" applyBorder="1" applyAlignment="1">
      <alignment horizontal="center"/>
    </xf>
    <xf numFmtId="0" fontId="2" fillId="11" borderId="4" xfId="0" applyNumberFormat="1" applyFont="1" applyFill="1" applyBorder="1" applyAlignment="1">
      <alignment horizontal="center"/>
    </xf>
    <xf numFmtId="0" fontId="2" fillId="11" borderId="23" xfId="0" applyNumberFormat="1" applyFont="1" applyFill="1" applyBorder="1" applyAlignment="1">
      <alignment horizontal="center"/>
    </xf>
    <xf numFmtId="0" fontId="0" fillId="11" borderId="0" xfId="0" applyFill="1" applyBorder="1"/>
    <xf numFmtId="0" fontId="5" fillId="11" borderId="1" xfId="0" applyFont="1" applyFill="1" applyBorder="1" applyAlignment="1">
      <alignment horizontal="center"/>
    </xf>
    <xf numFmtId="0" fontId="6" fillId="11" borderId="1" xfId="0" applyNumberFormat="1" applyFont="1" applyFill="1" applyBorder="1" applyAlignment="1">
      <alignment horizontal="center"/>
    </xf>
    <xf numFmtId="0" fontId="0" fillId="11" borderId="1" xfId="0" applyFill="1" applyBorder="1"/>
    <xf numFmtId="0" fontId="2" fillId="11" borderId="8" xfId="0" applyNumberFormat="1" applyFont="1" applyFill="1" applyBorder="1" applyAlignment="1">
      <alignment horizontal="center"/>
    </xf>
    <xf numFmtId="0" fontId="8" fillId="11" borderId="8" xfId="0" applyNumberFormat="1" applyFont="1" applyFill="1" applyBorder="1" applyAlignment="1">
      <alignment horizontal="center"/>
    </xf>
    <xf numFmtId="0" fontId="2" fillId="11" borderId="30" xfId="0" applyNumberFormat="1" applyFont="1" applyFill="1" applyBorder="1" applyAlignment="1">
      <alignment horizontal="center"/>
    </xf>
    <xf numFmtId="1" fontId="30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30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1" fontId="30" fillId="17" borderId="1" xfId="0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65" fontId="27" fillId="0" borderId="1" xfId="0" applyNumberFormat="1" applyFont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165" fontId="30" fillId="0" borderId="1" xfId="0" applyNumberFormat="1" applyFont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165" fontId="34" fillId="2" borderId="1" xfId="0" applyNumberFormat="1" applyFont="1" applyFill="1" applyBorder="1" applyAlignment="1">
      <alignment horizontal="center" vertical="center" wrapText="1"/>
    </xf>
    <xf numFmtId="165" fontId="29" fillId="5" borderId="1" xfId="0" applyNumberFormat="1" applyFont="1" applyFill="1" applyBorder="1" applyAlignment="1">
      <alignment horizontal="center" vertical="center" wrapText="1"/>
    </xf>
    <xf numFmtId="165" fontId="29" fillId="0" borderId="1" xfId="0" applyNumberFormat="1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17" fontId="30" fillId="0" borderId="1" xfId="0" applyNumberFormat="1" applyFont="1" applyBorder="1" applyAlignment="1">
      <alignment horizontal="center"/>
    </xf>
    <xf numFmtId="167" fontId="27" fillId="0" borderId="1" xfId="0" applyNumberFormat="1" applyFont="1" applyBorder="1" applyAlignment="1">
      <alignment horizontal="center"/>
    </xf>
    <xf numFmtId="15" fontId="30" fillId="0" borderId="1" xfId="0" applyNumberFormat="1" applyFont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7" fontId="29" fillId="0" borderId="1" xfId="0" applyNumberFormat="1" applyFont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/>
    </xf>
    <xf numFmtId="167" fontId="18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 vertical="center" wrapText="1"/>
    </xf>
    <xf numFmtId="1" fontId="30" fillId="0" borderId="1" xfId="0" applyNumberFormat="1" applyFont="1" applyBorder="1" applyAlignment="1">
      <alignment horizontal="center" vertical="center" wrapText="1"/>
    </xf>
    <xf numFmtId="165" fontId="27" fillId="0" borderId="1" xfId="0" applyNumberFormat="1" applyFont="1" applyBorder="1" applyAlignment="1">
      <alignment horizontal="center"/>
    </xf>
    <xf numFmtId="165" fontId="30" fillId="5" borderId="1" xfId="0" applyNumberFormat="1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7" fillId="9" borderId="1" xfId="0" applyFont="1" applyFill="1" applyBorder="1" applyAlignment="1">
      <alignment horizontal="center"/>
    </xf>
    <xf numFmtId="165" fontId="35" fillId="2" borderId="1" xfId="0" applyNumberFormat="1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center"/>
    </xf>
    <xf numFmtId="165" fontId="34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167" fontId="27" fillId="3" borderId="1" xfId="0" applyNumberFormat="1" applyFont="1" applyFill="1" applyBorder="1" applyAlignment="1">
      <alignment horizontal="center"/>
    </xf>
    <xf numFmtId="0" fontId="46" fillId="0" borderId="1" xfId="57" applyFont="1" applyBorder="1" applyAlignment="1">
      <alignment horizontal="center" vertical="center" wrapText="1"/>
    </xf>
    <xf numFmtId="0" fontId="46" fillId="3" borderId="1" xfId="57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48" fillId="0" borderId="1" xfId="57" applyFont="1" applyBorder="1" applyAlignment="1">
      <alignment horizontal="center" vertical="center" wrapText="1"/>
    </xf>
    <xf numFmtId="0" fontId="49" fillId="0" borderId="1" xfId="57" applyFont="1" applyBorder="1" applyAlignment="1">
      <alignment horizontal="center" vertical="center" wrapText="1"/>
    </xf>
    <xf numFmtId="0" fontId="46" fillId="0" borderId="1" xfId="57" applyFont="1" applyFill="1" applyBorder="1" applyAlignment="1">
      <alignment horizontal="center" vertical="center" wrapText="1"/>
    </xf>
    <xf numFmtId="0" fontId="47" fillId="3" borderId="1" xfId="0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4" borderId="1" xfId="0" applyFont="1" applyFill="1" applyBorder="1" applyAlignment="1">
      <alignment horizontal="center"/>
    </xf>
    <xf numFmtId="0" fontId="47" fillId="16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/>
    </xf>
    <xf numFmtId="14" fontId="30" fillId="0" borderId="1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29" fillId="0" borderId="1" xfId="0" applyNumberFormat="1" applyFont="1" applyBorder="1" applyAlignment="1">
      <alignment horizontal="center" vertical="center" wrapText="1"/>
    </xf>
    <xf numFmtId="165" fontId="18" fillId="0" borderId="1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5" fontId="51" fillId="0" borderId="1" xfId="0" applyNumberFormat="1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1" fillId="4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55" fillId="0" borderId="1" xfId="57" applyFont="1" applyBorder="1" applyAlignment="1">
      <alignment horizontal="center" vertical="center" wrapText="1"/>
    </xf>
    <xf numFmtId="0" fontId="57" fillId="0" borderId="1" xfId="57" applyFont="1" applyFill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/>
    </xf>
    <xf numFmtId="0" fontId="58" fillId="16" borderId="1" xfId="0" applyFont="1" applyFill="1" applyBorder="1" applyAlignment="1">
      <alignment horizontal="center" vertical="center"/>
    </xf>
    <xf numFmtId="0" fontId="51" fillId="18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</cellXfs>
  <cellStyles count="72">
    <cellStyle name="Comma" xfId="2" builtinId="3"/>
    <cellStyle name="Comma 2" xfId="5"/>
    <cellStyle name="Comma 2 2" xfId="56"/>
    <cellStyle name="Comma 2 2 2" xfId="64"/>
    <cellStyle name="Comma 2 3" xfId="34"/>
    <cellStyle name="Comma 2 3 2" xfId="62"/>
    <cellStyle name="Comma 2 4" xfId="60"/>
    <cellStyle name="Comma 2 5" xfId="67"/>
    <cellStyle name="Comma 2 6" xfId="70"/>
    <cellStyle name="Comma 3" xfId="6"/>
    <cellStyle name="Comma 3 2" xfId="35"/>
    <cellStyle name="Comma 3 3" xfId="68"/>
    <cellStyle name="Comma 3 4" xfId="71"/>
    <cellStyle name="Comma 4" xfId="7"/>
    <cellStyle name="Comma 4 2" xfId="36"/>
    <cellStyle name="Comma 5" xfId="4"/>
    <cellStyle name="Comma 5 2" xfId="55"/>
    <cellStyle name="Comma 5 2 2" xfId="63"/>
    <cellStyle name="Comma 5 3" xfId="59"/>
    <cellStyle name="Comma 6" xfId="33"/>
    <cellStyle name="Comma 6 2" xfId="61"/>
    <cellStyle name="Comma 7" xfId="58"/>
    <cellStyle name="Comma 7 2" xfId="65"/>
    <cellStyle name="Comma 8" xfId="66"/>
    <cellStyle name="Comma 9" xfId="69"/>
    <cellStyle name="Hyperlink" xfId="57" builtinId="8"/>
    <cellStyle name="Normal" xfId="0" builtinId="0"/>
    <cellStyle name="Normal 10" xfId="8"/>
    <cellStyle name="Normal 10 2" xfId="37"/>
    <cellStyle name="Normal 11" xfId="9"/>
    <cellStyle name="Normal 11 2" xfId="38"/>
    <cellStyle name="Normal 12" xfId="10"/>
    <cellStyle name="Normal 12 2" xfId="39"/>
    <cellStyle name="Normal 13" xfId="11"/>
    <cellStyle name="Normal 14" xfId="12"/>
    <cellStyle name="Normal 14 2" xfId="40"/>
    <cellStyle name="Normal 15" xfId="13"/>
    <cellStyle name="Normal 15 2" xfId="41"/>
    <cellStyle name="Normal 16" xfId="14"/>
    <cellStyle name="Normal 16 2" xfId="42"/>
    <cellStyle name="Normal 17" xfId="3"/>
    <cellStyle name="Normal 2" xfId="15"/>
    <cellStyle name="Normal 2 10" xfId="16"/>
    <cellStyle name="Normal 2 10 2" xfId="44"/>
    <cellStyle name="Normal 2 2" xfId="17"/>
    <cellStyle name="Normal 2 2 2" xfId="45"/>
    <cellStyle name="Normal 2 3" xfId="18"/>
    <cellStyle name="Normal 2 3 2" xfId="46"/>
    <cellStyle name="Normal 2 4" xfId="1"/>
    <cellStyle name="Normal 2 5" xfId="43"/>
    <cellStyle name="Normal 2_Audit_Acknowledgement_format" xfId="19"/>
    <cellStyle name="Normal 22" xfId="20"/>
    <cellStyle name="Normal 23" xfId="21"/>
    <cellStyle name="Normal 3" xfId="22"/>
    <cellStyle name="Normal 3 2" xfId="47"/>
    <cellStyle name="Normal 4" xfId="23"/>
    <cellStyle name="Normal 4 2" xfId="24"/>
    <cellStyle name="Normal 4 2 2" xfId="48"/>
    <cellStyle name="Normal 5" xfId="25"/>
    <cellStyle name="Normal 5 2" xfId="49"/>
    <cellStyle name="Normal 6" xfId="26"/>
    <cellStyle name="Normal 6 2" xfId="50"/>
    <cellStyle name="Normal 7" xfId="27"/>
    <cellStyle name="Normal 7 2" xfId="51"/>
    <cellStyle name="Normal 8" xfId="28"/>
    <cellStyle name="Normal 8 2" xfId="52"/>
    <cellStyle name="Normal 9" xfId="29"/>
    <cellStyle name="Normal 9 2" xfId="53"/>
    <cellStyle name="Percent 2" xfId="31"/>
    <cellStyle name="Percent 3" xfId="32"/>
    <cellStyle name="Percent 3 2" xfId="54"/>
    <cellStyle name="Percent 4" xfId="30"/>
  </cellStyles>
  <dxfs count="50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rgb="FF66FFFF"/>
          </stop>
          <stop position="1">
            <color theme="5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rgb="FF66FFFF"/>
          </stop>
          <stop position="1">
            <color theme="5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rgb="FF66FFFF"/>
          </stop>
          <stop position="1">
            <color theme="5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0E5E8"/>
        </patternFill>
      </fill>
    </dxf>
    <dxf>
      <fill>
        <patternFill>
          <bgColor rgb="FF66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0E5E8"/>
        </patternFill>
      </fill>
    </dxf>
    <dxf>
      <fill>
        <patternFill>
          <bgColor rgb="FF66FFCC"/>
        </patternFill>
      </fill>
    </dxf>
    <dxf>
      <font>
        <color rgb="FF9C0006"/>
      </font>
    </dxf>
    <dxf>
      <fill>
        <gradientFill type="path" left="0.5" right="0.5" top="0.5" bottom="0.5">
          <stop position="0">
            <color theme="7" tint="0.59999389629810485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rgb="FF66FFFF"/>
          </stop>
          <stop position="1">
            <color theme="5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rgb="FF66FFFF"/>
          </stop>
          <stop position="1">
            <color theme="5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rgb="FF66FFFF"/>
          </stop>
          <stop position="1">
            <color theme="5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rgb="FF66FFFF"/>
          </stop>
          <stop position="1">
            <color theme="5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0E5E8"/>
        </patternFill>
      </fill>
    </dxf>
    <dxf>
      <fill>
        <patternFill>
          <bgColor rgb="FF66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0E5E8"/>
        </patternFill>
      </fill>
    </dxf>
    <dxf>
      <fill>
        <patternFill>
          <bgColor rgb="FF66FFCC"/>
        </patternFill>
      </fill>
    </dxf>
    <dxf>
      <font>
        <color rgb="FF9C0006"/>
      </font>
    </dxf>
    <dxf>
      <fill>
        <gradientFill type="path" left="0.5" right="0.5" top="0.5" bottom="0.5">
          <stop position="0">
            <color theme="7" tint="0.59999389629810485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rgb="FF66FFFF"/>
          </stop>
          <stop position="1">
            <color theme="5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0E5E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C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rgb="FF66FFFF"/>
          </stop>
          <stop position="1">
            <color theme="5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rgb="FF66FFFF"/>
          </stop>
          <stop position="1">
            <color theme="5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0E5E8"/>
        </patternFill>
      </fill>
    </dxf>
    <dxf>
      <fill>
        <patternFill>
          <bgColor rgb="FF66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FFCC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DA5AD"/>
        </patternFill>
      </fill>
    </dxf>
    <dxf>
      <fill>
        <patternFill>
          <bgColor rgb="FFF573A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0E5E8"/>
        </patternFill>
      </fill>
    </dxf>
    <dxf>
      <fill>
        <patternFill>
          <bgColor rgb="FF66FFCC"/>
        </patternFill>
      </fill>
    </dxf>
    <dxf>
      <font>
        <color rgb="FF9C0006"/>
      </font>
    </dxf>
    <dxf>
      <fill>
        <gradientFill type="path" left="0.5" right="0.5" top="0.5" bottom="0.5">
          <stop position="0">
            <color theme="7" tint="0.59999389629810485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rgb="FF66FFFF"/>
          </stop>
          <stop position="1">
            <color theme="5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FFCCFF"/>
      <color rgb="FF66FF99"/>
      <color rgb="FF9966FF"/>
      <color rgb="FF99FFCC"/>
      <color rgb="FFCCFF99"/>
      <color rgb="FFCCFFFF"/>
      <color rgb="FF00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lly%20retail%20from%20jan-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ock%20from%20jan-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DMS%20DOWNLOAD\RETAI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tojim18/Desktop/test%20drive%20-RECEP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tojim18/Desktop/statu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drive%20backup%20dt%2021.05.21\stock%20-from%2015.04.2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drive%20backup%20dt%2021.05.21\BOOKING%20-26.05.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drive%20backup%20dt%2021.05.21\Users\Ashwini\Downloads\stoc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drive%20backup%20dt%2021.05.21\Users\Ashwini\Downloads\insur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-20"/>
      <sheetName val="Aug-20"/>
      <sheetName val="sept-20"/>
      <sheetName val="ALL."/>
      <sheetName val="TILL FEB-22"/>
      <sheetName val="summary"/>
    </sheetNames>
    <sheetDataSet>
      <sheetData sheetId="0"/>
      <sheetData sheetId="1"/>
      <sheetData sheetId="2"/>
      <sheetData sheetId="3"/>
      <sheetData sheetId="4"/>
      <sheetData sheetId="5">
        <row r="17">
          <cell r="S17">
            <v>3</v>
          </cell>
        </row>
        <row r="18">
          <cell r="S18">
            <v>13</v>
          </cell>
        </row>
        <row r="19">
          <cell r="S19">
            <v>10</v>
          </cell>
        </row>
        <row r="20">
          <cell r="S20">
            <v>6</v>
          </cell>
        </row>
        <row r="21">
          <cell r="S21">
            <v>9</v>
          </cell>
        </row>
        <row r="22">
          <cell r="S22">
            <v>3</v>
          </cell>
        </row>
        <row r="23">
          <cell r="S23">
            <v>21</v>
          </cell>
        </row>
        <row r="24">
          <cell r="S24">
            <v>21</v>
          </cell>
        </row>
        <row r="25">
          <cell r="S25">
            <v>4</v>
          </cell>
        </row>
        <row r="26">
          <cell r="S26">
            <v>1</v>
          </cell>
        </row>
        <row r="27">
          <cell r="S27">
            <v>0</v>
          </cell>
        </row>
        <row r="28">
          <cell r="S2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-2021 cf"/>
      <sheetName val="MODEL"/>
      <sheetName val="DSR"/>
      <sheetName val="2022-stock"/>
      <sheetName val="st cf"/>
      <sheetName val="HMIL-INCENTIVE"/>
      <sheetName val="status"/>
      <sheetName val="PURCHASE"/>
      <sheetName val="ALL"/>
      <sheetName val="T-RET till 31.01.22"/>
      <sheetName val="T-RET"/>
      <sheetName val="GDMS STOCK"/>
      <sheetName val="daily stock report"/>
      <sheetName val="INSURANCE"/>
      <sheetName val="EBR"/>
      <sheetName val="sot"/>
      <sheetName val="EW"/>
    </sheetNames>
    <sheetDataSet>
      <sheetData sheetId="0"/>
      <sheetData sheetId="1"/>
      <sheetData sheetId="2"/>
      <sheetData sheetId="3">
        <row r="1">
          <cell r="I1" t="str">
            <v>Model</v>
          </cell>
          <cell r="P1" t="str">
            <v>LOCATION</v>
          </cell>
        </row>
        <row r="2">
          <cell r="I2" t="str">
            <v>Santro</v>
          </cell>
          <cell r="P2">
            <v>44562</v>
          </cell>
        </row>
        <row r="3">
          <cell r="I3" t="str">
            <v>Alcazar</v>
          </cell>
          <cell r="P3">
            <v>44562</v>
          </cell>
        </row>
        <row r="4">
          <cell r="I4" t="str">
            <v>Alcazar</v>
          </cell>
          <cell r="P4" t="str">
            <v>display</v>
          </cell>
        </row>
        <row r="5">
          <cell r="I5" t="str">
            <v>N Line</v>
          </cell>
          <cell r="P5">
            <v>44562</v>
          </cell>
        </row>
        <row r="6">
          <cell r="I6" t="str">
            <v>Venue</v>
          </cell>
          <cell r="P6">
            <v>44562</v>
          </cell>
        </row>
        <row r="7">
          <cell r="I7" t="str">
            <v>Santro</v>
          </cell>
          <cell r="P7">
            <v>44562</v>
          </cell>
        </row>
        <row r="8">
          <cell r="I8" t="str">
            <v>Grand i10 NIOS</v>
          </cell>
          <cell r="P8">
            <v>44562</v>
          </cell>
        </row>
        <row r="9">
          <cell r="I9" t="str">
            <v>Santro</v>
          </cell>
          <cell r="P9">
            <v>44562</v>
          </cell>
        </row>
        <row r="10">
          <cell r="I10" t="str">
            <v>Santro</v>
          </cell>
          <cell r="P10">
            <v>44562</v>
          </cell>
        </row>
        <row r="11">
          <cell r="I11" t="str">
            <v>Xcent</v>
          </cell>
          <cell r="P11">
            <v>44562</v>
          </cell>
        </row>
        <row r="12">
          <cell r="I12" t="str">
            <v>New Creta</v>
          </cell>
          <cell r="P12">
            <v>44562</v>
          </cell>
        </row>
        <row r="13">
          <cell r="I13" t="str">
            <v>N Line</v>
          </cell>
          <cell r="P13">
            <v>44621</v>
          </cell>
        </row>
        <row r="14">
          <cell r="I14" t="str">
            <v>Venue</v>
          </cell>
          <cell r="P14">
            <v>44562</v>
          </cell>
        </row>
        <row r="15">
          <cell r="I15" t="str">
            <v>All New i20</v>
          </cell>
          <cell r="P15">
            <v>44562</v>
          </cell>
        </row>
        <row r="16">
          <cell r="I16" t="str">
            <v>New Creta</v>
          </cell>
          <cell r="P16">
            <v>44562</v>
          </cell>
        </row>
        <row r="17">
          <cell r="I17" t="str">
            <v>Next Gen Verna</v>
          </cell>
          <cell r="P17">
            <v>44562</v>
          </cell>
        </row>
        <row r="18">
          <cell r="I18" t="str">
            <v>Grand i10 NIOS</v>
          </cell>
          <cell r="P18">
            <v>44562</v>
          </cell>
        </row>
        <row r="19">
          <cell r="I19" t="str">
            <v>New Creta</v>
          </cell>
          <cell r="P19">
            <v>44562</v>
          </cell>
        </row>
        <row r="20">
          <cell r="I20" t="str">
            <v>N Line</v>
          </cell>
          <cell r="P20">
            <v>44593</v>
          </cell>
        </row>
        <row r="21">
          <cell r="I21" t="str">
            <v>Venue</v>
          </cell>
          <cell r="P21">
            <v>44562</v>
          </cell>
        </row>
        <row r="22">
          <cell r="I22" t="str">
            <v>Alcazar</v>
          </cell>
          <cell r="P22">
            <v>44562</v>
          </cell>
        </row>
        <row r="23">
          <cell r="I23" t="str">
            <v>AURA</v>
          </cell>
          <cell r="P23">
            <v>44562</v>
          </cell>
        </row>
        <row r="24">
          <cell r="I24" t="str">
            <v>Venue</v>
          </cell>
          <cell r="P24">
            <v>44562</v>
          </cell>
        </row>
        <row r="25">
          <cell r="I25" t="str">
            <v>New Creta</v>
          </cell>
          <cell r="P25">
            <v>44562</v>
          </cell>
        </row>
        <row r="26">
          <cell r="I26" t="str">
            <v>Venue</v>
          </cell>
          <cell r="P26">
            <v>44562</v>
          </cell>
        </row>
        <row r="27">
          <cell r="I27" t="str">
            <v>Venue</v>
          </cell>
          <cell r="P27">
            <v>44562</v>
          </cell>
        </row>
        <row r="28">
          <cell r="I28" t="str">
            <v>Grand i10 NIOS</v>
          </cell>
          <cell r="P28">
            <v>44562</v>
          </cell>
        </row>
        <row r="29">
          <cell r="I29" t="str">
            <v>Venue</v>
          </cell>
          <cell r="P29">
            <v>44562</v>
          </cell>
        </row>
        <row r="30">
          <cell r="I30" t="str">
            <v>Venue</v>
          </cell>
          <cell r="P30">
            <v>44562</v>
          </cell>
        </row>
        <row r="31">
          <cell r="I31" t="str">
            <v>Venue</v>
          </cell>
          <cell r="P31">
            <v>44562</v>
          </cell>
        </row>
        <row r="32">
          <cell r="I32" t="str">
            <v>Grand i10 NIOS</v>
          </cell>
          <cell r="P32">
            <v>44562</v>
          </cell>
        </row>
        <row r="33">
          <cell r="I33" t="str">
            <v>All New i20</v>
          </cell>
          <cell r="P33">
            <v>44562</v>
          </cell>
        </row>
        <row r="34">
          <cell r="I34" t="str">
            <v>All New i20</v>
          </cell>
          <cell r="P34">
            <v>44562</v>
          </cell>
        </row>
        <row r="35">
          <cell r="I35" t="str">
            <v>Alcazar</v>
          </cell>
          <cell r="P35">
            <v>44562</v>
          </cell>
        </row>
        <row r="36">
          <cell r="I36" t="str">
            <v>Venue</v>
          </cell>
          <cell r="P36">
            <v>44562</v>
          </cell>
        </row>
        <row r="37">
          <cell r="I37" t="str">
            <v>Venue</v>
          </cell>
          <cell r="P37">
            <v>44562</v>
          </cell>
        </row>
        <row r="38">
          <cell r="I38" t="str">
            <v>Grand i10 NIOS</v>
          </cell>
          <cell r="P38">
            <v>44562</v>
          </cell>
        </row>
        <row r="39">
          <cell r="I39" t="str">
            <v>Grand i10 NIOS</v>
          </cell>
          <cell r="P39">
            <v>44562</v>
          </cell>
        </row>
        <row r="40">
          <cell r="I40" t="str">
            <v>AURA</v>
          </cell>
          <cell r="P40">
            <v>44562</v>
          </cell>
        </row>
        <row r="41">
          <cell r="I41" t="str">
            <v>New Creta</v>
          </cell>
          <cell r="P41">
            <v>44562</v>
          </cell>
        </row>
        <row r="42">
          <cell r="I42" t="str">
            <v>Venue</v>
          </cell>
          <cell r="P42">
            <v>44562</v>
          </cell>
        </row>
        <row r="43">
          <cell r="I43" t="str">
            <v>Grand i10 NIOS</v>
          </cell>
          <cell r="P43">
            <v>44562</v>
          </cell>
        </row>
        <row r="44">
          <cell r="I44" t="str">
            <v>New Creta</v>
          </cell>
          <cell r="P44">
            <v>44562</v>
          </cell>
        </row>
        <row r="45">
          <cell r="I45" t="str">
            <v>Santro</v>
          </cell>
          <cell r="P45">
            <v>44562</v>
          </cell>
        </row>
        <row r="46">
          <cell r="I46" t="str">
            <v>Grand i10 NIOS</v>
          </cell>
          <cell r="P46">
            <v>44562</v>
          </cell>
        </row>
        <row r="47">
          <cell r="I47" t="str">
            <v>Venue</v>
          </cell>
          <cell r="P47">
            <v>44562</v>
          </cell>
        </row>
        <row r="48">
          <cell r="I48" t="str">
            <v>New Creta</v>
          </cell>
          <cell r="P48">
            <v>44562</v>
          </cell>
        </row>
        <row r="49">
          <cell r="I49" t="str">
            <v>AURA</v>
          </cell>
          <cell r="P49">
            <v>44562</v>
          </cell>
        </row>
        <row r="50">
          <cell r="I50" t="str">
            <v>All New i20</v>
          </cell>
          <cell r="P50">
            <v>44562</v>
          </cell>
        </row>
        <row r="51">
          <cell r="I51" t="str">
            <v>Grand i10 NIOS</v>
          </cell>
          <cell r="P51">
            <v>44562</v>
          </cell>
        </row>
        <row r="52">
          <cell r="I52" t="str">
            <v>Grand i10 NIOS</v>
          </cell>
          <cell r="P52">
            <v>44562</v>
          </cell>
        </row>
        <row r="53">
          <cell r="I53" t="str">
            <v>Venue</v>
          </cell>
          <cell r="P53">
            <v>44593</v>
          </cell>
        </row>
        <row r="54">
          <cell r="I54" t="str">
            <v>N Line</v>
          </cell>
          <cell r="P54">
            <v>44593</v>
          </cell>
        </row>
        <row r="55">
          <cell r="I55" t="str">
            <v>All New i20</v>
          </cell>
          <cell r="P55">
            <v>44562</v>
          </cell>
        </row>
        <row r="56">
          <cell r="I56" t="str">
            <v>Venue</v>
          </cell>
          <cell r="P56">
            <v>44593</v>
          </cell>
        </row>
        <row r="57">
          <cell r="I57" t="str">
            <v>New Creta</v>
          </cell>
          <cell r="P57">
            <v>44562</v>
          </cell>
        </row>
        <row r="58">
          <cell r="I58" t="str">
            <v>Venue</v>
          </cell>
          <cell r="P58">
            <v>44562</v>
          </cell>
        </row>
        <row r="59">
          <cell r="I59" t="str">
            <v>Venue</v>
          </cell>
          <cell r="P59">
            <v>44562</v>
          </cell>
        </row>
        <row r="60">
          <cell r="I60" t="str">
            <v>Venue</v>
          </cell>
          <cell r="P60">
            <v>44562</v>
          </cell>
        </row>
        <row r="61">
          <cell r="I61" t="str">
            <v>Venue</v>
          </cell>
          <cell r="P61">
            <v>44562</v>
          </cell>
        </row>
        <row r="62">
          <cell r="I62" t="str">
            <v>New Creta</v>
          </cell>
          <cell r="P62">
            <v>44562</v>
          </cell>
        </row>
        <row r="63">
          <cell r="I63" t="str">
            <v>All New i20</v>
          </cell>
          <cell r="P63">
            <v>44562</v>
          </cell>
        </row>
        <row r="64">
          <cell r="I64" t="str">
            <v>AURA</v>
          </cell>
          <cell r="P64">
            <v>44562</v>
          </cell>
        </row>
        <row r="65">
          <cell r="I65" t="str">
            <v>New Creta</v>
          </cell>
          <cell r="P65">
            <v>44562</v>
          </cell>
        </row>
        <row r="66">
          <cell r="I66" t="str">
            <v>Venue</v>
          </cell>
          <cell r="P66">
            <v>44593</v>
          </cell>
        </row>
        <row r="67">
          <cell r="I67" t="str">
            <v>AURA</v>
          </cell>
          <cell r="P67">
            <v>44562</v>
          </cell>
        </row>
        <row r="68">
          <cell r="I68" t="str">
            <v>All New i20</v>
          </cell>
          <cell r="P68">
            <v>44593</v>
          </cell>
        </row>
        <row r="69">
          <cell r="I69" t="str">
            <v>All New i20</v>
          </cell>
          <cell r="P69">
            <v>44593</v>
          </cell>
        </row>
        <row r="70">
          <cell r="I70" t="str">
            <v>Grand i10 NIOS</v>
          </cell>
          <cell r="P70">
            <v>44562</v>
          </cell>
        </row>
        <row r="71">
          <cell r="I71" t="str">
            <v>Grand i10 NIOS</v>
          </cell>
          <cell r="P71">
            <v>44562</v>
          </cell>
        </row>
        <row r="72">
          <cell r="I72" t="str">
            <v>Venue</v>
          </cell>
          <cell r="P72">
            <v>44562</v>
          </cell>
        </row>
        <row r="73">
          <cell r="I73" t="str">
            <v>Venue</v>
          </cell>
          <cell r="P73">
            <v>44593</v>
          </cell>
        </row>
        <row r="74">
          <cell r="I74" t="str">
            <v>Xcent</v>
          </cell>
          <cell r="P74">
            <v>44562</v>
          </cell>
        </row>
        <row r="75">
          <cell r="I75" t="str">
            <v>AURA</v>
          </cell>
          <cell r="P75">
            <v>44562</v>
          </cell>
        </row>
        <row r="76">
          <cell r="I76" t="str">
            <v>AURA</v>
          </cell>
          <cell r="P76">
            <v>44562</v>
          </cell>
        </row>
        <row r="77">
          <cell r="I77" t="str">
            <v>New Creta</v>
          </cell>
          <cell r="P77">
            <v>44562</v>
          </cell>
        </row>
        <row r="78">
          <cell r="I78" t="str">
            <v>New Creta</v>
          </cell>
          <cell r="P78">
            <v>44562</v>
          </cell>
        </row>
        <row r="79">
          <cell r="I79" t="str">
            <v>Grand i10 NIOS</v>
          </cell>
          <cell r="P79">
            <v>44562</v>
          </cell>
        </row>
        <row r="80">
          <cell r="I80" t="str">
            <v>Grand i10 NIOS</v>
          </cell>
          <cell r="P80">
            <v>44562</v>
          </cell>
        </row>
        <row r="81">
          <cell r="I81" t="str">
            <v>All New i20</v>
          </cell>
          <cell r="P81">
            <v>44562</v>
          </cell>
        </row>
        <row r="82">
          <cell r="I82" t="str">
            <v>Alcazar</v>
          </cell>
          <cell r="P82">
            <v>44562</v>
          </cell>
        </row>
        <row r="83">
          <cell r="I83" t="str">
            <v>New Creta</v>
          </cell>
          <cell r="P83">
            <v>44562</v>
          </cell>
        </row>
        <row r="84">
          <cell r="I84" t="str">
            <v>Grand i10 NIOS</v>
          </cell>
          <cell r="P84">
            <v>44562</v>
          </cell>
        </row>
        <row r="85">
          <cell r="I85" t="str">
            <v>New Creta</v>
          </cell>
          <cell r="P85">
            <v>44593</v>
          </cell>
        </row>
        <row r="86">
          <cell r="I86" t="str">
            <v>New Creta</v>
          </cell>
          <cell r="P86">
            <v>44562</v>
          </cell>
        </row>
        <row r="87">
          <cell r="I87" t="str">
            <v>All New i20</v>
          </cell>
          <cell r="P87">
            <v>44593</v>
          </cell>
        </row>
        <row r="88">
          <cell r="I88" t="str">
            <v>Venue</v>
          </cell>
          <cell r="P88">
            <v>44562</v>
          </cell>
        </row>
        <row r="89">
          <cell r="I89" t="str">
            <v>Xcent</v>
          </cell>
          <cell r="P89">
            <v>44562</v>
          </cell>
        </row>
        <row r="90">
          <cell r="I90" t="str">
            <v>Alcazar</v>
          </cell>
          <cell r="P90">
            <v>44562</v>
          </cell>
        </row>
        <row r="91">
          <cell r="I91" t="str">
            <v>All New i20</v>
          </cell>
          <cell r="P91">
            <v>44562</v>
          </cell>
        </row>
        <row r="92">
          <cell r="I92" t="str">
            <v>New Creta</v>
          </cell>
          <cell r="P92">
            <v>44593</v>
          </cell>
        </row>
        <row r="93">
          <cell r="I93" t="str">
            <v>Venue</v>
          </cell>
          <cell r="P93">
            <v>44593</v>
          </cell>
        </row>
        <row r="94">
          <cell r="I94" t="str">
            <v>Venue</v>
          </cell>
          <cell r="P94">
            <v>44652</v>
          </cell>
        </row>
        <row r="95">
          <cell r="I95" t="str">
            <v>New Creta</v>
          </cell>
          <cell r="P95">
            <v>44593</v>
          </cell>
        </row>
        <row r="96">
          <cell r="I96" t="str">
            <v>AURA</v>
          </cell>
          <cell r="P96">
            <v>44562</v>
          </cell>
        </row>
        <row r="97">
          <cell r="I97" t="str">
            <v>New Creta</v>
          </cell>
          <cell r="P97">
            <v>44562</v>
          </cell>
        </row>
        <row r="98">
          <cell r="I98" t="str">
            <v>Alcazar</v>
          </cell>
          <cell r="P98">
            <v>44562</v>
          </cell>
        </row>
        <row r="99">
          <cell r="I99" t="str">
            <v>Alcazar</v>
          </cell>
          <cell r="P99">
            <v>44562</v>
          </cell>
        </row>
        <row r="100">
          <cell r="I100" t="str">
            <v>AURA</v>
          </cell>
          <cell r="P100">
            <v>44562</v>
          </cell>
        </row>
        <row r="101">
          <cell r="I101" t="str">
            <v>All New i20</v>
          </cell>
          <cell r="P101">
            <v>44593</v>
          </cell>
        </row>
        <row r="102">
          <cell r="I102" t="str">
            <v>Venue</v>
          </cell>
          <cell r="P102">
            <v>44562</v>
          </cell>
        </row>
        <row r="103">
          <cell r="I103" t="str">
            <v>New Creta</v>
          </cell>
          <cell r="P103">
            <v>44562</v>
          </cell>
        </row>
        <row r="104">
          <cell r="I104" t="str">
            <v>New Creta</v>
          </cell>
          <cell r="P104">
            <v>44562</v>
          </cell>
        </row>
        <row r="105">
          <cell r="I105" t="str">
            <v>Grand i10 NIOS</v>
          </cell>
          <cell r="P105">
            <v>44562</v>
          </cell>
        </row>
        <row r="106">
          <cell r="I106" t="str">
            <v>New Creta</v>
          </cell>
          <cell r="P106">
            <v>44562</v>
          </cell>
        </row>
        <row r="107">
          <cell r="I107" t="str">
            <v>Venue</v>
          </cell>
          <cell r="P107">
            <v>44562</v>
          </cell>
        </row>
        <row r="108">
          <cell r="I108" t="str">
            <v>Venue</v>
          </cell>
          <cell r="P108">
            <v>44593</v>
          </cell>
        </row>
        <row r="109">
          <cell r="I109" t="str">
            <v>AURA</v>
          </cell>
          <cell r="P109">
            <v>44562</v>
          </cell>
        </row>
        <row r="110">
          <cell r="I110" t="str">
            <v>New Creta</v>
          </cell>
          <cell r="P110">
            <v>44593</v>
          </cell>
        </row>
        <row r="111">
          <cell r="I111" t="str">
            <v>AURA</v>
          </cell>
          <cell r="P111">
            <v>44593</v>
          </cell>
        </row>
        <row r="112">
          <cell r="I112" t="str">
            <v>Xcent</v>
          </cell>
          <cell r="P112">
            <v>44593</v>
          </cell>
        </row>
        <row r="113">
          <cell r="I113" t="str">
            <v>New Creta</v>
          </cell>
          <cell r="P113">
            <v>44593</v>
          </cell>
        </row>
        <row r="114">
          <cell r="I114" t="str">
            <v>Xcent</v>
          </cell>
          <cell r="P114">
            <v>44593</v>
          </cell>
        </row>
        <row r="115">
          <cell r="I115" t="str">
            <v>Xcent</v>
          </cell>
          <cell r="P115">
            <v>44593</v>
          </cell>
        </row>
        <row r="116">
          <cell r="I116" t="str">
            <v>Xcent</v>
          </cell>
          <cell r="P116">
            <v>44593</v>
          </cell>
        </row>
        <row r="117">
          <cell r="I117" t="str">
            <v>Venue</v>
          </cell>
          <cell r="P117">
            <v>44593</v>
          </cell>
        </row>
        <row r="118">
          <cell r="I118" t="str">
            <v>AURA</v>
          </cell>
          <cell r="P118">
            <v>44562</v>
          </cell>
        </row>
        <row r="119">
          <cell r="I119" t="str">
            <v>New Creta</v>
          </cell>
          <cell r="P119">
            <v>44593</v>
          </cell>
        </row>
        <row r="120">
          <cell r="I120" t="str">
            <v>New Creta</v>
          </cell>
          <cell r="P120">
            <v>44593</v>
          </cell>
        </row>
        <row r="121">
          <cell r="I121" t="str">
            <v>New Creta</v>
          </cell>
          <cell r="P121">
            <v>44593</v>
          </cell>
        </row>
        <row r="122">
          <cell r="I122" t="str">
            <v>Venue</v>
          </cell>
          <cell r="P122">
            <v>44593</v>
          </cell>
        </row>
        <row r="123">
          <cell r="I123" t="str">
            <v>Venue</v>
          </cell>
          <cell r="P123">
            <v>44593</v>
          </cell>
        </row>
        <row r="124">
          <cell r="I124" t="str">
            <v>AURA</v>
          </cell>
          <cell r="P124">
            <v>44562</v>
          </cell>
        </row>
        <row r="125">
          <cell r="I125" t="str">
            <v>AURA</v>
          </cell>
          <cell r="P125">
            <v>44593</v>
          </cell>
        </row>
        <row r="126">
          <cell r="I126" t="str">
            <v>AURA</v>
          </cell>
          <cell r="P126">
            <v>44562</v>
          </cell>
        </row>
        <row r="127">
          <cell r="I127" t="str">
            <v>Grand i10 NIOS</v>
          </cell>
          <cell r="P127">
            <v>44593</v>
          </cell>
        </row>
        <row r="128">
          <cell r="I128" t="str">
            <v>Venue</v>
          </cell>
          <cell r="P128">
            <v>44593</v>
          </cell>
        </row>
        <row r="129">
          <cell r="I129" t="str">
            <v>Alcazar</v>
          </cell>
          <cell r="P129">
            <v>44562</v>
          </cell>
        </row>
        <row r="130">
          <cell r="I130" t="str">
            <v>N Line</v>
          </cell>
          <cell r="P130">
            <v>44593</v>
          </cell>
        </row>
        <row r="131">
          <cell r="I131" t="str">
            <v>Grand i10 NIOS</v>
          </cell>
          <cell r="P131">
            <v>44562</v>
          </cell>
        </row>
        <row r="132">
          <cell r="I132" t="str">
            <v>Venue</v>
          </cell>
          <cell r="P132">
            <v>44593</v>
          </cell>
        </row>
        <row r="133">
          <cell r="I133" t="str">
            <v>Alcazar</v>
          </cell>
          <cell r="P133">
            <v>44593</v>
          </cell>
        </row>
        <row r="134">
          <cell r="I134" t="str">
            <v>Venue</v>
          </cell>
          <cell r="P134">
            <v>44593</v>
          </cell>
        </row>
        <row r="135">
          <cell r="I135" t="str">
            <v>Venue</v>
          </cell>
          <cell r="P135">
            <v>44593</v>
          </cell>
        </row>
        <row r="136">
          <cell r="I136" t="str">
            <v>New Creta</v>
          </cell>
          <cell r="P136">
            <v>44593</v>
          </cell>
        </row>
        <row r="137">
          <cell r="I137" t="str">
            <v>AURA</v>
          </cell>
          <cell r="P137">
            <v>44593</v>
          </cell>
        </row>
        <row r="138">
          <cell r="I138" t="str">
            <v>Santro</v>
          </cell>
          <cell r="P138">
            <v>44593</v>
          </cell>
        </row>
        <row r="139">
          <cell r="I139" t="str">
            <v>Venue</v>
          </cell>
          <cell r="P139">
            <v>44593</v>
          </cell>
        </row>
        <row r="140">
          <cell r="I140" t="str">
            <v>Venue</v>
          </cell>
          <cell r="P140">
            <v>44593</v>
          </cell>
        </row>
        <row r="141">
          <cell r="I141" t="str">
            <v>Venue</v>
          </cell>
          <cell r="P141">
            <v>44621</v>
          </cell>
        </row>
        <row r="142">
          <cell r="I142" t="str">
            <v>Grand i10 NIOS</v>
          </cell>
          <cell r="P142">
            <v>44593</v>
          </cell>
        </row>
        <row r="143">
          <cell r="I143" t="str">
            <v>Grand i10 NIOS</v>
          </cell>
          <cell r="P143">
            <v>44593</v>
          </cell>
        </row>
        <row r="144">
          <cell r="I144" t="str">
            <v>New Creta</v>
          </cell>
          <cell r="P144">
            <v>44593</v>
          </cell>
        </row>
        <row r="145">
          <cell r="I145" t="str">
            <v>All New i20</v>
          </cell>
          <cell r="P145">
            <v>44593</v>
          </cell>
        </row>
        <row r="146">
          <cell r="I146" t="str">
            <v>New Creta</v>
          </cell>
          <cell r="P146">
            <v>44593</v>
          </cell>
        </row>
        <row r="147">
          <cell r="I147" t="str">
            <v>Venue</v>
          </cell>
          <cell r="P147">
            <v>44593</v>
          </cell>
        </row>
        <row r="148">
          <cell r="I148" t="str">
            <v>Venue</v>
          </cell>
          <cell r="P148">
            <v>44593</v>
          </cell>
        </row>
        <row r="149">
          <cell r="I149" t="str">
            <v>Venue</v>
          </cell>
          <cell r="P149">
            <v>44593</v>
          </cell>
        </row>
        <row r="150">
          <cell r="I150" t="str">
            <v>Venue</v>
          </cell>
          <cell r="P150">
            <v>44652</v>
          </cell>
        </row>
        <row r="151">
          <cell r="I151" t="str">
            <v>Venue</v>
          </cell>
          <cell r="P151">
            <v>44621</v>
          </cell>
        </row>
        <row r="152">
          <cell r="I152" t="str">
            <v>Venue</v>
          </cell>
          <cell r="P152">
            <v>44593</v>
          </cell>
        </row>
        <row r="153">
          <cell r="I153" t="str">
            <v>Tucson</v>
          </cell>
          <cell r="P153">
            <v>44593</v>
          </cell>
        </row>
        <row r="154">
          <cell r="I154" t="str">
            <v>Alcazar</v>
          </cell>
          <cell r="P154">
            <v>44621</v>
          </cell>
        </row>
        <row r="155">
          <cell r="I155" t="str">
            <v>Venue</v>
          </cell>
          <cell r="P155">
            <v>44593</v>
          </cell>
        </row>
        <row r="156">
          <cell r="I156" t="str">
            <v>Venue</v>
          </cell>
          <cell r="P156">
            <v>44593</v>
          </cell>
        </row>
        <row r="157">
          <cell r="I157" t="str">
            <v>New Creta</v>
          </cell>
          <cell r="P157">
            <v>44593</v>
          </cell>
        </row>
        <row r="158">
          <cell r="I158" t="str">
            <v>New Creta</v>
          </cell>
          <cell r="P158">
            <v>44593</v>
          </cell>
        </row>
        <row r="159">
          <cell r="I159" t="str">
            <v>Grand i10 NIOS</v>
          </cell>
          <cell r="P159">
            <v>44593</v>
          </cell>
        </row>
        <row r="160">
          <cell r="I160" t="str">
            <v>All New i20</v>
          </cell>
          <cell r="P160">
            <v>44593</v>
          </cell>
        </row>
        <row r="161">
          <cell r="I161" t="str">
            <v>Next Gen Verna</v>
          </cell>
          <cell r="P161">
            <v>44593</v>
          </cell>
        </row>
        <row r="162">
          <cell r="I162" t="str">
            <v>Grand i10 NIOS</v>
          </cell>
          <cell r="P162">
            <v>44621</v>
          </cell>
        </row>
        <row r="163">
          <cell r="I163" t="str">
            <v>Grand i10 NIOS</v>
          </cell>
          <cell r="P163">
            <v>44593</v>
          </cell>
        </row>
        <row r="164">
          <cell r="I164" t="str">
            <v>Venue</v>
          </cell>
          <cell r="P164">
            <v>44593</v>
          </cell>
        </row>
        <row r="165">
          <cell r="I165" t="str">
            <v>Alcazar</v>
          </cell>
          <cell r="P165">
            <v>44593</v>
          </cell>
        </row>
        <row r="166">
          <cell r="I166" t="str">
            <v>Alcazar</v>
          </cell>
          <cell r="P166">
            <v>44593</v>
          </cell>
        </row>
        <row r="167">
          <cell r="I167" t="str">
            <v>New Creta</v>
          </cell>
          <cell r="P167">
            <v>44593</v>
          </cell>
        </row>
        <row r="168">
          <cell r="I168" t="str">
            <v>All New i20</v>
          </cell>
          <cell r="P168">
            <v>44593</v>
          </cell>
        </row>
        <row r="169">
          <cell r="I169" t="str">
            <v>Next Gen Verna</v>
          </cell>
          <cell r="P169">
            <v>44593</v>
          </cell>
        </row>
        <row r="170">
          <cell r="I170" t="str">
            <v>Grand i10 NIOS</v>
          </cell>
          <cell r="P170">
            <v>44621</v>
          </cell>
        </row>
        <row r="171">
          <cell r="I171" t="str">
            <v>Grand i10 NIOS</v>
          </cell>
          <cell r="P171">
            <v>44593</v>
          </cell>
        </row>
        <row r="172">
          <cell r="I172" t="str">
            <v>Venue</v>
          </cell>
          <cell r="P172">
            <v>44593</v>
          </cell>
        </row>
        <row r="173">
          <cell r="I173" t="str">
            <v>AURA</v>
          </cell>
          <cell r="P173">
            <v>44593</v>
          </cell>
        </row>
        <row r="174">
          <cell r="I174" t="str">
            <v>New Creta</v>
          </cell>
          <cell r="P174">
            <v>44593</v>
          </cell>
        </row>
        <row r="175">
          <cell r="I175" t="str">
            <v>New Creta</v>
          </cell>
          <cell r="P175">
            <v>44593</v>
          </cell>
        </row>
        <row r="176">
          <cell r="I176" t="str">
            <v>New Creta</v>
          </cell>
          <cell r="P176">
            <v>44593</v>
          </cell>
        </row>
        <row r="177">
          <cell r="I177" t="str">
            <v>AURA</v>
          </cell>
          <cell r="P177">
            <v>44593</v>
          </cell>
        </row>
        <row r="178">
          <cell r="I178" t="str">
            <v>Venue</v>
          </cell>
          <cell r="P178">
            <v>44593</v>
          </cell>
        </row>
        <row r="179">
          <cell r="I179" t="str">
            <v>New Creta</v>
          </cell>
          <cell r="P179">
            <v>44593</v>
          </cell>
        </row>
        <row r="180">
          <cell r="I180" t="str">
            <v>New Creta</v>
          </cell>
          <cell r="P180">
            <v>44593</v>
          </cell>
        </row>
        <row r="181">
          <cell r="I181" t="str">
            <v>New Creta</v>
          </cell>
          <cell r="P181">
            <v>44593</v>
          </cell>
        </row>
        <row r="182">
          <cell r="I182" t="str">
            <v>Alcazar</v>
          </cell>
          <cell r="P182">
            <v>44593</v>
          </cell>
        </row>
        <row r="183">
          <cell r="I183" t="str">
            <v>Venue</v>
          </cell>
          <cell r="P183">
            <v>44593</v>
          </cell>
        </row>
        <row r="184">
          <cell r="I184" t="str">
            <v>Venue</v>
          </cell>
          <cell r="P184">
            <v>44593</v>
          </cell>
        </row>
        <row r="185">
          <cell r="I185" t="str">
            <v>AURA</v>
          </cell>
          <cell r="P185">
            <v>44593</v>
          </cell>
        </row>
        <row r="186">
          <cell r="I186" t="str">
            <v>All New i20</v>
          </cell>
          <cell r="P186">
            <v>44593</v>
          </cell>
        </row>
        <row r="187">
          <cell r="I187" t="str">
            <v>Venue</v>
          </cell>
          <cell r="P187">
            <v>44652</v>
          </cell>
        </row>
        <row r="188">
          <cell r="I188" t="str">
            <v>Venue</v>
          </cell>
          <cell r="P188">
            <v>44621</v>
          </cell>
        </row>
        <row r="189">
          <cell r="I189" t="str">
            <v>Grand i10 NIOS</v>
          </cell>
          <cell r="P189">
            <v>44621</v>
          </cell>
        </row>
        <row r="190">
          <cell r="I190" t="str">
            <v>Venue</v>
          </cell>
          <cell r="P190">
            <v>44593</v>
          </cell>
        </row>
        <row r="191">
          <cell r="I191" t="str">
            <v>Tucson</v>
          </cell>
          <cell r="P191">
            <v>44593</v>
          </cell>
        </row>
        <row r="192">
          <cell r="I192" t="str">
            <v>Xcent</v>
          </cell>
          <cell r="P192">
            <v>44621</v>
          </cell>
        </row>
        <row r="193">
          <cell r="I193" t="str">
            <v>Xcent</v>
          </cell>
          <cell r="P193">
            <v>44621</v>
          </cell>
        </row>
        <row r="194">
          <cell r="I194" t="str">
            <v>Xcent</v>
          </cell>
          <cell r="P194">
            <v>44593</v>
          </cell>
        </row>
        <row r="195">
          <cell r="I195" t="str">
            <v>Santro</v>
          </cell>
          <cell r="P195">
            <v>44593</v>
          </cell>
        </row>
        <row r="196">
          <cell r="I196" t="str">
            <v>New Creta</v>
          </cell>
          <cell r="P196">
            <v>44593</v>
          </cell>
        </row>
        <row r="197">
          <cell r="I197" t="str">
            <v>Xcent</v>
          </cell>
          <cell r="P197">
            <v>44621</v>
          </cell>
        </row>
        <row r="198">
          <cell r="I198" t="str">
            <v>Xcent</v>
          </cell>
          <cell r="P198">
            <v>44621</v>
          </cell>
        </row>
        <row r="199">
          <cell r="I199" t="str">
            <v>N Line</v>
          </cell>
          <cell r="P199">
            <v>44652</v>
          </cell>
        </row>
        <row r="200">
          <cell r="I200" t="str">
            <v>Grand i10 NIOS</v>
          </cell>
          <cell r="P200">
            <v>44593</v>
          </cell>
        </row>
        <row r="201">
          <cell r="I201" t="str">
            <v>AURA</v>
          </cell>
          <cell r="P201">
            <v>44621</v>
          </cell>
        </row>
        <row r="202">
          <cell r="I202" t="str">
            <v>All New i20</v>
          </cell>
          <cell r="P202">
            <v>44621</v>
          </cell>
        </row>
        <row r="203">
          <cell r="I203" t="str">
            <v>New Creta</v>
          </cell>
          <cell r="P203">
            <v>44593</v>
          </cell>
        </row>
        <row r="204">
          <cell r="I204" t="str">
            <v>New Creta</v>
          </cell>
          <cell r="P204">
            <v>44593</v>
          </cell>
        </row>
        <row r="205">
          <cell r="I205" t="str">
            <v>New Creta</v>
          </cell>
          <cell r="P205">
            <v>44621</v>
          </cell>
        </row>
        <row r="206">
          <cell r="I206" t="str">
            <v>Grand i10 NIOS</v>
          </cell>
          <cell r="P206">
            <v>44593</v>
          </cell>
        </row>
        <row r="207">
          <cell r="I207" t="str">
            <v>New Creta</v>
          </cell>
          <cell r="P207">
            <v>44593</v>
          </cell>
        </row>
        <row r="208">
          <cell r="I208" t="str">
            <v>N Line</v>
          </cell>
          <cell r="P208">
            <v>44621</v>
          </cell>
        </row>
        <row r="209">
          <cell r="I209" t="str">
            <v>AURA</v>
          </cell>
          <cell r="P209">
            <v>44593</v>
          </cell>
        </row>
        <row r="210">
          <cell r="I210" t="str">
            <v>AURA</v>
          </cell>
          <cell r="P210">
            <v>44593</v>
          </cell>
        </row>
        <row r="211">
          <cell r="I211" t="str">
            <v>New Creta</v>
          </cell>
          <cell r="P211">
            <v>44593</v>
          </cell>
        </row>
        <row r="212">
          <cell r="I212" t="str">
            <v>Venue</v>
          </cell>
          <cell r="P212">
            <v>44593</v>
          </cell>
        </row>
        <row r="213">
          <cell r="I213" t="str">
            <v>AURA</v>
          </cell>
          <cell r="P213">
            <v>44593</v>
          </cell>
        </row>
        <row r="214">
          <cell r="I214" t="str">
            <v>Venue</v>
          </cell>
          <cell r="P214">
            <v>44621</v>
          </cell>
        </row>
        <row r="215">
          <cell r="I215" t="str">
            <v>Venue</v>
          </cell>
          <cell r="P215">
            <v>44621</v>
          </cell>
        </row>
        <row r="216">
          <cell r="I216" t="str">
            <v>New Creta</v>
          </cell>
          <cell r="P216">
            <v>44621</v>
          </cell>
        </row>
        <row r="217">
          <cell r="I217" t="str">
            <v>Venue</v>
          </cell>
          <cell r="P217">
            <v>44621</v>
          </cell>
        </row>
        <row r="218">
          <cell r="I218" t="str">
            <v>Venue</v>
          </cell>
          <cell r="P218">
            <v>44621</v>
          </cell>
        </row>
        <row r="219">
          <cell r="I219" t="str">
            <v>Grand i10 NIOS</v>
          </cell>
          <cell r="P219">
            <v>44621</v>
          </cell>
        </row>
        <row r="220">
          <cell r="I220" t="str">
            <v>New Creta</v>
          </cell>
          <cell r="P220">
            <v>44621</v>
          </cell>
        </row>
        <row r="221">
          <cell r="I221" t="str">
            <v>AURA</v>
          </cell>
          <cell r="P221">
            <v>44621</v>
          </cell>
        </row>
        <row r="222">
          <cell r="I222" t="str">
            <v>Santro</v>
          </cell>
          <cell r="P222">
            <v>44621</v>
          </cell>
        </row>
        <row r="223">
          <cell r="I223" t="str">
            <v>New Creta</v>
          </cell>
          <cell r="P223">
            <v>44621</v>
          </cell>
        </row>
        <row r="224">
          <cell r="I224" t="str">
            <v>N Line</v>
          </cell>
          <cell r="P224">
            <v>44621</v>
          </cell>
        </row>
        <row r="225">
          <cell r="I225" t="str">
            <v>AURA</v>
          </cell>
          <cell r="P225">
            <v>44593</v>
          </cell>
        </row>
        <row r="226">
          <cell r="I226" t="str">
            <v>AURA</v>
          </cell>
          <cell r="P226">
            <v>44621</v>
          </cell>
        </row>
        <row r="227">
          <cell r="I227" t="str">
            <v>Alcazar</v>
          </cell>
          <cell r="P227">
            <v>44621</v>
          </cell>
        </row>
        <row r="228">
          <cell r="I228" t="str">
            <v>All New i20</v>
          </cell>
          <cell r="P228">
            <v>44621</v>
          </cell>
        </row>
        <row r="229">
          <cell r="I229" t="str">
            <v>Grand i10 NIOS</v>
          </cell>
          <cell r="P229">
            <v>44652</v>
          </cell>
        </row>
        <row r="230">
          <cell r="I230" t="str">
            <v>New Creta</v>
          </cell>
          <cell r="P230">
            <v>44621</v>
          </cell>
        </row>
        <row r="231">
          <cell r="I231" t="str">
            <v>Venue</v>
          </cell>
          <cell r="P231">
            <v>44621</v>
          </cell>
        </row>
        <row r="232">
          <cell r="I232" t="str">
            <v>New Creta</v>
          </cell>
          <cell r="P232">
            <v>44621</v>
          </cell>
        </row>
        <row r="233">
          <cell r="I233" t="str">
            <v>Venue</v>
          </cell>
          <cell r="P233">
            <v>44621</v>
          </cell>
        </row>
        <row r="234">
          <cell r="I234" t="str">
            <v>All New i20</v>
          </cell>
          <cell r="P234">
            <v>44652</v>
          </cell>
        </row>
        <row r="235">
          <cell r="I235" t="str">
            <v>Grand i10 NIOS</v>
          </cell>
          <cell r="P235">
            <v>44621</v>
          </cell>
        </row>
        <row r="236">
          <cell r="I236" t="str">
            <v>Grand i10 NIOS</v>
          </cell>
          <cell r="P236">
            <v>44621</v>
          </cell>
        </row>
        <row r="237">
          <cell r="I237" t="str">
            <v>Venue</v>
          </cell>
          <cell r="P237">
            <v>44652</v>
          </cell>
        </row>
        <row r="238">
          <cell r="I238" t="str">
            <v>Xcent</v>
          </cell>
          <cell r="P238">
            <v>44621</v>
          </cell>
        </row>
        <row r="239">
          <cell r="I239" t="str">
            <v>AURA</v>
          </cell>
          <cell r="P239">
            <v>44621</v>
          </cell>
        </row>
        <row r="240">
          <cell r="I240" t="str">
            <v>All New i20</v>
          </cell>
          <cell r="P240">
            <v>44593</v>
          </cell>
        </row>
        <row r="241">
          <cell r="I241" t="str">
            <v>New Creta</v>
          </cell>
          <cell r="P241">
            <v>44621</v>
          </cell>
        </row>
        <row r="242">
          <cell r="I242" t="str">
            <v>Alcazar</v>
          </cell>
          <cell r="P242">
            <v>44652</v>
          </cell>
        </row>
        <row r="243">
          <cell r="I243" t="str">
            <v>Venue</v>
          </cell>
          <cell r="P243">
            <v>44621</v>
          </cell>
        </row>
        <row r="244">
          <cell r="I244" t="str">
            <v>New Creta</v>
          </cell>
          <cell r="P244">
            <v>44621</v>
          </cell>
        </row>
        <row r="245">
          <cell r="I245" t="str">
            <v>New Creta</v>
          </cell>
          <cell r="P245">
            <v>44621</v>
          </cell>
        </row>
        <row r="246">
          <cell r="I246" t="str">
            <v>Venue</v>
          </cell>
          <cell r="P246">
            <v>44621</v>
          </cell>
        </row>
        <row r="247">
          <cell r="I247" t="str">
            <v>Venue</v>
          </cell>
          <cell r="P247">
            <v>44652</v>
          </cell>
        </row>
        <row r="248">
          <cell r="I248" t="str">
            <v>New Creta</v>
          </cell>
          <cell r="P248">
            <v>44621</v>
          </cell>
        </row>
        <row r="249">
          <cell r="I249" t="str">
            <v>New Creta</v>
          </cell>
          <cell r="P249">
            <v>44621</v>
          </cell>
        </row>
        <row r="250">
          <cell r="I250" t="str">
            <v>Venue</v>
          </cell>
          <cell r="P250">
            <v>44652</v>
          </cell>
        </row>
        <row r="251">
          <cell r="I251" t="str">
            <v>New Creta</v>
          </cell>
          <cell r="P251">
            <v>44621</v>
          </cell>
        </row>
        <row r="252">
          <cell r="I252" t="str">
            <v>Grand i10 NIOS</v>
          </cell>
          <cell r="P252">
            <v>44621</v>
          </cell>
        </row>
        <row r="253">
          <cell r="I253" t="str">
            <v>Venue</v>
          </cell>
          <cell r="P253">
            <v>44621</v>
          </cell>
        </row>
        <row r="254">
          <cell r="I254" t="str">
            <v>Alcazar</v>
          </cell>
          <cell r="P254">
            <v>44621</v>
          </cell>
        </row>
        <row r="255">
          <cell r="I255" t="str">
            <v>Grand i10 NIOS</v>
          </cell>
          <cell r="P255">
            <v>44652</v>
          </cell>
        </row>
        <row r="256">
          <cell r="I256" t="str">
            <v>Grand i10 NIOS</v>
          </cell>
          <cell r="P256">
            <v>44621</v>
          </cell>
        </row>
        <row r="257">
          <cell r="I257" t="str">
            <v>Alcazar</v>
          </cell>
          <cell r="P257">
            <v>44621</v>
          </cell>
        </row>
        <row r="258">
          <cell r="I258" t="str">
            <v>Grand i10 NIOS</v>
          </cell>
          <cell r="P258">
            <v>44621</v>
          </cell>
        </row>
        <row r="259">
          <cell r="I259" t="str">
            <v>AURA</v>
          </cell>
          <cell r="P259">
            <v>44621</v>
          </cell>
        </row>
        <row r="260">
          <cell r="I260" t="str">
            <v>All New i20</v>
          </cell>
          <cell r="P260">
            <v>44621</v>
          </cell>
        </row>
        <row r="261">
          <cell r="I261" t="str">
            <v>Venue</v>
          </cell>
          <cell r="P261">
            <v>44621</v>
          </cell>
        </row>
        <row r="262">
          <cell r="I262" t="str">
            <v>Venue</v>
          </cell>
          <cell r="P262">
            <v>44652</v>
          </cell>
        </row>
        <row r="263">
          <cell r="I263" t="str">
            <v>New Creta</v>
          </cell>
          <cell r="P263">
            <v>44621</v>
          </cell>
        </row>
        <row r="264">
          <cell r="I264" t="str">
            <v>Grand i10 NIOS</v>
          </cell>
          <cell r="P264">
            <v>44621</v>
          </cell>
        </row>
        <row r="265">
          <cell r="I265" t="str">
            <v>AURA</v>
          </cell>
          <cell r="P265">
            <v>44652</v>
          </cell>
        </row>
        <row r="266">
          <cell r="I266" t="str">
            <v>New Creta</v>
          </cell>
          <cell r="P266">
            <v>44621</v>
          </cell>
        </row>
        <row r="267">
          <cell r="I267" t="str">
            <v>AURA</v>
          </cell>
          <cell r="P267">
            <v>44652</v>
          </cell>
        </row>
        <row r="268">
          <cell r="I268" t="str">
            <v>AURA</v>
          </cell>
          <cell r="P268">
            <v>44652</v>
          </cell>
        </row>
        <row r="269">
          <cell r="I269" t="str">
            <v>New Creta</v>
          </cell>
          <cell r="P269">
            <v>44652</v>
          </cell>
        </row>
        <row r="270">
          <cell r="I270" t="str">
            <v>Alcazar</v>
          </cell>
          <cell r="P270">
            <v>44652</v>
          </cell>
        </row>
        <row r="271">
          <cell r="I271" t="str">
            <v>Alcazar</v>
          </cell>
          <cell r="P271">
            <v>44652</v>
          </cell>
        </row>
        <row r="272">
          <cell r="I272" t="str">
            <v>Venue</v>
          </cell>
          <cell r="P272">
            <v>44652</v>
          </cell>
        </row>
        <row r="273">
          <cell r="I273" t="str">
            <v>Venue</v>
          </cell>
          <cell r="P273">
            <v>44652</v>
          </cell>
        </row>
        <row r="274">
          <cell r="I274" t="str">
            <v>Alcazar</v>
          </cell>
          <cell r="P274">
            <v>44652</v>
          </cell>
        </row>
        <row r="275">
          <cell r="I275" t="str">
            <v>Santro</v>
          </cell>
          <cell r="P275">
            <v>44621</v>
          </cell>
        </row>
        <row r="276">
          <cell r="I276" t="str">
            <v>Venue</v>
          </cell>
          <cell r="P276">
            <v>44652</v>
          </cell>
        </row>
        <row r="277">
          <cell r="I277" t="str">
            <v>AURA</v>
          </cell>
          <cell r="P277">
            <v>44621</v>
          </cell>
        </row>
        <row r="278">
          <cell r="I278" t="str">
            <v>AURA</v>
          </cell>
          <cell r="P278">
            <v>44652</v>
          </cell>
        </row>
        <row r="279">
          <cell r="I279" t="str">
            <v>New Creta</v>
          </cell>
          <cell r="P279">
            <v>44621</v>
          </cell>
        </row>
        <row r="280">
          <cell r="I280" t="str">
            <v>Venue</v>
          </cell>
          <cell r="P280">
            <v>44652</v>
          </cell>
        </row>
        <row r="281">
          <cell r="I281" t="str">
            <v>New Creta</v>
          </cell>
          <cell r="P281">
            <v>44652</v>
          </cell>
        </row>
        <row r="282">
          <cell r="I282" t="str">
            <v>Venue</v>
          </cell>
          <cell r="P282">
            <v>44621</v>
          </cell>
        </row>
        <row r="283">
          <cell r="I283" t="str">
            <v>Grand i10 NIOS</v>
          </cell>
          <cell r="P283">
            <v>44621</v>
          </cell>
        </row>
        <row r="284">
          <cell r="I284" t="str">
            <v>Venue</v>
          </cell>
          <cell r="P284">
            <v>44652</v>
          </cell>
        </row>
        <row r="285">
          <cell r="I285" t="str">
            <v>AURA</v>
          </cell>
          <cell r="P285">
            <v>44652</v>
          </cell>
        </row>
        <row r="286">
          <cell r="I286" t="str">
            <v>AURA</v>
          </cell>
          <cell r="P286">
            <v>44652</v>
          </cell>
        </row>
        <row r="287">
          <cell r="I287" t="str">
            <v>Venue</v>
          </cell>
          <cell r="P287">
            <v>44621</v>
          </cell>
        </row>
        <row r="288">
          <cell r="I288" t="str">
            <v>Venue</v>
          </cell>
          <cell r="P288">
            <v>44652</v>
          </cell>
        </row>
        <row r="289">
          <cell r="I289" t="str">
            <v>Venue</v>
          </cell>
          <cell r="P289">
            <v>44621</v>
          </cell>
        </row>
        <row r="290">
          <cell r="I290" t="str">
            <v>New Creta</v>
          </cell>
          <cell r="P290">
            <v>44652</v>
          </cell>
        </row>
        <row r="291">
          <cell r="I291" t="str">
            <v>AURA</v>
          </cell>
          <cell r="P291">
            <v>44652</v>
          </cell>
        </row>
        <row r="292">
          <cell r="I292" t="str">
            <v>Grand i10 NIOS</v>
          </cell>
          <cell r="P292">
            <v>44652</v>
          </cell>
        </row>
        <row r="293">
          <cell r="I293" t="str">
            <v>New Creta</v>
          </cell>
          <cell r="P293">
            <v>44621</v>
          </cell>
        </row>
        <row r="294">
          <cell r="I294" t="str">
            <v>Venue</v>
          </cell>
          <cell r="P294">
            <v>44652</v>
          </cell>
        </row>
        <row r="295">
          <cell r="I295" t="str">
            <v>New Creta</v>
          </cell>
          <cell r="P295">
            <v>44621</v>
          </cell>
        </row>
        <row r="296">
          <cell r="I296" t="str">
            <v>New Creta</v>
          </cell>
          <cell r="P296">
            <v>44652</v>
          </cell>
        </row>
        <row r="297">
          <cell r="I297" t="str">
            <v>New Creta</v>
          </cell>
          <cell r="P297">
            <v>44652</v>
          </cell>
        </row>
        <row r="298">
          <cell r="I298" t="str">
            <v>Venue</v>
          </cell>
          <cell r="P298">
            <v>44652</v>
          </cell>
        </row>
        <row r="299">
          <cell r="I299" t="str">
            <v>Grand i10 NIOS</v>
          </cell>
          <cell r="P299">
            <v>44652</v>
          </cell>
        </row>
        <row r="300">
          <cell r="I300" t="str">
            <v>Next Gen Verna</v>
          </cell>
          <cell r="P300">
            <v>44682</v>
          </cell>
        </row>
        <row r="301">
          <cell r="I301" t="str">
            <v>New Creta</v>
          </cell>
          <cell r="P301">
            <v>44652</v>
          </cell>
        </row>
        <row r="302">
          <cell r="I302" t="str">
            <v>Santro</v>
          </cell>
          <cell r="P302">
            <v>44621</v>
          </cell>
        </row>
        <row r="303">
          <cell r="I303" t="str">
            <v>Grand i10 NIOS</v>
          </cell>
          <cell r="P303">
            <v>44652</v>
          </cell>
        </row>
        <row r="304">
          <cell r="I304" t="str">
            <v>Grand i10 NIOS</v>
          </cell>
          <cell r="P304">
            <v>44652</v>
          </cell>
        </row>
        <row r="305">
          <cell r="I305" t="str">
            <v>All New i20</v>
          </cell>
          <cell r="P305">
            <v>44652</v>
          </cell>
        </row>
        <row r="306">
          <cell r="I306" t="str">
            <v>Xcent</v>
          </cell>
          <cell r="P306">
            <v>44652</v>
          </cell>
        </row>
        <row r="307">
          <cell r="I307" t="str">
            <v>Xcent</v>
          </cell>
          <cell r="P307">
            <v>44652</v>
          </cell>
        </row>
        <row r="308">
          <cell r="I308" t="str">
            <v>Xcent</v>
          </cell>
          <cell r="P308">
            <v>44652</v>
          </cell>
        </row>
        <row r="309">
          <cell r="I309" t="str">
            <v>Xcent</v>
          </cell>
          <cell r="P309">
            <v>44652</v>
          </cell>
        </row>
        <row r="310">
          <cell r="I310" t="str">
            <v>New Creta</v>
          </cell>
          <cell r="P310">
            <v>44652</v>
          </cell>
        </row>
        <row r="311">
          <cell r="I311" t="str">
            <v>New Creta</v>
          </cell>
          <cell r="P311">
            <v>44621</v>
          </cell>
        </row>
        <row r="312">
          <cell r="I312" t="str">
            <v>New Creta</v>
          </cell>
          <cell r="P312">
            <v>44652</v>
          </cell>
        </row>
        <row r="313">
          <cell r="I313" t="str">
            <v>New Creta</v>
          </cell>
          <cell r="P313">
            <v>44652</v>
          </cell>
        </row>
        <row r="314">
          <cell r="I314" t="str">
            <v>Venue</v>
          </cell>
          <cell r="P314">
            <v>44621</v>
          </cell>
        </row>
        <row r="315">
          <cell r="I315" t="str">
            <v>Venue</v>
          </cell>
          <cell r="P315">
            <v>44621</v>
          </cell>
        </row>
        <row r="316">
          <cell r="I316" t="str">
            <v>AURA</v>
          </cell>
          <cell r="P316">
            <v>44652</v>
          </cell>
        </row>
        <row r="317">
          <cell r="I317" t="str">
            <v>Next Gen Verna</v>
          </cell>
          <cell r="P317">
            <v>44621</v>
          </cell>
        </row>
        <row r="318">
          <cell r="I318" t="str">
            <v>All New i20</v>
          </cell>
          <cell r="P318">
            <v>44652</v>
          </cell>
        </row>
        <row r="319">
          <cell r="I319" t="str">
            <v>Grand i10 NIOS</v>
          </cell>
          <cell r="P319">
            <v>44652</v>
          </cell>
        </row>
        <row r="320">
          <cell r="I320" t="str">
            <v>Grand i10 NIOS</v>
          </cell>
          <cell r="P320">
            <v>44652</v>
          </cell>
        </row>
        <row r="321">
          <cell r="I321" t="str">
            <v>Venue</v>
          </cell>
          <cell r="P321">
            <v>44652</v>
          </cell>
        </row>
        <row r="322">
          <cell r="I322" t="str">
            <v>Grand i10 NIOS</v>
          </cell>
          <cell r="P322">
            <v>44621</v>
          </cell>
        </row>
        <row r="323">
          <cell r="I323" t="str">
            <v>New Creta</v>
          </cell>
          <cell r="P323">
            <v>44621</v>
          </cell>
        </row>
        <row r="324">
          <cell r="I324" t="str">
            <v>New Creta</v>
          </cell>
          <cell r="P324">
            <v>44652</v>
          </cell>
        </row>
        <row r="325">
          <cell r="I325" t="str">
            <v>All New i20</v>
          </cell>
          <cell r="P325">
            <v>44652</v>
          </cell>
        </row>
        <row r="326">
          <cell r="I326" t="str">
            <v>AURA</v>
          </cell>
          <cell r="P326">
            <v>44652</v>
          </cell>
        </row>
        <row r="327">
          <cell r="I327" t="str">
            <v>AURA</v>
          </cell>
          <cell r="P327">
            <v>44682</v>
          </cell>
        </row>
        <row r="328">
          <cell r="I328" t="str">
            <v>Grand i10 NIOS</v>
          </cell>
          <cell r="P328">
            <v>44652</v>
          </cell>
        </row>
        <row r="329">
          <cell r="I329" t="str">
            <v>Xcent</v>
          </cell>
          <cell r="P329">
            <v>44652</v>
          </cell>
        </row>
        <row r="330">
          <cell r="I330" t="str">
            <v>Xcent</v>
          </cell>
          <cell r="P330">
            <v>44652</v>
          </cell>
        </row>
        <row r="331">
          <cell r="I331" t="str">
            <v>Xcent</v>
          </cell>
          <cell r="P331">
            <v>44652</v>
          </cell>
        </row>
        <row r="332">
          <cell r="I332" t="str">
            <v>Xcent</v>
          </cell>
          <cell r="P332">
            <v>44652</v>
          </cell>
        </row>
        <row r="333">
          <cell r="I333" t="str">
            <v>New Creta</v>
          </cell>
          <cell r="P333">
            <v>44652</v>
          </cell>
        </row>
        <row r="334">
          <cell r="I334" t="str">
            <v>Grand i10 NIOS</v>
          </cell>
          <cell r="P334">
            <v>44652</v>
          </cell>
        </row>
        <row r="335">
          <cell r="I335" t="str">
            <v>Alcazar</v>
          </cell>
          <cell r="P335">
            <v>44652</v>
          </cell>
        </row>
        <row r="336">
          <cell r="I336" t="str">
            <v>Venue</v>
          </cell>
          <cell r="P336">
            <v>44652</v>
          </cell>
        </row>
        <row r="337">
          <cell r="I337" t="str">
            <v>Alcazar</v>
          </cell>
          <cell r="P337">
            <v>44652</v>
          </cell>
        </row>
        <row r="338">
          <cell r="I338" t="str">
            <v>Alcazar</v>
          </cell>
          <cell r="P338">
            <v>44652</v>
          </cell>
        </row>
        <row r="339">
          <cell r="I339" t="str">
            <v>Alcazar</v>
          </cell>
          <cell r="P339">
            <v>44652</v>
          </cell>
        </row>
        <row r="340">
          <cell r="I340" t="str">
            <v>Grand i10 NIOS</v>
          </cell>
          <cell r="P340">
            <v>44652</v>
          </cell>
        </row>
        <row r="341">
          <cell r="I341" t="str">
            <v>Venue</v>
          </cell>
          <cell r="P341">
            <v>44652</v>
          </cell>
        </row>
        <row r="342">
          <cell r="I342" t="str">
            <v>All New i20</v>
          </cell>
          <cell r="P342">
            <v>44652</v>
          </cell>
        </row>
        <row r="343">
          <cell r="I343" t="str">
            <v>Grand i10 NIOS</v>
          </cell>
          <cell r="P343">
            <v>44652</v>
          </cell>
        </row>
        <row r="344">
          <cell r="I344" t="str">
            <v>Santro</v>
          </cell>
          <cell r="P344">
            <v>44652</v>
          </cell>
        </row>
        <row r="345">
          <cell r="I345" t="str">
            <v>New Creta</v>
          </cell>
          <cell r="P345">
            <v>44652</v>
          </cell>
        </row>
        <row r="346">
          <cell r="I346" t="str">
            <v>All New i20</v>
          </cell>
          <cell r="P346">
            <v>44652</v>
          </cell>
        </row>
        <row r="347">
          <cell r="I347" t="str">
            <v>All New i20</v>
          </cell>
          <cell r="P347">
            <v>44652</v>
          </cell>
        </row>
        <row r="348">
          <cell r="I348" t="str">
            <v>Grand i10 NIOS</v>
          </cell>
          <cell r="P348">
            <v>44652</v>
          </cell>
        </row>
        <row r="349">
          <cell r="I349" t="str">
            <v>Grand i10 NIOS</v>
          </cell>
          <cell r="P349">
            <v>44652</v>
          </cell>
        </row>
        <row r="350">
          <cell r="I350" t="str">
            <v>Grand i10 NIOS</v>
          </cell>
          <cell r="P350">
            <v>44652</v>
          </cell>
        </row>
        <row r="351">
          <cell r="I351" t="str">
            <v>Santro</v>
          </cell>
          <cell r="P351">
            <v>44652</v>
          </cell>
        </row>
        <row r="352">
          <cell r="I352" t="str">
            <v>Xcent</v>
          </cell>
          <cell r="P352">
            <v>44652</v>
          </cell>
        </row>
        <row r="353">
          <cell r="I353" t="str">
            <v>Xcent</v>
          </cell>
          <cell r="P353">
            <v>44652</v>
          </cell>
        </row>
        <row r="354">
          <cell r="I354" t="str">
            <v>New Creta</v>
          </cell>
          <cell r="P354">
            <v>44652</v>
          </cell>
        </row>
        <row r="355">
          <cell r="I355" t="str">
            <v>N Line</v>
          </cell>
          <cell r="P355">
            <v>44652</v>
          </cell>
        </row>
        <row r="356">
          <cell r="I356" t="str">
            <v>New Creta</v>
          </cell>
          <cell r="P356">
            <v>44652</v>
          </cell>
        </row>
        <row r="357">
          <cell r="I357" t="str">
            <v>Venue</v>
          </cell>
          <cell r="P357">
            <v>44682</v>
          </cell>
        </row>
        <row r="358">
          <cell r="I358" t="str">
            <v>New Creta</v>
          </cell>
          <cell r="P358">
            <v>44652</v>
          </cell>
        </row>
        <row r="359">
          <cell r="I359" t="str">
            <v>Xcent</v>
          </cell>
          <cell r="P359">
            <v>44682</v>
          </cell>
        </row>
        <row r="360">
          <cell r="I360" t="str">
            <v>All New i20</v>
          </cell>
          <cell r="P360">
            <v>44682</v>
          </cell>
        </row>
        <row r="361">
          <cell r="I361" t="str">
            <v>All New i20</v>
          </cell>
          <cell r="P361">
            <v>44652</v>
          </cell>
        </row>
        <row r="362">
          <cell r="I362" t="str">
            <v>All New i20</v>
          </cell>
          <cell r="P362">
            <v>44652</v>
          </cell>
        </row>
        <row r="363">
          <cell r="I363" t="str">
            <v>Grand i10 NIOS</v>
          </cell>
          <cell r="P363">
            <v>44652</v>
          </cell>
        </row>
        <row r="364">
          <cell r="I364" t="str">
            <v>Grand i10 NIOS</v>
          </cell>
          <cell r="P364">
            <v>44682</v>
          </cell>
        </row>
        <row r="365">
          <cell r="I365" t="str">
            <v>Venue</v>
          </cell>
          <cell r="P365">
            <v>44652</v>
          </cell>
        </row>
        <row r="366">
          <cell r="I366" t="str">
            <v>Venue</v>
          </cell>
          <cell r="P366">
            <v>44652</v>
          </cell>
        </row>
        <row r="367">
          <cell r="I367" t="str">
            <v>AURA</v>
          </cell>
          <cell r="P367">
            <v>44652</v>
          </cell>
        </row>
        <row r="368">
          <cell r="I368" t="str">
            <v>AURA</v>
          </cell>
          <cell r="P368">
            <v>44682</v>
          </cell>
        </row>
        <row r="369">
          <cell r="I369" t="str">
            <v>AURA</v>
          </cell>
          <cell r="P369">
            <v>44652</v>
          </cell>
        </row>
        <row r="370">
          <cell r="I370" t="str">
            <v>Grand i10 NIOS</v>
          </cell>
          <cell r="P370">
            <v>44652</v>
          </cell>
        </row>
        <row r="371">
          <cell r="I371" t="str">
            <v>Alcazar</v>
          </cell>
          <cell r="P371">
            <v>44652</v>
          </cell>
        </row>
        <row r="372">
          <cell r="I372" t="str">
            <v>Venue</v>
          </cell>
          <cell r="P372">
            <v>44652</v>
          </cell>
        </row>
        <row r="373">
          <cell r="I373" t="str">
            <v>Venue</v>
          </cell>
          <cell r="P373">
            <v>44652</v>
          </cell>
        </row>
        <row r="374">
          <cell r="I374" t="str">
            <v>Venue</v>
          </cell>
          <cell r="P374">
            <v>44682</v>
          </cell>
        </row>
        <row r="375">
          <cell r="I375" t="str">
            <v>Santro</v>
          </cell>
          <cell r="P375">
            <v>44682</v>
          </cell>
        </row>
        <row r="376">
          <cell r="I376" t="str">
            <v>New Creta</v>
          </cell>
          <cell r="P376">
            <v>44682</v>
          </cell>
        </row>
        <row r="377">
          <cell r="I377" t="str">
            <v>New Creta</v>
          </cell>
          <cell r="P377">
            <v>44652</v>
          </cell>
        </row>
        <row r="378">
          <cell r="I378" t="str">
            <v>Santro</v>
          </cell>
          <cell r="P378">
            <v>44682</v>
          </cell>
        </row>
        <row r="379">
          <cell r="I379" t="str">
            <v>All New i20</v>
          </cell>
          <cell r="P379">
            <v>44652</v>
          </cell>
        </row>
        <row r="380">
          <cell r="I380" t="str">
            <v>Alcazar</v>
          </cell>
          <cell r="P380">
            <v>44682</v>
          </cell>
        </row>
        <row r="381">
          <cell r="I381" t="str">
            <v>New Creta</v>
          </cell>
          <cell r="P381">
            <v>44682</v>
          </cell>
        </row>
        <row r="382">
          <cell r="I382" t="str">
            <v>Santro</v>
          </cell>
          <cell r="P382">
            <v>44682</v>
          </cell>
        </row>
        <row r="383">
          <cell r="I383" t="str">
            <v>Santro</v>
          </cell>
          <cell r="P383">
            <v>44682</v>
          </cell>
        </row>
        <row r="384">
          <cell r="I384" t="str">
            <v>New Creta</v>
          </cell>
          <cell r="P384">
            <v>44652</v>
          </cell>
        </row>
        <row r="385">
          <cell r="I385" t="str">
            <v>Alcazar</v>
          </cell>
          <cell r="P385">
            <v>44682</v>
          </cell>
        </row>
        <row r="386">
          <cell r="I386" t="str">
            <v>New Creta</v>
          </cell>
          <cell r="P386">
            <v>44652</v>
          </cell>
        </row>
        <row r="387">
          <cell r="I387" t="str">
            <v>New Creta</v>
          </cell>
          <cell r="P387">
            <v>44652</v>
          </cell>
        </row>
        <row r="388">
          <cell r="I388" t="str">
            <v>Alcazar</v>
          </cell>
          <cell r="P388">
            <v>44652</v>
          </cell>
        </row>
        <row r="389">
          <cell r="I389" t="str">
            <v>Grand i10 NIOS</v>
          </cell>
          <cell r="P389">
            <v>44682</v>
          </cell>
        </row>
        <row r="390">
          <cell r="I390" t="str">
            <v>New Creta</v>
          </cell>
          <cell r="P390">
            <v>44652</v>
          </cell>
        </row>
        <row r="391">
          <cell r="I391" t="str">
            <v>All New i20</v>
          </cell>
          <cell r="P391">
            <v>44682</v>
          </cell>
        </row>
        <row r="392">
          <cell r="I392" t="str">
            <v>AURA</v>
          </cell>
          <cell r="P392">
            <v>44652</v>
          </cell>
        </row>
        <row r="393">
          <cell r="I393" t="str">
            <v>AURA</v>
          </cell>
          <cell r="P393">
            <v>44652</v>
          </cell>
        </row>
        <row r="394">
          <cell r="I394" t="str">
            <v>AURA</v>
          </cell>
          <cell r="P394">
            <v>44652</v>
          </cell>
        </row>
        <row r="395">
          <cell r="I395" t="str">
            <v>Venue</v>
          </cell>
          <cell r="P395">
            <v>44652</v>
          </cell>
        </row>
        <row r="396">
          <cell r="I396" t="str">
            <v>AURA</v>
          </cell>
          <cell r="P396">
            <v>44652</v>
          </cell>
        </row>
        <row r="397">
          <cell r="I397" t="str">
            <v>New Creta</v>
          </cell>
          <cell r="P397">
            <v>44652</v>
          </cell>
        </row>
        <row r="398">
          <cell r="I398" t="str">
            <v>Santro</v>
          </cell>
          <cell r="P398">
            <v>44652</v>
          </cell>
        </row>
        <row r="399">
          <cell r="I399" t="str">
            <v>All New i20</v>
          </cell>
          <cell r="P399">
            <v>44713</v>
          </cell>
        </row>
        <row r="400">
          <cell r="I400" t="str">
            <v>New Creta</v>
          </cell>
          <cell r="P400">
            <v>44682</v>
          </cell>
        </row>
        <row r="401">
          <cell r="I401" t="str">
            <v>New Creta</v>
          </cell>
          <cell r="P401">
            <v>44652</v>
          </cell>
        </row>
        <row r="402">
          <cell r="I402" t="str">
            <v>AURA</v>
          </cell>
          <cell r="P402">
            <v>44682</v>
          </cell>
        </row>
        <row r="403">
          <cell r="I403" t="str">
            <v>New Creta</v>
          </cell>
          <cell r="P403">
            <v>44682</v>
          </cell>
        </row>
        <row r="404">
          <cell r="I404" t="str">
            <v>Venue</v>
          </cell>
          <cell r="P404">
            <v>44652</v>
          </cell>
        </row>
        <row r="405">
          <cell r="I405" t="str">
            <v>New Creta</v>
          </cell>
          <cell r="P405">
            <v>44652</v>
          </cell>
        </row>
        <row r="406">
          <cell r="I406" t="str">
            <v>N Line</v>
          </cell>
          <cell r="P406">
            <v>44682</v>
          </cell>
        </row>
        <row r="407">
          <cell r="I407" t="str">
            <v>Xcent</v>
          </cell>
          <cell r="P407">
            <v>44682</v>
          </cell>
        </row>
        <row r="408">
          <cell r="I408" t="str">
            <v>Venue</v>
          </cell>
          <cell r="P408">
            <v>44652</v>
          </cell>
        </row>
        <row r="409">
          <cell r="I409" t="str">
            <v>Xcent</v>
          </cell>
          <cell r="P409">
            <v>44682</v>
          </cell>
        </row>
        <row r="410">
          <cell r="I410" t="str">
            <v>Xcent</v>
          </cell>
          <cell r="P410">
            <v>44682</v>
          </cell>
        </row>
        <row r="411">
          <cell r="I411" t="str">
            <v>Xcent</v>
          </cell>
          <cell r="P411">
            <v>44713</v>
          </cell>
        </row>
        <row r="412">
          <cell r="I412" t="str">
            <v>Venue</v>
          </cell>
          <cell r="P412">
            <v>44682</v>
          </cell>
        </row>
        <row r="413">
          <cell r="I413" t="str">
            <v>Venue</v>
          </cell>
          <cell r="P413">
            <v>44682</v>
          </cell>
        </row>
        <row r="414">
          <cell r="I414" t="str">
            <v>All New i20</v>
          </cell>
          <cell r="P414" t="str">
            <v>display</v>
          </cell>
        </row>
        <row r="415">
          <cell r="I415" t="str">
            <v>New Creta</v>
          </cell>
          <cell r="P415">
            <v>44652</v>
          </cell>
        </row>
        <row r="416">
          <cell r="I416" t="str">
            <v>AURA</v>
          </cell>
          <cell r="P416">
            <v>44652</v>
          </cell>
        </row>
        <row r="417">
          <cell r="I417" t="str">
            <v>New Creta</v>
          </cell>
          <cell r="P417">
            <v>44682</v>
          </cell>
        </row>
        <row r="418">
          <cell r="I418" t="str">
            <v>Alcazar</v>
          </cell>
          <cell r="P418">
            <v>44682</v>
          </cell>
        </row>
        <row r="419">
          <cell r="I419" t="str">
            <v>Venue</v>
          </cell>
          <cell r="P419">
            <v>44682</v>
          </cell>
        </row>
        <row r="420">
          <cell r="I420" t="str">
            <v>Grand i10 NIOS</v>
          </cell>
          <cell r="P420">
            <v>44682</v>
          </cell>
        </row>
        <row r="421">
          <cell r="I421" t="str">
            <v>Venue</v>
          </cell>
          <cell r="P421">
            <v>44682</v>
          </cell>
        </row>
        <row r="422">
          <cell r="I422" t="str">
            <v>New Creta</v>
          </cell>
          <cell r="P422">
            <v>44682</v>
          </cell>
        </row>
        <row r="423">
          <cell r="I423" t="str">
            <v>New Creta</v>
          </cell>
          <cell r="P423">
            <v>44652</v>
          </cell>
        </row>
        <row r="424">
          <cell r="I424" t="str">
            <v>AURA</v>
          </cell>
          <cell r="P424">
            <v>44682</v>
          </cell>
        </row>
        <row r="425">
          <cell r="I425" t="str">
            <v>Grand i10 NIOS</v>
          </cell>
          <cell r="P425">
            <v>44682</v>
          </cell>
        </row>
        <row r="426">
          <cell r="I426" t="str">
            <v>New Creta</v>
          </cell>
          <cell r="P426">
            <v>44682</v>
          </cell>
        </row>
        <row r="427">
          <cell r="I427" t="str">
            <v>Xcent</v>
          </cell>
          <cell r="P427">
            <v>44682</v>
          </cell>
        </row>
        <row r="428">
          <cell r="I428" t="str">
            <v>Xcent</v>
          </cell>
          <cell r="P428">
            <v>44713</v>
          </cell>
        </row>
        <row r="429">
          <cell r="I429" t="str">
            <v>N Line</v>
          </cell>
          <cell r="P429">
            <v>44682</v>
          </cell>
        </row>
        <row r="430">
          <cell r="I430" t="str">
            <v>New Creta</v>
          </cell>
          <cell r="P430">
            <v>44652</v>
          </cell>
        </row>
        <row r="431">
          <cell r="I431" t="str">
            <v>AURA</v>
          </cell>
          <cell r="P431">
            <v>44682</v>
          </cell>
        </row>
        <row r="432">
          <cell r="I432" t="str">
            <v>AURA</v>
          </cell>
          <cell r="P432">
            <v>44682</v>
          </cell>
        </row>
        <row r="433">
          <cell r="I433" t="str">
            <v>New Creta</v>
          </cell>
          <cell r="P433">
            <v>44682</v>
          </cell>
        </row>
        <row r="434">
          <cell r="I434" t="str">
            <v>New Creta</v>
          </cell>
          <cell r="P434">
            <v>44652</v>
          </cell>
        </row>
        <row r="435">
          <cell r="I435" t="str">
            <v>New Creta</v>
          </cell>
          <cell r="P435">
            <v>44682</v>
          </cell>
        </row>
        <row r="436">
          <cell r="I436" t="str">
            <v>Next Gen Verna</v>
          </cell>
          <cell r="P436">
            <v>44682</v>
          </cell>
        </row>
        <row r="437">
          <cell r="I437" t="str">
            <v>Venue</v>
          </cell>
          <cell r="P437">
            <v>44682</v>
          </cell>
        </row>
        <row r="438">
          <cell r="I438" t="str">
            <v>New Creta</v>
          </cell>
          <cell r="P438">
            <v>44682</v>
          </cell>
        </row>
        <row r="439">
          <cell r="I439" t="str">
            <v>Venue</v>
          </cell>
          <cell r="P439">
            <v>44682</v>
          </cell>
        </row>
        <row r="440">
          <cell r="I440" t="str">
            <v>Grand i10 NIOS</v>
          </cell>
          <cell r="P440">
            <v>44682</v>
          </cell>
        </row>
        <row r="441">
          <cell r="I441" t="str">
            <v>Grand i10 NIOS</v>
          </cell>
          <cell r="P441">
            <v>44682</v>
          </cell>
        </row>
        <row r="442">
          <cell r="I442" t="str">
            <v>New Creta</v>
          </cell>
          <cell r="P442">
            <v>44682</v>
          </cell>
        </row>
        <row r="443">
          <cell r="I443" t="str">
            <v>AURA</v>
          </cell>
          <cell r="P443">
            <v>44682</v>
          </cell>
        </row>
        <row r="444">
          <cell r="I444" t="str">
            <v>New Creta</v>
          </cell>
          <cell r="P444">
            <v>44682</v>
          </cell>
        </row>
        <row r="445">
          <cell r="I445" t="str">
            <v>Santro</v>
          </cell>
          <cell r="P445">
            <v>44682</v>
          </cell>
        </row>
        <row r="446">
          <cell r="I446" t="str">
            <v>Alcazar</v>
          </cell>
          <cell r="P446">
            <v>44682</v>
          </cell>
        </row>
        <row r="447">
          <cell r="I447" t="str">
            <v>New Creta</v>
          </cell>
          <cell r="P447">
            <v>44682</v>
          </cell>
        </row>
        <row r="448">
          <cell r="I448" t="str">
            <v>Grand i10 NIOS</v>
          </cell>
          <cell r="P448">
            <v>44682</v>
          </cell>
        </row>
        <row r="449">
          <cell r="I449" t="str">
            <v>New Creta</v>
          </cell>
          <cell r="P449">
            <v>44682</v>
          </cell>
        </row>
        <row r="450">
          <cell r="I450" t="str">
            <v>New Creta</v>
          </cell>
          <cell r="P450">
            <v>44713</v>
          </cell>
        </row>
        <row r="451">
          <cell r="I451" t="str">
            <v>New Creta</v>
          </cell>
          <cell r="P451">
            <v>44682</v>
          </cell>
        </row>
        <row r="452">
          <cell r="I452" t="str">
            <v>New Creta</v>
          </cell>
          <cell r="P452">
            <v>44682</v>
          </cell>
        </row>
        <row r="453">
          <cell r="I453" t="str">
            <v>Xcent</v>
          </cell>
          <cell r="P453">
            <v>44682</v>
          </cell>
        </row>
        <row r="454">
          <cell r="I454" t="str">
            <v>Xcent</v>
          </cell>
          <cell r="P454">
            <v>44713</v>
          </cell>
        </row>
        <row r="455">
          <cell r="I455" t="str">
            <v>Venue</v>
          </cell>
          <cell r="P455" t="str">
            <v>S/Y</v>
          </cell>
        </row>
        <row r="456">
          <cell r="I456" t="str">
            <v>Alcazar</v>
          </cell>
          <cell r="P456">
            <v>44682</v>
          </cell>
        </row>
        <row r="457">
          <cell r="I457" t="str">
            <v>Grand i10 NIOS</v>
          </cell>
          <cell r="P457">
            <v>44682</v>
          </cell>
        </row>
        <row r="458">
          <cell r="I458" t="str">
            <v>Grand i10 NIOS</v>
          </cell>
          <cell r="P458">
            <v>44682</v>
          </cell>
        </row>
        <row r="459">
          <cell r="I459" t="str">
            <v>New Creta</v>
          </cell>
          <cell r="P459">
            <v>44682</v>
          </cell>
        </row>
        <row r="460">
          <cell r="I460" t="str">
            <v>AURA</v>
          </cell>
          <cell r="P460">
            <v>44682</v>
          </cell>
        </row>
        <row r="461">
          <cell r="I461" t="str">
            <v>AURA</v>
          </cell>
          <cell r="P461">
            <v>44682</v>
          </cell>
        </row>
        <row r="462">
          <cell r="I462" t="str">
            <v>Grand i10 NIOS</v>
          </cell>
          <cell r="P462">
            <v>44682</v>
          </cell>
        </row>
        <row r="463">
          <cell r="I463" t="str">
            <v>New Creta</v>
          </cell>
          <cell r="P463">
            <v>44682</v>
          </cell>
        </row>
        <row r="464">
          <cell r="I464" t="str">
            <v>Grand i10 NIOS</v>
          </cell>
          <cell r="P464">
            <v>44682</v>
          </cell>
        </row>
        <row r="465">
          <cell r="I465" t="str">
            <v>New Creta</v>
          </cell>
          <cell r="P465">
            <v>44682</v>
          </cell>
        </row>
        <row r="466">
          <cell r="I466" t="str">
            <v>Venue</v>
          </cell>
          <cell r="P466">
            <v>44682</v>
          </cell>
        </row>
        <row r="467">
          <cell r="I467" t="str">
            <v>Venue</v>
          </cell>
          <cell r="P467">
            <v>44682</v>
          </cell>
        </row>
        <row r="468">
          <cell r="I468" t="str">
            <v>Venue</v>
          </cell>
          <cell r="P468">
            <v>44682</v>
          </cell>
        </row>
        <row r="469">
          <cell r="I469" t="str">
            <v>New Creta</v>
          </cell>
          <cell r="P469">
            <v>44682</v>
          </cell>
        </row>
        <row r="470">
          <cell r="I470" t="str">
            <v>Grand i10 NIOS</v>
          </cell>
          <cell r="P470">
            <v>44682</v>
          </cell>
        </row>
        <row r="471">
          <cell r="I471" t="str">
            <v>Grand i10 NIOS</v>
          </cell>
          <cell r="P471">
            <v>44682</v>
          </cell>
        </row>
        <row r="472">
          <cell r="I472" t="str">
            <v>Venue</v>
          </cell>
          <cell r="P472">
            <v>44682</v>
          </cell>
        </row>
        <row r="473">
          <cell r="I473" t="str">
            <v>New Creta</v>
          </cell>
          <cell r="P473">
            <v>44682</v>
          </cell>
        </row>
        <row r="474">
          <cell r="I474" t="str">
            <v>Santro</v>
          </cell>
          <cell r="P474">
            <v>44713</v>
          </cell>
        </row>
        <row r="475">
          <cell r="I475" t="str">
            <v>Venue</v>
          </cell>
          <cell r="P475">
            <v>44682</v>
          </cell>
        </row>
        <row r="476">
          <cell r="I476" t="str">
            <v>Santro</v>
          </cell>
          <cell r="P476">
            <v>44682</v>
          </cell>
        </row>
        <row r="477">
          <cell r="I477" t="str">
            <v>Grand i10 NIOS</v>
          </cell>
          <cell r="P477">
            <v>44682</v>
          </cell>
        </row>
        <row r="478">
          <cell r="I478" t="str">
            <v>Grand i10 NIOS</v>
          </cell>
          <cell r="P478">
            <v>44682</v>
          </cell>
        </row>
        <row r="479">
          <cell r="I479" t="str">
            <v>Grand i10 NIOS</v>
          </cell>
          <cell r="P479">
            <v>44682</v>
          </cell>
        </row>
        <row r="480">
          <cell r="I480" t="str">
            <v>Grand i10 NIOS</v>
          </cell>
          <cell r="P480">
            <v>44682</v>
          </cell>
        </row>
        <row r="481">
          <cell r="I481" t="str">
            <v>All New i20</v>
          </cell>
          <cell r="P481">
            <v>44713</v>
          </cell>
        </row>
        <row r="482">
          <cell r="I482" t="str">
            <v>New Creta</v>
          </cell>
          <cell r="P482">
            <v>44682</v>
          </cell>
        </row>
        <row r="483">
          <cell r="I483" t="str">
            <v>Alcazar</v>
          </cell>
          <cell r="P483">
            <v>44682</v>
          </cell>
        </row>
        <row r="484">
          <cell r="I484" t="str">
            <v>New Creta</v>
          </cell>
          <cell r="P484">
            <v>44682</v>
          </cell>
        </row>
        <row r="485">
          <cell r="I485" t="str">
            <v>New Creta</v>
          </cell>
          <cell r="P485">
            <v>44682</v>
          </cell>
        </row>
        <row r="486">
          <cell r="I486" t="str">
            <v>All New i20</v>
          </cell>
          <cell r="P486">
            <v>44682</v>
          </cell>
        </row>
        <row r="487">
          <cell r="I487" t="str">
            <v>AURA</v>
          </cell>
          <cell r="P487">
            <v>44682</v>
          </cell>
        </row>
        <row r="488">
          <cell r="I488" t="str">
            <v>Grand i10 NIOS</v>
          </cell>
          <cell r="P488">
            <v>44682</v>
          </cell>
        </row>
        <row r="489">
          <cell r="I489" t="str">
            <v>Santro</v>
          </cell>
          <cell r="P489">
            <v>44713</v>
          </cell>
        </row>
        <row r="490">
          <cell r="I490" t="str">
            <v>Santro</v>
          </cell>
          <cell r="P490">
            <v>44682</v>
          </cell>
        </row>
        <row r="491">
          <cell r="I491" t="str">
            <v>Alcazar</v>
          </cell>
          <cell r="P491">
            <v>44682</v>
          </cell>
        </row>
        <row r="492">
          <cell r="I492" t="str">
            <v>Grand i10 NIOS</v>
          </cell>
          <cell r="P492">
            <v>44682</v>
          </cell>
        </row>
        <row r="493">
          <cell r="I493" t="str">
            <v>New Creta</v>
          </cell>
          <cell r="P493">
            <v>44682</v>
          </cell>
        </row>
        <row r="494">
          <cell r="I494" t="str">
            <v>New Creta</v>
          </cell>
          <cell r="P494">
            <v>44713</v>
          </cell>
        </row>
        <row r="495">
          <cell r="I495" t="str">
            <v>Grand i10 NIOS</v>
          </cell>
          <cell r="P495">
            <v>44713</v>
          </cell>
        </row>
        <row r="496">
          <cell r="I496" t="str">
            <v>All New i20</v>
          </cell>
          <cell r="P496">
            <v>44713</v>
          </cell>
        </row>
        <row r="497">
          <cell r="I497" t="str">
            <v>Venue</v>
          </cell>
          <cell r="P497">
            <v>44682</v>
          </cell>
        </row>
        <row r="498">
          <cell r="I498" t="str">
            <v>New Creta</v>
          </cell>
          <cell r="P498">
            <v>44713</v>
          </cell>
        </row>
        <row r="499">
          <cell r="I499" t="str">
            <v>New Creta</v>
          </cell>
          <cell r="P499">
            <v>44682</v>
          </cell>
        </row>
        <row r="500">
          <cell r="I500" t="str">
            <v>Grand i10 NIOS</v>
          </cell>
          <cell r="P500">
            <v>44682</v>
          </cell>
        </row>
        <row r="501">
          <cell r="I501" t="str">
            <v>Venue</v>
          </cell>
          <cell r="P501">
            <v>44682</v>
          </cell>
        </row>
        <row r="502">
          <cell r="I502" t="str">
            <v>Venue</v>
          </cell>
          <cell r="P502">
            <v>44682</v>
          </cell>
        </row>
        <row r="503">
          <cell r="I503" t="str">
            <v>Santro</v>
          </cell>
          <cell r="P503">
            <v>44713</v>
          </cell>
        </row>
        <row r="504">
          <cell r="I504" t="str">
            <v>Alcazar</v>
          </cell>
          <cell r="P504">
            <v>44713</v>
          </cell>
        </row>
        <row r="505">
          <cell r="I505" t="str">
            <v>AURA</v>
          </cell>
          <cell r="P505">
            <v>44713</v>
          </cell>
        </row>
        <row r="506">
          <cell r="I506" t="str">
            <v>New Creta</v>
          </cell>
          <cell r="P506" t="str">
            <v>S/Y</v>
          </cell>
        </row>
        <row r="507">
          <cell r="I507" t="str">
            <v>Grand i10 NIOS</v>
          </cell>
          <cell r="P507">
            <v>44682</v>
          </cell>
        </row>
        <row r="508">
          <cell r="I508" t="str">
            <v>New Creta</v>
          </cell>
          <cell r="P508">
            <v>44682</v>
          </cell>
        </row>
        <row r="509">
          <cell r="I509" t="str">
            <v>Santro</v>
          </cell>
          <cell r="P509">
            <v>44713</v>
          </cell>
        </row>
        <row r="510">
          <cell r="I510" t="str">
            <v>Venue</v>
          </cell>
          <cell r="P510">
            <v>44682</v>
          </cell>
        </row>
        <row r="511">
          <cell r="I511" t="str">
            <v>Venue</v>
          </cell>
          <cell r="P511">
            <v>44682</v>
          </cell>
        </row>
        <row r="512">
          <cell r="I512" t="str">
            <v>Venue</v>
          </cell>
          <cell r="P512">
            <v>44682</v>
          </cell>
        </row>
        <row r="513">
          <cell r="I513" t="str">
            <v>Alcazar</v>
          </cell>
          <cell r="P513">
            <v>44713</v>
          </cell>
        </row>
        <row r="514">
          <cell r="I514" t="str">
            <v>Alcazar</v>
          </cell>
          <cell r="P514">
            <v>44713</v>
          </cell>
        </row>
        <row r="515">
          <cell r="I515" t="str">
            <v>Grand i10 NIOS</v>
          </cell>
          <cell r="P515">
            <v>44682</v>
          </cell>
        </row>
        <row r="516">
          <cell r="I516" t="str">
            <v>New Creta</v>
          </cell>
          <cell r="P516">
            <v>44713</v>
          </cell>
        </row>
        <row r="517">
          <cell r="I517" t="str">
            <v>Grand i10 NIOS</v>
          </cell>
          <cell r="P517">
            <v>44713</v>
          </cell>
        </row>
        <row r="518">
          <cell r="I518" t="str">
            <v>Grand i10 NIOS</v>
          </cell>
          <cell r="P518">
            <v>44682</v>
          </cell>
        </row>
        <row r="519">
          <cell r="I519" t="str">
            <v>Alcazar</v>
          </cell>
          <cell r="P519">
            <v>44682</v>
          </cell>
        </row>
        <row r="520">
          <cell r="I520" t="str">
            <v>Venue</v>
          </cell>
          <cell r="P520">
            <v>44682</v>
          </cell>
        </row>
        <row r="521">
          <cell r="I521" t="str">
            <v>Grand i10 NIOS</v>
          </cell>
          <cell r="P521">
            <v>44713</v>
          </cell>
        </row>
        <row r="522">
          <cell r="I522" t="str">
            <v>New Creta</v>
          </cell>
          <cell r="P522">
            <v>44682</v>
          </cell>
        </row>
        <row r="523">
          <cell r="I523" t="str">
            <v>New Creta</v>
          </cell>
          <cell r="P523">
            <v>44713</v>
          </cell>
        </row>
        <row r="524">
          <cell r="I524" t="str">
            <v>Venue</v>
          </cell>
          <cell r="P524">
            <v>44713</v>
          </cell>
        </row>
        <row r="525">
          <cell r="I525" t="str">
            <v>Venue</v>
          </cell>
          <cell r="P525">
            <v>44682</v>
          </cell>
        </row>
        <row r="526">
          <cell r="I526" t="str">
            <v>Venue</v>
          </cell>
          <cell r="P526">
            <v>44713</v>
          </cell>
        </row>
        <row r="527">
          <cell r="I527" t="str">
            <v>Venue</v>
          </cell>
          <cell r="P527">
            <v>44682</v>
          </cell>
        </row>
        <row r="528">
          <cell r="I528" t="str">
            <v>Venue</v>
          </cell>
          <cell r="P528">
            <v>44682</v>
          </cell>
        </row>
        <row r="529">
          <cell r="I529" t="str">
            <v>Venue</v>
          </cell>
          <cell r="P529">
            <v>44743</v>
          </cell>
        </row>
        <row r="530">
          <cell r="I530" t="str">
            <v>Venue</v>
          </cell>
          <cell r="P530">
            <v>44682</v>
          </cell>
        </row>
        <row r="531">
          <cell r="I531" t="str">
            <v>Venue</v>
          </cell>
          <cell r="P531">
            <v>44682</v>
          </cell>
        </row>
        <row r="532">
          <cell r="I532" t="str">
            <v>Venue</v>
          </cell>
          <cell r="P532">
            <v>44682</v>
          </cell>
        </row>
        <row r="533">
          <cell r="I533" t="str">
            <v>Venue</v>
          </cell>
          <cell r="P533">
            <v>44713</v>
          </cell>
        </row>
        <row r="534">
          <cell r="I534" t="str">
            <v>Venue</v>
          </cell>
          <cell r="P534" t="str">
            <v>S/Y</v>
          </cell>
        </row>
        <row r="535">
          <cell r="I535" t="str">
            <v>Venue</v>
          </cell>
          <cell r="P535">
            <v>44713</v>
          </cell>
        </row>
        <row r="536">
          <cell r="I536" t="str">
            <v>Venue</v>
          </cell>
          <cell r="P536">
            <v>44682</v>
          </cell>
        </row>
        <row r="537">
          <cell r="I537" t="str">
            <v>Venue</v>
          </cell>
          <cell r="P537">
            <v>44682</v>
          </cell>
        </row>
        <row r="538">
          <cell r="I538" t="str">
            <v>Venue</v>
          </cell>
          <cell r="P538">
            <v>44713</v>
          </cell>
        </row>
        <row r="539">
          <cell r="I539" t="str">
            <v>Alcazar</v>
          </cell>
          <cell r="P539">
            <v>44682</v>
          </cell>
        </row>
        <row r="540">
          <cell r="I540" t="str">
            <v>New Creta</v>
          </cell>
          <cell r="P540">
            <v>44713</v>
          </cell>
        </row>
        <row r="541">
          <cell r="I541" t="str">
            <v>New Creta</v>
          </cell>
          <cell r="P541">
            <v>44713</v>
          </cell>
        </row>
        <row r="542">
          <cell r="I542" t="str">
            <v>Venue</v>
          </cell>
          <cell r="P542">
            <v>44713</v>
          </cell>
        </row>
        <row r="543">
          <cell r="I543" t="str">
            <v>Grand i10 NIOS</v>
          </cell>
          <cell r="P543">
            <v>44713</v>
          </cell>
        </row>
        <row r="544">
          <cell r="I544" t="str">
            <v>New Creta</v>
          </cell>
          <cell r="P544">
            <v>44713</v>
          </cell>
        </row>
        <row r="545">
          <cell r="I545" t="str">
            <v>New Creta</v>
          </cell>
          <cell r="P545" t="str">
            <v>S/Y</v>
          </cell>
        </row>
        <row r="546">
          <cell r="I546" t="str">
            <v>AURA</v>
          </cell>
          <cell r="P546">
            <v>44713</v>
          </cell>
        </row>
        <row r="547">
          <cell r="I547" t="str">
            <v>All New i20</v>
          </cell>
          <cell r="P547">
            <v>44713</v>
          </cell>
        </row>
        <row r="548">
          <cell r="I548" t="str">
            <v>AURA</v>
          </cell>
          <cell r="P548">
            <v>44713</v>
          </cell>
        </row>
        <row r="549">
          <cell r="I549" t="str">
            <v>AURA</v>
          </cell>
          <cell r="P549">
            <v>44713</v>
          </cell>
        </row>
        <row r="550">
          <cell r="I550" t="str">
            <v>AURA</v>
          </cell>
          <cell r="P550">
            <v>44713</v>
          </cell>
        </row>
        <row r="551">
          <cell r="I551" t="str">
            <v>Venue</v>
          </cell>
          <cell r="P551">
            <v>44713</v>
          </cell>
        </row>
        <row r="552">
          <cell r="I552" t="str">
            <v>Venue</v>
          </cell>
          <cell r="P552">
            <v>44713</v>
          </cell>
        </row>
        <row r="553">
          <cell r="I553" t="str">
            <v>Venue</v>
          </cell>
          <cell r="P553">
            <v>44713</v>
          </cell>
        </row>
        <row r="554">
          <cell r="I554" t="str">
            <v>Venue</v>
          </cell>
          <cell r="P554">
            <v>44713</v>
          </cell>
        </row>
        <row r="555">
          <cell r="I555" t="str">
            <v>New Creta</v>
          </cell>
          <cell r="P555">
            <v>44713</v>
          </cell>
        </row>
        <row r="556">
          <cell r="I556" t="str">
            <v>Venue</v>
          </cell>
          <cell r="P556">
            <v>44713</v>
          </cell>
        </row>
        <row r="557">
          <cell r="I557" t="str">
            <v>Grand i10 NIOS</v>
          </cell>
          <cell r="P557">
            <v>44713</v>
          </cell>
        </row>
        <row r="558">
          <cell r="I558" t="str">
            <v>AURA</v>
          </cell>
          <cell r="P558">
            <v>44713</v>
          </cell>
        </row>
        <row r="559">
          <cell r="I559" t="str">
            <v>Next Gen Verna</v>
          </cell>
          <cell r="P559">
            <v>44713</v>
          </cell>
        </row>
        <row r="560">
          <cell r="I560" t="str">
            <v>Grand i10 NIOS</v>
          </cell>
          <cell r="P560">
            <v>44713</v>
          </cell>
        </row>
        <row r="561">
          <cell r="I561" t="str">
            <v>Grand i10 NIOS</v>
          </cell>
          <cell r="P561">
            <v>44713</v>
          </cell>
        </row>
        <row r="562">
          <cell r="I562" t="str">
            <v>Grand i10 NIOS</v>
          </cell>
          <cell r="P562">
            <v>44713</v>
          </cell>
        </row>
        <row r="563">
          <cell r="I563" t="str">
            <v>New Creta</v>
          </cell>
          <cell r="P563">
            <v>44713</v>
          </cell>
        </row>
        <row r="564">
          <cell r="I564" t="str">
            <v>Xcent</v>
          </cell>
          <cell r="P564">
            <v>44713</v>
          </cell>
        </row>
        <row r="565">
          <cell r="I565" t="str">
            <v>Venue</v>
          </cell>
          <cell r="P565">
            <v>44713</v>
          </cell>
        </row>
        <row r="566">
          <cell r="I566" t="str">
            <v>Next Gen Verna</v>
          </cell>
          <cell r="P566">
            <v>44713</v>
          </cell>
        </row>
        <row r="567">
          <cell r="I567" t="str">
            <v>New Creta</v>
          </cell>
          <cell r="P567">
            <v>44713</v>
          </cell>
        </row>
        <row r="568">
          <cell r="I568" t="str">
            <v>New Creta</v>
          </cell>
          <cell r="P568" t="str">
            <v>S/Y</v>
          </cell>
        </row>
        <row r="569">
          <cell r="I569" t="str">
            <v>New Creta</v>
          </cell>
          <cell r="P569" t="str">
            <v>S/Y</v>
          </cell>
        </row>
        <row r="570">
          <cell r="I570" t="str">
            <v>AURA</v>
          </cell>
          <cell r="P570">
            <v>44713</v>
          </cell>
        </row>
        <row r="571">
          <cell r="I571" t="str">
            <v>Grand i10 NIOS</v>
          </cell>
          <cell r="P571">
            <v>44713</v>
          </cell>
        </row>
        <row r="572">
          <cell r="I572" t="str">
            <v>AURA</v>
          </cell>
          <cell r="P572">
            <v>44713</v>
          </cell>
        </row>
        <row r="573">
          <cell r="I573" t="str">
            <v>New Creta</v>
          </cell>
          <cell r="P573">
            <v>44713</v>
          </cell>
        </row>
        <row r="574">
          <cell r="I574" t="str">
            <v>New Creta</v>
          </cell>
          <cell r="P574">
            <v>44713</v>
          </cell>
        </row>
        <row r="575">
          <cell r="I575" t="str">
            <v>New Creta</v>
          </cell>
          <cell r="P575">
            <v>44713</v>
          </cell>
        </row>
        <row r="576">
          <cell r="I576" t="str">
            <v>Grand i10 NIOS</v>
          </cell>
          <cell r="P576" t="str">
            <v>S/Y</v>
          </cell>
        </row>
        <row r="577">
          <cell r="I577" t="str">
            <v>New Creta</v>
          </cell>
          <cell r="P577" t="str">
            <v>S/Y</v>
          </cell>
        </row>
        <row r="578">
          <cell r="I578" t="str">
            <v>AURA</v>
          </cell>
          <cell r="P578">
            <v>44713</v>
          </cell>
        </row>
        <row r="579">
          <cell r="I579" t="str">
            <v>All New i20</v>
          </cell>
          <cell r="P579">
            <v>44713</v>
          </cell>
        </row>
        <row r="580">
          <cell r="I580" t="str">
            <v>Venue</v>
          </cell>
          <cell r="P580" t="str">
            <v>S/Y</v>
          </cell>
        </row>
        <row r="581">
          <cell r="I581" t="str">
            <v>N Line</v>
          </cell>
          <cell r="P581">
            <v>44713</v>
          </cell>
        </row>
        <row r="582">
          <cell r="I582" t="str">
            <v>New Creta</v>
          </cell>
          <cell r="P582">
            <v>44713</v>
          </cell>
        </row>
        <row r="583">
          <cell r="I583" t="str">
            <v>Grand i10 NIOS</v>
          </cell>
          <cell r="P583" t="str">
            <v>S/Y</v>
          </cell>
        </row>
        <row r="584">
          <cell r="I584" t="str">
            <v>Grand i10 NIOS</v>
          </cell>
          <cell r="P584">
            <v>44713</v>
          </cell>
        </row>
        <row r="585">
          <cell r="I585" t="str">
            <v>All New i20</v>
          </cell>
          <cell r="P585">
            <v>44713</v>
          </cell>
        </row>
        <row r="586">
          <cell r="I586" t="str">
            <v>All New i20</v>
          </cell>
          <cell r="P586" t="str">
            <v>S/Y</v>
          </cell>
        </row>
        <row r="587">
          <cell r="I587" t="str">
            <v>All New i20</v>
          </cell>
          <cell r="P587" t="str">
            <v>S/Y</v>
          </cell>
        </row>
        <row r="588">
          <cell r="I588" t="str">
            <v>All New i20</v>
          </cell>
          <cell r="P588" t="str">
            <v>S/Y</v>
          </cell>
        </row>
        <row r="589">
          <cell r="I589" t="str">
            <v>Alcazar</v>
          </cell>
          <cell r="P589">
            <v>44713</v>
          </cell>
        </row>
        <row r="590">
          <cell r="I590" t="str">
            <v>Grand i10 NIOS</v>
          </cell>
          <cell r="P590">
            <v>44713</v>
          </cell>
        </row>
        <row r="591">
          <cell r="I591" t="str">
            <v>AURA</v>
          </cell>
          <cell r="P591" t="str">
            <v>S/Y</v>
          </cell>
        </row>
        <row r="592">
          <cell r="I592" t="str">
            <v>New Creta</v>
          </cell>
          <cell r="P592">
            <v>44713</v>
          </cell>
        </row>
        <row r="593">
          <cell r="I593" t="str">
            <v>Grand i10 NIOS</v>
          </cell>
          <cell r="P593">
            <v>44713</v>
          </cell>
        </row>
        <row r="594">
          <cell r="I594" t="str">
            <v>AURA</v>
          </cell>
          <cell r="P594">
            <v>44713</v>
          </cell>
        </row>
        <row r="595">
          <cell r="I595" t="str">
            <v>Grand i10 NIOS</v>
          </cell>
          <cell r="P595">
            <v>44713</v>
          </cell>
        </row>
        <row r="596">
          <cell r="I596" t="str">
            <v>Venue</v>
          </cell>
          <cell r="P596" t="str">
            <v>S/Y</v>
          </cell>
        </row>
        <row r="597">
          <cell r="I597" t="str">
            <v>Grand i10 NIOS</v>
          </cell>
          <cell r="P597" t="str">
            <v>S/Y</v>
          </cell>
        </row>
        <row r="598">
          <cell r="I598" t="str">
            <v>All New i20</v>
          </cell>
          <cell r="P598" t="str">
            <v>S/Y</v>
          </cell>
        </row>
        <row r="599">
          <cell r="I599" t="str">
            <v>Grand i10 NIOS</v>
          </cell>
          <cell r="P599">
            <v>44713</v>
          </cell>
        </row>
        <row r="600">
          <cell r="I600" t="str">
            <v>Venue</v>
          </cell>
          <cell r="P600" t="str">
            <v>S/Y</v>
          </cell>
        </row>
        <row r="601">
          <cell r="I601" t="str">
            <v>New Creta</v>
          </cell>
          <cell r="P601">
            <v>44713</v>
          </cell>
        </row>
        <row r="602">
          <cell r="I602" t="str">
            <v>New Creta</v>
          </cell>
          <cell r="P602">
            <v>44713</v>
          </cell>
        </row>
        <row r="603">
          <cell r="I603" t="str">
            <v>New Creta</v>
          </cell>
          <cell r="P603">
            <v>44713</v>
          </cell>
        </row>
        <row r="604">
          <cell r="I604" t="str">
            <v>New Creta</v>
          </cell>
          <cell r="P604">
            <v>44713</v>
          </cell>
        </row>
        <row r="605">
          <cell r="I605" t="str">
            <v>New Creta</v>
          </cell>
          <cell r="P605">
            <v>44713</v>
          </cell>
        </row>
        <row r="606">
          <cell r="I606" t="str">
            <v>New Creta</v>
          </cell>
          <cell r="P606">
            <v>44713</v>
          </cell>
        </row>
        <row r="607">
          <cell r="I607" t="str">
            <v>AURA</v>
          </cell>
          <cell r="P607">
            <v>44713</v>
          </cell>
        </row>
        <row r="608">
          <cell r="I608" t="str">
            <v>AURA</v>
          </cell>
          <cell r="P608">
            <v>44713</v>
          </cell>
        </row>
        <row r="609">
          <cell r="I609" t="str">
            <v>AURA</v>
          </cell>
          <cell r="P609">
            <v>44743</v>
          </cell>
        </row>
        <row r="610">
          <cell r="I610" t="str">
            <v>Grand i10 NIOS</v>
          </cell>
          <cell r="P610">
            <v>44713</v>
          </cell>
        </row>
        <row r="611">
          <cell r="I611" t="str">
            <v>Venue</v>
          </cell>
          <cell r="P611" t="str">
            <v>display</v>
          </cell>
        </row>
        <row r="612">
          <cell r="I612" t="str">
            <v>Venue</v>
          </cell>
          <cell r="P612" t="str">
            <v>S/Y</v>
          </cell>
        </row>
        <row r="613">
          <cell r="I613" t="str">
            <v>New Creta</v>
          </cell>
          <cell r="P613">
            <v>44713</v>
          </cell>
        </row>
        <row r="614">
          <cell r="I614" t="str">
            <v>New Creta</v>
          </cell>
          <cell r="P614" t="str">
            <v>S/Y</v>
          </cell>
        </row>
        <row r="615">
          <cell r="I615" t="str">
            <v>Alcazar</v>
          </cell>
          <cell r="P615">
            <v>44713</v>
          </cell>
        </row>
        <row r="616">
          <cell r="I616" t="str">
            <v>Alcazar</v>
          </cell>
          <cell r="P616" t="str">
            <v>S/Y</v>
          </cell>
        </row>
        <row r="617">
          <cell r="I617" t="str">
            <v>AURA</v>
          </cell>
          <cell r="P617" t="str">
            <v>S/Y</v>
          </cell>
        </row>
        <row r="618">
          <cell r="I618" t="str">
            <v>New Creta</v>
          </cell>
          <cell r="P618">
            <v>44713</v>
          </cell>
        </row>
        <row r="619">
          <cell r="I619" t="str">
            <v>AURA</v>
          </cell>
          <cell r="P619">
            <v>44713</v>
          </cell>
        </row>
        <row r="620">
          <cell r="I620" t="str">
            <v>AURA</v>
          </cell>
          <cell r="P620">
            <v>44713</v>
          </cell>
        </row>
        <row r="621">
          <cell r="I621" t="str">
            <v>New Creta</v>
          </cell>
          <cell r="P621">
            <v>44713</v>
          </cell>
        </row>
        <row r="622">
          <cell r="I622" t="str">
            <v>Grand i10 NIOS</v>
          </cell>
          <cell r="P622">
            <v>44713</v>
          </cell>
        </row>
        <row r="623">
          <cell r="I623" t="str">
            <v>Grand i10 NIOS</v>
          </cell>
          <cell r="P623">
            <v>44713</v>
          </cell>
        </row>
        <row r="624">
          <cell r="I624" t="str">
            <v>New Creta</v>
          </cell>
          <cell r="P624">
            <v>44713</v>
          </cell>
        </row>
        <row r="625">
          <cell r="I625" t="str">
            <v>Venue</v>
          </cell>
          <cell r="P625">
            <v>44743</v>
          </cell>
        </row>
        <row r="626">
          <cell r="I626" t="str">
            <v>New Creta</v>
          </cell>
          <cell r="P626">
            <v>44713</v>
          </cell>
        </row>
        <row r="627">
          <cell r="I627" t="str">
            <v>New Creta</v>
          </cell>
          <cell r="P627">
            <v>44713</v>
          </cell>
        </row>
        <row r="628">
          <cell r="I628" t="str">
            <v>All New i20</v>
          </cell>
          <cell r="P628" t="str">
            <v>S/Y</v>
          </cell>
        </row>
        <row r="629">
          <cell r="I629" t="str">
            <v>Venue</v>
          </cell>
          <cell r="P629" t="str">
            <v>S/Y</v>
          </cell>
        </row>
        <row r="630">
          <cell r="I630" t="str">
            <v>Venue</v>
          </cell>
          <cell r="P630" t="str">
            <v>S/Y</v>
          </cell>
        </row>
        <row r="631">
          <cell r="I631" t="str">
            <v>Venue</v>
          </cell>
          <cell r="P631" t="str">
            <v>S/Y</v>
          </cell>
        </row>
        <row r="632">
          <cell r="I632" t="str">
            <v>All New i20</v>
          </cell>
          <cell r="P632">
            <v>44713</v>
          </cell>
        </row>
        <row r="633">
          <cell r="I633" t="str">
            <v>Alcazar</v>
          </cell>
          <cell r="P633" t="str">
            <v>S/Y</v>
          </cell>
        </row>
        <row r="634">
          <cell r="I634" t="str">
            <v>Venue</v>
          </cell>
          <cell r="P634" t="str">
            <v>S/Y</v>
          </cell>
        </row>
        <row r="635">
          <cell r="I635" t="str">
            <v>Venue</v>
          </cell>
          <cell r="P635" t="str">
            <v>S/Y</v>
          </cell>
        </row>
        <row r="636">
          <cell r="I636" t="str">
            <v>Venue</v>
          </cell>
          <cell r="P636">
            <v>44713</v>
          </cell>
        </row>
        <row r="637">
          <cell r="I637" t="str">
            <v>New Creta</v>
          </cell>
          <cell r="P637" t="str">
            <v>S/Y</v>
          </cell>
        </row>
        <row r="638">
          <cell r="I638" t="str">
            <v>Grand i10 NIOS</v>
          </cell>
          <cell r="P638">
            <v>44713</v>
          </cell>
        </row>
        <row r="639">
          <cell r="I639" t="str">
            <v>New Creta</v>
          </cell>
          <cell r="P639" t="str">
            <v>S/Y</v>
          </cell>
        </row>
        <row r="640">
          <cell r="I640" t="str">
            <v>Venue</v>
          </cell>
          <cell r="P640" t="str">
            <v>S/Y</v>
          </cell>
        </row>
        <row r="641">
          <cell r="I641" t="str">
            <v>Venue</v>
          </cell>
          <cell r="P641" t="str">
            <v>S/Y</v>
          </cell>
        </row>
        <row r="642">
          <cell r="I642" t="str">
            <v>Next Gen Verna</v>
          </cell>
          <cell r="P642" t="str">
            <v>S/Y</v>
          </cell>
        </row>
        <row r="643">
          <cell r="I643" t="str">
            <v>New Creta</v>
          </cell>
          <cell r="P643">
            <v>44743</v>
          </cell>
        </row>
        <row r="644">
          <cell r="I644" t="str">
            <v>New Creta</v>
          </cell>
          <cell r="P644" t="str">
            <v>S/Y</v>
          </cell>
        </row>
        <row r="645">
          <cell r="I645" t="str">
            <v>Alcazar</v>
          </cell>
          <cell r="P645">
            <v>44713</v>
          </cell>
        </row>
        <row r="646">
          <cell r="I646" t="str">
            <v>AURA</v>
          </cell>
          <cell r="P646">
            <v>44713</v>
          </cell>
        </row>
        <row r="647">
          <cell r="I647" t="str">
            <v>New Creta</v>
          </cell>
          <cell r="P647" t="str">
            <v>S/Y</v>
          </cell>
        </row>
        <row r="648">
          <cell r="I648" t="str">
            <v>New Creta</v>
          </cell>
          <cell r="P648">
            <v>44713</v>
          </cell>
        </row>
        <row r="649">
          <cell r="I649" t="str">
            <v>Grand i10 NIOS</v>
          </cell>
          <cell r="P649">
            <v>44713</v>
          </cell>
        </row>
        <row r="650">
          <cell r="I650" t="str">
            <v>Next Gen Verna</v>
          </cell>
          <cell r="P650" t="str">
            <v>S/Y</v>
          </cell>
        </row>
        <row r="651">
          <cell r="I651" t="str">
            <v>AURA</v>
          </cell>
          <cell r="P651">
            <v>44743</v>
          </cell>
        </row>
        <row r="652">
          <cell r="I652" t="str">
            <v>Alcazar</v>
          </cell>
          <cell r="P652">
            <v>44713</v>
          </cell>
        </row>
        <row r="653">
          <cell r="I653" t="str">
            <v>New Creta</v>
          </cell>
          <cell r="P653">
            <v>44713</v>
          </cell>
        </row>
        <row r="654">
          <cell r="I654" t="str">
            <v>AURA</v>
          </cell>
          <cell r="P654">
            <v>44713</v>
          </cell>
        </row>
        <row r="655">
          <cell r="I655" t="str">
            <v>AURA</v>
          </cell>
          <cell r="P655">
            <v>44713</v>
          </cell>
        </row>
        <row r="656">
          <cell r="I656" t="str">
            <v>All New i20</v>
          </cell>
          <cell r="P656" t="str">
            <v>S/Y</v>
          </cell>
        </row>
        <row r="657">
          <cell r="I657" t="str">
            <v>Venue</v>
          </cell>
          <cell r="P657" t="str">
            <v>S/Y</v>
          </cell>
        </row>
        <row r="658">
          <cell r="I658" t="str">
            <v>Venue</v>
          </cell>
          <cell r="P658" t="str">
            <v>S/Y</v>
          </cell>
        </row>
        <row r="659">
          <cell r="I659" t="str">
            <v>Alcazar</v>
          </cell>
          <cell r="P659" t="str">
            <v>S/Y</v>
          </cell>
        </row>
        <row r="660">
          <cell r="I660" t="str">
            <v>N Line</v>
          </cell>
          <cell r="P660">
            <v>44743</v>
          </cell>
        </row>
        <row r="661">
          <cell r="I661" t="str">
            <v>All New i20</v>
          </cell>
          <cell r="P661">
            <v>44713</v>
          </cell>
        </row>
        <row r="662">
          <cell r="I662" t="str">
            <v>New Creta</v>
          </cell>
          <cell r="P662" t="str">
            <v>S/Y</v>
          </cell>
        </row>
        <row r="663">
          <cell r="I663" t="str">
            <v>Grand i10 NIOS</v>
          </cell>
          <cell r="P663">
            <v>44713</v>
          </cell>
        </row>
        <row r="664">
          <cell r="I664" t="str">
            <v>Grand i10 NIOS</v>
          </cell>
          <cell r="P664">
            <v>44713</v>
          </cell>
        </row>
        <row r="665">
          <cell r="I665" t="str">
            <v>Venue</v>
          </cell>
          <cell r="P665" t="str">
            <v>S/Y</v>
          </cell>
        </row>
        <row r="666">
          <cell r="I666" t="str">
            <v>New Creta</v>
          </cell>
          <cell r="P666" t="str">
            <v>S/Y</v>
          </cell>
        </row>
        <row r="667">
          <cell r="I667" t="str">
            <v>New Creta</v>
          </cell>
          <cell r="P667" t="str">
            <v>S/Y</v>
          </cell>
        </row>
        <row r="668">
          <cell r="I668" t="str">
            <v>New Creta</v>
          </cell>
          <cell r="P668" t="str">
            <v>S/Y</v>
          </cell>
        </row>
        <row r="669">
          <cell r="I669" t="str">
            <v>Venue</v>
          </cell>
          <cell r="P669" t="str">
            <v>S/Y</v>
          </cell>
        </row>
        <row r="670">
          <cell r="I670" t="str">
            <v>Venue</v>
          </cell>
          <cell r="P670" t="str">
            <v>S/Y</v>
          </cell>
        </row>
        <row r="671">
          <cell r="I671" t="str">
            <v>Venue</v>
          </cell>
          <cell r="P671" t="str">
            <v>S/Y</v>
          </cell>
        </row>
        <row r="672">
          <cell r="I672" t="str">
            <v>N Line</v>
          </cell>
          <cell r="P672">
            <v>44743</v>
          </cell>
        </row>
        <row r="673">
          <cell r="I673" t="str">
            <v>N Line</v>
          </cell>
          <cell r="P673" t="str">
            <v>S/Y</v>
          </cell>
        </row>
        <row r="674">
          <cell r="I674" t="str">
            <v>New Creta</v>
          </cell>
          <cell r="P674">
            <v>44713</v>
          </cell>
        </row>
        <row r="675">
          <cell r="I675" t="str">
            <v>Grand i10 NIOS</v>
          </cell>
          <cell r="P675">
            <v>44713</v>
          </cell>
        </row>
        <row r="676">
          <cell r="I676" t="str">
            <v>New Creta</v>
          </cell>
          <cell r="P676">
            <v>44713</v>
          </cell>
        </row>
        <row r="677">
          <cell r="I677" t="str">
            <v>Venue</v>
          </cell>
          <cell r="P677" t="str">
            <v>S/Y</v>
          </cell>
        </row>
        <row r="678">
          <cell r="I678" t="str">
            <v>AURA</v>
          </cell>
          <cell r="P678">
            <v>44713</v>
          </cell>
        </row>
        <row r="679">
          <cell r="I679" t="str">
            <v>All New i20</v>
          </cell>
          <cell r="P679">
            <v>44743</v>
          </cell>
        </row>
        <row r="680">
          <cell r="I680" t="str">
            <v>Venue</v>
          </cell>
          <cell r="P680" t="str">
            <v>S/Y</v>
          </cell>
        </row>
        <row r="681">
          <cell r="I681" t="str">
            <v>Venue</v>
          </cell>
          <cell r="P681">
            <v>44743</v>
          </cell>
        </row>
        <row r="682">
          <cell r="I682" t="str">
            <v>Grand i10 NIOS</v>
          </cell>
          <cell r="P682">
            <v>44743</v>
          </cell>
        </row>
        <row r="683">
          <cell r="I683" t="str">
            <v>Venue</v>
          </cell>
          <cell r="P683" t="str">
            <v>S/Y</v>
          </cell>
        </row>
        <row r="684">
          <cell r="I684" t="str">
            <v>Venue</v>
          </cell>
          <cell r="P684" t="str">
            <v>S/Y</v>
          </cell>
        </row>
        <row r="685">
          <cell r="I685" t="str">
            <v>AURA</v>
          </cell>
          <cell r="P685" t="str">
            <v>S/Y</v>
          </cell>
        </row>
        <row r="686">
          <cell r="I686" t="str">
            <v>AURA</v>
          </cell>
          <cell r="P686">
            <v>44713</v>
          </cell>
        </row>
        <row r="687">
          <cell r="I687" t="str">
            <v>New Creta</v>
          </cell>
          <cell r="P687" t="str">
            <v>S/Y</v>
          </cell>
        </row>
        <row r="688">
          <cell r="I688" t="str">
            <v>New Creta</v>
          </cell>
          <cell r="P688" t="str">
            <v>S/Y</v>
          </cell>
        </row>
        <row r="689">
          <cell r="I689" t="str">
            <v>Grand i10 NIOS</v>
          </cell>
          <cell r="P689" t="str">
            <v>S/Y</v>
          </cell>
        </row>
        <row r="690">
          <cell r="I690" t="str">
            <v>Grand i10 NIOS</v>
          </cell>
          <cell r="P690" t="str">
            <v>S/Y</v>
          </cell>
        </row>
        <row r="691">
          <cell r="I691" t="str">
            <v>Alcazar</v>
          </cell>
          <cell r="P691" t="str">
            <v>S/Y</v>
          </cell>
        </row>
        <row r="692">
          <cell r="I692" t="str">
            <v>New Creta</v>
          </cell>
          <cell r="P692" t="str">
            <v>S/Y</v>
          </cell>
        </row>
        <row r="693">
          <cell r="I693" t="str">
            <v>Venue</v>
          </cell>
          <cell r="P693" t="str">
            <v>S/Y</v>
          </cell>
        </row>
        <row r="694">
          <cell r="I694" t="str">
            <v>New Creta</v>
          </cell>
          <cell r="P694" t="str">
            <v>S/Y</v>
          </cell>
        </row>
        <row r="695">
          <cell r="I695" t="str">
            <v>New Creta</v>
          </cell>
          <cell r="P695" t="str">
            <v>S/Y</v>
          </cell>
        </row>
        <row r="696">
          <cell r="I696" t="str">
            <v>New Creta</v>
          </cell>
          <cell r="P696" t="str">
            <v>S/Y</v>
          </cell>
        </row>
        <row r="697">
          <cell r="I697" t="str">
            <v>New Creta</v>
          </cell>
          <cell r="P697">
            <v>44743</v>
          </cell>
        </row>
        <row r="698">
          <cell r="I698" t="str">
            <v>New Creta</v>
          </cell>
          <cell r="P698" t="str">
            <v>S/Y</v>
          </cell>
        </row>
        <row r="699">
          <cell r="I699" t="str">
            <v>New Creta</v>
          </cell>
          <cell r="P699" t="str">
            <v>S/Y</v>
          </cell>
        </row>
        <row r="700">
          <cell r="I700" t="str">
            <v>New Creta</v>
          </cell>
          <cell r="P700">
            <v>44743</v>
          </cell>
        </row>
        <row r="701">
          <cell r="I701" t="str">
            <v>Grand i10 NIOS</v>
          </cell>
          <cell r="P701" t="str">
            <v>S/Y</v>
          </cell>
        </row>
        <row r="702">
          <cell r="I702" t="str">
            <v>All New i20</v>
          </cell>
          <cell r="P702" t="str">
            <v>S/Y</v>
          </cell>
        </row>
        <row r="703">
          <cell r="I703" t="str">
            <v>All New i20</v>
          </cell>
          <cell r="P703" t="str">
            <v>S/Y</v>
          </cell>
        </row>
        <row r="704">
          <cell r="I704" t="str">
            <v>Venue</v>
          </cell>
          <cell r="P704" t="str">
            <v>S/Y</v>
          </cell>
        </row>
        <row r="705">
          <cell r="I705" t="str">
            <v>Venue</v>
          </cell>
          <cell r="P705" t="str">
            <v>S/Y</v>
          </cell>
        </row>
        <row r="706">
          <cell r="I706" t="str">
            <v>Grand i10 NIOS</v>
          </cell>
          <cell r="P706">
            <v>44743</v>
          </cell>
        </row>
        <row r="707">
          <cell r="I707" t="str">
            <v>AURA</v>
          </cell>
          <cell r="P707" t="str">
            <v>S/Y</v>
          </cell>
        </row>
        <row r="708">
          <cell r="I708" t="str">
            <v>Venue</v>
          </cell>
          <cell r="P708" t="str">
            <v>S/Y</v>
          </cell>
        </row>
        <row r="709">
          <cell r="I709" t="str">
            <v>Grand i10 NIOS</v>
          </cell>
          <cell r="P709" t="str">
            <v>S/Y</v>
          </cell>
        </row>
        <row r="710">
          <cell r="I710" t="str">
            <v>Grand i10 NIOS</v>
          </cell>
          <cell r="P710" t="str">
            <v>S/Y</v>
          </cell>
        </row>
        <row r="711">
          <cell r="I711" t="str">
            <v>AURA</v>
          </cell>
          <cell r="P711" t="str">
            <v>S/Y</v>
          </cell>
        </row>
        <row r="712">
          <cell r="I712" t="str">
            <v>Venue</v>
          </cell>
          <cell r="P712" t="str">
            <v>S/Y</v>
          </cell>
        </row>
        <row r="713">
          <cell r="I713" t="str">
            <v>All New i20</v>
          </cell>
          <cell r="P713" t="str">
            <v>despatch</v>
          </cell>
        </row>
        <row r="714">
          <cell r="I714" t="str">
            <v>Grand i10 NIOS</v>
          </cell>
          <cell r="P714" t="str">
            <v>despatch</v>
          </cell>
        </row>
        <row r="715">
          <cell r="I715" t="str">
            <v>All New i20</v>
          </cell>
          <cell r="P715" t="str">
            <v>despatch</v>
          </cell>
        </row>
        <row r="716">
          <cell r="I716" t="str">
            <v>Grand i10 NIOS</v>
          </cell>
          <cell r="P716" t="str">
            <v>despatch</v>
          </cell>
        </row>
        <row r="717">
          <cell r="I717" t="str">
            <v>Venue</v>
          </cell>
          <cell r="P717">
            <v>44743</v>
          </cell>
        </row>
        <row r="718">
          <cell r="I718" t="str">
            <v>All New i20</v>
          </cell>
          <cell r="P718" t="str">
            <v>despatch</v>
          </cell>
        </row>
        <row r="719">
          <cell r="I719" t="str">
            <v>Grand i10 NIOS</v>
          </cell>
          <cell r="P719" t="str">
            <v>despatch</v>
          </cell>
        </row>
        <row r="720">
          <cell r="I720" t="str">
            <v>Grand i10 NIOS</v>
          </cell>
          <cell r="P720" t="str">
            <v>ASSIFN</v>
          </cell>
        </row>
        <row r="721">
          <cell r="I721" t="str">
            <v>Grand i10 NIOS</v>
          </cell>
          <cell r="P721" t="str">
            <v>despatch</v>
          </cell>
        </row>
        <row r="722">
          <cell r="I722" t="str">
            <v>New Creta</v>
          </cell>
          <cell r="P722" t="str">
            <v>despatch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I1" t="str">
            <v>month</v>
          </cell>
          <cell r="K1" t="str">
            <v>Model</v>
          </cell>
        </row>
        <row r="2">
          <cell r="I2">
            <v>44562</v>
          </cell>
          <cell r="K2" t="str">
            <v>Alcazar</v>
          </cell>
        </row>
        <row r="3">
          <cell r="I3">
            <v>44562</v>
          </cell>
          <cell r="K3" t="str">
            <v>Venue</v>
          </cell>
        </row>
        <row r="4">
          <cell r="I4">
            <v>44562</v>
          </cell>
          <cell r="K4" t="str">
            <v>New Creta</v>
          </cell>
        </row>
        <row r="5">
          <cell r="I5">
            <v>44562</v>
          </cell>
          <cell r="K5" t="str">
            <v>Alcazar</v>
          </cell>
        </row>
        <row r="6">
          <cell r="I6">
            <v>44562</v>
          </cell>
          <cell r="K6" t="str">
            <v>Venue</v>
          </cell>
        </row>
        <row r="7">
          <cell r="I7">
            <v>44562</v>
          </cell>
          <cell r="K7" t="str">
            <v>Grand i10 NIOS</v>
          </cell>
        </row>
        <row r="8">
          <cell r="I8">
            <v>44562</v>
          </cell>
          <cell r="K8" t="str">
            <v>Venue</v>
          </cell>
        </row>
        <row r="9">
          <cell r="I9">
            <v>44562</v>
          </cell>
          <cell r="K9" t="str">
            <v>All New i20</v>
          </cell>
        </row>
        <row r="10">
          <cell r="I10">
            <v>44562</v>
          </cell>
          <cell r="K10" t="str">
            <v>Grand i10 NIOS</v>
          </cell>
        </row>
        <row r="11">
          <cell r="I11">
            <v>44562</v>
          </cell>
          <cell r="K11" t="str">
            <v>Grand i10 NIOS</v>
          </cell>
        </row>
        <row r="12">
          <cell r="I12">
            <v>44562</v>
          </cell>
          <cell r="K12" t="str">
            <v>New Creta</v>
          </cell>
        </row>
        <row r="13">
          <cell r="I13">
            <v>44562</v>
          </cell>
          <cell r="K13" t="str">
            <v>Venue</v>
          </cell>
        </row>
        <row r="14">
          <cell r="I14">
            <v>44562</v>
          </cell>
          <cell r="K14" t="str">
            <v>Alcazar</v>
          </cell>
        </row>
        <row r="15">
          <cell r="I15">
            <v>44562</v>
          </cell>
          <cell r="K15" t="str">
            <v>Grand i10 NIOS</v>
          </cell>
        </row>
        <row r="16">
          <cell r="I16">
            <v>44562</v>
          </cell>
          <cell r="K16" t="str">
            <v>AURA</v>
          </cell>
        </row>
        <row r="17">
          <cell r="I17">
            <v>44562</v>
          </cell>
          <cell r="K17" t="str">
            <v>AURA</v>
          </cell>
        </row>
        <row r="18">
          <cell r="I18">
            <v>44562</v>
          </cell>
          <cell r="K18" t="str">
            <v>N Line</v>
          </cell>
        </row>
        <row r="19">
          <cell r="I19">
            <v>44562</v>
          </cell>
          <cell r="K19" t="str">
            <v>New Creta</v>
          </cell>
        </row>
        <row r="20">
          <cell r="I20">
            <v>44562</v>
          </cell>
          <cell r="K20" t="str">
            <v>Grand i10 NIOS</v>
          </cell>
        </row>
        <row r="21">
          <cell r="I21">
            <v>44562</v>
          </cell>
          <cell r="K21" t="str">
            <v>AURA</v>
          </cell>
        </row>
        <row r="22">
          <cell r="I22">
            <v>44562</v>
          </cell>
          <cell r="K22" t="str">
            <v>All New i20</v>
          </cell>
        </row>
        <row r="23">
          <cell r="I23">
            <v>44562</v>
          </cell>
          <cell r="K23" t="str">
            <v>AURA</v>
          </cell>
        </row>
        <row r="24">
          <cell r="I24">
            <v>44562</v>
          </cell>
          <cell r="K24" t="str">
            <v>Xcent</v>
          </cell>
        </row>
        <row r="25">
          <cell r="I25">
            <v>44562</v>
          </cell>
          <cell r="K25" t="str">
            <v>Xcent</v>
          </cell>
        </row>
        <row r="26">
          <cell r="I26">
            <v>44562</v>
          </cell>
          <cell r="K26" t="str">
            <v>Venue</v>
          </cell>
        </row>
        <row r="27">
          <cell r="I27">
            <v>44562</v>
          </cell>
          <cell r="K27" t="str">
            <v>AURA</v>
          </cell>
        </row>
        <row r="28">
          <cell r="I28">
            <v>44562</v>
          </cell>
          <cell r="K28" t="str">
            <v>Xcent</v>
          </cell>
        </row>
        <row r="29">
          <cell r="I29">
            <v>44562</v>
          </cell>
          <cell r="K29" t="str">
            <v>New Creta</v>
          </cell>
        </row>
        <row r="30">
          <cell r="I30">
            <v>44562</v>
          </cell>
          <cell r="K30" t="str">
            <v>Venue</v>
          </cell>
        </row>
        <row r="31">
          <cell r="I31">
            <v>44562</v>
          </cell>
          <cell r="K31" t="str">
            <v>Alcazar</v>
          </cell>
        </row>
        <row r="32">
          <cell r="I32">
            <v>44562</v>
          </cell>
          <cell r="K32" t="str">
            <v>Venue</v>
          </cell>
        </row>
        <row r="33">
          <cell r="I33">
            <v>44562</v>
          </cell>
          <cell r="K33" t="str">
            <v>New Creta</v>
          </cell>
        </row>
        <row r="34">
          <cell r="I34">
            <v>44562</v>
          </cell>
          <cell r="K34" t="str">
            <v>AURA</v>
          </cell>
        </row>
        <row r="35">
          <cell r="I35">
            <v>44562</v>
          </cell>
          <cell r="K35" t="str">
            <v>New Creta</v>
          </cell>
        </row>
        <row r="36">
          <cell r="I36">
            <v>44562</v>
          </cell>
          <cell r="K36" t="str">
            <v>Grand i10 NIOS</v>
          </cell>
        </row>
        <row r="37">
          <cell r="I37">
            <v>44562</v>
          </cell>
          <cell r="K37" t="str">
            <v>New Creta</v>
          </cell>
        </row>
        <row r="38">
          <cell r="I38">
            <v>44562</v>
          </cell>
          <cell r="K38" t="str">
            <v>Venue</v>
          </cell>
        </row>
        <row r="39">
          <cell r="I39">
            <v>44562</v>
          </cell>
          <cell r="K39" t="str">
            <v>Venue</v>
          </cell>
        </row>
        <row r="40">
          <cell r="I40">
            <v>44562</v>
          </cell>
          <cell r="K40" t="str">
            <v>Xcent</v>
          </cell>
        </row>
        <row r="41">
          <cell r="I41">
            <v>44562</v>
          </cell>
          <cell r="K41" t="str">
            <v>AURA</v>
          </cell>
        </row>
        <row r="42">
          <cell r="I42">
            <v>44562</v>
          </cell>
          <cell r="K42" t="str">
            <v>Alcazar</v>
          </cell>
        </row>
        <row r="43">
          <cell r="I43">
            <v>44562</v>
          </cell>
          <cell r="K43" t="str">
            <v>New Creta</v>
          </cell>
        </row>
        <row r="44">
          <cell r="I44">
            <v>44562</v>
          </cell>
          <cell r="K44" t="str">
            <v>Xcent</v>
          </cell>
        </row>
        <row r="45">
          <cell r="I45">
            <v>44562</v>
          </cell>
          <cell r="K45" t="str">
            <v>New Creta</v>
          </cell>
        </row>
        <row r="46">
          <cell r="I46">
            <v>44562</v>
          </cell>
          <cell r="K46" t="str">
            <v>Alcazar</v>
          </cell>
        </row>
        <row r="47">
          <cell r="I47">
            <v>44562</v>
          </cell>
          <cell r="K47" t="str">
            <v>New Creta</v>
          </cell>
        </row>
        <row r="48">
          <cell r="I48">
            <v>44562</v>
          </cell>
          <cell r="K48" t="str">
            <v>New Creta</v>
          </cell>
        </row>
        <row r="49">
          <cell r="I49">
            <v>44562</v>
          </cell>
          <cell r="K49" t="str">
            <v>N Line</v>
          </cell>
        </row>
        <row r="50">
          <cell r="I50">
            <v>44562</v>
          </cell>
          <cell r="K50" t="str">
            <v>Venue</v>
          </cell>
        </row>
        <row r="51">
          <cell r="I51">
            <v>44562</v>
          </cell>
          <cell r="K51" t="str">
            <v>All New i20</v>
          </cell>
        </row>
        <row r="52">
          <cell r="I52">
            <v>44562</v>
          </cell>
          <cell r="K52" t="str">
            <v>Venue</v>
          </cell>
        </row>
        <row r="53">
          <cell r="I53">
            <v>44562</v>
          </cell>
          <cell r="K53" t="str">
            <v>Grand i10 NIOS</v>
          </cell>
        </row>
        <row r="54">
          <cell r="I54">
            <v>44562</v>
          </cell>
          <cell r="K54" t="str">
            <v>AURA</v>
          </cell>
        </row>
        <row r="55">
          <cell r="I55">
            <v>44562</v>
          </cell>
          <cell r="K55" t="str">
            <v>Alcazar</v>
          </cell>
        </row>
        <row r="56">
          <cell r="I56">
            <v>44562</v>
          </cell>
          <cell r="K56" t="str">
            <v>AURA</v>
          </cell>
        </row>
        <row r="57">
          <cell r="I57">
            <v>44562</v>
          </cell>
          <cell r="K57" t="str">
            <v>New Creta</v>
          </cell>
        </row>
        <row r="58">
          <cell r="I58">
            <v>44562</v>
          </cell>
          <cell r="K58" t="str">
            <v>New Creta</v>
          </cell>
        </row>
        <row r="59">
          <cell r="I59">
            <v>44562</v>
          </cell>
          <cell r="K59" t="str">
            <v>Venue</v>
          </cell>
        </row>
        <row r="60">
          <cell r="I60">
            <v>44562</v>
          </cell>
          <cell r="K60" t="str">
            <v>Alcazar</v>
          </cell>
        </row>
        <row r="61">
          <cell r="I61">
            <v>44562</v>
          </cell>
          <cell r="K61" t="str">
            <v>Venue</v>
          </cell>
        </row>
        <row r="62">
          <cell r="I62">
            <v>44562</v>
          </cell>
          <cell r="K62" t="str">
            <v>Venue</v>
          </cell>
        </row>
        <row r="63">
          <cell r="I63">
            <v>44562</v>
          </cell>
          <cell r="K63" t="str">
            <v>Grand i10 NIOS</v>
          </cell>
        </row>
        <row r="64">
          <cell r="I64">
            <v>44562</v>
          </cell>
          <cell r="K64" t="str">
            <v>N Line</v>
          </cell>
        </row>
        <row r="65">
          <cell r="I65">
            <v>44562</v>
          </cell>
          <cell r="K65" t="str">
            <v>Xcent</v>
          </cell>
        </row>
        <row r="66">
          <cell r="I66">
            <v>44562</v>
          </cell>
          <cell r="K66" t="str">
            <v>Venue</v>
          </cell>
        </row>
        <row r="67">
          <cell r="I67">
            <v>44562</v>
          </cell>
          <cell r="K67" t="str">
            <v>Venue</v>
          </cell>
        </row>
        <row r="68">
          <cell r="I68">
            <v>44562</v>
          </cell>
          <cell r="K68" t="str">
            <v>New Creta</v>
          </cell>
        </row>
        <row r="69">
          <cell r="I69">
            <v>44562</v>
          </cell>
          <cell r="K69" t="str">
            <v>All New i20</v>
          </cell>
        </row>
        <row r="70">
          <cell r="I70">
            <v>44562</v>
          </cell>
          <cell r="K70" t="str">
            <v>New Creta</v>
          </cell>
        </row>
        <row r="71">
          <cell r="I71">
            <v>44562</v>
          </cell>
          <cell r="K71" t="str">
            <v>New Creta</v>
          </cell>
        </row>
        <row r="72">
          <cell r="I72">
            <v>44562</v>
          </cell>
          <cell r="K72" t="str">
            <v>Venue</v>
          </cell>
        </row>
        <row r="73">
          <cell r="I73">
            <v>44562</v>
          </cell>
          <cell r="K73" t="str">
            <v>Grand i10 NIOS</v>
          </cell>
        </row>
        <row r="74">
          <cell r="I74">
            <v>44562</v>
          </cell>
          <cell r="K74" t="str">
            <v>Venue</v>
          </cell>
        </row>
        <row r="75">
          <cell r="I75">
            <v>44562</v>
          </cell>
          <cell r="K75" t="str">
            <v>New Creta</v>
          </cell>
        </row>
        <row r="76">
          <cell r="I76">
            <v>44562</v>
          </cell>
          <cell r="K76" t="str">
            <v>Venue</v>
          </cell>
        </row>
        <row r="77">
          <cell r="I77">
            <v>44562</v>
          </cell>
          <cell r="K77" t="str">
            <v>Venue</v>
          </cell>
        </row>
        <row r="78">
          <cell r="I78">
            <v>44562</v>
          </cell>
          <cell r="K78" t="str">
            <v>Venue</v>
          </cell>
        </row>
        <row r="79">
          <cell r="I79">
            <v>44562</v>
          </cell>
          <cell r="K79" t="str">
            <v>New Creta</v>
          </cell>
        </row>
        <row r="80">
          <cell r="I80">
            <v>44562</v>
          </cell>
          <cell r="K80" t="str">
            <v>All New i20</v>
          </cell>
        </row>
        <row r="81">
          <cell r="I81">
            <v>44562</v>
          </cell>
          <cell r="K81" t="str">
            <v>Tucson</v>
          </cell>
        </row>
        <row r="82">
          <cell r="I82">
            <v>44562</v>
          </cell>
          <cell r="K82" t="str">
            <v>New Creta</v>
          </cell>
        </row>
        <row r="83">
          <cell r="I83">
            <v>44562</v>
          </cell>
          <cell r="K83" t="str">
            <v>Venue</v>
          </cell>
        </row>
        <row r="84">
          <cell r="I84">
            <v>44562</v>
          </cell>
          <cell r="K84" t="str">
            <v>Grand i10 NIOS</v>
          </cell>
        </row>
        <row r="85">
          <cell r="I85">
            <v>44562</v>
          </cell>
          <cell r="K85" t="str">
            <v>New Creta</v>
          </cell>
        </row>
        <row r="86">
          <cell r="I86">
            <v>44562</v>
          </cell>
          <cell r="K86" t="str">
            <v>Next Gen Verna</v>
          </cell>
        </row>
        <row r="87">
          <cell r="I87" t="str">
            <v>current</v>
          </cell>
          <cell r="K87" t="str">
            <v>Venue</v>
          </cell>
        </row>
        <row r="88">
          <cell r="I88" t="str">
            <v>current</v>
          </cell>
          <cell r="K88" t="str">
            <v>AURA</v>
          </cell>
        </row>
        <row r="89">
          <cell r="I89" t="str">
            <v>current</v>
          </cell>
          <cell r="K89" t="str">
            <v>Venue</v>
          </cell>
        </row>
        <row r="90">
          <cell r="I90" t="str">
            <v>current</v>
          </cell>
          <cell r="K90" t="str">
            <v>All New i20</v>
          </cell>
        </row>
        <row r="91">
          <cell r="I91" t="str">
            <v>current</v>
          </cell>
          <cell r="K91" t="str">
            <v>New Creta</v>
          </cell>
        </row>
        <row r="92">
          <cell r="I92" t="str">
            <v>current</v>
          </cell>
          <cell r="K92" t="str">
            <v>Venue</v>
          </cell>
        </row>
        <row r="93">
          <cell r="I93" t="str">
            <v>current</v>
          </cell>
          <cell r="K93" t="str">
            <v>All New i20</v>
          </cell>
        </row>
        <row r="94">
          <cell r="I94" t="str">
            <v>current</v>
          </cell>
          <cell r="K94" t="str">
            <v>All New i20</v>
          </cell>
        </row>
        <row r="95">
          <cell r="I95" t="str">
            <v>current</v>
          </cell>
          <cell r="K95" t="str">
            <v>All New i20</v>
          </cell>
        </row>
        <row r="96">
          <cell r="I96" t="str">
            <v>current</v>
          </cell>
          <cell r="K96" t="str">
            <v>Next Gen Verna</v>
          </cell>
        </row>
        <row r="97">
          <cell r="I97" t="str">
            <v>current</v>
          </cell>
          <cell r="K97" t="str">
            <v>Grand i10 NIOS</v>
          </cell>
        </row>
        <row r="98">
          <cell r="I98" t="str">
            <v>current</v>
          </cell>
          <cell r="K98" t="str">
            <v>Venue</v>
          </cell>
        </row>
        <row r="99">
          <cell r="I99" t="str">
            <v>current</v>
          </cell>
          <cell r="K99" t="str">
            <v>Venue</v>
          </cell>
        </row>
        <row r="100">
          <cell r="I100" t="str">
            <v>current</v>
          </cell>
          <cell r="K100" t="str">
            <v>AURA</v>
          </cell>
        </row>
        <row r="101">
          <cell r="I101" t="str">
            <v>current</v>
          </cell>
          <cell r="K101" t="str">
            <v>AURA</v>
          </cell>
        </row>
        <row r="102">
          <cell r="I102" t="str">
            <v>current</v>
          </cell>
          <cell r="K102" t="str">
            <v>Venue</v>
          </cell>
        </row>
        <row r="103">
          <cell r="I103" t="str">
            <v>current</v>
          </cell>
          <cell r="K103" t="str">
            <v>Venue</v>
          </cell>
        </row>
        <row r="104">
          <cell r="I104" t="str">
            <v>current</v>
          </cell>
          <cell r="K104" t="str">
            <v>Venue</v>
          </cell>
        </row>
        <row r="105">
          <cell r="I105" t="str">
            <v>current</v>
          </cell>
          <cell r="K105" t="str">
            <v>Venue</v>
          </cell>
        </row>
        <row r="106">
          <cell r="I106" t="str">
            <v>current</v>
          </cell>
          <cell r="K106" t="str">
            <v>Venue</v>
          </cell>
        </row>
        <row r="107">
          <cell r="I107" t="str">
            <v>current</v>
          </cell>
          <cell r="K107" t="str">
            <v>Venue</v>
          </cell>
        </row>
        <row r="108">
          <cell r="I108" t="str">
            <v>current</v>
          </cell>
          <cell r="K108" t="str">
            <v>Venue</v>
          </cell>
        </row>
        <row r="109">
          <cell r="I109" t="str">
            <v>current</v>
          </cell>
          <cell r="K109" t="str">
            <v>Grand i10 NIOS</v>
          </cell>
        </row>
        <row r="110">
          <cell r="I110" t="str">
            <v>current</v>
          </cell>
          <cell r="K110" t="str">
            <v>New Creta</v>
          </cell>
        </row>
        <row r="111">
          <cell r="I111" t="str">
            <v>current</v>
          </cell>
          <cell r="K111" t="str">
            <v>New Creta</v>
          </cell>
        </row>
        <row r="112">
          <cell r="I112" t="str">
            <v>current</v>
          </cell>
          <cell r="K112" t="str">
            <v>Santro</v>
          </cell>
        </row>
        <row r="113">
          <cell r="I113" t="str">
            <v>current</v>
          </cell>
          <cell r="K113" t="str">
            <v>AURA</v>
          </cell>
        </row>
        <row r="114">
          <cell r="I114" t="str">
            <v>current</v>
          </cell>
          <cell r="K114" t="str">
            <v>Tucson</v>
          </cell>
        </row>
        <row r="115">
          <cell r="I115" t="str">
            <v>current</v>
          </cell>
          <cell r="K115" t="str">
            <v>Xcent</v>
          </cell>
        </row>
        <row r="116">
          <cell r="I116" t="str">
            <v>current</v>
          </cell>
          <cell r="K116" t="str">
            <v>Xcent</v>
          </cell>
        </row>
        <row r="117">
          <cell r="I117" t="str">
            <v>current</v>
          </cell>
          <cell r="K117" t="str">
            <v>Xcent</v>
          </cell>
        </row>
        <row r="118">
          <cell r="I118" t="str">
            <v>current</v>
          </cell>
          <cell r="K118" t="str">
            <v>Xcent</v>
          </cell>
        </row>
        <row r="119">
          <cell r="I119" t="str">
            <v>current</v>
          </cell>
          <cell r="K119" t="str">
            <v>AURA</v>
          </cell>
        </row>
        <row r="120">
          <cell r="I120" t="str">
            <v>current</v>
          </cell>
          <cell r="K120" t="str">
            <v>Santro</v>
          </cell>
        </row>
        <row r="121">
          <cell r="I121" t="str">
            <v>current</v>
          </cell>
          <cell r="K121" t="str">
            <v>New Creta</v>
          </cell>
        </row>
        <row r="122">
          <cell r="I122" t="str">
            <v>current</v>
          </cell>
          <cell r="K122" t="str">
            <v>New Creta</v>
          </cell>
        </row>
        <row r="123">
          <cell r="I123" t="str">
            <v>current</v>
          </cell>
          <cell r="K123" t="str">
            <v>New Creta</v>
          </cell>
        </row>
        <row r="124">
          <cell r="I124" t="str">
            <v>current</v>
          </cell>
          <cell r="K124" t="str">
            <v>Grand i10 NIOS</v>
          </cell>
        </row>
        <row r="125">
          <cell r="I125" t="str">
            <v>current</v>
          </cell>
          <cell r="K125" t="str">
            <v>N Line</v>
          </cell>
        </row>
        <row r="126">
          <cell r="I126" t="str">
            <v>current</v>
          </cell>
          <cell r="K126" t="str">
            <v>N Line</v>
          </cell>
        </row>
        <row r="127">
          <cell r="I127" t="str">
            <v>current</v>
          </cell>
          <cell r="K127" t="str">
            <v>New Creta</v>
          </cell>
        </row>
        <row r="128">
          <cell r="I128" t="str">
            <v>current</v>
          </cell>
          <cell r="K128" t="str">
            <v>All New i20</v>
          </cell>
        </row>
        <row r="129">
          <cell r="I129" t="str">
            <v>current</v>
          </cell>
          <cell r="K129" t="str">
            <v>Grand i10 NIOS</v>
          </cell>
        </row>
      </sheetData>
      <sheetData sheetId="11"/>
      <sheetData sheetId="12"/>
      <sheetData sheetId="13">
        <row r="1">
          <cell r="C1" t="str">
            <v>POLICY_TYPE</v>
          </cell>
          <cell r="K1" t="str">
            <v>CUSTOMER_NAME</v>
          </cell>
          <cell r="O1" t="str">
            <v>SC</v>
          </cell>
        </row>
        <row r="2">
          <cell r="C2" t="str">
            <v>Fresh</v>
          </cell>
          <cell r="K2" t="str">
            <v>Ms. ANJUM AYUB TAMBOLI</v>
          </cell>
          <cell r="O2" t="str">
            <v>ASHWIN R SAINDANE</v>
          </cell>
        </row>
        <row r="3">
          <cell r="C3" t="str">
            <v>Fresh</v>
          </cell>
          <cell r="K3" t="str">
            <v>Mrs. KOMAL SHRIDHAR KUDALE</v>
          </cell>
          <cell r="O3" t="str">
            <v>VRUSHALI MOHITE</v>
          </cell>
        </row>
        <row r="4">
          <cell r="C4" t="str">
            <v>Fresh</v>
          </cell>
          <cell r="K4" t="str">
            <v>Mr. PRATIK GULAB MINDE</v>
          </cell>
          <cell r="O4" t="str">
            <v>SIDDHESH MANE</v>
          </cell>
        </row>
        <row r="5">
          <cell r="C5" t="str">
            <v>Fresh</v>
          </cell>
          <cell r="K5" t="str">
            <v>Mrs. PRANJALI PARAG BACHUWAR</v>
          </cell>
          <cell r="O5" t="str">
            <v>VRUSHALI MOHITE</v>
          </cell>
        </row>
        <row r="6">
          <cell r="C6" t="str">
            <v>Fresh</v>
          </cell>
          <cell r="K6" t="str">
            <v>Mr. RAKESH NITIN PAIGUDE</v>
          </cell>
          <cell r="O6" t="str">
            <v>SHUBHAM KADU</v>
          </cell>
        </row>
        <row r="7">
          <cell r="C7" t="str">
            <v>Fresh</v>
          </cell>
          <cell r="K7" t="str">
            <v>Ms. SATISHALA  FASKE</v>
          </cell>
          <cell r="O7" t="str">
            <v>YUVRAJ THORAT</v>
          </cell>
        </row>
        <row r="8">
          <cell r="C8" t="str">
            <v>Fresh</v>
          </cell>
          <cell r="K8" t="str">
            <v>Mr. OM PRAKASH BAJIYA</v>
          </cell>
          <cell r="O8" t="str">
            <v>VRUSHALI MOHITE</v>
          </cell>
        </row>
        <row r="9">
          <cell r="C9" t="str">
            <v>Fresh</v>
          </cell>
          <cell r="K9" t="str">
            <v>Mr. GAURAV  KUMAR</v>
          </cell>
          <cell r="O9" t="str">
            <v>VRUSHALI MOHITE</v>
          </cell>
        </row>
        <row r="10">
          <cell r="C10" t="str">
            <v>Fresh</v>
          </cell>
          <cell r="K10" t="str">
            <v>Mr. RAJENDRA SHARAD GANPULE</v>
          </cell>
          <cell r="O10" t="str">
            <v>YUVRAJ THORAT</v>
          </cell>
        </row>
        <row r="11">
          <cell r="C11" t="str">
            <v>Fresh</v>
          </cell>
          <cell r="K11" t="str">
            <v>Mr. NAVNEET SHANKARRAO MORDE</v>
          </cell>
          <cell r="O11" t="str">
            <v>VIDULA BHARAM</v>
          </cell>
        </row>
        <row r="12">
          <cell r="C12" t="str">
            <v>Fresh</v>
          </cell>
          <cell r="K12" t="str">
            <v>Mr. ANAND ULHAS PATANKAR</v>
          </cell>
          <cell r="O12" t="str">
            <v>SHLOK SUTAR</v>
          </cell>
        </row>
        <row r="13">
          <cell r="C13" t="str">
            <v>Fresh</v>
          </cell>
          <cell r="K13" t="str">
            <v>Mr. JAVED MOHAMMED KHAN</v>
          </cell>
          <cell r="O13" t="str">
            <v>SHLOK SUTAR</v>
          </cell>
        </row>
        <row r="14">
          <cell r="C14" t="str">
            <v>Fresh</v>
          </cell>
          <cell r="K14" t="str">
            <v>Ms. PURNIMA VISHWANATH SHINDE</v>
          </cell>
          <cell r="O14" t="str">
            <v>TATYASAHEB DHANE</v>
          </cell>
        </row>
        <row r="15">
          <cell r="C15" t="str">
            <v>Fresh</v>
          </cell>
          <cell r="K15" t="str">
            <v>Mrs. SHITAL SANDEEP MANE</v>
          </cell>
          <cell r="O15" t="str">
            <v>YUVRAJ THORAT</v>
          </cell>
        </row>
        <row r="16">
          <cell r="C16" t="str">
            <v>Fresh</v>
          </cell>
          <cell r="K16" t="str">
            <v>Mr. KISHOR BALASAHEB JADHAV</v>
          </cell>
          <cell r="O16" t="str">
            <v>ROHIT NIMBALKAR</v>
          </cell>
        </row>
        <row r="17">
          <cell r="C17" t="str">
            <v>Fresh</v>
          </cell>
          <cell r="K17" t="str">
            <v>Mr. AKSHAY BABAN KOLEKAR</v>
          </cell>
          <cell r="O17" t="str">
            <v>SAMRUDDHI PURANDARE</v>
          </cell>
        </row>
        <row r="18">
          <cell r="C18" t="str">
            <v>Fresh</v>
          </cell>
          <cell r="K18" t="str">
            <v>Mr. ALIAKBAR TALIB KACHWALA</v>
          </cell>
          <cell r="O18" t="str">
            <v>SHLOK SUTAR</v>
          </cell>
        </row>
        <row r="19">
          <cell r="C19" t="str">
            <v>Fresh</v>
          </cell>
          <cell r="K19" t="str">
            <v>Mr. GOPINATH GANPAT KUDHALE</v>
          </cell>
          <cell r="O19" t="str">
            <v>MAHADEV JADHAV</v>
          </cell>
        </row>
        <row r="20">
          <cell r="C20" t="str">
            <v>Fresh</v>
          </cell>
          <cell r="K20" t="str">
            <v>Mr. FAROOQUE ABDULWAHID ANSARI</v>
          </cell>
          <cell r="O20" t="str">
            <v>SHRIKRUSHNA GAVLI</v>
          </cell>
        </row>
        <row r="21">
          <cell r="C21" t="str">
            <v>Fresh</v>
          </cell>
          <cell r="K21" t="str">
            <v>Ms. SAKINA MOHAMMAD HANIF KHATOON</v>
          </cell>
          <cell r="O21" t="str">
            <v>YUVRAJ THORAT</v>
          </cell>
        </row>
        <row r="22">
          <cell r="C22" t="str">
            <v>Fresh</v>
          </cell>
          <cell r="K22" t="str">
            <v>Mr. AMIT ANKUSH KHARADE</v>
          </cell>
          <cell r="O22" t="str">
            <v>AKSHAY PAWAR</v>
          </cell>
        </row>
        <row r="23">
          <cell r="C23" t="str">
            <v>Fresh</v>
          </cell>
          <cell r="K23" t="str">
            <v>Mr. MANISH SHANTARAM NAVALE</v>
          </cell>
          <cell r="O23" t="str">
            <v>SANKET KAMBLE</v>
          </cell>
        </row>
        <row r="24">
          <cell r="C24" t="str">
            <v>Fresh</v>
          </cell>
          <cell r="K24" t="str">
            <v>Mrs. NIDHI AMEYA BARVE</v>
          </cell>
          <cell r="O24" t="str">
            <v>NITIN BODAKE</v>
          </cell>
        </row>
        <row r="25">
          <cell r="C25" t="str">
            <v>Fresh</v>
          </cell>
          <cell r="K25" t="str">
            <v>Mr. VISHAL YUCHARAN BHURE</v>
          </cell>
          <cell r="O25" t="str">
            <v>VIVEK BHALERAO</v>
          </cell>
        </row>
        <row r="26">
          <cell r="C26" t="str">
            <v>Fresh</v>
          </cell>
          <cell r="K26" t="str">
            <v>Mr. AMIT ASHOK PALANGE</v>
          </cell>
          <cell r="O26" t="str">
            <v>ASHWIN R SAINDANE</v>
          </cell>
        </row>
        <row r="27">
          <cell r="C27" t="str">
            <v>Fresh</v>
          </cell>
          <cell r="K27" t="str">
            <v>Mr. SANJAYKUMAR NAMDEV MANE</v>
          </cell>
          <cell r="O27" t="str">
            <v>ASHWIN R SAINDANE</v>
          </cell>
        </row>
        <row r="28">
          <cell r="C28" t="str">
            <v>Fresh</v>
          </cell>
          <cell r="K28" t="str">
            <v>Mr. GANEAYSH BATTURAO JAGTAP</v>
          </cell>
          <cell r="O28" t="str">
            <v>NITIN BODAKE</v>
          </cell>
        </row>
        <row r="29">
          <cell r="C29" t="str">
            <v>Fresh</v>
          </cell>
          <cell r="K29" t="str">
            <v>Mr. AWESH MURLIDHAR MEHARE</v>
          </cell>
          <cell r="O29" t="str">
            <v>SHRIKRUSHNA GAVLI</v>
          </cell>
        </row>
        <row r="30">
          <cell r="C30" t="str">
            <v>Fresh</v>
          </cell>
          <cell r="K30" t="str">
            <v>Mr. KISHOR LAXMAN DESHPANDE</v>
          </cell>
          <cell r="O30" t="str">
            <v>SHUBHAM MADANE</v>
          </cell>
        </row>
        <row r="31">
          <cell r="C31" t="str">
            <v>Fresh</v>
          </cell>
          <cell r="K31" t="str">
            <v>Mr. VISHAL VILAS BAHIRAT</v>
          </cell>
          <cell r="O31" t="str">
            <v>VIVEK BHALERAO</v>
          </cell>
        </row>
        <row r="32">
          <cell r="C32" t="str">
            <v>Fresh</v>
          </cell>
          <cell r="K32" t="str">
            <v>Mr. WASUDEO TUKARAM RANE</v>
          </cell>
          <cell r="O32" t="str">
            <v>MAHADEV JADHAV</v>
          </cell>
        </row>
        <row r="33">
          <cell r="C33" t="str">
            <v>Fresh</v>
          </cell>
          <cell r="K33" t="str">
            <v>Mrs. SUNITA SHYAM POPHALE</v>
          </cell>
          <cell r="O33" t="str">
            <v>ROHIT NIMBALKAR</v>
          </cell>
        </row>
        <row r="34">
          <cell r="C34" t="str">
            <v>Fresh</v>
          </cell>
          <cell r="K34" t="str">
            <v>Mrs. SHUBHA SUNIL NIRMALE</v>
          </cell>
          <cell r="O34" t="str">
            <v>SHUBHAM MADANE</v>
          </cell>
        </row>
        <row r="35">
          <cell r="C35" t="str">
            <v>Fresh</v>
          </cell>
          <cell r="K35" t="str">
            <v>Mr. BRAJESH KUMAR GUPTA</v>
          </cell>
          <cell r="O35" t="str">
            <v>TATYASAHEB DHANE</v>
          </cell>
        </row>
        <row r="36">
          <cell r="C36" t="str">
            <v>Fresh</v>
          </cell>
          <cell r="K36" t="str">
            <v>SHRIYA TOURS AND TRAVELS</v>
          </cell>
          <cell r="O36" t="str">
            <v>DEEPAK KHARAT</v>
          </cell>
        </row>
        <row r="37">
          <cell r="C37" t="str">
            <v>Fresh</v>
          </cell>
          <cell r="K37" t="str">
            <v>SHREE TOURS &amp; TRAVELS</v>
          </cell>
          <cell r="O37" t="str">
            <v>DEEPAK KHARAT</v>
          </cell>
        </row>
        <row r="38">
          <cell r="C38" t="str">
            <v>Fresh</v>
          </cell>
          <cell r="K38" t="str">
            <v>ARVIND LIMITED (TELECOM DIVISION)</v>
          </cell>
          <cell r="O38" t="str">
            <v>SHLOK SUTAR</v>
          </cell>
        </row>
        <row r="39">
          <cell r="C39" t="str">
            <v>Fresh</v>
          </cell>
          <cell r="K39" t="str">
            <v>Mr. HEMANTKUMAR BALIRAM TORASE</v>
          </cell>
          <cell r="O39" t="str">
            <v>SHLOK SUTAR</v>
          </cell>
        </row>
        <row r="40">
          <cell r="C40" t="str">
            <v>Fresh</v>
          </cell>
          <cell r="K40" t="str">
            <v>Mr. RAVISHANKAR  SETURAM</v>
          </cell>
          <cell r="O40" t="str">
            <v>SANKET KAMBLE</v>
          </cell>
        </row>
        <row r="41">
          <cell r="C41" t="str">
            <v>Fresh</v>
          </cell>
          <cell r="K41" t="str">
            <v>Mr. PRASHANT SHANKAR MANE</v>
          </cell>
          <cell r="O41" t="str">
            <v>ASHWIN R SAINDANE</v>
          </cell>
        </row>
        <row r="42">
          <cell r="C42" t="str">
            <v>Fresh</v>
          </cell>
          <cell r="K42" t="str">
            <v>Mrs. RAJASHREE RAJENDRA WALIMBE</v>
          </cell>
          <cell r="O42" t="str">
            <v>ABHISHEK KHAKE</v>
          </cell>
        </row>
        <row r="43">
          <cell r="C43" t="str">
            <v>Fresh</v>
          </cell>
          <cell r="K43" t="str">
            <v>BAJARANG TOURS AND TRAVELS</v>
          </cell>
          <cell r="O43" t="str">
            <v>DEEPAK KHARAT</v>
          </cell>
        </row>
        <row r="44">
          <cell r="C44" t="str">
            <v>Fresh</v>
          </cell>
          <cell r="K44" t="str">
            <v>Mr. NANDAN RAVINDRA KURDEKAR</v>
          </cell>
          <cell r="O44" t="str">
            <v>SHRIKRUSHNA GAVLI</v>
          </cell>
        </row>
        <row r="45">
          <cell r="C45" t="str">
            <v>Fresh</v>
          </cell>
          <cell r="K45" t="str">
            <v>Mrs. DHANASHREE SUDHIR DHAWADE</v>
          </cell>
          <cell r="O45" t="str">
            <v>MAHADEV JADHAV</v>
          </cell>
        </row>
        <row r="46">
          <cell r="C46" t="str">
            <v>Fresh</v>
          </cell>
          <cell r="K46" t="str">
            <v>Mr. SHEKHAAR VITTHAL GOLE</v>
          </cell>
          <cell r="O46" t="str">
            <v>SHLOK SUTAR</v>
          </cell>
        </row>
        <row r="47">
          <cell r="C47" t="str">
            <v>Fresh</v>
          </cell>
          <cell r="K47" t="str">
            <v>Mr. MALHARI VILAS KHEDKAR</v>
          </cell>
          <cell r="O47" t="str">
            <v>SHUBHAM YELLARE</v>
          </cell>
        </row>
        <row r="48">
          <cell r="C48" t="str">
            <v>Fresh</v>
          </cell>
          <cell r="K48" t="str">
            <v>Ms. BHARATI VYANKATESH NAIK</v>
          </cell>
          <cell r="O48" t="str">
            <v>SHUBHAM YELLARE</v>
          </cell>
        </row>
        <row r="49">
          <cell r="C49" t="str">
            <v>Fresh</v>
          </cell>
          <cell r="K49" t="str">
            <v>Mr. ABRAHAM KUNNETHETHU GEORGE</v>
          </cell>
          <cell r="O49" t="str">
            <v>SHUBHAM KADU</v>
          </cell>
        </row>
        <row r="50">
          <cell r="C50" t="str">
            <v>Fresh</v>
          </cell>
          <cell r="K50" t="str">
            <v>Mr. ANIL SHANKAR KADAM</v>
          </cell>
          <cell r="O50" t="str">
            <v>SANKET KAMBLE</v>
          </cell>
        </row>
        <row r="51">
          <cell r="C51" t="str">
            <v>Fresh</v>
          </cell>
          <cell r="K51" t="str">
            <v>Mr. BHAVESH SATISH DHANDE</v>
          </cell>
          <cell r="O51" t="str">
            <v>AKSHAY PAWAR</v>
          </cell>
        </row>
        <row r="52">
          <cell r="C52" t="str">
            <v>Fresh</v>
          </cell>
          <cell r="K52" t="str">
            <v>Mr. UTKARSH SUNIL DIXIT</v>
          </cell>
          <cell r="O52" t="str">
            <v>ABHISHEK KHAKE</v>
          </cell>
        </row>
        <row r="53">
          <cell r="C53" t="str">
            <v>Fresh</v>
          </cell>
          <cell r="K53" t="str">
            <v>SHRAWANI TOURS AND TRAVELS</v>
          </cell>
          <cell r="O53" t="str">
            <v>DEEPAK KHARAT</v>
          </cell>
        </row>
        <row r="54">
          <cell r="C54" t="str">
            <v>Fresh</v>
          </cell>
          <cell r="K54" t="str">
            <v>Mr. DATTA SHIVAJI MUJUMALE</v>
          </cell>
          <cell r="O54" t="str">
            <v>SHUBHAM KADU</v>
          </cell>
        </row>
        <row r="55">
          <cell r="C55" t="str">
            <v>Fresh</v>
          </cell>
          <cell r="K55" t="str">
            <v>Mr. ANKIT SURYAKANT SHAH</v>
          </cell>
          <cell r="O55" t="str">
            <v>VRUSHALI MOHITE</v>
          </cell>
        </row>
        <row r="56">
          <cell r="C56" t="str">
            <v>Fresh</v>
          </cell>
          <cell r="K56" t="str">
            <v>Mr. ANIL DNYANESHWAR YELWANDE</v>
          </cell>
          <cell r="O56" t="str">
            <v>SANKET KAMBLE</v>
          </cell>
        </row>
        <row r="57">
          <cell r="C57" t="str">
            <v>Fresh</v>
          </cell>
          <cell r="K57" t="str">
            <v>Mr. SAURABH SURESH AINCHWAR</v>
          </cell>
          <cell r="O57" t="str">
            <v>SHUBHAM YELLARE</v>
          </cell>
        </row>
        <row r="58">
          <cell r="C58" t="str">
            <v>Fresh</v>
          </cell>
          <cell r="K58" t="str">
            <v>Mr. GANESH VISHVASRAO DESHMUKH</v>
          </cell>
          <cell r="O58" t="str">
            <v>ASHWIN R SAINDANE</v>
          </cell>
        </row>
        <row r="59">
          <cell r="C59" t="str">
            <v>Fresh</v>
          </cell>
          <cell r="K59" t="str">
            <v>Mr. RANJITHKUMAR  N</v>
          </cell>
          <cell r="O59" t="str">
            <v>SHUBHAM YELLARE</v>
          </cell>
        </row>
        <row r="60">
          <cell r="C60" t="str">
            <v>Fresh</v>
          </cell>
          <cell r="K60" t="str">
            <v>Mr. GHANSHAM LAXMINARAYAN ZANWAR</v>
          </cell>
          <cell r="O60" t="str">
            <v>VRUSHALI MOHITE</v>
          </cell>
        </row>
        <row r="61">
          <cell r="C61" t="str">
            <v>Fresh</v>
          </cell>
          <cell r="K61" t="str">
            <v>Mr. ASHOK MANOHAR ATOLE</v>
          </cell>
          <cell r="O61" t="str">
            <v>ASHWIN R SAINDANE</v>
          </cell>
        </row>
        <row r="62">
          <cell r="C62" t="str">
            <v>Fresh</v>
          </cell>
          <cell r="K62" t="str">
            <v>LOKADESHWAR TOURS &amp; TRAVELS</v>
          </cell>
          <cell r="O62" t="str">
            <v>DEEPAK KHARAT</v>
          </cell>
        </row>
        <row r="63">
          <cell r="C63" t="str">
            <v>Fresh</v>
          </cell>
          <cell r="K63" t="str">
            <v>Ms. KIRTI VITTHALRAO CHAVAN</v>
          </cell>
          <cell r="O63" t="str">
            <v>SHRIKRUSHNA GAVLI</v>
          </cell>
        </row>
        <row r="64">
          <cell r="C64" t="str">
            <v>Fresh</v>
          </cell>
          <cell r="K64" t="str">
            <v>Mr. SONGLIANKHAM  HAUZEL</v>
          </cell>
          <cell r="O64" t="str">
            <v>TATYASAHEB DHANE</v>
          </cell>
        </row>
        <row r="65">
          <cell r="C65" t="str">
            <v>Fresh</v>
          </cell>
          <cell r="K65" t="str">
            <v>Mr. RAVINDRA VISHNUPANT MOKASHI</v>
          </cell>
          <cell r="O65" t="str">
            <v>TATYASAHEB DHANE</v>
          </cell>
        </row>
        <row r="66">
          <cell r="C66" t="str">
            <v>Fresh</v>
          </cell>
          <cell r="K66" t="str">
            <v>Mr. DINESH YASHWANT DHANDE</v>
          </cell>
          <cell r="O66" t="str">
            <v>SAMRUDDHI PURANDARE</v>
          </cell>
        </row>
        <row r="67">
          <cell r="C67" t="str">
            <v>Fresh</v>
          </cell>
          <cell r="K67" t="str">
            <v>Mr. RAJKUMAR BHAURAO ANDHALE</v>
          </cell>
          <cell r="O67" t="str">
            <v>ROHIT NIMBALKAR</v>
          </cell>
        </row>
        <row r="68">
          <cell r="C68" t="str">
            <v>Fresh</v>
          </cell>
          <cell r="K68" t="str">
            <v>Mr. KULDEEP DAYALDAS RUCHANDANI</v>
          </cell>
          <cell r="O68" t="str">
            <v>ROHIT NIMBALKAR</v>
          </cell>
        </row>
        <row r="69">
          <cell r="C69" t="str">
            <v>Fresh</v>
          </cell>
          <cell r="K69" t="str">
            <v>Mr. SHYAM ROHIDAS HOLAM</v>
          </cell>
          <cell r="O69" t="str">
            <v>AKSHAY PAWAR</v>
          </cell>
        </row>
        <row r="70">
          <cell r="C70" t="str">
            <v>Fresh</v>
          </cell>
          <cell r="K70" t="str">
            <v>Mr. GANESH SANDIPAN ASABE</v>
          </cell>
          <cell r="O70" t="str">
            <v>ANIKET NARSIKAR</v>
          </cell>
        </row>
        <row r="71">
          <cell r="C71" t="str">
            <v>Fresh</v>
          </cell>
          <cell r="K71" t="str">
            <v>Mr. SANDEEP ASHOK BHORDE</v>
          </cell>
          <cell r="O71" t="str">
            <v>AKSHAY PAWAR</v>
          </cell>
        </row>
        <row r="72">
          <cell r="C72" t="str">
            <v>Fresh</v>
          </cell>
          <cell r="K72" t="str">
            <v>Mr. NACHIKET SHARAD PATWARDHAN</v>
          </cell>
          <cell r="O72" t="str">
            <v>TATYASAHEB DHANE</v>
          </cell>
        </row>
        <row r="73">
          <cell r="C73" t="str">
            <v>Fresh</v>
          </cell>
          <cell r="K73" t="str">
            <v>Mr. VINOD POPATLAL BAMB</v>
          </cell>
          <cell r="O73" t="str">
            <v>VIDULA BHARAM</v>
          </cell>
        </row>
        <row r="74">
          <cell r="C74" t="str">
            <v>Fresh</v>
          </cell>
          <cell r="K74" t="str">
            <v>Mr. AKASH NETAJI JAGTAP</v>
          </cell>
          <cell r="O74" t="str">
            <v>ROHIT NIMBALKAR</v>
          </cell>
        </row>
        <row r="75">
          <cell r="C75" t="str">
            <v>Fresh</v>
          </cell>
          <cell r="K75" t="str">
            <v>Mr. RAMDAS EKNATH DODKE</v>
          </cell>
          <cell r="O75" t="str">
            <v>SIDDHESH MANE</v>
          </cell>
        </row>
        <row r="76">
          <cell r="C76" t="str">
            <v>Fresh</v>
          </cell>
          <cell r="K76" t="str">
            <v>Mr. BHASKARJYOTI  SAIKIA</v>
          </cell>
          <cell r="O76" t="str">
            <v>ANIKET NARSIKAR</v>
          </cell>
        </row>
        <row r="77">
          <cell r="C77" t="str">
            <v>Fresh</v>
          </cell>
          <cell r="K77" t="str">
            <v>Mr. DEVKINANDAN SOPAN KHANEKAR</v>
          </cell>
          <cell r="O77" t="str">
            <v>SIDDHESH MANE</v>
          </cell>
        </row>
        <row r="78">
          <cell r="C78" t="str">
            <v>Fresh</v>
          </cell>
          <cell r="K78" t="str">
            <v>Mr. SHUBHAM RANJIT BINAWAT</v>
          </cell>
          <cell r="O78" t="str">
            <v>SAMRUDDHI PURANDARE</v>
          </cell>
        </row>
        <row r="79">
          <cell r="C79" t="str">
            <v>Fresh</v>
          </cell>
          <cell r="K79" t="str">
            <v>Mr. MANIKANT  MUKATI</v>
          </cell>
          <cell r="O79" t="str">
            <v>SHRIKRUSHNA GAVLI</v>
          </cell>
        </row>
        <row r="80">
          <cell r="C80" t="str">
            <v>Fresh</v>
          </cell>
          <cell r="K80" t="str">
            <v>SAIRAJ TOURS AND TRAVELS</v>
          </cell>
          <cell r="O80" t="str">
            <v>DEEPAK KHARAT</v>
          </cell>
        </row>
        <row r="81">
          <cell r="C81" t="str">
            <v>Fresh</v>
          </cell>
          <cell r="K81" t="str">
            <v>Mr. ANIL RAMCHABILA KUSHAWAHA</v>
          </cell>
          <cell r="O81" t="str">
            <v>ASHWIN R SAINDANE</v>
          </cell>
        </row>
        <row r="82">
          <cell r="C82" t="str">
            <v>Fresh</v>
          </cell>
          <cell r="K82" t="str">
            <v>Mr. SUBHASH ANKUSH PAYGUDE</v>
          </cell>
          <cell r="O82" t="str">
            <v>YUVRAJ THORAT</v>
          </cell>
        </row>
        <row r="83">
          <cell r="C83" t="str">
            <v>Fresh</v>
          </cell>
          <cell r="K83" t="str">
            <v>Mr. SAHIL RAMESH PURI</v>
          </cell>
          <cell r="O83" t="str">
            <v>YUVRAJ THORAT</v>
          </cell>
        </row>
        <row r="84">
          <cell r="C84" t="str">
            <v>Fresh</v>
          </cell>
          <cell r="K84" t="str">
            <v>Mr. ABHAY ARUN JOGLEKAR</v>
          </cell>
          <cell r="O84" t="str">
            <v>YUVRAJ THORAT</v>
          </cell>
        </row>
        <row r="85">
          <cell r="C85" t="str">
            <v>Fresh</v>
          </cell>
          <cell r="K85" t="str">
            <v>Mrs. MANJUSHA MANISH JOSHI</v>
          </cell>
          <cell r="O85" t="str">
            <v>ABHISHEK KHAKE</v>
          </cell>
        </row>
        <row r="86">
          <cell r="C86" t="str">
            <v>Fresh</v>
          </cell>
          <cell r="K86" t="str">
            <v>Mrs. RITU SHRIKANT SUDARSHANE</v>
          </cell>
          <cell r="O86" t="str">
            <v>SHUBHAM YELLARE</v>
          </cell>
        </row>
        <row r="87">
          <cell r="C87" t="str">
            <v>Fresh</v>
          </cell>
          <cell r="K87" t="str">
            <v>Mr. SUBHASH MARUTI GORDE</v>
          </cell>
          <cell r="O87" t="str">
            <v>ABHISHEK KHAKE</v>
          </cell>
        </row>
        <row r="88">
          <cell r="C88" t="str">
            <v>Fresh</v>
          </cell>
          <cell r="K88" t="str">
            <v>Mr. SAISH DHANRAJ CHAVAN</v>
          </cell>
          <cell r="O88" t="str">
            <v>VIDULA BHARAM</v>
          </cell>
        </row>
        <row r="89">
          <cell r="C89" t="str">
            <v>Fresh</v>
          </cell>
          <cell r="K89" t="str">
            <v>CUBIX TECH INTEGRATION PRIVATE LIMITED</v>
          </cell>
          <cell r="O89" t="str">
            <v>SHUBHAM YELLARE</v>
          </cell>
        </row>
        <row r="90">
          <cell r="C90" t="str">
            <v>Fresh</v>
          </cell>
          <cell r="K90" t="str">
            <v>Mr. KISHOR DNYANDEO ZODAGE</v>
          </cell>
          <cell r="O90" t="str">
            <v>SHUBHAM KADU</v>
          </cell>
        </row>
        <row r="91">
          <cell r="C91" t="str">
            <v>Fresh</v>
          </cell>
          <cell r="K91" t="str">
            <v>Mr. AKASH PANDURANG KUDALE</v>
          </cell>
          <cell r="O91" t="str">
            <v>SANKET KAMBLE</v>
          </cell>
        </row>
        <row r="92">
          <cell r="C92" t="str">
            <v>Fresh</v>
          </cell>
          <cell r="K92" t="str">
            <v>Mr. ASHISH ARUN MARNE</v>
          </cell>
          <cell r="O92" t="str">
            <v>ROHIT NIMBALKAR</v>
          </cell>
        </row>
        <row r="93">
          <cell r="C93" t="str">
            <v>Fresh</v>
          </cell>
          <cell r="K93" t="str">
            <v>Mr. SATISH BAJIRAO SHEVALE</v>
          </cell>
          <cell r="O93" t="str">
            <v>SHUBHAM KADU</v>
          </cell>
        </row>
        <row r="94">
          <cell r="C94" t="str">
            <v>Fresh</v>
          </cell>
          <cell r="K94" t="str">
            <v>Mr. AADITYA SAYAJI CHORGHE</v>
          </cell>
          <cell r="O94" t="str">
            <v>SHRIKRUSHNA GAVLI</v>
          </cell>
        </row>
        <row r="95">
          <cell r="C95" t="str">
            <v>Fresh</v>
          </cell>
          <cell r="K95" t="str">
            <v>Mr. NARENDRA GOPAL PAIGUDE</v>
          </cell>
          <cell r="O95" t="str">
            <v>SIDDHESH MANE</v>
          </cell>
        </row>
        <row r="96">
          <cell r="C96" t="str">
            <v>Fresh</v>
          </cell>
          <cell r="K96" t="str">
            <v>Mr. GANESH ASHOK MARATHE</v>
          </cell>
          <cell r="O96" t="str">
            <v>VIVEK BHALERAO</v>
          </cell>
        </row>
        <row r="97">
          <cell r="C97" t="str">
            <v>Fresh</v>
          </cell>
          <cell r="K97" t="str">
            <v>Mrs. USHA MAHENDRA WANJALE</v>
          </cell>
          <cell r="O97" t="str">
            <v>VIVEK BHALERAO</v>
          </cell>
        </row>
        <row r="98">
          <cell r="C98" t="str">
            <v>Fresh</v>
          </cell>
          <cell r="K98" t="str">
            <v>Mr. ANAND RAJ BADAL</v>
          </cell>
          <cell r="O98" t="str">
            <v>VRUSHALI MOHITE</v>
          </cell>
        </row>
        <row r="99">
          <cell r="C99" t="str">
            <v>Fresh</v>
          </cell>
          <cell r="K99" t="str">
            <v>Mr. DINESH DAYASHANKAR BHATT</v>
          </cell>
          <cell r="O99" t="str">
            <v>AKSHAY PAWAR</v>
          </cell>
        </row>
        <row r="100">
          <cell r="C100" t="str">
            <v>Fresh</v>
          </cell>
          <cell r="K100" t="str">
            <v>Mrs. MANASEE ADVAIT KURLEKAR</v>
          </cell>
          <cell r="O100" t="str">
            <v>SHLOK SUTAR</v>
          </cell>
        </row>
        <row r="101">
          <cell r="C101" t="str">
            <v>Fresh</v>
          </cell>
          <cell r="K101" t="str">
            <v>Mr. VIKAS VILAS KOLHAL</v>
          </cell>
          <cell r="O101" t="str">
            <v>SHRIKRUSHNA GAVLI</v>
          </cell>
        </row>
        <row r="102">
          <cell r="C102" t="str">
            <v>Fresh</v>
          </cell>
          <cell r="K102" t="str">
            <v>Mr. RAVINDRA BANDU GUMASTE</v>
          </cell>
          <cell r="O102" t="str">
            <v>SHUBHAM KADU</v>
          </cell>
        </row>
        <row r="103">
          <cell r="C103" t="str">
            <v>Fresh</v>
          </cell>
          <cell r="K103" t="str">
            <v>Mrs. MADHURI SURESH PAWAR</v>
          </cell>
          <cell r="O103" t="str">
            <v>NIKHIL MADANE</v>
          </cell>
        </row>
        <row r="104">
          <cell r="C104" t="str">
            <v>Fresh</v>
          </cell>
          <cell r="K104" t="str">
            <v>Mr. AISHWARY DIGAMBAR BHASME</v>
          </cell>
          <cell r="O104" t="str">
            <v>SAMRUDDHI PURANDARE</v>
          </cell>
        </row>
        <row r="105">
          <cell r="C105" t="str">
            <v>Fresh</v>
          </cell>
          <cell r="K105" t="str">
            <v>Mr. SUMIT SANJAY JAGTAP</v>
          </cell>
          <cell r="O105" t="str">
            <v>SIDDHESH MANE</v>
          </cell>
        </row>
        <row r="106">
          <cell r="C106" t="str">
            <v>Fresh</v>
          </cell>
          <cell r="K106" t="str">
            <v>Mr. SACHIN CHANDRAM MALI</v>
          </cell>
          <cell r="O106" t="str">
            <v>YUVRAJ THORAT</v>
          </cell>
        </row>
        <row r="107">
          <cell r="C107" t="str">
            <v>Fresh</v>
          </cell>
          <cell r="K107" t="str">
            <v>Mr. ARBAZ FAJAL KHAN</v>
          </cell>
          <cell r="O107" t="str">
            <v>SHUBHAM MADANE</v>
          </cell>
        </row>
        <row r="108">
          <cell r="C108" t="str">
            <v>Fresh</v>
          </cell>
          <cell r="K108" t="str">
            <v>Mr. MANGESH SHAMBHU TILEKAR</v>
          </cell>
          <cell r="O108" t="str">
            <v>VRUSHALI MOHITE</v>
          </cell>
        </row>
        <row r="109">
          <cell r="C109" t="str">
            <v>Fresh</v>
          </cell>
          <cell r="K109" t="str">
            <v>Ms. PRIYA HIRALAL GUPTA</v>
          </cell>
          <cell r="O109" t="str">
            <v>VRUSHALI MOHITE</v>
          </cell>
        </row>
        <row r="110">
          <cell r="C110" t="str">
            <v>Fresh</v>
          </cell>
          <cell r="K110" t="str">
            <v>Mrs. SMITA SHEKHAR MHAPSEKAR</v>
          </cell>
          <cell r="O110" t="str">
            <v>VIVEK BHALERAO</v>
          </cell>
        </row>
        <row r="111">
          <cell r="C111" t="str">
            <v>Fresh</v>
          </cell>
          <cell r="K111" t="str">
            <v>SWARAJ ENTERPRISES</v>
          </cell>
          <cell r="O111" t="str">
            <v>DEEPAK KHARAT</v>
          </cell>
        </row>
        <row r="112">
          <cell r="C112" t="str">
            <v>Fresh</v>
          </cell>
          <cell r="K112" t="str">
            <v>Mr. RAMESH SHANKAR JADHAV</v>
          </cell>
          <cell r="O112" t="str">
            <v>YUVRAJ THORAT</v>
          </cell>
        </row>
        <row r="113">
          <cell r="C113" t="str">
            <v>Fresh</v>
          </cell>
          <cell r="K113" t="str">
            <v>Mr. SWAPNIL MARUTI SHINDE</v>
          </cell>
          <cell r="O113" t="str">
            <v>SHUBHAM MADANE</v>
          </cell>
        </row>
        <row r="114">
          <cell r="C114" t="str">
            <v>Fresh</v>
          </cell>
          <cell r="K114" t="str">
            <v>Mr. SAURABH DEEPAK BHALERAO</v>
          </cell>
          <cell r="O114" t="str">
            <v>ABHISHEK KHAKE</v>
          </cell>
        </row>
        <row r="115">
          <cell r="C115" t="str">
            <v>Fresh</v>
          </cell>
          <cell r="K115" t="str">
            <v>Mrs. APARNA SANJAYKUMAR BHOSALE</v>
          </cell>
          <cell r="O115" t="str">
            <v>SHRIKRUSHNA GAVLI</v>
          </cell>
        </row>
        <row r="116">
          <cell r="C116" t="str">
            <v>Fresh</v>
          </cell>
          <cell r="K116" t="str">
            <v>Mr. PRATIK SANJAY JASUTKAR</v>
          </cell>
          <cell r="O116" t="str">
            <v>SHUBHAM YELLARE</v>
          </cell>
        </row>
        <row r="117">
          <cell r="C117" t="str">
            <v>Fresh</v>
          </cell>
          <cell r="K117" t="str">
            <v>Mr. PRAVIN BHIMRAO NERLEKAR</v>
          </cell>
          <cell r="O117" t="str">
            <v>SANKET KAMBLE</v>
          </cell>
        </row>
        <row r="118">
          <cell r="C118" t="str">
            <v>Fresh</v>
          </cell>
          <cell r="K118" t="str">
            <v>Mr. NARENDRA KASHINATH MAVLE</v>
          </cell>
          <cell r="O118" t="str">
            <v>VRUSHALI MOHITE</v>
          </cell>
        </row>
        <row r="119">
          <cell r="C119" t="str">
            <v>Fresh</v>
          </cell>
          <cell r="K119" t="str">
            <v>Mrs. SHARMILA UDAY KULKARNI</v>
          </cell>
          <cell r="O119" t="str">
            <v>ROHIT NIMBALKAR</v>
          </cell>
        </row>
        <row r="120">
          <cell r="C120" t="str">
            <v>Fresh</v>
          </cell>
          <cell r="K120" t="str">
            <v>Mr. SAMBHAJI GULABRAO GAIKWAD</v>
          </cell>
          <cell r="O120" t="str">
            <v>SAMRUDDHI PURANDARE</v>
          </cell>
        </row>
        <row r="121">
          <cell r="C121" t="str">
            <v>Fresh</v>
          </cell>
          <cell r="K121" t="str">
            <v>Mr. SHANKARRAO DAGADU MOKATE</v>
          </cell>
          <cell r="O121" t="str">
            <v>SIDDHESH MANE</v>
          </cell>
        </row>
        <row r="122">
          <cell r="C122" t="str">
            <v>Fresh</v>
          </cell>
          <cell r="K122" t="str">
            <v>Mr. YUVRAJ HIRAMAN KHATPE</v>
          </cell>
          <cell r="O122" t="str">
            <v>SHUBHAM KADU</v>
          </cell>
        </row>
        <row r="123">
          <cell r="C123" t="str">
            <v>Fresh</v>
          </cell>
          <cell r="K123" t="str">
            <v>Mr. GITARAM KISANRAO ANBHULE</v>
          </cell>
          <cell r="O123" t="str">
            <v>SHRIKRUSHNA GAVLI</v>
          </cell>
        </row>
        <row r="124">
          <cell r="C124" t="str">
            <v>Fresh</v>
          </cell>
          <cell r="K124" t="str">
            <v>Mr. ROHIT RATNA ANDHARE</v>
          </cell>
          <cell r="O124" t="str">
            <v>VIVEK BHALERAO</v>
          </cell>
        </row>
        <row r="125">
          <cell r="C125" t="str">
            <v>Fresh</v>
          </cell>
          <cell r="K125" t="str">
            <v>Mr. SATISH CHANDRAKANT KUNJIR</v>
          </cell>
          <cell r="O125" t="str">
            <v>SANKET KAMBLE</v>
          </cell>
        </row>
        <row r="126">
          <cell r="C126" t="str">
            <v>Fresh</v>
          </cell>
          <cell r="K126" t="str">
            <v>Mr. NANDU RAMBHAU VINODE</v>
          </cell>
          <cell r="O126" t="str">
            <v>SHRIKRUSHNA GAVLI</v>
          </cell>
        </row>
        <row r="127">
          <cell r="C127" t="str">
            <v>Fresh</v>
          </cell>
          <cell r="K127" t="str">
            <v>MAULI TOURS AND TRAVELS</v>
          </cell>
          <cell r="O127" t="str">
            <v>DEEPAK KHARAT</v>
          </cell>
        </row>
        <row r="128">
          <cell r="C128" t="str">
            <v>Fresh</v>
          </cell>
          <cell r="K128" t="str">
            <v>Mr. NITINKUMAR WAMAN GUMGAONKAR</v>
          </cell>
          <cell r="O128" t="str">
            <v>SHUBHAM PAWALE</v>
          </cell>
        </row>
        <row r="129">
          <cell r="C129" t="str">
            <v>Fresh</v>
          </cell>
          <cell r="K129" t="str">
            <v>Mr. SACHIN RAOSAHEB SAKKARGE</v>
          </cell>
          <cell r="O129" t="str">
            <v>ANIKET NARSIKAR</v>
          </cell>
        </row>
        <row r="130">
          <cell r="C130" t="str">
            <v>Fresh</v>
          </cell>
          <cell r="K130" t="str">
            <v>Mr. RAMESH BALWANT KARANJAWANE</v>
          </cell>
          <cell r="O130" t="str">
            <v>VRUSHALI MOHITE</v>
          </cell>
        </row>
        <row r="131">
          <cell r="C131" t="str">
            <v>Fresh</v>
          </cell>
          <cell r="K131" t="str">
            <v>Mr. SHRENIK DEVENDRA BORA</v>
          </cell>
          <cell r="O131" t="str">
            <v>YUVRAJ THORAT</v>
          </cell>
        </row>
        <row r="132">
          <cell r="C132" t="str">
            <v>Fresh</v>
          </cell>
          <cell r="K132" t="str">
            <v>Mr. MANGESH BHAURAO BHOYAR</v>
          </cell>
          <cell r="O132" t="str">
            <v>VIVEK BHALERAO</v>
          </cell>
        </row>
        <row r="133">
          <cell r="C133" t="str">
            <v>Fresh</v>
          </cell>
          <cell r="K133" t="str">
            <v>Mr. DHARMENDRA DAYASHANKAR SINGH</v>
          </cell>
          <cell r="O133" t="str">
            <v>VIVEK BHALERAO</v>
          </cell>
        </row>
        <row r="134">
          <cell r="C134" t="str">
            <v>Fresh</v>
          </cell>
          <cell r="K134" t="str">
            <v>VAIBHAV TOURS &amp; TRAVELS</v>
          </cell>
          <cell r="O134" t="str">
            <v>DEEPAK KHARAT</v>
          </cell>
        </row>
        <row r="135">
          <cell r="C135" t="str">
            <v>Fresh</v>
          </cell>
          <cell r="K135" t="str">
            <v>Mrs. DIPALI DADASO KALE</v>
          </cell>
          <cell r="O135" t="str">
            <v>SHUBHAM KADU</v>
          </cell>
        </row>
        <row r="136">
          <cell r="C136" t="str">
            <v>Fresh</v>
          </cell>
          <cell r="K136" t="str">
            <v>Mr. MANDAR RAVIKUMAR DASTANE</v>
          </cell>
          <cell r="O136" t="str">
            <v>ABHISHEK KHAKE</v>
          </cell>
        </row>
        <row r="137">
          <cell r="C137" t="str">
            <v>Fresh</v>
          </cell>
          <cell r="K137" t="str">
            <v>Mr. RAMDAS VITTHAL SHEWATE</v>
          </cell>
          <cell r="O137" t="str">
            <v>YUVRAJ THORAT</v>
          </cell>
        </row>
        <row r="138">
          <cell r="C138" t="str">
            <v>Fresh</v>
          </cell>
          <cell r="K138" t="str">
            <v>Mr. ARJUN ACHYUT HANGE</v>
          </cell>
          <cell r="O138" t="str">
            <v>SHUBHAM KADU</v>
          </cell>
        </row>
        <row r="139">
          <cell r="C139" t="str">
            <v>Fresh</v>
          </cell>
          <cell r="K139" t="str">
            <v>Mr. MILIND MUKUND UMARANI</v>
          </cell>
          <cell r="O139" t="str">
            <v>SHUBHAM YELLARE</v>
          </cell>
        </row>
        <row r="140">
          <cell r="C140" t="str">
            <v>Fresh</v>
          </cell>
          <cell r="K140" t="str">
            <v>Mr. RUSTUM PRALHADRAO SOMVANSHI</v>
          </cell>
          <cell r="O140" t="str">
            <v>VRUSHALI MOHITE</v>
          </cell>
        </row>
        <row r="141">
          <cell r="C141" t="str">
            <v>Fresh</v>
          </cell>
          <cell r="K141" t="str">
            <v>Mr. BHUSHAN GANPAT BHAGAT</v>
          </cell>
          <cell r="O141" t="str">
            <v>VRUSHALI MOHITE</v>
          </cell>
        </row>
        <row r="142">
          <cell r="C142" t="str">
            <v>Fresh</v>
          </cell>
          <cell r="K142" t="str">
            <v>Mr. MAHESH JAYSINGRAO KADAM</v>
          </cell>
          <cell r="O142" t="str">
            <v>SHUBHAM YELLARE</v>
          </cell>
        </row>
        <row r="143">
          <cell r="C143" t="str">
            <v>Fresh</v>
          </cell>
          <cell r="K143" t="str">
            <v>Mr. SHAGUFTANAZNEEN MOHAMMADWASEEM MOMIN</v>
          </cell>
          <cell r="O143" t="str">
            <v>SHRIKRUSHNA GAVLI</v>
          </cell>
        </row>
        <row r="144">
          <cell r="C144" t="str">
            <v>Fresh</v>
          </cell>
          <cell r="K144" t="str">
            <v>Mr. LEKHU RAMJEET SAHANI</v>
          </cell>
          <cell r="O144" t="str">
            <v>OM KASTE</v>
          </cell>
        </row>
        <row r="145">
          <cell r="C145" t="str">
            <v>Fresh</v>
          </cell>
          <cell r="K145" t="str">
            <v>Mr. GANESH DAGDOJI DESHMUKH</v>
          </cell>
          <cell r="O145" t="str">
            <v>TATYASAHEB DHANE</v>
          </cell>
        </row>
        <row r="146">
          <cell r="C146" t="str">
            <v>Fresh</v>
          </cell>
          <cell r="K146" t="str">
            <v>Mr. VITTHAL BHANUDAS HELKAR</v>
          </cell>
          <cell r="O146" t="str">
            <v>SIDDHESH MANE</v>
          </cell>
        </row>
        <row r="147">
          <cell r="C147" t="str">
            <v>Fresh</v>
          </cell>
          <cell r="K147" t="str">
            <v>Mrs. RUCHIRA RAKESH GURAV</v>
          </cell>
          <cell r="O147" t="str">
            <v>MAHADEV JADHAV</v>
          </cell>
        </row>
        <row r="148">
          <cell r="C148" t="str">
            <v>Fresh</v>
          </cell>
          <cell r="K148" t="str">
            <v>Mr. NARAYAN PANDURANG BODAKE</v>
          </cell>
          <cell r="O148" t="str">
            <v>SHUBHAM PAWALE</v>
          </cell>
        </row>
        <row r="149">
          <cell r="C149" t="str">
            <v>Fresh</v>
          </cell>
          <cell r="K149" t="str">
            <v>Mr. GURURAJ BASVESHWAR KATTI</v>
          </cell>
          <cell r="O149" t="str">
            <v>SHRIKRUSHNA GAVLI</v>
          </cell>
        </row>
        <row r="150">
          <cell r="C150" t="str">
            <v>Fresh</v>
          </cell>
          <cell r="K150" t="str">
            <v>Mr. SAGAR ANIL BUTALA</v>
          </cell>
          <cell r="O150" t="str">
            <v>AKSHAY PAWAR</v>
          </cell>
        </row>
        <row r="151">
          <cell r="C151" t="str">
            <v>Fresh</v>
          </cell>
          <cell r="K151" t="str">
            <v>Mr. NIKHIL ANIL JEVRANI</v>
          </cell>
          <cell r="O151" t="str">
            <v>VIDULA BHARAM</v>
          </cell>
        </row>
        <row r="152">
          <cell r="C152" t="str">
            <v>Fresh</v>
          </cell>
          <cell r="K152" t="str">
            <v>Mrs. POOJA SATEESH MALI</v>
          </cell>
          <cell r="O152" t="str">
            <v>SHLOK SUTAR</v>
          </cell>
        </row>
        <row r="153">
          <cell r="C153" t="str">
            <v>Fresh</v>
          </cell>
          <cell r="K153" t="str">
            <v>Mr. ADITYA DHANANJAY SAHASRABUDHE</v>
          </cell>
          <cell r="O153" t="str">
            <v>MAHADEV JADHAV</v>
          </cell>
        </row>
        <row r="154">
          <cell r="C154" t="str">
            <v>Fresh</v>
          </cell>
          <cell r="K154" t="str">
            <v>DHRUV ENTERPRISES</v>
          </cell>
          <cell r="O154" t="str">
            <v>DEEPAK KHARAT</v>
          </cell>
        </row>
        <row r="155">
          <cell r="C155" t="str">
            <v>Fresh</v>
          </cell>
          <cell r="K155" t="str">
            <v>Mr. TEJAS ANIL GOLE</v>
          </cell>
          <cell r="O155" t="str">
            <v>SHLOK SUTAR</v>
          </cell>
        </row>
        <row r="156">
          <cell r="C156" t="str">
            <v>Fresh</v>
          </cell>
          <cell r="K156" t="str">
            <v>OM CHETANYA SWAMIJI TOURS&amp;TRAVELS</v>
          </cell>
          <cell r="O156" t="str">
            <v>DEEPAK KHARAT</v>
          </cell>
        </row>
        <row r="157">
          <cell r="C157" t="str">
            <v>Fresh</v>
          </cell>
          <cell r="K157" t="str">
            <v>Mr. MAHENDRA RAMDAS MALBHARE</v>
          </cell>
          <cell r="O157" t="str">
            <v>VIVEK BHALERAO</v>
          </cell>
        </row>
        <row r="158">
          <cell r="C158" t="str">
            <v>Fresh</v>
          </cell>
          <cell r="K158" t="str">
            <v>Mrs. MAYURI PARAG SURYAWANSHI</v>
          </cell>
          <cell r="O158" t="str">
            <v>SHUBHAM PAWALE</v>
          </cell>
        </row>
        <row r="159">
          <cell r="C159" t="str">
            <v>Fresh</v>
          </cell>
          <cell r="K159" t="str">
            <v>Mr. SANTOSH BABANRAO RANAWARE</v>
          </cell>
          <cell r="O159" t="str">
            <v>VIDULA BHARAM</v>
          </cell>
        </row>
        <row r="160">
          <cell r="C160" t="str">
            <v>Fresh</v>
          </cell>
          <cell r="K160" t="str">
            <v>Mr. AMOL GANGADHAR UDAGE</v>
          </cell>
          <cell r="O160" t="str">
            <v>SHLOK SUTAR</v>
          </cell>
        </row>
        <row r="161">
          <cell r="C161" t="str">
            <v>Fresh</v>
          </cell>
          <cell r="K161" t="str">
            <v>Mrs. DEEPALI RAJENDRA JOSHI</v>
          </cell>
          <cell r="O161" t="str">
            <v>SHUBHAM PAWALE</v>
          </cell>
        </row>
        <row r="162">
          <cell r="C162" t="str">
            <v>Fresh</v>
          </cell>
          <cell r="K162" t="str">
            <v>Mr. ABHIMANYU ARJUN KHOPAKAR</v>
          </cell>
          <cell r="O162" t="str">
            <v>SAMRUDDHI PURANDARE</v>
          </cell>
        </row>
        <row r="163">
          <cell r="C163" t="str">
            <v>Fresh</v>
          </cell>
          <cell r="K163" t="str">
            <v>Mrs. SHILPA DEEPAK YELWANDE</v>
          </cell>
          <cell r="O163" t="str">
            <v>VIVEK BHALERAO</v>
          </cell>
        </row>
        <row r="164">
          <cell r="C164" t="str">
            <v>Fresh</v>
          </cell>
          <cell r="K164" t="str">
            <v>BHADRA MARUTI TOURS &amp; TRAVELS</v>
          </cell>
          <cell r="O164" t="str">
            <v>DEEPAK KHARAT</v>
          </cell>
        </row>
        <row r="165">
          <cell r="C165" t="str">
            <v>Fresh</v>
          </cell>
          <cell r="K165" t="str">
            <v>Mr. SWAPNIL SHIVAJI KUTE</v>
          </cell>
          <cell r="O165" t="str">
            <v>VIVEK BHALERAO</v>
          </cell>
        </row>
        <row r="166">
          <cell r="C166" t="str">
            <v>Fresh</v>
          </cell>
          <cell r="K166" t="str">
            <v>Mr. SANGMESHWAR DAGDU KORE</v>
          </cell>
          <cell r="O166" t="str">
            <v>AKSHAY PAWAR</v>
          </cell>
        </row>
        <row r="167">
          <cell r="C167" t="str">
            <v>Fresh</v>
          </cell>
          <cell r="K167" t="str">
            <v>Mr. SANJAY MURLIDHAR BUDHALE</v>
          </cell>
          <cell r="O167" t="str">
            <v>MAHADEV JADHAV</v>
          </cell>
        </row>
        <row r="168">
          <cell r="C168" t="str">
            <v>Fresh</v>
          </cell>
          <cell r="K168" t="str">
            <v>Mrs. VISHAKHA AVINASH RATHOD</v>
          </cell>
          <cell r="O168" t="str">
            <v>YUVRAJ THORAT</v>
          </cell>
        </row>
        <row r="169">
          <cell r="C169" t="str">
            <v>Fresh</v>
          </cell>
          <cell r="K169" t="str">
            <v>Mr. MAHANTESH DHARMARAJ BADANUR</v>
          </cell>
          <cell r="O169" t="str">
            <v>MAHADEV JADHAV</v>
          </cell>
        </row>
        <row r="170">
          <cell r="C170" t="str">
            <v>Fresh</v>
          </cell>
          <cell r="K170" t="str">
            <v>Mr. TUSHAR ASHOK NARLAWAR</v>
          </cell>
          <cell r="O170" t="str">
            <v>SIDDHESH MANE</v>
          </cell>
        </row>
        <row r="171">
          <cell r="C171" t="str">
            <v>Fresh</v>
          </cell>
          <cell r="K171" t="str">
            <v>Mr. KUNAL VIJAYKUMAR NAHAR</v>
          </cell>
          <cell r="O171" t="str">
            <v>SHUBHAM PAWALE</v>
          </cell>
        </row>
        <row r="172">
          <cell r="C172" t="str">
            <v>Fresh</v>
          </cell>
          <cell r="K172" t="str">
            <v>Mr. DATTATRYA MURLIDHAR KATE</v>
          </cell>
          <cell r="O172" t="str">
            <v>SHUBHAM MADANE</v>
          </cell>
        </row>
        <row r="173">
          <cell r="C173" t="str">
            <v>Fresh</v>
          </cell>
          <cell r="K173" t="str">
            <v>Mr. GAURAV SURESH KHAIRNAR</v>
          </cell>
          <cell r="O173" t="str">
            <v>MAHADEV JADHAV</v>
          </cell>
        </row>
        <row r="174">
          <cell r="C174" t="str">
            <v>Fresh</v>
          </cell>
          <cell r="K174" t="str">
            <v>Mr. AMOL BABULAL PATIL</v>
          </cell>
          <cell r="O174" t="str">
            <v>ROHIT NIMBALKAR</v>
          </cell>
        </row>
        <row r="175">
          <cell r="C175" t="str">
            <v>Fresh</v>
          </cell>
          <cell r="K175" t="str">
            <v>Mr. NITEEN VITTHALRAO KULKARNI</v>
          </cell>
          <cell r="O175" t="str">
            <v>SHRIKRUSHNA GAVLI</v>
          </cell>
        </row>
        <row r="176">
          <cell r="C176" t="str">
            <v>Fresh</v>
          </cell>
          <cell r="K176" t="str">
            <v>Mr. SAGAR RAMESH GHUSALKAR</v>
          </cell>
          <cell r="O176" t="str">
            <v>SIDDHESH MANE</v>
          </cell>
        </row>
        <row r="177">
          <cell r="C177" t="str">
            <v>Fresh</v>
          </cell>
          <cell r="K177" t="str">
            <v>Mr. JAGADISHCHANDRA BHALCHANDRA PATIL</v>
          </cell>
          <cell r="O177" t="str">
            <v>TATYASAHEB DHANE</v>
          </cell>
        </row>
        <row r="178">
          <cell r="C178" t="str">
            <v>Fresh</v>
          </cell>
          <cell r="K178" t="str">
            <v>Mr. SHYAM SUDAM GAWADE</v>
          </cell>
          <cell r="O178" t="str">
            <v>VIVEK BHALERAO</v>
          </cell>
        </row>
        <row r="179">
          <cell r="C179" t="str">
            <v>Fresh</v>
          </cell>
          <cell r="K179" t="str">
            <v>Mr. NITIN SAHADU GONATE</v>
          </cell>
          <cell r="O179" t="str">
            <v>OM KASTE</v>
          </cell>
        </row>
        <row r="180">
          <cell r="C180" t="str">
            <v>Fresh</v>
          </cell>
          <cell r="K180" t="str">
            <v>Mr. DIKSHANK PADMESH GUJARATHI</v>
          </cell>
          <cell r="O180" t="str">
            <v>MAHADEV JADHAV</v>
          </cell>
        </row>
        <row r="181">
          <cell r="C181" t="str">
            <v>Fresh</v>
          </cell>
          <cell r="K181" t="str">
            <v>Mr. SHISHIR ARVIND PAHADE</v>
          </cell>
          <cell r="O181" t="str">
            <v>YUVRAJ THORAT</v>
          </cell>
        </row>
        <row r="182">
          <cell r="C182" t="str">
            <v>Fresh</v>
          </cell>
          <cell r="K182" t="str">
            <v>Mr. VIVEK VENKATESH DESHMUKH</v>
          </cell>
          <cell r="O182" t="str">
            <v>VRUSHALI MOHITE</v>
          </cell>
        </row>
        <row r="183">
          <cell r="C183" t="str">
            <v>Fresh</v>
          </cell>
          <cell r="K183" t="str">
            <v>Mr. RAJAT SURENDRA CHOUDHARI</v>
          </cell>
          <cell r="O183" t="str">
            <v>SHRIKRUSHNA GAVLI</v>
          </cell>
        </row>
        <row r="184">
          <cell r="C184" t="str">
            <v>Fresh</v>
          </cell>
          <cell r="K184" t="str">
            <v>Mr. RAJAN DATTATRAY SURVE</v>
          </cell>
          <cell r="O184" t="str">
            <v>VRUSHALI MOHITE</v>
          </cell>
        </row>
        <row r="185">
          <cell r="C185" t="str">
            <v>Fresh</v>
          </cell>
          <cell r="K185" t="str">
            <v>Mr. MANDAR MADHAV DEO</v>
          </cell>
          <cell r="O185" t="str">
            <v>VIDULA BHARAM</v>
          </cell>
        </row>
        <row r="186">
          <cell r="C186" t="str">
            <v>Fresh</v>
          </cell>
          <cell r="K186" t="str">
            <v>Mr. SURAJ RAJENDRAKUMAR AGRAWAL</v>
          </cell>
          <cell r="O186" t="str">
            <v>YUVRAJ THORAT</v>
          </cell>
        </row>
        <row r="187">
          <cell r="C187" t="str">
            <v>Fresh</v>
          </cell>
          <cell r="K187" t="str">
            <v>Mr. MILIND NAGOJI KASALKAR</v>
          </cell>
          <cell r="O187" t="str">
            <v>SHLOK SUTAR</v>
          </cell>
        </row>
        <row r="188">
          <cell r="C188" t="str">
            <v>Fresh</v>
          </cell>
          <cell r="K188" t="str">
            <v>Mr. GAURAV ARVIND DESHMUKH</v>
          </cell>
          <cell r="O188" t="str">
            <v>VIVEK BHALERAO</v>
          </cell>
        </row>
        <row r="189">
          <cell r="C189" t="str">
            <v>Fresh</v>
          </cell>
          <cell r="K189" t="str">
            <v>Mr. PRITESH ANIL DESHPANDE</v>
          </cell>
          <cell r="O189" t="str">
            <v>SHLOK SUTAR</v>
          </cell>
        </row>
        <row r="190">
          <cell r="C190" t="str">
            <v>Fresh</v>
          </cell>
          <cell r="K190" t="str">
            <v>Mr. AVINASH SHIVAJI KOKANE</v>
          </cell>
          <cell r="O190" t="str">
            <v>NIKHIL MADANE</v>
          </cell>
        </row>
        <row r="191">
          <cell r="C191" t="str">
            <v>Fresh</v>
          </cell>
          <cell r="K191" t="str">
            <v>Mrs. SHEETAL SUNIL PEJE</v>
          </cell>
          <cell r="O191" t="str">
            <v>SIDDHESH MANE</v>
          </cell>
        </row>
        <row r="192">
          <cell r="C192" t="str">
            <v>Fresh</v>
          </cell>
          <cell r="K192" t="str">
            <v>Mr. RAJESH KUMAR TIWARI</v>
          </cell>
          <cell r="O192" t="str">
            <v>VIDULA BHARAM</v>
          </cell>
        </row>
        <row r="193">
          <cell r="C193" t="str">
            <v>Fresh</v>
          </cell>
          <cell r="K193" t="str">
            <v>Mrs. ANITA AMIT DEOKAR</v>
          </cell>
          <cell r="O193" t="str">
            <v>SHUBHAM YELLARE</v>
          </cell>
        </row>
        <row r="194">
          <cell r="C194" t="str">
            <v>Fresh</v>
          </cell>
          <cell r="K194" t="str">
            <v>Mr. VISHAL ABURAO RANANAWARE</v>
          </cell>
          <cell r="O194" t="str">
            <v>SHRIKRUSHNA GAVLI</v>
          </cell>
        </row>
        <row r="195">
          <cell r="C195" t="str">
            <v>Fresh</v>
          </cell>
          <cell r="K195" t="str">
            <v>Mr. SAGAR RAMESH CHAUDHARY</v>
          </cell>
          <cell r="O195" t="str">
            <v>TATYASAHEB DHANE</v>
          </cell>
        </row>
        <row r="196">
          <cell r="C196" t="str">
            <v>Fresh</v>
          </cell>
          <cell r="K196" t="str">
            <v>Ms. KOMAL SATISH SUTAR</v>
          </cell>
          <cell r="O196" t="str">
            <v>SANKET KAMBLE</v>
          </cell>
        </row>
        <row r="197">
          <cell r="C197" t="str">
            <v>Fresh</v>
          </cell>
          <cell r="K197" t="str">
            <v>Mr. SANJAY KISAN MARNE</v>
          </cell>
          <cell r="O197" t="str">
            <v>SHUBHAM PAWALE</v>
          </cell>
        </row>
        <row r="198">
          <cell r="C198" t="str">
            <v>Fresh</v>
          </cell>
          <cell r="K198" t="str">
            <v>Mr. NAGESH BARKU MARGALE</v>
          </cell>
          <cell r="O198" t="str">
            <v>SIDDHESH MANE</v>
          </cell>
        </row>
        <row r="199">
          <cell r="C199" t="str">
            <v>Fresh</v>
          </cell>
          <cell r="K199" t="str">
            <v>Mr. VAIBHAV SURESH GHOGARE</v>
          </cell>
          <cell r="O199" t="str">
            <v>SANKET KAMBLE</v>
          </cell>
        </row>
        <row r="200">
          <cell r="C200" t="str">
            <v>Fresh</v>
          </cell>
          <cell r="K200" t="str">
            <v>Mr. PRANAVKUMAR ANIRUDDHA PATIL</v>
          </cell>
          <cell r="O200" t="str">
            <v>SHUBHAM PAWALE</v>
          </cell>
        </row>
        <row r="201">
          <cell r="C201" t="str">
            <v>Fresh</v>
          </cell>
          <cell r="K201" t="str">
            <v>Mr. ABDUL VASEEM AKRAM</v>
          </cell>
          <cell r="O201" t="str">
            <v>SHUBHAM MADANE</v>
          </cell>
        </row>
        <row r="202">
          <cell r="C202" t="str">
            <v>Fresh</v>
          </cell>
          <cell r="K202" t="str">
            <v>Mr. BHUSHAN VILAS DAMGUDE</v>
          </cell>
          <cell r="O202" t="str">
            <v>NIKHIL MADANE</v>
          </cell>
        </row>
        <row r="203">
          <cell r="C203" t="str">
            <v>Fresh</v>
          </cell>
          <cell r="K203" t="str">
            <v>Mr. HEMANT BHANWARLALJI JANGID</v>
          </cell>
          <cell r="O203" t="str">
            <v>YUVRAJ THORAT</v>
          </cell>
        </row>
        <row r="204">
          <cell r="C204" t="str">
            <v>Fresh</v>
          </cell>
          <cell r="K204" t="str">
            <v>Mr. AKASH PREMPRAKASH GOYAL</v>
          </cell>
          <cell r="O204" t="str">
            <v>ABHISHEK KHAKE</v>
          </cell>
        </row>
        <row r="205">
          <cell r="C205" t="str">
            <v>Fresh</v>
          </cell>
          <cell r="K205" t="str">
            <v>Mr. SURENDRA SUDHAKAR ATHAVALE</v>
          </cell>
          <cell r="O205" t="str">
            <v>TATYASAHEB DHANE</v>
          </cell>
        </row>
        <row r="206">
          <cell r="C206" t="str">
            <v>Fresh</v>
          </cell>
          <cell r="K206" t="str">
            <v>Mr. SUJIT GANPAT PATIL</v>
          </cell>
          <cell r="O206" t="str">
            <v>SIDDHESH MANE</v>
          </cell>
        </row>
        <row r="207">
          <cell r="C207" t="str">
            <v>Fresh</v>
          </cell>
          <cell r="K207" t="str">
            <v>Mr. SUSHIL BHASKARRAO KULKARNI</v>
          </cell>
          <cell r="O207" t="str">
            <v>ABHISHEK KHAKE</v>
          </cell>
        </row>
        <row r="208">
          <cell r="C208" t="str">
            <v>Fresh</v>
          </cell>
          <cell r="K208" t="str">
            <v>Mr. NILESH CHANDRAKANT SHIRKE</v>
          </cell>
          <cell r="O208" t="str">
            <v>ANIKET NARSIKAR</v>
          </cell>
        </row>
        <row r="209">
          <cell r="C209" t="str">
            <v>Fresh</v>
          </cell>
          <cell r="K209" t="str">
            <v>Mr. SANJAY SHAMRAO HARNE</v>
          </cell>
          <cell r="O209" t="str">
            <v>VRUSHALI MOHITE</v>
          </cell>
        </row>
        <row r="210">
          <cell r="C210" t="str">
            <v>Fresh</v>
          </cell>
          <cell r="K210" t="str">
            <v>Mr. OMKAR AJAY SHELKE</v>
          </cell>
          <cell r="O210" t="str">
            <v>SHUBHAM MADANE</v>
          </cell>
        </row>
        <row r="211">
          <cell r="C211" t="str">
            <v>Fresh</v>
          </cell>
          <cell r="K211" t="str">
            <v>Mr. UDAYRAJ AJIT MANE</v>
          </cell>
          <cell r="O211" t="str">
            <v>TATYASAHEB DHANE</v>
          </cell>
        </row>
        <row r="212">
          <cell r="C212" t="str">
            <v>Fresh</v>
          </cell>
          <cell r="K212" t="str">
            <v>Mr. ADWAIT RAVINDRA GOKHALE</v>
          </cell>
          <cell r="O212" t="str">
            <v>VRUSHALI MOHITE</v>
          </cell>
        </row>
        <row r="213">
          <cell r="C213" t="str">
            <v>Fresh</v>
          </cell>
          <cell r="K213" t="str">
            <v>Mr. ANAN KISAN PATIL</v>
          </cell>
          <cell r="O213" t="str">
            <v>SHUBHAM YELLARE</v>
          </cell>
        </row>
        <row r="214">
          <cell r="C214" t="str">
            <v>Fresh</v>
          </cell>
          <cell r="K214" t="str">
            <v>Mr. SAGAR SHANTARAM BODAGE</v>
          </cell>
          <cell r="O214" t="str">
            <v>MAHADEV JADHAV</v>
          </cell>
        </row>
        <row r="215">
          <cell r="C215" t="str">
            <v>Fresh</v>
          </cell>
          <cell r="K215" t="str">
            <v>Mr. MANOHAR TUKARAM MORE</v>
          </cell>
          <cell r="O215" t="str">
            <v>VRUSHALI MOHITE</v>
          </cell>
        </row>
        <row r="216">
          <cell r="C216" t="str">
            <v>Fresh</v>
          </cell>
          <cell r="K216" t="str">
            <v>Mr. NITIN RAJENDRA KHAIRNAR</v>
          </cell>
          <cell r="O216" t="str">
            <v>SHRIKRUSHNA GAVLI</v>
          </cell>
        </row>
        <row r="217">
          <cell r="C217" t="str">
            <v>Fresh</v>
          </cell>
          <cell r="K217" t="str">
            <v>Mr. PRATIK SANJAY MORE</v>
          </cell>
          <cell r="O217" t="str">
            <v>PRAVIN KADAM</v>
          </cell>
        </row>
        <row r="218">
          <cell r="C218" t="str">
            <v>Fresh</v>
          </cell>
          <cell r="K218" t="str">
            <v>Mrs. SHUBHANGEE SANJAY UBHE</v>
          </cell>
          <cell r="O218" t="str">
            <v>PRAVIN KADAM</v>
          </cell>
        </row>
        <row r="219">
          <cell r="C219" t="str">
            <v>Fresh</v>
          </cell>
          <cell r="K219" t="str">
            <v>Mr. ANKUSH MALHARI BORHADE</v>
          </cell>
          <cell r="O219" t="str">
            <v>SIDDHESH MANE</v>
          </cell>
        </row>
        <row r="220">
          <cell r="C220" t="str">
            <v>Fresh</v>
          </cell>
          <cell r="K220" t="str">
            <v>Mr. NARSING  RATHOD</v>
          </cell>
          <cell r="O220" t="str">
            <v>SHUBHAM PAWALE</v>
          </cell>
        </row>
        <row r="221">
          <cell r="C221" t="str">
            <v>Fresh</v>
          </cell>
          <cell r="K221" t="str">
            <v>Mr. NIKHIL KISHOR BHOJE</v>
          </cell>
          <cell r="O221" t="str">
            <v>MAHADEV JADHAV</v>
          </cell>
        </row>
        <row r="222">
          <cell r="C222" t="str">
            <v>Fresh</v>
          </cell>
          <cell r="K222" t="str">
            <v>Mr. MAUSAM JAGADISH MATHKAR</v>
          </cell>
          <cell r="O222" t="str">
            <v>ABHISHEK KHAKE</v>
          </cell>
        </row>
        <row r="223">
          <cell r="C223" t="str">
            <v>Fresh</v>
          </cell>
          <cell r="K223" t="str">
            <v>Ms. SAPNA  KUMARI</v>
          </cell>
          <cell r="O223" t="str">
            <v>SHLOK SUTAR</v>
          </cell>
        </row>
        <row r="224">
          <cell r="C224" t="str">
            <v>Fresh</v>
          </cell>
          <cell r="K224" t="str">
            <v>Mr. AMIT DILIP PAWAR</v>
          </cell>
          <cell r="O224" t="str">
            <v>SHUBHAM MADANE</v>
          </cell>
        </row>
        <row r="225">
          <cell r="C225" t="str">
            <v>Fresh</v>
          </cell>
          <cell r="K225" t="str">
            <v>Mr. BHAUSAHEB VILAS DEVIKAR</v>
          </cell>
          <cell r="O225" t="str">
            <v>SAMRUDDHI PURANDARE</v>
          </cell>
        </row>
        <row r="226">
          <cell r="C226" t="str">
            <v>Fresh</v>
          </cell>
          <cell r="K226" t="str">
            <v>Mr. SAGAR CHANDRAKANT MOHOL</v>
          </cell>
          <cell r="O226" t="str">
            <v>SHUBHAM YELLARE</v>
          </cell>
        </row>
        <row r="227">
          <cell r="C227" t="str">
            <v>Fresh</v>
          </cell>
          <cell r="K227" t="str">
            <v>Mr. PRASAD EKANATH SATHE</v>
          </cell>
          <cell r="O227" t="str">
            <v>VIDULA BHARAM</v>
          </cell>
        </row>
        <row r="228">
          <cell r="C228" t="str">
            <v>Fresh</v>
          </cell>
          <cell r="K228" t="str">
            <v>Mr. BALRAM PAPPU CHAVAN</v>
          </cell>
          <cell r="O228" t="str">
            <v>SHUBHAM PAWALE</v>
          </cell>
        </row>
        <row r="229">
          <cell r="C229" t="str">
            <v>Fresh</v>
          </cell>
          <cell r="K229" t="str">
            <v>Mr. AMIT UMESH GABHE</v>
          </cell>
          <cell r="O229" t="str">
            <v>ABHISHEK KHAKE</v>
          </cell>
        </row>
        <row r="230">
          <cell r="C230" t="str">
            <v>Fresh</v>
          </cell>
          <cell r="K230" t="str">
            <v>Mr. AMOL DNYANESHWAR DHANWAT</v>
          </cell>
          <cell r="O230" t="str">
            <v>OM KASTE</v>
          </cell>
        </row>
        <row r="231">
          <cell r="C231" t="str">
            <v>Fresh</v>
          </cell>
          <cell r="K231" t="str">
            <v>Mr. SHRINIWAS DILIP CHIVATE</v>
          </cell>
          <cell r="O231" t="str">
            <v>SHUBHAM KADU</v>
          </cell>
        </row>
        <row r="232">
          <cell r="C232" t="str">
            <v>Fresh</v>
          </cell>
          <cell r="K232" t="str">
            <v>Mr. NISHANT VINODKUMAR MISHRA</v>
          </cell>
          <cell r="O232" t="str">
            <v>PRAVIN KADAM</v>
          </cell>
        </row>
        <row r="233">
          <cell r="C233" t="str">
            <v>Fresh</v>
          </cell>
          <cell r="K233" t="str">
            <v>Mr. BAPU TUKARAM BARALE</v>
          </cell>
          <cell r="O233" t="str">
            <v>VIVEK BHALERAO</v>
          </cell>
        </row>
        <row r="234">
          <cell r="C234" t="str">
            <v>Fresh</v>
          </cell>
          <cell r="K234" t="str">
            <v>Mr. SHUBHAM SANJAY KADAM</v>
          </cell>
          <cell r="O234" t="str">
            <v>ROHIT NIMBALKAR</v>
          </cell>
        </row>
        <row r="235">
          <cell r="C235" t="str">
            <v>Fresh</v>
          </cell>
          <cell r="K235" t="str">
            <v>ATHARV TOURS AND TRAVELS</v>
          </cell>
          <cell r="O235" t="str">
            <v>DEEPAK KHARAT</v>
          </cell>
        </row>
        <row r="236">
          <cell r="C236" t="str">
            <v>Fresh</v>
          </cell>
          <cell r="K236" t="str">
            <v>Mr. RAHUL BANDOPANT RAJE</v>
          </cell>
          <cell r="O236" t="str">
            <v>SHRIKRUSHNA GAVLI</v>
          </cell>
        </row>
        <row r="237">
          <cell r="C237" t="str">
            <v>Fresh</v>
          </cell>
          <cell r="K237" t="str">
            <v>Mr. RAKESHKUMAR  TRIPATHY</v>
          </cell>
          <cell r="O237" t="str">
            <v>SIDDHESH MANE</v>
          </cell>
        </row>
        <row r="238">
          <cell r="C238" t="str">
            <v>Fresh</v>
          </cell>
          <cell r="K238" t="str">
            <v>Mr. YOGENDRA MAHENDRA KHUTALE</v>
          </cell>
          <cell r="O238" t="str">
            <v>PRAVIN KADAM</v>
          </cell>
        </row>
        <row r="239">
          <cell r="C239" t="str">
            <v>Fresh</v>
          </cell>
          <cell r="K239" t="str">
            <v>Mrs. SHOBHA SANJAY TALEKAR</v>
          </cell>
          <cell r="O239" t="str">
            <v>MAHADEV JADHAV</v>
          </cell>
        </row>
        <row r="240">
          <cell r="C240" t="str">
            <v>Fresh</v>
          </cell>
          <cell r="K240" t="str">
            <v>SWAMINI TOURS &amp; TRAVELS</v>
          </cell>
          <cell r="O240" t="str">
            <v>DEEPAK KHARAT</v>
          </cell>
        </row>
        <row r="241">
          <cell r="C241" t="str">
            <v>Fresh</v>
          </cell>
          <cell r="K241" t="str">
            <v>A.G.TOURS AND TRAVELS</v>
          </cell>
          <cell r="O241" t="str">
            <v>DEEPAK KHARAT</v>
          </cell>
        </row>
        <row r="242">
          <cell r="C242" t="str">
            <v>Fresh</v>
          </cell>
          <cell r="K242" t="str">
            <v>DHANASHREE TOURS AND TRAVELS</v>
          </cell>
          <cell r="O242" t="str">
            <v>DEEPAK KHARAT</v>
          </cell>
        </row>
        <row r="243">
          <cell r="C243" t="str">
            <v>Fresh</v>
          </cell>
          <cell r="K243" t="str">
            <v xml:space="preserve">RUDRA TOURS AND TRAVELS </v>
          </cell>
          <cell r="O243" t="str">
            <v>DEEPAK KHARAT</v>
          </cell>
        </row>
        <row r="244">
          <cell r="C244" t="str">
            <v>Fresh</v>
          </cell>
          <cell r="K244" t="str">
            <v>MAULI TOURS &amp; TRAVELS</v>
          </cell>
          <cell r="O244" t="str">
            <v>DEEPAK KHARAT</v>
          </cell>
        </row>
        <row r="245">
          <cell r="C245" t="str">
            <v>Fresh</v>
          </cell>
          <cell r="K245" t="str">
            <v>Mr. AKSHAY ASHOK JAGTAP</v>
          </cell>
          <cell r="O245" t="str">
            <v>SHUBHAM PAWALE</v>
          </cell>
        </row>
        <row r="246">
          <cell r="C246" t="str">
            <v>Fresh</v>
          </cell>
          <cell r="K246" t="str">
            <v>Mr. BUGGARAJU ANJAIAH JEJJALA</v>
          </cell>
          <cell r="O246" t="str">
            <v>VIVEK BHALERAO</v>
          </cell>
        </row>
        <row r="247">
          <cell r="C247" t="str">
            <v>Fresh</v>
          </cell>
          <cell r="K247" t="str">
            <v>Mr. RAVINDRA SUKHDEO GARDI</v>
          </cell>
          <cell r="O247" t="str">
            <v>OM KASTE</v>
          </cell>
        </row>
        <row r="248">
          <cell r="C248" t="str">
            <v>Fresh</v>
          </cell>
          <cell r="K248" t="str">
            <v>Mrs. SHILPA PANKAJ THAKARE</v>
          </cell>
          <cell r="O248" t="str">
            <v>VIVEK BHALERAO</v>
          </cell>
        </row>
        <row r="249">
          <cell r="C249" t="str">
            <v>Fresh</v>
          </cell>
          <cell r="K249" t="str">
            <v>Mr. HARISHCHNDRA SAVLARAM MULE</v>
          </cell>
          <cell r="O249" t="str">
            <v>TATYASAHEB DHANE</v>
          </cell>
        </row>
        <row r="250">
          <cell r="C250" t="str">
            <v>Fresh</v>
          </cell>
          <cell r="K250" t="str">
            <v>Mr. SAMEER SUDHAKAR JADHAV</v>
          </cell>
          <cell r="O250" t="str">
            <v>YUVRAJ THORAT</v>
          </cell>
        </row>
        <row r="251">
          <cell r="C251" t="str">
            <v>Fresh</v>
          </cell>
          <cell r="K251" t="str">
            <v>Mrs. RUKHMINI ANKUSH GEJAGE</v>
          </cell>
          <cell r="O251" t="str">
            <v>MAHADEV JADHAV</v>
          </cell>
        </row>
        <row r="252">
          <cell r="C252" t="str">
            <v>Fresh</v>
          </cell>
          <cell r="K252" t="str">
            <v>Mr. RAMESH NANDLALJI PATNI</v>
          </cell>
          <cell r="O252" t="str">
            <v>VIDULA BHARAM</v>
          </cell>
        </row>
        <row r="253">
          <cell r="C253" t="str">
            <v>Fresh</v>
          </cell>
          <cell r="K253" t="str">
            <v>Mr. ATMARAM VITTHAL MAGAR</v>
          </cell>
          <cell r="O253" t="str">
            <v>SHRIKRUSHNA GAVLI</v>
          </cell>
        </row>
        <row r="254">
          <cell r="C254" t="str">
            <v>Fresh</v>
          </cell>
          <cell r="K254" t="str">
            <v>AMRUTA TOURS &amp; TRAVELS</v>
          </cell>
          <cell r="O254" t="str">
            <v>DEEPAK KHARAT</v>
          </cell>
        </row>
        <row r="255">
          <cell r="C255" t="str">
            <v>Fresh</v>
          </cell>
          <cell r="K255" t="str">
            <v>Mr. ANIL NARAYAN BHUMKAR</v>
          </cell>
          <cell r="O255" t="str">
            <v>SANKET KAMBLE</v>
          </cell>
        </row>
        <row r="256">
          <cell r="C256" t="str">
            <v>Fresh</v>
          </cell>
          <cell r="K256" t="str">
            <v>Mr. SANJAY GORAKH DEORE</v>
          </cell>
          <cell r="O256" t="str">
            <v>VIDULA BHARAM</v>
          </cell>
        </row>
        <row r="257">
          <cell r="C257" t="str">
            <v>Fresh</v>
          </cell>
          <cell r="K257" t="str">
            <v>Mr. DASHRATH RAMCHANDRA DIMBALE</v>
          </cell>
          <cell r="O257" t="str">
            <v>SIDDHESH MANE</v>
          </cell>
        </row>
        <row r="258">
          <cell r="C258" t="str">
            <v>Fresh</v>
          </cell>
          <cell r="K258" t="str">
            <v>Mr. JITENDRA KANTILAL SHINGAVI</v>
          </cell>
          <cell r="O258" t="str">
            <v>SHUBHAM KADU</v>
          </cell>
        </row>
        <row r="259">
          <cell r="C259" t="str">
            <v>Fresh</v>
          </cell>
          <cell r="K259" t="str">
            <v>Mr. SANTOSH VASANT DHUMAL</v>
          </cell>
          <cell r="O259" t="str">
            <v>SHUBHAM YELLARE</v>
          </cell>
        </row>
        <row r="260">
          <cell r="C260" t="str">
            <v>Fresh</v>
          </cell>
          <cell r="K260" t="str">
            <v>Ms. PRAJAKTA NATHURAM NANGARE</v>
          </cell>
          <cell r="O260" t="str">
            <v>SIDDHESH MANE</v>
          </cell>
        </row>
        <row r="261">
          <cell r="C261" t="str">
            <v>Fresh</v>
          </cell>
          <cell r="K261" t="str">
            <v>Mr. SANDIP DATTATRAY BHOJANE</v>
          </cell>
          <cell r="O261" t="str">
            <v>SHUBHAM MADANE</v>
          </cell>
        </row>
        <row r="262">
          <cell r="C262" t="str">
            <v>Fresh</v>
          </cell>
          <cell r="K262" t="str">
            <v>Ms. SURABHI SHARAD GOKODIKAR</v>
          </cell>
          <cell r="O262" t="str">
            <v>VIDULA BHARAM</v>
          </cell>
        </row>
        <row r="263">
          <cell r="C263" t="str">
            <v>Fresh</v>
          </cell>
          <cell r="K263" t="str">
            <v>Mr. SUBHASH DASHRATH BORUDE</v>
          </cell>
          <cell r="O263" t="str">
            <v>TATYASAHEB DHANE</v>
          </cell>
        </row>
        <row r="264">
          <cell r="C264" t="str">
            <v>Fresh</v>
          </cell>
          <cell r="K264" t="str">
            <v>Mr. SHAILESH PURUSHOTTAM NAGARKAR</v>
          </cell>
          <cell r="O264" t="str">
            <v>VRUSHALI MOHITE</v>
          </cell>
        </row>
        <row r="265">
          <cell r="C265" t="str">
            <v>Fresh</v>
          </cell>
          <cell r="K265" t="str">
            <v>Mr. AVINASH ANKUSH PADWAL</v>
          </cell>
          <cell r="O265" t="str">
            <v>OM KASTE</v>
          </cell>
        </row>
        <row r="266">
          <cell r="C266" t="str">
            <v>Fresh</v>
          </cell>
          <cell r="K266" t="str">
            <v>Mrs. RADHIKA AJINKYA GHATE</v>
          </cell>
          <cell r="O266" t="str">
            <v>ABHISHEK KHAKE</v>
          </cell>
        </row>
        <row r="267">
          <cell r="C267" t="str">
            <v>Fresh</v>
          </cell>
          <cell r="K267" t="str">
            <v>Mrs. ASHA PRAVIN SHETTY</v>
          </cell>
          <cell r="O267" t="str">
            <v>SHUBHAM PAWALE</v>
          </cell>
        </row>
        <row r="268">
          <cell r="C268" t="str">
            <v>Fresh</v>
          </cell>
          <cell r="K268" t="str">
            <v>AROHI TOURS &amp; TRAVELS</v>
          </cell>
          <cell r="O268" t="str">
            <v>DEEPAK KHARAT</v>
          </cell>
        </row>
        <row r="269">
          <cell r="C269" t="str">
            <v>Fresh</v>
          </cell>
          <cell r="K269" t="str">
            <v>EVAAN TOURS AND TRAVELS</v>
          </cell>
          <cell r="O269" t="str">
            <v>DEEPAK KHARAT</v>
          </cell>
        </row>
        <row r="270">
          <cell r="C270" t="str">
            <v>Fresh</v>
          </cell>
          <cell r="K270" t="str">
            <v>SNESHA TOURS AND TRAVELS</v>
          </cell>
          <cell r="O270" t="str">
            <v>DEEPAK KHARAT</v>
          </cell>
        </row>
        <row r="271">
          <cell r="C271" t="str">
            <v>Fresh</v>
          </cell>
          <cell r="K271" t="str">
            <v>Mrs. AMRUTA RAHUL PATIL</v>
          </cell>
          <cell r="O271" t="str">
            <v>SHUBHAM KADU</v>
          </cell>
        </row>
        <row r="272">
          <cell r="C272" t="str">
            <v>Fresh</v>
          </cell>
          <cell r="K272" t="str">
            <v>Mr. NILESH DNYANESHWAR TANPURE</v>
          </cell>
          <cell r="O272" t="str">
            <v>OM KASTE</v>
          </cell>
        </row>
        <row r="273">
          <cell r="C273" t="str">
            <v>Fresh</v>
          </cell>
          <cell r="K273" t="str">
            <v>Mr. VIVEK VISHNU RATNAPARKHI</v>
          </cell>
          <cell r="O273" t="str">
            <v>TATYASAHEB DHANE</v>
          </cell>
        </row>
        <row r="274">
          <cell r="C274" t="str">
            <v>Fresh</v>
          </cell>
          <cell r="K274" t="str">
            <v>NIKHIL INFRASPECIALITIES PVT LTD</v>
          </cell>
          <cell r="O274" t="str">
            <v>SHUBHAM KADU</v>
          </cell>
        </row>
        <row r="275">
          <cell r="C275" t="str">
            <v>Fresh</v>
          </cell>
          <cell r="K275" t="str">
            <v>Mr. RAMCHANDRA VISHNU VAIDANDE</v>
          </cell>
          <cell r="O275" t="str">
            <v>TATYASAHEB DHANE</v>
          </cell>
        </row>
        <row r="276">
          <cell r="C276" t="str">
            <v>Fresh</v>
          </cell>
          <cell r="K276" t="str">
            <v>Mr. ABHILASH SHIVAJI JADHAV</v>
          </cell>
          <cell r="O276" t="str">
            <v>DEEPAK KHARAT</v>
          </cell>
        </row>
        <row r="277">
          <cell r="C277" t="str">
            <v>Fresh</v>
          </cell>
          <cell r="K277" t="str">
            <v>Ms. ISHWARI PRASHANT KHOT</v>
          </cell>
          <cell r="O277" t="str">
            <v>YUVRAJ THORAT</v>
          </cell>
        </row>
        <row r="278">
          <cell r="C278" t="str">
            <v>Fresh</v>
          </cell>
          <cell r="K278" t="str">
            <v>Mr. SANTOSH DNYANDEO PATIL</v>
          </cell>
          <cell r="O278" t="str">
            <v>VIVEK BHALERAO</v>
          </cell>
        </row>
        <row r="279">
          <cell r="C279" t="str">
            <v>Fresh</v>
          </cell>
          <cell r="K279" t="str">
            <v>Mr. BIRUDEV WAMANRAO SURYAWANSHI</v>
          </cell>
          <cell r="O279" t="str">
            <v>PRAVIN KADAM</v>
          </cell>
        </row>
        <row r="280">
          <cell r="C280" t="str">
            <v>Fresh</v>
          </cell>
          <cell r="K280" t="str">
            <v>Mr. ATUL ANAND HARDIKAR</v>
          </cell>
          <cell r="O280" t="str">
            <v>SAMRUDDHI PURANDARE</v>
          </cell>
        </row>
        <row r="281">
          <cell r="C281" t="str">
            <v>Fresh</v>
          </cell>
          <cell r="K281" t="str">
            <v>Mr. KARAN  GUPTA</v>
          </cell>
          <cell r="O281" t="str">
            <v>ROHIT NIMBALKAR</v>
          </cell>
        </row>
        <row r="282">
          <cell r="C282" t="str">
            <v>Fresh</v>
          </cell>
          <cell r="K282" t="str">
            <v>Mr. RAMCHNDRA DATTATRAY LONDHE</v>
          </cell>
          <cell r="O282" t="str">
            <v>SHUBHAM PAWALE</v>
          </cell>
        </row>
        <row r="283">
          <cell r="C283" t="str">
            <v>Fresh</v>
          </cell>
          <cell r="K283" t="str">
            <v>Mr. VIJAY BHAGWAN MORE</v>
          </cell>
          <cell r="O283" t="str">
            <v>SHLOK SUTAR</v>
          </cell>
        </row>
        <row r="284">
          <cell r="C284" t="str">
            <v>Fresh</v>
          </cell>
          <cell r="K284" t="str">
            <v>Ms. YACHANA RAMESH GHARDE</v>
          </cell>
          <cell r="O284" t="str">
            <v>SHRIKRUSHNA GAVLI</v>
          </cell>
        </row>
        <row r="285">
          <cell r="C285" t="str">
            <v>Fresh</v>
          </cell>
          <cell r="K285" t="str">
            <v>Mr. OMKAR RAGHUNATH VISHWAKARMA</v>
          </cell>
          <cell r="O285" t="str">
            <v>VIDULA BHARAM</v>
          </cell>
        </row>
        <row r="286">
          <cell r="C286" t="str">
            <v>Fresh</v>
          </cell>
          <cell r="K286" t="str">
            <v>SCHNEIDER ELECTRIC INDIA PVT LTD</v>
          </cell>
          <cell r="O286" t="str">
            <v>SAMRUDDHI PURANDARE</v>
          </cell>
        </row>
        <row r="287">
          <cell r="C287" t="str">
            <v>Fresh</v>
          </cell>
          <cell r="K287" t="str">
            <v>Mr. CHANDRASHEKHAR  BIRADAR</v>
          </cell>
          <cell r="O287" t="str">
            <v>MAHADEV JADHAV</v>
          </cell>
        </row>
        <row r="288">
          <cell r="C288" t="str">
            <v>Fresh</v>
          </cell>
          <cell r="K288" t="str">
            <v>Ms. AAYUSHI  RATHORE</v>
          </cell>
          <cell r="O288" t="str">
            <v>SHUBHAM MADANE</v>
          </cell>
        </row>
        <row r="289">
          <cell r="C289" t="str">
            <v>Fresh</v>
          </cell>
          <cell r="K289" t="str">
            <v>RBL BANK LIMITED</v>
          </cell>
          <cell r="O289" t="str">
            <v>VRUSHALI MOHITE</v>
          </cell>
        </row>
        <row r="290">
          <cell r="C290" t="str">
            <v>Fresh</v>
          </cell>
          <cell r="K290" t="str">
            <v>Mrs. SUJATA NIKHIL PAIGUDE</v>
          </cell>
          <cell r="O290" t="str">
            <v>SIDDHESH MANE</v>
          </cell>
        </row>
        <row r="291">
          <cell r="C291" t="str">
            <v>Fresh</v>
          </cell>
          <cell r="K291" t="str">
            <v>RBL BANK LIMITED</v>
          </cell>
          <cell r="O291" t="str">
            <v>ROHIT NIMBALKAR</v>
          </cell>
        </row>
        <row r="292">
          <cell r="C292" t="str">
            <v>Fresh</v>
          </cell>
          <cell r="K292" t="str">
            <v>GANESH ENTERPRISES</v>
          </cell>
          <cell r="O292" t="str">
            <v>YUVRAJ THORAT</v>
          </cell>
        </row>
        <row r="293">
          <cell r="C293" t="str">
            <v>Fresh</v>
          </cell>
          <cell r="K293" t="str">
            <v>Mrs. NILIMA SOURABH MULUK</v>
          </cell>
          <cell r="O293" t="str">
            <v>SIDDHESH MANE</v>
          </cell>
        </row>
        <row r="294">
          <cell r="C294" t="str">
            <v>Fresh</v>
          </cell>
          <cell r="K294" t="str">
            <v>Mr. ARUN BANDU RANDHIR</v>
          </cell>
          <cell r="O294" t="str">
            <v>SHLOK SUTAR</v>
          </cell>
        </row>
        <row r="295">
          <cell r="C295" t="str">
            <v>Fresh</v>
          </cell>
          <cell r="K295" t="str">
            <v>Mr. RAVINDRA MANOHAR URADE</v>
          </cell>
          <cell r="O295" t="str">
            <v>PRAVIN KADAM</v>
          </cell>
        </row>
        <row r="296">
          <cell r="C296" t="str">
            <v>Fresh</v>
          </cell>
          <cell r="K296" t="str">
            <v>Mr. VINAY SANJAYRAO JOSHI</v>
          </cell>
          <cell r="O296" t="str">
            <v>SHRIKRUSHNA GAVLI</v>
          </cell>
        </row>
        <row r="297">
          <cell r="C297" t="str">
            <v>Fresh</v>
          </cell>
          <cell r="K297" t="str">
            <v>Mr. SURENDRA KESHAV NEURGAONKAR</v>
          </cell>
          <cell r="O297" t="str">
            <v>SANKET KAMBLE</v>
          </cell>
        </row>
        <row r="298">
          <cell r="C298" t="str">
            <v>Fresh</v>
          </cell>
          <cell r="K298" t="str">
            <v>Mr. ABHIJIT SHREEPAD JOSHI</v>
          </cell>
          <cell r="O298" t="str">
            <v>VRUSHALI MOHITE</v>
          </cell>
        </row>
        <row r="299">
          <cell r="C299" t="str">
            <v>Fresh</v>
          </cell>
          <cell r="K299" t="str">
            <v>Mr. SHREE SANJAY JOSHI</v>
          </cell>
          <cell r="O299" t="str">
            <v>VIDULA BHARAM</v>
          </cell>
        </row>
        <row r="300">
          <cell r="C300" t="str">
            <v>Fresh</v>
          </cell>
          <cell r="K300" t="str">
            <v>Mr. TANAJI KUMAR DHOKALE</v>
          </cell>
          <cell r="O300" t="str">
            <v>SHUBHAM MADANE</v>
          </cell>
        </row>
        <row r="301">
          <cell r="C301" t="str">
            <v>Fresh</v>
          </cell>
          <cell r="K301" t="str">
            <v>Mrs. ASHUMATI MILIND SALUNKE</v>
          </cell>
          <cell r="O301" t="str">
            <v>SHUBHAM MADANE</v>
          </cell>
        </row>
        <row r="302">
          <cell r="C302" t="str">
            <v>Fresh</v>
          </cell>
          <cell r="K302" t="str">
            <v>Mr. SOURABH  TIWARI</v>
          </cell>
          <cell r="O302" t="str">
            <v>VRUSHALI MOHITE</v>
          </cell>
        </row>
        <row r="303">
          <cell r="C303" t="str">
            <v>Fresh</v>
          </cell>
          <cell r="K303" t="str">
            <v>Mr. VIKRAM VASANT JAGTAP</v>
          </cell>
          <cell r="O303" t="str">
            <v>SHUBHAM KADU</v>
          </cell>
        </row>
        <row r="304">
          <cell r="C304" t="str">
            <v>Fresh</v>
          </cell>
          <cell r="K304" t="str">
            <v>Mr. VIKAS DURGANATH SHENDKAR</v>
          </cell>
          <cell r="O304" t="str">
            <v>SANTOSH SHINDE</v>
          </cell>
        </row>
        <row r="305">
          <cell r="C305" t="str">
            <v>Fresh</v>
          </cell>
          <cell r="K305" t="str">
            <v>BALAJI TOURS AND TRAVELS</v>
          </cell>
          <cell r="O305" t="str">
            <v>DEEPAK KHARAT</v>
          </cell>
        </row>
        <row r="306">
          <cell r="C306" t="str">
            <v>Fresh</v>
          </cell>
          <cell r="K306" t="str">
            <v>Mrs. SURBHI DHANANJAY PATIL</v>
          </cell>
          <cell r="O306" t="str">
            <v>YUVRAJ THORAT</v>
          </cell>
        </row>
        <row r="307">
          <cell r="C307" t="str">
            <v>Fresh</v>
          </cell>
          <cell r="K307" t="str">
            <v>Mr. SUYOG SHIVAJI DHERE</v>
          </cell>
          <cell r="O307" t="str">
            <v>OM KASTE</v>
          </cell>
        </row>
        <row r="308">
          <cell r="C308" t="str">
            <v>Fresh</v>
          </cell>
          <cell r="K308" t="str">
            <v>Mr. SANJAY CHANDRAKANT KARHEKAR</v>
          </cell>
          <cell r="O308" t="str">
            <v>ROHIT NIMBALKAR</v>
          </cell>
        </row>
        <row r="309">
          <cell r="C309" t="str">
            <v>Fresh</v>
          </cell>
          <cell r="K309" t="str">
            <v>Mr. PADMAKAR DATTATRAYA KULKARNI</v>
          </cell>
          <cell r="O309" t="str">
            <v>YUVRAJ THORAT</v>
          </cell>
        </row>
        <row r="310">
          <cell r="C310" t="str">
            <v>Fresh</v>
          </cell>
          <cell r="K310" t="str">
            <v>Mr. PRASAD MARUTI CHANDERE</v>
          </cell>
          <cell r="O310" t="str">
            <v>SANTOSH SHINDE</v>
          </cell>
        </row>
        <row r="311">
          <cell r="C311" t="str">
            <v>Fresh</v>
          </cell>
          <cell r="K311" t="str">
            <v>Mr. CHINMAY PRAVIN SHASTRI</v>
          </cell>
          <cell r="O311" t="str">
            <v>VIVEK BHALERAO</v>
          </cell>
        </row>
        <row r="312">
          <cell r="C312" t="str">
            <v>Fresh</v>
          </cell>
          <cell r="K312" t="str">
            <v>Mr. YASHAVANT BHIMASHA PADAVALE</v>
          </cell>
          <cell r="O312" t="str">
            <v>ROHIT NIMBALKAR</v>
          </cell>
        </row>
        <row r="313">
          <cell r="C313" t="str">
            <v>Fresh</v>
          </cell>
          <cell r="K313" t="str">
            <v>Mr. NILESH VILAS MATERE</v>
          </cell>
          <cell r="O313" t="str">
            <v>VIVEK BHALERAO</v>
          </cell>
        </row>
        <row r="314">
          <cell r="C314" t="str">
            <v>Fresh</v>
          </cell>
          <cell r="K314" t="str">
            <v>Mr. JAYWANT CHANDAR MODAK</v>
          </cell>
          <cell r="O314" t="str">
            <v>VIDULA BHARAM</v>
          </cell>
        </row>
        <row r="315">
          <cell r="C315" t="str">
            <v>Fresh</v>
          </cell>
          <cell r="K315" t="str">
            <v>Mrs. GAURI ABHISHEK KULKARNI</v>
          </cell>
          <cell r="O315" t="str">
            <v>ABHISHEK KHAKE</v>
          </cell>
        </row>
        <row r="316">
          <cell r="C316" t="str">
            <v>Fresh</v>
          </cell>
          <cell r="K316" t="str">
            <v>Mr. RAHMAN  MOTIUR</v>
          </cell>
          <cell r="O316" t="str">
            <v>VIDULA BHARAM</v>
          </cell>
        </row>
        <row r="317">
          <cell r="C317" t="str">
            <v>Fresh</v>
          </cell>
          <cell r="K317" t="str">
            <v>Mr. KIRAN ASHOK SONAWANE</v>
          </cell>
          <cell r="O317" t="str">
            <v>VIDULA BHARAM</v>
          </cell>
        </row>
        <row r="318">
          <cell r="C318" t="str">
            <v>Fresh</v>
          </cell>
          <cell r="K318" t="str">
            <v>M.K TOURS AND TRAVELS</v>
          </cell>
          <cell r="O318" t="str">
            <v>DEEPAK KHARAT</v>
          </cell>
        </row>
        <row r="319">
          <cell r="C319" t="str">
            <v>Fresh</v>
          </cell>
          <cell r="K319" t="str">
            <v>Mrs. KALYANI SAGAR NISAL</v>
          </cell>
          <cell r="O319" t="str">
            <v>SHRIKRUSHNA GAVLI</v>
          </cell>
        </row>
        <row r="320">
          <cell r="C320" t="str">
            <v>Fresh</v>
          </cell>
          <cell r="K320" t="str">
            <v>Mrs. PRACHI RAHUL SHINGOTE</v>
          </cell>
          <cell r="O320" t="str">
            <v>SANTOSH SHINDE</v>
          </cell>
        </row>
        <row r="321">
          <cell r="C321" t="str">
            <v>Fresh</v>
          </cell>
          <cell r="K321" t="str">
            <v>Mr. CHANDRASHEKHAR KASHINATH KULKARNI</v>
          </cell>
          <cell r="O321" t="str">
            <v>VIVEK BHALERAO</v>
          </cell>
        </row>
        <row r="322">
          <cell r="C322" t="str">
            <v>Fresh</v>
          </cell>
          <cell r="K322" t="str">
            <v>Mr. MAYUR VILAS YEOLA</v>
          </cell>
          <cell r="O322" t="str">
            <v>VIVEK BHALERAO</v>
          </cell>
        </row>
        <row r="323">
          <cell r="C323" t="str">
            <v>Fresh</v>
          </cell>
          <cell r="K323" t="str">
            <v>Mr. HARICHANDRA DATTATRAY PAWAR</v>
          </cell>
          <cell r="O323" t="str">
            <v>VIVEK BHALERAO</v>
          </cell>
        </row>
        <row r="324">
          <cell r="C324" t="str">
            <v>Fresh</v>
          </cell>
          <cell r="K324" t="str">
            <v>Mrs. SHRADDHA MEET SHAH</v>
          </cell>
          <cell r="O324" t="str">
            <v>VRUSHALI MOHITE</v>
          </cell>
        </row>
        <row r="325">
          <cell r="C325" t="str">
            <v>Fresh</v>
          </cell>
          <cell r="K325" t="str">
            <v>Mr. AKSHAY ASHOKRAO PAWAR</v>
          </cell>
          <cell r="O325" t="str">
            <v>MAHADEV JADHAV</v>
          </cell>
        </row>
        <row r="326">
          <cell r="C326" t="str">
            <v>Fresh</v>
          </cell>
          <cell r="K326" t="str">
            <v>Mr. VILAS ANANT CHAVHAN</v>
          </cell>
          <cell r="O326" t="str">
            <v>ROHIT NIMBALKAR</v>
          </cell>
        </row>
        <row r="327">
          <cell r="C327" t="str">
            <v>Fresh</v>
          </cell>
          <cell r="K327" t="str">
            <v>VEDIKA TOURS &amp; TRAVELS</v>
          </cell>
          <cell r="O327" t="str">
            <v>DEEPAK KHARAT</v>
          </cell>
        </row>
        <row r="328">
          <cell r="C328" t="str">
            <v>Fresh</v>
          </cell>
          <cell r="K328" t="str">
            <v>Mr. VIJAY VYANKAT MANE</v>
          </cell>
          <cell r="O328" t="str">
            <v>SIDDHESH MANE</v>
          </cell>
        </row>
        <row r="329">
          <cell r="C329" t="str">
            <v>Fresh</v>
          </cell>
          <cell r="K329" t="str">
            <v>Mrs. TEJASHRI VAIBHAV PATIL</v>
          </cell>
          <cell r="O329" t="str">
            <v>VIDULA BHARAM</v>
          </cell>
        </row>
        <row r="330">
          <cell r="C330" t="str">
            <v>Fresh</v>
          </cell>
          <cell r="K330" t="str">
            <v>Mr. MOHAN MUKUNDRAO BHUJBAL PATIL</v>
          </cell>
          <cell r="O330" t="str">
            <v>SHRIKRUSHNA GAVLI</v>
          </cell>
        </row>
        <row r="331">
          <cell r="C331" t="str">
            <v>Fresh</v>
          </cell>
          <cell r="K331" t="str">
            <v>Mr. SAHEBRAO PANDURANG ROKADE</v>
          </cell>
          <cell r="O331" t="str">
            <v>SHUBHAM KADU</v>
          </cell>
        </row>
        <row r="332">
          <cell r="C332" t="str">
            <v>Fresh</v>
          </cell>
          <cell r="K332" t="str">
            <v>SHREE GANESHA TOURS AND TRAVELS</v>
          </cell>
          <cell r="O332" t="str">
            <v>DEEPAK KHARAT</v>
          </cell>
        </row>
        <row r="333">
          <cell r="C333" t="str">
            <v>Fresh</v>
          </cell>
          <cell r="K333" t="str">
            <v>Mr. KASHINATH AGATRAO KOLEKAR</v>
          </cell>
          <cell r="O333" t="str">
            <v>SHUBHAM KADU</v>
          </cell>
        </row>
        <row r="334">
          <cell r="C334" t="str">
            <v>Fresh</v>
          </cell>
          <cell r="K334" t="str">
            <v>Mr. SAGAR DATTATRAYA GHOLAP</v>
          </cell>
          <cell r="O334" t="str">
            <v>OM KASTE</v>
          </cell>
        </row>
        <row r="335">
          <cell r="C335" t="str">
            <v>Fresh</v>
          </cell>
          <cell r="K335" t="str">
            <v>Mr. NISHIKANT ABASAHEB WAGHCHAVARE</v>
          </cell>
          <cell r="O335" t="str">
            <v>VIVEK BHALERAO</v>
          </cell>
        </row>
        <row r="336">
          <cell r="C336" t="str">
            <v>Fresh</v>
          </cell>
          <cell r="K336" t="str">
            <v>Mr. SHIVAJI TIMMA GOGALE</v>
          </cell>
          <cell r="O336" t="str">
            <v>VRUSHALI MOHITE</v>
          </cell>
        </row>
        <row r="337">
          <cell r="C337" t="str">
            <v>Fresh</v>
          </cell>
          <cell r="K337" t="str">
            <v>Mr. RAJESH SHANKAR PHADKE</v>
          </cell>
          <cell r="O337" t="str">
            <v>PRAVIN KADAM</v>
          </cell>
        </row>
        <row r="338">
          <cell r="C338" t="str">
            <v>Fresh</v>
          </cell>
          <cell r="K338" t="str">
            <v>Mr. VINOD MADHUKAR BALEKAR</v>
          </cell>
          <cell r="O338" t="str">
            <v>SHUBHAM PAWALE</v>
          </cell>
        </row>
        <row r="339">
          <cell r="C339" t="str">
            <v>Fresh</v>
          </cell>
          <cell r="K339" t="str">
            <v>Mr. HARSHAL ANIL BARJIBHE</v>
          </cell>
          <cell r="O339" t="str">
            <v>SHUBHAM KADU</v>
          </cell>
        </row>
        <row r="340">
          <cell r="C340" t="str">
            <v>Fresh</v>
          </cell>
          <cell r="K340" t="str">
            <v>Mr. BALWANT  KUMAR</v>
          </cell>
          <cell r="O340" t="str">
            <v>SHRIKRUSHNA GAVLI</v>
          </cell>
        </row>
        <row r="341">
          <cell r="C341" t="str">
            <v>Fresh</v>
          </cell>
          <cell r="K341" t="str">
            <v>Mr. NITIN MURLIDHAR CHONDHE</v>
          </cell>
          <cell r="O341" t="str">
            <v>VRUSHALI MOHITE</v>
          </cell>
        </row>
        <row r="342">
          <cell r="C342" t="str">
            <v>Fresh</v>
          </cell>
          <cell r="K342" t="str">
            <v>Mr. YOGESH HANMANTRAO GONJARI</v>
          </cell>
          <cell r="O342" t="str">
            <v>VRUSHALI MOHITE</v>
          </cell>
        </row>
        <row r="343">
          <cell r="C343" t="str">
            <v>Fresh</v>
          </cell>
          <cell r="K343" t="str">
            <v>Mrs. DIPALI MILIND RANDIVE</v>
          </cell>
          <cell r="O343" t="str">
            <v>SAMRUDDHI PURANDARE</v>
          </cell>
        </row>
        <row r="344">
          <cell r="C344" t="str">
            <v>Fresh</v>
          </cell>
          <cell r="K344" t="str">
            <v>Ms. POOJA PANKAJ JAMDADE</v>
          </cell>
          <cell r="O344" t="str">
            <v>SHRIKRUSHNA GAVLI</v>
          </cell>
        </row>
        <row r="345">
          <cell r="C345" t="str">
            <v>Fresh</v>
          </cell>
          <cell r="K345" t="str">
            <v>Mr. SADHU KONDU MOHOL</v>
          </cell>
          <cell r="O345" t="str">
            <v>SHUBHAM KADU</v>
          </cell>
        </row>
        <row r="346">
          <cell r="C346" t="str">
            <v>Fresh</v>
          </cell>
          <cell r="K346" t="str">
            <v>Mr. SANKET MOHAN JAGDALE</v>
          </cell>
          <cell r="O346" t="str">
            <v>TATYASAHEB DHANE</v>
          </cell>
        </row>
        <row r="347">
          <cell r="C347" t="str">
            <v>Fresh</v>
          </cell>
          <cell r="K347" t="str">
            <v>Mr. DEEPAK BABU CHANDANSHIVE</v>
          </cell>
          <cell r="O347" t="str">
            <v>SIDDHESH MANE</v>
          </cell>
        </row>
        <row r="348">
          <cell r="C348" t="str">
            <v>Fresh</v>
          </cell>
          <cell r="K348" t="str">
            <v>Mr. GUNWANT  MANKER</v>
          </cell>
          <cell r="O348" t="str">
            <v>SHUBHAM YELLARE</v>
          </cell>
        </row>
        <row r="349">
          <cell r="C349" t="str">
            <v>Fresh</v>
          </cell>
          <cell r="K349" t="str">
            <v>SARVADNYA TOURS &amp; TRAVELS</v>
          </cell>
          <cell r="O349" t="str">
            <v>DEEPAK KHARAT</v>
          </cell>
        </row>
        <row r="350">
          <cell r="C350" t="str">
            <v>Fresh</v>
          </cell>
          <cell r="K350" t="str">
            <v>AK TOURS &amp; TRAVELS</v>
          </cell>
          <cell r="O350" t="str">
            <v>DEEPAK KHARAT</v>
          </cell>
        </row>
        <row r="351">
          <cell r="C351" t="str">
            <v>Fresh</v>
          </cell>
          <cell r="K351" t="str">
            <v>MANGAL TOURS &amp; TRAVELS</v>
          </cell>
          <cell r="O351" t="str">
            <v>DEEPAK KHARAT</v>
          </cell>
        </row>
        <row r="352">
          <cell r="C352" t="str">
            <v>Fresh</v>
          </cell>
          <cell r="K352" t="str">
            <v>Mr. AJINKYA MOHAN DUDHANE</v>
          </cell>
          <cell r="O352" t="str">
            <v>OM KASTE</v>
          </cell>
        </row>
        <row r="353">
          <cell r="C353" t="str">
            <v>Fresh</v>
          </cell>
          <cell r="K353" t="str">
            <v>Mr. SANDESH MALLIKARJUN NAWADAGE</v>
          </cell>
          <cell r="O353" t="str">
            <v>VRUSHALI MOHITE</v>
          </cell>
        </row>
        <row r="354">
          <cell r="C354" t="str">
            <v>Fresh</v>
          </cell>
          <cell r="K354" t="str">
            <v>Mr. PRADEEP BABURAO JADHAV</v>
          </cell>
          <cell r="O354" t="str">
            <v>TATYASAHEB DHANE</v>
          </cell>
        </row>
        <row r="355">
          <cell r="C355" t="str">
            <v>Fresh</v>
          </cell>
          <cell r="K355" t="str">
            <v>Mr. TAHIR MUNIR BAGWAN</v>
          </cell>
          <cell r="O355" t="str">
            <v>MAHADEV JADHAV</v>
          </cell>
        </row>
        <row r="356">
          <cell r="C356" t="str">
            <v>Fresh</v>
          </cell>
          <cell r="K356" t="str">
            <v>Mr. AKSHAY VIJAY ALHAT</v>
          </cell>
          <cell r="O356" t="str">
            <v>SAMRUDDHI PURANDARE</v>
          </cell>
        </row>
        <row r="357">
          <cell r="C357" t="str">
            <v>Fresh</v>
          </cell>
          <cell r="K357" t="str">
            <v>Mr. KISHOR RAMKISAN MADKE</v>
          </cell>
          <cell r="O357" t="str">
            <v>VRUSHALI MOHITE</v>
          </cell>
        </row>
        <row r="358">
          <cell r="C358" t="str">
            <v>Fresh</v>
          </cell>
          <cell r="K358" t="str">
            <v>Mr. AMARNATH MAYAPPA BAGER</v>
          </cell>
          <cell r="O358" t="str">
            <v>TATYASAHEB DHANE</v>
          </cell>
        </row>
        <row r="359">
          <cell r="C359" t="str">
            <v>Fresh</v>
          </cell>
          <cell r="K359" t="str">
            <v>Mr. SOURABH PRATAP MORE</v>
          </cell>
          <cell r="O359" t="str">
            <v>SIDDHESH MANE</v>
          </cell>
        </row>
        <row r="360">
          <cell r="C360" t="str">
            <v>Fresh</v>
          </cell>
          <cell r="K360" t="str">
            <v>Mr. YOGESH BALASAHEB ZURANGE</v>
          </cell>
          <cell r="O360" t="str">
            <v>PRAVIN KADAM</v>
          </cell>
        </row>
        <row r="361">
          <cell r="C361" t="str">
            <v>Fresh</v>
          </cell>
          <cell r="K361" t="str">
            <v>Ms. KOMAL SANDEEP BHANDWALKAR</v>
          </cell>
          <cell r="O361" t="str">
            <v>NIKHIL MADANE</v>
          </cell>
        </row>
        <row r="362">
          <cell r="C362" t="str">
            <v>Fresh</v>
          </cell>
          <cell r="K362" t="str">
            <v>Mr. DATTATRAY SADASHIV WANJALE</v>
          </cell>
          <cell r="O362" t="str">
            <v>SIDDHESH MANE</v>
          </cell>
        </row>
        <row r="363">
          <cell r="C363" t="str">
            <v>Fresh</v>
          </cell>
          <cell r="K363" t="str">
            <v>Mrs. SUREKHA SHEKHAR SHINDE</v>
          </cell>
          <cell r="O363" t="str">
            <v>VRUSHALI MOHITE</v>
          </cell>
        </row>
        <row r="364">
          <cell r="C364" t="str">
            <v>Fresh</v>
          </cell>
          <cell r="K364" t="str">
            <v>Mr. ROHIT BAJIRAO RANAWADE</v>
          </cell>
          <cell r="O364" t="str">
            <v>SAMRUDDHI PURANDARE</v>
          </cell>
        </row>
        <row r="365">
          <cell r="C365" t="str">
            <v>Fresh</v>
          </cell>
          <cell r="K365" t="str">
            <v>Mr. SHIVAM VASANT WALUNJ</v>
          </cell>
          <cell r="O365" t="str">
            <v>VRUSHALI MOHITE</v>
          </cell>
        </row>
        <row r="366">
          <cell r="C366" t="str">
            <v>Fresh</v>
          </cell>
          <cell r="K366" t="str">
            <v>Mr. VIDESHI RAMNARESH PATEL</v>
          </cell>
          <cell r="O366" t="str">
            <v>SANTOSH SHINDE</v>
          </cell>
        </row>
        <row r="367">
          <cell r="C367" t="str">
            <v>Fresh</v>
          </cell>
          <cell r="K367" t="str">
            <v>Mr. HEMANT RAMCHANDRA SHEJWALKAR</v>
          </cell>
          <cell r="O367" t="str">
            <v>AKSHAY PAWAR</v>
          </cell>
        </row>
        <row r="368">
          <cell r="C368" t="str">
            <v>Fresh</v>
          </cell>
          <cell r="K368" t="str">
            <v>Ms. POOJA  JOSHI</v>
          </cell>
          <cell r="O368" t="str">
            <v>ROHIT NIMBALKAR</v>
          </cell>
        </row>
        <row r="369">
          <cell r="C369" t="str">
            <v>Fresh</v>
          </cell>
          <cell r="K369" t="str">
            <v>VARADRAJ TOURS AND TRAVELS</v>
          </cell>
          <cell r="O369" t="str">
            <v>DEEPAK KHARAT</v>
          </cell>
        </row>
        <row r="370">
          <cell r="C370" t="str">
            <v>Fresh</v>
          </cell>
          <cell r="K370" t="str">
            <v>SIDDHIPRIYA TOURS AND TRAVELS</v>
          </cell>
          <cell r="O370" t="str">
            <v>DEEPAK KHARAT</v>
          </cell>
        </row>
        <row r="371">
          <cell r="C371" t="str">
            <v>Fresh</v>
          </cell>
          <cell r="K371" t="str">
            <v>Mr. RAHUL RAMESH NAZARE</v>
          </cell>
          <cell r="O371" t="str">
            <v>ROHIT NIMBALKAR</v>
          </cell>
        </row>
        <row r="372">
          <cell r="C372" t="str">
            <v>Fresh</v>
          </cell>
          <cell r="K372" t="str">
            <v>Mr. DATTATRAY CHANDRAKANT KARDILE</v>
          </cell>
          <cell r="O372" t="str">
            <v>SHUBHAM YELLARE</v>
          </cell>
        </row>
        <row r="373">
          <cell r="C373" t="str">
            <v>Fresh</v>
          </cell>
          <cell r="K373" t="str">
            <v>Ms. KAVITA PRABHAKAR RANE</v>
          </cell>
          <cell r="O373" t="str">
            <v>SHUBHAM YELLARE</v>
          </cell>
        </row>
        <row r="374">
          <cell r="C374" t="str">
            <v>Fresh</v>
          </cell>
          <cell r="K374" t="str">
            <v>Mr. AKSHAY BHAGWAN NIKAM</v>
          </cell>
          <cell r="O374" t="str">
            <v>OM KASTE</v>
          </cell>
        </row>
        <row r="375">
          <cell r="C375" t="str">
            <v>Fresh</v>
          </cell>
          <cell r="K375" t="str">
            <v>Mr. SUSHANT SUBHASH SALUNKE</v>
          </cell>
          <cell r="O375" t="str">
            <v>SANTOSH SHINDE</v>
          </cell>
        </row>
        <row r="376">
          <cell r="C376" t="str">
            <v>Fresh</v>
          </cell>
          <cell r="K376" t="str">
            <v>Mr. RAJ SHIVAJI PALASE</v>
          </cell>
          <cell r="O376" t="str">
            <v>SHUBHAM YELLARE</v>
          </cell>
        </row>
        <row r="377">
          <cell r="C377" t="str">
            <v>Fresh</v>
          </cell>
          <cell r="K377" t="str">
            <v>Mrs. ANJALI SAMEER JADHAV</v>
          </cell>
          <cell r="O377" t="str">
            <v>ROHIT NIMBALKAR</v>
          </cell>
        </row>
        <row r="378">
          <cell r="C378" t="str">
            <v>Fresh</v>
          </cell>
          <cell r="K378" t="str">
            <v>Mr. GURUPRATIK DAYANAND DHEKANE</v>
          </cell>
          <cell r="O378" t="str">
            <v>SANTOSH SHINDE</v>
          </cell>
        </row>
        <row r="379">
          <cell r="C379" t="str">
            <v>Fresh</v>
          </cell>
          <cell r="K379" t="str">
            <v>Mr. YOGESH BHIMAJI CHANDERE</v>
          </cell>
          <cell r="O379" t="str">
            <v>VRUSHALI MOHITE</v>
          </cell>
        </row>
        <row r="380">
          <cell r="C380" t="str">
            <v>Fresh</v>
          </cell>
          <cell r="K380" t="str">
            <v>Mr. NILESH DNYANESHWAR MANDHARE</v>
          </cell>
          <cell r="O380" t="str">
            <v>SHUBHAM MADANE</v>
          </cell>
        </row>
        <row r="381">
          <cell r="C381" t="str">
            <v>Fresh</v>
          </cell>
          <cell r="K381" t="str">
            <v>Mr. MAHESH BHAU MEHER</v>
          </cell>
          <cell r="O381" t="str">
            <v>NIKHIL MADANE</v>
          </cell>
        </row>
        <row r="382">
          <cell r="C382" t="str">
            <v>Fresh</v>
          </cell>
          <cell r="K382" t="str">
            <v>Mr. AJAY MAHADEV SARODE</v>
          </cell>
          <cell r="O382" t="str">
            <v>VRUSHALI MOHITE</v>
          </cell>
        </row>
        <row r="383">
          <cell r="C383" t="str">
            <v>Fresh</v>
          </cell>
          <cell r="K383" t="str">
            <v>Mr. NIKHIL GANESH DANGAT</v>
          </cell>
          <cell r="O383" t="str">
            <v>ABHIJEET PAWAR</v>
          </cell>
        </row>
        <row r="384">
          <cell r="C384" t="str">
            <v>Fresh</v>
          </cell>
          <cell r="K384" t="str">
            <v>Mr. ANIRUDDHA VISHWAS DIXIT</v>
          </cell>
          <cell r="O384" t="str">
            <v>SHUBHAM KADU</v>
          </cell>
        </row>
        <row r="385">
          <cell r="C385" t="str">
            <v>Fresh</v>
          </cell>
          <cell r="K385" t="str">
            <v>Mr. PANKAJ HANUMANT KUMBHAR</v>
          </cell>
          <cell r="O385" t="str">
            <v>SIDDHESH MANE</v>
          </cell>
        </row>
        <row r="386">
          <cell r="C386" t="str">
            <v>Fresh</v>
          </cell>
          <cell r="K386" t="str">
            <v>Mr. JITU  BISWAKARMA</v>
          </cell>
          <cell r="O386" t="str">
            <v>ROHIT NIMBALKAR</v>
          </cell>
        </row>
        <row r="387">
          <cell r="C387" t="str">
            <v>Fresh</v>
          </cell>
          <cell r="K387" t="str">
            <v>Mr. VAIBHAV RAMESH PANGARE</v>
          </cell>
          <cell r="O387" t="str">
            <v>SHUBHAM KADU</v>
          </cell>
        </row>
        <row r="388">
          <cell r="C388" t="str">
            <v>Fresh</v>
          </cell>
          <cell r="K388" t="str">
            <v>Mr. AKSHAY SHALIGRAM PATIL</v>
          </cell>
          <cell r="O388" t="str">
            <v>ROHIT NIMBALKAR</v>
          </cell>
        </row>
        <row r="389">
          <cell r="C389" t="str">
            <v>Fresh</v>
          </cell>
          <cell r="K389" t="str">
            <v>Mrs. SAVITA RAJENDRA PAWAR</v>
          </cell>
          <cell r="O389" t="str">
            <v>VIDULA BHARAM</v>
          </cell>
        </row>
        <row r="390">
          <cell r="C390" t="str">
            <v>Fresh</v>
          </cell>
          <cell r="K390" t="str">
            <v>Mr. DANARAM KALURAM SUTAR</v>
          </cell>
          <cell r="O390" t="str">
            <v>SHUBHAM MADANE</v>
          </cell>
        </row>
        <row r="391">
          <cell r="C391" t="str">
            <v>Fresh</v>
          </cell>
          <cell r="K391" t="str">
            <v>Mrs. PRADNYA KOUSTUBH KULKARNI</v>
          </cell>
          <cell r="O391" t="str">
            <v>VIDULA BHARAM</v>
          </cell>
        </row>
        <row r="392">
          <cell r="C392" t="str">
            <v>Fresh</v>
          </cell>
          <cell r="K392" t="str">
            <v>Mr. MANGESH GANPAT KHANDALE</v>
          </cell>
          <cell r="O392" t="str">
            <v>SHUBHAM KADU</v>
          </cell>
        </row>
        <row r="393">
          <cell r="C393" t="str">
            <v>Fresh</v>
          </cell>
          <cell r="K393" t="str">
            <v>Mr. DADASAHEB KONDIBA TAMBE</v>
          </cell>
          <cell r="O393" t="str">
            <v>VRUSHALI MOHITE</v>
          </cell>
        </row>
        <row r="394">
          <cell r="C394" t="str">
            <v>Fresh</v>
          </cell>
          <cell r="K394" t="str">
            <v>Mrs. POOJA DHANANJAY CHAVAN</v>
          </cell>
          <cell r="O394" t="str">
            <v>VRUSHALI MOHITE</v>
          </cell>
        </row>
        <row r="395">
          <cell r="C395" t="str">
            <v>Fresh</v>
          </cell>
          <cell r="K395" t="str">
            <v>Mrs. KALPANA VIJAY JADHAV</v>
          </cell>
          <cell r="O395" t="str">
            <v>SHUBHAM MADANE</v>
          </cell>
        </row>
        <row r="396">
          <cell r="C396" t="str">
            <v>Fresh</v>
          </cell>
          <cell r="K396" t="str">
            <v>Mr. AMAR RAMESH JOSHI</v>
          </cell>
          <cell r="O396" t="str">
            <v>SHUBHAM PAWALE</v>
          </cell>
        </row>
        <row r="397">
          <cell r="C397" t="str">
            <v>Fresh</v>
          </cell>
          <cell r="K397" t="str">
            <v>Mr. ANKUR NITIN PATIL</v>
          </cell>
          <cell r="O397" t="str">
            <v>OM KASTE</v>
          </cell>
        </row>
        <row r="398">
          <cell r="C398" t="str">
            <v>Fresh</v>
          </cell>
          <cell r="K398" t="str">
            <v>Mr. PRASANNA SHANTARAM DESHPANDE</v>
          </cell>
          <cell r="O398" t="str">
            <v>ABHISHEK KHAKE</v>
          </cell>
        </row>
        <row r="399">
          <cell r="C399" t="str">
            <v>Fresh</v>
          </cell>
          <cell r="K399" t="str">
            <v>Mr. PRESHIT PIYUSH MORDE</v>
          </cell>
          <cell r="O399" t="str">
            <v>SHUBHAM YELLARE</v>
          </cell>
        </row>
        <row r="400">
          <cell r="C400" t="str">
            <v>Fresh</v>
          </cell>
          <cell r="K400" t="str">
            <v>EARTH ECO SOLUTIONS PRIVATE LIMITED</v>
          </cell>
          <cell r="O400" t="str">
            <v>SANKET KAMBLE</v>
          </cell>
        </row>
        <row r="401">
          <cell r="C401" t="str">
            <v>Fresh</v>
          </cell>
          <cell r="K401" t="str">
            <v>Mrs. SHUBHANGI SHIVAJI RASKAR</v>
          </cell>
          <cell r="O401" t="str">
            <v>TATYASAHEB DHANE</v>
          </cell>
        </row>
        <row r="402">
          <cell r="C402" t="str">
            <v>Fresh</v>
          </cell>
          <cell r="K402" t="str">
            <v>Ms. ROHINI YADAVRAO BHUTE</v>
          </cell>
          <cell r="O402" t="str">
            <v>SAMRUDDHI PURANDARE</v>
          </cell>
        </row>
        <row r="403">
          <cell r="C403" t="str">
            <v>Fresh</v>
          </cell>
          <cell r="K403" t="str">
            <v>Mr. RAHUL VINOD AGRAWAL</v>
          </cell>
          <cell r="O403" t="str">
            <v>ROHIT NIMBALKAR</v>
          </cell>
        </row>
        <row r="404">
          <cell r="C404" t="str">
            <v>Fresh</v>
          </cell>
          <cell r="K404" t="str">
            <v>Mrs. SUNANDA ASHOKRAO DHARMIK</v>
          </cell>
          <cell r="O404" t="str">
            <v>SHUBHAM MADANE</v>
          </cell>
        </row>
        <row r="405">
          <cell r="C405" t="str">
            <v>Fresh</v>
          </cell>
          <cell r="K405" t="str">
            <v>Ms. SHUBHANGI SHYAMSUNDER GANDHI</v>
          </cell>
          <cell r="O405" t="str">
            <v>SHUBHAM MADANE</v>
          </cell>
        </row>
        <row r="406">
          <cell r="C406" t="str">
            <v>Fresh</v>
          </cell>
          <cell r="K406" t="str">
            <v>Mr. ANIL SHAMRAO SHINDE</v>
          </cell>
          <cell r="O406" t="str">
            <v>MAHADEV JADHAV</v>
          </cell>
        </row>
        <row r="407">
          <cell r="C407" t="str">
            <v>Fresh</v>
          </cell>
          <cell r="K407" t="str">
            <v>Mr. SANDIP  SINGH</v>
          </cell>
          <cell r="O407" t="str">
            <v>VIVEK BHALERAO</v>
          </cell>
        </row>
        <row r="408">
          <cell r="C408" t="str">
            <v>Fresh</v>
          </cell>
          <cell r="K408" t="str">
            <v>Mr. PRAVIN HIRAMAN DONGARE</v>
          </cell>
          <cell r="O408" t="str">
            <v>SHUBHAM KADU</v>
          </cell>
        </row>
        <row r="409">
          <cell r="C409" t="str">
            <v>Fresh</v>
          </cell>
          <cell r="K409" t="str">
            <v>Mrs. VAIBHAVI VIKRAM CHITALE</v>
          </cell>
          <cell r="O409" t="str">
            <v>NIKHIL MADANE</v>
          </cell>
        </row>
        <row r="410">
          <cell r="C410" t="str">
            <v>Fresh</v>
          </cell>
          <cell r="K410" t="str">
            <v>Mr. DHANANJAY ASHOKRAO GUDDETWAR</v>
          </cell>
          <cell r="O410" t="str">
            <v>VRUSHALI MOHITE</v>
          </cell>
        </row>
        <row r="411">
          <cell r="C411" t="str">
            <v>Fresh</v>
          </cell>
          <cell r="K411" t="str">
            <v>Mr. ANKUSH KISAN BHAGAT</v>
          </cell>
          <cell r="O411" t="str">
            <v>SANTOSH SHINDE</v>
          </cell>
        </row>
        <row r="412">
          <cell r="C412" t="str">
            <v>Fresh</v>
          </cell>
          <cell r="K412" t="str">
            <v>Mr. TUSHAR AYALU ZINJADE</v>
          </cell>
          <cell r="O412" t="str">
            <v>SHUBHAM KADU</v>
          </cell>
        </row>
        <row r="413">
          <cell r="C413" t="str">
            <v>Fresh</v>
          </cell>
          <cell r="K413" t="str">
            <v>Mr. KIRAN PRAKASH CHALAK</v>
          </cell>
          <cell r="O413" t="str">
            <v>SHUBHAM KADU</v>
          </cell>
        </row>
        <row r="414">
          <cell r="C414" t="str">
            <v>Fresh</v>
          </cell>
          <cell r="K414" t="str">
            <v>Mr. PANDURANG RADHU GONDAL</v>
          </cell>
          <cell r="O414" t="str">
            <v>ABHIJEET PAWAR</v>
          </cell>
        </row>
        <row r="415">
          <cell r="C415" t="str">
            <v>Fresh</v>
          </cell>
          <cell r="K415" t="str">
            <v>Mr. AMOL TRIMBAK KHEDEKAR</v>
          </cell>
          <cell r="O415" t="str">
            <v>SHUBHAM KADU</v>
          </cell>
        </row>
        <row r="416">
          <cell r="C416" t="str">
            <v>Fresh</v>
          </cell>
          <cell r="K416" t="str">
            <v>Mr. VIPIN DEVENDRA ROKADE</v>
          </cell>
          <cell r="O416" t="str">
            <v>SAMRUDDHI PURANDARE</v>
          </cell>
        </row>
        <row r="417">
          <cell r="C417" t="str">
            <v>Fresh</v>
          </cell>
          <cell r="K417" t="str">
            <v>Mrs. VARSHA ANAND PIRANGUTE</v>
          </cell>
          <cell r="O417" t="str">
            <v>VRUSHALI MOHITE</v>
          </cell>
        </row>
        <row r="418">
          <cell r="C418" t="str">
            <v>Fresh</v>
          </cell>
          <cell r="K418" t="str">
            <v>Mr. VILAS DAMU WALUNJ</v>
          </cell>
          <cell r="O418" t="str">
            <v>PRAVIN KADAM</v>
          </cell>
        </row>
        <row r="419">
          <cell r="C419" t="str">
            <v>Fresh</v>
          </cell>
          <cell r="K419" t="str">
            <v>Mr. SUSHANT MURLIDHAR SHINDE</v>
          </cell>
          <cell r="O419" t="str">
            <v>OM KASTE</v>
          </cell>
        </row>
        <row r="420">
          <cell r="C420" t="str">
            <v>Fresh</v>
          </cell>
          <cell r="K420" t="str">
            <v>Mr. DATTATRAYA SUKHDEO ZENDE</v>
          </cell>
          <cell r="O420" t="str">
            <v>SHRIKRUSHNA GAVLI</v>
          </cell>
        </row>
        <row r="421">
          <cell r="C421" t="str">
            <v>Fresh</v>
          </cell>
          <cell r="K421" t="str">
            <v>Mr. VIKRAM VIJAY KULKARNI</v>
          </cell>
          <cell r="O421" t="str">
            <v>PRAVIN KADAM</v>
          </cell>
        </row>
        <row r="422">
          <cell r="C422" t="str">
            <v>Fresh</v>
          </cell>
          <cell r="K422" t="str">
            <v>Mr. BHARAT ANNA KAMBLE</v>
          </cell>
          <cell r="O422" t="str">
            <v>SANKET KAMBLE</v>
          </cell>
        </row>
        <row r="423">
          <cell r="C423" t="str">
            <v>Fresh</v>
          </cell>
          <cell r="K423" t="str">
            <v>Mr. DAYANAND SHAMRAO SHINDE</v>
          </cell>
          <cell r="O423" t="str">
            <v>MAHADEV JADHAV</v>
          </cell>
        </row>
        <row r="424">
          <cell r="C424" t="str">
            <v>Fresh</v>
          </cell>
          <cell r="K424" t="str">
            <v>Mr. AAKASH ASHOK OMBALE</v>
          </cell>
          <cell r="O424" t="str">
            <v>SIDDHESH MANE</v>
          </cell>
        </row>
        <row r="425">
          <cell r="C425" t="str">
            <v>Fresh</v>
          </cell>
          <cell r="K425" t="str">
            <v>Mr. AMIT  KUMAR</v>
          </cell>
          <cell r="O425" t="str">
            <v>ROHIT NIMBALKAR</v>
          </cell>
        </row>
        <row r="426">
          <cell r="C426" t="str">
            <v>Fresh</v>
          </cell>
          <cell r="K426" t="str">
            <v>Mr. RUSHIKESH DILIP PAWALE</v>
          </cell>
          <cell r="O426" t="str">
            <v>SHUBHAM YELLARE</v>
          </cell>
        </row>
        <row r="427">
          <cell r="C427" t="str">
            <v>Fresh</v>
          </cell>
          <cell r="K427" t="str">
            <v>Mr. UTTAM DATTU DHAYGAVE</v>
          </cell>
          <cell r="O427" t="str">
            <v>SHUBHAM KADU</v>
          </cell>
        </row>
        <row r="428">
          <cell r="C428" t="str">
            <v>Fresh</v>
          </cell>
          <cell r="K428" t="str">
            <v>Mrs. JYOTI GOVARDHAN TALWAR</v>
          </cell>
          <cell r="O428" t="str">
            <v>SANTOSH SHINDE</v>
          </cell>
        </row>
        <row r="429">
          <cell r="C429" t="str">
            <v>Fresh</v>
          </cell>
          <cell r="K429" t="str">
            <v>Mr. JITENDRAKUMAR  SUTHAR</v>
          </cell>
          <cell r="O429" t="str">
            <v>SHUBHAM YELLARE</v>
          </cell>
        </row>
        <row r="430">
          <cell r="C430" t="str">
            <v>Fresh</v>
          </cell>
          <cell r="K430" t="str">
            <v>Ms. ANWESHA  NIDHI</v>
          </cell>
          <cell r="O430" t="str">
            <v>SANKET KAMBLE</v>
          </cell>
        </row>
        <row r="431">
          <cell r="C431" t="str">
            <v>Fresh</v>
          </cell>
          <cell r="K431" t="str">
            <v>Mr. AMOL PRABHAKAR DIWANJI</v>
          </cell>
          <cell r="O431" t="str">
            <v>ASHWIN R SAINDANE</v>
          </cell>
        </row>
        <row r="432">
          <cell r="C432" t="str">
            <v>Fresh</v>
          </cell>
          <cell r="K432" t="str">
            <v>Mr. SANDEEP MARUTI MARNE</v>
          </cell>
          <cell r="O432" t="str">
            <v>PRAVIN KADAM</v>
          </cell>
        </row>
        <row r="433">
          <cell r="C433" t="str">
            <v>Fresh</v>
          </cell>
          <cell r="K433" t="str">
            <v>Mrs. SNEHAL MANDAR ROJEKAR</v>
          </cell>
          <cell r="O433" t="str">
            <v>SHUBHAM PAWALE</v>
          </cell>
        </row>
        <row r="434">
          <cell r="C434" t="str">
            <v>Fresh</v>
          </cell>
          <cell r="K434" t="str">
            <v>Mrs. SWATI  VALECHA</v>
          </cell>
          <cell r="O434" t="str">
            <v>SONAL SHEMBRE</v>
          </cell>
        </row>
        <row r="435">
          <cell r="C435" t="str">
            <v>Fresh</v>
          </cell>
          <cell r="K435" t="str">
            <v>Mr. PUNDALIK EKNATH YADAV</v>
          </cell>
          <cell r="O435" t="str">
            <v>TATYASAHEB DHANE</v>
          </cell>
        </row>
        <row r="436">
          <cell r="C436" t="str">
            <v>Fresh</v>
          </cell>
          <cell r="K436" t="str">
            <v>Mr. GANESH ANKUSH PARKHI</v>
          </cell>
          <cell r="O436" t="str">
            <v>SANKET KAMBLE</v>
          </cell>
        </row>
        <row r="437">
          <cell r="C437" t="str">
            <v>Fresh</v>
          </cell>
          <cell r="K437" t="str">
            <v>Mr. AKSHAY NAMDEV CHAUDHARI</v>
          </cell>
          <cell r="O437" t="str">
            <v>PRAVIN KADAM</v>
          </cell>
        </row>
        <row r="438">
          <cell r="C438" t="str">
            <v>Fresh</v>
          </cell>
          <cell r="K438" t="str">
            <v>Mr. NITIN ASHOK CHAVAN</v>
          </cell>
          <cell r="O438" t="str">
            <v>OM KASTE</v>
          </cell>
        </row>
        <row r="439">
          <cell r="C439" t="str">
            <v>Fresh</v>
          </cell>
          <cell r="K439" t="str">
            <v>Mr. RAJESH ATMARAM NAVATHE</v>
          </cell>
          <cell r="O439" t="str">
            <v>SANTOSH SHINDE</v>
          </cell>
        </row>
        <row r="440">
          <cell r="C440" t="str">
            <v>Fresh</v>
          </cell>
          <cell r="K440" t="str">
            <v>Mr. MANDAR SURESH DESHPANDE</v>
          </cell>
          <cell r="O440" t="str">
            <v>SHUBHAM KADU</v>
          </cell>
        </row>
        <row r="441">
          <cell r="C441" t="str">
            <v>Fresh</v>
          </cell>
          <cell r="K441" t="str">
            <v>JEEVIKA TOURS &amp; TRAVELS</v>
          </cell>
          <cell r="O441" t="str">
            <v>DEEPAK KHARAT</v>
          </cell>
        </row>
        <row r="442">
          <cell r="C442" t="str">
            <v>Fresh</v>
          </cell>
          <cell r="K442" t="str">
            <v>Mrs. REEMA CHETAN PATIL</v>
          </cell>
          <cell r="O442" t="str">
            <v>ROHIT NIMBALKAR</v>
          </cell>
        </row>
        <row r="443">
          <cell r="C443" t="str">
            <v>Fresh</v>
          </cell>
          <cell r="K443" t="str">
            <v>Mr. PRATIK RAJU BHAT</v>
          </cell>
          <cell r="O443" t="str">
            <v>ROHIT NIMBALKAR</v>
          </cell>
        </row>
        <row r="444">
          <cell r="C444" t="str">
            <v>Fresh</v>
          </cell>
          <cell r="K444" t="str">
            <v>Mr. AJAY SURESH MANDALE</v>
          </cell>
          <cell r="O444" t="str">
            <v>MAHADEV JADHAV</v>
          </cell>
        </row>
        <row r="445">
          <cell r="C445" t="str">
            <v>Fresh</v>
          </cell>
          <cell r="K445" t="str">
            <v>Mr. SHAILESH SUNIL KOLEKAR</v>
          </cell>
          <cell r="O445" t="str">
            <v>VRUSHALI MOHITE</v>
          </cell>
        </row>
        <row r="446">
          <cell r="C446" t="str">
            <v>Fresh</v>
          </cell>
          <cell r="K446" t="str">
            <v>Mrs. SHIVANGI MAKARAND SOMAN</v>
          </cell>
          <cell r="O446" t="str">
            <v>MAHADEV JADHAV</v>
          </cell>
        </row>
        <row r="447">
          <cell r="C447" t="str">
            <v>Fresh</v>
          </cell>
          <cell r="K447" t="str">
            <v>Mr. MOHAN DATTATRAY GAIKWAD</v>
          </cell>
          <cell r="O447" t="str">
            <v>DEEPAK KHARAT</v>
          </cell>
        </row>
        <row r="448">
          <cell r="C448" t="str">
            <v>Fresh</v>
          </cell>
          <cell r="K448" t="str">
            <v>Mr. VIKAS SAMPAT CHAVAN</v>
          </cell>
          <cell r="O448" t="str">
            <v>SIDDHESH MANE</v>
          </cell>
        </row>
        <row r="449">
          <cell r="C449" t="str">
            <v>Fresh</v>
          </cell>
          <cell r="K449" t="str">
            <v>Mr. TUKARAM SUBHANA BODARE</v>
          </cell>
          <cell r="O449" t="str">
            <v>MAHADEV JADHAV</v>
          </cell>
        </row>
        <row r="450">
          <cell r="C450" t="str">
            <v>Fresh</v>
          </cell>
          <cell r="K450" t="str">
            <v>Mr. MANOJ OMKAR SINGH</v>
          </cell>
          <cell r="O450" t="str">
            <v>ROHIT NIMBALKAR</v>
          </cell>
        </row>
        <row r="451">
          <cell r="C451" t="str">
            <v>Fresh</v>
          </cell>
          <cell r="K451" t="str">
            <v>Mr. DEEPAK BAJEERAO KADU</v>
          </cell>
          <cell r="O451" t="str">
            <v>SHUBHAM KADU</v>
          </cell>
        </row>
        <row r="452">
          <cell r="C452" t="str">
            <v>Fresh</v>
          </cell>
          <cell r="K452" t="str">
            <v>Mr. NILESH BHAGAWAN KHARAT</v>
          </cell>
          <cell r="O452" t="str">
            <v>NITIN BODAKE</v>
          </cell>
        </row>
        <row r="453">
          <cell r="C453" t="str">
            <v>Fresh</v>
          </cell>
          <cell r="K453" t="str">
            <v>Mr. KISHOR HANUMANT KAMBALE</v>
          </cell>
          <cell r="O453" t="str">
            <v>OM KASTE</v>
          </cell>
        </row>
        <row r="454">
          <cell r="C454" t="str">
            <v>Fresh</v>
          </cell>
          <cell r="K454" t="str">
            <v>Mr. PRASHANT DATTATRAY VEER</v>
          </cell>
          <cell r="O454" t="str">
            <v>SHUBHAM YELLARE</v>
          </cell>
        </row>
        <row r="455">
          <cell r="C455" t="str">
            <v>Fresh</v>
          </cell>
          <cell r="K455" t="str">
            <v>Mr. VISHWAJIT VINAYAK SAKHARE</v>
          </cell>
          <cell r="O455" t="str">
            <v>SIDDHESH MANE</v>
          </cell>
        </row>
        <row r="456">
          <cell r="C456" t="str">
            <v>Fresh</v>
          </cell>
          <cell r="K456" t="str">
            <v>Mr. SANDIP NATHU CHORAGHE</v>
          </cell>
          <cell r="O456" t="str">
            <v>SHUBHAM YELLARE</v>
          </cell>
        </row>
        <row r="457">
          <cell r="C457" t="str">
            <v>Fresh</v>
          </cell>
          <cell r="K457" t="str">
            <v>Mr. AKSHAY BABASAHEB CHIKANE</v>
          </cell>
          <cell r="O457" t="str">
            <v>SIDDHESH MANE</v>
          </cell>
        </row>
        <row r="458">
          <cell r="C458" t="str">
            <v>Fresh</v>
          </cell>
          <cell r="K458" t="str">
            <v>Mr. ATUL ANIL JADHAV</v>
          </cell>
          <cell r="O458" t="str">
            <v>OM KASTE</v>
          </cell>
        </row>
        <row r="459">
          <cell r="C459" t="str">
            <v>Fresh</v>
          </cell>
          <cell r="K459" t="str">
            <v>Mr. AMOL ANKUSH MASKE</v>
          </cell>
          <cell r="O459" t="str">
            <v>VRUSHALI MOHITE</v>
          </cell>
        </row>
        <row r="460">
          <cell r="C460" t="str">
            <v>Fresh</v>
          </cell>
          <cell r="K460" t="str">
            <v>Mrs. SUJATA SUKHADEO OHOL</v>
          </cell>
          <cell r="O460" t="str">
            <v>SHUBHAM PAWALE</v>
          </cell>
        </row>
        <row r="461">
          <cell r="C461" t="str">
            <v>Fresh</v>
          </cell>
          <cell r="K461" t="str">
            <v>Mr. SUJIT SANJAY KANCHAN</v>
          </cell>
          <cell r="O461" t="str">
            <v>SHUBHAM PAWALE</v>
          </cell>
        </row>
        <row r="462">
          <cell r="C462" t="str">
            <v>Fresh</v>
          </cell>
          <cell r="K462" t="str">
            <v>Mr. PRAKASH SITARAM MULEY</v>
          </cell>
          <cell r="O462" t="str">
            <v>VRUSHALI MOHITE</v>
          </cell>
        </row>
        <row r="463">
          <cell r="C463" t="str">
            <v>Fresh</v>
          </cell>
          <cell r="K463" t="str">
            <v>Mr. VIJAY EKNATH KUNJIR</v>
          </cell>
          <cell r="O463" t="str">
            <v>SANKET KAMBLE</v>
          </cell>
        </row>
        <row r="464">
          <cell r="C464" t="str">
            <v>Fresh</v>
          </cell>
          <cell r="K464" t="str">
            <v>Mr. SURESH VASANT KOKATE</v>
          </cell>
          <cell r="O464" t="str">
            <v>TATYASAHEB DHANE</v>
          </cell>
        </row>
        <row r="465">
          <cell r="C465" t="str">
            <v>Fresh</v>
          </cell>
          <cell r="K465" t="str">
            <v>Mr. TANAJI MAHADU PADHAR</v>
          </cell>
          <cell r="O465" t="str">
            <v>OM KASTE</v>
          </cell>
        </row>
        <row r="466">
          <cell r="C466" t="str">
            <v>Fresh</v>
          </cell>
          <cell r="K466" t="str">
            <v>Mr. NAKUL ROHIDAS SONAR</v>
          </cell>
          <cell r="O466" t="str">
            <v>VRUSHALI MOHITE</v>
          </cell>
        </row>
        <row r="467">
          <cell r="C467" t="str">
            <v>Fresh</v>
          </cell>
          <cell r="K467" t="str">
            <v>Mr. RANJIT VYNKATRAO SHELAR</v>
          </cell>
          <cell r="O467" t="str">
            <v>SHUBHAM YELLARE</v>
          </cell>
        </row>
        <row r="468">
          <cell r="C468" t="str">
            <v>Fresh</v>
          </cell>
          <cell r="K468" t="str">
            <v>Mr. MOHAN MURLIDHAR GAIKWAD</v>
          </cell>
          <cell r="O468" t="str">
            <v>SHUBHAM PAWALE</v>
          </cell>
        </row>
        <row r="469">
          <cell r="C469" t="str">
            <v>Fresh</v>
          </cell>
          <cell r="K469" t="str">
            <v>Mr. AVINASH PRALHAD GAIKWAD</v>
          </cell>
          <cell r="O469" t="str">
            <v>PRAVIN KADAM</v>
          </cell>
        </row>
        <row r="470">
          <cell r="C470" t="str">
            <v>Fresh</v>
          </cell>
          <cell r="K470" t="str">
            <v>Mr. PARAG PRADEEP DOL</v>
          </cell>
          <cell r="O470" t="str">
            <v>ABHIJEET PAWAR</v>
          </cell>
        </row>
        <row r="471">
          <cell r="C471" t="str">
            <v>Fresh</v>
          </cell>
          <cell r="K471" t="str">
            <v>Mrs. SHWETA SACHIN SHENDGE</v>
          </cell>
          <cell r="O471" t="str">
            <v>SHUBHAM KADU</v>
          </cell>
        </row>
        <row r="472">
          <cell r="C472" t="str">
            <v>Fresh</v>
          </cell>
          <cell r="K472" t="str">
            <v>SAI TRAVELS</v>
          </cell>
          <cell r="O472" t="str">
            <v>DEEPAK KHARAT</v>
          </cell>
        </row>
        <row r="473">
          <cell r="C473" t="str">
            <v>Fresh</v>
          </cell>
          <cell r="K473" t="str">
            <v>Mr. AVINASH JANARDAN CHAMWAD</v>
          </cell>
          <cell r="O473" t="str">
            <v>SHUBHAM PAWALE</v>
          </cell>
        </row>
        <row r="474">
          <cell r="C474" t="str">
            <v>Renewal</v>
          </cell>
          <cell r="K474" t="str">
            <v>Mr. SATISH GHANSHYAN TIJARE</v>
          </cell>
          <cell r="O474" t="e">
            <v>#N/A</v>
          </cell>
        </row>
        <row r="475">
          <cell r="C475" t="str">
            <v>Rollover</v>
          </cell>
          <cell r="K475" t="str">
            <v>Mr. PARAG PRAKASH MAYDEO</v>
          </cell>
          <cell r="O475" t="e">
            <v>#N/A</v>
          </cell>
        </row>
        <row r="476">
          <cell r="C476" t="str">
            <v>Fresh</v>
          </cell>
          <cell r="K476" t="str">
            <v>Mr. MAHESH BHAU MEHER</v>
          </cell>
          <cell r="O476" t="str">
            <v>NIKHIL MADANE</v>
          </cell>
        </row>
        <row r="477">
          <cell r="C477" t="str">
            <v>Fresh</v>
          </cell>
          <cell r="K477" t="str">
            <v>Mr. AJAY MAHADEV SARODE</v>
          </cell>
          <cell r="O477" t="str">
            <v>VRUSHALI MOHITE</v>
          </cell>
        </row>
        <row r="478">
          <cell r="C478" t="str">
            <v>Fresh</v>
          </cell>
          <cell r="K478" t="str">
            <v>Mr. JITU  BISWAKARMA</v>
          </cell>
          <cell r="O478" t="str">
            <v>ROHIT NIMBALKAR</v>
          </cell>
        </row>
        <row r="479">
          <cell r="C479" t="str">
            <v>Fresh</v>
          </cell>
          <cell r="K479" t="str">
            <v>Mr. ANKUR NITIN PATIL</v>
          </cell>
          <cell r="O479" t="str">
            <v>OM KASTE</v>
          </cell>
        </row>
        <row r="480">
          <cell r="C480" t="str">
            <v>Renewal</v>
          </cell>
          <cell r="K480" t="str">
            <v>Mr. SANDIP PRABHAKARRAO SAMAG</v>
          </cell>
          <cell r="O480" t="e">
            <v>#N/A</v>
          </cell>
        </row>
        <row r="481">
          <cell r="C481" t="str">
            <v>Rollover</v>
          </cell>
          <cell r="K481" t="str">
            <v>Mr. TANAJI MARUTI PATIL</v>
          </cell>
          <cell r="O481" t="e">
            <v>#N/A</v>
          </cell>
        </row>
        <row r="482">
          <cell r="C482" t="str">
            <v>Renewal</v>
          </cell>
          <cell r="K482" t="str">
            <v>Mr. KAPIL SHIVARAM PAWAR</v>
          </cell>
          <cell r="O482" t="e">
            <v>#N/A</v>
          </cell>
        </row>
        <row r="483">
          <cell r="C483" t="str">
            <v>Fresh</v>
          </cell>
          <cell r="K483" t="str">
            <v>Mr. TUSHAR AYALU ZINJADE</v>
          </cell>
          <cell r="O483" t="str">
            <v>SHUBHAM KADU</v>
          </cell>
        </row>
        <row r="484">
          <cell r="C484" t="str">
            <v>Fresh</v>
          </cell>
          <cell r="K484" t="str">
            <v>Mr. KIRAN PRAKASH CHALAK</v>
          </cell>
          <cell r="O484" t="str">
            <v>SHUBHAM KADU</v>
          </cell>
        </row>
        <row r="485">
          <cell r="C485" t="str">
            <v>Rollover</v>
          </cell>
          <cell r="K485" t="str">
            <v>Mr. VIJAY SHAMRAO NEBAPURE</v>
          </cell>
          <cell r="O485" t="e">
            <v>#N/A</v>
          </cell>
        </row>
        <row r="486">
          <cell r="C486" t="str">
            <v>Fresh</v>
          </cell>
          <cell r="K486" t="str">
            <v>Mr. NITIN ASHOK CHAVAN</v>
          </cell>
          <cell r="O486" t="str">
            <v>OM KASTE</v>
          </cell>
        </row>
        <row r="487">
          <cell r="C487" t="str">
            <v>Rollover</v>
          </cell>
          <cell r="K487" t="str">
            <v>S.M TECHNOMINE PRIVATE LIMITED</v>
          </cell>
          <cell r="O487" t="e">
            <v>#N/A</v>
          </cell>
        </row>
        <row r="488">
          <cell r="C488" t="str">
            <v>Fresh</v>
          </cell>
          <cell r="K488" t="str">
            <v>Mr. PRATIK RAJU BHAT</v>
          </cell>
          <cell r="O488" t="str">
            <v>ROHIT NIMBALKAR</v>
          </cell>
        </row>
        <row r="489">
          <cell r="C489" t="str">
            <v>Fresh</v>
          </cell>
          <cell r="K489" t="str">
            <v>Mr. TANAJI MAHADU PADHAR</v>
          </cell>
          <cell r="O489" t="str">
            <v>OM KASTE</v>
          </cell>
        </row>
        <row r="490">
          <cell r="C490" t="str">
            <v>Fresh</v>
          </cell>
          <cell r="K490" t="str">
            <v>Mr. VIKAS SAMPAT CHAVAN</v>
          </cell>
          <cell r="O490" t="str">
            <v>SIDDHESH MANE</v>
          </cell>
        </row>
        <row r="491">
          <cell r="C491" t="str">
            <v>Rollover</v>
          </cell>
          <cell r="K491" t="str">
            <v>Mr. TUSHAR  KHAKAL</v>
          </cell>
          <cell r="O491" t="e">
            <v>#N/A</v>
          </cell>
        </row>
        <row r="492">
          <cell r="C492" t="str">
            <v>Renewal</v>
          </cell>
          <cell r="K492" t="str">
            <v>Mr. RAM GANESHRAO BHAROSE</v>
          </cell>
          <cell r="O492" t="e">
            <v>#N/A</v>
          </cell>
        </row>
        <row r="493">
          <cell r="C493" t="str">
            <v>Renewal</v>
          </cell>
          <cell r="K493" t="str">
            <v>Mr. VASHISHT APPASAHEB KHOSE</v>
          </cell>
          <cell r="O493" t="e">
            <v>#N/A</v>
          </cell>
        </row>
        <row r="494">
          <cell r="C494" t="str">
            <v>Renewal</v>
          </cell>
          <cell r="K494" t="str">
            <v>Mr. MAHESH BHAGWANDAS GUGALE</v>
          </cell>
          <cell r="O494" t="e">
            <v>#N/A</v>
          </cell>
        </row>
        <row r="495">
          <cell r="C495" t="str">
            <v>Renewal</v>
          </cell>
          <cell r="K495" t="str">
            <v>Mrs. SNEHA SAHEBRAO KENDRE</v>
          </cell>
          <cell r="O495" t="e">
            <v>#N/A</v>
          </cell>
        </row>
        <row r="496">
          <cell r="C496" t="str">
            <v>Renewal</v>
          </cell>
          <cell r="K496" t="str">
            <v>Mr. MAHESH ROHIDAS SABALE</v>
          </cell>
          <cell r="O496" t="e">
            <v>#N/A</v>
          </cell>
        </row>
        <row r="497">
          <cell r="C497" t="str">
            <v>Renewal</v>
          </cell>
          <cell r="K497" t="str">
            <v>ELTECH ENGINEERING</v>
          </cell>
          <cell r="O497" t="e">
            <v>#N/A</v>
          </cell>
        </row>
        <row r="498">
          <cell r="C498" t="str">
            <v>Renewal</v>
          </cell>
          <cell r="K498" t="str">
            <v>Mr. ANIL DIGAMBAR KALE</v>
          </cell>
          <cell r="O498" t="e">
            <v>#N/A</v>
          </cell>
        </row>
        <row r="499">
          <cell r="C499" t="str">
            <v>Fresh</v>
          </cell>
          <cell r="K499" t="str">
            <v>Mr. VAIBHAV RAMESH PANGARE</v>
          </cell>
          <cell r="O499" t="str">
            <v>SHUBHAM KADU</v>
          </cell>
        </row>
        <row r="500">
          <cell r="C500" t="str">
            <v>Renewal</v>
          </cell>
          <cell r="K500" t="str">
            <v>Mrs. ANJANA SANJAY BOTHRA</v>
          </cell>
          <cell r="O500" t="e">
            <v>#N/A</v>
          </cell>
        </row>
        <row r="501">
          <cell r="C501" t="str">
            <v>Renewal</v>
          </cell>
          <cell r="K501" t="str">
            <v>Mr. RAHUL DIGAMBAR LALE</v>
          </cell>
          <cell r="O501" t="e">
            <v>#N/A</v>
          </cell>
        </row>
        <row r="502">
          <cell r="C502" t="str">
            <v>Fresh</v>
          </cell>
          <cell r="K502" t="str">
            <v>Mr. AJAY SURESH MANDALE</v>
          </cell>
          <cell r="O502" t="str">
            <v>MAHADEV JADHAV</v>
          </cell>
        </row>
        <row r="503">
          <cell r="C503" t="str">
            <v>Fresh</v>
          </cell>
          <cell r="K503" t="str">
            <v>Mr. SHAILESH SUNIL KOLEKAR</v>
          </cell>
          <cell r="O503" t="str">
            <v>VRUSHALI MOHITE</v>
          </cell>
        </row>
        <row r="504">
          <cell r="C504" t="str">
            <v>Fresh</v>
          </cell>
          <cell r="K504" t="str">
            <v>Mrs. SHIVANGI MAKARAND SOMAN</v>
          </cell>
          <cell r="O504" t="str">
            <v>MAHADEV JADHAV</v>
          </cell>
        </row>
        <row r="505">
          <cell r="C505" t="str">
            <v>Fresh</v>
          </cell>
          <cell r="K505" t="str">
            <v>Mr. MOHAN DATTATRAY GAIKWAD</v>
          </cell>
          <cell r="O505" t="str">
            <v>DEEPAK KHARAT</v>
          </cell>
        </row>
        <row r="506">
          <cell r="C506" t="str">
            <v>Fresh</v>
          </cell>
          <cell r="K506" t="str">
            <v>Mr. NAKUL ROHIDAS SONAR</v>
          </cell>
          <cell r="O506" t="str">
            <v>VRUSHALI MOHITE</v>
          </cell>
        </row>
        <row r="507">
          <cell r="C507" t="str">
            <v>Fresh</v>
          </cell>
          <cell r="K507" t="str">
            <v>Mr. RANJIT VYNKATRAO SHELAR</v>
          </cell>
          <cell r="O507" t="str">
            <v>SHUBHAM YELLARE</v>
          </cell>
        </row>
        <row r="508">
          <cell r="C508" t="str">
            <v>Fresh</v>
          </cell>
          <cell r="K508" t="str">
            <v>Mr. MOHAN MURLIDHAR GAIKWAD</v>
          </cell>
          <cell r="O508" t="str">
            <v>SHUBHAM PAWALE</v>
          </cell>
        </row>
        <row r="509">
          <cell r="C509" t="str">
            <v>Renewal</v>
          </cell>
          <cell r="K509" t="str">
            <v>Mr. APPASAHEB BHUJANGRAO YEOLE</v>
          </cell>
          <cell r="O509" t="e">
            <v>#N/A</v>
          </cell>
        </row>
        <row r="510">
          <cell r="C510" t="str">
            <v>Renewal</v>
          </cell>
          <cell r="K510" t="str">
            <v>Mr. YOGESHKUMAR CHAINSING SATWAN</v>
          </cell>
          <cell r="O510" t="e">
            <v>#N/A</v>
          </cell>
        </row>
        <row r="511">
          <cell r="C511" t="str">
            <v>Fresh</v>
          </cell>
          <cell r="K511" t="str">
            <v>Mr. NIKHIL GANESH DANGAT</v>
          </cell>
          <cell r="O511" t="str">
            <v>ABHIJEET PAWAR</v>
          </cell>
        </row>
        <row r="512">
          <cell r="C512" t="str">
            <v>Rollover</v>
          </cell>
          <cell r="K512" t="str">
            <v>Mr. MILIND DATTATRAY DESHPANDE</v>
          </cell>
          <cell r="O512" t="e">
            <v>#N/A</v>
          </cell>
        </row>
        <row r="513">
          <cell r="C513" t="str">
            <v>Renewal</v>
          </cell>
          <cell r="K513" t="str">
            <v>Mr. HEMANT SANTOSH MAHAJAN</v>
          </cell>
          <cell r="O513" t="e">
            <v>#N/A</v>
          </cell>
        </row>
        <row r="514">
          <cell r="C514" t="str">
            <v>Renewal</v>
          </cell>
          <cell r="K514" t="str">
            <v>Mr. KIRAN DINESH PINJARKAR</v>
          </cell>
          <cell r="O514" t="e">
            <v>#N/A</v>
          </cell>
        </row>
        <row r="515">
          <cell r="C515" t="str">
            <v>Renewal</v>
          </cell>
          <cell r="K515" t="str">
            <v>Mr. BHUSHAN BAJIRAO PATIL</v>
          </cell>
          <cell r="O515" t="e">
            <v>#N/A</v>
          </cell>
        </row>
        <row r="516">
          <cell r="C516" t="str">
            <v>Renewal</v>
          </cell>
          <cell r="K516" t="str">
            <v>Mrs. GAYATRI RAHUL PAWAR</v>
          </cell>
          <cell r="O516" t="e">
            <v>#N/A</v>
          </cell>
        </row>
        <row r="517">
          <cell r="C517" t="str">
            <v>Renewal</v>
          </cell>
          <cell r="K517" t="str">
            <v>Mrs. PRAJAKTA SALIL GUPTE</v>
          </cell>
          <cell r="O517" t="e">
            <v>#N/A</v>
          </cell>
        </row>
        <row r="518">
          <cell r="C518" t="str">
            <v>Fresh</v>
          </cell>
          <cell r="K518" t="str">
            <v>Mr. TUKARAM SUBHANA BODARE</v>
          </cell>
          <cell r="O518" t="str">
            <v>MAHADEV JADHAV</v>
          </cell>
        </row>
        <row r="519">
          <cell r="C519" t="str">
            <v>Fresh</v>
          </cell>
          <cell r="K519" t="str">
            <v>Mr. MANOJ OMKAR SINGH</v>
          </cell>
          <cell r="O519" t="str">
            <v>ROHIT NIMBALKAR</v>
          </cell>
        </row>
        <row r="520">
          <cell r="C520" t="str">
            <v>Fresh</v>
          </cell>
          <cell r="K520" t="str">
            <v>Mr. DEEPAK BAJEERAO KADU</v>
          </cell>
          <cell r="O520" t="str">
            <v>SHUBHAM KADU</v>
          </cell>
        </row>
        <row r="521">
          <cell r="C521" t="str">
            <v>Fresh</v>
          </cell>
          <cell r="K521" t="str">
            <v>Mr. AVINASH PRALHAD GAIKWAD</v>
          </cell>
          <cell r="O521" t="str">
            <v>PRAVIN KADAM</v>
          </cell>
        </row>
        <row r="522">
          <cell r="C522" t="str">
            <v>Fresh</v>
          </cell>
          <cell r="K522" t="str">
            <v>Mr. PARAG PRADEEP DOL</v>
          </cell>
          <cell r="O522" t="str">
            <v>ABHIJEET PAWAR</v>
          </cell>
        </row>
        <row r="523">
          <cell r="C523" t="str">
            <v>Fresh</v>
          </cell>
          <cell r="K523" t="str">
            <v>Mrs. SHWETA SACHIN SHENDGE</v>
          </cell>
          <cell r="O523" t="str">
            <v>SHUBHAM KADU</v>
          </cell>
        </row>
        <row r="524">
          <cell r="C524" t="str">
            <v>Renewal</v>
          </cell>
          <cell r="K524" t="str">
            <v>Mr. VINAYAK B PAWAR</v>
          </cell>
          <cell r="O524" t="e">
            <v>#N/A</v>
          </cell>
        </row>
        <row r="525">
          <cell r="C525" t="str">
            <v>Renewal</v>
          </cell>
          <cell r="K525" t="str">
            <v>Mr. DHANANJAY VASUDEO BADBADE</v>
          </cell>
          <cell r="O525" t="e">
            <v>#N/A</v>
          </cell>
        </row>
        <row r="526">
          <cell r="C526" t="str">
            <v>Renewal</v>
          </cell>
          <cell r="K526" t="str">
            <v>Mr. PRANAV  CHIRIMAR</v>
          </cell>
          <cell r="O526" t="e">
            <v>#N/A</v>
          </cell>
        </row>
        <row r="527">
          <cell r="C527" t="str">
            <v>Renewal</v>
          </cell>
          <cell r="K527" t="str">
            <v>Mrs. SAMEERA ANIL KHOLE</v>
          </cell>
          <cell r="O527" t="e">
            <v>#N/A</v>
          </cell>
        </row>
        <row r="528">
          <cell r="C528" t="str">
            <v>Rollover</v>
          </cell>
          <cell r="K528" t="str">
            <v>Mr. MANOJKUMAR NAMDEORAO GAJBHARE</v>
          </cell>
          <cell r="O528" t="e">
            <v>#N/A</v>
          </cell>
        </row>
        <row r="529">
          <cell r="C529" t="str">
            <v>Renewal</v>
          </cell>
          <cell r="K529" t="str">
            <v>Mr. JOSHI ANIL ANIRUDHA</v>
          </cell>
          <cell r="O529" t="e">
            <v>#N/A</v>
          </cell>
        </row>
        <row r="530">
          <cell r="C530" t="str">
            <v>Renewal</v>
          </cell>
          <cell r="K530" t="str">
            <v>Mr. NILESH SHRIKANT BHENDE</v>
          </cell>
          <cell r="O530" t="e">
            <v>#N/A</v>
          </cell>
        </row>
        <row r="531">
          <cell r="C531" t="str">
            <v>Rollover</v>
          </cell>
          <cell r="K531" t="str">
            <v>Mr. TUSHAR  KHAKAL</v>
          </cell>
          <cell r="O531" t="e">
            <v>#N/A</v>
          </cell>
        </row>
        <row r="532">
          <cell r="C532" t="str">
            <v>Renewal</v>
          </cell>
          <cell r="K532" t="str">
            <v>Mr. SHRIKRISHNA LAXMIKANT JOSHI</v>
          </cell>
          <cell r="O532" t="e">
            <v>#N/A</v>
          </cell>
        </row>
        <row r="533">
          <cell r="C533" t="str">
            <v>Fresh</v>
          </cell>
          <cell r="K533" t="str">
            <v>Mr. SHRENIK SUNIL PANDIT</v>
          </cell>
          <cell r="O533" t="str">
            <v>SHRIKRUSHNA GAVLI</v>
          </cell>
        </row>
        <row r="534">
          <cell r="C534" t="str">
            <v>Renewal</v>
          </cell>
          <cell r="K534" t="str">
            <v>Mr. DINESH DNYANESHWAR PATIL</v>
          </cell>
          <cell r="O534" t="e">
            <v>#N/A</v>
          </cell>
        </row>
        <row r="535">
          <cell r="C535" t="str">
            <v>Renewal</v>
          </cell>
          <cell r="K535" t="str">
            <v>Mrs. PUSHPA PANDHARINATH SALUNKHE</v>
          </cell>
          <cell r="O535" t="e">
            <v>#N/A</v>
          </cell>
        </row>
        <row r="536">
          <cell r="C536" t="str">
            <v>Renewal</v>
          </cell>
          <cell r="K536" t="str">
            <v>Ms. PRAJAKTA DIGAMBAR JAYALE</v>
          </cell>
          <cell r="O536" t="e">
            <v>#N/A</v>
          </cell>
        </row>
        <row r="537">
          <cell r="C537" t="str">
            <v>Renewal</v>
          </cell>
          <cell r="K537" t="str">
            <v>Mr. ANKIT  MITTAL</v>
          </cell>
          <cell r="O537" t="e">
            <v>#N/A</v>
          </cell>
        </row>
        <row r="538">
          <cell r="C538" t="str">
            <v>Fresh</v>
          </cell>
          <cell r="K538" t="str">
            <v>SHREE SAI ERECTORS PRIVATE LIMITED</v>
          </cell>
          <cell r="O538" t="str">
            <v>SHRIKRUSHNA GAVLI</v>
          </cell>
        </row>
        <row r="539">
          <cell r="C539" t="str">
            <v>Fresh</v>
          </cell>
          <cell r="K539" t="str">
            <v>Mr. SATISH MOHARPAL KUMAR</v>
          </cell>
          <cell r="O539" t="str">
            <v>TATYASAHEB DHANE</v>
          </cell>
        </row>
        <row r="540">
          <cell r="C540" t="str">
            <v>Renewal</v>
          </cell>
          <cell r="K540" t="str">
            <v>Mr. SANKET MITHLESH JOSHI</v>
          </cell>
          <cell r="O540" t="e">
            <v>#N/A</v>
          </cell>
        </row>
        <row r="541">
          <cell r="C541" t="str">
            <v>Renewal</v>
          </cell>
          <cell r="K541" t="str">
            <v>Mr. SANTOSH RAMCHANDRAN NAIR</v>
          </cell>
          <cell r="O541" t="e">
            <v>#N/A</v>
          </cell>
        </row>
        <row r="542">
          <cell r="C542" t="str">
            <v>Renewal</v>
          </cell>
          <cell r="K542" t="str">
            <v>Mr. SANJAY MANOHAR INDULKAR</v>
          </cell>
          <cell r="O542" t="e">
            <v>#N/A</v>
          </cell>
        </row>
        <row r="543">
          <cell r="C543" t="str">
            <v>Fresh</v>
          </cell>
          <cell r="K543" t="str">
            <v>Ms. MITALI PANKAJ KATKAR</v>
          </cell>
          <cell r="O543" t="str">
            <v>SHUBHAM KADU</v>
          </cell>
        </row>
        <row r="544">
          <cell r="C544" t="str">
            <v>Renewal</v>
          </cell>
          <cell r="K544" t="str">
            <v>Mrs. AMRUTA ABHIJIT KADAM</v>
          </cell>
          <cell r="O544" t="e">
            <v>#N/A</v>
          </cell>
        </row>
        <row r="545">
          <cell r="C545" t="str">
            <v>Renewal</v>
          </cell>
          <cell r="K545" t="str">
            <v>Mr. ABHILASH PRADEEP WASNIK</v>
          </cell>
          <cell r="O545" t="e">
            <v>#N/A</v>
          </cell>
        </row>
        <row r="546">
          <cell r="C546" t="str">
            <v>Renewal</v>
          </cell>
          <cell r="K546" t="str">
            <v>Mr. SHIVRAJ SHASHIKANT TARALEKAR</v>
          </cell>
          <cell r="O546" t="e">
            <v>#N/A</v>
          </cell>
        </row>
        <row r="547">
          <cell r="C547" t="str">
            <v>Fresh</v>
          </cell>
          <cell r="K547" t="str">
            <v>KSB LIMITED</v>
          </cell>
          <cell r="O547" t="str">
            <v>TATYASAHEB DHANE</v>
          </cell>
        </row>
        <row r="548">
          <cell r="C548" t="str">
            <v>Renewal</v>
          </cell>
          <cell r="K548" t="str">
            <v>Mrs. ANISHA APURV BHALERAO</v>
          </cell>
          <cell r="O548" t="e">
            <v>#N/A</v>
          </cell>
        </row>
        <row r="549">
          <cell r="C549" t="str">
            <v>Renewal</v>
          </cell>
          <cell r="K549" t="str">
            <v>Ms. NILAMBARI NITIN JAMNARE</v>
          </cell>
          <cell r="O549" t="e">
            <v>#N/A</v>
          </cell>
        </row>
        <row r="550">
          <cell r="C550" t="str">
            <v>Renewal</v>
          </cell>
          <cell r="K550" t="str">
            <v>Mr. DEEPAK PANDHARINATH JORI</v>
          </cell>
          <cell r="O550" t="e">
            <v>#N/A</v>
          </cell>
        </row>
        <row r="551">
          <cell r="C551" t="str">
            <v>Fresh</v>
          </cell>
          <cell r="K551" t="str">
            <v>Mrs. RENUKA NILESH MANVELIKAR</v>
          </cell>
          <cell r="O551" t="str">
            <v>SHUBHAM KADU</v>
          </cell>
        </row>
        <row r="552">
          <cell r="C552" t="str">
            <v>Fresh</v>
          </cell>
          <cell r="K552" t="str">
            <v>Mr. KRUSHNAT SAMBHAJI PATIL</v>
          </cell>
          <cell r="O552" t="str">
            <v>SHUBHAM KADU</v>
          </cell>
        </row>
        <row r="553">
          <cell r="C553" t="str">
            <v>Fresh</v>
          </cell>
          <cell r="K553" t="str">
            <v>Mr. SAMEER RAGHUNATH PARADKAR</v>
          </cell>
          <cell r="O553" t="str">
            <v>PRAVIN KADAM</v>
          </cell>
        </row>
        <row r="554">
          <cell r="C554" t="str">
            <v>Renewal</v>
          </cell>
          <cell r="K554" t="str">
            <v>Mr. VINAYAK MARUTI DARWATKAR</v>
          </cell>
          <cell r="O554" t="e">
            <v>#N/A</v>
          </cell>
        </row>
        <row r="555">
          <cell r="C555" t="str">
            <v>Fresh</v>
          </cell>
          <cell r="K555" t="str">
            <v>Mr. VIKRAM  KESARWANI</v>
          </cell>
          <cell r="O555" t="str">
            <v>ROHIT NIMBALKAR</v>
          </cell>
        </row>
        <row r="556">
          <cell r="C556" t="str">
            <v>Renewal</v>
          </cell>
          <cell r="K556" t="str">
            <v>Mr. ADITYA ARVIND BALKAWADE</v>
          </cell>
          <cell r="O556" t="e">
            <v>#N/A</v>
          </cell>
        </row>
        <row r="557">
          <cell r="C557" t="str">
            <v>Fresh</v>
          </cell>
          <cell r="K557" t="str">
            <v>Mr. MAHESH SHIVDAS MADANE</v>
          </cell>
          <cell r="O557" t="str">
            <v>OM KASTE</v>
          </cell>
        </row>
        <row r="558">
          <cell r="C558" t="str">
            <v>Renewal</v>
          </cell>
          <cell r="K558" t="str">
            <v>Mr. HINDURAO SAMBHAJI KHEDEKAR</v>
          </cell>
          <cell r="O558" t="e">
            <v>#N/A</v>
          </cell>
        </row>
        <row r="559">
          <cell r="C559" t="str">
            <v>Renewal</v>
          </cell>
          <cell r="K559" t="str">
            <v>Mr. UTKARSH DAYANAND KOHOK</v>
          </cell>
          <cell r="O559" t="e">
            <v>#N/A</v>
          </cell>
        </row>
        <row r="560">
          <cell r="C560" t="str">
            <v>Renewal</v>
          </cell>
          <cell r="K560" t="str">
            <v>Mrs. SWATI KAMLESH PUROHIT</v>
          </cell>
          <cell r="O560" t="e">
            <v>#N/A</v>
          </cell>
        </row>
        <row r="561">
          <cell r="C561" t="str">
            <v>Renewal</v>
          </cell>
          <cell r="K561" t="str">
            <v>Mr. ANIRUDDH OMPRAKASH INDANI</v>
          </cell>
          <cell r="O561" t="e">
            <v>#N/A</v>
          </cell>
        </row>
        <row r="562">
          <cell r="C562" t="str">
            <v>Fresh</v>
          </cell>
          <cell r="K562" t="str">
            <v>Mr. NITIN VISHWANATH CHANDORKAR</v>
          </cell>
          <cell r="O562" t="str">
            <v>MAHADEV JADHAV</v>
          </cell>
        </row>
        <row r="563">
          <cell r="C563" t="str">
            <v>Renewal</v>
          </cell>
          <cell r="K563" t="str">
            <v>Mrs. SAMRUDDHI TEJAS DESHPANDE</v>
          </cell>
          <cell r="O563" t="e">
            <v>#N/A</v>
          </cell>
        </row>
        <row r="564">
          <cell r="C564" t="str">
            <v>Renewal</v>
          </cell>
          <cell r="K564" t="str">
            <v>Mr. SWAPNIL MAHADEV KARANDE</v>
          </cell>
          <cell r="O564" t="e">
            <v>#N/A</v>
          </cell>
        </row>
        <row r="565">
          <cell r="C565" t="str">
            <v>Renewal</v>
          </cell>
          <cell r="K565" t="str">
            <v>Mrs. MEGHA ASMIT PHATAK</v>
          </cell>
          <cell r="O565" t="e">
            <v>#N/A</v>
          </cell>
        </row>
        <row r="566">
          <cell r="C566" t="str">
            <v>Renewal</v>
          </cell>
          <cell r="K566" t="str">
            <v>Mr. PRASHANT SHYAM KULTHE</v>
          </cell>
          <cell r="O566" t="e">
            <v>#N/A</v>
          </cell>
        </row>
        <row r="567">
          <cell r="C567" t="str">
            <v>Fresh</v>
          </cell>
          <cell r="K567" t="str">
            <v>Mr. YASH ASHWINBHAI THACKER</v>
          </cell>
          <cell r="O567" t="str">
            <v>SHUBHAM MADANE</v>
          </cell>
        </row>
        <row r="568">
          <cell r="C568" t="str">
            <v>Fresh</v>
          </cell>
          <cell r="K568" t="str">
            <v>Mr. SATISH MADHUKAR GAIKWAD</v>
          </cell>
          <cell r="O568" t="str">
            <v>VRUSHALI MOHITE</v>
          </cell>
        </row>
        <row r="569">
          <cell r="C569" t="str">
            <v>Fresh</v>
          </cell>
          <cell r="K569" t="str">
            <v>Mr. DIPAK ARJUN SONWANE</v>
          </cell>
          <cell r="O569" t="str">
            <v>VIDULA BHARAM</v>
          </cell>
        </row>
        <row r="570">
          <cell r="C570" t="str">
            <v>Renewal</v>
          </cell>
          <cell r="K570" t="str">
            <v>Mr. SHINDE DATTATRAY NARAYAN</v>
          </cell>
          <cell r="O570" t="e">
            <v>#N/A</v>
          </cell>
        </row>
        <row r="571">
          <cell r="C571" t="str">
            <v>Rollover</v>
          </cell>
          <cell r="K571" t="str">
            <v>Ms. KAJAL ANKUSH MORE</v>
          </cell>
          <cell r="O571" t="e">
            <v>#N/A</v>
          </cell>
        </row>
        <row r="572">
          <cell r="C572" t="str">
            <v>Fresh</v>
          </cell>
          <cell r="K572" t="str">
            <v>Mr. ANIL HASTIMAL SAKLA</v>
          </cell>
          <cell r="O572" t="str">
            <v>ROHIT NIMBALKAR</v>
          </cell>
        </row>
        <row r="573">
          <cell r="C573" t="str">
            <v>Fresh</v>
          </cell>
          <cell r="K573" t="str">
            <v>Mr. GANESH POPAT MORE</v>
          </cell>
          <cell r="O573" t="str">
            <v>PRAVIN KADAM</v>
          </cell>
        </row>
        <row r="574">
          <cell r="C574" t="str">
            <v>Fresh</v>
          </cell>
          <cell r="K574" t="str">
            <v>Mr. RAJENDRA VITTHAL PASALKAR</v>
          </cell>
          <cell r="O574" t="str">
            <v>SEEMA VIBHUTE</v>
          </cell>
        </row>
        <row r="575">
          <cell r="C575" t="str">
            <v>Fresh</v>
          </cell>
          <cell r="K575" t="str">
            <v>Mr. SACHIN SURESH JADHAV</v>
          </cell>
          <cell r="O575" t="str">
            <v>SHUBHAM PAWALE</v>
          </cell>
        </row>
        <row r="576">
          <cell r="C576" t="str">
            <v>Fresh</v>
          </cell>
          <cell r="K576" t="str">
            <v>Mr. SURAJ DINKAR DONHE</v>
          </cell>
          <cell r="O576" t="str">
            <v>MAHADEV JADHAV</v>
          </cell>
        </row>
        <row r="577">
          <cell r="C577" t="str">
            <v>Renewal</v>
          </cell>
          <cell r="K577" t="str">
            <v>Mr. PRASHANT DILIP GHATGE</v>
          </cell>
          <cell r="O577" t="e">
            <v>#N/A</v>
          </cell>
        </row>
        <row r="578">
          <cell r="C578" t="str">
            <v>Renewal</v>
          </cell>
          <cell r="K578" t="str">
            <v>Mr. PRAVIN PRAKASH PAPAL</v>
          </cell>
          <cell r="O578" t="e">
            <v>#N/A</v>
          </cell>
        </row>
        <row r="579">
          <cell r="C579" t="str">
            <v>Renewal</v>
          </cell>
          <cell r="K579" t="str">
            <v>Mr. RANJIT TRYAMBAKRAO HIRODE</v>
          </cell>
          <cell r="O579" t="e">
            <v>#N/A</v>
          </cell>
        </row>
        <row r="580">
          <cell r="C580" t="str">
            <v>Fresh</v>
          </cell>
          <cell r="K580" t="str">
            <v>Mrs. ARCHANA NILESH NARVEKAR</v>
          </cell>
          <cell r="O580" t="str">
            <v>SHRIKRUSHNA GAVLI</v>
          </cell>
        </row>
        <row r="581">
          <cell r="C581" t="str">
            <v>Fresh</v>
          </cell>
          <cell r="K581" t="str">
            <v>Mr. NAVNATH DNYANOBA VANAVE</v>
          </cell>
          <cell r="O581" t="str">
            <v>SHUBHAM KADU</v>
          </cell>
        </row>
        <row r="582">
          <cell r="C582" t="str">
            <v>Fresh</v>
          </cell>
          <cell r="K582" t="str">
            <v>Ms. MONIKA RAMDAS MURHE</v>
          </cell>
          <cell r="O582" t="str">
            <v>SHUBHAM KADU</v>
          </cell>
        </row>
        <row r="583">
          <cell r="C583" t="str">
            <v>Fresh</v>
          </cell>
          <cell r="K583" t="str">
            <v>Mrs. SAYALI AJIT DESHPANDE</v>
          </cell>
          <cell r="O583" t="str">
            <v>TATYASAHEB DHANE</v>
          </cell>
        </row>
        <row r="584">
          <cell r="C584" t="str">
            <v>Fresh</v>
          </cell>
          <cell r="K584" t="str">
            <v>Mr. ABHIJIT RAMRAO DESHMUKH</v>
          </cell>
          <cell r="O584" t="str">
            <v>PRAVIN KADAM</v>
          </cell>
        </row>
        <row r="585">
          <cell r="C585" t="str">
            <v>Fresh</v>
          </cell>
          <cell r="K585" t="str">
            <v>Mr. SAMEER UTTAM LABHADE</v>
          </cell>
          <cell r="O585" t="str">
            <v>SHRIKRUSHNA GAVLI</v>
          </cell>
        </row>
        <row r="586">
          <cell r="C586" t="str">
            <v>Renewal</v>
          </cell>
          <cell r="K586" t="str">
            <v>Ms. HEENA TIKAM KRIPLANI</v>
          </cell>
          <cell r="O586" t="e">
            <v>#N/A</v>
          </cell>
        </row>
        <row r="587">
          <cell r="C587" t="str">
            <v>Renewal</v>
          </cell>
          <cell r="K587" t="str">
            <v>Mr. NITIN OMPRAKASH GULATI</v>
          </cell>
          <cell r="O587" t="e">
            <v>#N/A</v>
          </cell>
        </row>
        <row r="588">
          <cell r="C588" t="str">
            <v>Renewal</v>
          </cell>
          <cell r="K588" t="str">
            <v>Mrs. PREMATAI ALLEN PETER</v>
          </cell>
          <cell r="O588" t="e">
            <v>#N/A</v>
          </cell>
        </row>
        <row r="589">
          <cell r="C589" t="str">
            <v>Renewal</v>
          </cell>
          <cell r="K589" t="str">
            <v>Mr. SHARAD SHANKARRAO SHENDE</v>
          </cell>
          <cell r="O589" t="e">
            <v>#N/A</v>
          </cell>
        </row>
        <row r="590">
          <cell r="C590" t="str">
            <v>Renewal</v>
          </cell>
          <cell r="K590" t="str">
            <v>JAYASHREE TUBESTECH COMPONENT PRIVATE LIMITED</v>
          </cell>
          <cell r="O590" t="e">
            <v>#N/A</v>
          </cell>
        </row>
        <row r="591">
          <cell r="C591" t="str">
            <v>Rollover</v>
          </cell>
          <cell r="K591" t="str">
            <v>Mr. PRASAD RAJARAM WAGH</v>
          </cell>
          <cell r="O591" t="e">
            <v>#N/A</v>
          </cell>
        </row>
        <row r="592">
          <cell r="C592" t="str">
            <v>Renewal</v>
          </cell>
          <cell r="K592" t="str">
            <v>Mr. NIKHIL VIDYADHAR LATKAR</v>
          </cell>
          <cell r="O592" t="e">
            <v>#N/A</v>
          </cell>
        </row>
        <row r="593">
          <cell r="C593" t="str">
            <v>Renewal</v>
          </cell>
          <cell r="K593" t="str">
            <v>Mr. ATUL ANIL PADALGHARE</v>
          </cell>
          <cell r="O593" t="e">
            <v>#N/A</v>
          </cell>
        </row>
        <row r="594">
          <cell r="C594" t="str">
            <v>Fresh</v>
          </cell>
          <cell r="K594" t="str">
            <v>Mr. SAGAR TAPIRAM SONAVANE</v>
          </cell>
          <cell r="O594" t="str">
            <v>OM KASTE</v>
          </cell>
        </row>
        <row r="595">
          <cell r="C595" t="str">
            <v>Fresh</v>
          </cell>
          <cell r="K595" t="str">
            <v>Mr. RAHUL SURESH UMAP</v>
          </cell>
          <cell r="O595" t="str">
            <v>SHRIKRUSHNA GAVLI</v>
          </cell>
        </row>
        <row r="596">
          <cell r="C596" t="str">
            <v>Fresh</v>
          </cell>
          <cell r="K596" t="str">
            <v>Mr. TARKESHWAR  UPADHYAY</v>
          </cell>
          <cell r="O596" t="str">
            <v>SHUBHAM KADU</v>
          </cell>
        </row>
        <row r="597">
          <cell r="C597" t="str">
            <v>Fresh</v>
          </cell>
          <cell r="K597" t="str">
            <v>Mr. SHANKAR DAGADUJIRAO MARNE</v>
          </cell>
          <cell r="O597" t="str">
            <v>SANTOSH SHINDE</v>
          </cell>
        </row>
        <row r="598">
          <cell r="C598" t="str">
            <v>Fresh</v>
          </cell>
          <cell r="K598" t="str">
            <v>Mr. ASHISH RAMCHANDRA LOKHANDE</v>
          </cell>
          <cell r="O598" t="str">
            <v>VIDULA BHARAM</v>
          </cell>
        </row>
        <row r="599">
          <cell r="C599" t="str">
            <v>Fresh</v>
          </cell>
          <cell r="K599" t="str">
            <v>Mr. SACHIN BALASAHEB SHINDE</v>
          </cell>
          <cell r="O599" t="str">
            <v>SIDDHESH MANE</v>
          </cell>
        </row>
        <row r="600">
          <cell r="C600" t="str">
            <v>Renewal</v>
          </cell>
          <cell r="K600" t="str">
            <v>Mr. NAVNATH MADHAVRAO GAJARE</v>
          </cell>
          <cell r="O600" t="e">
            <v>#N/A</v>
          </cell>
        </row>
        <row r="601">
          <cell r="C601" t="str">
            <v>Renewal</v>
          </cell>
          <cell r="K601" t="str">
            <v>Mr. BHAGWAN PARASHRAM GADE</v>
          </cell>
          <cell r="O601" t="e">
            <v>#N/A</v>
          </cell>
        </row>
        <row r="602">
          <cell r="C602" t="str">
            <v>Renewal</v>
          </cell>
          <cell r="K602" t="str">
            <v>Mr. BALKRISHNA VITTHALRAO GUND</v>
          </cell>
          <cell r="O602" t="e">
            <v>#N/A</v>
          </cell>
        </row>
        <row r="603">
          <cell r="C603" t="str">
            <v>Fresh</v>
          </cell>
          <cell r="K603" t="str">
            <v>Mrs. SMITA MAKARAND ADKAR</v>
          </cell>
          <cell r="O603" t="str">
            <v>VRUSHALI MOHITE</v>
          </cell>
        </row>
        <row r="604">
          <cell r="C604" t="str">
            <v>Fresh</v>
          </cell>
          <cell r="K604" t="str">
            <v>Ms. ROHINI NATHA GAVHANE</v>
          </cell>
          <cell r="O604" t="str">
            <v>SEEMA VIBHUTE</v>
          </cell>
        </row>
        <row r="605">
          <cell r="C605" t="str">
            <v>Fresh</v>
          </cell>
          <cell r="K605" t="str">
            <v>Mr. PRAVIN RAMDAS DAGADE</v>
          </cell>
          <cell r="O605" t="str">
            <v>SEEMA VIBHUTE</v>
          </cell>
        </row>
        <row r="606">
          <cell r="C606" t="str">
            <v>Rollover</v>
          </cell>
          <cell r="K606" t="str">
            <v>Mrs. SANGITA PRAKASH DIXIT</v>
          </cell>
          <cell r="O606" t="e">
            <v>#N/A</v>
          </cell>
        </row>
        <row r="607">
          <cell r="C607" t="str">
            <v>Renewal</v>
          </cell>
          <cell r="K607" t="str">
            <v>Mr. ASHISH ARVIND MALEKAR</v>
          </cell>
          <cell r="O607" t="e">
            <v>#N/A</v>
          </cell>
        </row>
        <row r="608">
          <cell r="C608" t="str">
            <v>Renewal</v>
          </cell>
          <cell r="K608" t="str">
            <v>Mr. ROHAN NAMDEO SATHE</v>
          </cell>
          <cell r="O608" t="e">
            <v>#N/A</v>
          </cell>
        </row>
        <row r="609">
          <cell r="C609" t="str">
            <v>Fresh</v>
          </cell>
          <cell r="K609" t="str">
            <v>Mr. MAYUR ANIL KHEDEKAR</v>
          </cell>
          <cell r="O609" t="str">
            <v>VRUSHALI MOHITE</v>
          </cell>
        </row>
        <row r="610">
          <cell r="C610" t="str">
            <v>Fresh</v>
          </cell>
          <cell r="K610" t="str">
            <v>Mrs. POURNIMA KASHINATH UBHE</v>
          </cell>
          <cell r="O610" t="str">
            <v>SHUBHAM PAWALE</v>
          </cell>
        </row>
        <row r="611">
          <cell r="C611" t="str">
            <v>Fresh</v>
          </cell>
          <cell r="K611" t="str">
            <v>Mr. AJIT NAKATU MATE</v>
          </cell>
          <cell r="O611" t="str">
            <v>OM KASTE</v>
          </cell>
        </row>
        <row r="612">
          <cell r="C612" t="str">
            <v>Fresh</v>
          </cell>
          <cell r="K612" t="str">
            <v>Mr. SHASHANK PRABHAKAR DESHPANDE</v>
          </cell>
          <cell r="O612" t="str">
            <v>MAHADEV JADHAV</v>
          </cell>
        </row>
        <row r="613">
          <cell r="C613" t="str">
            <v>Fresh</v>
          </cell>
          <cell r="K613" t="str">
            <v>Mr. ANSHUMAN ANIL AMBIKE</v>
          </cell>
          <cell r="O613" t="str">
            <v>DEEPAK KHARAT</v>
          </cell>
        </row>
        <row r="614">
          <cell r="C614" t="str">
            <v>Fresh</v>
          </cell>
          <cell r="K614" t="str">
            <v>Mr. DIVYA VIRENDRA PATHAK</v>
          </cell>
          <cell r="O614" t="str">
            <v>SHUBHAM KADU</v>
          </cell>
        </row>
        <row r="615">
          <cell r="C615" t="str">
            <v>Rollover</v>
          </cell>
          <cell r="K615" t="str">
            <v>Mr. AMOL NIVRUTTI SAVAKHANDE</v>
          </cell>
          <cell r="O615" t="e">
            <v>#N/A</v>
          </cell>
        </row>
        <row r="616">
          <cell r="C616" t="str">
            <v>Renewal</v>
          </cell>
          <cell r="K616" t="str">
            <v>Mr. AVINASH FAKKAD GAJARE</v>
          </cell>
          <cell r="O616" t="e">
            <v>#N/A</v>
          </cell>
        </row>
        <row r="617">
          <cell r="C617" t="str">
            <v>Renewal</v>
          </cell>
          <cell r="K617" t="str">
            <v>Ms. APURVA CHARUDATTA DESHPANDE</v>
          </cell>
          <cell r="O617" t="e">
            <v>#N/A</v>
          </cell>
        </row>
        <row r="618">
          <cell r="C618" t="str">
            <v>Renewal</v>
          </cell>
          <cell r="K618" t="str">
            <v>Mrs. GAURI RAVINDRA OMBALE</v>
          </cell>
          <cell r="O618" t="e">
            <v>#N/A</v>
          </cell>
        </row>
        <row r="619">
          <cell r="C619" t="str">
            <v>Fresh</v>
          </cell>
          <cell r="K619" t="str">
            <v>Ms. SNEHAL MAHADEV TEMBARE</v>
          </cell>
          <cell r="O619" t="str">
            <v>SHUBHAM PAWALE</v>
          </cell>
        </row>
        <row r="620">
          <cell r="C620" t="str">
            <v>Fresh</v>
          </cell>
          <cell r="K620" t="str">
            <v>Mrs. RAGINI GIRISH ZAMBARE</v>
          </cell>
          <cell r="O620" t="str">
            <v>ROHIT NIMBALKAR</v>
          </cell>
        </row>
        <row r="621">
          <cell r="C621" t="str">
            <v>Fresh</v>
          </cell>
          <cell r="K621" t="str">
            <v>Mr. PRATAP BABURAO SHINDE</v>
          </cell>
          <cell r="O621" t="str">
            <v>SAMRUDDHI PURANDARE</v>
          </cell>
        </row>
        <row r="622">
          <cell r="C622" t="str">
            <v>Fresh</v>
          </cell>
          <cell r="K622" t="str">
            <v>Mr. CHANDRASHEKHAR RAGHUNATH TAKALKAR</v>
          </cell>
          <cell r="O622" t="str">
            <v>ABHISHEK KHAKE</v>
          </cell>
        </row>
        <row r="623">
          <cell r="C623" t="str">
            <v>Fresh</v>
          </cell>
          <cell r="K623" t="str">
            <v>Mr. BABAN RAMBHAJIRAO BODKE</v>
          </cell>
          <cell r="O623" t="str">
            <v>SAMRUDDHI PURANDARE</v>
          </cell>
        </row>
        <row r="624">
          <cell r="C624" t="str">
            <v>Fresh</v>
          </cell>
          <cell r="K624" t="str">
            <v>Mr. SAMBHAJI DATTU MOHITE</v>
          </cell>
          <cell r="O624" t="str">
            <v>SHUBHAM PAWALE</v>
          </cell>
        </row>
        <row r="625">
          <cell r="C625" t="str">
            <v>Fresh</v>
          </cell>
          <cell r="K625" t="str">
            <v>Mr. BHAU RAGHUNATH CHAUDHARI</v>
          </cell>
          <cell r="O625" t="str">
            <v>VIDULA BHARAM</v>
          </cell>
        </row>
        <row r="626">
          <cell r="C626" t="str">
            <v>Fresh</v>
          </cell>
          <cell r="K626" t="str">
            <v>Mr. MAHESH DNYANESHWAR CHORGHE</v>
          </cell>
          <cell r="O626" t="str">
            <v>OM KASTE</v>
          </cell>
        </row>
        <row r="627">
          <cell r="C627" t="str">
            <v>Fresh</v>
          </cell>
          <cell r="K627" t="str">
            <v>Mr. LAXMAN DHONDIBA PHULSUNDAR</v>
          </cell>
          <cell r="O627" t="str">
            <v>SAMRUDDHI PURANDARE</v>
          </cell>
        </row>
        <row r="628">
          <cell r="C628" t="str">
            <v>Fresh</v>
          </cell>
          <cell r="K628" t="str">
            <v>Mr. SHAILESH PANDURANG BHUSE</v>
          </cell>
          <cell r="O628" t="str">
            <v>SAMRUDDHI PURANDARE</v>
          </cell>
        </row>
        <row r="629">
          <cell r="C629" t="str">
            <v>Fresh</v>
          </cell>
          <cell r="K629" t="str">
            <v>Mr. SHUBHAM PADMAKAR BHALE</v>
          </cell>
          <cell r="O629" t="str">
            <v>SIDDHESH MANE</v>
          </cell>
        </row>
        <row r="630">
          <cell r="C630" t="str">
            <v>Renewal</v>
          </cell>
          <cell r="K630" t="str">
            <v>BAJAJ FINANCE LIMITED</v>
          </cell>
          <cell r="O630" t="e">
            <v>#N/A</v>
          </cell>
        </row>
        <row r="631">
          <cell r="C631" t="str">
            <v>Rollover</v>
          </cell>
          <cell r="K631" t="str">
            <v>Mr. PANKAJ SURESH GUDADHE</v>
          </cell>
          <cell r="O631" t="e">
            <v>#N/A</v>
          </cell>
        </row>
        <row r="632">
          <cell r="C632" t="str">
            <v>Fresh</v>
          </cell>
          <cell r="K632" t="str">
            <v>Mr. SACHIN JAYPRAKASH POL</v>
          </cell>
          <cell r="O632" t="str">
            <v>SHUBHAM PAWALE</v>
          </cell>
        </row>
        <row r="633">
          <cell r="C633" t="str">
            <v>Fresh</v>
          </cell>
          <cell r="K633" t="str">
            <v>Mr. TANMAY SHANKAR JADHAV</v>
          </cell>
          <cell r="O633" t="str">
            <v>OM KASTE</v>
          </cell>
        </row>
        <row r="634">
          <cell r="C634" t="str">
            <v>Fresh</v>
          </cell>
          <cell r="K634" t="str">
            <v>Mr. ROHAN PRADIP MISAL</v>
          </cell>
          <cell r="O634" t="str">
            <v>VIVEK BHALERAO</v>
          </cell>
        </row>
        <row r="635">
          <cell r="C635" t="str">
            <v>Fresh</v>
          </cell>
          <cell r="K635" t="str">
            <v>Mr. PRATEEK SHRIPRAKASH KULKARNI</v>
          </cell>
          <cell r="O635" t="str">
            <v>OM KASTE</v>
          </cell>
        </row>
        <row r="636">
          <cell r="C636" t="str">
            <v>Fresh</v>
          </cell>
          <cell r="K636" t="str">
            <v>Mr. NEHAL SANJAY JAGTAP</v>
          </cell>
          <cell r="O636" t="str">
            <v>OM KASTE</v>
          </cell>
        </row>
        <row r="637">
          <cell r="C637" t="str">
            <v>Renewal</v>
          </cell>
          <cell r="K637" t="str">
            <v>Mr. AMARSINGH BALKRISHNA SURYAWANSHI</v>
          </cell>
          <cell r="O637" t="e">
            <v>#N/A</v>
          </cell>
        </row>
        <row r="638">
          <cell r="C638" t="str">
            <v>Renewal</v>
          </cell>
          <cell r="K638" t="str">
            <v>Mr. MANJUNATH MANIK DHAVALE</v>
          </cell>
          <cell r="O638" t="e">
            <v>#N/A</v>
          </cell>
        </row>
        <row r="639">
          <cell r="C639" t="str">
            <v>Renewal</v>
          </cell>
          <cell r="K639" t="str">
            <v>Ms. GAURI PRAKASH ADISHT</v>
          </cell>
          <cell r="O639" t="e">
            <v>#N/A</v>
          </cell>
        </row>
        <row r="640">
          <cell r="C640" t="str">
            <v>Renewal</v>
          </cell>
          <cell r="K640" t="str">
            <v>Mrs. RASHMI BASAVRAJ MORTI</v>
          </cell>
          <cell r="O640" t="e">
            <v>#N/A</v>
          </cell>
        </row>
        <row r="641">
          <cell r="C641" t="str">
            <v>Renewal</v>
          </cell>
          <cell r="K641" t="str">
            <v>Mr. ROHIDAS HARISHCHANDRA DHAWADE</v>
          </cell>
          <cell r="O641" t="e">
            <v>#N/A</v>
          </cell>
        </row>
        <row r="642">
          <cell r="C642" t="str">
            <v>Rollover</v>
          </cell>
          <cell r="K642" t="str">
            <v>Mr. RAHUL KONDIBA SHINDE</v>
          </cell>
          <cell r="O642" t="e">
            <v>#N/A</v>
          </cell>
        </row>
        <row r="643">
          <cell r="C643" t="str">
            <v>Renewal</v>
          </cell>
          <cell r="K643" t="str">
            <v>Mr. JAYDEEP PRABHAKAR AGNIHOTRI</v>
          </cell>
          <cell r="O643" t="e">
            <v>#N/A</v>
          </cell>
        </row>
        <row r="644">
          <cell r="C644" t="str">
            <v>Renewal</v>
          </cell>
          <cell r="K644" t="str">
            <v>Mr. SANJAY PATANG WAYDANDE</v>
          </cell>
          <cell r="O644" t="e">
            <v>#N/A</v>
          </cell>
        </row>
        <row r="645">
          <cell r="C645" t="str">
            <v>Fresh</v>
          </cell>
          <cell r="K645" t="str">
            <v>Mrs. PRADNYA RISHIKESH AHIRE</v>
          </cell>
          <cell r="O645" t="str">
            <v>SONAL SHEMBRE</v>
          </cell>
        </row>
        <row r="646">
          <cell r="C646" t="str">
            <v>Fresh</v>
          </cell>
          <cell r="K646" t="str">
            <v>Mr. MOHAN KASHINATH MOHOL</v>
          </cell>
          <cell r="O646" t="str">
            <v>DEEPAK KHARAT</v>
          </cell>
        </row>
        <row r="647">
          <cell r="C647" t="str">
            <v>Fresh</v>
          </cell>
          <cell r="K647" t="str">
            <v>Mr. KUNAL VISHWANATH PAWAR</v>
          </cell>
          <cell r="O647" t="str">
            <v>SHUBHAM PAWALE</v>
          </cell>
        </row>
        <row r="648">
          <cell r="C648" t="str">
            <v>Fresh</v>
          </cell>
          <cell r="K648" t="str">
            <v>Mr. JAVED DASTAGIR SHAIKH</v>
          </cell>
          <cell r="O648" t="str">
            <v>SHUBHAM PAWALE</v>
          </cell>
        </row>
        <row r="649">
          <cell r="C649" t="str">
            <v>Renewal</v>
          </cell>
          <cell r="K649" t="str">
            <v>Mr. SHIVSHANKAR RACHAPPA GHATTI</v>
          </cell>
          <cell r="O649" t="e">
            <v>#N/A</v>
          </cell>
        </row>
        <row r="650">
          <cell r="C650" t="str">
            <v>Renewal</v>
          </cell>
          <cell r="K650" t="str">
            <v>Mr. SANKET DILIP PONKSHE</v>
          </cell>
          <cell r="O650" t="e">
            <v>#N/A</v>
          </cell>
        </row>
        <row r="651">
          <cell r="C651" t="str">
            <v>Renewal</v>
          </cell>
          <cell r="K651" t="str">
            <v>Mr. OMKARESHWAR B WATME</v>
          </cell>
          <cell r="O651" t="e">
            <v>#N/A</v>
          </cell>
        </row>
        <row r="652">
          <cell r="C652" t="str">
            <v>Renewal</v>
          </cell>
          <cell r="K652" t="str">
            <v>Mr. SANKET SANTOSH RENUKDAS</v>
          </cell>
          <cell r="O652" t="e">
            <v>#N/A</v>
          </cell>
        </row>
        <row r="653">
          <cell r="C653" t="str">
            <v>Renewal</v>
          </cell>
          <cell r="K653" t="str">
            <v>Mr. NITIN DATTATRAYA WANI</v>
          </cell>
          <cell r="O653" t="e">
            <v>#N/A</v>
          </cell>
        </row>
        <row r="654">
          <cell r="C654" t="str">
            <v>Renewal</v>
          </cell>
          <cell r="K654" t="str">
            <v>Mr. SANTOSH SHIVAJI MORE</v>
          </cell>
          <cell r="O654" t="e">
            <v>#N/A</v>
          </cell>
        </row>
        <row r="655">
          <cell r="C655" t="str">
            <v>Renewal</v>
          </cell>
          <cell r="K655" t="str">
            <v>Mr. SANTOSH SHIVAJI MORE</v>
          </cell>
          <cell r="O655" t="e">
            <v>#N/A</v>
          </cell>
        </row>
        <row r="656">
          <cell r="C656" t="str">
            <v>Renewal</v>
          </cell>
          <cell r="K656" t="str">
            <v xml:space="preserve">Mr. HITESH  </v>
          </cell>
          <cell r="O656" t="e">
            <v>#N/A</v>
          </cell>
        </row>
        <row r="657">
          <cell r="C657" t="str">
            <v>Renewal</v>
          </cell>
          <cell r="K657" t="str">
            <v>Mr. SANDEEP MURLIDHAR PATIL</v>
          </cell>
          <cell r="O657" t="e">
            <v>#N/A</v>
          </cell>
        </row>
        <row r="658">
          <cell r="C658" t="str">
            <v>Renewal</v>
          </cell>
          <cell r="K658" t="str">
            <v>Mrs. DIVYABEN NILESHBHAI PATEL</v>
          </cell>
          <cell r="O658" t="e">
            <v>#N/A</v>
          </cell>
        </row>
        <row r="659">
          <cell r="C659" t="str">
            <v>Fresh</v>
          </cell>
          <cell r="K659" t="str">
            <v>Mr. SACHIN JAYANT LIGADE</v>
          </cell>
          <cell r="O659" t="str">
            <v>VIVEK BHALERAO</v>
          </cell>
        </row>
        <row r="660">
          <cell r="C660" t="str">
            <v>Fresh</v>
          </cell>
          <cell r="K660" t="str">
            <v>Mr. PRASHANT SHANTARAM LOKHANDE</v>
          </cell>
          <cell r="O660" t="str">
            <v>SAMRUDDHI PURANDARE</v>
          </cell>
        </row>
        <row r="661">
          <cell r="C661" t="str">
            <v>Fresh</v>
          </cell>
          <cell r="K661" t="str">
            <v>Mr. SACHIN NAMDEV DANGAT</v>
          </cell>
          <cell r="O661" t="str">
            <v>VRUSHALI MOHITE</v>
          </cell>
        </row>
        <row r="662">
          <cell r="C662" t="str">
            <v>Fresh</v>
          </cell>
          <cell r="K662" t="str">
            <v>Mr. VISHAL SHARAD MOTE</v>
          </cell>
          <cell r="O662" t="str">
            <v>VIVEK BHALERAO</v>
          </cell>
        </row>
        <row r="663">
          <cell r="C663" t="str">
            <v>Fresh</v>
          </cell>
          <cell r="K663" t="str">
            <v>Mr. SURAJ SHAMRAO JADHAV</v>
          </cell>
          <cell r="O663" t="str">
            <v>SHUBHAM MADANE</v>
          </cell>
        </row>
        <row r="664">
          <cell r="C664" t="str">
            <v>Fresh</v>
          </cell>
          <cell r="K664" t="str">
            <v>Mr. ANKUSH LAXMAN JADHAV</v>
          </cell>
          <cell r="O664" t="str">
            <v>SHUBHAM KADU</v>
          </cell>
        </row>
        <row r="665">
          <cell r="C665" t="str">
            <v>Fresh</v>
          </cell>
          <cell r="K665" t="str">
            <v>Mrs. SHITAL BHUSHAN RAJPUT</v>
          </cell>
          <cell r="O665" t="str">
            <v>ABHIJEET PAWAR</v>
          </cell>
        </row>
        <row r="666">
          <cell r="C666" t="str">
            <v>Fresh</v>
          </cell>
          <cell r="K666" t="str">
            <v>Mr. ANKUSH RAMCHANDRA DHUMAL</v>
          </cell>
          <cell r="O666" t="str">
            <v>SHRIKRUSHNA GAVLI</v>
          </cell>
        </row>
        <row r="667">
          <cell r="C667" t="str">
            <v>Fresh</v>
          </cell>
          <cell r="K667" t="str">
            <v>AUTOJI MOTORS LLP</v>
          </cell>
          <cell r="O667" t="str">
            <v>DEMO</v>
          </cell>
        </row>
        <row r="668">
          <cell r="C668" t="str">
            <v>Fresh</v>
          </cell>
          <cell r="K668" t="str">
            <v>Mr. ABHISHEK ARUN YADAVPATIL</v>
          </cell>
          <cell r="O668" t="str">
            <v>SIDDHESH MANE</v>
          </cell>
        </row>
        <row r="669">
          <cell r="C669" t="str">
            <v>Fresh</v>
          </cell>
          <cell r="K669" t="str">
            <v>Mr. KSHITIJ PRAKASH KHOLE</v>
          </cell>
          <cell r="O669" t="str">
            <v>ABHISHEK KHAKE</v>
          </cell>
        </row>
        <row r="670">
          <cell r="C670" t="str">
            <v>Fresh</v>
          </cell>
          <cell r="K670" t="str">
            <v>Ms. JYOTI DATTATRAY PATOLE</v>
          </cell>
          <cell r="O670" t="str">
            <v>PRAVIN KADAM</v>
          </cell>
        </row>
        <row r="671">
          <cell r="C671" t="str">
            <v>Renewal</v>
          </cell>
          <cell r="K671" t="str">
            <v>Mrs. PRADNYA MALLIKARJUN GAIKWAD</v>
          </cell>
          <cell r="O671" t="e">
            <v>#N/A</v>
          </cell>
        </row>
        <row r="672">
          <cell r="C672" t="str">
            <v>Fresh</v>
          </cell>
          <cell r="K672" t="str">
            <v>Mr. MAHADEV RAMBHAU THORAT</v>
          </cell>
          <cell r="O672" t="str">
            <v>VIVEK BHALERAO</v>
          </cell>
        </row>
        <row r="673">
          <cell r="C673" t="str">
            <v>Fresh</v>
          </cell>
          <cell r="K673" t="str">
            <v>Mr. MUKUND SURESH KULTHE</v>
          </cell>
          <cell r="O673" t="str">
            <v>PRAVIN KADAM</v>
          </cell>
        </row>
        <row r="674">
          <cell r="C674" t="str">
            <v>Fresh</v>
          </cell>
          <cell r="K674" t="str">
            <v>Mr. ROHIT DADU BHALERAO</v>
          </cell>
          <cell r="O674" t="str">
            <v>SHUBHAM PAWALE</v>
          </cell>
        </row>
        <row r="675">
          <cell r="C675" t="str">
            <v>Renewal</v>
          </cell>
          <cell r="K675" t="str">
            <v>Mrs. ARCHANA YOGESH KHENAT</v>
          </cell>
          <cell r="O675" t="e">
            <v>#N/A</v>
          </cell>
        </row>
        <row r="676">
          <cell r="C676" t="str">
            <v>Fresh</v>
          </cell>
          <cell r="K676" t="str">
            <v>Mr. HRISHIKESH RAJESH THAKKAR</v>
          </cell>
          <cell r="O676" t="str">
            <v>ABHISHEK KHAKE</v>
          </cell>
        </row>
        <row r="677">
          <cell r="C677" t="str">
            <v>Fresh</v>
          </cell>
          <cell r="K677" t="str">
            <v>Mr. DNYANOBA RAMBHAU ABNAVE</v>
          </cell>
          <cell r="O677" t="str">
            <v>VRUSHALI MOHITE</v>
          </cell>
        </row>
        <row r="678">
          <cell r="C678" t="str">
            <v>Fresh</v>
          </cell>
          <cell r="K678" t="str">
            <v>Mr. NRUSINGH PRASAD TRIPATHY</v>
          </cell>
          <cell r="O678" t="str">
            <v>SHUBHAM MADANE</v>
          </cell>
        </row>
        <row r="679">
          <cell r="C679" t="str">
            <v>Fresh</v>
          </cell>
          <cell r="K679" t="str">
            <v>Mr. AMAR HARI SATHE</v>
          </cell>
          <cell r="O679" t="str">
            <v>SHUBHAM MADANE</v>
          </cell>
        </row>
        <row r="680">
          <cell r="C680" t="str">
            <v>Fresh</v>
          </cell>
          <cell r="K680" t="str">
            <v>Mr. DASHRATH BHAGWAN DESHMUKH</v>
          </cell>
          <cell r="O680" t="str">
            <v>SHUBHAM MADANE</v>
          </cell>
        </row>
        <row r="681">
          <cell r="C681" t="str">
            <v>Fresh</v>
          </cell>
          <cell r="K681" t="str">
            <v>Mrs. MANEESHA NITIN ANGAL</v>
          </cell>
          <cell r="O681" t="str">
            <v>SHUBHAM MADANE</v>
          </cell>
        </row>
        <row r="682">
          <cell r="C682" t="str">
            <v>Fresh</v>
          </cell>
          <cell r="K682" t="str">
            <v>Mr. MUKUND SURESH KULTHE</v>
          </cell>
          <cell r="O682" t="str">
            <v>SIDDHESH MANE</v>
          </cell>
        </row>
        <row r="683">
          <cell r="C683" t="str">
            <v>Fresh</v>
          </cell>
          <cell r="K683" t="str">
            <v>Mr. CHAITANYA OMPRAKASH SHEWATKAR</v>
          </cell>
          <cell r="O683" t="str">
            <v>OM KASTE</v>
          </cell>
        </row>
        <row r="684">
          <cell r="C684" t="str">
            <v>Fresh</v>
          </cell>
          <cell r="K684" t="str">
            <v>Mr. TANAJI DASRAO THORAT</v>
          </cell>
          <cell r="O684" t="str">
            <v>SHRIKRUSHNA GAVLI</v>
          </cell>
        </row>
        <row r="685">
          <cell r="C685" t="str">
            <v>Fresh</v>
          </cell>
          <cell r="K685" t="str">
            <v>Mr. CHETAN BHAU DHUMAL</v>
          </cell>
          <cell r="O685" t="str">
            <v>SONAL SHEMBRE</v>
          </cell>
        </row>
        <row r="686">
          <cell r="C686" t="str">
            <v>Fresh</v>
          </cell>
          <cell r="K686" t="str">
            <v>Mr. NANDKUMAR KISANRAV JAGTAP</v>
          </cell>
          <cell r="O686" t="str">
            <v>VIDULA BHARAM</v>
          </cell>
        </row>
        <row r="687">
          <cell r="C687" t="str">
            <v>Fresh</v>
          </cell>
          <cell r="K687" t="str">
            <v>Mr. ASHUTOSH VIJAY NAIK</v>
          </cell>
          <cell r="O687" t="str">
            <v>TATYASAHEB DHANE</v>
          </cell>
        </row>
        <row r="688">
          <cell r="C688" t="str">
            <v>Fresh</v>
          </cell>
          <cell r="K688" t="str">
            <v>Mr. AMIT KUMAR MISHRA</v>
          </cell>
          <cell r="O688" t="str">
            <v>TATYASAHEB DHANE</v>
          </cell>
        </row>
        <row r="689">
          <cell r="C689" t="str">
            <v>Fresh</v>
          </cell>
          <cell r="K689" t="str">
            <v>Mr. SANTOSH PRAKASH PATHAK</v>
          </cell>
          <cell r="O689" t="str">
            <v>SHUBHAM PAWALE</v>
          </cell>
        </row>
        <row r="690">
          <cell r="C690" t="str">
            <v>Fresh</v>
          </cell>
          <cell r="K690" t="str">
            <v>Mr. YUVRAJ VASANT FALAKE</v>
          </cell>
          <cell r="O690" t="str">
            <v>ABHISHEK KHAKE</v>
          </cell>
        </row>
        <row r="691">
          <cell r="C691" t="str">
            <v>Fresh</v>
          </cell>
          <cell r="K691" t="str">
            <v>Mr. UMESH MONAPPA BADIGER</v>
          </cell>
          <cell r="O691" t="str">
            <v>SHUBHAM MADANE</v>
          </cell>
        </row>
        <row r="692">
          <cell r="C692" t="str">
            <v>Fresh</v>
          </cell>
          <cell r="K692" t="str">
            <v>Mrs. AMRUTA LAXMAN JADHAV KOLI</v>
          </cell>
          <cell r="O692" t="str">
            <v>ROHIT NIMBALKAR</v>
          </cell>
        </row>
        <row r="693">
          <cell r="C693" t="str">
            <v>Renewal</v>
          </cell>
          <cell r="K693" t="str">
            <v>Mr. RAJU VAMAN DESHMUKH</v>
          </cell>
          <cell r="O693" t="e">
            <v>#N/A</v>
          </cell>
        </row>
        <row r="694">
          <cell r="C694" t="str">
            <v>Renewal</v>
          </cell>
          <cell r="K694" t="str">
            <v>Mr. YOGENDRA MADHUKARRAO TATHODE</v>
          </cell>
          <cell r="O694" t="e">
            <v>#N/A</v>
          </cell>
        </row>
        <row r="695">
          <cell r="C695" t="str">
            <v>Renewal</v>
          </cell>
          <cell r="K695" t="str">
            <v>Mr. RAJESH DAYASHANKAR SINGH</v>
          </cell>
          <cell r="O695" t="e">
            <v>#N/A</v>
          </cell>
        </row>
        <row r="696">
          <cell r="C696" t="str">
            <v>Rollover</v>
          </cell>
          <cell r="K696" t="str">
            <v>Mr. SHRINIWAS DHRUVA GOTHE</v>
          </cell>
          <cell r="O696" t="e">
            <v>#N/A</v>
          </cell>
        </row>
        <row r="697">
          <cell r="C697" t="str">
            <v>Rollover</v>
          </cell>
          <cell r="K697" t="str">
            <v>Mr. KISHOR ASHOK WADASKAR</v>
          </cell>
          <cell r="O697" t="e">
            <v>#N/A</v>
          </cell>
        </row>
        <row r="698">
          <cell r="C698" t="str">
            <v>Renewal</v>
          </cell>
          <cell r="K698" t="str">
            <v>Mr. AKSHAY PRASHANTRAO SAWANT</v>
          </cell>
          <cell r="O698" t="e">
            <v>#N/A</v>
          </cell>
        </row>
        <row r="699">
          <cell r="C699" t="str">
            <v>Renewal</v>
          </cell>
          <cell r="K699" t="str">
            <v>Mr. SHIVSHANKAR RACHAPPA GHATTI</v>
          </cell>
          <cell r="O699" t="e">
            <v>#N/A</v>
          </cell>
        </row>
        <row r="700">
          <cell r="C700" t="str">
            <v>Renewal</v>
          </cell>
          <cell r="K700" t="str">
            <v>Mr. UMESH MARUTI JIRANGE</v>
          </cell>
          <cell r="O700" t="e">
            <v>#N/A</v>
          </cell>
        </row>
        <row r="701">
          <cell r="C701" t="str">
            <v>Fresh</v>
          </cell>
          <cell r="K701" t="str">
            <v>Mr. TANAJI CHHAGAN KADAM</v>
          </cell>
          <cell r="O701" t="str">
            <v>VIVEK BHALERAO</v>
          </cell>
        </row>
        <row r="702">
          <cell r="C702" t="str">
            <v>Fresh</v>
          </cell>
          <cell r="K702" t="str">
            <v>Mrs. ASHVINI AMOL DHUMAL</v>
          </cell>
          <cell r="O702" t="str">
            <v>VIVEK BHALERAO</v>
          </cell>
        </row>
        <row r="703">
          <cell r="C703" t="str">
            <v>Fresh</v>
          </cell>
          <cell r="K703" t="str">
            <v>Mr. SANDIP KISAN BODKE</v>
          </cell>
          <cell r="O703" t="str">
            <v>PRAVIN KADAM</v>
          </cell>
        </row>
        <row r="704">
          <cell r="C704" t="str">
            <v>Fresh</v>
          </cell>
          <cell r="K704" t="str">
            <v>Mr. PARTH JITENDRA DODIYA</v>
          </cell>
          <cell r="O704" t="str">
            <v>PRAVIN KADAM</v>
          </cell>
        </row>
        <row r="705">
          <cell r="C705" t="str">
            <v>Fresh</v>
          </cell>
          <cell r="K705" t="str">
            <v>Mr. KALIDAS DEEPCHNAD JAIN</v>
          </cell>
          <cell r="O705" t="str">
            <v>SANTOSH SHINDE</v>
          </cell>
        </row>
        <row r="706">
          <cell r="C706" t="str">
            <v>Fresh</v>
          </cell>
          <cell r="K706" t="str">
            <v>Mr. KUNAL KISHOR JADHAV</v>
          </cell>
          <cell r="O706" t="str">
            <v>VRUSHALI MOHITE</v>
          </cell>
        </row>
        <row r="707">
          <cell r="C707" t="str">
            <v>Fresh</v>
          </cell>
          <cell r="K707" t="str">
            <v>Mr. MAHESH NARAYAN KALE</v>
          </cell>
          <cell r="O707" t="str">
            <v>ABHISHEK KHAKE</v>
          </cell>
        </row>
        <row r="708">
          <cell r="C708" t="str">
            <v>Fresh</v>
          </cell>
          <cell r="K708" t="str">
            <v>Mr. ARJUN RAMDAS KANHURKAR</v>
          </cell>
          <cell r="O708" t="str">
            <v>SHUBHAM PAWALE</v>
          </cell>
        </row>
        <row r="709">
          <cell r="C709" t="str">
            <v>Fresh</v>
          </cell>
          <cell r="K709" t="str">
            <v>Ms. APOORVA SANJIV SANE</v>
          </cell>
          <cell r="O709" t="str">
            <v>SHUBHAM KADU</v>
          </cell>
        </row>
        <row r="710">
          <cell r="C710" t="str">
            <v>Fresh</v>
          </cell>
          <cell r="K710" t="str">
            <v>Mr. SUNIL DNYANOBA GHOLAP</v>
          </cell>
          <cell r="O710" t="str">
            <v>NIKHIL MADANE</v>
          </cell>
        </row>
        <row r="711">
          <cell r="C711" t="str">
            <v>Fresh</v>
          </cell>
          <cell r="K711" t="str">
            <v>Mr. HARSHAD SANJAY JADHAV</v>
          </cell>
          <cell r="O711" t="str">
            <v>NIKHIL MADANE</v>
          </cell>
        </row>
        <row r="712">
          <cell r="C712" t="str">
            <v>Fresh</v>
          </cell>
          <cell r="K712" t="str">
            <v>Mr. SAMEER DEVRAM DUDHANE</v>
          </cell>
          <cell r="O712" t="str">
            <v>VIVEK BHALERAO</v>
          </cell>
        </row>
        <row r="713">
          <cell r="C713" t="str">
            <v>Fresh</v>
          </cell>
          <cell r="K713" t="str">
            <v>Mr. SAGAR  BOPCHE</v>
          </cell>
          <cell r="O713" t="str">
            <v>SIDDHESH MANE</v>
          </cell>
        </row>
        <row r="714">
          <cell r="C714" t="str">
            <v>Renewal</v>
          </cell>
          <cell r="K714" t="str">
            <v>Mr. KAMLAKAR BHAGWAN PATHAK</v>
          </cell>
          <cell r="O714" t="e">
            <v>#N/A</v>
          </cell>
        </row>
        <row r="715">
          <cell r="C715" t="str">
            <v>Renewal</v>
          </cell>
          <cell r="K715" t="str">
            <v>Mr. SAURABH HANUMANT BORATE</v>
          </cell>
          <cell r="O715" t="e">
            <v>#N/A</v>
          </cell>
        </row>
      </sheetData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2018"/>
      <sheetName val="2019"/>
      <sheetName val="20 TO 22"/>
      <sheetName val="SUMM"/>
      <sheetName val="Sheet1"/>
    </sheetNames>
    <sheetDataSet>
      <sheetData sheetId="0"/>
      <sheetData sheetId="1"/>
      <sheetData sheetId="2"/>
      <sheetData sheetId="3">
        <row r="1">
          <cell r="A1" t="str">
            <v>VIN No.</v>
          </cell>
        </row>
      </sheetData>
      <sheetData sheetId="4">
        <row r="12">
          <cell r="I12">
            <v>0</v>
          </cell>
        </row>
        <row r="17">
          <cell r="R17">
            <v>4</v>
          </cell>
          <cell r="S17">
            <v>3</v>
          </cell>
        </row>
        <row r="18">
          <cell r="R18">
            <v>9</v>
          </cell>
          <cell r="S18">
            <v>12</v>
          </cell>
        </row>
        <row r="19">
          <cell r="R19">
            <v>11</v>
          </cell>
          <cell r="S19">
            <v>12</v>
          </cell>
        </row>
        <row r="20">
          <cell r="R20">
            <v>6</v>
          </cell>
          <cell r="S20">
            <v>6</v>
          </cell>
        </row>
        <row r="21">
          <cell r="R21">
            <v>8</v>
          </cell>
          <cell r="S21">
            <v>8</v>
          </cell>
        </row>
        <row r="22">
          <cell r="R22">
            <v>3</v>
          </cell>
          <cell r="S22">
            <v>3</v>
          </cell>
        </row>
        <row r="23">
          <cell r="R23">
            <v>24</v>
          </cell>
          <cell r="S23">
            <v>19</v>
          </cell>
        </row>
        <row r="24">
          <cell r="R24">
            <v>16</v>
          </cell>
          <cell r="S24">
            <v>27</v>
          </cell>
        </row>
        <row r="25">
          <cell r="R25">
            <v>7</v>
          </cell>
          <cell r="S25">
            <v>6</v>
          </cell>
        </row>
        <row r="26">
          <cell r="R26">
            <v>1</v>
          </cell>
          <cell r="S26">
            <v>2</v>
          </cell>
        </row>
        <row r="27">
          <cell r="R27">
            <v>0</v>
          </cell>
          <cell r="S27">
            <v>0</v>
          </cell>
        </row>
        <row r="28">
          <cell r="R28">
            <v>0</v>
          </cell>
          <cell r="S28">
            <v>2</v>
          </cell>
        </row>
      </sheetData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SUMMARY-MODELWIASE"/>
    </sheetNames>
    <sheetDataSet>
      <sheetData sheetId="0">
        <row r="1">
          <cell r="B1" t="str">
            <v>TEAM</v>
          </cell>
        </row>
        <row r="27">
          <cell r="R27">
            <v>14</v>
          </cell>
        </row>
        <row r="28">
          <cell r="R28">
            <v>50</v>
          </cell>
        </row>
        <row r="29">
          <cell r="R29">
            <v>54</v>
          </cell>
        </row>
        <row r="30">
          <cell r="R30">
            <v>0</v>
          </cell>
        </row>
        <row r="31">
          <cell r="R31">
            <v>38</v>
          </cell>
        </row>
        <row r="32">
          <cell r="R32">
            <v>25</v>
          </cell>
        </row>
        <row r="33">
          <cell r="R33">
            <v>62</v>
          </cell>
        </row>
        <row r="34">
          <cell r="R34">
            <v>76</v>
          </cell>
        </row>
        <row r="35">
          <cell r="R35">
            <v>43</v>
          </cell>
        </row>
        <row r="36">
          <cell r="R36">
            <v>0</v>
          </cell>
        </row>
        <row r="37">
          <cell r="R37">
            <v>0</v>
          </cell>
        </row>
        <row r="38">
          <cell r="R38">
            <v>5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-cpl"/>
      <sheetName val="MODEL"/>
      <sheetName val="TILL -31.12.20"/>
      <sheetName val="as per varient"/>
      <sheetName val="DSR"/>
      <sheetName val="master"/>
      <sheetName val="daily st report"/>
      <sheetName val="PUR-2021"/>
      <sheetName val="STATUS"/>
      <sheetName val="all"/>
      <sheetName val="TRADE NO"/>
      <sheetName val="EBR"/>
      <sheetName val="SCP"/>
      <sheetName val="insurance"/>
      <sheetName val="CLAIM"/>
      <sheetName val="retail"/>
      <sheetName val="tally ret"/>
      <sheetName val="ORDER"/>
      <sheetName val="EW"/>
      <sheetName val="SOT"/>
      <sheetName val="hmil incentive"/>
      <sheetName val="AGEING ST TILL 08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-cpl"/>
      <sheetName val="MODEL"/>
      <sheetName val="TILL -31.12.20"/>
      <sheetName val="as per varient"/>
      <sheetName val="DSR"/>
      <sheetName val="master"/>
      <sheetName val="daily st report"/>
      <sheetName val="allo-april 21"/>
      <sheetName val="STATUS"/>
      <sheetName val="PUR-2021"/>
      <sheetName val="all"/>
      <sheetName val="TRADE NO"/>
      <sheetName val="EBR"/>
      <sheetName val="SCP"/>
      <sheetName val="insurance"/>
      <sheetName val="CLAIM"/>
      <sheetName val="retail"/>
      <sheetName val="tally ret"/>
      <sheetName val="hmil incentive"/>
    </sheetNames>
    <sheetDataSet>
      <sheetData sheetId="0"/>
      <sheetData sheetId="1">
        <row r="1">
          <cell r="C1" t="str">
            <v>Variant</v>
          </cell>
        </row>
      </sheetData>
      <sheetData sheetId="2"/>
      <sheetData sheetId="3"/>
      <sheetData sheetId="4"/>
      <sheetData sheetId="5">
        <row r="1">
          <cell r="A1" t="str">
            <v>Vin No.</v>
          </cell>
          <cell r="L1" t="str">
            <v>Vin No.</v>
          </cell>
          <cell r="M1" t="str">
            <v>FSC</v>
          </cell>
          <cell r="N1" t="str">
            <v>Variant Code</v>
          </cell>
          <cell r="O1" t="str">
            <v>Engine No</v>
          </cell>
          <cell r="P1" t="str">
            <v>Model   Fuel</v>
          </cell>
          <cell r="Q1" t="str">
            <v>MFG</v>
          </cell>
          <cell r="R1" t="str">
            <v>GRN DT</v>
          </cell>
          <cell r="S1" t="str">
            <v>Stock Age</v>
          </cell>
          <cell r="T1" t="str">
            <v>Transporter Vehicle No.</v>
          </cell>
          <cell r="U1" t="str">
            <v>Veh Status</v>
          </cell>
          <cell r="V1" t="str">
            <v>BOOKING CUSTOMER NAME</v>
          </cell>
          <cell r="W1" t="str">
            <v>GDMS CUSTOMER NAME</v>
          </cell>
          <cell r="X1" t="str">
            <v>SC</v>
          </cell>
          <cell r="Y1" t="str">
            <v>Confirm Date</v>
          </cell>
          <cell r="Z1" t="str">
            <v>Tally -Ret Dt</v>
          </cell>
          <cell r="AA1" t="str">
            <v>DELIVERY DATE</v>
          </cell>
        </row>
        <row r="2">
          <cell r="L2" t="str">
            <v>MALPA813LLM101650</v>
          </cell>
          <cell r="M2" t="str">
            <v>FHW51MC57   S010</v>
          </cell>
          <cell r="N2" t="str">
            <v>3809</v>
          </cell>
          <cell r="O2" t="str">
            <v>D4FALM132627</v>
          </cell>
          <cell r="P2" t="str">
            <v>Creta-D</v>
          </cell>
          <cell r="Q2">
            <v>2020</v>
          </cell>
          <cell r="R2">
            <v>44179</v>
          </cell>
          <cell r="S2">
            <v>30</v>
          </cell>
          <cell r="T2" t="str">
            <v>HR47D9817</v>
          </cell>
          <cell r="U2">
            <v>44166</v>
          </cell>
          <cell r="V2" t="str">
            <v xml:space="preserve"> PANKAJ MAHENDRA BANSAL</v>
          </cell>
          <cell r="W2" t="str">
            <v>PANKAJ MAHENDRA BANSAL</v>
          </cell>
          <cell r="X2" t="str">
            <v>SIDDHESH MANE</v>
          </cell>
          <cell r="Y2">
            <v>44205</v>
          </cell>
          <cell r="Z2">
            <v>44180</v>
          </cell>
          <cell r="AA2">
            <v>44180</v>
          </cell>
        </row>
        <row r="3">
          <cell r="L3" t="str">
            <v>MALAF51CLLM125628</v>
          </cell>
          <cell r="M3" t="str">
            <v>C4S6E3315   D414</v>
          </cell>
          <cell r="N3" t="str">
            <v>3595</v>
          </cell>
          <cell r="O3" t="str">
            <v>G4HGLM072009</v>
          </cell>
          <cell r="P3" t="str">
            <v>Santro-P</v>
          </cell>
          <cell r="Q3">
            <v>2020</v>
          </cell>
          <cell r="R3">
            <v>44109</v>
          </cell>
          <cell r="S3">
            <v>121</v>
          </cell>
          <cell r="T3" t="str">
            <v>NL01AC6363</v>
          </cell>
          <cell r="U3" t="str">
            <v>1-del</v>
          </cell>
          <cell r="V3" t="str">
            <v>PRAVIN NANDKUMAR BHAGWATKAR</v>
          </cell>
          <cell r="W3" t="str">
            <v>PRAVIN NANDKUMAR BHAGWATKAR</v>
          </cell>
          <cell r="X3" t="str">
            <v>VAIBHAV GHULE</v>
          </cell>
          <cell r="Y3">
            <v>44200</v>
          </cell>
          <cell r="Z3">
            <v>44196</v>
          </cell>
          <cell r="AA3">
            <v>44200</v>
          </cell>
        </row>
        <row r="4">
          <cell r="L4" t="str">
            <v>MALB251CLLM108041</v>
          </cell>
          <cell r="M4" t="str">
            <v>HQS6K3615   D366</v>
          </cell>
          <cell r="N4" t="str">
            <v>3739</v>
          </cell>
          <cell r="O4" t="str">
            <v>G4LALM729466</v>
          </cell>
          <cell r="P4" t="str">
            <v>NIOS-P</v>
          </cell>
          <cell r="Q4">
            <v>2020</v>
          </cell>
          <cell r="R4">
            <v>44128</v>
          </cell>
          <cell r="S4">
            <v>77</v>
          </cell>
          <cell r="T4" t="str">
            <v>NL01AC7252</v>
          </cell>
          <cell r="U4" t="str">
            <v>1-del</v>
          </cell>
          <cell r="V4" t="str">
            <v>SARDAR NAMDEV KAMBLE</v>
          </cell>
          <cell r="W4" t="str">
            <v>SARDAR NAMDEV KAMBLE</v>
          </cell>
          <cell r="X4" t="str">
            <v>YUVRAJ THORAT</v>
          </cell>
          <cell r="Y4">
            <v>44194</v>
          </cell>
          <cell r="Z4">
            <v>44196</v>
          </cell>
          <cell r="AA4">
            <v>44215</v>
          </cell>
        </row>
        <row r="5">
          <cell r="L5" t="str">
            <v>MALBJ512LLM011068</v>
          </cell>
          <cell r="M5" t="str">
            <v>SVS6K7615   K000</v>
          </cell>
          <cell r="N5" t="str">
            <v>3794</v>
          </cell>
          <cell r="O5" t="str">
            <v>G4LFLV030794</v>
          </cell>
          <cell r="P5" t="str">
            <v>All New i20-P</v>
          </cell>
          <cell r="Q5">
            <v>2020</v>
          </cell>
          <cell r="R5">
            <v>44128</v>
          </cell>
          <cell r="S5">
            <v>84</v>
          </cell>
          <cell r="T5" t="str">
            <v>NL01AC7252</v>
          </cell>
          <cell r="U5" t="str">
            <v>1-del</v>
          </cell>
          <cell r="V5" t="str">
            <v>VITTHAL KAKNAJI DHUTRAJ</v>
          </cell>
          <cell r="W5" t="str">
            <v>VITTHAL KAKNU DHUTRAJ</v>
          </cell>
          <cell r="X5" t="str">
            <v>MAYUR JADHAV</v>
          </cell>
          <cell r="Y5">
            <v>44212</v>
          </cell>
          <cell r="Z5">
            <v>44211</v>
          </cell>
          <cell r="AA5">
            <v>44212</v>
          </cell>
        </row>
        <row r="6">
          <cell r="L6" t="str">
            <v>MALBH514LLM012404</v>
          </cell>
          <cell r="M6" t="str">
            <v>SVS61MC57   G115</v>
          </cell>
          <cell r="N6" t="str">
            <v>3792</v>
          </cell>
          <cell r="O6" t="str">
            <v>D4FALM093371</v>
          </cell>
          <cell r="P6" t="str">
            <v>All New i20-D</v>
          </cell>
          <cell r="Q6">
            <v>2020</v>
          </cell>
          <cell r="R6">
            <v>44133</v>
          </cell>
          <cell r="S6">
            <v>80</v>
          </cell>
          <cell r="T6" t="str">
            <v>NL01N1798</v>
          </cell>
          <cell r="U6" t="str">
            <v>1-del</v>
          </cell>
          <cell r="V6" t="str">
            <v>VISHWAS RAJARAM THORAT</v>
          </cell>
          <cell r="W6" t="str">
            <v>VISHWAS RAJARAM THORAT</v>
          </cell>
          <cell r="X6" t="str">
            <v>VAIBHAV GHULE</v>
          </cell>
          <cell r="Y6">
            <v>44204</v>
          </cell>
          <cell r="Z6">
            <v>44204</v>
          </cell>
          <cell r="AA6">
            <v>44204</v>
          </cell>
        </row>
        <row r="7">
          <cell r="L7" t="str">
            <v>MALA741CLLM401709</v>
          </cell>
          <cell r="M7" t="str">
            <v>B4S4K3615   DA31</v>
          </cell>
          <cell r="N7" t="str">
            <v>3446</v>
          </cell>
          <cell r="O7" t="str">
            <v>G4LALM685663</v>
          </cell>
          <cell r="P7" t="str">
            <v>Xcent-C</v>
          </cell>
          <cell r="Q7">
            <v>2020</v>
          </cell>
          <cell r="R7">
            <v>44130</v>
          </cell>
          <cell r="S7">
            <v>115</v>
          </cell>
          <cell r="T7" t="str">
            <v>NL01G7502</v>
          </cell>
          <cell r="U7" t="str">
            <v>02-del</v>
          </cell>
          <cell r="V7" t="str">
            <v>AYUSH TOURS AND TRAVELS PRO.AMAR AVARE</v>
          </cell>
          <cell r="W7" t="str">
            <v>AYUSH TOURS AND TRAVELS PRO.AMAR AVARE</v>
          </cell>
          <cell r="X7" t="str">
            <v>DEEPAK KHARAT</v>
          </cell>
          <cell r="Y7">
            <v>44258</v>
          </cell>
          <cell r="Z7">
            <v>44240</v>
          </cell>
          <cell r="AA7">
            <v>44252</v>
          </cell>
        </row>
        <row r="8">
          <cell r="L8" t="str">
            <v>MALA741CLLM401705</v>
          </cell>
          <cell r="M8" t="str">
            <v>B4S4K3615   DA31</v>
          </cell>
          <cell r="N8" t="str">
            <v>3446</v>
          </cell>
          <cell r="O8" t="str">
            <v>G4LALM683340</v>
          </cell>
          <cell r="P8" t="str">
            <v>Xcent-C</v>
          </cell>
          <cell r="Q8">
            <v>2020</v>
          </cell>
          <cell r="R8">
            <v>44130</v>
          </cell>
          <cell r="S8">
            <v>115</v>
          </cell>
          <cell r="T8" t="str">
            <v>NL01G7502</v>
          </cell>
          <cell r="U8" t="str">
            <v>1-del</v>
          </cell>
          <cell r="V8" t="str">
            <v>DEEPALI TOURS AND TRAVELS PRO.SUDHAKAR DESAI</v>
          </cell>
          <cell r="W8" t="str">
            <v>DEEPALI TOURS AND TRAVELS PRO.SUDHAKAR DESAI</v>
          </cell>
          <cell r="X8" t="str">
            <v>SANKET KAMBLE</v>
          </cell>
          <cell r="Y8">
            <v>44228</v>
          </cell>
          <cell r="Z8">
            <v>44201</v>
          </cell>
          <cell r="AA8">
            <v>44224</v>
          </cell>
        </row>
        <row r="9">
          <cell r="L9" t="str">
            <v>MALB251CLLM099892</v>
          </cell>
          <cell r="M9" t="str">
            <v>HQS6K3615   D112</v>
          </cell>
          <cell r="N9" t="str">
            <v>3574</v>
          </cell>
          <cell r="O9" t="str">
            <v>G4LALM710131</v>
          </cell>
          <cell r="P9" t="str">
            <v>NIOS-P</v>
          </cell>
          <cell r="Q9">
            <v>2020</v>
          </cell>
          <cell r="R9">
            <v>44130</v>
          </cell>
          <cell r="S9">
            <v>72</v>
          </cell>
          <cell r="T9" t="str">
            <v>NL01G7502</v>
          </cell>
          <cell r="U9" t="str">
            <v>1-del</v>
          </cell>
          <cell r="V9" t="str">
            <v>RAMDAS VILAS JADHAV</v>
          </cell>
          <cell r="W9" t="str">
            <v>RAMDAS VILAS JADHAV</v>
          </cell>
          <cell r="X9" t="str">
            <v>ABHISHEK KHAKE</v>
          </cell>
          <cell r="Y9">
            <v>44209</v>
          </cell>
          <cell r="Z9">
            <v>44196</v>
          </cell>
          <cell r="AA9">
            <v>44212</v>
          </cell>
        </row>
        <row r="10">
          <cell r="L10" t="str">
            <v>MALB251CLLM099766</v>
          </cell>
          <cell r="M10" t="str">
            <v>HQS6K3615   D112</v>
          </cell>
          <cell r="N10" t="str">
            <v>3574</v>
          </cell>
          <cell r="O10" t="str">
            <v>G4LALM710162</v>
          </cell>
          <cell r="P10" t="str">
            <v>NIOS-P</v>
          </cell>
          <cell r="Q10">
            <v>2020</v>
          </cell>
          <cell r="R10">
            <v>44130</v>
          </cell>
          <cell r="S10">
            <v>72</v>
          </cell>
          <cell r="T10" t="str">
            <v>NL01G7502</v>
          </cell>
          <cell r="U10" t="str">
            <v>1-del</v>
          </cell>
          <cell r="V10" t="str">
            <v>PRASHANT VEERANNA KINAGI</v>
          </cell>
          <cell r="W10" t="str">
            <v>PRASHANT VEERANNA KINAGI</v>
          </cell>
          <cell r="X10" t="str">
            <v>SHRIKRUSHNA GAVLI</v>
          </cell>
          <cell r="Y10">
            <v>44194</v>
          </cell>
          <cell r="Z10">
            <v>44194</v>
          </cell>
          <cell r="AA10">
            <v>44204</v>
          </cell>
        </row>
        <row r="11">
          <cell r="L11" t="str">
            <v>MALBJ511LLM013028</v>
          </cell>
          <cell r="M11" t="str">
            <v>SVS6K2G17   K002</v>
          </cell>
          <cell r="N11" t="str">
            <v>3789</v>
          </cell>
          <cell r="O11" t="str">
            <v>G3LCLM096584</v>
          </cell>
          <cell r="P11" t="str">
            <v>All New i20-P</v>
          </cell>
          <cell r="Q11">
            <v>2020</v>
          </cell>
          <cell r="R11">
            <v>44133</v>
          </cell>
          <cell r="S11">
            <v>73</v>
          </cell>
          <cell r="T11" t="str">
            <v>NL01N1260</v>
          </cell>
          <cell r="U11" t="str">
            <v>02-del</v>
          </cell>
          <cell r="V11" t="str">
            <v>ONKAR ASHOKRAO PANDAV</v>
          </cell>
          <cell r="W11" t="str">
            <v>ONKAR ASHOKRAO PANDAV</v>
          </cell>
          <cell r="X11" t="str">
            <v>ASHWIN R SAINDANE</v>
          </cell>
          <cell r="Y11">
            <v>44223</v>
          </cell>
          <cell r="Z11">
            <v>44217</v>
          </cell>
          <cell r="AA11">
            <v>44228</v>
          </cell>
        </row>
        <row r="12">
          <cell r="L12" t="str">
            <v>MALBJ511LLM013015</v>
          </cell>
          <cell r="M12" t="str">
            <v>SVS6K2G17   K002</v>
          </cell>
          <cell r="N12" t="str">
            <v>3789</v>
          </cell>
          <cell r="O12" t="str">
            <v>G3LCLM093809</v>
          </cell>
          <cell r="P12" t="str">
            <v>All New i20-P</v>
          </cell>
          <cell r="Q12">
            <v>2020</v>
          </cell>
          <cell r="R12">
            <v>44133</v>
          </cell>
          <cell r="S12">
            <v>73</v>
          </cell>
          <cell r="T12" t="str">
            <v>NL01N1260</v>
          </cell>
          <cell r="U12" t="str">
            <v>02-del</v>
          </cell>
          <cell r="V12" t="str">
            <v>SAMKIT AMOL DESAI-2020</v>
          </cell>
          <cell r="W12" t="str">
            <v>AUTOJI MOTORS LLP</v>
          </cell>
          <cell r="X12" t="str">
            <v>YUVRAJ THORAT</v>
          </cell>
          <cell r="Y12">
            <v>44183</v>
          </cell>
          <cell r="Z12">
            <v>44249</v>
          </cell>
          <cell r="AA12">
            <v>44251</v>
          </cell>
        </row>
        <row r="13">
          <cell r="L13" t="str">
            <v>MALAF51CLLM129853</v>
          </cell>
          <cell r="M13" t="str">
            <v>C4S6E3315   D414</v>
          </cell>
          <cell r="N13" t="str">
            <v>3595</v>
          </cell>
          <cell r="O13" t="str">
            <v>G4HGLM076726</v>
          </cell>
          <cell r="P13" t="str">
            <v>Santro-P</v>
          </cell>
          <cell r="Q13">
            <v>2020</v>
          </cell>
          <cell r="R13">
            <v>44134</v>
          </cell>
          <cell r="S13">
            <v>68</v>
          </cell>
          <cell r="T13" t="str">
            <v>HR55AG2034</v>
          </cell>
          <cell r="U13" t="str">
            <v>1-del</v>
          </cell>
          <cell r="V13" t="str">
            <v>RAJENDRA RAMESH KULKARNI</v>
          </cell>
          <cell r="W13" t="str">
            <v>RAJENDRA RAMESH KULKARNI</v>
          </cell>
          <cell r="X13" t="str">
            <v>ABHISHEK KHAKE</v>
          </cell>
          <cell r="Y13">
            <v>44198</v>
          </cell>
          <cell r="Z13">
            <v>44196</v>
          </cell>
          <cell r="AA13">
            <v>44202</v>
          </cell>
        </row>
        <row r="14">
          <cell r="L14" t="str">
            <v>MALAF51CLLM129854</v>
          </cell>
          <cell r="M14" t="str">
            <v>C4S6E3315   D414</v>
          </cell>
          <cell r="N14" t="str">
            <v>3595</v>
          </cell>
          <cell r="O14" t="str">
            <v>G4HGLM076720</v>
          </cell>
          <cell r="P14" t="str">
            <v>Santro-P</v>
          </cell>
          <cell r="Q14">
            <v>2020</v>
          </cell>
          <cell r="R14">
            <v>44134</v>
          </cell>
          <cell r="S14">
            <v>68</v>
          </cell>
          <cell r="T14" t="str">
            <v>HR55AG2034</v>
          </cell>
          <cell r="U14" t="str">
            <v>1-del</v>
          </cell>
          <cell r="V14" t="str">
            <v>ROHAN SURESH PATWARDHAN</v>
          </cell>
          <cell r="W14" t="str">
            <v>ROHAN SURESH PATWARDHAN</v>
          </cell>
          <cell r="X14" t="str">
            <v>ASHWIN R SAINDANE</v>
          </cell>
          <cell r="Y14">
            <v>44201</v>
          </cell>
          <cell r="Z14">
            <v>44201</v>
          </cell>
          <cell r="AA14">
            <v>44206</v>
          </cell>
        </row>
        <row r="15">
          <cell r="L15" t="str">
            <v>MALAF51CLLM129866</v>
          </cell>
          <cell r="M15" t="str">
            <v>C4S6E3315   D414</v>
          </cell>
          <cell r="N15" t="str">
            <v>3595</v>
          </cell>
          <cell r="O15" t="str">
            <v>G4HGLM076966</v>
          </cell>
          <cell r="P15" t="str">
            <v>Santro-P</v>
          </cell>
          <cell r="Q15">
            <v>2020</v>
          </cell>
          <cell r="R15">
            <v>44137</v>
          </cell>
          <cell r="S15">
            <v>66</v>
          </cell>
          <cell r="T15" t="str">
            <v>NL01Q1706</v>
          </cell>
          <cell r="U15" t="str">
            <v>1-del</v>
          </cell>
          <cell r="V15" t="str">
            <v>PARAG SHASHANK GORE</v>
          </cell>
          <cell r="W15" t="str">
            <v>PARAG SHASHANK GORE</v>
          </cell>
          <cell r="X15" t="str">
            <v>SHUBHAM MADANE</v>
          </cell>
          <cell r="Y15">
            <v>44209</v>
          </cell>
          <cell r="Z15">
            <v>44209</v>
          </cell>
          <cell r="AA15">
            <v>44223</v>
          </cell>
        </row>
        <row r="16">
          <cell r="L16" t="str">
            <v>MALPC811VLM082262</v>
          </cell>
          <cell r="M16" t="str">
            <v>FHW5K4G1U   G157</v>
          </cell>
          <cell r="N16" t="str">
            <v>3684</v>
          </cell>
          <cell r="O16" t="str">
            <v>G4LDLG012744</v>
          </cell>
          <cell r="P16" t="str">
            <v>Creta-P</v>
          </cell>
          <cell r="Q16">
            <v>2020</v>
          </cell>
          <cell r="R16">
            <v>44140</v>
          </cell>
          <cell r="S16">
            <v>66</v>
          </cell>
          <cell r="T16" t="str">
            <v>NL01AC6365</v>
          </cell>
          <cell r="U16" t="str">
            <v>1-del</v>
          </cell>
          <cell r="V16" t="str">
            <v>SUDHESH SINGH</v>
          </cell>
          <cell r="W16" t="str">
            <v>SUDHESH SINGH</v>
          </cell>
          <cell r="X16" t="str">
            <v>SHUBHAM KADU</v>
          </cell>
          <cell r="Y16">
            <v>44194</v>
          </cell>
          <cell r="Z16">
            <v>44195</v>
          </cell>
          <cell r="AA16">
            <v>44206</v>
          </cell>
        </row>
        <row r="17">
          <cell r="L17" t="str">
            <v>MALBH512LLM019104</v>
          </cell>
          <cell r="M17" t="str">
            <v>SVS6K7615   G111</v>
          </cell>
          <cell r="N17" t="str">
            <v>3784</v>
          </cell>
          <cell r="O17" t="str">
            <v>G4LFLV040550</v>
          </cell>
          <cell r="P17" t="str">
            <v>All New i20-P</v>
          </cell>
          <cell r="Q17">
            <v>2020</v>
          </cell>
          <cell r="R17">
            <v>44147</v>
          </cell>
          <cell r="S17">
            <v>60</v>
          </cell>
          <cell r="T17" t="str">
            <v>MH15EG7995</v>
          </cell>
          <cell r="U17" t="str">
            <v>02-del</v>
          </cell>
          <cell r="V17" t="str">
            <v>SHRIKUMAR SHALIK RAMTEKE-2020</v>
          </cell>
          <cell r="W17" t="str">
            <v>SHRIKUMAR SHALIK RAMTEKE</v>
          </cell>
          <cell r="X17" t="str">
            <v>VAIBHAV GHULE</v>
          </cell>
          <cell r="Y17">
            <v>44236</v>
          </cell>
          <cell r="Z17">
            <v>44236</v>
          </cell>
          <cell r="AA17">
            <v>44241</v>
          </cell>
        </row>
        <row r="18">
          <cell r="L18" t="str">
            <v>MALBH514LLM019440</v>
          </cell>
          <cell r="M18" t="str">
            <v>SVS61MC57   G115</v>
          </cell>
          <cell r="N18" t="str">
            <v>3792</v>
          </cell>
          <cell r="O18" t="str">
            <v>D4FALM109911</v>
          </cell>
          <cell r="P18" t="str">
            <v>All New i20-D</v>
          </cell>
          <cell r="Q18">
            <v>2020</v>
          </cell>
          <cell r="R18">
            <v>44147</v>
          </cell>
          <cell r="S18">
            <v>60</v>
          </cell>
          <cell r="T18" t="str">
            <v>MH15EG7995</v>
          </cell>
          <cell r="U18" t="str">
            <v>02-del</v>
          </cell>
          <cell r="V18" t="str">
            <v>RAJESH GURMUKHDAS TOLANI-2020</v>
          </cell>
          <cell r="W18" t="str">
            <v>RAJESH GURMUKHDAS TOLANI</v>
          </cell>
          <cell r="X18" t="str">
            <v>SHUBHAM KADU</v>
          </cell>
          <cell r="Y18">
            <v>44250</v>
          </cell>
          <cell r="Z18">
            <v>44250</v>
          </cell>
          <cell r="AA18">
            <v>44252</v>
          </cell>
        </row>
        <row r="19">
          <cell r="L19" t="str">
            <v>MALBH511LLM019888</v>
          </cell>
          <cell r="M19" t="str">
            <v>SVS6K2G17   G116</v>
          </cell>
          <cell r="N19" t="str">
            <v>3804</v>
          </cell>
          <cell r="O19" t="str">
            <v>G3LCLM109294</v>
          </cell>
          <cell r="P19" t="str">
            <v>All New i20-P</v>
          </cell>
          <cell r="Q19">
            <v>2020</v>
          </cell>
          <cell r="R19">
            <v>44158</v>
          </cell>
          <cell r="S19">
            <v>59</v>
          </cell>
          <cell r="T19" t="str">
            <v>NL01N8646</v>
          </cell>
          <cell r="U19" t="str">
            <v>1-del</v>
          </cell>
          <cell r="V19" t="str">
            <v>JAYANT RAMESH EDLABADKAR</v>
          </cell>
          <cell r="W19" t="str">
            <v>JAYANT RAMESH EDLABADKAR</v>
          </cell>
          <cell r="X19" t="str">
            <v>ROHIT NIMBALKAR</v>
          </cell>
          <cell r="Y19">
            <v>44198</v>
          </cell>
          <cell r="Z19">
            <v>44196</v>
          </cell>
          <cell r="AA19">
            <v>44210</v>
          </cell>
        </row>
        <row r="20">
          <cell r="L20" t="str">
            <v>MALB241CLLM047332</v>
          </cell>
          <cell r="N20" t="str">
            <v>3490</v>
          </cell>
          <cell r="O20" t="str">
            <v>G4LALM761103</v>
          </cell>
          <cell r="P20" t="str">
            <v>AURA-C</v>
          </cell>
          <cell r="Q20">
            <v>2020</v>
          </cell>
          <cell r="R20">
            <v>44161</v>
          </cell>
          <cell r="S20">
            <v>45</v>
          </cell>
          <cell r="T20" t="str">
            <v>purchase from unique</v>
          </cell>
          <cell r="U20" t="str">
            <v>1-del</v>
          </cell>
          <cell r="V20" t="str">
            <v>DNYANESHWAR SHIVAJI JADHAV</v>
          </cell>
          <cell r="W20" t="str">
            <v>DNYANESHWAR SHIVAJI JADHAV</v>
          </cell>
          <cell r="X20" t="str">
            <v>ROHIT NIMBALKAR</v>
          </cell>
          <cell r="Y20">
            <v>44181</v>
          </cell>
          <cell r="Z20">
            <v>44175</v>
          </cell>
          <cell r="AA20">
            <v>44199</v>
          </cell>
        </row>
        <row r="21">
          <cell r="L21" t="str">
            <v>MALBJ511VLM023377</v>
          </cell>
          <cell r="M21" t="str">
            <v>SVS6K2G1U   K004</v>
          </cell>
          <cell r="N21" t="str">
            <v>3793</v>
          </cell>
          <cell r="O21" t="str">
            <v>G3LCLM095550</v>
          </cell>
          <cell r="P21" t="str">
            <v>All New i20-P</v>
          </cell>
          <cell r="Q21">
            <v>2020</v>
          </cell>
          <cell r="R21">
            <v>44165</v>
          </cell>
          <cell r="S21">
            <v>45</v>
          </cell>
          <cell r="T21" t="str">
            <v>MH15EG7706</v>
          </cell>
          <cell r="U21" t="str">
            <v>1-del</v>
          </cell>
          <cell r="V21" t="str">
            <v>SIDDHARTH NAVNEET KOCHAR</v>
          </cell>
          <cell r="W21" t="str">
            <v>SIDDHARTH NAVNEET KOCHAR</v>
          </cell>
          <cell r="X21" t="str">
            <v>ABHISHEK KHAKE</v>
          </cell>
          <cell r="Y21">
            <v>44195</v>
          </cell>
          <cell r="Z21">
            <v>44196</v>
          </cell>
          <cell r="AA21">
            <v>44201</v>
          </cell>
        </row>
        <row r="22">
          <cell r="L22" t="str">
            <v>MALPA812LLM094927</v>
          </cell>
          <cell r="M22" t="str">
            <v>FHW5D6617   S010</v>
          </cell>
          <cell r="N22" t="str">
            <v>3810</v>
          </cell>
          <cell r="O22" t="str">
            <v>G4FLLV094118</v>
          </cell>
          <cell r="P22" t="str">
            <v>Creta-P</v>
          </cell>
          <cell r="Q22">
            <v>2020</v>
          </cell>
          <cell r="R22">
            <v>44165</v>
          </cell>
          <cell r="S22">
            <v>42</v>
          </cell>
          <cell r="T22" t="str">
            <v>MH15EG7706</v>
          </cell>
          <cell r="U22" t="str">
            <v>1-del</v>
          </cell>
          <cell r="V22" t="str">
            <v>SHALAKA SUBHASH JEUR (gajmal)</v>
          </cell>
          <cell r="W22" t="str">
            <v>SHALAKA SUBHASH JEUR</v>
          </cell>
          <cell r="X22" t="str">
            <v>SANKET KAMBLE</v>
          </cell>
          <cell r="Y22">
            <v>44194</v>
          </cell>
          <cell r="Z22">
            <v>44165</v>
          </cell>
          <cell r="AA22">
            <v>44207</v>
          </cell>
        </row>
        <row r="23">
          <cell r="L23" t="str">
            <v>MALAF51CLLM134329</v>
          </cell>
          <cell r="M23" t="str">
            <v>C4S6E3315   D475</v>
          </cell>
          <cell r="N23" t="str">
            <v>3826</v>
          </cell>
          <cell r="O23" t="str">
            <v>G4HGLM081856</v>
          </cell>
          <cell r="P23" t="str">
            <v>Santro-P</v>
          </cell>
          <cell r="Q23">
            <v>2020</v>
          </cell>
          <cell r="R23">
            <v>44165</v>
          </cell>
          <cell r="S23">
            <v>40</v>
          </cell>
          <cell r="T23" t="str">
            <v>MH15EG7706</v>
          </cell>
          <cell r="U23" t="str">
            <v>1-del</v>
          </cell>
          <cell r="V23" t="str">
            <v>RAHUL GUPTESHWAR DUBEY</v>
          </cell>
          <cell r="W23" t="str">
            <v>RAHUL GUPTESHWAR DUBEY</v>
          </cell>
          <cell r="X23" t="str">
            <v>ASHWIN R SAINDANE</v>
          </cell>
          <cell r="Y23">
            <v>44186</v>
          </cell>
          <cell r="Z23">
            <v>44196</v>
          </cell>
          <cell r="AA23">
            <v>44211</v>
          </cell>
        </row>
        <row r="24">
          <cell r="L24" t="str">
            <v>MALFC81BLLM157922</v>
          </cell>
          <cell r="M24" t="str">
            <v>SPW5K3615   G114</v>
          </cell>
          <cell r="N24" t="str">
            <v>3333</v>
          </cell>
          <cell r="O24" t="str">
            <v>G4LALM767536</v>
          </cell>
          <cell r="P24" t="str">
            <v>Venue-P</v>
          </cell>
          <cell r="Q24">
            <v>2020</v>
          </cell>
          <cell r="R24">
            <v>44169</v>
          </cell>
          <cell r="S24">
            <v>39</v>
          </cell>
          <cell r="T24" t="str">
            <v>HR55N3383</v>
          </cell>
          <cell r="U24" t="str">
            <v>1-del</v>
          </cell>
          <cell r="V24" t="str">
            <v>SHANKAR CHANDU RAMAWAT</v>
          </cell>
          <cell r="W24" t="str">
            <v>SHANKAR CHANDU RAMAWAT</v>
          </cell>
          <cell r="X24" t="str">
            <v>VAIBHAV GHULE</v>
          </cell>
          <cell r="Y24">
            <v>44195</v>
          </cell>
          <cell r="Z24">
            <v>44194</v>
          </cell>
          <cell r="AA24">
            <v>44206</v>
          </cell>
        </row>
        <row r="25">
          <cell r="L25" t="str">
            <v>MALA741CLLM401865</v>
          </cell>
          <cell r="M25" t="str">
            <v>B4S4K3615   DA31</v>
          </cell>
          <cell r="N25" t="str">
            <v>3446</v>
          </cell>
          <cell r="O25" t="str">
            <v>G4LALM685665</v>
          </cell>
          <cell r="P25" t="str">
            <v>Xcent-C</v>
          </cell>
          <cell r="Q25">
            <v>2020</v>
          </cell>
          <cell r="R25">
            <v>44170</v>
          </cell>
          <cell r="S25">
            <v>112</v>
          </cell>
          <cell r="T25" t="str">
            <v>NL01AA1642</v>
          </cell>
          <cell r="U25" t="str">
            <v>02-del</v>
          </cell>
          <cell r="V25" t="str">
            <v>UNIQUE AUTOMOBILE INDIA PRIVATE LTD</v>
          </cell>
          <cell r="W25" t="str">
            <v>UNIQUE AUTOMOBILE INDIA PRIVATE LTD</v>
          </cell>
          <cell r="X25" t="str">
            <v>CO-DEALER</v>
          </cell>
          <cell r="Y25">
            <v>44239</v>
          </cell>
          <cell r="Z25">
            <v>44239</v>
          </cell>
          <cell r="AA25">
            <v>44239</v>
          </cell>
        </row>
        <row r="26">
          <cell r="L26" t="str">
            <v>MALA741CLLM401851</v>
          </cell>
          <cell r="M26" t="str">
            <v>B4S4K3615   DA31</v>
          </cell>
          <cell r="N26" t="str">
            <v>3446</v>
          </cell>
          <cell r="O26" t="str">
            <v>G4LALM684495</v>
          </cell>
          <cell r="P26" t="str">
            <v>Xcent-C</v>
          </cell>
          <cell r="Q26">
            <v>2020</v>
          </cell>
          <cell r="R26">
            <v>44170</v>
          </cell>
          <cell r="S26">
            <v>112</v>
          </cell>
          <cell r="T26" t="str">
            <v>NL01AA1642</v>
          </cell>
          <cell r="U26" t="str">
            <v>03-DEL</v>
          </cell>
          <cell r="V26" t="str">
            <v>ASHWINI SUHAS DHANGE EKNATH BHOGATE-2020</v>
          </cell>
          <cell r="W26" t="str">
            <v>ASHWINI SUHAS DHANGE</v>
          </cell>
          <cell r="X26" t="str">
            <v>TATYASAHEB DHANE</v>
          </cell>
          <cell r="Y26">
            <v>44264</v>
          </cell>
          <cell r="Z26">
            <v>44264</v>
          </cell>
          <cell r="AA26">
            <v>44266</v>
          </cell>
        </row>
        <row r="27">
          <cell r="L27" t="str">
            <v>MALA741CLLM401808</v>
          </cell>
          <cell r="M27" t="str">
            <v>B4S4K3615   DA31</v>
          </cell>
          <cell r="N27" t="str">
            <v>3446</v>
          </cell>
          <cell r="O27" t="str">
            <v>G4LALM676418</v>
          </cell>
          <cell r="P27" t="str">
            <v>Xcent-C</v>
          </cell>
          <cell r="Q27">
            <v>2020</v>
          </cell>
          <cell r="R27">
            <v>44170</v>
          </cell>
          <cell r="S27">
            <v>110</v>
          </cell>
          <cell r="T27" t="str">
            <v>NL01AA1642</v>
          </cell>
          <cell r="U27" t="str">
            <v>03-DEL</v>
          </cell>
          <cell r="V27" t="str">
            <v>SEEMA SARVOTTAM GAVRASKAR HULSURE-2020</v>
          </cell>
          <cell r="W27" t="str">
            <v>SEEMA SARVOTTAM GAVRASKAR HULSURE</v>
          </cell>
          <cell r="X27" t="str">
            <v>VRUSHALI MOHITE</v>
          </cell>
          <cell r="Y27">
            <v>44261</v>
          </cell>
          <cell r="Z27">
            <v>44260</v>
          </cell>
          <cell r="AA27">
            <v>44266</v>
          </cell>
        </row>
        <row r="28">
          <cell r="L28" t="str">
            <v>MALA741CLLM401727</v>
          </cell>
          <cell r="M28" t="str">
            <v>B4S4K3615   DA31</v>
          </cell>
          <cell r="N28" t="str">
            <v>3446</v>
          </cell>
          <cell r="O28" t="str">
            <v>G4LALM679699</v>
          </cell>
          <cell r="P28" t="str">
            <v>Xcent-C</v>
          </cell>
          <cell r="Q28">
            <v>2020</v>
          </cell>
          <cell r="R28">
            <v>44170</v>
          </cell>
          <cell r="S28">
            <v>110</v>
          </cell>
          <cell r="T28" t="str">
            <v>NL01AA1642</v>
          </cell>
          <cell r="U28" t="str">
            <v>04-DEL</v>
          </cell>
          <cell r="V28" t="str">
            <v>SAMARTH TOURS AND TRAVELS PRO.HANUMANT YEGADE-2020</v>
          </cell>
          <cell r="W28" t="str">
            <v>SAMARTH TOURS AND TRAVELS PRO.HANUMANT YEGADE</v>
          </cell>
          <cell r="X28" t="str">
            <v>DEEPAK KHARAT</v>
          </cell>
          <cell r="Y28">
            <v>44266</v>
          </cell>
          <cell r="Z28">
            <v>44273</v>
          </cell>
          <cell r="AA28">
            <v>44298</v>
          </cell>
        </row>
        <row r="29">
          <cell r="L29" t="str">
            <v>MALA741CLLM401811</v>
          </cell>
          <cell r="M29" t="str">
            <v>B4S4K3615   DA31</v>
          </cell>
          <cell r="N29" t="str">
            <v>3446</v>
          </cell>
          <cell r="O29" t="str">
            <v>G4LALM683341</v>
          </cell>
          <cell r="P29" t="str">
            <v>Xcent-C</v>
          </cell>
          <cell r="Q29">
            <v>2020</v>
          </cell>
          <cell r="R29">
            <v>44170</v>
          </cell>
          <cell r="S29">
            <v>110</v>
          </cell>
          <cell r="T29" t="str">
            <v>NL01AA1642</v>
          </cell>
          <cell r="U29" t="str">
            <v>1-del</v>
          </cell>
          <cell r="V29" t="str">
            <v>HINDURAO SAMBHAJI KHEDEKAR</v>
          </cell>
          <cell r="W29" t="str">
            <v>HINDURAO SAMBHAJI KHEDEKAR</v>
          </cell>
          <cell r="X29" t="str">
            <v>YUVRAJ THORAT</v>
          </cell>
          <cell r="Y29">
            <v>44194</v>
          </cell>
          <cell r="Z29">
            <v>44196</v>
          </cell>
          <cell r="AA29">
            <v>44202</v>
          </cell>
        </row>
        <row r="30">
          <cell r="L30" t="str">
            <v>MALBH514LLM027483</v>
          </cell>
          <cell r="M30" t="str">
            <v>SVS61MC57   G115</v>
          </cell>
          <cell r="N30" t="str">
            <v>3792</v>
          </cell>
          <cell r="O30" t="str">
            <v>D4FALM130796</v>
          </cell>
          <cell r="P30" t="str">
            <v>All New i20-D</v>
          </cell>
          <cell r="Q30">
            <v>2020</v>
          </cell>
          <cell r="R30">
            <v>44174</v>
          </cell>
          <cell r="S30">
            <v>33</v>
          </cell>
          <cell r="T30" t="str">
            <v>MH12NX5934</v>
          </cell>
          <cell r="U30" t="str">
            <v>03-DEL</v>
          </cell>
          <cell r="V30" t="str">
            <v>SUREKHA BALASAHEB GHANWAT-2020</v>
          </cell>
          <cell r="W30" t="str">
            <v>SUREKHA BALASAHEB GHANWAT</v>
          </cell>
          <cell r="X30" t="str">
            <v>SHUBHAM KADU</v>
          </cell>
          <cell r="Y30">
            <v>44273</v>
          </cell>
          <cell r="Z30">
            <v>44279</v>
          </cell>
          <cell r="AA30">
            <v>44281</v>
          </cell>
        </row>
        <row r="31">
          <cell r="L31" t="str">
            <v>MALB351CLLM128461</v>
          </cell>
          <cell r="M31" t="str">
            <v>HQS6K3615   G161</v>
          </cell>
          <cell r="N31" t="str">
            <v>3573</v>
          </cell>
          <cell r="O31" t="str">
            <v>G4LALM776109</v>
          </cell>
          <cell r="P31" t="str">
            <v>NIOS-P</v>
          </cell>
          <cell r="Q31">
            <v>2020</v>
          </cell>
          <cell r="R31">
            <v>44175</v>
          </cell>
          <cell r="S31">
            <v>32</v>
          </cell>
          <cell r="T31" t="str">
            <v>NL01G7503</v>
          </cell>
          <cell r="U31" t="str">
            <v>1-del</v>
          </cell>
          <cell r="V31" t="str">
            <v>AKSHAY MUKESH GANGARDE</v>
          </cell>
          <cell r="W31" t="str">
            <v>AKSHAY MUKESH GANGARDE</v>
          </cell>
          <cell r="X31" t="str">
            <v>VIDULA BHARAM</v>
          </cell>
          <cell r="Y31">
            <v>44194</v>
          </cell>
          <cell r="Z31">
            <v>44196</v>
          </cell>
          <cell r="AA31">
            <v>44203</v>
          </cell>
        </row>
        <row r="32">
          <cell r="L32" t="str">
            <v>MALPA812LLM100944</v>
          </cell>
          <cell r="M32" t="str">
            <v>FHW5D6617   S010</v>
          </cell>
          <cell r="N32" t="str">
            <v>3810</v>
          </cell>
          <cell r="O32" t="str">
            <v>G4FLLV096372</v>
          </cell>
          <cell r="P32" t="str">
            <v>Creta-P</v>
          </cell>
          <cell r="Q32">
            <v>2020</v>
          </cell>
          <cell r="R32">
            <v>44174</v>
          </cell>
          <cell r="S32">
            <v>30</v>
          </cell>
          <cell r="T32" t="str">
            <v>MH12NX5934</v>
          </cell>
          <cell r="U32" t="str">
            <v>1-del</v>
          </cell>
          <cell r="V32" t="str">
            <v>SHOBHA ARUN DESHMUKH</v>
          </cell>
          <cell r="W32" t="str">
            <v>SHOBHA ARUN DESHMUKH</v>
          </cell>
          <cell r="X32" t="str">
            <v>SHRIKRUSHNA GAVLI</v>
          </cell>
          <cell r="Y32">
            <v>44194</v>
          </cell>
          <cell r="Z32">
            <v>44196</v>
          </cell>
          <cell r="AA32">
            <v>44201</v>
          </cell>
        </row>
        <row r="33">
          <cell r="L33" t="str">
            <v>MALPC813LLM100118</v>
          </cell>
          <cell r="M33" t="str">
            <v>FHW51MC57   G143</v>
          </cell>
          <cell r="N33" t="str">
            <v>3661</v>
          </cell>
          <cell r="O33" t="str">
            <v>D4FALM131162</v>
          </cell>
          <cell r="P33" t="str">
            <v>Creta-D</v>
          </cell>
          <cell r="Q33">
            <v>2020</v>
          </cell>
          <cell r="R33">
            <v>44174</v>
          </cell>
          <cell r="S33">
            <v>32</v>
          </cell>
          <cell r="T33" t="str">
            <v>MH12NX5934</v>
          </cell>
          <cell r="U33" t="str">
            <v>1-del</v>
          </cell>
          <cell r="V33" t="str">
            <v>DIPAK ROHIDAS SAVLREAM KALE</v>
          </cell>
          <cell r="W33" t="str">
            <v>DIPAK ROHIDAS KALE</v>
          </cell>
          <cell r="X33" t="str">
            <v>SHUBHAM KADU</v>
          </cell>
          <cell r="Y33">
            <v>44195</v>
          </cell>
          <cell r="Z33">
            <v>44194</v>
          </cell>
          <cell r="AA33">
            <v>44202</v>
          </cell>
        </row>
        <row r="34">
          <cell r="L34" t="str">
            <v>MALPA813LLM101005</v>
          </cell>
          <cell r="M34" t="str">
            <v>FHW51MC57   S010</v>
          </cell>
          <cell r="N34" t="str">
            <v>3809</v>
          </cell>
          <cell r="O34" t="str">
            <v>D4FALM132007</v>
          </cell>
          <cell r="P34" t="str">
            <v>Creta-D</v>
          </cell>
          <cell r="Q34">
            <v>2020</v>
          </cell>
          <cell r="R34">
            <v>44175</v>
          </cell>
          <cell r="S34">
            <v>31</v>
          </cell>
          <cell r="T34" t="str">
            <v>NL01G7503</v>
          </cell>
          <cell r="U34" t="str">
            <v>1-del</v>
          </cell>
          <cell r="V34" t="str">
            <v>PRAFULL GANGADHAR THORAT</v>
          </cell>
          <cell r="W34" t="str">
            <v>PRAFULL GANGADHAR THORAT</v>
          </cell>
          <cell r="X34" t="str">
            <v>MAYUR JADHAV</v>
          </cell>
          <cell r="Y34">
            <v>44194</v>
          </cell>
          <cell r="Z34">
            <v>44194</v>
          </cell>
          <cell r="AA34">
            <v>44201</v>
          </cell>
        </row>
        <row r="35">
          <cell r="L35" t="str">
            <v>MALPA813LLM100601</v>
          </cell>
          <cell r="M35" t="str">
            <v>FHW51MC57   S014</v>
          </cell>
          <cell r="N35" t="str">
            <v>3646</v>
          </cell>
          <cell r="O35" t="str">
            <v>D4FALM130923</v>
          </cell>
          <cell r="P35" t="str">
            <v>Creta-D</v>
          </cell>
          <cell r="Q35">
            <v>2020</v>
          </cell>
          <cell r="R35">
            <v>44177</v>
          </cell>
          <cell r="S35">
            <v>32</v>
          </cell>
          <cell r="T35" t="str">
            <v>NL01N2660</v>
          </cell>
          <cell r="U35" t="str">
            <v>1-del</v>
          </cell>
          <cell r="V35" t="str">
            <v>VIVEK RAMRAO MOMALE</v>
          </cell>
          <cell r="W35" t="str">
            <v>VIVEK RAMRAO MOMALE</v>
          </cell>
          <cell r="X35" t="str">
            <v>ASHWIN R SAINDANE</v>
          </cell>
          <cell r="Y35">
            <v>44194</v>
          </cell>
          <cell r="Z35">
            <v>44184</v>
          </cell>
          <cell r="AA35">
            <v>44205</v>
          </cell>
        </row>
        <row r="36">
          <cell r="L36" t="str">
            <v>MALB351CLLM129013</v>
          </cell>
          <cell r="M36" t="str">
            <v>HQS6K3615   G149</v>
          </cell>
          <cell r="N36" t="str">
            <v>3554</v>
          </cell>
          <cell r="O36" t="str">
            <v>G4LALM776903</v>
          </cell>
          <cell r="P36" t="str">
            <v>NIOS-C</v>
          </cell>
          <cell r="Q36">
            <v>2020</v>
          </cell>
          <cell r="R36">
            <v>44175</v>
          </cell>
          <cell r="S36">
            <v>31</v>
          </cell>
          <cell r="T36" t="str">
            <v>NL01G7503</v>
          </cell>
          <cell r="U36" t="str">
            <v>1-del</v>
          </cell>
          <cell r="V36" t="str">
            <v>TUSHAR SIDHARTH MAHAMUNI</v>
          </cell>
          <cell r="W36" t="str">
            <v>TUSHAR SIDHARTH MAHAMUNI</v>
          </cell>
          <cell r="X36" t="str">
            <v>YUVRAJ THORAT</v>
          </cell>
          <cell r="Y36">
            <v>44194</v>
          </cell>
          <cell r="Z36">
            <v>44196</v>
          </cell>
          <cell r="AA36">
            <v>44204</v>
          </cell>
        </row>
        <row r="37">
          <cell r="L37" t="str">
            <v>MALB351CLLM128109</v>
          </cell>
          <cell r="M37" t="str">
            <v>HQS6K3615   G150</v>
          </cell>
          <cell r="N37" t="str">
            <v>3555</v>
          </cell>
          <cell r="O37" t="str">
            <v>G4LALM775129</v>
          </cell>
          <cell r="P37" t="str">
            <v>NIOS-C</v>
          </cell>
          <cell r="Q37">
            <v>2020</v>
          </cell>
          <cell r="R37">
            <v>44177</v>
          </cell>
          <cell r="S37">
            <v>32</v>
          </cell>
          <cell r="T37" t="str">
            <v>NL01N2660</v>
          </cell>
          <cell r="U37" t="str">
            <v>1-del</v>
          </cell>
          <cell r="V37" t="str">
            <v>SHRIRANG GANPAT HULAWALE</v>
          </cell>
          <cell r="W37" t="str">
            <v>SHRIRANG GANPAT HULAWALE</v>
          </cell>
          <cell r="X37" t="str">
            <v>VIDULA BHARAM</v>
          </cell>
          <cell r="Y37">
            <v>44194</v>
          </cell>
          <cell r="Z37">
            <v>44195</v>
          </cell>
          <cell r="AA37">
            <v>44198</v>
          </cell>
        </row>
        <row r="38">
          <cell r="L38" t="str">
            <v>MALFC81BLLM161939</v>
          </cell>
          <cell r="M38" t="str">
            <v>SPW5K3615   G114</v>
          </cell>
          <cell r="N38" t="str">
            <v>3333</v>
          </cell>
          <cell r="O38" t="str">
            <v>G4LALM778081</v>
          </cell>
          <cell r="P38" t="str">
            <v>Venue-P</v>
          </cell>
          <cell r="Q38">
            <v>2020</v>
          </cell>
          <cell r="R38">
            <v>44174</v>
          </cell>
          <cell r="S38">
            <v>30</v>
          </cell>
          <cell r="T38" t="str">
            <v>MH12NX5934</v>
          </cell>
          <cell r="U38" t="str">
            <v>1-del</v>
          </cell>
          <cell r="V38" t="str">
            <v>ROHAN NAMDEO SATHE</v>
          </cell>
          <cell r="W38" t="str">
            <v>ROHAN NAMDEO SATHE</v>
          </cell>
          <cell r="X38" t="str">
            <v>NITIN BODAKE</v>
          </cell>
          <cell r="Y38">
            <v>44204</v>
          </cell>
          <cell r="Z38">
            <v>44204</v>
          </cell>
          <cell r="AA38">
            <v>44204</v>
          </cell>
        </row>
        <row r="39">
          <cell r="L39" t="str">
            <v>MALB251CLLM130096</v>
          </cell>
          <cell r="M39" t="str">
            <v>HQS6K3615   D123</v>
          </cell>
          <cell r="N39" t="str">
            <v>3556</v>
          </cell>
          <cell r="O39" t="str">
            <v>G4LALM779449</v>
          </cell>
          <cell r="P39" t="str">
            <v>NIOS-P</v>
          </cell>
          <cell r="Q39">
            <v>2020</v>
          </cell>
          <cell r="R39">
            <v>44190</v>
          </cell>
          <cell r="S39">
            <v>29</v>
          </cell>
          <cell r="T39" t="str">
            <v>purchase from somani</v>
          </cell>
          <cell r="U39" t="str">
            <v>1-del</v>
          </cell>
          <cell r="V39" t="str">
            <v>GORAKSHANATH HARIBHAU BORKAR</v>
          </cell>
          <cell r="W39" t="str">
            <v>GORKSHANATH HARIBHAU BORKAR</v>
          </cell>
          <cell r="X39" t="str">
            <v>SHUBHAM KADU</v>
          </cell>
          <cell r="Y39">
            <v>44194</v>
          </cell>
          <cell r="Z39">
            <v>44195</v>
          </cell>
          <cell r="AA39">
            <v>44203</v>
          </cell>
        </row>
        <row r="40">
          <cell r="L40" t="str">
            <v>MALB241CLLM050083</v>
          </cell>
          <cell r="M40" t="str">
            <v>HQS4K3615   D094</v>
          </cell>
          <cell r="N40" t="str">
            <v>3490</v>
          </cell>
          <cell r="O40" t="str">
            <v>G4LALM782043</v>
          </cell>
          <cell r="P40" t="str">
            <v>AURA-C</v>
          </cell>
          <cell r="Q40">
            <v>2020</v>
          </cell>
          <cell r="R40">
            <v>44179</v>
          </cell>
          <cell r="S40">
            <v>27</v>
          </cell>
          <cell r="T40" t="str">
            <v>NL01N5730</v>
          </cell>
          <cell r="U40" t="str">
            <v>1-del</v>
          </cell>
          <cell r="V40" t="str">
            <v>RAVINDRA MARUTI THORAVE</v>
          </cell>
          <cell r="W40" t="str">
            <v>RAVINDRA MARUTI THORAVE</v>
          </cell>
          <cell r="X40" t="str">
            <v>ABHISHEK MANORE</v>
          </cell>
          <cell r="Y40">
            <v>44200</v>
          </cell>
          <cell r="Z40">
            <v>44195</v>
          </cell>
          <cell r="AA40">
            <v>44206</v>
          </cell>
        </row>
        <row r="41">
          <cell r="L41" t="str">
            <v>MALBK511VLM029078</v>
          </cell>
          <cell r="M41" t="str">
            <v>SVS6K2G1U   H062</v>
          </cell>
          <cell r="N41" t="str">
            <v>3799</v>
          </cell>
          <cell r="O41" t="str">
            <v>G3LCLM130696</v>
          </cell>
          <cell r="P41" t="str">
            <v>All New i20-P</v>
          </cell>
          <cell r="Q41">
            <v>2020</v>
          </cell>
          <cell r="R41">
            <v>44179</v>
          </cell>
          <cell r="S41">
            <v>27</v>
          </cell>
          <cell r="T41" t="str">
            <v>NL01N5730</v>
          </cell>
          <cell r="U41" t="str">
            <v>1-del</v>
          </cell>
          <cell r="V41" t="str">
            <v>DEBASISH BHABANAND PATNAIK</v>
          </cell>
          <cell r="W41" t="str">
            <v>DEBASISH BHABANAND PATNAIK</v>
          </cell>
          <cell r="X41" t="str">
            <v>SHUBHAM YELLARE</v>
          </cell>
          <cell r="Y41">
            <v>44189</v>
          </cell>
          <cell r="Z41">
            <v>44193</v>
          </cell>
          <cell r="AA41">
            <v>44198</v>
          </cell>
        </row>
        <row r="42">
          <cell r="L42" t="str">
            <v>MALBJ512LLM030955</v>
          </cell>
          <cell r="M42" t="str">
            <v>SVS6K7615   K000</v>
          </cell>
          <cell r="N42" t="str">
            <v>3794</v>
          </cell>
          <cell r="O42" t="str">
            <v>G4LFLV051655</v>
          </cell>
          <cell r="P42" t="str">
            <v>All New i20-P</v>
          </cell>
          <cell r="Q42">
            <v>2020</v>
          </cell>
          <cell r="R42">
            <v>44181</v>
          </cell>
          <cell r="S42">
            <v>26</v>
          </cell>
          <cell r="T42" t="str">
            <v>NL01AC3077</v>
          </cell>
          <cell r="U42" t="str">
            <v>1-del</v>
          </cell>
          <cell r="V42" t="str">
            <v>PRAVIN SOPAN PANGARE</v>
          </cell>
          <cell r="W42" t="str">
            <v>PRAVIN SOPAN PANGARE</v>
          </cell>
          <cell r="X42" t="str">
            <v>SHUBHAM KADU</v>
          </cell>
          <cell r="Y42">
            <v>44195</v>
          </cell>
          <cell r="Z42">
            <v>44195</v>
          </cell>
          <cell r="AA42">
            <v>44202</v>
          </cell>
        </row>
        <row r="43">
          <cell r="L43" t="str">
            <v>MALB241CLLM050113</v>
          </cell>
          <cell r="M43" t="str">
            <v>HQS4K3615   D094</v>
          </cell>
          <cell r="N43" t="str">
            <v>3490</v>
          </cell>
          <cell r="O43" t="str">
            <v>G4LALM782392</v>
          </cell>
          <cell r="P43" t="str">
            <v>AURA-C</v>
          </cell>
          <cell r="Q43">
            <v>2020</v>
          </cell>
          <cell r="R43">
            <v>44179</v>
          </cell>
          <cell r="S43">
            <v>25</v>
          </cell>
          <cell r="T43" t="str">
            <v>NL01N5730</v>
          </cell>
          <cell r="U43" t="str">
            <v>1-del</v>
          </cell>
          <cell r="V43" t="str">
            <v>PRABHAVATI PRAKASH TAVARE</v>
          </cell>
          <cell r="W43" t="str">
            <v>PRABHAVATI PRAKASH TAVARE</v>
          </cell>
          <cell r="X43" t="str">
            <v>VRUSHALI MOHITE</v>
          </cell>
          <cell r="Y43">
            <v>44194</v>
          </cell>
          <cell r="Z43">
            <v>44193</v>
          </cell>
          <cell r="AA43">
            <v>44201</v>
          </cell>
        </row>
        <row r="44">
          <cell r="L44" t="str">
            <v>MALFC81BLLM164253</v>
          </cell>
          <cell r="M44" t="str">
            <v>SPW5K3615   G114</v>
          </cell>
          <cell r="N44" t="str">
            <v>3333</v>
          </cell>
          <cell r="O44" t="str">
            <v>G4LALM727939</v>
          </cell>
          <cell r="P44" t="str">
            <v>Venue-P</v>
          </cell>
          <cell r="Q44">
            <v>2020</v>
          </cell>
          <cell r="R44">
            <v>44181</v>
          </cell>
          <cell r="S44">
            <v>24</v>
          </cell>
          <cell r="T44" t="str">
            <v>NL01AC3077</v>
          </cell>
          <cell r="U44" t="str">
            <v>1-del</v>
          </cell>
          <cell r="V44" t="str">
            <v>VANDANA</v>
          </cell>
          <cell r="W44" t="str">
            <v>VANDANA</v>
          </cell>
          <cell r="X44" t="str">
            <v>VIDULA BHARAM</v>
          </cell>
          <cell r="Y44">
            <v>44194</v>
          </cell>
          <cell r="Z44">
            <v>44196</v>
          </cell>
          <cell r="AA44">
            <v>44210</v>
          </cell>
        </row>
        <row r="45">
          <cell r="L45" t="str">
            <v>MALFC81ALLM165102</v>
          </cell>
          <cell r="M45" t="str">
            <v>SPW5K2G17   G192</v>
          </cell>
          <cell r="N45" t="str">
            <v>3691</v>
          </cell>
          <cell r="O45" t="str">
            <v>G3LCLM134646</v>
          </cell>
          <cell r="P45" t="str">
            <v>Venue-P</v>
          </cell>
          <cell r="Q45">
            <v>2020</v>
          </cell>
          <cell r="R45">
            <v>44181</v>
          </cell>
          <cell r="S45">
            <v>23</v>
          </cell>
          <cell r="T45" t="str">
            <v>NL01AC6362</v>
          </cell>
          <cell r="U45" t="str">
            <v>02-del</v>
          </cell>
          <cell r="V45" t="str">
            <v>ARCHANA ROHIT PAWAR</v>
          </cell>
          <cell r="W45" t="str">
            <v>ARCHANA ROHIDAS PAWAR</v>
          </cell>
          <cell r="X45" t="str">
            <v>MAHADEV JADHAV</v>
          </cell>
          <cell r="Y45">
            <v>44229</v>
          </cell>
          <cell r="Z45">
            <v>44196</v>
          </cell>
          <cell r="AA45">
            <v>44229</v>
          </cell>
        </row>
        <row r="46">
          <cell r="L46" t="str">
            <v>MALAF51CLLM136645</v>
          </cell>
          <cell r="M46" t="str">
            <v>C4S6E3315   D414</v>
          </cell>
          <cell r="N46" t="str">
            <v>3595</v>
          </cell>
          <cell r="O46" t="str">
            <v>G4HGLM079974</v>
          </cell>
          <cell r="P46" t="str">
            <v>Santro-P</v>
          </cell>
          <cell r="Q46">
            <v>2020</v>
          </cell>
          <cell r="R46">
            <v>44181</v>
          </cell>
          <cell r="S46">
            <v>23</v>
          </cell>
          <cell r="T46" t="str">
            <v>NL01AC6362</v>
          </cell>
          <cell r="U46" t="str">
            <v>1-del</v>
          </cell>
          <cell r="V46" t="str">
            <v>SAGAR NARAYAN KUMAWAT</v>
          </cell>
          <cell r="W46" t="str">
            <v>SAGAR NARAYAN KUMAWAT</v>
          </cell>
          <cell r="X46" t="str">
            <v>ABHISHEK KHAKE</v>
          </cell>
          <cell r="Y46">
            <v>44186</v>
          </cell>
          <cell r="Z46">
            <v>44194</v>
          </cell>
          <cell r="AA46">
            <v>44204</v>
          </cell>
        </row>
        <row r="47">
          <cell r="L47" t="str">
            <v>MALFC81BLLM165408</v>
          </cell>
          <cell r="M47" t="str">
            <v>SPW5K3615   G114</v>
          </cell>
          <cell r="N47" t="str">
            <v>3333</v>
          </cell>
          <cell r="O47" t="str">
            <v>G4LALM788454</v>
          </cell>
          <cell r="P47" t="str">
            <v>Venue-P</v>
          </cell>
          <cell r="Q47">
            <v>2020</v>
          </cell>
          <cell r="R47">
            <v>44181</v>
          </cell>
          <cell r="S47">
            <v>22</v>
          </cell>
          <cell r="T47" t="str">
            <v>NL01AC6362</v>
          </cell>
          <cell r="U47" t="str">
            <v>1-del</v>
          </cell>
          <cell r="V47" t="str">
            <v>SANDEEP VAMAN SANAP</v>
          </cell>
          <cell r="W47" t="str">
            <v>SANDEEP VAMAN SANAP</v>
          </cell>
          <cell r="X47" t="str">
            <v>MAHADEV JADHAV</v>
          </cell>
          <cell r="Y47">
            <v>44200</v>
          </cell>
          <cell r="Z47">
            <v>44195</v>
          </cell>
          <cell r="AA47">
            <v>44205</v>
          </cell>
        </row>
        <row r="48">
          <cell r="L48" t="str">
            <v>MALPC812TLM106488</v>
          </cell>
          <cell r="M48" t="str">
            <v>FHW5D661V   G153</v>
          </cell>
          <cell r="N48" t="str">
            <v>3679</v>
          </cell>
          <cell r="O48" t="str">
            <v>G4FLLV103841</v>
          </cell>
          <cell r="P48" t="str">
            <v>Creta-P</v>
          </cell>
          <cell r="Q48">
            <v>2020</v>
          </cell>
          <cell r="R48">
            <v>44184</v>
          </cell>
          <cell r="S48">
            <v>19</v>
          </cell>
          <cell r="T48" t="str">
            <v>MH15EG7922</v>
          </cell>
          <cell r="U48" t="str">
            <v>1-del</v>
          </cell>
          <cell r="V48" t="str">
            <v>HPD DESIGNING CONSULTANTS PVT LTD</v>
          </cell>
          <cell r="W48" t="str">
            <v>HPD DESIGNING CONSULTANTS PVT LTD</v>
          </cell>
          <cell r="X48" t="str">
            <v>SHUBHAM YELLARE</v>
          </cell>
          <cell r="Y48">
            <v>44194</v>
          </cell>
          <cell r="Z48">
            <v>44196</v>
          </cell>
          <cell r="AA48">
            <v>44201</v>
          </cell>
        </row>
        <row r="49">
          <cell r="L49" t="str">
            <v>MALBH512LLM029658</v>
          </cell>
          <cell r="M49" t="str">
            <v>SVS6K7615   G111</v>
          </cell>
          <cell r="N49" t="str">
            <v>3784</v>
          </cell>
          <cell r="O49" t="str">
            <v>G4LFLV054384</v>
          </cell>
          <cell r="P49" t="str">
            <v>All New i20-P</v>
          </cell>
          <cell r="Q49">
            <v>2020</v>
          </cell>
          <cell r="R49">
            <v>44186</v>
          </cell>
          <cell r="S49">
            <v>17</v>
          </cell>
          <cell r="T49" t="str">
            <v>MH15EG7915</v>
          </cell>
          <cell r="U49" t="str">
            <v>1-del</v>
          </cell>
          <cell r="V49" t="str">
            <v>PRIYA AMIT PONKSHE</v>
          </cell>
          <cell r="W49" t="str">
            <v>PRIYA AMIT PONKSHE</v>
          </cell>
          <cell r="X49" t="str">
            <v>ABHISHEK MANORE</v>
          </cell>
          <cell r="Y49">
            <v>44195</v>
          </cell>
          <cell r="Z49">
            <v>44195</v>
          </cell>
          <cell r="AA49">
            <v>44204</v>
          </cell>
        </row>
        <row r="50">
          <cell r="L50" t="str">
            <v>MALPB813LLM108729</v>
          </cell>
          <cell r="M50" t="str">
            <v>FHW51MC57   D129</v>
          </cell>
          <cell r="N50" t="str">
            <v>3641</v>
          </cell>
          <cell r="O50" t="str">
            <v>D4FALM144316</v>
          </cell>
          <cell r="P50" t="str">
            <v>Creta-D</v>
          </cell>
          <cell r="Q50">
            <v>2020</v>
          </cell>
          <cell r="R50">
            <v>44186</v>
          </cell>
          <cell r="S50">
            <v>17</v>
          </cell>
          <cell r="T50" t="str">
            <v>NL01AA3596</v>
          </cell>
          <cell r="U50" t="str">
            <v>1-del</v>
          </cell>
          <cell r="V50" t="str">
            <v>SAPAN KISHOR GOVIND UPADHYE</v>
          </cell>
          <cell r="W50" t="str">
            <v>SAPNA KISHOR UPADHYE</v>
          </cell>
          <cell r="X50" t="str">
            <v>NITIN BODAKE</v>
          </cell>
          <cell r="Y50">
            <v>44202</v>
          </cell>
          <cell r="Z50">
            <v>44195</v>
          </cell>
          <cell r="AA50">
            <v>44201</v>
          </cell>
        </row>
        <row r="51">
          <cell r="L51" t="str">
            <v>MALPA813LLM108421</v>
          </cell>
          <cell r="M51" t="str">
            <v>FHW51MC57   S010</v>
          </cell>
          <cell r="N51" t="str">
            <v>3809</v>
          </cell>
          <cell r="O51" t="str">
            <v>D4FALM146559</v>
          </cell>
          <cell r="P51" t="str">
            <v>Creta-D</v>
          </cell>
          <cell r="Q51">
            <v>2020</v>
          </cell>
          <cell r="R51">
            <v>44186</v>
          </cell>
          <cell r="S51">
            <v>16</v>
          </cell>
          <cell r="T51" t="str">
            <v>NL01AA3596</v>
          </cell>
          <cell r="U51" t="str">
            <v>1-del</v>
          </cell>
          <cell r="V51" t="str">
            <v>JALINDAR AJINATH MORE</v>
          </cell>
          <cell r="W51" t="str">
            <v>JALINDAR AJINATH MORE</v>
          </cell>
          <cell r="X51" t="str">
            <v>VAIBHAV GHULE</v>
          </cell>
          <cell r="Y51">
            <v>44198</v>
          </cell>
          <cell r="Z51">
            <v>44196</v>
          </cell>
          <cell r="AA51">
            <v>44198</v>
          </cell>
        </row>
        <row r="52">
          <cell r="L52" t="str">
            <v>MALFC81DLLM168312</v>
          </cell>
          <cell r="M52" t="str">
            <v>SPW51MC57   G193</v>
          </cell>
          <cell r="N52" t="str">
            <v>3699</v>
          </cell>
          <cell r="O52" t="str">
            <v>D4FALM145753</v>
          </cell>
          <cell r="P52" t="str">
            <v>Venue-D</v>
          </cell>
          <cell r="Q52">
            <v>2020</v>
          </cell>
          <cell r="R52">
            <v>44186</v>
          </cell>
          <cell r="S52">
            <v>15</v>
          </cell>
          <cell r="T52" t="str">
            <v>NL01AA3596</v>
          </cell>
          <cell r="U52" t="str">
            <v>1-del</v>
          </cell>
          <cell r="V52" t="str">
            <v>MAHESHKUMAR CHUNILAL SHAH</v>
          </cell>
          <cell r="W52" t="str">
            <v>MAHESHKUMAR CHUNILAL SHAH</v>
          </cell>
          <cell r="X52" t="str">
            <v>VAIBHAV GHULE</v>
          </cell>
          <cell r="Y52">
            <v>44195</v>
          </cell>
          <cell r="Z52">
            <v>44194</v>
          </cell>
          <cell r="AA52">
            <v>44214</v>
          </cell>
        </row>
        <row r="53">
          <cell r="L53" t="str">
            <v>MALFC81DLLM168334</v>
          </cell>
          <cell r="M53" t="str">
            <v>SPW51MC57   G193</v>
          </cell>
          <cell r="N53" t="str">
            <v>3699</v>
          </cell>
          <cell r="O53" t="str">
            <v>D4FALM142542</v>
          </cell>
          <cell r="P53" t="str">
            <v>Venue-D</v>
          </cell>
          <cell r="Q53">
            <v>2020</v>
          </cell>
          <cell r="R53">
            <v>44186</v>
          </cell>
          <cell r="S53">
            <v>15</v>
          </cell>
          <cell r="T53" t="str">
            <v>NL01AA3596</v>
          </cell>
          <cell r="U53" t="str">
            <v>1-del</v>
          </cell>
          <cell r="V53" t="str">
            <v>DATTARAO HANAVATRAO DESHMUKH</v>
          </cell>
          <cell r="W53" t="str">
            <v>DATTARAO HANAVATRAO DESHMUKH</v>
          </cell>
          <cell r="X53" t="str">
            <v>SHUBHAM MADANE</v>
          </cell>
          <cell r="Y53">
            <v>44200</v>
          </cell>
          <cell r="Z53">
            <v>44196</v>
          </cell>
          <cell r="AA53">
            <v>44204</v>
          </cell>
        </row>
        <row r="54">
          <cell r="L54" t="str">
            <v>MALFC81BLLM168621</v>
          </cell>
          <cell r="M54" t="str">
            <v>SPW5K3615   G114</v>
          </cell>
          <cell r="N54" t="str">
            <v>3333</v>
          </cell>
          <cell r="O54" t="str">
            <v>G4LALM796296</v>
          </cell>
          <cell r="P54" t="str">
            <v>Venue-P</v>
          </cell>
          <cell r="Q54">
            <v>2020</v>
          </cell>
          <cell r="R54">
            <v>44187</v>
          </cell>
          <cell r="S54">
            <v>15</v>
          </cell>
          <cell r="T54" t="str">
            <v>HR55R3521</v>
          </cell>
          <cell r="U54" t="str">
            <v>1-del</v>
          </cell>
          <cell r="V54" t="str">
            <v>BAPU DHONDIBA CHANDERE</v>
          </cell>
          <cell r="W54" t="str">
            <v>BAPU DHONDIBA CHANDERE</v>
          </cell>
          <cell r="X54" t="str">
            <v>VIDULA BHARAM</v>
          </cell>
          <cell r="Y54">
            <v>44204</v>
          </cell>
          <cell r="Z54">
            <v>44196</v>
          </cell>
          <cell r="AA54">
            <v>44203</v>
          </cell>
        </row>
        <row r="55">
          <cell r="L55" t="str">
            <v>MALB351CLLM135790</v>
          </cell>
          <cell r="M55" t="str">
            <v>HQS6K3615   G150</v>
          </cell>
          <cell r="N55" t="str">
            <v>3555</v>
          </cell>
          <cell r="O55" t="str">
            <v>G4LALM745639</v>
          </cell>
          <cell r="P55" t="str">
            <v>NIOS-C</v>
          </cell>
          <cell r="Q55">
            <v>2020</v>
          </cell>
          <cell r="R55">
            <v>44190</v>
          </cell>
          <cell r="S55">
            <v>17</v>
          </cell>
          <cell r="T55" t="str">
            <v>HR55R7136</v>
          </cell>
          <cell r="U55" t="str">
            <v>1-del</v>
          </cell>
          <cell r="V55" t="str">
            <v>SWAPNIL SUNIL GURAV</v>
          </cell>
          <cell r="W55" t="str">
            <v>SWAPNIL SUNIL GURAV</v>
          </cell>
          <cell r="X55" t="str">
            <v>VRUSHALI MOHITE</v>
          </cell>
          <cell r="Y55">
            <v>44194</v>
          </cell>
          <cell r="Z55">
            <v>44195</v>
          </cell>
          <cell r="AA55">
            <v>44203</v>
          </cell>
        </row>
        <row r="56">
          <cell r="L56" t="str">
            <v>MALPC813LLM109181</v>
          </cell>
          <cell r="M56" t="str">
            <v>FHW51MC57   G143</v>
          </cell>
          <cell r="N56" t="str">
            <v>3661</v>
          </cell>
          <cell r="O56" t="str">
            <v>D4FALM148573</v>
          </cell>
          <cell r="P56" t="str">
            <v>Creta-D</v>
          </cell>
          <cell r="Q56">
            <v>2020</v>
          </cell>
          <cell r="R56">
            <v>44190</v>
          </cell>
          <cell r="S56">
            <v>13</v>
          </cell>
          <cell r="T56" t="str">
            <v>HR55R7136</v>
          </cell>
          <cell r="U56" t="str">
            <v>1-del</v>
          </cell>
          <cell r="V56" t="str">
            <v>ASHOK MADHU KOLEKAR</v>
          </cell>
          <cell r="W56" t="str">
            <v>ASHOK MADHU KOLEKAR</v>
          </cell>
          <cell r="X56" t="str">
            <v>SIDDHESH MANE</v>
          </cell>
          <cell r="Y56">
            <v>44209</v>
          </cell>
          <cell r="Z56">
            <v>44208</v>
          </cell>
          <cell r="AA56">
            <v>44211</v>
          </cell>
        </row>
        <row r="57">
          <cell r="L57" t="str">
            <v>MALJ381ASLM016095</v>
          </cell>
          <cell r="M57" t="str">
            <v>HRW52EC5K   G035</v>
          </cell>
          <cell r="N57" t="str">
            <v>3417</v>
          </cell>
          <cell r="O57" t="str">
            <v>D4HALU129424</v>
          </cell>
          <cell r="P57" t="str">
            <v>TUCSON   DIESEL</v>
          </cell>
          <cell r="Q57">
            <v>2020</v>
          </cell>
          <cell r="R57">
            <v>44190</v>
          </cell>
          <cell r="S57">
            <v>12</v>
          </cell>
          <cell r="T57" t="str">
            <v>NL01AC3072</v>
          </cell>
          <cell r="U57" t="str">
            <v>1-del</v>
          </cell>
          <cell r="V57" t="str">
            <v>AKASH MOHAN GUPTA-demo</v>
          </cell>
          <cell r="W57" t="str">
            <v>AKASH MOHAN GUPTA</v>
          </cell>
          <cell r="X57" t="str">
            <v>ASHWIN R SAINDANE</v>
          </cell>
          <cell r="Y57">
            <v>44214</v>
          </cell>
          <cell r="Z57">
            <v>44215</v>
          </cell>
          <cell r="AA57">
            <v>44217</v>
          </cell>
        </row>
        <row r="58">
          <cell r="L58" t="str">
            <v>MALFC81DLLM169303</v>
          </cell>
          <cell r="M58" t="str">
            <v>SPW51MC57   G193</v>
          </cell>
          <cell r="N58" t="str">
            <v>3699</v>
          </cell>
          <cell r="O58" t="str">
            <v>D4FALM149555</v>
          </cell>
          <cell r="P58" t="str">
            <v>Venue-D</v>
          </cell>
          <cell r="Q58">
            <v>2020</v>
          </cell>
          <cell r="R58">
            <v>44191</v>
          </cell>
          <cell r="S58">
            <v>12</v>
          </cell>
          <cell r="T58" t="str">
            <v>HR47D5339</v>
          </cell>
          <cell r="U58" t="str">
            <v>1-del</v>
          </cell>
          <cell r="V58" t="str">
            <v>SUPRIYA AMIT SWAMI</v>
          </cell>
          <cell r="W58" t="str">
            <v>SUPRIYA AMIT SWAMI</v>
          </cell>
          <cell r="X58" t="str">
            <v>SHUBHAM KADU</v>
          </cell>
          <cell r="Y58">
            <v>44205</v>
          </cell>
          <cell r="Z58">
            <v>44205</v>
          </cell>
          <cell r="AA58">
            <v>44205</v>
          </cell>
        </row>
        <row r="59">
          <cell r="L59" t="str">
            <v>MALFC81ALMM170327</v>
          </cell>
          <cell r="M59" t="str">
            <v>SPW5K2G17   G192</v>
          </cell>
          <cell r="N59" t="str">
            <v>3691</v>
          </cell>
          <cell r="O59" t="str">
            <v>G3LCLM144933</v>
          </cell>
          <cell r="P59" t="str">
            <v>Venue-P</v>
          </cell>
          <cell r="Q59">
            <v>2021</v>
          </cell>
          <cell r="R59">
            <v>44194</v>
          </cell>
          <cell r="S59">
            <v>16</v>
          </cell>
          <cell r="T59" t="str">
            <v>HR46E4883</v>
          </cell>
          <cell r="U59" t="str">
            <v>1-del</v>
          </cell>
          <cell r="V59" t="str">
            <v>AJAY RAMESH DHEKANE</v>
          </cell>
          <cell r="W59" t="str">
            <v>AJAY RAMESH DHEKANE</v>
          </cell>
          <cell r="X59" t="str">
            <v>SANKET KAMBLE</v>
          </cell>
          <cell r="Y59">
            <v>44209</v>
          </cell>
          <cell r="Z59">
            <v>44208</v>
          </cell>
          <cell r="AA59">
            <v>44212</v>
          </cell>
        </row>
        <row r="60">
          <cell r="L60" t="str">
            <v>MALFE81ALMM170412</v>
          </cell>
          <cell r="M60" t="str">
            <v>SPW5K2G17   H130</v>
          </cell>
          <cell r="N60" t="str">
            <v>3692</v>
          </cell>
          <cell r="O60" t="str">
            <v>G3LCLM145102</v>
          </cell>
          <cell r="P60" t="str">
            <v>Venue-P</v>
          </cell>
          <cell r="Q60">
            <v>2021</v>
          </cell>
          <cell r="R60">
            <v>44195</v>
          </cell>
          <cell r="S60">
            <v>15</v>
          </cell>
          <cell r="T60" t="str">
            <v>HR55P2116</v>
          </cell>
          <cell r="U60" t="str">
            <v>02-del</v>
          </cell>
          <cell r="V60" t="str">
            <v>SHRAWAN KUMAR SHARMA</v>
          </cell>
          <cell r="W60" t="str">
            <v>SHRAWAN KUMAR SHARMA</v>
          </cell>
          <cell r="X60" t="str">
            <v>AKSHAY PAWAR</v>
          </cell>
          <cell r="Y60">
            <v>44246</v>
          </cell>
          <cell r="Z60">
            <v>44243</v>
          </cell>
          <cell r="AA60">
            <v>44246</v>
          </cell>
        </row>
        <row r="61">
          <cell r="L61" t="str">
            <v>MALFC81BLMM170853</v>
          </cell>
          <cell r="M61" t="str">
            <v>SPW5K3615   G114</v>
          </cell>
          <cell r="N61" t="str">
            <v>3333</v>
          </cell>
          <cell r="O61" t="str">
            <v>G4LALM798595</v>
          </cell>
          <cell r="P61" t="str">
            <v>Venue-P</v>
          </cell>
          <cell r="Q61">
            <v>2021</v>
          </cell>
          <cell r="R61">
            <v>44195</v>
          </cell>
          <cell r="S61">
            <v>13</v>
          </cell>
          <cell r="T61" t="str">
            <v>HR55P2116</v>
          </cell>
          <cell r="U61" t="str">
            <v>1-del</v>
          </cell>
          <cell r="V61" t="str">
            <v>AMAN RATRE</v>
          </cell>
          <cell r="W61" t="str">
            <v>AMAN RATRE</v>
          </cell>
          <cell r="X61" t="str">
            <v>MAHADEV JADHAV</v>
          </cell>
          <cell r="Y61">
            <v>44208</v>
          </cell>
          <cell r="Z61">
            <v>44205</v>
          </cell>
          <cell r="AA61">
            <v>44207</v>
          </cell>
        </row>
        <row r="62">
          <cell r="L62" t="str">
            <v>MALFC81BLMM170881</v>
          </cell>
          <cell r="M62" t="str">
            <v>SPW5K3615   G194</v>
          </cell>
          <cell r="N62" t="str">
            <v>3697</v>
          </cell>
          <cell r="O62" t="str">
            <v>G4LALM757943</v>
          </cell>
          <cell r="P62" t="str">
            <v>Venue-P</v>
          </cell>
          <cell r="Q62">
            <v>2021</v>
          </cell>
          <cell r="R62">
            <v>44195</v>
          </cell>
          <cell r="S62">
            <v>13</v>
          </cell>
          <cell r="T62" t="str">
            <v>HR55P2116</v>
          </cell>
          <cell r="U62" t="str">
            <v>1-del</v>
          </cell>
          <cell r="V62" t="str">
            <v>SACHIN RAMCHANDRA NATU</v>
          </cell>
          <cell r="W62" t="str">
            <v>SACHIN RAMCHANDRA NATU</v>
          </cell>
          <cell r="X62" t="str">
            <v>VIVEK BHALERAO</v>
          </cell>
          <cell r="Y62">
            <v>44201</v>
          </cell>
          <cell r="Z62">
            <v>44201</v>
          </cell>
          <cell r="AA62">
            <v>44206</v>
          </cell>
        </row>
        <row r="63">
          <cell r="L63" t="str">
            <v>MALC841FLMM258623</v>
          </cell>
          <cell r="M63" t="str">
            <v>H6S41MC57   G257</v>
          </cell>
          <cell r="N63" t="str">
            <v>3632</v>
          </cell>
          <cell r="O63" t="str">
            <v>D4FALM146605</v>
          </cell>
          <cell r="P63" t="str">
            <v>Verna-D</v>
          </cell>
          <cell r="Q63">
            <v>2021</v>
          </cell>
          <cell r="R63">
            <v>44195</v>
          </cell>
          <cell r="S63">
            <v>16</v>
          </cell>
          <cell r="T63" t="str">
            <v>NL01K8784</v>
          </cell>
          <cell r="U63" t="str">
            <v>1-del</v>
          </cell>
          <cell r="V63" t="str">
            <v>BALASAHEB GENUBHAU JAGTAP</v>
          </cell>
          <cell r="W63" t="str">
            <v>BALASAHEB GENUBHAU JAGTAP</v>
          </cell>
          <cell r="X63" t="str">
            <v>MAYUR JADHAV</v>
          </cell>
          <cell r="Y63">
            <v>44200</v>
          </cell>
          <cell r="Z63">
            <v>44198</v>
          </cell>
          <cell r="AA63">
            <v>44209</v>
          </cell>
        </row>
        <row r="64">
          <cell r="L64" t="str">
            <v>MALAF51CYMM137706</v>
          </cell>
          <cell r="M64" t="str">
            <v>C4S6E331L   D415</v>
          </cell>
          <cell r="N64" t="str">
            <v>3583</v>
          </cell>
          <cell r="O64" t="str">
            <v>G4HGLM080065</v>
          </cell>
          <cell r="P64" t="str">
            <v>Santro-P</v>
          </cell>
          <cell r="Q64">
            <v>2021</v>
          </cell>
          <cell r="R64">
            <v>44195</v>
          </cell>
          <cell r="S64">
            <v>13</v>
          </cell>
          <cell r="T64" t="str">
            <v>HR55P2116</v>
          </cell>
          <cell r="U64" t="str">
            <v>1-del</v>
          </cell>
          <cell r="V64" t="str">
            <v>SAURABH AVINASH KALE</v>
          </cell>
          <cell r="W64" t="str">
            <v>SAURABH AVINASH KALE</v>
          </cell>
          <cell r="X64" t="str">
            <v>SHUBHAM KADU</v>
          </cell>
          <cell r="Y64">
            <v>44200</v>
          </cell>
          <cell r="Z64">
            <v>44198</v>
          </cell>
          <cell r="AA64">
            <v>44205</v>
          </cell>
        </row>
        <row r="65">
          <cell r="L65" t="str">
            <v>MALPA813LMM113564</v>
          </cell>
          <cell r="M65" t="str">
            <v>FHW51MC57   S014</v>
          </cell>
          <cell r="N65" t="str">
            <v>3646</v>
          </cell>
          <cell r="O65" t="str">
            <v>D4FALM150422</v>
          </cell>
          <cell r="P65" t="str">
            <v>Creta-D</v>
          </cell>
          <cell r="Q65">
            <v>2021</v>
          </cell>
          <cell r="R65">
            <v>44195</v>
          </cell>
          <cell r="S65">
            <v>11</v>
          </cell>
          <cell r="T65" t="str">
            <v>NL01K8784</v>
          </cell>
          <cell r="U65" t="str">
            <v>1-del</v>
          </cell>
          <cell r="V65" t="str">
            <v>DILIP BHIMRAO MISAL</v>
          </cell>
          <cell r="W65" t="str">
            <v>DILIP BHIMRAO MISAL</v>
          </cell>
          <cell r="X65" t="str">
            <v>MAHADEV JADHAV</v>
          </cell>
          <cell r="Y65">
            <v>44200</v>
          </cell>
          <cell r="Z65">
            <v>44198</v>
          </cell>
          <cell r="AA65">
            <v>44202</v>
          </cell>
        </row>
        <row r="66">
          <cell r="L66" t="str">
            <v>MALFC81ALMM170355</v>
          </cell>
          <cell r="M66" t="str">
            <v>SPW5K2G17   G198</v>
          </cell>
          <cell r="N66" t="str">
            <v>3711</v>
          </cell>
          <cell r="O66" t="str">
            <v>G3LCLM145019</v>
          </cell>
          <cell r="P66" t="str">
            <v>Venue-P</v>
          </cell>
          <cell r="Q66">
            <v>2021</v>
          </cell>
          <cell r="R66">
            <v>44194</v>
          </cell>
          <cell r="S66">
            <v>16</v>
          </cell>
          <cell r="T66" t="str">
            <v>HR46E4883</v>
          </cell>
          <cell r="U66" t="str">
            <v>1-del</v>
          </cell>
          <cell r="V66" t="str">
            <v>YOGESH VIJAYKUMAR BUCHAKE</v>
          </cell>
          <cell r="W66" t="str">
            <v>YOGESH VIJAYKUMAR BUCHAKE</v>
          </cell>
          <cell r="X66" t="str">
            <v>MAHADEV JADHAV</v>
          </cell>
          <cell r="Y66">
            <v>44228</v>
          </cell>
          <cell r="Z66">
            <v>44217</v>
          </cell>
          <cell r="AA66">
            <v>44221</v>
          </cell>
        </row>
        <row r="67">
          <cell r="L67" t="str">
            <v>MALBH512LMM034377</v>
          </cell>
          <cell r="M67" t="str">
            <v>SVS6K7615   G111</v>
          </cell>
          <cell r="N67" t="str">
            <v>3784</v>
          </cell>
          <cell r="O67" t="str">
            <v>G4LFLV056758</v>
          </cell>
          <cell r="P67" t="str">
            <v>All New i20-P</v>
          </cell>
          <cell r="Q67">
            <v>2021</v>
          </cell>
          <cell r="R67">
            <v>44195</v>
          </cell>
          <cell r="S67">
            <v>11</v>
          </cell>
          <cell r="T67" t="str">
            <v>HR55P2116</v>
          </cell>
          <cell r="U67" t="str">
            <v>1-del</v>
          </cell>
          <cell r="V67" t="str">
            <v>SRINIVASULU GALI</v>
          </cell>
          <cell r="W67" t="str">
            <v>SRINIVASULU GALI</v>
          </cell>
          <cell r="X67" t="str">
            <v>VIDULA BHARAM</v>
          </cell>
          <cell r="Y67">
            <v>44209</v>
          </cell>
          <cell r="Z67">
            <v>44201</v>
          </cell>
          <cell r="AA67">
            <v>44218</v>
          </cell>
        </row>
        <row r="68">
          <cell r="L68" t="str">
            <v>MALFC81AVMM171961</v>
          </cell>
          <cell r="M68" t="str">
            <v>SPW5K2G1U   G191</v>
          </cell>
          <cell r="N68" t="str">
            <v>3696</v>
          </cell>
          <cell r="O68" t="str">
            <v>G3LCLM146297</v>
          </cell>
          <cell r="P68" t="str">
            <v>Venue-P</v>
          </cell>
          <cell r="Q68">
            <v>2021</v>
          </cell>
          <cell r="R68">
            <v>44195</v>
          </cell>
          <cell r="S68">
            <v>10</v>
          </cell>
          <cell r="T68" t="str">
            <v>HR55P2116</v>
          </cell>
          <cell r="U68" t="str">
            <v>1-del</v>
          </cell>
          <cell r="V68" t="str">
            <v>PRATHAMESH RAMESH DEVI</v>
          </cell>
          <cell r="W68" t="str">
            <v>PRATHAMESH RAMESH DEVI</v>
          </cell>
          <cell r="X68" t="str">
            <v>SHUBHAM MADANE</v>
          </cell>
          <cell r="Y68">
            <v>44200</v>
          </cell>
          <cell r="Z68">
            <v>44198</v>
          </cell>
          <cell r="AA68">
            <v>44204</v>
          </cell>
        </row>
        <row r="69">
          <cell r="L69" t="str">
            <v>MALB351CLMM138505</v>
          </cell>
          <cell r="M69" t="str">
            <v>HQS6K3615   G237</v>
          </cell>
          <cell r="N69" t="str">
            <v>3845</v>
          </cell>
          <cell r="O69" t="str">
            <v>G4LALM795329</v>
          </cell>
          <cell r="P69" t="str">
            <v>NIOS-C</v>
          </cell>
          <cell r="Q69">
            <v>2021</v>
          </cell>
          <cell r="R69">
            <v>44198</v>
          </cell>
          <cell r="S69">
            <v>15</v>
          </cell>
          <cell r="T69" t="str">
            <v>NL01N0061</v>
          </cell>
          <cell r="U69" t="str">
            <v>1-del</v>
          </cell>
          <cell r="V69" t="str">
            <v>KAILAS BABAN KAMBLE</v>
          </cell>
          <cell r="W69" t="str">
            <v>KAILAS BABAN KAMBLE</v>
          </cell>
          <cell r="X69" t="str">
            <v>MAYUR JADHAV</v>
          </cell>
          <cell r="Y69">
            <v>44201</v>
          </cell>
          <cell r="Z69">
            <v>44200</v>
          </cell>
          <cell r="AA69">
            <v>44203</v>
          </cell>
        </row>
        <row r="70">
          <cell r="L70" t="str">
            <v>MALB241CLMM052982</v>
          </cell>
          <cell r="M70" t="str">
            <v>HQS4K3615   D275</v>
          </cell>
          <cell r="N70" t="str">
            <v>3847</v>
          </cell>
          <cell r="O70" t="str">
            <v>G4LALM799970</v>
          </cell>
          <cell r="P70" t="str">
            <v>AURA-C</v>
          </cell>
          <cell r="Q70">
            <v>2021</v>
          </cell>
          <cell r="R70">
            <v>44198</v>
          </cell>
          <cell r="S70">
            <v>11</v>
          </cell>
          <cell r="T70" t="str">
            <v>NL01N0061</v>
          </cell>
          <cell r="U70" t="str">
            <v>1-del</v>
          </cell>
          <cell r="V70" t="str">
            <v>KIRAN ISHWAR RATHOD</v>
          </cell>
          <cell r="W70" t="str">
            <v>KIRAN ISHWAR RATHOD</v>
          </cell>
          <cell r="X70" t="str">
            <v>ASHWIN R SAINDANE</v>
          </cell>
          <cell r="Y70">
            <v>44216</v>
          </cell>
          <cell r="Z70">
            <v>44215</v>
          </cell>
          <cell r="AA70">
            <v>44224</v>
          </cell>
        </row>
        <row r="71">
          <cell r="L71" t="str">
            <v>MALB241CLMM053485</v>
          </cell>
          <cell r="M71" t="str">
            <v>HQS4K3615   D275</v>
          </cell>
          <cell r="N71" t="str">
            <v>3847</v>
          </cell>
          <cell r="O71" t="str">
            <v>G4LALM803155</v>
          </cell>
          <cell r="P71" t="str">
            <v>AURA-C</v>
          </cell>
          <cell r="Q71">
            <v>2021</v>
          </cell>
          <cell r="R71">
            <v>44198</v>
          </cell>
          <cell r="S71">
            <v>8</v>
          </cell>
          <cell r="T71" t="str">
            <v>NL01N0061</v>
          </cell>
          <cell r="U71" t="str">
            <v>1-del</v>
          </cell>
          <cell r="V71" t="str">
            <v>SANJAY RAMCHANDRA KADAM</v>
          </cell>
          <cell r="W71" t="str">
            <v>SANJAY RAMCHANDRA KADAM</v>
          </cell>
          <cell r="X71" t="str">
            <v>ABHISHEK KHAKE</v>
          </cell>
          <cell r="Y71">
            <v>44202</v>
          </cell>
          <cell r="Z71">
            <v>44201</v>
          </cell>
          <cell r="AA71">
            <v>44221</v>
          </cell>
        </row>
        <row r="72">
          <cell r="L72" t="str">
            <v>MALFC81BLMM171085</v>
          </cell>
          <cell r="M72" t="str">
            <v>SPW5K3615   G114</v>
          </cell>
          <cell r="N72" t="str">
            <v>3333</v>
          </cell>
          <cell r="O72" t="str">
            <v>G4LALM799448</v>
          </cell>
          <cell r="P72" t="str">
            <v>Venue-P</v>
          </cell>
          <cell r="Q72">
            <v>2021</v>
          </cell>
          <cell r="R72">
            <v>44198</v>
          </cell>
          <cell r="S72">
            <v>12</v>
          </cell>
          <cell r="T72" t="str">
            <v>NL01N0061</v>
          </cell>
          <cell r="U72" t="str">
            <v>02-del</v>
          </cell>
          <cell r="V72" t="str">
            <v>ARBAZ ALTAF SAYYED  RAJUMIN  SHAIKH</v>
          </cell>
          <cell r="W72" t="str">
            <v>ARBAZ ALTAF SAYYED</v>
          </cell>
          <cell r="X72" t="str">
            <v>TATYASAHEB DHANE</v>
          </cell>
          <cell r="Y72">
            <v>44229</v>
          </cell>
          <cell r="Z72">
            <v>44224</v>
          </cell>
          <cell r="AA72">
            <v>44231</v>
          </cell>
        </row>
        <row r="73">
          <cell r="L73" t="str">
            <v>MALFC81BLMM171110</v>
          </cell>
          <cell r="M73" t="str">
            <v>SPW5K3615   G114</v>
          </cell>
          <cell r="N73" t="str">
            <v>3333</v>
          </cell>
          <cell r="O73" t="str">
            <v>G4LALM799907</v>
          </cell>
          <cell r="P73" t="str">
            <v>Venue-P</v>
          </cell>
          <cell r="Q73">
            <v>2021</v>
          </cell>
          <cell r="R73">
            <v>44198</v>
          </cell>
          <cell r="S73">
            <v>12</v>
          </cell>
          <cell r="T73" t="str">
            <v>NL01N0061</v>
          </cell>
          <cell r="U73" t="str">
            <v>1-del</v>
          </cell>
          <cell r="V73" t="str">
            <v>SHAHZAD AHMED</v>
          </cell>
          <cell r="W73" t="str">
            <v>SHAHZAD AHMED</v>
          </cell>
          <cell r="X73" t="str">
            <v>NITIN BODAKE</v>
          </cell>
          <cell r="Y73">
            <v>44216</v>
          </cell>
          <cell r="Z73">
            <v>44214</v>
          </cell>
          <cell r="AA73">
            <v>44218</v>
          </cell>
        </row>
        <row r="74">
          <cell r="L74" t="str">
            <v>MALBH512LMM035583</v>
          </cell>
          <cell r="M74" t="str">
            <v>SVS6K7615   G111</v>
          </cell>
          <cell r="N74" t="str">
            <v>3784</v>
          </cell>
          <cell r="O74" t="str">
            <v>G4LFLV059017</v>
          </cell>
          <cell r="P74" t="str">
            <v>All New i20-P</v>
          </cell>
          <cell r="Q74">
            <v>2021</v>
          </cell>
          <cell r="R74">
            <v>44198</v>
          </cell>
          <cell r="S74">
            <v>5</v>
          </cell>
          <cell r="T74" t="str">
            <v>HR46E6609</v>
          </cell>
          <cell r="U74" t="str">
            <v>1-del</v>
          </cell>
          <cell r="V74" t="str">
            <v>ABHISHEK RAJENDRA SHIRODE</v>
          </cell>
          <cell r="W74" t="str">
            <v>ABHISHEK RAJENDRA SHIRODE</v>
          </cell>
          <cell r="X74" t="str">
            <v>ROHIT NIMBALKAR</v>
          </cell>
          <cell r="Y74">
            <v>44221</v>
          </cell>
          <cell r="Z74">
            <v>44217</v>
          </cell>
          <cell r="AA74">
            <v>44224</v>
          </cell>
        </row>
        <row r="75">
          <cell r="L75" t="str">
            <v>MALB351CLMM142542</v>
          </cell>
          <cell r="M75" t="str">
            <v>HQS6K3615   G237</v>
          </cell>
          <cell r="N75" t="str">
            <v>3845</v>
          </cell>
          <cell r="O75" t="str">
            <v>G4LALM807926</v>
          </cell>
          <cell r="P75" t="str">
            <v>NIOS-C</v>
          </cell>
          <cell r="Q75">
            <v>2021</v>
          </cell>
          <cell r="R75">
            <v>44198</v>
          </cell>
          <cell r="S75">
            <v>4</v>
          </cell>
          <cell r="T75" t="str">
            <v>NL01N0061</v>
          </cell>
          <cell r="U75" t="str">
            <v>1-del</v>
          </cell>
          <cell r="V75" t="str">
            <v>MAHESH MOHAN RENUSE</v>
          </cell>
          <cell r="W75" t="str">
            <v>MAHESH MOHAN RENUSE</v>
          </cell>
          <cell r="X75" t="str">
            <v>SHUBHAM MADANE</v>
          </cell>
          <cell r="Y75">
            <v>44203</v>
          </cell>
          <cell r="Z75">
            <v>44202</v>
          </cell>
          <cell r="AA75">
            <v>44210</v>
          </cell>
        </row>
        <row r="76">
          <cell r="L76" t="str">
            <v>MALB351CLMM139901</v>
          </cell>
          <cell r="M76" t="str">
            <v>HQS6K3615   G235</v>
          </cell>
          <cell r="N76" t="str">
            <v>3703</v>
          </cell>
          <cell r="O76" t="str">
            <v>G4LALM801268</v>
          </cell>
          <cell r="P76" t="str">
            <v>NIOS-P</v>
          </cell>
          <cell r="Q76">
            <v>2021</v>
          </cell>
          <cell r="R76">
            <v>44198</v>
          </cell>
          <cell r="S76">
            <v>11</v>
          </cell>
          <cell r="T76" t="str">
            <v>HR46E6609</v>
          </cell>
          <cell r="U76" t="str">
            <v>1-del</v>
          </cell>
          <cell r="V76" t="str">
            <v>SOMNATH LAXMAN AWASARE</v>
          </cell>
          <cell r="W76" t="str">
            <v>SOMNATH LAXMAN AWASARE</v>
          </cell>
          <cell r="X76" t="str">
            <v>ROHIT NIMBALKAR</v>
          </cell>
          <cell r="Y76">
            <v>44203</v>
          </cell>
          <cell r="Z76">
            <v>44202</v>
          </cell>
          <cell r="AA76">
            <v>44207</v>
          </cell>
        </row>
        <row r="77">
          <cell r="L77" t="str">
            <v>MALB351CLMM141291</v>
          </cell>
          <cell r="M77" t="str">
            <v>HQS6K3615   G238</v>
          </cell>
          <cell r="N77" t="str">
            <v>3855</v>
          </cell>
          <cell r="O77" t="str">
            <v>G4LALM803142</v>
          </cell>
          <cell r="P77" t="str">
            <v>NIOS-C</v>
          </cell>
          <cell r="Q77">
            <v>2021</v>
          </cell>
          <cell r="R77">
            <v>44198</v>
          </cell>
          <cell r="S77">
            <v>8</v>
          </cell>
          <cell r="T77" t="str">
            <v>HR46E6609</v>
          </cell>
          <cell r="U77" t="str">
            <v>1-del</v>
          </cell>
          <cell r="V77" t="str">
            <v>VIJAYKUMAR RAJANKUMAR GUPTA</v>
          </cell>
          <cell r="W77" t="str">
            <v>VIJAYKUMAR RAJANKUMAR GUPTA</v>
          </cell>
          <cell r="X77" t="str">
            <v>VIVEK BHALERAO</v>
          </cell>
          <cell r="Y77">
            <v>44202</v>
          </cell>
          <cell r="Z77">
            <v>44202</v>
          </cell>
          <cell r="AA77">
            <v>44210</v>
          </cell>
        </row>
        <row r="78">
          <cell r="L78" t="str">
            <v>MALB241CLMM052875</v>
          </cell>
          <cell r="M78" t="str">
            <v>HQS4K3615   D275</v>
          </cell>
          <cell r="N78" t="str">
            <v>3847</v>
          </cell>
          <cell r="O78" t="str">
            <v>G4LALM799174</v>
          </cell>
          <cell r="P78" t="str">
            <v>AURA-C</v>
          </cell>
          <cell r="Q78">
            <v>2021</v>
          </cell>
          <cell r="R78">
            <v>44198</v>
          </cell>
          <cell r="S78">
            <v>12</v>
          </cell>
          <cell r="T78" t="str">
            <v>HR46E6609</v>
          </cell>
          <cell r="U78" t="str">
            <v>1-del</v>
          </cell>
          <cell r="V78" t="str">
            <v>SAGAR DNYANESHWAR PINGALE</v>
          </cell>
          <cell r="W78" t="str">
            <v>SAGAR DNYANESHWAR PINGALE</v>
          </cell>
          <cell r="X78" t="str">
            <v>MAYUR JADHAV</v>
          </cell>
          <cell r="Y78">
            <v>44202</v>
          </cell>
          <cell r="Z78">
            <v>44202</v>
          </cell>
          <cell r="AA78">
            <v>44203</v>
          </cell>
        </row>
        <row r="79">
          <cell r="L79" t="str">
            <v>MALPA813LMM117418</v>
          </cell>
          <cell r="M79" t="str">
            <v>FHW51MC57   S014</v>
          </cell>
          <cell r="N79" t="str">
            <v>3646</v>
          </cell>
          <cell r="O79" t="str">
            <v>D4FALM153513</v>
          </cell>
          <cell r="P79" t="str">
            <v>Creta-D</v>
          </cell>
          <cell r="Q79">
            <v>2021</v>
          </cell>
          <cell r="R79">
            <v>44201</v>
          </cell>
          <cell r="S79">
            <v>4</v>
          </cell>
          <cell r="T79" t="str">
            <v>NL01AA1646</v>
          </cell>
          <cell r="U79" t="str">
            <v>1-del</v>
          </cell>
          <cell r="V79" t="str">
            <v>RIYAZAHMED MOHAMMAD MOMIN</v>
          </cell>
          <cell r="W79" t="str">
            <v>RIYAZAHMED MOHAMMAD ABBAS MOMIN</v>
          </cell>
          <cell r="X79" t="str">
            <v>SHRIKRUSHNA GAVLI</v>
          </cell>
          <cell r="Y79">
            <v>44209</v>
          </cell>
          <cell r="Z79">
            <v>44209</v>
          </cell>
          <cell r="AA79">
            <v>44209</v>
          </cell>
        </row>
        <row r="80">
          <cell r="L80" t="str">
            <v>MALPC812LMM118705</v>
          </cell>
          <cell r="M80" t="str">
            <v>FHW5D6617   G143</v>
          </cell>
          <cell r="N80" t="str">
            <v>3680</v>
          </cell>
          <cell r="O80" t="str">
            <v>G4FLLV111417</v>
          </cell>
          <cell r="P80" t="str">
            <v>Creta-P</v>
          </cell>
          <cell r="Q80">
            <v>2021</v>
          </cell>
          <cell r="R80">
            <v>44201</v>
          </cell>
          <cell r="S80">
            <v>60</v>
          </cell>
          <cell r="T80" t="str">
            <v>NL01AA1646</v>
          </cell>
          <cell r="U80" t="str">
            <v>1-del</v>
          </cell>
          <cell r="V80" t="str">
            <v>AJAY SUDHAKAR SHINGARE</v>
          </cell>
          <cell r="W80" t="str">
            <v>AJAY SUDHAKAR SHINGARE</v>
          </cell>
          <cell r="X80" t="str">
            <v>SHUBHAM MADANE</v>
          </cell>
          <cell r="Y80">
            <v>44203</v>
          </cell>
          <cell r="Z80">
            <v>44202</v>
          </cell>
          <cell r="AA80">
            <v>44206</v>
          </cell>
        </row>
        <row r="81">
          <cell r="L81" t="str">
            <v>MALPC812LMM118700</v>
          </cell>
          <cell r="M81" t="str">
            <v>FHW5D6617   G143</v>
          </cell>
          <cell r="N81" t="str">
            <v>3680</v>
          </cell>
          <cell r="O81" t="str">
            <v>G4FLLV112630</v>
          </cell>
          <cell r="P81" t="str">
            <v>Creta-P</v>
          </cell>
          <cell r="Q81">
            <v>2021</v>
          </cell>
          <cell r="R81">
            <v>44201</v>
          </cell>
          <cell r="S81">
            <v>60</v>
          </cell>
          <cell r="T81" t="str">
            <v>NL01AA1646</v>
          </cell>
          <cell r="U81" t="str">
            <v>1-del</v>
          </cell>
          <cell r="V81" t="str">
            <v>SANTOSH VILAS SHIROLIKAR</v>
          </cell>
          <cell r="W81" t="str">
            <v>SANTOSH VILAS SHIROLIKAR</v>
          </cell>
          <cell r="X81" t="str">
            <v>SHRIKRUSHNA GAVLI</v>
          </cell>
          <cell r="Y81">
            <v>44201</v>
          </cell>
          <cell r="Z81">
            <v>44201</v>
          </cell>
          <cell r="AA81">
            <v>44206</v>
          </cell>
        </row>
        <row r="82">
          <cell r="L82" t="str">
            <v>MALB351CLMM137969</v>
          </cell>
          <cell r="M82" t="str">
            <v>HQS6K3615   G234</v>
          </cell>
          <cell r="N82" t="str">
            <v>3702</v>
          </cell>
          <cell r="O82" t="str">
            <v>G4LALM795587</v>
          </cell>
          <cell r="P82" t="str">
            <v>NIOS-P</v>
          </cell>
          <cell r="Q82">
            <v>2021</v>
          </cell>
          <cell r="R82">
            <v>44202</v>
          </cell>
          <cell r="S82">
            <v>74</v>
          </cell>
          <cell r="T82" t="str">
            <v>MH14EM7017</v>
          </cell>
          <cell r="U82" t="str">
            <v>1-del</v>
          </cell>
          <cell r="V82" t="str">
            <v>ABHISHEK MILIND KADBHANE</v>
          </cell>
          <cell r="W82" t="str">
            <v>ABHISHEK MILIND KADBHANE</v>
          </cell>
          <cell r="X82" t="str">
            <v>SHUBHAM YELLARE</v>
          </cell>
          <cell r="Y82">
            <v>44221</v>
          </cell>
          <cell r="Z82">
            <v>44216</v>
          </cell>
          <cell r="AA82">
            <v>44217</v>
          </cell>
        </row>
        <row r="83">
          <cell r="L83" t="str">
            <v>MALAF51CLMM137992</v>
          </cell>
          <cell r="M83" t="str">
            <v>C4S6E3315   D471</v>
          </cell>
          <cell r="N83" t="str">
            <v>3788</v>
          </cell>
          <cell r="O83" t="str">
            <v>G4HGLM084638</v>
          </cell>
          <cell r="P83" t="str">
            <v>Santro-C</v>
          </cell>
          <cell r="Q83">
            <v>2021</v>
          </cell>
          <cell r="R83">
            <v>44200</v>
          </cell>
          <cell r="S83">
            <v>10</v>
          </cell>
          <cell r="T83" t="str">
            <v>NL01K4417</v>
          </cell>
          <cell r="U83" t="str">
            <v>02-del</v>
          </cell>
          <cell r="V83" t="str">
            <v>APARNA SOURABH SINGH RAJPUT</v>
          </cell>
          <cell r="W83" t="str">
            <v>APARNA SOURABH SINGH RAJPUT</v>
          </cell>
          <cell r="X83" t="str">
            <v>ROHIT NIMBALKAR</v>
          </cell>
          <cell r="Y83">
            <v>44229</v>
          </cell>
          <cell r="Z83">
            <v>44225</v>
          </cell>
          <cell r="AA83">
            <v>44229</v>
          </cell>
        </row>
        <row r="84">
          <cell r="L84" t="str">
            <v>MALB241CLMM052831</v>
          </cell>
          <cell r="M84" t="str">
            <v>HQS4K3615   D275</v>
          </cell>
          <cell r="N84" t="str">
            <v>3847</v>
          </cell>
          <cell r="O84" t="str">
            <v>G4LALM800970</v>
          </cell>
          <cell r="P84" t="str">
            <v>AURA-C</v>
          </cell>
          <cell r="Q84">
            <v>2021</v>
          </cell>
          <cell r="R84">
            <v>44200</v>
          </cell>
          <cell r="S84">
            <v>56</v>
          </cell>
          <cell r="T84" t="str">
            <v>NL01AB1379</v>
          </cell>
          <cell r="U84" t="str">
            <v>02-del</v>
          </cell>
          <cell r="V84" t="str">
            <v>DATTATREYA NARAYAN VELANKAR</v>
          </cell>
          <cell r="W84" t="str">
            <v>DATTATREYA NARAYAN VELANKAR</v>
          </cell>
          <cell r="X84" t="str">
            <v>DEEPAK KHARAT</v>
          </cell>
          <cell r="Y84">
            <v>44229</v>
          </cell>
          <cell r="Z84">
            <v>44225</v>
          </cell>
          <cell r="AA84">
            <v>44232</v>
          </cell>
        </row>
        <row r="85">
          <cell r="L85" t="str">
            <v>MALB351CLMM142603</v>
          </cell>
          <cell r="M85" t="str">
            <v>HQS6K3615   G238</v>
          </cell>
          <cell r="N85" t="str">
            <v>3855</v>
          </cell>
          <cell r="O85" t="str">
            <v>G4LALM808357</v>
          </cell>
          <cell r="P85" t="str">
            <v>NIOS-C</v>
          </cell>
          <cell r="Q85">
            <v>2021</v>
          </cell>
          <cell r="R85">
            <v>44202</v>
          </cell>
          <cell r="S85">
            <v>50</v>
          </cell>
          <cell r="T85" t="str">
            <v>MH14EM7017</v>
          </cell>
          <cell r="U85" t="str">
            <v>02-del</v>
          </cell>
          <cell r="V85" t="str">
            <v>VIDYA RAJENDRA KAJALE</v>
          </cell>
          <cell r="W85" t="str">
            <v>VIDYA RAJENDRA KAJALE</v>
          </cell>
          <cell r="X85" t="str">
            <v>MAYUR JADHAV</v>
          </cell>
          <cell r="Y85">
            <v>44239</v>
          </cell>
          <cell r="Z85">
            <v>44236</v>
          </cell>
          <cell r="AA85">
            <v>44243</v>
          </cell>
        </row>
        <row r="86">
          <cell r="L86" t="str">
            <v>MALB351CLMM142602</v>
          </cell>
          <cell r="M86" t="str">
            <v>HQS6K3615   G238</v>
          </cell>
          <cell r="N86" t="str">
            <v>3855</v>
          </cell>
          <cell r="O86" t="str">
            <v>G4LALM808370</v>
          </cell>
          <cell r="P86" t="str">
            <v>NIOS-C</v>
          </cell>
          <cell r="Q86">
            <v>2021</v>
          </cell>
          <cell r="R86">
            <v>44200</v>
          </cell>
          <cell r="S86">
            <v>38</v>
          </cell>
          <cell r="T86" t="str">
            <v>NL01K4417</v>
          </cell>
          <cell r="U86" t="str">
            <v>02-del</v>
          </cell>
          <cell r="V86" t="str">
            <v>SANDEEP SUHAS MAYEE</v>
          </cell>
          <cell r="W86" t="str">
            <v>SANDEEP SUHAS MAYEE</v>
          </cell>
          <cell r="X86" t="str">
            <v>AKSHAY PAWAR</v>
          </cell>
          <cell r="Y86">
            <v>44229</v>
          </cell>
          <cell r="Z86">
            <v>44228</v>
          </cell>
          <cell r="AA86">
            <v>44231</v>
          </cell>
        </row>
        <row r="87">
          <cell r="L87" t="str">
            <v>MALB351CLMM142601</v>
          </cell>
          <cell r="M87" t="str">
            <v>HQS6K3615   G238</v>
          </cell>
          <cell r="N87" t="str">
            <v>3855</v>
          </cell>
          <cell r="O87" t="str">
            <v>G4LALM808388</v>
          </cell>
          <cell r="P87" t="str">
            <v>NIOS-C</v>
          </cell>
          <cell r="Q87">
            <v>2021</v>
          </cell>
          <cell r="R87">
            <v>44200</v>
          </cell>
          <cell r="S87">
            <v>62</v>
          </cell>
          <cell r="T87" t="str">
            <v>NL01K4417</v>
          </cell>
          <cell r="U87" t="str">
            <v>1-del</v>
          </cell>
          <cell r="V87" t="str">
            <v>SANDIP MADHUKAR DHEMBARE</v>
          </cell>
          <cell r="W87" t="str">
            <v>SANDIP MADHUKAR DHEMBARE</v>
          </cell>
          <cell r="X87" t="str">
            <v>SIDDHESH MANE</v>
          </cell>
          <cell r="Y87">
            <v>44228</v>
          </cell>
          <cell r="Z87">
            <v>44218</v>
          </cell>
          <cell r="AA87">
            <v>44227</v>
          </cell>
        </row>
        <row r="88">
          <cell r="L88" t="str">
            <v>MALB351CLMM138059</v>
          </cell>
          <cell r="M88" t="str">
            <v>HQS6K3615   G234</v>
          </cell>
          <cell r="N88" t="str">
            <v>3702</v>
          </cell>
          <cell r="O88" t="str">
            <v>G4LALM797395</v>
          </cell>
          <cell r="P88" t="str">
            <v>NIOS-P</v>
          </cell>
          <cell r="Q88">
            <v>2021</v>
          </cell>
          <cell r="R88">
            <v>44200</v>
          </cell>
          <cell r="S88">
            <v>72</v>
          </cell>
          <cell r="T88" t="str">
            <v>NL01K4417</v>
          </cell>
          <cell r="U88" t="str">
            <v>1-del</v>
          </cell>
          <cell r="V88" t="str">
            <v>GANESH KUMAR</v>
          </cell>
          <cell r="W88" t="str">
            <v>GANESH KUMAR</v>
          </cell>
          <cell r="X88" t="str">
            <v>SHUBHAM YELLARE</v>
          </cell>
          <cell r="Y88">
            <v>44228</v>
          </cell>
          <cell r="Z88">
            <v>44216</v>
          </cell>
          <cell r="AA88">
            <v>44220</v>
          </cell>
        </row>
        <row r="89">
          <cell r="L89" t="str">
            <v>MALB351CLMM138058</v>
          </cell>
          <cell r="M89" t="str">
            <v>HQS6K3615   G234</v>
          </cell>
          <cell r="N89" t="str">
            <v>3702</v>
          </cell>
          <cell r="O89" t="str">
            <v>G4LALM797814</v>
          </cell>
          <cell r="P89" t="str">
            <v>NIOS-P</v>
          </cell>
          <cell r="Q89">
            <v>2021</v>
          </cell>
          <cell r="R89">
            <v>44200</v>
          </cell>
          <cell r="S89">
            <v>72</v>
          </cell>
          <cell r="T89" t="str">
            <v>NL01K4417</v>
          </cell>
          <cell r="U89" t="str">
            <v>1-del</v>
          </cell>
          <cell r="V89" t="str">
            <v>HITESH</v>
          </cell>
          <cell r="W89" t="str">
            <v>HITESH</v>
          </cell>
          <cell r="X89" t="str">
            <v>YUVRAJ THORAT</v>
          </cell>
          <cell r="Y89">
            <v>44216</v>
          </cell>
          <cell r="Z89">
            <v>44215</v>
          </cell>
          <cell r="AA89">
            <v>44216</v>
          </cell>
        </row>
        <row r="90">
          <cell r="L90" t="str">
            <v>MALB351CLMM139278</v>
          </cell>
          <cell r="M90" t="str">
            <v>HQS6K3615   G234</v>
          </cell>
          <cell r="N90" t="str">
            <v>3702</v>
          </cell>
          <cell r="O90" t="str">
            <v>G4LALM798650</v>
          </cell>
          <cell r="P90" t="str">
            <v>NIOS-P</v>
          </cell>
          <cell r="Q90">
            <v>2021</v>
          </cell>
          <cell r="R90">
            <v>44200</v>
          </cell>
          <cell r="S90">
            <v>58</v>
          </cell>
          <cell r="T90" t="str">
            <v>NL01K4417</v>
          </cell>
          <cell r="U90" t="str">
            <v>02-del</v>
          </cell>
          <cell r="V90" t="str">
            <v>SANGEETA NANDKUMAR BHOSALE</v>
          </cell>
          <cell r="W90" t="str">
            <v>SANJEETA NANDKUMAR BHOSALE</v>
          </cell>
          <cell r="X90" t="str">
            <v>SHUBHAM YELLARE</v>
          </cell>
          <cell r="Y90">
            <v>44233</v>
          </cell>
          <cell r="Z90">
            <v>44232</v>
          </cell>
          <cell r="AA90">
            <v>44238</v>
          </cell>
        </row>
        <row r="91">
          <cell r="L91" t="str">
            <v>MALB351CLMM142600</v>
          </cell>
          <cell r="M91" t="str">
            <v>HQS6K3615   G238</v>
          </cell>
          <cell r="N91" t="str">
            <v>3855</v>
          </cell>
          <cell r="O91" t="str">
            <v>G4LALM808390</v>
          </cell>
          <cell r="P91" t="str">
            <v>NIOS-C</v>
          </cell>
          <cell r="Q91">
            <v>2021</v>
          </cell>
          <cell r="R91">
            <v>44200</v>
          </cell>
          <cell r="S91">
            <v>62</v>
          </cell>
          <cell r="T91" t="str">
            <v>NL01K4417</v>
          </cell>
          <cell r="U91" t="str">
            <v>1-del</v>
          </cell>
          <cell r="V91" t="str">
            <v xml:space="preserve"> MANIK ADITI MOHAK DESARDA</v>
          </cell>
          <cell r="W91" t="str">
            <v>MOHAK MANIK DESARDA</v>
          </cell>
          <cell r="X91" t="str">
            <v>ASHWIN R SAINDANE</v>
          </cell>
          <cell r="Y91">
            <v>44216</v>
          </cell>
          <cell r="Z91">
            <v>44210</v>
          </cell>
          <cell r="AA91">
            <v>44218</v>
          </cell>
        </row>
        <row r="92">
          <cell r="L92" t="str">
            <v>MALB241CLMM053500</v>
          </cell>
          <cell r="M92" t="str">
            <v>HQS4K3615   D275</v>
          </cell>
          <cell r="N92" t="str">
            <v>3847</v>
          </cell>
          <cell r="O92" t="str">
            <v>G4LALM804073</v>
          </cell>
          <cell r="P92" t="str">
            <v>AURA-C</v>
          </cell>
          <cell r="Q92">
            <v>2021</v>
          </cell>
          <cell r="R92">
            <v>44200</v>
          </cell>
          <cell r="S92">
            <v>52</v>
          </cell>
          <cell r="T92" t="str">
            <v>NL01AB1379</v>
          </cell>
          <cell r="U92" t="str">
            <v>1-del</v>
          </cell>
          <cell r="V92" t="str">
            <v>NITA DEVIDAS SOMKUWAR</v>
          </cell>
          <cell r="W92" t="str">
            <v>NITA DEVIDAS SOMKUWAR</v>
          </cell>
          <cell r="X92" t="str">
            <v>YUVRAJ THORAT</v>
          </cell>
          <cell r="Y92">
            <v>44216</v>
          </cell>
          <cell r="Z92">
            <v>44211</v>
          </cell>
          <cell r="AA92">
            <v>44221</v>
          </cell>
        </row>
        <row r="93">
          <cell r="L93" t="str">
            <v>MALB241CLMM053122</v>
          </cell>
          <cell r="M93" t="str">
            <v>HQS4K3615   D275</v>
          </cell>
          <cell r="N93" t="str">
            <v>3847</v>
          </cell>
          <cell r="O93" t="str">
            <v>G4LALM801383</v>
          </cell>
          <cell r="P93" t="str">
            <v>AURA-C</v>
          </cell>
          <cell r="Q93">
            <v>2021</v>
          </cell>
          <cell r="R93">
            <v>44200</v>
          </cell>
          <cell r="S93">
            <v>54</v>
          </cell>
          <cell r="T93" t="str">
            <v>NL01AB1379</v>
          </cell>
          <cell r="U93" t="str">
            <v>02-del</v>
          </cell>
          <cell r="V93" t="str">
            <v>PARAG PRAKASH JAKKAL</v>
          </cell>
          <cell r="W93" t="str">
            <v>PARAG PRAKASH JAKKAL</v>
          </cell>
          <cell r="X93" t="str">
            <v>VRUSHALI MOHITE</v>
          </cell>
          <cell r="Y93">
            <v>44229</v>
          </cell>
          <cell r="Z93">
            <v>44228</v>
          </cell>
          <cell r="AA93">
            <v>44208</v>
          </cell>
        </row>
        <row r="94">
          <cell r="L94" t="str">
            <v>MALB351CLMM142275</v>
          </cell>
          <cell r="M94" t="str">
            <v>HQS6K3615   G238</v>
          </cell>
          <cell r="N94" t="str">
            <v>3855</v>
          </cell>
          <cell r="O94" t="str">
            <v>G4LALM807936</v>
          </cell>
          <cell r="P94" t="str">
            <v>NIOS-C</v>
          </cell>
          <cell r="Q94">
            <v>2021</v>
          </cell>
          <cell r="R94">
            <v>44200</v>
          </cell>
          <cell r="S94">
            <v>62</v>
          </cell>
          <cell r="T94" t="str">
            <v>NL01K4417</v>
          </cell>
          <cell r="U94" t="str">
            <v>1-del</v>
          </cell>
          <cell r="V94" t="str">
            <v>CHETAN PAHWA</v>
          </cell>
          <cell r="W94" t="str">
            <v>CHETAN PAHWA</v>
          </cell>
          <cell r="X94" t="str">
            <v>VRUSHALI MOHITE</v>
          </cell>
          <cell r="Y94">
            <v>44212</v>
          </cell>
          <cell r="Z94">
            <v>44211</v>
          </cell>
          <cell r="AA94">
            <v>44216</v>
          </cell>
        </row>
        <row r="95">
          <cell r="L95" t="str">
            <v>MALFC81AVMM175029</v>
          </cell>
          <cell r="M95" t="str">
            <v>SPW5K2G1U   G191</v>
          </cell>
          <cell r="N95" t="str">
            <v>3696</v>
          </cell>
          <cell r="O95" t="str">
            <v>G3LCLM154514</v>
          </cell>
          <cell r="P95" t="str">
            <v>Venue-P</v>
          </cell>
          <cell r="Q95">
            <v>2021</v>
          </cell>
          <cell r="R95">
            <v>44200</v>
          </cell>
          <cell r="S95">
            <v>61</v>
          </cell>
          <cell r="T95" t="str">
            <v>NL01AB1379</v>
          </cell>
          <cell r="U95" t="str">
            <v>1-del</v>
          </cell>
          <cell r="V95" t="str">
            <v>HRISHIKESH GOPAL KULKARNI</v>
          </cell>
          <cell r="W95" t="str">
            <v>HRISHIKESH GOPAL KULKARNI</v>
          </cell>
          <cell r="X95" t="str">
            <v>YUVRAJ THORAT</v>
          </cell>
          <cell r="Y95">
            <v>44228</v>
          </cell>
          <cell r="Z95">
            <v>44224</v>
          </cell>
          <cell r="AA95">
            <v>44225</v>
          </cell>
        </row>
        <row r="96">
          <cell r="L96" t="str">
            <v>MALFC81AVMM175044</v>
          </cell>
          <cell r="M96" t="str">
            <v>SPW5K2G1U   G191</v>
          </cell>
          <cell r="N96" t="str">
            <v>3696</v>
          </cell>
          <cell r="O96" t="str">
            <v>G3LCLM154588</v>
          </cell>
          <cell r="P96" t="str">
            <v>Venue-P</v>
          </cell>
          <cell r="Q96">
            <v>2021</v>
          </cell>
          <cell r="R96">
            <v>44200</v>
          </cell>
          <cell r="S96">
            <v>61</v>
          </cell>
          <cell r="T96" t="str">
            <v>NL01AB1379</v>
          </cell>
          <cell r="U96" t="str">
            <v>1-del</v>
          </cell>
          <cell r="V96" t="str">
            <v>HEMANT KISHORILAL AGARWAL-MD REF</v>
          </cell>
          <cell r="W96" t="str">
            <v>HEMANT KISHORILAL AGARWAL</v>
          </cell>
          <cell r="X96" t="str">
            <v>SHRIKRUSHNA GAVLI</v>
          </cell>
          <cell r="Y96">
            <v>44204</v>
          </cell>
          <cell r="Z96">
            <v>44203</v>
          </cell>
          <cell r="AA96">
            <v>44211</v>
          </cell>
        </row>
        <row r="97">
          <cell r="L97" t="str">
            <v>MALBH512LMM036554</v>
          </cell>
          <cell r="M97" t="str">
            <v>SVS6K7615   G111</v>
          </cell>
          <cell r="N97" t="str">
            <v>3784</v>
          </cell>
          <cell r="O97" t="str">
            <v>G4LFLV059612</v>
          </cell>
          <cell r="P97" t="str">
            <v>All New i20-P</v>
          </cell>
          <cell r="Q97">
            <v>2021</v>
          </cell>
          <cell r="R97">
            <v>44200</v>
          </cell>
          <cell r="S97">
            <v>48</v>
          </cell>
          <cell r="T97" t="str">
            <v>NL01AB1379</v>
          </cell>
          <cell r="U97" t="str">
            <v>02-del</v>
          </cell>
          <cell r="V97" t="str">
            <v>SANGEETA ASHOK PALRECHA-2021</v>
          </cell>
          <cell r="W97" t="str">
            <v>SANGITA ASHOK PALRECHA</v>
          </cell>
          <cell r="X97" t="str">
            <v>VIVEK BHALERAO</v>
          </cell>
          <cell r="Y97">
            <v>44225</v>
          </cell>
          <cell r="Z97">
            <v>44226</v>
          </cell>
          <cell r="AA97">
            <v>44228</v>
          </cell>
        </row>
        <row r="98">
          <cell r="L98" t="str">
            <v>MALFC81BLMM174955</v>
          </cell>
          <cell r="M98" t="str">
            <v>SPW5K3615   G114</v>
          </cell>
          <cell r="N98" t="str">
            <v>3333</v>
          </cell>
          <cell r="O98" t="str">
            <v>G4LALM809109</v>
          </cell>
          <cell r="P98" t="str">
            <v>Venue-P</v>
          </cell>
          <cell r="Q98">
            <v>2021</v>
          </cell>
          <cell r="R98">
            <v>44204</v>
          </cell>
          <cell r="S98">
            <v>61</v>
          </cell>
          <cell r="T98" t="str">
            <v>HR55R3516</v>
          </cell>
          <cell r="U98" t="str">
            <v>1-del</v>
          </cell>
          <cell r="V98" t="str">
            <v>DARSHAN SHRIPAD AWATE</v>
          </cell>
          <cell r="W98" t="str">
            <v>DARSHAN SHRIPAD AWATE</v>
          </cell>
          <cell r="X98" t="str">
            <v>VAIBHAV GHULE</v>
          </cell>
          <cell r="Y98">
            <v>44210</v>
          </cell>
          <cell r="Z98">
            <v>44210</v>
          </cell>
          <cell r="AA98">
            <v>44212</v>
          </cell>
        </row>
        <row r="99">
          <cell r="L99" t="str">
            <v>MALFC81BLMM173817</v>
          </cell>
          <cell r="M99" t="str">
            <v>SPW5K3615   G114</v>
          </cell>
          <cell r="N99" t="str">
            <v>3333</v>
          </cell>
          <cell r="O99" t="str">
            <v>G4LALM806802</v>
          </cell>
          <cell r="P99" t="str">
            <v>Venue-P</v>
          </cell>
          <cell r="Q99">
            <v>2021</v>
          </cell>
          <cell r="R99">
            <v>44204</v>
          </cell>
          <cell r="S99">
            <v>63</v>
          </cell>
          <cell r="T99" t="str">
            <v>HR55R3516</v>
          </cell>
          <cell r="U99" t="str">
            <v>1-del</v>
          </cell>
          <cell r="V99" t="str">
            <v>RAKESH CHANDAR KHETAWAT</v>
          </cell>
          <cell r="W99" t="str">
            <v>RAKESH CHANDAR KHETAWAT</v>
          </cell>
          <cell r="X99" t="str">
            <v>VAIBHAV GHULE</v>
          </cell>
          <cell r="Y99">
            <v>44216</v>
          </cell>
          <cell r="Z99">
            <v>44214</v>
          </cell>
          <cell r="AA99">
            <v>44217</v>
          </cell>
        </row>
        <row r="100">
          <cell r="L100" t="str">
            <v>MALFB81BLMM174195</v>
          </cell>
          <cell r="M100" t="str">
            <v>SPW5K3615   D080</v>
          </cell>
          <cell r="N100" t="str">
            <v>3400</v>
          </cell>
          <cell r="O100" t="str">
            <v>G4LALM807711</v>
          </cell>
          <cell r="P100" t="str">
            <v>Venue-P</v>
          </cell>
          <cell r="Q100">
            <v>2021</v>
          </cell>
          <cell r="R100">
            <v>44204</v>
          </cell>
          <cell r="S100">
            <v>49</v>
          </cell>
          <cell r="T100" t="str">
            <v>HR55R3516</v>
          </cell>
          <cell r="U100" t="str">
            <v>02-del</v>
          </cell>
          <cell r="V100" t="str">
            <v>MANGESH KHAMDAR RATHOD</v>
          </cell>
          <cell r="W100" t="str">
            <v>MANGESH KHAMDAR RATHOD</v>
          </cell>
          <cell r="X100" t="str">
            <v>VIDULA BHARAM</v>
          </cell>
          <cell r="Y100">
            <v>44236</v>
          </cell>
          <cell r="Z100">
            <v>44236</v>
          </cell>
          <cell r="AA100">
            <v>44208</v>
          </cell>
        </row>
        <row r="101">
          <cell r="L101" t="str">
            <v>MALB251CYMM145017</v>
          </cell>
          <cell r="M101" t="str">
            <v>HQS6K361L   D238</v>
          </cell>
          <cell r="N101" t="str">
            <v>3770</v>
          </cell>
          <cell r="O101" t="str">
            <v>G4LAMM813511</v>
          </cell>
          <cell r="P101" t="str">
            <v>NIOS-P</v>
          </cell>
          <cell r="Q101">
            <v>2021</v>
          </cell>
          <cell r="R101">
            <v>44207</v>
          </cell>
          <cell r="S101">
            <v>33</v>
          </cell>
          <cell r="T101" t="str">
            <v>GJ06AZ6296</v>
          </cell>
          <cell r="U101" t="str">
            <v>02-del</v>
          </cell>
          <cell r="V101" t="str">
            <v>TEJASHWINI CHARUDATT KUDALE</v>
          </cell>
          <cell r="W101" t="str">
            <v>TEJASHWINI CHARUDATT KUDALE</v>
          </cell>
          <cell r="X101" t="str">
            <v>DEEPAK KHARAT</v>
          </cell>
          <cell r="Y101">
            <v>44229</v>
          </cell>
          <cell r="Z101">
            <v>44223</v>
          </cell>
          <cell r="AA101">
            <v>44231</v>
          </cell>
        </row>
        <row r="102">
          <cell r="L102" t="str">
            <v>MALB351CLMM143066</v>
          </cell>
          <cell r="M102" t="str">
            <v>HQS6K3615   G237</v>
          </cell>
          <cell r="N102" t="str">
            <v>3845</v>
          </cell>
          <cell r="O102" t="str">
            <v>G4LALM809217</v>
          </cell>
          <cell r="P102" t="str">
            <v>NIOS-C</v>
          </cell>
          <cell r="Q102">
            <v>2021</v>
          </cell>
          <cell r="R102">
            <v>44207</v>
          </cell>
          <cell r="S102">
            <v>48</v>
          </cell>
          <cell r="T102" t="str">
            <v>GJ06AZ6296</v>
          </cell>
          <cell r="U102" t="str">
            <v>02-del</v>
          </cell>
          <cell r="V102" t="str">
            <v>RAVINDRA VASANT BANSODE</v>
          </cell>
          <cell r="W102" t="str">
            <v>RAVINDRA VASANT BANSODE</v>
          </cell>
          <cell r="X102" t="str">
            <v>DEEPAK KHARAT</v>
          </cell>
          <cell r="Y102">
            <v>44229</v>
          </cell>
          <cell r="Z102">
            <v>44223</v>
          </cell>
          <cell r="AA102">
            <v>44228</v>
          </cell>
        </row>
        <row r="103">
          <cell r="L103" t="str">
            <v>MALB351CLMM145420</v>
          </cell>
          <cell r="M103" t="str">
            <v>HQS6K3615   G234</v>
          </cell>
          <cell r="N103" t="str">
            <v>3702</v>
          </cell>
          <cell r="O103" t="str">
            <v>G4LAMM815179</v>
          </cell>
          <cell r="P103" t="str">
            <v>NIOS-P</v>
          </cell>
          <cell r="Q103">
            <v>2021</v>
          </cell>
          <cell r="R103">
            <v>44207</v>
          </cell>
          <cell r="S103">
            <v>2</v>
          </cell>
          <cell r="T103" t="str">
            <v>GJ06AZ6296</v>
          </cell>
          <cell r="U103" t="str">
            <v>03-DEL</v>
          </cell>
          <cell r="V103" t="str">
            <v>VITTHAL GOVIND GARJE</v>
          </cell>
          <cell r="W103" t="str">
            <v>VITTHAL GOVIND GARJE</v>
          </cell>
          <cell r="X103" t="str">
            <v>SHUBHAM YELLARE</v>
          </cell>
          <cell r="Y103">
            <v>44273</v>
          </cell>
          <cell r="Z103">
            <v>44275</v>
          </cell>
          <cell r="AA103">
            <v>44279</v>
          </cell>
        </row>
        <row r="104">
          <cell r="L104" t="str">
            <v>MALBJ511VMM037837</v>
          </cell>
          <cell r="M104" t="str">
            <v>SVS6K2G1U   K004</v>
          </cell>
          <cell r="N104" t="str">
            <v>3793</v>
          </cell>
          <cell r="O104" t="str">
            <v>G3LCLM160502</v>
          </cell>
          <cell r="P104" t="str">
            <v>All New i20-P</v>
          </cell>
          <cell r="Q104">
            <v>2021</v>
          </cell>
          <cell r="R104">
            <v>44205</v>
          </cell>
          <cell r="S104">
            <v>4</v>
          </cell>
          <cell r="T104" t="str">
            <v>NL01AB1373</v>
          </cell>
          <cell r="U104" t="str">
            <v>1-del</v>
          </cell>
          <cell r="V104" t="str">
            <v>ACCOLADE ELEC PVT -HEERA DEEPAK JAGADALE</v>
          </cell>
          <cell r="W104" t="str">
            <v>ACCOLADE ELECTRONICS PRIVATE LIMITED</v>
          </cell>
          <cell r="X104" t="str">
            <v>YUVRAJ THORAT</v>
          </cell>
          <cell r="Y104">
            <v>44221</v>
          </cell>
          <cell r="Z104">
            <v>44216</v>
          </cell>
          <cell r="AA104">
            <v>44224</v>
          </cell>
        </row>
        <row r="105">
          <cell r="L105" t="str">
            <v>MALB351CLMM143092</v>
          </cell>
          <cell r="M105" t="str">
            <v>HQS6K3615   G237</v>
          </cell>
          <cell r="N105" t="str">
            <v>3845</v>
          </cell>
          <cell r="O105" t="str">
            <v>G4LALM809708</v>
          </cell>
          <cell r="P105" t="str">
            <v>NIOS-C</v>
          </cell>
          <cell r="Q105">
            <v>2021</v>
          </cell>
          <cell r="R105">
            <v>44205</v>
          </cell>
          <cell r="S105">
            <v>61</v>
          </cell>
          <cell r="T105" t="str">
            <v>NL01AB1373</v>
          </cell>
          <cell r="U105" t="str">
            <v>1-del</v>
          </cell>
          <cell r="V105" t="str">
            <v>ROHINI RAMDAS PATIL</v>
          </cell>
          <cell r="W105" t="str">
            <v>ROHINEE RAMDAS PATIL</v>
          </cell>
          <cell r="X105" t="str">
            <v>SHUBHAM KADU</v>
          </cell>
          <cell r="Y105">
            <v>44228</v>
          </cell>
          <cell r="Z105">
            <v>44216</v>
          </cell>
          <cell r="AA105">
            <v>44227</v>
          </cell>
        </row>
        <row r="106">
          <cell r="L106" t="str">
            <v>MALB351CLMM143091</v>
          </cell>
          <cell r="M106" t="str">
            <v>HQS6K3615   G237</v>
          </cell>
          <cell r="N106" t="str">
            <v>3845</v>
          </cell>
          <cell r="O106" t="str">
            <v>G4LALM809241</v>
          </cell>
          <cell r="P106" t="str">
            <v>NIOS-C</v>
          </cell>
          <cell r="Q106">
            <v>2021</v>
          </cell>
          <cell r="R106">
            <v>44205</v>
          </cell>
          <cell r="S106">
            <v>61</v>
          </cell>
          <cell r="T106" t="str">
            <v>NL01AB1373</v>
          </cell>
          <cell r="U106" t="str">
            <v>1-del</v>
          </cell>
          <cell r="V106" t="str">
            <v>NIPUL RAJESH JHALANI</v>
          </cell>
          <cell r="W106" t="str">
            <v>NIPUL RAJESH JHALANI</v>
          </cell>
          <cell r="X106" t="str">
            <v>ASHWIN R SAINDANE</v>
          </cell>
          <cell r="Y106">
            <v>44216</v>
          </cell>
          <cell r="Z106">
            <v>44215</v>
          </cell>
          <cell r="AA106">
            <v>44224</v>
          </cell>
        </row>
        <row r="107">
          <cell r="L107" t="str">
            <v>MALB351CLMM143090</v>
          </cell>
          <cell r="M107" t="str">
            <v>HQS6K3615   G237</v>
          </cell>
          <cell r="N107" t="str">
            <v>3845</v>
          </cell>
          <cell r="O107" t="str">
            <v>G4LALM809222</v>
          </cell>
          <cell r="P107" t="str">
            <v>NIOS-C</v>
          </cell>
          <cell r="Q107">
            <v>2021</v>
          </cell>
          <cell r="R107">
            <v>44205</v>
          </cell>
          <cell r="S107">
            <v>61</v>
          </cell>
          <cell r="T107" t="str">
            <v>NL01AB1373</v>
          </cell>
          <cell r="U107" t="str">
            <v>1-del</v>
          </cell>
          <cell r="V107" t="str">
            <v>KESHAV BHAGWAN BOBADE</v>
          </cell>
          <cell r="W107" t="str">
            <v>KESHAV BHAGWAN BOBADE</v>
          </cell>
          <cell r="X107" t="str">
            <v>SIDDHESH MANE</v>
          </cell>
          <cell r="Y107">
            <v>44216</v>
          </cell>
          <cell r="Z107">
            <v>44215</v>
          </cell>
          <cell r="AA107">
            <v>44223</v>
          </cell>
        </row>
        <row r="108">
          <cell r="L108" t="str">
            <v>MALFC81DLMM173272</v>
          </cell>
          <cell r="M108" t="str">
            <v>SPW51MC57   G136</v>
          </cell>
          <cell r="N108" t="str">
            <v>3408</v>
          </cell>
          <cell r="O108" t="str">
            <v>D4FALM155486</v>
          </cell>
          <cell r="P108" t="str">
            <v>Venue-D</v>
          </cell>
          <cell r="Q108">
            <v>2021</v>
          </cell>
          <cell r="R108">
            <v>44205</v>
          </cell>
          <cell r="S108">
            <v>10</v>
          </cell>
          <cell r="T108" t="str">
            <v>NL01AB1373</v>
          </cell>
          <cell r="U108" t="str">
            <v>1-del</v>
          </cell>
          <cell r="V108" t="str">
            <v>JAMILAHMED BASHIRAHMED SHAIKH</v>
          </cell>
          <cell r="W108" t="str">
            <v>JAMILAHMED BASHIRAHMED SHAIKH</v>
          </cell>
          <cell r="X108" t="str">
            <v>VAIBHAV GHULE</v>
          </cell>
          <cell r="Y108">
            <v>44228</v>
          </cell>
          <cell r="Z108">
            <v>44217</v>
          </cell>
          <cell r="AA108">
            <v>44224</v>
          </cell>
        </row>
        <row r="109">
          <cell r="L109" t="str">
            <v>MALB351CYMM145564</v>
          </cell>
          <cell r="M109" t="str">
            <v>HQS6K361L   G240</v>
          </cell>
          <cell r="N109" t="str">
            <v>3762</v>
          </cell>
          <cell r="O109" t="str">
            <v>G4LAMM816047</v>
          </cell>
          <cell r="P109" t="str">
            <v>NIOS-P</v>
          </cell>
          <cell r="Q109">
            <v>2021</v>
          </cell>
          <cell r="R109">
            <v>44205</v>
          </cell>
          <cell r="S109">
            <v>2</v>
          </cell>
          <cell r="T109" t="str">
            <v>NL01AC2703</v>
          </cell>
          <cell r="U109" t="str">
            <v>1-del</v>
          </cell>
          <cell r="V109" t="str">
            <v>SUBHASH GOVINDRAO PATIL</v>
          </cell>
          <cell r="W109" t="str">
            <v>SUBHASH GOVINDRAO PATIL</v>
          </cell>
          <cell r="X109" t="str">
            <v>NITIN BODAKE</v>
          </cell>
          <cell r="Y109">
            <v>44209</v>
          </cell>
          <cell r="Z109">
            <v>44208</v>
          </cell>
          <cell r="AA109">
            <v>44213</v>
          </cell>
        </row>
        <row r="110">
          <cell r="L110" t="str">
            <v>MALFC81BLMM176785</v>
          </cell>
          <cell r="M110" t="str">
            <v>SPW5K3615   G194</v>
          </cell>
          <cell r="N110" t="str">
            <v>3697</v>
          </cell>
          <cell r="O110" t="str">
            <v>G4LAMM814885</v>
          </cell>
          <cell r="P110" t="str">
            <v>Venue-P</v>
          </cell>
          <cell r="Q110">
            <v>2021</v>
          </cell>
          <cell r="R110">
            <v>44208</v>
          </cell>
          <cell r="S110">
            <v>54</v>
          </cell>
          <cell r="T110" t="str">
            <v>MH05AM2320</v>
          </cell>
          <cell r="U110" t="str">
            <v>1-del</v>
          </cell>
          <cell r="V110" t="str">
            <v>TANAJI SAHEBRAO SHINDE</v>
          </cell>
          <cell r="W110" t="str">
            <v>TANAJI SAHEBRAO SHINDE</v>
          </cell>
          <cell r="X110" t="str">
            <v>VAIBHAV GHULE</v>
          </cell>
          <cell r="Y110">
            <v>44212</v>
          </cell>
          <cell r="Z110">
            <v>44210</v>
          </cell>
          <cell r="AA110">
            <v>44215</v>
          </cell>
        </row>
        <row r="111">
          <cell r="L111" t="str">
            <v>MALB241CLMM054881</v>
          </cell>
          <cell r="M111" t="str">
            <v>HQS4K3615   D275</v>
          </cell>
          <cell r="N111" t="str">
            <v>3847</v>
          </cell>
          <cell r="O111" t="str">
            <v>G4LAMM813535</v>
          </cell>
          <cell r="P111" t="str">
            <v>AURA-C</v>
          </cell>
          <cell r="Q111">
            <v>2021</v>
          </cell>
          <cell r="R111">
            <v>44205</v>
          </cell>
          <cell r="S111">
            <v>2</v>
          </cell>
          <cell r="T111" t="str">
            <v>NL01AC2703</v>
          </cell>
          <cell r="U111" t="str">
            <v>1-del</v>
          </cell>
          <cell r="V111" t="str">
            <v>AVINASH PRAKASH SHINDE</v>
          </cell>
          <cell r="W111" t="str">
            <v>AVINASH PRAKASH SHINDE</v>
          </cell>
          <cell r="X111" t="str">
            <v>ASHWIN R SAINDANE</v>
          </cell>
          <cell r="Y111">
            <v>44228</v>
          </cell>
          <cell r="Z111">
            <v>44221</v>
          </cell>
          <cell r="AA111">
            <v>44227</v>
          </cell>
        </row>
        <row r="112">
          <cell r="L112" t="str">
            <v>MALB241CLMM054907</v>
          </cell>
          <cell r="M112" t="str">
            <v>HQS4K3615   D275</v>
          </cell>
          <cell r="N112" t="str">
            <v>3847</v>
          </cell>
          <cell r="O112" t="str">
            <v>G4LAMM813546</v>
          </cell>
          <cell r="P112" t="str">
            <v>AURA-C</v>
          </cell>
          <cell r="Q112">
            <v>2021</v>
          </cell>
          <cell r="R112">
            <v>44205</v>
          </cell>
          <cell r="S112">
            <v>3</v>
          </cell>
          <cell r="T112" t="str">
            <v>NL01AC2703</v>
          </cell>
          <cell r="U112" t="str">
            <v>1-del</v>
          </cell>
          <cell r="V112" t="str">
            <v>GANESH SAHEBRAO MAGAR</v>
          </cell>
          <cell r="W112" t="str">
            <v>GANESH SAHEBRAO MAGAR</v>
          </cell>
          <cell r="X112" t="str">
            <v>VIVEK BHALERAO</v>
          </cell>
          <cell r="Y112">
            <v>44209</v>
          </cell>
          <cell r="Z112">
            <v>44209</v>
          </cell>
          <cell r="AA112">
            <v>44213</v>
          </cell>
        </row>
        <row r="113">
          <cell r="L113" t="str">
            <v>MALB241CLMM055347</v>
          </cell>
          <cell r="M113" t="str">
            <v>HQS4K3615   D275</v>
          </cell>
          <cell r="N113" t="str">
            <v>3847</v>
          </cell>
          <cell r="O113" t="str">
            <v>G4LAMM814241</v>
          </cell>
          <cell r="P113" t="str">
            <v>AURA-C</v>
          </cell>
          <cell r="Q113">
            <v>2021</v>
          </cell>
          <cell r="R113">
            <v>44205</v>
          </cell>
          <cell r="S113">
            <v>33</v>
          </cell>
          <cell r="T113" t="str">
            <v>NL01AC2703</v>
          </cell>
          <cell r="U113" t="str">
            <v>02-del</v>
          </cell>
          <cell r="V113" t="str">
            <v>BHUSHAN RAVINDRA BAWISKAR</v>
          </cell>
          <cell r="W113" t="str">
            <v>BHUSHAN RAVINDRA BAWISKAR</v>
          </cell>
          <cell r="X113" t="str">
            <v>SHUBHAM MADANE</v>
          </cell>
          <cell r="Y113">
            <v>44229</v>
          </cell>
          <cell r="Z113">
            <v>44228</v>
          </cell>
          <cell r="AA113">
            <v>44234</v>
          </cell>
        </row>
        <row r="114">
          <cell r="L114" t="str">
            <v>MALPC813LMM121009</v>
          </cell>
          <cell r="M114" t="str">
            <v>FHW51MC57   G206</v>
          </cell>
          <cell r="N114" t="str">
            <v>3836</v>
          </cell>
          <cell r="O114" t="str">
            <v>D4FAMM163844</v>
          </cell>
          <cell r="P114" t="str">
            <v>Creta-D</v>
          </cell>
          <cell r="Q114">
            <v>2021</v>
          </cell>
          <cell r="R114">
            <v>44205</v>
          </cell>
          <cell r="S114">
            <v>1</v>
          </cell>
          <cell r="T114" t="str">
            <v>NL01AC2703</v>
          </cell>
          <cell r="U114" t="str">
            <v>1-del</v>
          </cell>
          <cell r="V114" t="str">
            <v>SATISH KASHINATH PAWAR</v>
          </cell>
          <cell r="W114" t="str">
            <v>SATISH KASHINATH PAWAR</v>
          </cell>
          <cell r="X114" t="str">
            <v>MAYUR JADHAV</v>
          </cell>
          <cell r="Y114">
            <v>44223</v>
          </cell>
          <cell r="Z114">
            <v>44217</v>
          </cell>
          <cell r="AA114">
            <v>44224</v>
          </cell>
        </row>
        <row r="115">
          <cell r="L115" t="str">
            <v>MALBK511VMM038673</v>
          </cell>
          <cell r="M115" t="str">
            <v>SVS6K2G1U   H062</v>
          </cell>
          <cell r="N115" t="str">
            <v>3799</v>
          </cell>
          <cell r="O115" t="str">
            <v>G3LCMM163449</v>
          </cell>
          <cell r="P115" t="str">
            <v>All New i20-P</v>
          </cell>
          <cell r="Q115">
            <v>2021</v>
          </cell>
          <cell r="R115">
            <v>44208</v>
          </cell>
          <cell r="S115">
            <v>1</v>
          </cell>
          <cell r="T115" t="str">
            <v>MH05AM2320</v>
          </cell>
          <cell r="U115" t="str">
            <v>1-del</v>
          </cell>
          <cell r="V115" t="str">
            <v>THERMAX LIMITED(MUKTA JOSHI)</v>
          </cell>
          <cell r="W115" t="str">
            <v>THERMAX LIMITED</v>
          </cell>
          <cell r="X115" t="str">
            <v>ABHISHEK KHAKE</v>
          </cell>
          <cell r="Y115">
            <v>44221</v>
          </cell>
          <cell r="Z115">
            <v>44215</v>
          </cell>
          <cell r="AA115">
            <v>44224</v>
          </cell>
        </row>
        <row r="116">
          <cell r="L116" t="str">
            <v>MALB351CLMM143767</v>
          </cell>
          <cell r="M116" t="str">
            <v>HQS6K3615   G237</v>
          </cell>
          <cell r="N116" t="str">
            <v>3845</v>
          </cell>
          <cell r="O116" t="str">
            <v>G4LALM810112</v>
          </cell>
          <cell r="P116" t="str">
            <v>NIOS-C</v>
          </cell>
          <cell r="Q116">
            <v>2021</v>
          </cell>
          <cell r="R116">
            <v>44205</v>
          </cell>
          <cell r="S116">
            <v>7</v>
          </cell>
          <cell r="T116" t="str">
            <v>NL01AC2703</v>
          </cell>
          <cell r="U116" t="str">
            <v>1-del</v>
          </cell>
          <cell r="V116" t="str">
            <v>SUNIL NARAYAN DHARAMKAMBLE</v>
          </cell>
          <cell r="W116" t="str">
            <v>SUNIL NARAYAN DHARAMKAMBLE</v>
          </cell>
          <cell r="X116" t="str">
            <v>ROHIT NIMBALKAR</v>
          </cell>
          <cell r="Y116">
            <v>44212</v>
          </cell>
          <cell r="Z116">
            <v>44211</v>
          </cell>
          <cell r="AA116">
            <v>44213</v>
          </cell>
        </row>
        <row r="117">
          <cell r="L117" t="str">
            <v>MALPB813LMM120913</v>
          </cell>
          <cell r="M117" t="str">
            <v>FHW51MC57   D124</v>
          </cell>
          <cell r="N117" t="str">
            <v>3839</v>
          </cell>
          <cell r="O117" t="str">
            <v>D4FAMM163321</v>
          </cell>
          <cell r="P117" t="str">
            <v>Creta-D</v>
          </cell>
          <cell r="Q117">
            <v>2021</v>
          </cell>
          <cell r="R117">
            <v>44205</v>
          </cell>
          <cell r="S117">
            <v>1</v>
          </cell>
          <cell r="T117" t="str">
            <v>NL01AC2703</v>
          </cell>
          <cell r="U117" t="str">
            <v>1-del</v>
          </cell>
          <cell r="V117" t="str">
            <v>JYOTI SHRAVAN SHIRURKAR</v>
          </cell>
          <cell r="W117" t="str">
            <v>JYOTI SHRAVAN SHIRURKAR</v>
          </cell>
          <cell r="X117" t="str">
            <v>SHRIKRUSHNA GAVLI</v>
          </cell>
          <cell r="Y117">
            <v>44216</v>
          </cell>
          <cell r="Z117">
            <v>44212</v>
          </cell>
          <cell r="AA117">
            <v>44216</v>
          </cell>
        </row>
        <row r="118">
          <cell r="L118" t="str">
            <v>MALPB812LMM121172</v>
          </cell>
          <cell r="M118" t="str">
            <v>FHW5D6617   D124</v>
          </cell>
          <cell r="N118" t="str">
            <v>3833</v>
          </cell>
          <cell r="O118" t="str">
            <v>G4FLLV113601</v>
          </cell>
          <cell r="P118" t="str">
            <v>Creta-P</v>
          </cell>
          <cell r="Q118">
            <v>2021</v>
          </cell>
          <cell r="R118">
            <v>44208</v>
          </cell>
          <cell r="S118">
            <v>53</v>
          </cell>
          <cell r="T118" t="str">
            <v>MH05AM2320</v>
          </cell>
          <cell r="U118" t="str">
            <v>1-del</v>
          </cell>
          <cell r="V118" t="str">
            <v>KAUSTUBH PRASHANT EKSAMBEKAR</v>
          </cell>
          <cell r="W118" t="str">
            <v>KAUSTUBH PRASHANT EKSAMBEKAR</v>
          </cell>
          <cell r="X118" t="str">
            <v>SHRIKRUSHNA GAVLI</v>
          </cell>
          <cell r="Y118">
            <v>44209</v>
          </cell>
          <cell r="Z118">
            <v>44208</v>
          </cell>
          <cell r="AA118">
            <v>44210</v>
          </cell>
        </row>
        <row r="119">
          <cell r="L119" t="str">
            <v>MALPA813LMM121386</v>
          </cell>
          <cell r="M119" t="str">
            <v>FHW51MC57   S010</v>
          </cell>
          <cell r="N119" t="str">
            <v>3809</v>
          </cell>
          <cell r="O119" t="str">
            <v>D4FAMM164578</v>
          </cell>
          <cell r="P119" t="str">
            <v>Creta-D</v>
          </cell>
          <cell r="Q119">
            <v>2021</v>
          </cell>
          <cell r="R119">
            <v>44208</v>
          </cell>
          <cell r="S119">
            <v>40</v>
          </cell>
          <cell r="T119" t="str">
            <v>MH05AM2320</v>
          </cell>
          <cell r="U119" t="str">
            <v>02-del</v>
          </cell>
          <cell r="V119" t="str">
            <v>SUSHMA SURESH SALUNKE</v>
          </cell>
          <cell r="W119" t="str">
            <v>SUSHMA SURESH SALUNKE</v>
          </cell>
          <cell r="X119" t="str">
            <v>SIDDHESH MANE</v>
          </cell>
          <cell r="Y119">
            <v>44224</v>
          </cell>
          <cell r="Z119">
            <v>44209</v>
          </cell>
          <cell r="AA119">
            <v>44228</v>
          </cell>
        </row>
        <row r="120">
          <cell r="L120" t="str">
            <v>MALBJ512LMM039127</v>
          </cell>
          <cell r="M120" t="str">
            <v>SVS6K7615   K000</v>
          </cell>
          <cell r="N120" t="str">
            <v>3794</v>
          </cell>
          <cell r="O120" t="str">
            <v>G4LFMV061502</v>
          </cell>
          <cell r="P120" t="str">
            <v>All New i20-P</v>
          </cell>
          <cell r="Q120">
            <v>2021</v>
          </cell>
          <cell r="R120">
            <v>44207</v>
          </cell>
          <cell r="S120">
            <v>72</v>
          </cell>
          <cell r="T120" t="str">
            <v>NL01AC3068</v>
          </cell>
          <cell r="U120" t="str">
            <v>03-DEL</v>
          </cell>
          <cell r="V120" t="str">
            <v>SHIVAJI TAMMA GOGALE-KESHAV A NAIK</v>
          </cell>
          <cell r="W120" t="str">
            <v>SHIVAJI TIMMA GOGALE</v>
          </cell>
          <cell r="X120" t="str">
            <v>MAHADEV JADHAV</v>
          </cell>
          <cell r="Y120">
            <v>44264</v>
          </cell>
          <cell r="Z120">
            <v>44255</v>
          </cell>
          <cell r="AA120">
            <v>44270</v>
          </cell>
        </row>
        <row r="121">
          <cell r="L121" t="str">
            <v>MALBK514LMM039316</v>
          </cell>
          <cell r="M121" t="str">
            <v>SVS61MC57   H064</v>
          </cell>
          <cell r="N121" t="str">
            <v>3785</v>
          </cell>
          <cell r="O121" t="str">
            <v>D4FAMM164162</v>
          </cell>
          <cell r="P121" t="str">
            <v>All New i20-D</v>
          </cell>
          <cell r="Q121">
            <v>2021</v>
          </cell>
          <cell r="R121">
            <v>44207</v>
          </cell>
          <cell r="S121">
            <v>53</v>
          </cell>
          <cell r="T121" t="str">
            <v>NL01AC3068</v>
          </cell>
          <cell r="U121" t="str">
            <v>1-del</v>
          </cell>
          <cell r="V121" t="str">
            <v>BALASAHEB DINKAR BARATE</v>
          </cell>
          <cell r="W121" t="str">
            <v>BALASAHEB DINKAR BARATE</v>
          </cell>
          <cell r="X121" t="str">
            <v>MAHADEV JADHAV</v>
          </cell>
          <cell r="Y121">
            <v>44210</v>
          </cell>
          <cell r="Z121">
            <v>44210</v>
          </cell>
          <cell r="AA121">
            <v>44221</v>
          </cell>
        </row>
        <row r="122">
          <cell r="L122" t="str">
            <v>MALB241CLMM055328</v>
          </cell>
          <cell r="M122" t="str">
            <v>HQS4K3615   D275</v>
          </cell>
          <cell r="N122" t="str">
            <v>3847</v>
          </cell>
          <cell r="O122" t="str">
            <v>G4LAMM814318</v>
          </cell>
          <cell r="P122" t="str">
            <v>AURA-C</v>
          </cell>
          <cell r="Q122">
            <v>2021</v>
          </cell>
          <cell r="R122">
            <v>44208</v>
          </cell>
          <cell r="S122">
            <v>55</v>
          </cell>
          <cell r="T122" t="str">
            <v>NL01Q5796</v>
          </cell>
          <cell r="U122" t="str">
            <v>1-del</v>
          </cell>
          <cell r="V122" t="str">
            <v>VRUSHALI SAMEER GOLE</v>
          </cell>
          <cell r="W122" t="str">
            <v>VRUSHALI SAMEER GOLE</v>
          </cell>
          <cell r="X122" t="str">
            <v>VIDULA BHARAM</v>
          </cell>
          <cell r="Y122">
            <v>44216</v>
          </cell>
          <cell r="Z122">
            <v>44212</v>
          </cell>
          <cell r="AA122">
            <v>44214</v>
          </cell>
        </row>
        <row r="123">
          <cell r="L123" t="str">
            <v>MALB351CLMM143828</v>
          </cell>
          <cell r="M123" t="str">
            <v>HQS6K3615   G237</v>
          </cell>
          <cell r="N123" t="str">
            <v>3845</v>
          </cell>
          <cell r="O123" t="str">
            <v>G4LALM810508</v>
          </cell>
          <cell r="P123" t="str">
            <v>NIOS-C</v>
          </cell>
          <cell r="Q123">
            <v>2021</v>
          </cell>
          <cell r="R123">
            <v>44208</v>
          </cell>
          <cell r="S123">
            <v>36</v>
          </cell>
          <cell r="T123" t="str">
            <v>NL01Q5796</v>
          </cell>
          <cell r="U123" t="str">
            <v>02-del</v>
          </cell>
          <cell r="V123" t="str">
            <v>NIDHI SINGH</v>
          </cell>
          <cell r="W123" t="str">
            <v>NIDHI SINGH</v>
          </cell>
          <cell r="X123" t="str">
            <v>SHUBHAM KADU</v>
          </cell>
          <cell r="Y123">
            <v>44229</v>
          </cell>
          <cell r="Z123">
            <v>44226</v>
          </cell>
          <cell r="AA123">
            <v>44231</v>
          </cell>
        </row>
        <row r="124">
          <cell r="L124" t="str">
            <v>MALB351CLMM144495</v>
          </cell>
          <cell r="M124" t="str">
            <v>HQS6K3615   G238</v>
          </cell>
          <cell r="N124" t="str">
            <v>3855</v>
          </cell>
          <cell r="O124" t="str">
            <v>G4LALM811282</v>
          </cell>
          <cell r="P124" t="str">
            <v>NIOS-C</v>
          </cell>
          <cell r="Q124">
            <v>2021</v>
          </cell>
          <cell r="R124">
            <v>44208</v>
          </cell>
          <cell r="S124">
            <v>58</v>
          </cell>
          <cell r="T124" t="str">
            <v>NL01Q5796</v>
          </cell>
          <cell r="U124" t="str">
            <v>1-del</v>
          </cell>
          <cell r="V124" t="str">
            <v>SAURABH BHAGWAN KHEDEKAR</v>
          </cell>
          <cell r="W124" t="str">
            <v>SAURABH BHAGWAN KHEDEKAR</v>
          </cell>
          <cell r="X124" t="str">
            <v>SANKET KAMBLE</v>
          </cell>
          <cell r="Y124">
            <v>44228</v>
          </cell>
          <cell r="Z124">
            <v>44216</v>
          </cell>
          <cell r="AA124">
            <v>44218</v>
          </cell>
        </row>
        <row r="125">
          <cell r="L125" t="str">
            <v>MALPA813LMM122050</v>
          </cell>
          <cell r="M125" t="str">
            <v>FHW51MC57   S010</v>
          </cell>
          <cell r="N125" t="str">
            <v>3809</v>
          </cell>
          <cell r="O125" t="str">
            <v>D4FAMM165360</v>
          </cell>
          <cell r="P125" t="str">
            <v>Creta-D</v>
          </cell>
          <cell r="Q125">
            <v>2021</v>
          </cell>
          <cell r="R125">
            <v>44208</v>
          </cell>
          <cell r="S125">
            <v>52</v>
          </cell>
          <cell r="T125" t="str">
            <v>NL01Q5796</v>
          </cell>
          <cell r="U125" t="str">
            <v>1-del</v>
          </cell>
          <cell r="V125" t="str">
            <v>SANDEEP BALKRISHNA JADHAV</v>
          </cell>
          <cell r="W125" t="str">
            <v>SANDEEP BALKRISHNA JADHAV</v>
          </cell>
          <cell r="X125" t="str">
            <v>SIDDHESH MANE</v>
          </cell>
          <cell r="Y125">
            <v>44209</v>
          </cell>
          <cell r="Z125">
            <v>44208</v>
          </cell>
          <cell r="AA125">
            <v>44211</v>
          </cell>
        </row>
        <row r="126">
          <cell r="L126" t="str">
            <v>MALPC813LMM122321</v>
          </cell>
          <cell r="M126" t="str">
            <v>FHW51MC57   G204</v>
          </cell>
          <cell r="N126" t="str">
            <v>3841</v>
          </cell>
          <cell r="O126" t="str">
            <v>D4FAMM165901</v>
          </cell>
          <cell r="P126" t="str">
            <v>Creta-D</v>
          </cell>
          <cell r="Q126">
            <v>2021</v>
          </cell>
          <cell r="R126">
            <v>44208</v>
          </cell>
          <cell r="S126">
            <v>52</v>
          </cell>
          <cell r="T126" t="str">
            <v>NL01Q5796</v>
          </cell>
          <cell r="U126" t="str">
            <v>1-del</v>
          </cell>
          <cell r="V126" t="str">
            <v>GANESH MURLIDHAR KOTWAL-ref md sir</v>
          </cell>
          <cell r="W126" t="str">
            <v>GANESH MURLIDHAR KOTWAL</v>
          </cell>
          <cell r="X126" t="str">
            <v>ABHISHEK KHAKE</v>
          </cell>
          <cell r="Y126">
            <v>44216</v>
          </cell>
          <cell r="Z126">
            <v>44214</v>
          </cell>
          <cell r="AA126">
            <v>44221</v>
          </cell>
        </row>
        <row r="127">
          <cell r="L127" t="str">
            <v>MALBK512LMM039952</v>
          </cell>
          <cell r="M127" t="str">
            <v>SVS6K7615   H061</v>
          </cell>
          <cell r="N127" t="str">
            <v>3753</v>
          </cell>
          <cell r="O127" t="str">
            <v>G4LFMV063471</v>
          </cell>
          <cell r="P127" t="str">
            <v>All New i20-P</v>
          </cell>
          <cell r="Q127">
            <v>2021</v>
          </cell>
          <cell r="R127">
            <v>44208</v>
          </cell>
          <cell r="S127">
            <v>51</v>
          </cell>
          <cell r="T127" t="str">
            <v>NL01AC3062</v>
          </cell>
          <cell r="U127" t="str">
            <v>1-del</v>
          </cell>
          <cell r="V127" t="str">
            <v>ASHISH SUDHIR KADAM</v>
          </cell>
          <cell r="W127" t="str">
            <v>ASHISH SUDHIR KADAM</v>
          </cell>
          <cell r="X127" t="str">
            <v>VAIBHAV GHULE</v>
          </cell>
          <cell r="Y127">
            <v>44209</v>
          </cell>
          <cell r="Z127">
            <v>44208</v>
          </cell>
          <cell r="AA127">
            <v>44211</v>
          </cell>
        </row>
        <row r="128">
          <cell r="L128" t="str">
            <v>MALPA813LMM122695</v>
          </cell>
          <cell r="M128" t="str">
            <v>FHW51MC57   S017</v>
          </cell>
          <cell r="N128" t="str">
            <v>3830</v>
          </cell>
          <cell r="O128" t="str">
            <v>D4FAMM166105</v>
          </cell>
          <cell r="P128" t="str">
            <v>Creta-D</v>
          </cell>
          <cell r="Q128">
            <v>2021</v>
          </cell>
          <cell r="R128">
            <v>44208</v>
          </cell>
          <cell r="S128">
            <v>51</v>
          </cell>
          <cell r="T128" t="str">
            <v>NL01AC3062</v>
          </cell>
          <cell r="U128" t="str">
            <v>1-del</v>
          </cell>
          <cell r="V128" t="str">
            <v>RUSHIKESH KALPANA RAJENDRA TASKAR</v>
          </cell>
          <cell r="W128" t="str">
            <v>RISHIKESH RAJENDRA TASKAR</v>
          </cell>
          <cell r="X128" t="str">
            <v>SHUBHAM MADANE</v>
          </cell>
          <cell r="Y128">
            <v>44212</v>
          </cell>
          <cell r="Z128">
            <v>44210</v>
          </cell>
          <cell r="AA128">
            <v>44217</v>
          </cell>
        </row>
        <row r="129">
          <cell r="L129" t="str">
            <v>MALC841GLMM262266</v>
          </cell>
          <cell r="M129" t="str">
            <v>H6S4D6617   G257</v>
          </cell>
          <cell r="N129" t="str">
            <v>3627</v>
          </cell>
          <cell r="O129" t="str">
            <v>G4FLMV116700</v>
          </cell>
          <cell r="P129" t="str">
            <v>Verna-P</v>
          </cell>
          <cell r="Q129">
            <v>2021</v>
          </cell>
          <cell r="R129">
            <v>44208</v>
          </cell>
          <cell r="S129">
            <v>51</v>
          </cell>
          <cell r="T129" t="str">
            <v>NL01AC3062</v>
          </cell>
          <cell r="U129" t="str">
            <v>1-del</v>
          </cell>
          <cell r="V129" t="str">
            <v>PRITHVIRAJ ASHA RAJENDRA KATE</v>
          </cell>
          <cell r="W129" t="str">
            <v>PRITVIRAJ RAJENDRA KATE</v>
          </cell>
          <cell r="X129" t="str">
            <v>MAHADEV JADHAV</v>
          </cell>
          <cell r="Y129">
            <v>44209</v>
          </cell>
          <cell r="Z129">
            <v>44209</v>
          </cell>
          <cell r="AA129">
            <v>44214</v>
          </cell>
        </row>
        <row r="130">
          <cell r="L130" t="str">
            <v>MALC041FLMM262313</v>
          </cell>
          <cell r="M130" t="str">
            <v>H6S41MC57   H028</v>
          </cell>
          <cell r="N130" t="str">
            <v>3636</v>
          </cell>
          <cell r="O130" t="str">
            <v>D4FAMM166452</v>
          </cell>
          <cell r="P130" t="str">
            <v>Verna-D</v>
          </cell>
          <cell r="Q130">
            <v>2021</v>
          </cell>
          <cell r="R130">
            <v>44210</v>
          </cell>
          <cell r="S130">
            <v>80</v>
          </cell>
          <cell r="T130" t="str">
            <v>NL01L9777</v>
          </cell>
          <cell r="U130" t="str">
            <v>03-DEL</v>
          </cell>
          <cell r="V130" t="str">
            <v>RAMESHWAR MOLA YADAV</v>
          </cell>
          <cell r="W130" t="str">
            <v>RAMESHWAR MOLA YADAV</v>
          </cell>
          <cell r="X130" t="str">
            <v>AKSHAY PAWAR</v>
          </cell>
          <cell r="Y130">
            <v>44280</v>
          </cell>
          <cell r="Z130">
            <v>44278</v>
          </cell>
          <cell r="AA130">
            <v>44286</v>
          </cell>
        </row>
        <row r="131">
          <cell r="L131" t="str">
            <v>MALPC813LMM123504</v>
          </cell>
          <cell r="M131" t="str">
            <v>FHW51MC57   G206</v>
          </cell>
          <cell r="N131" t="str">
            <v>3836</v>
          </cell>
          <cell r="O131" t="str">
            <v>D4FAMM168180</v>
          </cell>
          <cell r="P131" t="str">
            <v>Creta-D</v>
          </cell>
          <cell r="Q131">
            <v>2021</v>
          </cell>
          <cell r="R131">
            <v>44212</v>
          </cell>
          <cell r="S131">
            <v>50</v>
          </cell>
          <cell r="T131" t="str">
            <v>NL01Q3265</v>
          </cell>
          <cell r="U131" t="str">
            <v>1-del</v>
          </cell>
          <cell r="V131" t="str">
            <v>SANDESH VIJAY NARKAR</v>
          </cell>
          <cell r="W131" t="str">
            <v>SANDESH VIJAY NARKAR</v>
          </cell>
          <cell r="X131" t="str">
            <v>VRUSHALI MOHITE</v>
          </cell>
          <cell r="Y131">
            <v>44216</v>
          </cell>
          <cell r="Z131">
            <v>44215</v>
          </cell>
          <cell r="AA131">
            <v>44220</v>
          </cell>
        </row>
        <row r="132">
          <cell r="L132" t="str">
            <v>MALPA813LMM123389</v>
          </cell>
          <cell r="M132" t="str">
            <v>FHW51MC57   S017</v>
          </cell>
          <cell r="N132" t="str">
            <v>3830</v>
          </cell>
          <cell r="O132" t="str">
            <v>D4FAMM168864</v>
          </cell>
          <cell r="P132" t="str">
            <v>Creta-D</v>
          </cell>
          <cell r="Q132">
            <v>2021</v>
          </cell>
          <cell r="R132">
            <v>44212</v>
          </cell>
          <cell r="S132">
            <v>49</v>
          </cell>
          <cell r="T132" t="str">
            <v>NL01Q3265</v>
          </cell>
          <cell r="U132" t="str">
            <v>1-del</v>
          </cell>
          <cell r="V132" t="str">
            <v>AJAY ASHOKRAO BURANGE</v>
          </cell>
          <cell r="W132" t="str">
            <v>AJAY ASHOKRAO BURANGE</v>
          </cell>
          <cell r="X132" t="str">
            <v>SHRIKRUSHNA GAVLI</v>
          </cell>
          <cell r="Y132">
            <v>44216</v>
          </cell>
          <cell r="Z132">
            <v>44212</v>
          </cell>
          <cell r="AA132">
            <v>44221</v>
          </cell>
        </row>
        <row r="133">
          <cell r="L133" t="str">
            <v>MALPC812TMM125211</v>
          </cell>
          <cell r="M133" t="str">
            <v>FHW5D661V   G205</v>
          </cell>
          <cell r="N133" t="str">
            <v>3842</v>
          </cell>
          <cell r="O133" t="str">
            <v>G4FLMV116091</v>
          </cell>
          <cell r="P133" t="str">
            <v>Creta-P</v>
          </cell>
          <cell r="Q133">
            <v>2021</v>
          </cell>
          <cell r="R133">
            <v>44212</v>
          </cell>
          <cell r="S133">
            <v>48</v>
          </cell>
          <cell r="T133" t="str">
            <v>NL01Q3265</v>
          </cell>
          <cell r="U133" t="str">
            <v>1-del</v>
          </cell>
          <cell r="V133" t="str">
            <v>AKSHAY WAMANRAO TALWEKAR</v>
          </cell>
          <cell r="W133" t="str">
            <v>AKSHAY WAMANRAO TALWEKAR</v>
          </cell>
          <cell r="X133" t="str">
            <v>VRUSHALI MOHITE</v>
          </cell>
          <cell r="Y133">
            <v>44216</v>
          </cell>
          <cell r="Z133">
            <v>44215</v>
          </cell>
          <cell r="AA133">
            <v>44219</v>
          </cell>
        </row>
        <row r="134">
          <cell r="L134" t="str">
            <v>MALAF51CYMM140153</v>
          </cell>
          <cell r="M134" t="str">
            <v>C4S6E331L   D415</v>
          </cell>
          <cell r="N134" t="str">
            <v>3583</v>
          </cell>
          <cell r="O134" t="str">
            <v>G4HGMM085712</v>
          </cell>
          <cell r="P134" t="str">
            <v>Santro-P</v>
          </cell>
          <cell r="Q134">
            <v>2021</v>
          </cell>
          <cell r="R134">
            <v>44214</v>
          </cell>
          <cell r="S134">
            <v>48</v>
          </cell>
          <cell r="T134" t="str">
            <v>NL01AA6771</v>
          </cell>
          <cell r="U134" t="str">
            <v>1-del</v>
          </cell>
          <cell r="V134" t="str">
            <v>AMRUTA SHRIKRISHNA GARUD</v>
          </cell>
          <cell r="W134" t="str">
            <v>AMRUTA SHRIKRISHNA GARUD</v>
          </cell>
          <cell r="X134" t="str">
            <v>MAHADEV JADHAV</v>
          </cell>
          <cell r="Y134">
            <v>44216</v>
          </cell>
          <cell r="Z134">
            <v>44214</v>
          </cell>
          <cell r="AA134">
            <v>44224</v>
          </cell>
        </row>
        <row r="135">
          <cell r="L135" t="str">
            <v>MALB351CYMM149509</v>
          </cell>
          <cell r="M135" t="str">
            <v>HQS6K361L   G240</v>
          </cell>
          <cell r="N135" t="str">
            <v>3762</v>
          </cell>
          <cell r="O135" t="str">
            <v>G4LAMM824454</v>
          </cell>
          <cell r="P135" t="str">
            <v>NIOS-P</v>
          </cell>
          <cell r="Q135">
            <v>2021</v>
          </cell>
          <cell r="R135">
            <v>44214</v>
          </cell>
          <cell r="S135">
            <v>48</v>
          </cell>
          <cell r="T135" t="str">
            <v>NL01AA6771</v>
          </cell>
          <cell r="U135" t="str">
            <v>1-del</v>
          </cell>
          <cell r="V135" t="str">
            <v>NIKY SHAH</v>
          </cell>
          <cell r="W135" t="str">
            <v>NIKY SHAH</v>
          </cell>
          <cell r="X135" t="str">
            <v>VIDULA BHARAM</v>
          </cell>
          <cell r="Y135">
            <v>44216</v>
          </cell>
          <cell r="Z135">
            <v>44214</v>
          </cell>
          <cell r="AA135">
            <v>44219</v>
          </cell>
        </row>
        <row r="136">
          <cell r="L136" t="str">
            <v>MALB241CLMM056390</v>
          </cell>
          <cell r="M136" t="str">
            <v>HQS4K3615   D275</v>
          </cell>
          <cell r="N136" t="str">
            <v>3847</v>
          </cell>
          <cell r="O136" t="str">
            <v>G4LAMM824346</v>
          </cell>
          <cell r="P136" t="str">
            <v>AURA-C</v>
          </cell>
          <cell r="Q136">
            <v>2021</v>
          </cell>
          <cell r="R136">
            <v>44212</v>
          </cell>
          <cell r="S136">
            <v>48</v>
          </cell>
          <cell r="T136" t="str">
            <v>NL01Q3265</v>
          </cell>
          <cell r="U136" t="str">
            <v>1-del</v>
          </cell>
          <cell r="V136" t="str">
            <v>NILESH ASHOK GOSAVI</v>
          </cell>
          <cell r="W136" t="str">
            <v>NILESH ASHOK GOSAVI</v>
          </cell>
          <cell r="X136" t="str">
            <v>MAYUR JADHAV</v>
          </cell>
          <cell r="Y136">
            <v>44221</v>
          </cell>
          <cell r="Z136">
            <v>44216</v>
          </cell>
          <cell r="AA136">
            <v>44224</v>
          </cell>
        </row>
        <row r="137">
          <cell r="L137" t="str">
            <v>MALB241CLMM056448</v>
          </cell>
          <cell r="M137" t="str">
            <v>HQS4K3615   D275</v>
          </cell>
          <cell r="N137" t="str">
            <v>3847</v>
          </cell>
          <cell r="O137" t="str">
            <v>G4LAMM824338</v>
          </cell>
          <cell r="P137" t="str">
            <v>AURA-C</v>
          </cell>
          <cell r="Q137">
            <v>2021</v>
          </cell>
          <cell r="R137">
            <v>44212</v>
          </cell>
          <cell r="S137">
            <v>35</v>
          </cell>
          <cell r="T137" t="str">
            <v>NL01Q3265</v>
          </cell>
          <cell r="U137" t="str">
            <v>02-del</v>
          </cell>
          <cell r="V137" t="str">
            <v>GHANSHYAM BALRAM UPADHYAY</v>
          </cell>
          <cell r="W137" t="str">
            <v>GHANSHYAM BALRAM UPADHYAY</v>
          </cell>
          <cell r="X137" t="str">
            <v>ASHWIN R SAINDANE</v>
          </cell>
          <cell r="Y137">
            <v>44229</v>
          </cell>
          <cell r="Z137">
            <v>44223</v>
          </cell>
          <cell r="AA137">
            <v>44230</v>
          </cell>
        </row>
        <row r="138">
          <cell r="L138" t="str">
            <v>MALB241CLMM056436</v>
          </cell>
          <cell r="M138" t="str">
            <v>HQS4K3615   D275</v>
          </cell>
          <cell r="N138" t="str">
            <v>3847</v>
          </cell>
          <cell r="O138" t="str">
            <v>G4LAMM824378</v>
          </cell>
          <cell r="P138" t="str">
            <v>AURA-C</v>
          </cell>
          <cell r="Q138">
            <v>2021</v>
          </cell>
          <cell r="R138">
            <v>44212</v>
          </cell>
          <cell r="S138">
            <v>48</v>
          </cell>
          <cell r="T138" t="str">
            <v>NL01Q3265</v>
          </cell>
          <cell r="U138" t="str">
            <v>1-del</v>
          </cell>
          <cell r="V138" t="str">
            <v>ROHIT SHIVAJI MARANE</v>
          </cell>
          <cell r="W138" t="str">
            <v>ROHIT SHIVAJI MARANE</v>
          </cell>
          <cell r="X138" t="str">
            <v>SHUBHAM KADU</v>
          </cell>
          <cell r="Y138">
            <v>44228</v>
          </cell>
          <cell r="Z138">
            <v>44214</v>
          </cell>
          <cell r="AA138">
            <v>44227</v>
          </cell>
        </row>
        <row r="139">
          <cell r="L139" t="str">
            <v>MALB241CLMM056569</v>
          </cell>
          <cell r="M139" t="str">
            <v>HQS4K3615   D275</v>
          </cell>
          <cell r="N139" t="str">
            <v>3847</v>
          </cell>
          <cell r="O139" t="str">
            <v>G4LALM720163</v>
          </cell>
          <cell r="P139" t="str">
            <v>AURA-C</v>
          </cell>
          <cell r="Q139">
            <v>2021</v>
          </cell>
          <cell r="R139">
            <v>44214</v>
          </cell>
          <cell r="S139">
            <v>47</v>
          </cell>
          <cell r="T139" t="str">
            <v>NL01AA6771</v>
          </cell>
          <cell r="U139" t="str">
            <v>1-del</v>
          </cell>
          <cell r="V139" t="str">
            <v>GANESH HANUMANT KEKAN</v>
          </cell>
          <cell r="W139" t="str">
            <v>GANESH HANUMANT KEKAN</v>
          </cell>
          <cell r="X139" t="str">
            <v>SHUBHAM KADU</v>
          </cell>
          <cell r="Y139">
            <v>44228</v>
          </cell>
          <cell r="Z139">
            <v>44218</v>
          </cell>
          <cell r="AA139">
            <v>44220</v>
          </cell>
        </row>
        <row r="140">
          <cell r="L140" t="str">
            <v>MALB351CYMM150047</v>
          </cell>
          <cell r="M140" t="str">
            <v>HQS6K361L   G240</v>
          </cell>
          <cell r="N140" t="str">
            <v>3762</v>
          </cell>
          <cell r="O140" t="str">
            <v>G4LAMM825485</v>
          </cell>
          <cell r="P140" t="str">
            <v>NIOS-P</v>
          </cell>
          <cell r="Q140">
            <v>2021</v>
          </cell>
          <cell r="R140">
            <v>44214</v>
          </cell>
          <cell r="S140">
            <v>47</v>
          </cell>
          <cell r="T140" t="str">
            <v>NL01AA6771</v>
          </cell>
          <cell r="U140" t="str">
            <v>1-del</v>
          </cell>
          <cell r="V140" t="str">
            <v>NIBHA VIJAY GOGATE</v>
          </cell>
          <cell r="W140" t="str">
            <v>NIBHA VIJAY GOGATE</v>
          </cell>
          <cell r="X140" t="str">
            <v>ABHISHEK MANORE</v>
          </cell>
          <cell r="Y140">
            <v>44216</v>
          </cell>
          <cell r="Z140">
            <v>44215</v>
          </cell>
          <cell r="AA140">
            <v>44221</v>
          </cell>
        </row>
        <row r="141">
          <cell r="L141" t="str">
            <v>MALPC813MMM125120</v>
          </cell>
          <cell r="M141" t="str">
            <v>FHW51MC5F   G208</v>
          </cell>
          <cell r="N141" t="str">
            <v>3837</v>
          </cell>
          <cell r="O141" t="str">
            <v>D4FAMM170493</v>
          </cell>
          <cell r="P141" t="str">
            <v>Creta-D</v>
          </cell>
          <cell r="Q141">
            <v>2021</v>
          </cell>
          <cell r="R141">
            <v>44214</v>
          </cell>
          <cell r="S141">
            <v>47</v>
          </cell>
          <cell r="T141" t="str">
            <v>NL01AA6771</v>
          </cell>
          <cell r="U141" t="str">
            <v>1-del</v>
          </cell>
          <cell r="V141" t="str">
            <v>SHIVANI UMESH BUTTEPATIL</v>
          </cell>
          <cell r="W141" t="str">
            <v>SHIVANI UMESH BUTTEPATIL</v>
          </cell>
          <cell r="X141" t="str">
            <v>ABHISHEK KHAKE</v>
          </cell>
          <cell r="Y141">
            <v>44216</v>
          </cell>
          <cell r="Z141">
            <v>44215</v>
          </cell>
          <cell r="AA141">
            <v>44218</v>
          </cell>
        </row>
        <row r="142">
          <cell r="L142" t="str">
            <v>MALFC81BLMM180505</v>
          </cell>
          <cell r="M142" t="str">
            <v>SPW5K3615   G114</v>
          </cell>
          <cell r="N142" t="str">
            <v>3333</v>
          </cell>
          <cell r="O142" t="str">
            <v>G4LAMM825908</v>
          </cell>
          <cell r="P142" t="str">
            <v>Venue-P</v>
          </cell>
          <cell r="Q142">
            <v>2021</v>
          </cell>
          <cell r="R142">
            <v>44214</v>
          </cell>
          <cell r="S142">
            <v>34</v>
          </cell>
          <cell r="T142" t="str">
            <v>NL01AA6771</v>
          </cell>
          <cell r="U142" t="str">
            <v>02-del</v>
          </cell>
          <cell r="V142" t="str">
            <v>HARISHCHANDRA LAXMAN SATHE</v>
          </cell>
          <cell r="W142" t="str">
            <v>HARISHCHANDRA LAXMAN SATHE</v>
          </cell>
          <cell r="X142" t="str">
            <v>NITIN BODAKE</v>
          </cell>
          <cell r="Y142">
            <v>44229</v>
          </cell>
          <cell r="Z142">
            <v>44228</v>
          </cell>
          <cell r="AA142">
            <v>44242</v>
          </cell>
        </row>
        <row r="143">
          <cell r="L143" t="str">
            <v>MALBK511VMM038247</v>
          </cell>
          <cell r="M143" t="str">
            <v>SVS6K2G1U   H062</v>
          </cell>
          <cell r="N143" t="str">
            <v>3799</v>
          </cell>
          <cell r="O143" t="str">
            <v>G3LCMM161168</v>
          </cell>
          <cell r="P143" t="str">
            <v>All New i20-P</v>
          </cell>
          <cell r="Q143">
            <v>2021</v>
          </cell>
          <cell r="R143">
            <v>44217</v>
          </cell>
          <cell r="S143">
            <v>42</v>
          </cell>
          <cell r="T143" t="str">
            <v>MH15EG5471</v>
          </cell>
          <cell r="U143" t="str">
            <v>02-del</v>
          </cell>
          <cell r="V143" t="str">
            <v>GAYATRI BHAVESH DESAI</v>
          </cell>
          <cell r="W143" t="str">
            <v>GAYATRI DESAI</v>
          </cell>
          <cell r="X143" t="str">
            <v>SHUBHAM YELLARE</v>
          </cell>
          <cell r="Y143">
            <v>44224</v>
          </cell>
          <cell r="Z143">
            <v>44224</v>
          </cell>
          <cell r="AA143">
            <v>44229</v>
          </cell>
        </row>
        <row r="144">
          <cell r="L144" t="str">
            <v>MALFC81BLMM180552</v>
          </cell>
          <cell r="M144" t="str">
            <v>SPW5K3615   G194</v>
          </cell>
          <cell r="N144" t="str">
            <v>3697</v>
          </cell>
          <cell r="O144" t="str">
            <v>G4LAMM824565</v>
          </cell>
          <cell r="P144" t="str">
            <v>Venue-P</v>
          </cell>
          <cell r="Q144">
            <v>2021</v>
          </cell>
          <cell r="R144">
            <v>44214</v>
          </cell>
          <cell r="S144">
            <v>47</v>
          </cell>
          <cell r="T144" t="str">
            <v>NL01AA6771</v>
          </cell>
          <cell r="U144" t="str">
            <v>1-del</v>
          </cell>
          <cell r="V144" t="str">
            <v>AMOL ARVINDRAO PATIL</v>
          </cell>
          <cell r="W144" t="str">
            <v>AMOL ARVINDRAO PATIL</v>
          </cell>
          <cell r="X144" t="str">
            <v>SHUBHAM YELLARE</v>
          </cell>
          <cell r="Y144">
            <v>44216</v>
          </cell>
          <cell r="Z144">
            <v>44214</v>
          </cell>
          <cell r="AA144">
            <v>44216</v>
          </cell>
        </row>
        <row r="145">
          <cell r="L145" t="str">
            <v>MALB251CLMM149003</v>
          </cell>
          <cell r="M145" t="str">
            <v>HQS6K3615   D235</v>
          </cell>
          <cell r="N145" t="str">
            <v>3778</v>
          </cell>
          <cell r="O145" t="str">
            <v>G4LAMM825928</v>
          </cell>
          <cell r="P145" t="str">
            <v>NIOS-P</v>
          </cell>
          <cell r="Q145">
            <v>2021</v>
          </cell>
          <cell r="R145">
            <v>44216</v>
          </cell>
          <cell r="S145">
            <v>47</v>
          </cell>
          <cell r="T145" t="str">
            <v>NL01AA5765</v>
          </cell>
          <cell r="U145" t="str">
            <v>1-del</v>
          </cell>
          <cell r="V145" t="str">
            <v>PALLAV ARUN JOSHI</v>
          </cell>
          <cell r="W145" t="str">
            <v>PALLAV ARUN JOSHI</v>
          </cell>
          <cell r="X145" t="str">
            <v>YUVRAJ THORAT</v>
          </cell>
          <cell r="Y145">
            <v>44228</v>
          </cell>
          <cell r="Z145">
            <v>44223</v>
          </cell>
          <cell r="AA145">
            <v>44224</v>
          </cell>
        </row>
        <row r="146">
          <cell r="L146" t="str">
            <v>MALB351CLMM146666</v>
          </cell>
          <cell r="M146" t="str">
            <v>HQS6K3615   G238</v>
          </cell>
          <cell r="N146" t="str">
            <v>3855</v>
          </cell>
          <cell r="O146" t="str">
            <v>G4LALM720573</v>
          </cell>
          <cell r="P146" t="str">
            <v>NIOS-C</v>
          </cell>
          <cell r="Q146">
            <v>2021</v>
          </cell>
          <cell r="R146">
            <v>44216</v>
          </cell>
          <cell r="S146">
            <v>40</v>
          </cell>
          <cell r="T146" t="str">
            <v>NL01AA5765</v>
          </cell>
          <cell r="U146" t="str">
            <v>02-del</v>
          </cell>
          <cell r="V146" t="str">
            <v>ABHIJIT GOPINATH ROKADE</v>
          </cell>
          <cell r="W146" t="str">
            <v>ABHIJIT GOPINATH ROKADE</v>
          </cell>
          <cell r="X146" t="str">
            <v>SHRIKRUSHNA GAVLI</v>
          </cell>
          <cell r="Y146">
            <v>44229</v>
          </cell>
          <cell r="Z146">
            <v>44218</v>
          </cell>
          <cell r="AA146">
            <v>44232</v>
          </cell>
        </row>
        <row r="147">
          <cell r="L147" t="str">
            <v>MALB351CLMM147129</v>
          </cell>
          <cell r="M147" t="str">
            <v>HQS6K3615   G237</v>
          </cell>
          <cell r="N147" t="str">
            <v>3845</v>
          </cell>
          <cell r="O147" t="str">
            <v>G4LAMM819044</v>
          </cell>
          <cell r="P147" t="str">
            <v>NIOS-C</v>
          </cell>
          <cell r="Q147">
            <v>2021</v>
          </cell>
          <cell r="R147">
            <v>44217</v>
          </cell>
          <cell r="S147">
            <v>39</v>
          </cell>
          <cell r="T147" t="str">
            <v>MH15EG5471</v>
          </cell>
          <cell r="U147" t="str">
            <v>02-del</v>
          </cell>
          <cell r="V147" t="str">
            <v>RUPALI SANJAY DINKAR DHAGE</v>
          </cell>
          <cell r="W147" t="str">
            <v>RUPALI SANJAY DHAGE</v>
          </cell>
          <cell r="X147" t="str">
            <v>ABHISHEK KHAKE</v>
          </cell>
          <cell r="Y147">
            <v>44233</v>
          </cell>
          <cell r="Z147">
            <v>44233</v>
          </cell>
          <cell r="AA147">
            <v>44242</v>
          </cell>
        </row>
        <row r="148">
          <cell r="L148" t="str">
            <v>MALB351CLMM146660</v>
          </cell>
          <cell r="M148" t="str">
            <v>HQS6K3615   G238</v>
          </cell>
          <cell r="N148" t="str">
            <v>3855</v>
          </cell>
          <cell r="O148" t="str">
            <v>G4LALM720579</v>
          </cell>
          <cell r="P148" t="str">
            <v>NIOS-C</v>
          </cell>
          <cell r="Q148">
            <v>2021</v>
          </cell>
          <cell r="R148">
            <v>44217</v>
          </cell>
          <cell r="S148">
            <v>53</v>
          </cell>
          <cell r="T148" t="str">
            <v>MH15EG5471</v>
          </cell>
          <cell r="U148" t="str">
            <v>1-del</v>
          </cell>
          <cell r="V148" t="str">
            <v>NITESH BHALCHANDRA JAGTAP</v>
          </cell>
          <cell r="W148" t="str">
            <v>NITESH BHALCHANDRA JAGTAP</v>
          </cell>
          <cell r="X148" t="str">
            <v>SANKET KAMBLE</v>
          </cell>
          <cell r="Y148">
            <v>44228</v>
          </cell>
          <cell r="Z148">
            <v>44218</v>
          </cell>
          <cell r="AA148">
            <v>44221</v>
          </cell>
        </row>
        <row r="149">
          <cell r="L149" t="str">
            <v>MALAF51CYMM140414</v>
          </cell>
          <cell r="M149" t="str">
            <v>C4S6E331L   D415</v>
          </cell>
          <cell r="N149" t="str">
            <v>3583</v>
          </cell>
          <cell r="O149" t="str">
            <v>G4HGMM086113</v>
          </cell>
          <cell r="P149" t="str">
            <v>Santro-P</v>
          </cell>
          <cell r="Q149">
            <v>2021</v>
          </cell>
          <cell r="R149">
            <v>44218</v>
          </cell>
          <cell r="S149">
            <v>34</v>
          </cell>
          <cell r="T149" t="str">
            <v>NL01N4386</v>
          </cell>
          <cell r="U149" t="str">
            <v>02-del</v>
          </cell>
          <cell r="V149" t="str">
            <v>SHRINIVAS DAPTARDAR</v>
          </cell>
          <cell r="W149" t="str">
            <v>SHRINIVAS VINOD  DAPTARDAR</v>
          </cell>
          <cell r="X149" t="str">
            <v>VRUSHALI MOHITE</v>
          </cell>
          <cell r="Y149">
            <v>44229</v>
          </cell>
          <cell r="Z149">
            <v>44219</v>
          </cell>
          <cell r="AA149">
            <v>44229</v>
          </cell>
        </row>
        <row r="150">
          <cell r="L150" t="str">
            <v>MALFC81BLMM181199</v>
          </cell>
          <cell r="M150" t="str">
            <v>SPW5K3615   G114</v>
          </cell>
          <cell r="N150" t="str">
            <v>3333</v>
          </cell>
          <cell r="O150" t="str">
            <v>G4LAMM826261</v>
          </cell>
          <cell r="P150" t="str">
            <v>Venue-P</v>
          </cell>
          <cell r="Q150">
            <v>2021</v>
          </cell>
          <cell r="R150">
            <v>44218</v>
          </cell>
          <cell r="S150">
            <v>43</v>
          </cell>
          <cell r="T150" t="str">
            <v>NL01N4386</v>
          </cell>
          <cell r="U150" t="str">
            <v>03-DEL</v>
          </cell>
          <cell r="V150" t="str">
            <v xml:space="preserve">SNEHAL BABURAO RAIKWAR-BRIGHTVOLT </v>
          </cell>
          <cell r="W150" t="str">
            <v>SNEHAL BABURAO RAIKWAR</v>
          </cell>
          <cell r="X150" t="str">
            <v>ROHIT NIMBALKAR</v>
          </cell>
          <cell r="Y150">
            <v>44247</v>
          </cell>
          <cell r="Z150">
            <v>44244</v>
          </cell>
          <cell r="AA150">
            <v>44256</v>
          </cell>
        </row>
        <row r="151">
          <cell r="L151" t="str">
            <v>MALB241CLMM051684</v>
          </cell>
          <cell r="M151" t="str">
            <v>HQS4K3615   D275</v>
          </cell>
          <cell r="N151" t="str">
            <v>3847</v>
          </cell>
          <cell r="O151" t="str">
            <v>G4LAMM827862</v>
          </cell>
          <cell r="P151" t="str">
            <v>AURA-C</v>
          </cell>
          <cell r="Q151">
            <v>2021</v>
          </cell>
          <cell r="R151">
            <v>44219</v>
          </cell>
          <cell r="S151">
            <v>17</v>
          </cell>
          <cell r="T151" t="str">
            <v>NL01AA6769</v>
          </cell>
          <cell r="U151" t="str">
            <v>02-del</v>
          </cell>
          <cell r="V151" t="str">
            <v>SUNIL TUKARAM SUTAR</v>
          </cell>
          <cell r="W151" t="str">
            <v>SUNIL TUKARAM SUTAR</v>
          </cell>
          <cell r="X151" t="str">
            <v>VAIBHAV GHULE</v>
          </cell>
          <cell r="Y151">
            <v>44229</v>
          </cell>
          <cell r="Z151">
            <v>44226</v>
          </cell>
          <cell r="AA151">
            <v>44231</v>
          </cell>
        </row>
        <row r="152">
          <cell r="L152" t="str">
            <v>MALB351CLMM151054</v>
          </cell>
          <cell r="M152" t="str">
            <v>HQS6K3615   G235</v>
          </cell>
          <cell r="N152" t="str">
            <v>3703</v>
          </cell>
          <cell r="O152" t="str">
            <v>G4LAMM829267</v>
          </cell>
          <cell r="P152" t="str">
            <v>NIOS-P</v>
          </cell>
          <cell r="Q152">
            <v>2021</v>
          </cell>
          <cell r="R152">
            <v>44221</v>
          </cell>
          <cell r="S152">
            <v>40</v>
          </cell>
          <cell r="T152" t="str">
            <v>NL01AA4471</v>
          </cell>
          <cell r="U152" t="str">
            <v>1-del</v>
          </cell>
          <cell r="V152" t="str">
            <v>JAGMOHAN RAGHUNATH MEHER</v>
          </cell>
          <cell r="W152" t="str">
            <v>JAGMOHAN RAGHUNATH MEHER</v>
          </cell>
          <cell r="X152" t="str">
            <v>ABHISHEK KHAKE</v>
          </cell>
          <cell r="Y152">
            <v>44228</v>
          </cell>
          <cell r="Z152">
            <v>44224</v>
          </cell>
          <cell r="AA152">
            <v>44227</v>
          </cell>
        </row>
        <row r="153">
          <cell r="L153" t="str">
            <v>MALFC81BLMM182085</v>
          </cell>
          <cell r="M153" t="str">
            <v>SPW5K3615   G114</v>
          </cell>
          <cell r="N153" t="str">
            <v>3333</v>
          </cell>
          <cell r="O153" t="str">
            <v>G4LAMM828499</v>
          </cell>
          <cell r="P153" t="str">
            <v>Venue-P</v>
          </cell>
          <cell r="Q153">
            <v>2021</v>
          </cell>
          <cell r="R153">
            <v>44221</v>
          </cell>
          <cell r="S153">
            <v>40</v>
          </cell>
          <cell r="T153" t="str">
            <v>NL01AA4471</v>
          </cell>
          <cell r="U153" t="str">
            <v>1-del</v>
          </cell>
          <cell r="V153" t="str">
            <v>GOPAL TUKARAM PUNDKARE</v>
          </cell>
          <cell r="W153" t="str">
            <v>GOPAL TUKARAM PUNDKARE</v>
          </cell>
          <cell r="X153" t="str">
            <v>ABHISHEK MANORE</v>
          </cell>
          <cell r="Y153">
            <v>44228</v>
          </cell>
          <cell r="Z153">
            <v>44221</v>
          </cell>
          <cell r="AA153">
            <v>44226</v>
          </cell>
        </row>
        <row r="154">
          <cell r="L154" t="str">
            <v>MALPC813MMM126523</v>
          </cell>
          <cell r="M154" t="str">
            <v>FHW51MC5F   G205</v>
          </cell>
          <cell r="N154" t="str">
            <v>3831</v>
          </cell>
          <cell r="O154" t="str">
            <v>D4FAMM173967</v>
          </cell>
          <cell r="P154" t="str">
            <v>Creta-D</v>
          </cell>
          <cell r="Q154">
            <v>2021</v>
          </cell>
          <cell r="R154">
            <v>44221</v>
          </cell>
          <cell r="S154">
            <v>40</v>
          </cell>
          <cell r="T154" t="str">
            <v>NL01AA4471</v>
          </cell>
          <cell r="U154" t="str">
            <v>1-del</v>
          </cell>
          <cell r="V154" t="str">
            <v>KIRAN ARUN PANHALE</v>
          </cell>
          <cell r="W154" t="str">
            <v>KIRAN ARUN PANHALE</v>
          </cell>
          <cell r="X154" t="str">
            <v>VIDULA BHARAM</v>
          </cell>
          <cell r="Y154">
            <v>44224</v>
          </cell>
          <cell r="Z154">
            <v>44221</v>
          </cell>
          <cell r="AA154">
            <v>44226</v>
          </cell>
        </row>
        <row r="155">
          <cell r="L155" t="str">
            <v>MALFC81DLMM180042</v>
          </cell>
          <cell r="M155" t="str">
            <v>SPW51MC57   G193</v>
          </cell>
          <cell r="N155" t="str">
            <v>3699</v>
          </cell>
          <cell r="O155" t="str">
            <v>D4FAMM167231</v>
          </cell>
          <cell r="P155" t="str">
            <v>Venue-D</v>
          </cell>
          <cell r="Q155">
            <v>2021</v>
          </cell>
          <cell r="R155">
            <v>44221</v>
          </cell>
          <cell r="S155">
            <v>26</v>
          </cell>
          <cell r="T155" t="str">
            <v>MH15EG7205</v>
          </cell>
          <cell r="U155" t="str">
            <v>02-del</v>
          </cell>
          <cell r="V155" t="str">
            <v>ARCHANA MONAPPA PANCHAL</v>
          </cell>
          <cell r="W155" t="str">
            <v>ARCHANA MONAPPA PANCHAL</v>
          </cell>
          <cell r="X155" t="str">
            <v>SHUBHAM YELLARE</v>
          </cell>
          <cell r="Y155">
            <v>44237</v>
          </cell>
          <cell r="Z155">
            <v>44237</v>
          </cell>
          <cell r="AA155">
            <v>44241</v>
          </cell>
        </row>
        <row r="156">
          <cell r="L156" t="str">
            <v>MALPA813LMM126809</v>
          </cell>
          <cell r="M156" t="str">
            <v>FHW51MC57   S010</v>
          </cell>
          <cell r="N156" t="str">
            <v>3809</v>
          </cell>
          <cell r="O156" t="str">
            <v>D4FAMM173795</v>
          </cell>
          <cell r="P156" t="str">
            <v>Creta-D</v>
          </cell>
          <cell r="Q156">
            <v>2021</v>
          </cell>
          <cell r="R156">
            <v>44221</v>
          </cell>
          <cell r="S156">
            <v>40</v>
          </cell>
          <cell r="T156" t="str">
            <v>MH15EG7205</v>
          </cell>
          <cell r="U156" t="str">
            <v>1-del</v>
          </cell>
          <cell r="V156" t="str">
            <v>AKASH TUKARAM BHALEKAR</v>
          </cell>
          <cell r="W156" t="str">
            <v>AKASH TUKARAM BHALEKAR</v>
          </cell>
          <cell r="X156" t="str">
            <v>SIDDHESH MANE</v>
          </cell>
          <cell r="Y156">
            <v>44224</v>
          </cell>
          <cell r="Z156">
            <v>44223</v>
          </cell>
          <cell r="AA156">
            <v>44225</v>
          </cell>
        </row>
        <row r="157">
          <cell r="L157" t="str">
            <v>MALB351CYMM150750</v>
          </cell>
          <cell r="M157" t="str">
            <v>HQS6K361L   G239</v>
          </cell>
          <cell r="N157" t="str">
            <v>3765</v>
          </cell>
          <cell r="O157" t="str">
            <v>G4LAMM830131</v>
          </cell>
          <cell r="P157" t="str">
            <v>NIOS-P</v>
          </cell>
          <cell r="Q157">
            <v>2021</v>
          </cell>
          <cell r="R157">
            <v>44219</v>
          </cell>
          <cell r="S157">
            <v>18</v>
          </cell>
          <cell r="T157" t="str">
            <v>NL01AC3070</v>
          </cell>
          <cell r="U157" t="str">
            <v>02-del</v>
          </cell>
          <cell r="V157" t="str">
            <v>SHEETAL OMKAR KULKARNI</v>
          </cell>
          <cell r="W157" t="str">
            <v>SHEETAL OMKAR KULKARNI</v>
          </cell>
          <cell r="X157" t="str">
            <v>AKSHAY PAWAR</v>
          </cell>
          <cell r="Y157">
            <v>44231</v>
          </cell>
          <cell r="Z157">
            <v>44231</v>
          </cell>
          <cell r="AA157">
            <v>44234</v>
          </cell>
        </row>
        <row r="158">
          <cell r="L158" t="str">
            <v>MALPC813LMM127031</v>
          </cell>
          <cell r="M158" t="str">
            <v>FHW51MC57   G204</v>
          </cell>
          <cell r="N158" t="str">
            <v>3841</v>
          </cell>
          <cell r="O158" t="str">
            <v>D4FAMM174068</v>
          </cell>
          <cell r="P158" t="str">
            <v>Creta-D</v>
          </cell>
          <cell r="Q158">
            <v>2021</v>
          </cell>
          <cell r="R158">
            <v>44219</v>
          </cell>
          <cell r="S158">
            <v>26</v>
          </cell>
          <cell r="T158" t="str">
            <v>NL01L8335</v>
          </cell>
          <cell r="U158" t="str">
            <v>02-del</v>
          </cell>
          <cell r="V158" t="str">
            <v>DHANRAJ SHRIDHAR UPLAP</v>
          </cell>
          <cell r="W158" t="str">
            <v>DHANRAJ SHRIDHAR UPLAP</v>
          </cell>
          <cell r="X158" t="str">
            <v>ABHISHEK MANORE</v>
          </cell>
          <cell r="Y158">
            <v>44225</v>
          </cell>
          <cell r="Z158">
            <v>44228</v>
          </cell>
          <cell r="AA158">
            <v>44229</v>
          </cell>
        </row>
        <row r="159">
          <cell r="L159" t="str">
            <v>MALPC812LMM126678</v>
          </cell>
          <cell r="M159" t="str">
            <v>FHW5D6617   G206</v>
          </cell>
          <cell r="N159" t="str">
            <v>3835</v>
          </cell>
          <cell r="O159" t="str">
            <v>G4FLMV119749</v>
          </cell>
          <cell r="P159" t="str">
            <v>Creta-P</v>
          </cell>
          <cell r="Q159">
            <v>2021</v>
          </cell>
          <cell r="R159">
            <v>44219</v>
          </cell>
          <cell r="S159">
            <v>15</v>
          </cell>
          <cell r="T159" t="str">
            <v>NL01L8335</v>
          </cell>
          <cell r="U159" t="str">
            <v>02-del</v>
          </cell>
          <cell r="V159" t="str">
            <v>VISHNUDAS SOPANRAO TELBHARE</v>
          </cell>
          <cell r="W159" t="str">
            <v>VISHNUDAS SOPANRAO TELBHARE</v>
          </cell>
          <cell r="X159" t="str">
            <v>ASHWIN R SAINDANE</v>
          </cell>
          <cell r="Y159">
            <v>44224</v>
          </cell>
          <cell r="Z159">
            <v>44224</v>
          </cell>
          <cell r="AA159">
            <v>44231</v>
          </cell>
        </row>
        <row r="160">
          <cell r="L160" t="str">
            <v>MALFC81DLMM182945</v>
          </cell>
          <cell r="M160" t="str">
            <v>SPW51MC57   G193</v>
          </cell>
          <cell r="N160" t="str">
            <v>3699</v>
          </cell>
          <cell r="O160" t="str">
            <v>D4FAMM174760</v>
          </cell>
          <cell r="P160" t="str">
            <v>Venue-D</v>
          </cell>
          <cell r="Q160">
            <v>2021</v>
          </cell>
          <cell r="R160">
            <v>44223</v>
          </cell>
          <cell r="S160">
            <v>39</v>
          </cell>
          <cell r="T160" t="str">
            <v>NL01L5304</v>
          </cell>
          <cell r="U160" t="str">
            <v>1-del</v>
          </cell>
          <cell r="V160" t="str">
            <v>DHANANJAY RUDRAPPA MAHAJAN</v>
          </cell>
          <cell r="W160" t="str">
            <v>DHANANJAY RUDRAPPA MAHAJAN</v>
          </cell>
          <cell r="X160" t="str">
            <v>NITIN BODAKE</v>
          </cell>
          <cell r="Y160">
            <v>44228</v>
          </cell>
          <cell r="Z160">
            <v>44223</v>
          </cell>
          <cell r="AA160">
            <v>44224</v>
          </cell>
        </row>
        <row r="161">
          <cell r="L161" t="str">
            <v>MALFC81DLMM182936</v>
          </cell>
          <cell r="M161" t="str">
            <v>SPW51MC57   G193</v>
          </cell>
          <cell r="N161" t="str">
            <v>3699</v>
          </cell>
          <cell r="O161" t="str">
            <v>D4FAMM173669</v>
          </cell>
          <cell r="P161" t="str">
            <v>Venue-D</v>
          </cell>
          <cell r="Q161">
            <v>2021</v>
          </cell>
          <cell r="R161">
            <v>44219</v>
          </cell>
          <cell r="S161">
            <v>39</v>
          </cell>
          <cell r="T161" t="str">
            <v>NL01L8335</v>
          </cell>
          <cell r="U161" t="str">
            <v>1-del</v>
          </cell>
          <cell r="V161" t="str">
            <v>NANDKUMAR CHOUDHARI</v>
          </cell>
          <cell r="W161" t="str">
            <v>NANDKUMAR CHOUDHARI</v>
          </cell>
          <cell r="X161" t="str">
            <v>SHRIKRUSHNA GAVLI</v>
          </cell>
          <cell r="Y161">
            <v>44228</v>
          </cell>
          <cell r="Z161">
            <v>44221</v>
          </cell>
          <cell r="AA161">
            <v>44225</v>
          </cell>
        </row>
        <row r="162">
          <cell r="L162" t="str">
            <v>MALBH514LMM039983</v>
          </cell>
          <cell r="M162" t="str">
            <v>SVS61MC57   G115</v>
          </cell>
          <cell r="N162" t="str">
            <v>3792</v>
          </cell>
          <cell r="O162" t="str">
            <v>D4FAMM166794</v>
          </cell>
          <cell r="P162" t="str">
            <v>All New i20-D</v>
          </cell>
          <cell r="Q162">
            <v>2021</v>
          </cell>
          <cell r="R162">
            <v>44223</v>
          </cell>
          <cell r="S162">
            <v>70</v>
          </cell>
          <cell r="T162" t="str">
            <v>NL01L5304</v>
          </cell>
          <cell r="U162" t="str">
            <v>03-DEL</v>
          </cell>
          <cell r="V162" t="str">
            <v>SUJEETKUMAR AVADHESH YADAV</v>
          </cell>
          <cell r="W162" t="str">
            <v>SUJEETKUMAR AVADHESH YADAV</v>
          </cell>
          <cell r="X162" t="str">
            <v>ABHISHEK MANORE</v>
          </cell>
          <cell r="Y162">
            <v>44253</v>
          </cell>
          <cell r="Z162">
            <v>44254</v>
          </cell>
          <cell r="AA162">
            <v>44260</v>
          </cell>
        </row>
        <row r="163">
          <cell r="L163" t="str">
            <v>MALFC81ALMM182828</v>
          </cell>
          <cell r="M163" t="str">
            <v>SPW5K2G17   G198</v>
          </cell>
          <cell r="N163" t="str">
            <v>3711</v>
          </cell>
          <cell r="O163" t="str">
            <v>G3LCMM174450</v>
          </cell>
          <cell r="P163" t="str">
            <v>Venue-P</v>
          </cell>
          <cell r="Q163">
            <v>2021</v>
          </cell>
          <cell r="R163">
            <v>44223</v>
          </cell>
          <cell r="S163">
            <v>25</v>
          </cell>
          <cell r="T163" t="str">
            <v>NL01AE4977</v>
          </cell>
          <cell r="U163" t="str">
            <v>02-del</v>
          </cell>
          <cell r="V163" t="str">
            <v>JIVITESH SIBANANDA SANJEEB DAS</v>
          </cell>
          <cell r="W163" t="str">
            <v>JIVITESH SIBANANDA SANJEEB DAS</v>
          </cell>
          <cell r="X163" t="str">
            <v>SHUBHAM MADANE</v>
          </cell>
          <cell r="Y163">
            <v>44229</v>
          </cell>
          <cell r="Z163">
            <v>44228</v>
          </cell>
          <cell r="AA163">
            <v>44232</v>
          </cell>
        </row>
        <row r="164">
          <cell r="L164" t="str">
            <v>MALPC813LMM127512</v>
          </cell>
          <cell r="M164" t="str">
            <v>FHW51MC57   G206</v>
          </cell>
          <cell r="N164" t="str">
            <v>3836</v>
          </cell>
          <cell r="O164" t="str">
            <v>D4FAMM175687</v>
          </cell>
          <cell r="P164" t="str">
            <v>Creta-D</v>
          </cell>
          <cell r="Q164">
            <v>2021</v>
          </cell>
          <cell r="R164">
            <v>44223</v>
          </cell>
          <cell r="S164">
            <v>25</v>
          </cell>
          <cell r="T164" t="str">
            <v>NL01AE4977</v>
          </cell>
          <cell r="U164" t="str">
            <v>02-del</v>
          </cell>
          <cell r="V164" t="str">
            <v>VILAS SHANKAR DAGADE</v>
          </cell>
          <cell r="W164" t="str">
            <v>VILAS SHANKAR DAGADE</v>
          </cell>
          <cell r="X164" t="str">
            <v>MAYUR JADHAV</v>
          </cell>
          <cell r="Y164">
            <v>44224</v>
          </cell>
          <cell r="Z164">
            <v>44224</v>
          </cell>
          <cell r="AA164">
            <v>44229</v>
          </cell>
        </row>
        <row r="165">
          <cell r="L165" t="str">
            <v>MALPA813LMM127343</v>
          </cell>
          <cell r="M165" t="str">
            <v>FHW51MC57   S017</v>
          </cell>
          <cell r="N165" t="str">
            <v>3830</v>
          </cell>
          <cell r="O165" t="str">
            <v>D4FAMM175914</v>
          </cell>
          <cell r="P165" t="str">
            <v>Creta-D</v>
          </cell>
          <cell r="Q165">
            <v>2021</v>
          </cell>
          <cell r="R165">
            <v>44223</v>
          </cell>
          <cell r="S165">
            <v>38</v>
          </cell>
          <cell r="T165" t="str">
            <v>NL01AE4977</v>
          </cell>
          <cell r="U165" t="str">
            <v>1-del</v>
          </cell>
          <cell r="V165" t="str">
            <v>ARUN BALIRAM BORADE</v>
          </cell>
          <cell r="W165" t="str">
            <v>ARUN BALIRAM BORADE</v>
          </cell>
          <cell r="X165" t="str">
            <v>SHRIKRUSHNA GAVLI</v>
          </cell>
          <cell r="Y165">
            <v>44224</v>
          </cell>
          <cell r="Z165">
            <v>44223</v>
          </cell>
          <cell r="AA165">
            <v>44225</v>
          </cell>
        </row>
        <row r="166">
          <cell r="L166" t="str">
            <v>MALC841GTMM264227</v>
          </cell>
          <cell r="M166" t="str">
            <v>H6S4D661V   G257</v>
          </cell>
          <cell r="N166" t="str">
            <v>3630</v>
          </cell>
          <cell r="O166" t="str">
            <v>G4FLMV120159</v>
          </cell>
          <cell r="P166" t="str">
            <v>Verna-P</v>
          </cell>
          <cell r="Q166">
            <v>2021</v>
          </cell>
          <cell r="R166">
            <v>44224</v>
          </cell>
          <cell r="S166">
            <v>28</v>
          </cell>
          <cell r="T166" t="str">
            <v>NL01N3558</v>
          </cell>
          <cell r="U166" t="str">
            <v>02-del</v>
          </cell>
          <cell r="V166" t="str">
            <v>AMIT VILAS PATIL</v>
          </cell>
          <cell r="W166" t="str">
            <v>AMIT VILAS PATIL</v>
          </cell>
          <cell r="X166" t="str">
            <v>SHUBHAM MADANE</v>
          </cell>
          <cell r="Y166">
            <v>44243</v>
          </cell>
          <cell r="Z166">
            <v>44239</v>
          </cell>
          <cell r="AA166">
            <v>44245</v>
          </cell>
        </row>
        <row r="167">
          <cell r="L167" t="str">
            <v>MALAF51CLMM140871</v>
          </cell>
          <cell r="M167" t="str">
            <v>C4S6E3315   D475</v>
          </cell>
          <cell r="N167" t="str">
            <v>3826</v>
          </cell>
          <cell r="O167" t="str">
            <v>G4HGMM086746</v>
          </cell>
          <cell r="P167" t="str">
            <v>Santro-P</v>
          </cell>
          <cell r="Q167">
            <v>2021</v>
          </cell>
          <cell r="R167">
            <v>44224</v>
          </cell>
          <cell r="S167">
            <v>25</v>
          </cell>
          <cell r="T167" t="str">
            <v>NL01N3558</v>
          </cell>
          <cell r="U167" t="str">
            <v>02-del</v>
          </cell>
          <cell r="V167" t="str">
            <v>MANJU NAVNATH BHARAM</v>
          </cell>
          <cell r="W167" t="str">
            <v>MANJU NAVNATH BHARAM</v>
          </cell>
          <cell r="X167" t="str">
            <v>SHUBHAM YELLARE</v>
          </cell>
          <cell r="Y167">
            <v>44243</v>
          </cell>
          <cell r="Z167">
            <v>44239</v>
          </cell>
          <cell r="AA167">
            <v>44242</v>
          </cell>
        </row>
        <row r="168">
          <cell r="L168" t="str">
            <v>MALPA813LMM127694</v>
          </cell>
          <cell r="M168" t="str">
            <v>FHW51MC57   S010</v>
          </cell>
          <cell r="N168" t="str">
            <v>3809</v>
          </cell>
          <cell r="O168" t="str">
            <v>D4FAMM176350</v>
          </cell>
          <cell r="P168" t="str">
            <v>Creta-D</v>
          </cell>
          <cell r="Q168">
            <v>2021</v>
          </cell>
          <cell r="R168">
            <v>44223</v>
          </cell>
          <cell r="S168">
            <v>37</v>
          </cell>
          <cell r="T168" t="str">
            <v>NL01AC6362</v>
          </cell>
          <cell r="U168" t="str">
            <v>1-del</v>
          </cell>
          <cell r="V168" t="str">
            <v>KAILASH NANA BHALEKAR</v>
          </cell>
          <cell r="W168" t="str">
            <v>KAILASH NANA BHALEKAR</v>
          </cell>
          <cell r="X168" t="str">
            <v>SIDDHESH MANE</v>
          </cell>
          <cell r="Y168">
            <v>44224</v>
          </cell>
          <cell r="Z168">
            <v>44223</v>
          </cell>
          <cell r="AA168">
            <v>44225</v>
          </cell>
        </row>
        <row r="169">
          <cell r="L169" t="str">
            <v>MALBH512LMM042152</v>
          </cell>
          <cell r="M169" t="str">
            <v>SVS6K7615   G111</v>
          </cell>
          <cell r="N169" t="str">
            <v>3784</v>
          </cell>
          <cell r="O169" t="str">
            <v>G4LFMV069443</v>
          </cell>
          <cell r="P169" t="str">
            <v>All New i20-P</v>
          </cell>
          <cell r="Q169">
            <v>2021</v>
          </cell>
          <cell r="R169">
            <v>44223</v>
          </cell>
          <cell r="S169">
            <v>37</v>
          </cell>
          <cell r="T169" t="str">
            <v>NL01AC6362</v>
          </cell>
          <cell r="U169" t="str">
            <v>02-del</v>
          </cell>
          <cell r="V169" t="str">
            <v>DEVRAM UTTAM KANDHARE</v>
          </cell>
          <cell r="W169" t="str">
            <v>DEVRAM UTTAM KANDHARE</v>
          </cell>
          <cell r="X169" t="str">
            <v>ASHWIN R SAINDANE</v>
          </cell>
          <cell r="Y169">
            <v>44236</v>
          </cell>
          <cell r="Z169">
            <v>44235</v>
          </cell>
          <cell r="AA169">
            <v>44252</v>
          </cell>
        </row>
        <row r="170">
          <cell r="L170" t="str">
            <v>MALPA813LMM128127</v>
          </cell>
          <cell r="M170" t="str">
            <v>FHW51MC57   S010</v>
          </cell>
          <cell r="N170" t="str">
            <v>3809</v>
          </cell>
          <cell r="O170" t="str">
            <v>D4FAMM177810</v>
          </cell>
          <cell r="P170" t="str">
            <v>Creta-D</v>
          </cell>
          <cell r="Q170">
            <v>2021</v>
          </cell>
          <cell r="R170">
            <v>44224</v>
          </cell>
          <cell r="S170">
            <v>30</v>
          </cell>
          <cell r="T170" t="str">
            <v>NL01L7717</v>
          </cell>
          <cell r="U170" t="str">
            <v>02-del</v>
          </cell>
          <cell r="V170" t="str">
            <v>JAGDISH PUHMARAM BESHNOI</v>
          </cell>
          <cell r="W170" t="str">
            <v>JAGDISH PUNMANRAM BISHNOI</v>
          </cell>
          <cell r="X170" t="str">
            <v>SANKET KAMBLE</v>
          </cell>
          <cell r="Y170">
            <v>44225</v>
          </cell>
          <cell r="Z170">
            <v>44225</v>
          </cell>
          <cell r="AA170">
            <v>44249</v>
          </cell>
        </row>
        <row r="171">
          <cell r="L171" t="str">
            <v>MALFC81BLMM183698</v>
          </cell>
          <cell r="M171" t="str">
            <v>SPW5K3615   G114</v>
          </cell>
          <cell r="N171" t="str">
            <v>3333</v>
          </cell>
          <cell r="O171" t="str">
            <v>G4LALM723741</v>
          </cell>
          <cell r="P171" t="str">
            <v>Venue-P</v>
          </cell>
          <cell r="Q171">
            <v>2021</v>
          </cell>
          <cell r="R171">
            <v>44224</v>
          </cell>
          <cell r="S171">
            <v>67</v>
          </cell>
          <cell r="T171" t="str">
            <v>NL01L7717</v>
          </cell>
          <cell r="U171" t="str">
            <v>03-DEL</v>
          </cell>
          <cell r="V171" t="str">
            <v>SANJEEV KUMAR SANI-CSD</v>
          </cell>
          <cell r="W171" t="str">
            <v>SANJEEV KUMAR SANI</v>
          </cell>
          <cell r="X171" t="str">
            <v>TATYASAHEB DHANE</v>
          </cell>
          <cell r="Y171">
            <v>44260</v>
          </cell>
          <cell r="Z171">
            <v>44252</v>
          </cell>
          <cell r="AA171">
            <v>44261</v>
          </cell>
        </row>
        <row r="172">
          <cell r="L172" t="str">
            <v>MALFC81BLMM184063</v>
          </cell>
          <cell r="M172" t="str">
            <v>SPW5K3615   G114</v>
          </cell>
          <cell r="N172" t="str">
            <v>3333</v>
          </cell>
          <cell r="O172" t="str">
            <v>G4LAMM832905</v>
          </cell>
          <cell r="P172" t="str">
            <v>Venue-P</v>
          </cell>
          <cell r="Q172">
            <v>2021</v>
          </cell>
          <cell r="R172">
            <v>44224</v>
          </cell>
          <cell r="S172">
            <v>23</v>
          </cell>
          <cell r="T172" t="str">
            <v>NL01L7717</v>
          </cell>
          <cell r="U172" t="str">
            <v>02-del</v>
          </cell>
          <cell r="V172" t="str">
            <v>ARIJIT SILOJIYA</v>
          </cell>
          <cell r="W172" t="str">
            <v>ARJIT SILOJIYA</v>
          </cell>
          <cell r="X172" t="str">
            <v>ABHISHEK KHAKE</v>
          </cell>
          <cell r="Y172">
            <v>44229</v>
          </cell>
          <cell r="Z172">
            <v>44228</v>
          </cell>
          <cell r="AA172">
            <v>44230</v>
          </cell>
        </row>
        <row r="173">
          <cell r="L173" t="str">
            <v>MALPB813LMM128755</v>
          </cell>
          <cell r="M173" t="str">
            <v>FHW51MC57   D124</v>
          </cell>
          <cell r="N173" t="str">
            <v>3839</v>
          </cell>
          <cell r="O173" t="str">
            <v>D4FAMM177936</v>
          </cell>
          <cell r="P173" t="str">
            <v>Creta-D</v>
          </cell>
          <cell r="Q173">
            <v>2021</v>
          </cell>
          <cell r="R173">
            <v>44224</v>
          </cell>
          <cell r="S173">
            <v>23</v>
          </cell>
          <cell r="T173" t="str">
            <v>NL01L3461</v>
          </cell>
          <cell r="U173" t="str">
            <v>02-del</v>
          </cell>
          <cell r="V173" t="str">
            <v>DASHRATH VITTHALRAO PHAD</v>
          </cell>
          <cell r="W173" t="str">
            <v>DASHRATH VITTHALRAO PHAD</v>
          </cell>
          <cell r="X173" t="str">
            <v>VAIBHAV GHULE</v>
          </cell>
          <cell r="Y173">
            <v>44225</v>
          </cell>
          <cell r="Z173">
            <v>44228</v>
          </cell>
          <cell r="AA173">
            <v>44230</v>
          </cell>
        </row>
        <row r="174">
          <cell r="L174" t="str">
            <v>MALPC812TMM128614</v>
          </cell>
          <cell r="M174" t="str">
            <v>FHW5D661V   G208</v>
          </cell>
          <cell r="N174" t="str">
            <v>3834</v>
          </cell>
          <cell r="O174" t="str">
            <v>G4FLMV120501</v>
          </cell>
          <cell r="P174" t="str">
            <v>Creta-P</v>
          </cell>
          <cell r="Q174">
            <v>2021</v>
          </cell>
          <cell r="R174">
            <v>44224</v>
          </cell>
          <cell r="S174">
            <v>35</v>
          </cell>
          <cell r="T174" t="str">
            <v>NL01G7503</v>
          </cell>
          <cell r="U174" t="str">
            <v>1-del</v>
          </cell>
          <cell r="V174" t="str">
            <v>VAIBHAV DHANAJI SONAWANE</v>
          </cell>
          <cell r="W174" t="str">
            <v>VAIBHAV DHANAJI SONAWANE</v>
          </cell>
          <cell r="X174" t="str">
            <v>MAHADEV JADHAV</v>
          </cell>
          <cell r="Y174">
            <v>44224</v>
          </cell>
          <cell r="Z174">
            <v>44224</v>
          </cell>
          <cell r="AA174">
            <v>44224</v>
          </cell>
        </row>
        <row r="175">
          <cell r="L175" t="str">
            <v>MALBH512LMM042809</v>
          </cell>
          <cell r="M175" t="str">
            <v>SVS6K7615   G111</v>
          </cell>
          <cell r="N175" t="str">
            <v>3784</v>
          </cell>
          <cell r="O175" t="str">
            <v>G4LFMV068159</v>
          </cell>
          <cell r="P175" t="str">
            <v>All New i20-P</v>
          </cell>
          <cell r="Q175">
            <v>2021</v>
          </cell>
          <cell r="R175">
            <v>44224</v>
          </cell>
          <cell r="S175">
            <v>31</v>
          </cell>
          <cell r="T175" t="str">
            <v>NL01G7503</v>
          </cell>
          <cell r="U175" t="str">
            <v>02-del</v>
          </cell>
          <cell r="V175" t="str">
            <v>NIKHIL RAVINDRA WADEKAR</v>
          </cell>
          <cell r="W175" t="str">
            <v>NIKHIL RAVINDRA WADEKAR</v>
          </cell>
          <cell r="X175" t="str">
            <v>MAHADEV JADHAV</v>
          </cell>
          <cell r="Y175">
            <v>44249</v>
          </cell>
          <cell r="Z175">
            <v>44249</v>
          </cell>
          <cell r="AA175">
            <v>44252</v>
          </cell>
        </row>
        <row r="176">
          <cell r="L176" t="str">
            <v>MALPC813MMM128887</v>
          </cell>
          <cell r="M176" t="str">
            <v>FHW51MC5F   G208</v>
          </cell>
          <cell r="N176" t="str">
            <v>3837</v>
          </cell>
          <cell r="O176" t="str">
            <v>D4FAMM177892</v>
          </cell>
          <cell r="P176" t="str">
            <v>Creta-D</v>
          </cell>
          <cell r="Q176">
            <v>2021</v>
          </cell>
          <cell r="R176">
            <v>44224</v>
          </cell>
          <cell r="S176">
            <v>14</v>
          </cell>
          <cell r="T176" t="str">
            <v>NL01G7503</v>
          </cell>
          <cell r="U176" t="str">
            <v>02-del</v>
          </cell>
          <cell r="V176" t="str">
            <v>NITIN BABULAL VARMA</v>
          </cell>
          <cell r="W176" t="str">
            <v>NITIN BABULAL VARMA</v>
          </cell>
          <cell r="X176" t="str">
            <v>VIVEK BHALERAO</v>
          </cell>
          <cell r="Y176">
            <v>44225</v>
          </cell>
          <cell r="Z176">
            <v>44230</v>
          </cell>
          <cell r="AA176">
            <v>44234</v>
          </cell>
        </row>
        <row r="177">
          <cell r="L177" t="str">
            <v>MALFC81DLMM184903</v>
          </cell>
          <cell r="M177" t="str">
            <v>SPW51MC57   G193</v>
          </cell>
          <cell r="N177" t="str">
            <v>3699</v>
          </cell>
          <cell r="O177" t="str">
            <v>D4FAMM178790</v>
          </cell>
          <cell r="P177" t="str">
            <v>Venue-D</v>
          </cell>
          <cell r="Q177">
            <v>2021</v>
          </cell>
          <cell r="R177">
            <v>44228</v>
          </cell>
          <cell r="S177">
            <v>11</v>
          </cell>
          <cell r="T177" t="str">
            <v>NL01AC6363</v>
          </cell>
          <cell r="U177" t="str">
            <v>02-del</v>
          </cell>
          <cell r="V177" t="str">
            <v>PRAJAKTA VILASKUMAR YELLEWAD</v>
          </cell>
          <cell r="W177" t="str">
            <v>PRAJAKTA VILASKUMAR YELLEWAD</v>
          </cell>
          <cell r="X177" t="str">
            <v>VIVEK BHALERAO</v>
          </cell>
          <cell r="Y177">
            <v>44229</v>
          </cell>
          <cell r="Z177">
            <v>44225</v>
          </cell>
          <cell r="AA177">
            <v>44231</v>
          </cell>
        </row>
        <row r="178">
          <cell r="L178" t="str">
            <v>MALBJ512TMM030111</v>
          </cell>
          <cell r="M178" t="str">
            <v>SVS6K761V   K010</v>
          </cell>
          <cell r="N178" t="str">
            <v>3900</v>
          </cell>
          <cell r="O178" t="str">
            <v>G4LFMV066206</v>
          </cell>
          <cell r="P178" t="str">
            <v>All New i20-P</v>
          </cell>
          <cell r="Q178">
            <v>2021</v>
          </cell>
          <cell r="R178">
            <v>44228</v>
          </cell>
          <cell r="S178">
            <v>28</v>
          </cell>
          <cell r="T178" t="str">
            <v>NL01AC6363</v>
          </cell>
          <cell r="U178" t="str">
            <v>02-del</v>
          </cell>
          <cell r="V178" t="str">
            <v>DARSHAN DILIP GANDHI</v>
          </cell>
          <cell r="W178" t="str">
            <v>DARSHAN DILIP GANDHI</v>
          </cell>
          <cell r="X178" t="str">
            <v>SHUBHAM YELLARE</v>
          </cell>
          <cell r="Y178">
            <v>44225</v>
          </cell>
          <cell r="Z178">
            <v>44229</v>
          </cell>
          <cell r="AA178">
            <v>44232</v>
          </cell>
        </row>
        <row r="179">
          <cell r="L179" t="str">
            <v>MALBJ511LMM043080</v>
          </cell>
          <cell r="M179" t="str">
            <v>SVS6K2G17   K006</v>
          </cell>
          <cell r="N179" t="str">
            <v>3909</v>
          </cell>
          <cell r="O179" t="str">
            <v>G3LCMM179783</v>
          </cell>
          <cell r="P179" t="str">
            <v>All New i20-P</v>
          </cell>
          <cell r="Q179">
            <v>2021</v>
          </cell>
          <cell r="R179">
            <v>44228</v>
          </cell>
          <cell r="S179">
            <v>79</v>
          </cell>
          <cell r="T179" t="str">
            <v>NL01AC6363</v>
          </cell>
          <cell r="U179" t="str">
            <v>04-DEL</v>
          </cell>
          <cell r="V179" t="str">
            <v>GAJANAN BANDOPANT MANKESHWARKAR</v>
          </cell>
          <cell r="W179" t="str">
            <v>GAJANAN BANDOPANT MANKESHWARKAR</v>
          </cell>
          <cell r="X179" t="str">
            <v>SHUBHAM MADANE</v>
          </cell>
          <cell r="Y179">
            <v>44298</v>
          </cell>
          <cell r="Z179">
            <v>44298</v>
          </cell>
          <cell r="AA179">
            <v>44299</v>
          </cell>
        </row>
        <row r="180">
          <cell r="L180" t="str">
            <v>MALB351CLMM136176</v>
          </cell>
          <cell r="M180" t="str">
            <v>HQS6K3615   G237</v>
          </cell>
          <cell r="N180" t="str">
            <v>3845</v>
          </cell>
          <cell r="O180" t="str">
            <v>G4LAMM837013</v>
          </cell>
          <cell r="P180" t="str">
            <v>NIOS-C</v>
          </cell>
          <cell r="Q180">
            <v>2021</v>
          </cell>
          <cell r="R180">
            <v>44230</v>
          </cell>
          <cell r="S180">
            <v>12</v>
          </cell>
          <cell r="T180" t="str">
            <v>NL01G7471</v>
          </cell>
          <cell r="U180" t="str">
            <v>02-del</v>
          </cell>
          <cell r="V180" t="str">
            <v>JYOTIRAM PANDITRAO TEKALE</v>
          </cell>
          <cell r="W180" t="str">
            <v>JYOTIRAM PANDITRAO TEKALE</v>
          </cell>
          <cell r="X180" t="str">
            <v>SANKET KAMBLE</v>
          </cell>
          <cell r="Y180">
            <v>44231</v>
          </cell>
          <cell r="Z180">
            <v>44230</v>
          </cell>
          <cell r="AA180">
            <v>44234</v>
          </cell>
        </row>
        <row r="181">
          <cell r="L181" t="str">
            <v>MALBH512LMM044611</v>
          </cell>
          <cell r="M181" t="str">
            <v>SVS6K7615   G111</v>
          </cell>
          <cell r="N181" t="str">
            <v>3784</v>
          </cell>
          <cell r="O181" t="str">
            <v>G4LFMV069872</v>
          </cell>
          <cell r="P181" t="str">
            <v>All New i20-P</v>
          </cell>
          <cell r="Q181">
            <v>2021</v>
          </cell>
          <cell r="R181">
            <v>44228</v>
          </cell>
          <cell r="S181">
            <v>117</v>
          </cell>
          <cell r="T181" t="str">
            <v>NL01AC6363</v>
          </cell>
          <cell r="U181" t="str">
            <v>CURRENT</v>
          </cell>
          <cell r="V181" t="str">
            <v>MAHESH ROHIDAS SABALE</v>
          </cell>
          <cell r="W181" t="str">
            <v>MAHESH ROHIDAS SABALE</v>
          </cell>
          <cell r="X181" t="str">
            <v>YUVRAJ THORAT</v>
          </cell>
          <cell r="Y181">
            <v>44337</v>
          </cell>
          <cell r="Z181" t="e">
            <v>#N/A</v>
          </cell>
          <cell r="AA181">
            <v>44336</v>
          </cell>
        </row>
        <row r="182">
          <cell r="L182" t="str">
            <v>MALFC81ALMM185684</v>
          </cell>
          <cell r="M182" t="str">
            <v>SPW5K2G17   G198</v>
          </cell>
          <cell r="N182" t="str">
            <v>3711</v>
          </cell>
          <cell r="O182" t="str">
            <v>G3LCMM174417</v>
          </cell>
          <cell r="P182" t="str">
            <v>Venue-P</v>
          </cell>
          <cell r="Q182">
            <v>2021</v>
          </cell>
          <cell r="R182">
            <v>44228</v>
          </cell>
          <cell r="S182">
            <v>51</v>
          </cell>
          <cell r="T182" t="str">
            <v>NL01AC6363</v>
          </cell>
          <cell r="U182" t="str">
            <v>03-DEL</v>
          </cell>
          <cell r="V182" t="str">
            <v>MAHENDRA YASHWANT PATIL</v>
          </cell>
          <cell r="W182" t="str">
            <v>MAHENDRA YASHWANT PATIL</v>
          </cell>
          <cell r="X182" t="str">
            <v>MAHADEV JADHAV</v>
          </cell>
          <cell r="Y182">
            <v>44271</v>
          </cell>
          <cell r="Z182">
            <v>44268</v>
          </cell>
          <cell r="AA182">
            <v>44274</v>
          </cell>
        </row>
        <row r="183">
          <cell r="L183" t="str">
            <v>MALPA812LMM129695</v>
          </cell>
          <cell r="M183" t="str">
            <v>FHW5D6617   S010</v>
          </cell>
          <cell r="N183" t="str">
            <v>3810</v>
          </cell>
          <cell r="O183" t="str">
            <v>G4FLMV123275</v>
          </cell>
          <cell r="P183" t="str">
            <v>Creta-P</v>
          </cell>
          <cell r="Q183">
            <v>2021</v>
          </cell>
          <cell r="R183">
            <v>44228</v>
          </cell>
          <cell r="S183">
            <v>11</v>
          </cell>
          <cell r="T183" t="str">
            <v>NL01AC6363</v>
          </cell>
          <cell r="U183" t="str">
            <v>02-del</v>
          </cell>
          <cell r="V183" t="str">
            <v>PRASHANT ARUN PANMAND</v>
          </cell>
          <cell r="W183" t="str">
            <v>PRASHANT ARUN PANMAND</v>
          </cell>
          <cell r="X183" t="str">
            <v>MAHADEV JADHAV</v>
          </cell>
          <cell r="Y183">
            <v>44231</v>
          </cell>
          <cell r="Z183">
            <v>44230</v>
          </cell>
          <cell r="AA183">
            <v>44234</v>
          </cell>
        </row>
        <row r="184">
          <cell r="L184" t="str">
            <v>MALFC81AVMM185757</v>
          </cell>
          <cell r="M184" t="str">
            <v>SPW5K2G1U   G191</v>
          </cell>
          <cell r="N184" t="str">
            <v>3696</v>
          </cell>
          <cell r="O184" t="str">
            <v>G3LCMM181063</v>
          </cell>
          <cell r="P184" t="str">
            <v>Venue-P</v>
          </cell>
          <cell r="Q184">
            <v>2021</v>
          </cell>
          <cell r="R184">
            <v>44230</v>
          </cell>
          <cell r="S184">
            <v>32</v>
          </cell>
          <cell r="T184" t="str">
            <v>NL01G7471</v>
          </cell>
          <cell r="U184" t="str">
            <v>02-del</v>
          </cell>
          <cell r="V184" t="str">
            <v>AMIT SHARMA</v>
          </cell>
          <cell r="W184" t="str">
            <v>AMIT SHARMA</v>
          </cell>
          <cell r="X184" t="str">
            <v>SHUBHAM YELLARE</v>
          </cell>
          <cell r="Y184">
            <v>44235</v>
          </cell>
          <cell r="Z184">
            <v>44233</v>
          </cell>
          <cell r="AA184">
            <v>44252</v>
          </cell>
        </row>
        <row r="185">
          <cell r="L185" t="str">
            <v>MALB241CYMM058484</v>
          </cell>
          <cell r="M185" t="str">
            <v>HQS4K361L   D274</v>
          </cell>
          <cell r="N185" t="str">
            <v>3771</v>
          </cell>
          <cell r="O185" t="str">
            <v>G4LAMM838735</v>
          </cell>
          <cell r="P185" t="str">
            <v>AURA-P</v>
          </cell>
          <cell r="Q185">
            <v>2021</v>
          </cell>
          <cell r="R185">
            <v>44230</v>
          </cell>
          <cell r="S185">
            <v>18</v>
          </cell>
          <cell r="T185" t="str">
            <v>NL01G7471</v>
          </cell>
          <cell r="U185" t="str">
            <v>02-del</v>
          </cell>
          <cell r="V185" t="str">
            <v>ASHEESH KUMAR SINGH</v>
          </cell>
          <cell r="W185" t="str">
            <v>ASHEESHKUMAR SINGH</v>
          </cell>
          <cell r="X185" t="str">
            <v>VRUSHALI MOHITE</v>
          </cell>
          <cell r="Y185">
            <v>44243</v>
          </cell>
          <cell r="Z185">
            <v>44231</v>
          </cell>
          <cell r="AA185">
            <v>44242</v>
          </cell>
        </row>
        <row r="186">
          <cell r="L186" t="str">
            <v>MALPC812LMM129158</v>
          </cell>
          <cell r="M186" t="str">
            <v>FHW5D6617   G206</v>
          </cell>
          <cell r="N186" t="str">
            <v>3835</v>
          </cell>
          <cell r="O186" t="str">
            <v>G4FLMV123085</v>
          </cell>
          <cell r="P186" t="str">
            <v>Creta-P</v>
          </cell>
          <cell r="Q186">
            <v>2021</v>
          </cell>
          <cell r="R186">
            <v>44232</v>
          </cell>
          <cell r="S186">
            <v>19</v>
          </cell>
          <cell r="T186" t="str">
            <v>NL01K4511</v>
          </cell>
          <cell r="U186" t="str">
            <v>02-del</v>
          </cell>
          <cell r="V186" t="str">
            <v>GOURAV PRAVIN KOTAK</v>
          </cell>
          <cell r="W186" t="str">
            <v>GOURAV PRAVIN KOTAK</v>
          </cell>
          <cell r="X186" t="str">
            <v>ASHWIN R SAINDANE</v>
          </cell>
          <cell r="Y186">
            <v>44237</v>
          </cell>
          <cell r="Z186">
            <v>44236</v>
          </cell>
          <cell r="AA186">
            <v>44243</v>
          </cell>
        </row>
        <row r="187">
          <cell r="L187" t="str">
            <v>MALFC81DLMM186229</v>
          </cell>
          <cell r="M187" t="str">
            <v>SPW51MC57   G193</v>
          </cell>
          <cell r="N187" t="str">
            <v>3699</v>
          </cell>
          <cell r="O187" t="str">
            <v>D4FAMM179540</v>
          </cell>
          <cell r="P187" t="str">
            <v>Venue-D</v>
          </cell>
          <cell r="Q187">
            <v>2021</v>
          </cell>
          <cell r="R187">
            <v>44232</v>
          </cell>
          <cell r="S187">
            <v>18</v>
          </cell>
          <cell r="T187" t="str">
            <v>NL01K4511</v>
          </cell>
          <cell r="U187" t="str">
            <v>02-del</v>
          </cell>
          <cell r="V187" t="str">
            <v>MAROTI SEETARAM CHAVRE</v>
          </cell>
          <cell r="W187" t="str">
            <v>MAROTI SEETARAM CHAURE</v>
          </cell>
          <cell r="X187" t="str">
            <v>YUVRAJ THORAT</v>
          </cell>
          <cell r="Y187">
            <v>44236</v>
          </cell>
          <cell r="Z187">
            <v>44233</v>
          </cell>
          <cell r="AA187">
            <v>44239</v>
          </cell>
        </row>
        <row r="188">
          <cell r="L188" t="str">
            <v>MALFC81BLMM186003</v>
          </cell>
          <cell r="M188" t="str">
            <v>SPW5K3615   G194</v>
          </cell>
          <cell r="N188" t="str">
            <v>3697</v>
          </cell>
          <cell r="O188" t="str">
            <v>G4LAMM838820</v>
          </cell>
          <cell r="P188" t="str">
            <v>Venue-P</v>
          </cell>
          <cell r="Q188">
            <v>2021</v>
          </cell>
          <cell r="R188">
            <v>44232</v>
          </cell>
          <cell r="S188">
            <v>18</v>
          </cell>
          <cell r="T188" t="str">
            <v>HR47C9937</v>
          </cell>
          <cell r="U188" t="str">
            <v>02-del</v>
          </cell>
          <cell r="V188" t="str">
            <v>GAJENDRA TUKARAM SUTAR</v>
          </cell>
          <cell r="W188" t="str">
            <v>GAJENDRA TUKARAM SUTAR</v>
          </cell>
          <cell r="X188" t="str">
            <v>SHUBHAM YELLARE</v>
          </cell>
          <cell r="Y188">
            <v>44233</v>
          </cell>
          <cell r="Z188">
            <v>44232</v>
          </cell>
          <cell r="AA188">
            <v>44236</v>
          </cell>
        </row>
        <row r="189">
          <cell r="L189" t="str">
            <v>MALPA812LMM131290</v>
          </cell>
          <cell r="M189" t="str">
            <v>FHW5D6617   S010</v>
          </cell>
          <cell r="N189" t="str">
            <v>3810</v>
          </cell>
          <cell r="O189" t="str">
            <v>G4FLMV124244</v>
          </cell>
          <cell r="P189" t="str">
            <v>Creta-P</v>
          </cell>
          <cell r="Q189">
            <v>2021</v>
          </cell>
          <cell r="R189">
            <v>44233</v>
          </cell>
          <cell r="S189">
            <v>15</v>
          </cell>
          <cell r="T189" t="str">
            <v>NL01N4404</v>
          </cell>
          <cell r="U189" t="str">
            <v>02-del</v>
          </cell>
          <cell r="V189" t="str">
            <v>SANTOSH RAVINDRA KHAIRMODE</v>
          </cell>
          <cell r="W189" t="str">
            <v>SANTOSH RAVINDRA KHAIRMODE</v>
          </cell>
          <cell r="X189" t="str">
            <v>ROHIT NIMBALKAR</v>
          </cell>
          <cell r="Y189">
            <v>44236</v>
          </cell>
          <cell r="Z189">
            <v>44236</v>
          </cell>
          <cell r="AA189">
            <v>44240</v>
          </cell>
        </row>
        <row r="190">
          <cell r="L190" t="str">
            <v>MALPA813LMM132894</v>
          </cell>
          <cell r="M190" t="str">
            <v>FHW51MC57   S010</v>
          </cell>
          <cell r="N190" t="str">
            <v>3809</v>
          </cell>
          <cell r="O190" t="str">
            <v>D4FAMM186544</v>
          </cell>
          <cell r="P190" t="str">
            <v>Creta-D</v>
          </cell>
          <cell r="Q190">
            <v>2021</v>
          </cell>
          <cell r="R190">
            <v>44233</v>
          </cell>
          <cell r="S190">
            <v>18</v>
          </cell>
          <cell r="T190" t="str">
            <v>NL01N4404</v>
          </cell>
          <cell r="U190" t="str">
            <v>02-del</v>
          </cell>
          <cell r="V190" t="str">
            <v>BALKRISHNA NAMDEO LOHOKARE</v>
          </cell>
          <cell r="W190" t="str">
            <v>BALKRISHNA NAMDEO LOHOKARE</v>
          </cell>
          <cell r="X190" t="str">
            <v>ASHWIN R SAINDANE</v>
          </cell>
          <cell r="Y190">
            <v>44239</v>
          </cell>
          <cell r="Z190">
            <v>44237</v>
          </cell>
          <cell r="AA190">
            <v>44246</v>
          </cell>
        </row>
        <row r="191">
          <cell r="L191" t="str">
            <v>MALB241CLMM059237</v>
          </cell>
          <cell r="M191" t="str">
            <v>HQS4K3615   D275</v>
          </cell>
          <cell r="N191" t="str">
            <v>3847</v>
          </cell>
          <cell r="O191" t="str">
            <v>G4LAMM844895</v>
          </cell>
          <cell r="P191" t="str">
            <v>AURA-C</v>
          </cell>
          <cell r="Q191">
            <v>2021</v>
          </cell>
          <cell r="R191">
            <v>44233</v>
          </cell>
          <cell r="S191">
            <v>14</v>
          </cell>
          <cell r="T191" t="str">
            <v>NL01N4404</v>
          </cell>
          <cell r="U191" t="str">
            <v>02-del</v>
          </cell>
          <cell r="V191" t="str">
            <v>RAMESH DATTATRAY TEKALE</v>
          </cell>
          <cell r="W191" t="str">
            <v>RAMESH DATTATRYA TEKALE</v>
          </cell>
          <cell r="X191" t="str">
            <v>ASHWIN R SAINDANE</v>
          </cell>
          <cell r="Y191">
            <v>44239</v>
          </cell>
          <cell r="Z191">
            <v>44238</v>
          </cell>
          <cell r="AA191">
            <v>44242</v>
          </cell>
        </row>
        <row r="192">
          <cell r="L192" t="str">
            <v>MALPA813LMM132296</v>
          </cell>
          <cell r="M192" t="str">
            <v>FHW51MC57   S017</v>
          </cell>
          <cell r="N192" t="str">
            <v>3830</v>
          </cell>
          <cell r="O192" t="str">
            <v>D4FAMM186541</v>
          </cell>
          <cell r="P192" t="str">
            <v>Creta-D</v>
          </cell>
          <cell r="Q192">
            <v>2021</v>
          </cell>
          <cell r="R192">
            <v>44233</v>
          </cell>
          <cell r="S192">
            <v>14</v>
          </cell>
          <cell r="T192" t="str">
            <v>NL01N4404</v>
          </cell>
          <cell r="U192" t="str">
            <v>02-del</v>
          </cell>
          <cell r="V192" t="str">
            <v>VIKRAM BHAUSAHEB SHELKE</v>
          </cell>
          <cell r="W192" t="str">
            <v>VIKRAM BHAUSAHEB SHELKE</v>
          </cell>
          <cell r="X192" t="str">
            <v>SHRIKRUSHNA GAVLI</v>
          </cell>
          <cell r="Y192">
            <v>44236</v>
          </cell>
          <cell r="Z192">
            <v>44235</v>
          </cell>
          <cell r="AA192">
            <v>44239</v>
          </cell>
        </row>
        <row r="193">
          <cell r="L193" t="str">
            <v>MALFC81BLMM187496</v>
          </cell>
          <cell r="M193" t="str">
            <v>SPW5K3615   G194</v>
          </cell>
          <cell r="N193" t="str">
            <v>3697</v>
          </cell>
          <cell r="O193" t="str">
            <v>G4LAMM842833</v>
          </cell>
          <cell r="P193" t="str">
            <v>Venue-P</v>
          </cell>
          <cell r="Q193">
            <v>2021</v>
          </cell>
          <cell r="R193">
            <v>44233</v>
          </cell>
          <cell r="S193">
            <v>14</v>
          </cell>
          <cell r="T193" t="str">
            <v>NL01N4404</v>
          </cell>
          <cell r="U193" t="str">
            <v>02-del</v>
          </cell>
          <cell r="V193" t="str">
            <v>VIJAY RAMCHANDRA KULKARNI</v>
          </cell>
          <cell r="W193" t="str">
            <v>VIJAY RAMCHANDRA KULKARNI</v>
          </cell>
          <cell r="X193" t="str">
            <v>MAYUR JADHAV</v>
          </cell>
          <cell r="Y193">
            <v>44233</v>
          </cell>
          <cell r="Z193">
            <v>44233</v>
          </cell>
          <cell r="AA193">
            <v>44208</v>
          </cell>
        </row>
        <row r="194">
          <cell r="L194" t="str">
            <v>MALB241CLMM059405</v>
          </cell>
          <cell r="M194" t="str">
            <v>HQS4K3615   D275</v>
          </cell>
          <cell r="N194" t="str">
            <v>3847</v>
          </cell>
          <cell r="O194" t="str">
            <v>G4LAMM844929</v>
          </cell>
          <cell r="P194" t="str">
            <v>AURA-C</v>
          </cell>
          <cell r="Q194">
            <v>2021</v>
          </cell>
          <cell r="R194">
            <v>44233</v>
          </cell>
          <cell r="S194">
            <v>19</v>
          </cell>
          <cell r="T194" t="str">
            <v>NL01N4404</v>
          </cell>
          <cell r="U194" t="str">
            <v>02-del</v>
          </cell>
          <cell r="V194" t="str">
            <v>RISHIKESH RAMRAO NIRANJAN</v>
          </cell>
          <cell r="W194" t="str">
            <v>RISHIKESH RAMRAO NIRANJAN</v>
          </cell>
          <cell r="X194" t="str">
            <v>YUVRAJ THORAT</v>
          </cell>
          <cell r="Y194">
            <v>44247</v>
          </cell>
          <cell r="Z194">
            <v>44243</v>
          </cell>
          <cell r="AA194">
            <v>44248</v>
          </cell>
        </row>
        <row r="195">
          <cell r="L195" t="str">
            <v>MALPC811VMM131258</v>
          </cell>
          <cell r="M195" t="str">
            <v>FHW5K4G1U   G209</v>
          </cell>
          <cell r="N195" t="str">
            <v>3832</v>
          </cell>
          <cell r="O195" t="str">
            <v>G4LDLG013715</v>
          </cell>
          <cell r="P195" t="str">
            <v>Creta-P</v>
          </cell>
          <cell r="Q195">
            <v>2021</v>
          </cell>
          <cell r="R195">
            <v>44233</v>
          </cell>
          <cell r="S195">
            <v>14</v>
          </cell>
          <cell r="T195" t="str">
            <v>MH12NX5940</v>
          </cell>
          <cell r="U195" t="str">
            <v>02-del</v>
          </cell>
          <cell r="V195" t="str">
            <v>SATISH SHRIPATI CHAVAN</v>
          </cell>
          <cell r="W195" t="str">
            <v>SATISH SHRIPATI CHAVAN</v>
          </cell>
          <cell r="X195" t="str">
            <v>ASHWIN R SAINDANE</v>
          </cell>
          <cell r="Y195">
            <v>44236</v>
          </cell>
          <cell r="Z195">
            <v>44235</v>
          </cell>
          <cell r="AA195">
            <v>44240</v>
          </cell>
        </row>
        <row r="196">
          <cell r="L196" t="str">
            <v>MALBK512LMM046294</v>
          </cell>
          <cell r="M196" t="str">
            <v>SVS6K7615   H061</v>
          </cell>
          <cell r="N196" t="str">
            <v>3753</v>
          </cell>
          <cell r="O196" t="str">
            <v>G4LFMV073247</v>
          </cell>
          <cell r="P196" t="str">
            <v>All New i20-P</v>
          </cell>
          <cell r="Q196">
            <v>2021</v>
          </cell>
          <cell r="R196">
            <v>44235</v>
          </cell>
          <cell r="S196">
            <v>13</v>
          </cell>
          <cell r="T196" t="str">
            <v>MH14GU3858</v>
          </cell>
          <cell r="U196" t="str">
            <v>02-del</v>
          </cell>
          <cell r="V196" t="str">
            <v>DIPAK DILIP PRASADE</v>
          </cell>
          <cell r="W196" t="str">
            <v>DIPAK DILIP PRASADE</v>
          </cell>
          <cell r="X196" t="str">
            <v>ASHWIN R SAINDANE</v>
          </cell>
          <cell r="Y196">
            <v>44236</v>
          </cell>
          <cell r="Z196">
            <v>44235</v>
          </cell>
          <cell r="AA196">
            <v>44241</v>
          </cell>
        </row>
        <row r="197">
          <cell r="L197" t="str">
            <v>MALPC813LMM133752</v>
          </cell>
          <cell r="M197" t="str">
            <v>FHW51MC57   G206</v>
          </cell>
          <cell r="N197" t="str">
            <v>3836</v>
          </cell>
          <cell r="O197" t="str">
            <v>D4FAMM188524</v>
          </cell>
          <cell r="P197" t="str">
            <v>Creta-D</v>
          </cell>
          <cell r="Q197">
            <v>2021</v>
          </cell>
          <cell r="R197">
            <v>44235</v>
          </cell>
          <cell r="S197">
            <v>12</v>
          </cell>
          <cell r="T197" t="str">
            <v>MH14GU3858</v>
          </cell>
          <cell r="U197" t="str">
            <v>02-del</v>
          </cell>
          <cell r="V197" t="str">
            <v>KALURAM BABAN SUTAR ( KAMLESH)</v>
          </cell>
          <cell r="W197" t="str">
            <v>KALURAM BABAN SUTAR</v>
          </cell>
          <cell r="X197" t="str">
            <v>NITIN BODAKE</v>
          </cell>
          <cell r="Y197">
            <v>44236</v>
          </cell>
          <cell r="Z197">
            <v>44235</v>
          </cell>
          <cell r="AA197">
            <v>44242</v>
          </cell>
        </row>
        <row r="198">
          <cell r="L198" t="str">
            <v>MALPA813LMM133580</v>
          </cell>
          <cell r="M198" t="str">
            <v>FHW51MC57   S010</v>
          </cell>
          <cell r="N198" t="str">
            <v>3809</v>
          </cell>
          <cell r="O198" t="str">
            <v>D4FAMM188520</v>
          </cell>
          <cell r="P198" t="str">
            <v>Creta-D</v>
          </cell>
          <cell r="Q198">
            <v>2021</v>
          </cell>
          <cell r="R198">
            <v>44235</v>
          </cell>
          <cell r="S198">
            <v>12</v>
          </cell>
          <cell r="T198" t="str">
            <v>MH14GU3858</v>
          </cell>
          <cell r="U198" t="str">
            <v>02-del</v>
          </cell>
          <cell r="V198" t="str">
            <v>ANIL GORAKSHNATH PAKHALE</v>
          </cell>
          <cell r="W198" t="str">
            <v>ANIL GORAKSHNATH PAKHALE</v>
          </cell>
          <cell r="X198" t="str">
            <v>SHUBHAM KADU</v>
          </cell>
          <cell r="Y198">
            <v>44236</v>
          </cell>
          <cell r="Z198">
            <v>44236</v>
          </cell>
          <cell r="AA198">
            <v>44239</v>
          </cell>
        </row>
        <row r="199">
          <cell r="L199" t="str">
            <v>MALPC813LMM133832</v>
          </cell>
          <cell r="M199" t="str">
            <v>FHW51MC57   G204</v>
          </cell>
          <cell r="N199" t="str">
            <v>3841</v>
          </cell>
          <cell r="O199" t="str">
            <v>D4FAMM188948</v>
          </cell>
          <cell r="P199" t="str">
            <v>Creta-D</v>
          </cell>
          <cell r="Q199">
            <v>2021</v>
          </cell>
          <cell r="R199">
            <v>44235</v>
          </cell>
          <cell r="S199">
            <v>13</v>
          </cell>
          <cell r="T199" t="str">
            <v>NL01K6254</v>
          </cell>
          <cell r="U199" t="str">
            <v>02-del</v>
          </cell>
          <cell r="V199" t="str">
            <v>SAURABH SUDHIR SHEDOLKAR</v>
          </cell>
          <cell r="W199" t="str">
            <v>SAURABH SUDHIR SHEDOLKAR</v>
          </cell>
          <cell r="X199" t="str">
            <v>SHUBHAM KADU</v>
          </cell>
          <cell r="Y199">
            <v>44243</v>
          </cell>
          <cell r="Z199">
            <v>44242</v>
          </cell>
          <cell r="AA199">
            <v>44243</v>
          </cell>
        </row>
        <row r="200">
          <cell r="L200" t="str">
            <v>MALPC812LMM133387</v>
          </cell>
          <cell r="M200" t="str">
            <v>FHW5D6617   G206</v>
          </cell>
          <cell r="N200" t="str">
            <v>3835</v>
          </cell>
          <cell r="O200" t="str">
            <v>G4FLMV124980</v>
          </cell>
          <cell r="P200" t="str">
            <v>Creta-P</v>
          </cell>
          <cell r="Q200">
            <v>2021</v>
          </cell>
          <cell r="R200">
            <v>44237</v>
          </cell>
          <cell r="S200">
            <v>15</v>
          </cell>
          <cell r="T200" t="str">
            <v>NL01L4950</v>
          </cell>
          <cell r="U200" t="str">
            <v>02-del</v>
          </cell>
          <cell r="V200" t="str">
            <v>RAJENDRA PRABHAKAR NASHIKKAR</v>
          </cell>
          <cell r="W200" t="str">
            <v>RAJENDRA PRABHAKAR NASHIKKAR</v>
          </cell>
          <cell r="X200" t="str">
            <v>SANKET KAMBLE</v>
          </cell>
          <cell r="Y200">
            <v>44239</v>
          </cell>
          <cell r="Z200">
            <v>44238</v>
          </cell>
          <cell r="AA200">
            <v>44245</v>
          </cell>
        </row>
        <row r="201">
          <cell r="L201" t="str">
            <v>MALB351CYMM157891</v>
          </cell>
          <cell r="M201" t="str">
            <v>HQS6K361L   G239</v>
          </cell>
          <cell r="N201" t="str">
            <v>3765</v>
          </cell>
          <cell r="O201" t="str">
            <v>G4LAMM849230</v>
          </cell>
          <cell r="P201" t="str">
            <v>NIOS-P</v>
          </cell>
          <cell r="Q201">
            <v>2021</v>
          </cell>
          <cell r="R201">
            <v>44236</v>
          </cell>
          <cell r="S201">
            <v>12</v>
          </cell>
          <cell r="T201" t="str">
            <v>NL01AE1730</v>
          </cell>
          <cell r="U201" t="str">
            <v>02-del</v>
          </cell>
          <cell r="V201" t="str">
            <v>NEHA SALIL DIVEKAR</v>
          </cell>
          <cell r="W201" t="str">
            <v>NEHA SALIL DIVEKAR</v>
          </cell>
          <cell r="X201" t="str">
            <v>ABHISHEK KHAKE</v>
          </cell>
          <cell r="Y201">
            <v>44239</v>
          </cell>
          <cell r="Z201">
            <v>44238</v>
          </cell>
          <cell r="AA201">
            <v>44243</v>
          </cell>
        </row>
        <row r="202">
          <cell r="L202" t="str">
            <v>MALFC81BLMM189015</v>
          </cell>
          <cell r="M202" t="str">
            <v>SPW5K3615   G114</v>
          </cell>
          <cell r="N202" t="str">
            <v>3333</v>
          </cell>
          <cell r="O202" t="str">
            <v>G4LAMM848164</v>
          </cell>
          <cell r="P202" t="str">
            <v>Venue-P</v>
          </cell>
          <cell r="Q202">
            <v>2021</v>
          </cell>
          <cell r="R202">
            <v>44236</v>
          </cell>
          <cell r="S202">
            <v>24</v>
          </cell>
          <cell r="T202" t="str">
            <v>NL01AE1730</v>
          </cell>
          <cell r="U202" t="str">
            <v>02-del</v>
          </cell>
          <cell r="V202" t="str">
            <v>SHYAMDAYAL RAMNAYAN YADAV</v>
          </cell>
          <cell r="W202" t="str">
            <v>SHYAMDAYAL RAMNAYAN YADAV</v>
          </cell>
          <cell r="X202" t="str">
            <v>VAIBHAV GHULE</v>
          </cell>
          <cell r="Y202">
            <v>44256</v>
          </cell>
          <cell r="Z202">
            <v>44246</v>
          </cell>
          <cell r="AA202">
            <v>44252</v>
          </cell>
        </row>
        <row r="203">
          <cell r="L203" t="str">
            <v>MALC841FLMM266589</v>
          </cell>
          <cell r="M203" t="str">
            <v>H6S41MC57   G257</v>
          </cell>
          <cell r="N203" t="str">
            <v>3632</v>
          </cell>
          <cell r="O203" t="str">
            <v>D4FAMM190197</v>
          </cell>
          <cell r="P203" t="str">
            <v>Verna-D</v>
          </cell>
          <cell r="Q203">
            <v>2021</v>
          </cell>
          <cell r="R203">
            <v>44236</v>
          </cell>
          <cell r="S203">
            <v>24</v>
          </cell>
          <cell r="T203" t="str">
            <v>NL01AE1730</v>
          </cell>
          <cell r="U203" t="str">
            <v>02-del</v>
          </cell>
          <cell r="V203" t="str">
            <v>DEEPAK GOVIND DESHPANDE</v>
          </cell>
          <cell r="W203" t="str">
            <v>DEEPAK GOVIND DESHPANDE</v>
          </cell>
          <cell r="X203" t="str">
            <v>VIVEK BHALERAO</v>
          </cell>
          <cell r="Y203">
            <v>44256</v>
          </cell>
          <cell r="Z203">
            <v>44247</v>
          </cell>
          <cell r="AA203">
            <v>44252</v>
          </cell>
        </row>
        <row r="204">
          <cell r="L204" t="str">
            <v>MALPC813MMM134490</v>
          </cell>
          <cell r="M204" t="str">
            <v>FHW51MC5F   G208</v>
          </cell>
          <cell r="N204" t="str">
            <v>3837</v>
          </cell>
          <cell r="O204" t="str">
            <v>D4FAMM189094</v>
          </cell>
          <cell r="P204" t="str">
            <v>Creta-D</v>
          </cell>
          <cell r="Q204">
            <v>2021</v>
          </cell>
          <cell r="R204">
            <v>44236</v>
          </cell>
          <cell r="S204">
            <v>11</v>
          </cell>
          <cell r="T204" t="str">
            <v>NL01AE1730</v>
          </cell>
          <cell r="U204" t="str">
            <v>02-del</v>
          </cell>
          <cell r="V204" t="str">
            <v>JEEVAN JANARDAN KHEDEKAR</v>
          </cell>
          <cell r="W204" t="str">
            <v>JEEVAN JANARDAN KHEDEKAR</v>
          </cell>
          <cell r="X204" t="str">
            <v>SHUBHAM KADU</v>
          </cell>
          <cell r="Y204">
            <v>44243</v>
          </cell>
          <cell r="Z204">
            <v>44242</v>
          </cell>
          <cell r="AA204">
            <v>44242</v>
          </cell>
        </row>
        <row r="205">
          <cell r="L205" t="str">
            <v>MALB241CLMM059786</v>
          </cell>
          <cell r="M205" t="str">
            <v>HQS4K3615   D275</v>
          </cell>
          <cell r="N205" t="str">
            <v>3847</v>
          </cell>
          <cell r="O205" t="str">
            <v>G4LAMM848342</v>
          </cell>
          <cell r="P205" t="str">
            <v>AURA-C</v>
          </cell>
          <cell r="Q205">
            <v>2021</v>
          </cell>
          <cell r="R205">
            <v>44236</v>
          </cell>
          <cell r="S205">
            <v>10</v>
          </cell>
          <cell r="T205" t="str">
            <v>NL01AE1730</v>
          </cell>
          <cell r="U205" t="str">
            <v>02-del</v>
          </cell>
          <cell r="V205" t="str">
            <v>RAVINDRA KONDAJI AVTHANKAR</v>
          </cell>
          <cell r="W205" t="str">
            <v>RAVINDRA KONDAJI AVTHANKAR</v>
          </cell>
          <cell r="X205" t="str">
            <v>VAIBHAV GHULE</v>
          </cell>
          <cell r="Y205">
            <v>44237</v>
          </cell>
          <cell r="Z205">
            <v>44236</v>
          </cell>
          <cell r="AA205">
            <v>44241</v>
          </cell>
        </row>
        <row r="206">
          <cell r="L206" t="str">
            <v>MALB241CLMM059844</v>
          </cell>
          <cell r="M206" t="str">
            <v>HQS4K3615   D275</v>
          </cell>
          <cell r="N206" t="str">
            <v>3847</v>
          </cell>
          <cell r="O206" t="str">
            <v>G4LAMM848347</v>
          </cell>
          <cell r="P206" t="str">
            <v>AURA-C</v>
          </cell>
          <cell r="Q206">
            <v>2021</v>
          </cell>
          <cell r="R206">
            <v>44236</v>
          </cell>
          <cell r="S206">
            <v>12</v>
          </cell>
          <cell r="T206" t="str">
            <v>NL01AE1730</v>
          </cell>
          <cell r="U206" t="str">
            <v>02-del</v>
          </cell>
          <cell r="V206" t="str">
            <v>SHIVAJI BHUJANGRAO DHAMANE</v>
          </cell>
          <cell r="W206" t="str">
            <v>SHIVAJI BHUJANGRAO DHAMANE</v>
          </cell>
          <cell r="X206" t="str">
            <v>SHRIKRUSHNA GAVLI</v>
          </cell>
          <cell r="Y206">
            <v>44244</v>
          </cell>
          <cell r="Z206">
            <v>44239</v>
          </cell>
          <cell r="AA206">
            <v>44243</v>
          </cell>
        </row>
        <row r="207">
          <cell r="L207" t="str">
            <v>MALAF51CLMM142016</v>
          </cell>
          <cell r="M207" t="str">
            <v>C4S6E3315   D414</v>
          </cell>
          <cell r="N207" t="str">
            <v>3595</v>
          </cell>
          <cell r="O207" t="str">
            <v>G4HGMM087478</v>
          </cell>
          <cell r="P207" t="str">
            <v>Santro-P</v>
          </cell>
          <cell r="Q207">
            <v>2021</v>
          </cell>
          <cell r="R207">
            <v>44237</v>
          </cell>
          <cell r="S207">
            <v>42</v>
          </cell>
          <cell r="T207" t="str">
            <v>NL01AA7237</v>
          </cell>
          <cell r="U207" t="str">
            <v>03-DEL</v>
          </cell>
          <cell r="V207" t="str">
            <v>ABHISHEK KRISHNANATH KULKARNI</v>
          </cell>
          <cell r="W207" t="str">
            <v>ABHISHEK KRISHNANATH KULKARNI</v>
          </cell>
          <cell r="X207" t="str">
            <v>SIDDHESH MANE</v>
          </cell>
          <cell r="Y207">
            <v>44272</v>
          </cell>
          <cell r="Z207">
            <v>44272</v>
          </cell>
          <cell r="AA207">
            <v>44274</v>
          </cell>
        </row>
        <row r="208">
          <cell r="L208" t="str">
            <v>MALPC813MMM135032</v>
          </cell>
          <cell r="M208" t="str">
            <v>FHW51MC5F   G208</v>
          </cell>
          <cell r="N208" t="str">
            <v>3837</v>
          </cell>
          <cell r="O208" t="str">
            <v>D4FAMM185823</v>
          </cell>
          <cell r="P208" t="str">
            <v>Creta-D</v>
          </cell>
          <cell r="Q208">
            <v>2021</v>
          </cell>
          <cell r="R208">
            <v>44237</v>
          </cell>
          <cell r="S208">
            <v>13</v>
          </cell>
          <cell r="T208" t="str">
            <v>NL01AA7237</v>
          </cell>
          <cell r="U208" t="str">
            <v>02-del</v>
          </cell>
          <cell r="V208" t="str">
            <v>NILESH VIJAYKUMAR KALA</v>
          </cell>
          <cell r="W208" t="str">
            <v>NILESH VIJAYKUMAR KALA</v>
          </cell>
          <cell r="X208" t="str">
            <v>YUVRAJ THORAT</v>
          </cell>
          <cell r="Y208">
            <v>44243</v>
          </cell>
          <cell r="Z208">
            <v>44241</v>
          </cell>
          <cell r="AA208">
            <v>44245</v>
          </cell>
        </row>
        <row r="209">
          <cell r="L209" t="str">
            <v>MALB251CLMM158590</v>
          </cell>
          <cell r="M209" t="str">
            <v>HQS6K3615   D237</v>
          </cell>
          <cell r="N209" t="str">
            <v>3853</v>
          </cell>
          <cell r="O209" t="str">
            <v>G4LAMM850925</v>
          </cell>
          <cell r="P209" t="str">
            <v>NIOS-P</v>
          </cell>
          <cell r="Q209">
            <v>2021</v>
          </cell>
          <cell r="R209">
            <v>44239</v>
          </cell>
          <cell r="S209">
            <v>11</v>
          </cell>
          <cell r="T209" t="str">
            <v>NL01N2280</v>
          </cell>
          <cell r="U209" t="str">
            <v>02-del</v>
          </cell>
          <cell r="V209" t="str">
            <v>PANKAJ RAMPRAKASH NAGPAL</v>
          </cell>
          <cell r="W209" t="str">
            <v>PANKAJ RAMPRAKASH NAGPAL</v>
          </cell>
          <cell r="X209" t="str">
            <v>NITIN BODAKE</v>
          </cell>
          <cell r="Y209">
            <v>44247</v>
          </cell>
          <cell r="Z209">
            <v>44243</v>
          </cell>
          <cell r="AA209">
            <v>44245</v>
          </cell>
        </row>
        <row r="210">
          <cell r="L210" t="str">
            <v>MALBJ512LMM047933</v>
          </cell>
          <cell r="M210" t="str">
            <v>SVS6K7615   K010</v>
          </cell>
          <cell r="N210" t="str">
            <v>3904</v>
          </cell>
          <cell r="O210" t="str">
            <v>G4LFMV076261</v>
          </cell>
          <cell r="P210" t="str">
            <v>All New i20-P</v>
          </cell>
          <cell r="Q210">
            <v>2021</v>
          </cell>
          <cell r="R210">
            <v>44239</v>
          </cell>
          <cell r="S210">
            <v>20</v>
          </cell>
          <cell r="T210" t="str">
            <v>NL01N2280</v>
          </cell>
          <cell r="U210" t="str">
            <v>02-del</v>
          </cell>
          <cell r="V210" t="str">
            <v>DEEPAK NARHARI KONDHARE</v>
          </cell>
          <cell r="W210" t="str">
            <v>DEEPAK NARHARI KONDHARE</v>
          </cell>
          <cell r="X210" t="str">
            <v>SHUBHAM KADU</v>
          </cell>
          <cell r="Y210">
            <v>44249</v>
          </cell>
          <cell r="Z210">
            <v>44249</v>
          </cell>
          <cell r="AA210">
            <v>44252</v>
          </cell>
        </row>
        <row r="211">
          <cell r="L211" t="str">
            <v>MALB241CLMM060503</v>
          </cell>
          <cell r="M211" t="str">
            <v>HQS4K3615   D275</v>
          </cell>
          <cell r="N211" t="str">
            <v>3847</v>
          </cell>
          <cell r="O211" t="str">
            <v>G4LAMM851781</v>
          </cell>
          <cell r="P211" t="str">
            <v>AURA-C</v>
          </cell>
          <cell r="Q211">
            <v>2021</v>
          </cell>
          <cell r="R211">
            <v>44239</v>
          </cell>
          <cell r="S211">
            <v>21</v>
          </cell>
          <cell r="T211" t="str">
            <v>NL01N2280</v>
          </cell>
          <cell r="U211" t="str">
            <v>03-DEL</v>
          </cell>
          <cell r="V211" t="str">
            <v>AMIT DNYANESHWAR KAMTHE</v>
          </cell>
          <cell r="W211" t="str">
            <v>AMIT DNYANESHWAR KAMTHE</v>
          </cell>
          <cell r="X211" t="str">
            <v>SHUBHAM YELLARE</v>
          </cell>
          <cell r="Y211">
            <v>44257</v>
          </cell>
          <cell r="Z211">
            <v>44252</v>
          </cell>
          <cell r="AA211">
            <v>44256</v>
          </cell>
        </row>
        <row r="212">
          <cell r="L212" t="str">
            <v>MALB241CLMM060544</v>
          </cell>
          <cell r="M212" t="str">
            <v>HQS4K3615   D275</v>
          </cell>
          <cell r="N212" t="str">
            <v>3847</v>
          </cell>
          <cell r="O212" t="str">
            <v>G4LAMM852210</v>
          </cell>
          <cell r="P212" t="str">
            <v>AURA-C</v>
          </cell>
          <cell r="Q212">
            <v>2021</v>
          </cell>
          <cell r="R212">
            <v>44239</v>
          </cell>
          <cell r="S212">
            <v>7</v>
          </cell>
          <cell r="T212" t="str">
            <v>NL01N2280</v>
          </cell>
          <cell r="U212" t="str">
            <v>02-del</v>
          </cell>
          <cell r="V212" t="str">
            <v>SHUBHAM VYANKTESH GUNDEWAR</v>
          </cell>
          <cell r="W212" t="str">
            <v>SHUBHAM VYANKTESH GUNDEWAR</v>
          </cell>
          <cell r="X212" t="str">
            <v>ABHISHEK KHAKE</v>
          </cell>
          <cell r="Y212">
            <v>44243</v>
          </cell>
          <cell r="Z212">
            <v>44240</v>
          </cell>
          <cell r="AA212">
            <v>44242</v>
          </cell>
        </row>
        <row r="213">
          <cell r="L213" t="str">
            <v>MALB241CLMM060551</v>
          </cell>
          <cell r="M213" t="str">
            <v>HQS4K3615   D275</v>
          </cell>
          <cell r="N213" t="str">
            <v>3847</v>
          </cell>
          <cell r="O213" t="str">
            <v>G4LAMM852216</v>
          </cell>
          <cell r="P213" t="str">
            <v>AURA-C</v>
          </cell>
          <cell r="Q213">
            <v>2021</v>
          </cell>
          <cell r="R213">
            <v>44239</v>
          </cell>
          <cell r="S213">
            <v>10</v>
          </cell>
          <cell r="T213" t="str">
            <v>NL01N2280</v>
          </cell>
          <cell r="U213" t="str">
            <v>02-del</v>
          </cell>
          <cell r="V213" t="str">
            <v>PRAVIN VITTHALRAO BANSODE</v>
          </cell>
          <cell r="W213" t="str">
            <v>PRAVIN VITTHALRAO BANSODE</v>
          </cell>
          <cell r="X213" t="str">
            <v>SIDDHESH MANE</v>
          </cell>
          <cell r="Y213">
            <v>44243</v>
          </cell>
          <cell r="Z213">
            <v>44243</v>
          </cell>
          <cell r="AA213">
            <v>44245</v>
          </cell>
        </row>
        <row r="214">
          <cell r="L214" t="str">
            <v>MALB241CLMM060552</v>
          </cell>
          <cell r="M214" t="str">
            <v>HQS4K3615   D275</v>
          </cell>
          <cell r="N214" t="str">
            <v>3847</v>
          </cell>
          <cell r="O214" t="str">
            <v>G4LAMM852241</v>
          </cell>
          <cell r="P214" t="str">
            <v>AURA-C</v>
          </cell>
          <cell r="Q214">
            <v>2021</v>
          </cell>
          <cell r="R214">
            <v>44242</v>
          </cell>
          <cell r="S214">
            <v>11</v>
          </cell>
          <cell r="T214" t="str">
            <v>NL01Q1145</v>
          </cell>
          <cell r="U214" t="str">
            <v>02-del</v>
          </cell>
          <cell r="V214" t="str">
            <v>PRABHAKAR VAMAN SUTAR</v>
          </cell>
          <cell r="W214" t="str">
            <v>PRABHAKAR VAMAN SUTAR</v>
          </cell>
          <cell r="X214" t="str">
            <v>SHUBHAM MADANE</v>
          </cell>
          <cell r="Y214">
            <v>44243</v>
          </cell>
          <cell r="Z214">
            <v>44242</v>
          </cell>
          <cell r="AA214">
            <v>44246</v>
          </cell>
        </row>
        <row r="215">
          <cell r="L215" t="str">
            <v>MALB341CYMM060737</v>
          </cell>
          <cell r="M215" t="str">
            <v>HQS4K361L   G252</v>
          </cell>
          <cell r="N215" t="str">
            <v>3766</v>
          </cell>
          <cell r="O215" t="str">
            <v>G4LAMM853578</v>
          </cell>
          <cell r="P215" t="str">
            <v>AURA-P</v>
          </cell>
          <cell r="Q215">
            <v>2021</v>
          </cell>
          <cell r="R215">
            <v>44242</v>
          </cell>
          <cell r="S215">
            <v>31</v>
          </cell>
          <cell r="T215" t="str">
            <v>NL01Q1145</v>
          </cell>
          <cell r="U215" t="str">
            <v>03-DEL</v>
          </cell>
          <cell r="V215" t="str">
            <v>MOUMITA PAUL</v>
          </cell>
          <cell r="W215" t="str">
            <v>MOUMITA PAUL</v>
          </cell>
          <cell r="X215" t="str">
            <v>TATYASAHEB DHANE</v>
          </cell>
          <cell r="Y215">
            <v>44256</v>
          </cell>
          <cell r="Z215">
            <v>44252</v>
          </cell>
          <cell r="AA215">
            <v>44266</v>
          </cell>
        </row>
        <row r="216">
          <cell r="L216" t="str">
            <v>MALFC81DLMM191080</v>
          </cell>
          <cell r="M216" t="str">
            <v>SPW51MC57   G193</v>
          </cell>
          <cell r="N216" t="str">
            <v>3699</v>
          </cell>
          <cell r="O216" t="str">
            <v>D4FAMM193163</v>
          </cell>
          <cell r="P216" t="str">
            <v>Venue-D</v>
          </cell>
          <cell r="Q216">
            <v>2021</v>
          </cell>
          <cell r="R216">
            <v>44242</v>
          </cell>
          <cell r="S216">
            <v>15</v>
          </cell>
          <cell r="T216" t="str">
            <v>NL01Q2022</v>
          </cell>
          <cell r="U216" t="str">
            <v>02-del</v>
          </cell>
          <cell r="V216" t="str">
            <v>PRAKASH CHINTAMAN CHORGE</v>
          </cell>
          <cell r="W216" t="str">
            <v>PRAKASH CHINTAMAN CHORGE</v>
          </cell>
          <cell r="X216" t="str">
            <v>NITIN BODAKE</v>
          </cell>
          <cell r="Y216">
            <v>44247</v>
          </cell>
          <cell r="Z216">
            <v>44243</v>
          </cell>
          <cell r="AA216">
            <v>44251</v>
          </cell>
        </row>
        <row r="217">
          <cell r="L217" t="str">
            <v>MALFC81DLMM191076</v>
          </cell>
          <cell r="M217" t="str">
            <v>SPW51MC57   G193</v>
          </cell>
          <cell r="N217" t="str">
            <v>3699</v>
          </cell>
          <cell r="O217" t="str">
            <v>D4FAMM193121</v>
          </cell>
          <cell r="P217" t="str">
            <v>Venue-D</v>
          </cell>
          <cell r="Q217">
            <v>2021</v>
          </cell>
          <cell r="R217">
            <v>44242</v>
          </cell>
          <cell r="S217">
            <v>7</v>
          </cell>
          <cell r="T217" t="str">
            <v>NL01Q1145</v>
          </cell>
          <cell r="U217" t="str">
            <v>02-del</v>
          </cell>
          <cell r="V217" t="str">
            <v>AVINASH VISHWANATH GONDE</v>
          </cell>
          <cell r="W217" t="str">
            <v>AVINASH VISHWANATH GONDE</v>
          </cell>
          <cell r="X217" t="str">
            <v>SHRIKRUSHNA GAVLI</v>
          </cell>
          <cell r="Y217">
            <v>44243</v>
          </cell>
          <cell r="Z217">
            <v>44240</v>
          </cell>
          <cell r="AA217">
            <v>44243</v>
          </cell>
        </row>
        <row r="218">
          <cell r="L218" t="str">
            <v>MALPA813LMM136776</v>
          </cell>
          <cell r="M218" t="str">
            <v>FHW51MC57   S017</v>
          </cell>
          <cell r="N218" t="str">
            <v>3830</v>
          </cell>
          <cell r="O218" t="str">
            <v>D4FAMM194254</v>
          </cell>
          <cell r="P218" t="str">
            <v>Creta-D</v>
          </cell>
          <cell r="Q218">
            <v>2021</v>
          </cell>
          <cell r="R218">
            <v>44242</v>
          </cell>
          <cell r="S218">
            <v>8</v>
          </cell>
          <cell r="T218" t="str">
            <v>NL01Q1145</v>
          </cell>
          <cell r="U218" t="str">
            <v>02-del</v>
          </cell>
          <cell r="V218" t="str">
            <v>BHAIRU PIRAJI SANAP</v>
          </cell>
          <cell r="W218" t="str">
            <v>BHAIRU PIRAJI SANAP</v>
          </cell>
          <cell r="X218" t="str">
            <v>NITIN BODAKE</v>
          </cell>
          <cell r="Y218">
            <v>44243</v>
          </cell>
          <cell r="Z218">
            <v>44242</v>
          </cell>
          <cell r="AA218">
            <v>44244</v>
          </cell>
        </row>
        <row r="219">
          <cell r="L219" t="str">
            <v>MALPC813LMM136879</v>
          </cell>
          <cell r="M219" t="str">
            <v>FHW51MC57   G206</v>
          </cell>
          <cell r="N219" t="str">
            <v>3836</v>
          </cell>
          <cell r="O219" t="str">
            <v>D4FAMM193601</v>
          </cell>
          <cell r="P219" t="str">
            <v>Creta-D</v>
          </cell>
          <cell r="Q219">
            <v>2021</v>
          </cell>
          <cell r="R219">
            <v>44242</v>
          </cell>
          <cell r="S219">
            <v>20</v>
          </cell>
          <cell r="T219" t="str">
            <v>NL01Q1145</v>
          </cell>
          <cell r="U219" t="str">
            <v>02-del</v>
          </cell>
          <cell r="V219" t="str">
            <v>SHIVAJI MADHUKAR KOLHE</v>
          </cell>
          <cell r="W219" t="str">
            <v>SHIVAJI MADHUKAR KOLHE</v>
          </cell>
          <cell r="X219" t="str">
            <v>SHRIKRUSHNA GAVLI</v>
          </cell>
          <cell r="Y219">
            <v>44252</v>
          </cell>
          <cell r="Z219">
            <v>44248</v>
          </cell>
          <cell r="AA219">
            <v>44252</v>
          </cell>
        </row>
        <row r="220">
          <cell r="L220" t="str">
            <v>MALPC813LMM137040</v>
          </cell>
          <cell r="M220" t="str">
            <v>FHW51MC57   G204</v>
          </cell>
          <cell r="N220" t="str">
            <v>3841</v>
          </cell>
          <cell r="O220" t="str">
            <v>D4FAMM194296</v>
          </cell>
          <cell r="P220" t="str">
            <v>Creta-D</v>
          </cell>
          <cell r="Q220">
            <v>2021</v>
          </cell>
          <cell r="R220">
            <v>44242</v>
          </cell>
          <cell r="S220">
            <v>21</v>
          </cell>
          <cell r="T220" t="str">
            <v>NL01Q1145</v>
          </cell>
          <cell r="U220" t="str">
            <v>03-DEL</v>
          </cell>
          <cell r="V220" t="str">
            <v>DEEPAK SAMBHAJI SHINDE</v>
          </cell>
          <cell r="W220" t="str">
            <v>DEEPAK SAMBHAJI SHINDE</v>
          </cell>
          <cell r="X220" t="str">
            <v>ASHWIN R SAINDANE</v>
          </cell>
          <cell r="Y220">
            <v>44256</v>
          </cell>
          <cell r="Z220">
            <v>44252</v>
          </cell>
          <cell r="AA220">
            <v>44257</v>
          </cell>
        </row>
        <row r="221">
          <cell r="L221" t="str">
            <v>MALPA813LMM136688</v>
          </cell>
          <cell r="M221" t="str">
            <v>FHW51MC57   S010</v>
          </cell>
          <cell r="N221" t="str">
            <v>3809</v>
          </cell>
          <cell r="O221" t="str">
            <v>D4FAMM194255</v>
          </cell>
          <cell r="P221" t="str">
            <v>Creta-D</v>
          </cell>
          <cell r="Q221">
            <v>2021</v>
          </cell>
          <cell r="R221">
            <v>44242</v>
          </cell>
          <cell r="S221">
            <v>13</v>
          </cell>
          <cell r="T221" t="str">
            <v>NL01Q2022</v>
          </cell>
          <cell r="U221" t="str">
            <v>02-del</v>
          </cell>
          <cell r="V221" t="str">
            <v>BUDHARAM OPARAM BISHNOI</v>
          </cell>
          <cell r="W221" t="str">
            <v>BUDHARAM OPARAM BISHNOI</v>
          </cell>
          <cell r="X221" t="str">
            <v>SANKET KAMBLE</v>
          </cell>
          <cell r="Y221">
            <v>44247</v>
          </cell>
          <cell r="Z221">
            <v>44243</v>
          </cell>
          <cell r="AA221">
            <v>44249</v>
          </cell>
        </row>
        <row r="222">
          <cell r="L222" t="str">
            <v>MALFC81DLMM191084</v>
          </cell>
          <cell r="M222" t="str">
            <v>SPW51MC57   G193</v>
          </cell>
          <cell r="N222" t="str">
            <v>3699</v>
          </cell>
          <cell r="O222" t="str">
            <v>D4FAMM193127</v>
          </cell>
          <cell r="P222" t="str">
            <v>Venue-D</v>
          </cell>
          <cell r="Q222">
            <v>2021</v>
          </cell>
          <cell r="R222">
            <v>44242</v>
          </cell>
          <cell r="S222">
            <v>7</v>
          </cell>
          <cell r="T222" t="str">
            <v>NL01G8829</v>
          </cell>
          <cell r="U222" t="str">
            <v>02-del</v>
          </cell>
          <cell r="V222" t="str">
            <v>VAIBHAV LAXMAN MANE</v>
          </cell>
          <cell r="W222" t="str">
            <v>VAIBHAV LAXMAN MANE</v>
          </cell>
          <cell r="X222" t="str">
            <v>SHRIKRUSHNA GAVLI</v>
          </cell>
          <cell r="Y222">
            <v>44243</v>
          </cell>
          <cell r="Z222">
            <v>44242</v>
          </cell>
          <cell r="AA222">
            <v>44243</v>
          </cell>
        </row>
        <row r="223">
          <cell r="L223" t="str">
            <v>MALFC81DLMM191103</v>
          </cell>
          <cell r="M223" t="str">
            <v>SPW51MC57   G193</v>
          </cell>
          <cell r="N223" t="str">
            <v>3699</v>
          </cell>
          <cell r="O223" t="str">
            <v>D4FAMM194168</v>
          </cell>
          <cell r="P223" t="str">
            <v>Venue-D</v>
          </cell>
          <cell r="Q223">
            <v>2021</v>
          </cell>
          <cell r="R223">
            <v>44242</v>
          </cell>
          <cell r="S223">
            <v>13</v>
          </cell>
          <cell r="T223" t="str">
            <v>NL01G8829</v>
          </cell>
          <cell r="U223" t="str">
            <v>02-del</v>
          </cell>
          <cell r="V223" t="str">
            <v>GANPAT AMBADAS KADAM</v>
          </cell>
          <cell r="W223" t="str">
            <v>GANPAT AMBADAS KADAM</v>
          </cell>
          <cell r="X223" t="str">
            <v>VAIBHAV GHULE</v>
          </cell>
          <cell r="Y223">
            <v>44252</v>
          </cell>
          <cell r="Z223">
            <v>44246</v>
          </cell>
          <cell r="AA223">
            <v>44249</v>
          </cell>
        </row>
        <row r="224">
          <cell r="L224" t="str">
            <v>MALBK512LMM048332</v>
          </cell>
          <cell r="M224" t="str">
            <v>SVS6K7615   H061</v>
          </cell>
          <cell r="N224" t="str">
            <v>3753</v>
          </cell>
          <cell r="O224" t="str">
            <v>G4LFMV076010</v>
          </cell>
          <cell r="P224" t="str">
            <v>All New i20-P</v>
          </cell>
          <cell r="Q224">
            <v>2021</v>
          </cell>
          <cell r="R224">
            <v>44242</v>
          </cell>
          <cell r="S224">
            <v>30</v>
          </cell>
          <cell r="T224" t="str">
            <v>NL01G8829</v>
          </cell>
          <cell r="U224" t="str">
            <v>03-DEL</v>
          </cell>
          <cell r="V224" t="str">
            <v>SANTOSHDEVI MAHENDRA RAJPUROHIT</v>
          </cell>
          <cell r="W224" t="str">
            <v>SANTOSHDEVI MAHENDRA RAJPUROHIT</v>
          </cell>
          <cell r="X224" t="str">
            <v>ASHWIN R SAINDANE</v>
          </cell>
          <cell r="Y224">
            <v>44253</v>
          </cell>
          <cell r="Z224">
            <v>44255</v>
          </cell>
          <cell r="AA224">
            <v>44266</v>
          </cell>
        </row>
        <row r="225">
          <cell r="L225" t="str">
            <v>MALB351CYMM160002</v>
          </cell>
          <cell r="M225" t="str">
            <v>HQS6K361L   G240</v>
          </cell>
          <cell r="N225" t="str">
            <v>3762</v>
          </cell>
          <cell r="O225" t="str">
            <v>G4LALM722428</v>
          </cell>
          <cell r="P225" t="str">
            <v>NIOS-P</v>
          </cell>
          <cell r="Q225">
            <v>2021</v>
          </cell>
          <cell r="R225">
            <v>44242</v>
          </cell>
          <cell r="S225">
            <v>19</v>
          </cell>
          <cell r="T225" t="str">
            <v>NL01G8829</v>
          </cell>
          <cell r="U225" t="str">
            <v>02-del</v>
          </cell>
          <cell r="V225" t="str">
            <v>ANIL SURESH DEHAHDRAY</v>
          </cell>
          <cell r="W225" t="str">
            <v>ANIL SURESH DEHADRAY</v>
          </cell>
          <cell r="X225" t="str">
            <v>ASHWIN R SAINDANE</v>
          </cell>
          <cell r="Y225">
            <v>44256</v>
          </cell>
          <cell r="Z225">
            <v>44245</v>
          </cell>
          <cell r="AA225">
            <v>44254</v>
          </cell>
        </row>
        <row r="226">
          <cell r="L226" t="str">
            <v>MALB351CYMM160004</v>
          </cell>
          <cell r="M226" t="str">
            <v>HQS6K361L   G240</v>
          </cell>
          <cell r="N226" t="str">
            <v>3762</v>
          </cell>
          <cell r="O226" t="str">
            <v>G4LALM722444</v>
          </cell>
          <cell r="P226" t="str">
            <v>NIOS-P</v>
          </cell>
          <cell r="Q226">
            <v>2021</v>
          </cell>
          <cell r="R226">
            <v>44242</v>
          </cell>
          <cell r="S226">
            <v>10</v>
          </cell>
          <cell r="T226" t="str">
            <v>NL01G8829</v>
          </cell>
          <cell r="U226" t="str">
            <v>02-del</v>
          </cell>
          <cell r="V226" t="str">
            <v>BHAKTI BHUSHAN SAWANT</v>
          </cell>
          <cell r="W226" t="str">
            <v>BHAKTI BHUSHAN SAWANT</v>
          </cell>
          <cell r="X226" t="str">
            <v>MAHADEV JADHAV</v>
          </cell>
          <cell r="Y226">
            <v>44247</v>
          </cell>
          <cell r="Z226">
            <v>44241</v>
          </cell>
          <cell r="AA226">
            <v>44246</v>
          </cell>
        </row>
        <row r="227">
          <cell r="L227" t="str">
            <v>MALB351CYMM160009</v>
          </cell>
          <cell r="M227" t="str">
            <v>HQS6K361L   G240</v>
          </cell>
          <cell r="N227" t="str">
            <v>3762</v>
          </cell>
          <cell r="O227" t="str">
            <v>G4LALM741079</v>
          </cell>
          <cell r="P227" t="str">
            <v>NIOS-P</v>
          </cell>
          <cell r="Q227">
            <v>2021</v>
          </cell>
          <cell r="R227">
            <v>44242</v>
          </cell>
          <cell r="S227">
            <v>10</v>
          </cell>
          <cell r="T227" t="str">
            <v>NL01G8829</v>
          </cell>
          <cell r="U227" t="str">
            <v>02-del</v>
          </cell>
          <cell r="V227" t="str">
            <v>SAMAKALEEN PRAKASHAN</v>
          </cell>
          <cell r="W227" t="str">
            <v>SAMAKALEEN PRAKASHAN</v>
          </cell>
          <cell r="X227" t="str">
            <v>ABHISHEK KHAKE</v>
          </cell>
          <cell r="Y227">
            <v>44243</v>
          </cell>
          <cell r="Z227">
            <v>44241</v>
          </cell>
          <cell r="AA227">
            <v>44246</v>
          </cell>
        </row>
        <row r="228">
          <cell r="L228" t="str">
            <v>MALB551CYMM160080</v>
          </cell>
          <cell r="M228" t="str">
            <v>HQS6K361L   H091</v>
          </cell>
          <cell r="N228" t="str">
            <v>3767</v>
          </cell>
          <cell r="O228" t="str">
            <v>G4LALM722462</v>
          </cell>
          <cell r="P228" t="str">
            <v>NIOS-P</v>
          </cell>
          <cell r="Q228">
            <v>2021</v>
          </cell>
          <cell r="R228">
            <v>44242</v>
          </cell>
          <cell r="S228">
            <v>12</v>
          </cell>
          <cell r="T228" t="str">
            <v>NL01G8829</v>
          </cell>
          <cell r="U228" t="str">
            <v>02-del</v>
          </cell>
          <cell r="V228" t="str">
            <v>ANAND SURESH KOLHATKAR</v>
          </cell>
          <cell r="W228" t="str">
            <v>ANAND SURESH KOLHATKAR</v>
          </cell>
          <cell r="X228" t="str">
            <v>YUVRAJ THORAT</v>
          </cell>
          <cell r="Y228">
            <v>44243</v>
          </cell>
          <cell r="Z228">
            <v>44241</v>
          </cell>
          <cell r="AA228">
            <v>44247</v>
          </cell>
        </row>
        <row r="229">
          <cell r="L229" t="str">
            <v>MALPC812TMM136601</v>
          </cell>
          <cell r="M229" t="str">
            <v>FHW5D661V   G205</v>
          </cell>
          <cell r="N229" t="str">
            <v>3842</v>
          </cell>
          <cell r="O229" t="str">
            <v>G4FLMV130330</v>
          </cell>
          <cell r="P229" t="str">
            <v>Creta-P</v>
          </cell>
          <cell r="Q229">
            <v>2021</v>
          </cell>
          <cell r="R229">
            <v>44246</v>
          </cell>
          <cell r="S229">
            <v>19</v>
          </cell>
          <cell r="T229" t="str">
            <v>NL01AB9505</v>
          </cell>
          <cell r="U229" t="str">
            <v>02-del</v>
          </cell>
          <cell r="V229" t="str">
            <v>PAWAN RAHANGDALE</v>
          </cell>
          <cell r="W229" t="str">
            <v>PAWAN PRAMODKUMAR RAHANGDALE</v>
          </cell>
          <cell r="X229" t="str">
            <v>ROHIT NIMBALKAR</v>
          </cell>
          <cell r="Y229">
            <v>44252</v>
          </cell>
          <cell r="Z229">
            <v>44246</v>
          </cell>
          <cell r="AA229">
            <v>44255</v>
          </cell>
        </row>
        <row r="230">
          <cell r="L230" t="str">
            <v>MALPC813LMM137499</v>
          </cell>
          <cell r="M230" t="str">
            <v>FHW51MC57   G206</v>
          </cell>
          <cell r="N230" t="str">
            <v>3836</v>
          </cell>
          <cell r="O230" t="str">
            <v>D4FAMM195238</v>
          </cell>
          <cell r="P230" t="str">
            <v>Creta-D</v>
          </cell>
          <cell r="Q230">
            <v>2021</v>
          </cell>
          <cell r="R230">
            <v>44246</v>
          </cell>
          <cell r="S230">
            <v>11</v>
          </cell>
          <cell r="T230" t="str">
            <v>NL01AB9505</v>
          </cell>
          <cell r="U230" t="str">
            <v>02-del</v>
          </cell>
          <cell r="V230" t="str">
            <v xml:space="preserve"> PRAFUL SHRIKANT DAGADE-(POOJA)</v>
          </cell>
          <cell r="W230" t="str">
            <v>PRAFULL SHRIKANT DAGADE</v>
          </cell>
          <cell r="X230" t="str">
            <v>SHRIKRUSHNA GAVLI</v>
          </cell>
          <cell r="Y230">
            <v>44249</v>
          </cell>
          <cell r="Z230">
            <v>44246</v>
          </cell>
          <cell r="AA230">
            <v>44248</v>
          </cell>
        </row>
        <row r="231">
          <cell r="L231" t="str">
            <v>MALB351CYMM161109</v>
          </cell>
          <cell r="M231" t="str">
            <v>HQS6K361L   G239</v>
          </cell>
          <cell r="N231" t="str">
            <v>3765</v>
          </cell>
          <cell r="O231" t="str">
            <v>G4LALM736466</v>
          </cell>
          <cell r="P231" t="str">
            <v>NIOS-P</v>
          </cell>
          <cell r="Q231">
            <v>2021</v>
          </cell>
          <cell r="R231">
            <v>44246</v>
          </cell>
          <cell r="S231">
            <v>17</v>
          </cell>
          <cell r="T231" t="str">
            <v>NL01AB9505</v>
          </cell>
          <cell r="U231" t="str">
            <v>02-del</v>
          </cell>
          <cell r="V231" t="str">
            <v>VISHAL BANSILAL BHAVSAR</v>
          </cell>
          <cell r="W231" t="str">
            <v>VISHAL BANSILAL BHAVSAR</v>
          </cell>
          <cell r="X231" t="str">
            <v>ABHISHEK MANORE</v>
          </cell>
          <cell r="Y231">
            <v>44256</v>
          </cell>
          <cell r="Z231">
            <v>44248</v>
          </cell>
          <cell r="AA231">
            <v>44252</v>
          </cell>
        </row>
        <row r="232">
          <cell r="L232" t="str">
            <v>MALPC813MMM138187</v>
          </cell>
          <cell r="M232" t="str">
            <v>FHW51MC5F   G208</v>
          </cell>
          <cell r="N232" t="str">
            <v>3837</v>
          </cell>
          <cell r="O232" t="str">
            <v>D4FAMM195680</v>
          </cell>
          <cell r="P232" t="str">
            <v>Creta-D</v>
          </cell>
          <cell r="Q232">
            <v>2021</v>
          </cell>
          <cell r="R232">
            <v>44246</v>
          </cell>
          <cell r="S232">
            <v>13</v>
          </cell>
          <cell r="T232" t="str">
            <v>NL01AB9505</v>
          </cell>
          <cell r="U232" t="str">
            <v>02-del</v>
          </cell>
          <cell r="V232" t="str">
            <v>RAKHIBEN VISHAL KOTHARI</v>
          </cell>
          <cell r="W232" t="str">
            <v>RAKHIBEN VISHAL KOTHARI</v>
          </cell>
          <cell r="X232" t="str">
            <v>VIVEK BHALERAO</v>
          </cell>
          <cell r="Y232">
            <v>44252</v>
          </cell>
          <cell r="Z232">
            <v>44249</v>
          </cell>
          <cell r="AA232">
            <v>44251</v>
          </cell>
        </row>
        <row r="233">
          <cell r="L233" t="str">
            <v>MALPB813LMM138032</v>
          </cell>
          <cell r="M233" t="str">
            <v>FHW51MC57   D124</v>
          </cell>
          <cell r="N233" t="str">
            <v>3839</v>
          </cell>
          <cell r="O233" t="str">
            <v>D4FAMM196081</v>
          </cell>
          <cell r="P233" t="str">
            <v>Creta-D</v>
          </cell>
          <cell r="Q233">
            <v>2021</v>
          </cell>
          <cell r="R233">
            <v>44246</v>
          </cell>
          <cell r="S233">
            <v>11</v>
          </cell>
          <cell r="T233" t="str">
            <v>NL01AB9505</v>
          </cell>
          <cell r="U233" t="str">
            <v>02-del</v>
          </cell>
          <cell r="V233" t="str">
            <v>BALIRAM WAGHU PAWAR</v>
          </cell>
          <cell r="W233" t="str">
            <v>BALIRAM WAGHU PAWAR</v>
          </cell>
          <cell r="X233" t="str">
            <v>VAIBHAV GHULE</v>
          </cell>
          <cell r="Y233">
            <v>44252</v>
          </cell>
          <cell r="Z233">
            <v>44245</v>
          </cell>
          <cell r="AA233">
            <v>44249</v>
          </cell>
        </row>
        <row r="234">
          <cell r="L234" t="str">
            <v>MALPC813MMM138225</v>
          </cell>
          <cell r="M234" t="str">
            <v>FHW51MC5F   G208</v>
          </cell>
          <cell r="N234" t="str">
            <v>3837</v>
          </cell>
          <cell r="O234" t="str">
            <v>D4FAMM196453</v>
          </cell>
          <cell r="P234" t="str">
            <v>Creta-D</v>
          </cell>
          <cell r="Q234">
            <v>2021</v>
          </cell>
          <cell r="R234">
            <v>44246</v>
          </cell>
          <cell r="S234">
            <v>17</v>
          </cell>
          <cell r="T234" t="str">
            <v>NL01AB9505</v>
          </cell>
          <cell r="U234" t="str">
            <v>02-del</v>
          </cell>
          <cell r="V234" t="str">
            <v>LILLY GEORGE KUTTY-md ref</v>
          </cell>
          <cell r="W234" t="str">
            <v>LILLY GEORGE KUTTY</v>
          </cell>
          <cell r="X234" t="str">
            <v>ROHIT NIMBALKAR</v>
          </cell>
          <cell r="Y234">
            <v>44252</v>
          </cell>
          <cell r="Z234">
            <v>44246</v>
          </cell>
          <cell r="AA234">
            <v>44252</v>
          </cell>
        </row>
        <row r="235">
          <cell r="L235" t="str">
            <v>MALFC81BLMM191293</v>
          </cell>
          <cell r="M235" t="str">
            <v>SPW5K3615   G114</v>
          </cell>
          <cell r="N235" t="str">
            <v>3333</v>
          </cell>
          <cell r="O235" t="str">
            <v>G4LALM725531</v>
          </cell>
          <cell r="P235" t="str">
            <v>Venue-P</v>
          </cell>
          <cell r="Q235">
            <v>2021</v>
          </cell>
          <cell r="R235">
            <v>44249</v>
          </cell>
          <cell r="S235">
            <v>16</v>
          </cell>
          <cell r="T235" t="str">
            <v>RJ47GA2047</v>
          </cell>
          <cell r="U235" t="str">
            <v>02-del</v>
          </cell>
          <cell r="V235" t="str">
            <v>DARSHANA CHANDRASHEKHA HAJARE</v>
          </cell>
          <cell r="W235" t="str">
            <v>DARSHANA CHANDRASHEKHAR HAJARE</v>
          </cell>
          <cell r="X235" t="str">
            <v>ROHIT NIMBALKAR</v>
          </cell>
          <cell r="Y235">
            <v>44256</v>
          </cell>
          <cell r="Z235">
            <v>44249</v>
          </cell>
          <cell r="AA235">
            <v>44253</v>
          </cell>
        </row>
        <row r="236">
          <cell r="L236" t="str">
            <v>MALFC81AVMM192500</v>
          </cell>
          <cell r="M236" t="str">
            <v>SPW5K2G1U   G191</v>
          </cell>
          <cell r="N236" t="str">
            <v>3696</v>
          </cell>
          <cell r="O236" t="str">
            <v>G3LCMM197510</v>
          </cell>
          <cell r="P236" t="str">
            <v>Venue-P</v>
          </cell>
          <cell r="Q236">
            <v>2021</v>
          </cell>
          <cell r="R236">
            <v>44249</v>
          </cell>
          <cell r="S236">
            <v>16</v>
          </cell>
          <cell r="T236" t="str">
            <v>RJ47GA2047</v>
          </cell>
          <cell r="U236" t="str">
            <v>02-del</v>
          </cell>
          <cell r="V236" t="str">
            <v>ASHISH SHANTARAM DATAR</v>
          </cell>
          <cell r="W236" t="str">
            <v>ASHISH SHANTARAM DATAR</v>
          </cell>
          <cell r="X236" t="str">
            <v>SHRIKRUSHNA GAVLI</v>
          </cell>
          <cell r="Y236">
            <v>44252</v>
          </cell>
          <cell r="Z236">
            <v>44250</v>
          </cell>
          <cell r="AA236">
            <v>44255</v>
          </cell>
        </row>
        <row r="237">
          <cell r="L237" t="str">
            <v>MALFC81BLMM191142</v>
          </cell>
          <cell r="M237" t="str">
            <v>SPW5K3615   G114</v>
          </cell>
          <cell r="N237" t="str">
            <v>3333</v>
          </cell>
          <cell r="O237" t="str">
            <v>G4LAMM856865</v>
          </cell>
          <cell r="P237" t="str">
            <v>Venue-P</v>
          </cell>
          <cell r="Q237">
            <v>2021</v>
          </cell>
          <cell r="R237">
            <v>44249</v>
          </cell>
          <cell r="S237">
            <v>13</v>
          </cell>
          <cell r="T237" t="str">
            <v>RJ47GA2047</v>
          </cell>
          <cell r="U237" t="str">
            <v>02-del</v>
          </cell>
          <cell r="V237" t="str">
            <v>GAURI MAHESH GHADGE</v>
          </cell>
          <cell r="W237" t="str">
            <v>GAURI MAHESH GHADGE</v>
          </cell>
          <cell r="X237" t="str">
            <v>SHUBHAM KADU</v>
          </cell>
          <cell r="Y237">
            <v>44252</v>
          </cell>
          <cell r="Z237">
            <v>44249</v>
          </cell>
          <cell r="AA237">
            <v>44251</v>
          </cell>
        </row>
        <row r="238">
          <cell r="L238" t="str">
            <v>MALB351CLMM162163</v>
          </cell>
          <cell r="M238" t="str">
            <v>HQS6K3615   G234</v>
          </cell>
          <cell r="N238" t="str">
            <v>3702</v>
          </cell>
          <cell r="O238" t="str">
            <v>G4LAMM859857</v>
          </cell>
          <cell r="P238" t="str">
            <v>NIOS-P</v>
          </cell>
          <cell r="Q238">
            <v>2021</v>
          </cell>
          <cell r="R238">
            <v>44249</v>
          </cell>
          <cell r="S238">
            <v>14</v>
          </cell>
          <cell r="T238" t="str">
            <v>RJ47GA2047</v>
          </cell>
          <cell r="U238" t="str">
            <v>02-del</v>
          </cell>
          <cell r="V238" t="str">
            <v>YESHWANT VASANT TAMBE</v>
          </cell>
          <cell r="W238" t="str">
            <v>YESHWANT VASANT TAMBE</v>
          </cell>
          <cell r="X238" t="str">
            <v>VRUSHALI MOHITE</v>
          </cell>
          <cell r="Y238">
            <v>44252</v>
          </cell>
          <cell r="Z238">
            <v>44251</v>
          </cell>
          <cell r="AA238">
            <v>44254</v>
          </cell>
        </row>
        <row r="239">
          <cell r="L239" t="str">
            <v>MALB351CLMM162259</v>
          </cell>
          <cell r="M239" t="str">
            <v>HQS6K3615   G234</v>
          </cell>
          <cell r="N239" t="str">
            <v>3702</v>
          </cell>
          <cell r="O239" t="str">
            <v>G4LAMM859840</v>
          </cell>
          <cell r="P239" t="str">
            <v>NIOS-P</v>
          </cell>
          <cell r="Q239">
            <v>2021</v>
          </cell>
          <cell r="R239">
            <v>44249</v>
          </cell>
          <cell r="S239">
            <v>47</v>
          </cell>
          <cell r="T239" t="str">
            <v>RJ47GA2047</v>
          </cell>
          <cell r="U239" t="str">
            <v>04-DEL</v>
          </cell>
          <cell r="V239" t="str">
            <v>NIKHIL PAVAN GADODIYA</v>
          </cell>
          <cell r="W239" t="str">
            <v>NIKHIL PAVAN GADODIYA</v>
          </cell>
          <cell r="X239" t="str">
            <v>SHUBHAM KADU</v>
          </cell>
          <cell r="Y239">
            <v>44289</v>
          </cell>
          <cell r="Z239">
            <v>44283</v>
          </cell>
          <cell r="AA239">
            <v>44288</v>
          </cell>
        </row>
        <row r="240">
          <cell r="L240" t="str">
            <v>MALFC81BLMM192306</v>
          </cell>
          <cell r="M240" t="str">
            <v>SPW5K3615   G194</v>
          </cell>
          <cell r="N240" t="str">
            <v>3697</v>
          </cell>
          <cell r="O240" t="str">
            <v>G4LAMM859528</v>
          </cell>
          <cell r="P240" t="str">
            <v>Venue-P</v>
          </cell>
          <cell r="Q240">
            <v>2021</v>
          </cell>
          <cell r="R240">
            <v>44250</v>
          </cell>
          <cell r="S240">
            <v>16</v>
          </cell>
          <cell r="T240" t="str">
            <v>NL01AA9096</v>
          </cell>
          <cell r="U240" t="str">
            <v>03-DEL</v>
          </cell>
          <cell r="V240" t="str">
            <v>SIDDHESH SURESH PATIL</v>
          </cell>
          <cell r="W240" t="str">
            <v>SIDDHESH SURESH PATIL</v>
          </cell>
          <cell r="X240" t="str">
            <v>SHUBHAM MADANE</v>
          </cell>
          <cell r="Y240">
            <v>44252</v>
          </cell>
          <cell r="Z240">
            <v>44251</v>
          </cell>
          <cell r="AA240">
            <v>44257</v>
          </cell>
        </row>
        <row r="241">
          <cell r="L241" t="str">
            <v>MALBK511VMM050162</v>
          </cell>
          <cell r="M241" t="str">
            <v>SVS6K2G1U   H062</v>
          </cell>
          <cell r="N241" t="str">
            <v>3799</v>
          </cell>
          <cell r="O241" t="str">
            <v>G3LCMM200245</v>
          </cell>
          <cell r="P241" t="str">
            <v>All New i20-P</v>
          </cell>
          <cell r="Q241">
            <v>2021</v>
          </cell>
          <cell r="R241">
            <v>44250</v>
          </cell>
          <cell r="S241">
            <v>13</v>
          </cell>
          <cell r="T241" t="str">
            <v>NL01AA9096</v>
          </cell>
          <cell r="U241" t="str">
            <v>02-del</v>
          </cell>
          <cell r="V241" t="str">
            <v>DHIRAJ SUDHAKAR CHONDHIKAR</v>
          </cell>
          <cell r="W241" t="str">
            <v>DHIRAJ SUDHAKAR CHONDHIKAR</v>
          </cell>
          <cell r="X241" t="str">
            <v>SANKET KAMBLE</v>
          </cell>
          <cell r="Y241">
            <v>44249</v>
          </cell>
          <cell r="Z241">
            <v>44251</v>
          </cell>
          <cell r="AA241">
            <v>44253</v>
          </cell>
        </row>
        <row r="242">
          <cell r="L242" t="str">
            <v>MALPC813MMM137073</v>
          </cell>
          <cell r="M242" t="str">
            <v>FHW51MC5F   G208</v>
          </cell>
          <cell r="N242" t="str">
            <v>3837</v>
          </cell>
          <cell r="O242" t="str">
            <v>D4FAMM192077</v>
          </cell>
          <cell r="P242" t="str">
            <v>Creta-D</v>
          </cell>
          <cell r="Q242">
            <v>2021</v>
          </cell>
          <cell r="R242">
            <v>44249</v>
          </cell>
          <cell r="S242">
            <v>19</v>
          </cell>
          <cell r="T242" t="str">
            <v>RJ47GA2047</v>
          </cell>
          <cell r="U242" t="str">
            <v>02-del</v>
          </cell>
          <cell r="V242" t="str">
            <v>RAJESHWAR PRADIP SUPEKAR</v>
          </cell>
          <cell r="W242" t="str">
            <v>RAJESHWAR PRADIP SUPEKAR</v>
          </cell>
          <cell r="X242" t="str">
            <v>SHUBHAM KADU</v>
          </cell>
          <cell r="Y242">
            <v>44250</v>
          </cell>
          <cell r="Z242">
            <v>44249</v>
          </cell>
          <cell r="AA242">
            <v>44228</v>
          </cell>
        </row>
        <row r="243">
          <cell r="L243" t="str">
            <v>MALPA813LMM140202</v>
          </cell>
          <cell r="M243" t="str">
            <v>FHW51MC57   S010</v>
          </cell>
          <cell r="N243" t="str">
            <v>3809</v>
          </cell>
          <cell r="O243" t="str">
            <v>D4FAMM200220</v>
          </cell>
          <cell r="P243" t="str">
            <v>Creta-D</v>
          </cell>
          <cell r="Q243">
            <v>2021</v>
          </cell>
          <cell r="R243">
            <v>44250</v>
          </cell>
          <cell r="S243">
            <v>13</v>
          </cell>
          <cell r="T243" t="str">
            <v>NL01AA9096</v>
          </cell>
          <cell r="U243" t="str">
            <v>02-del</v>
          </cell>
          <cell r="V243" t="str">
            <v>GOPAL GOVINDRAO MANEDESHMUKH</v>
          </cell>
          <cell r="W243" t="str">
            <v>GOPAL GOVINDRAO MANEDESHMUKH</v>
          </cell>
          <cell r="X243" t="str">
            <v>SIDDHESH MANE</v>
          </cell>
          <cell r="Y243">
            <v>44252</v>
          </cell>
          <cell r="Z243">
            <v>44250</v>
          </cell>
          <cell r="AA243">
            <v>44252</v>
          </cell>
        </row>
        <row r="244">
          <cell r="L244" t="str">
            <v>MALB241CLMM062092</v>
          </cell>
          <cell r="M244" t="str">
            <v>HQS4K3615   D275</v>
          </cell>
          <cell r="N244" t="str">
            <v>3847</v>
          </cell>
          <cell r="O244" t="str">
            <v>G4LAMM861999</v>
          </cell>
          <cell r="P244" t="str">
            <v>AURA-C</v>
          </cell>
          <cell r="Q244">
            <v>2021</v>
          </cell>
          <cell r="R244">
            <v>44250</v>
          </cell>
          <cell r="S244">
            <v>13</v>
          </cell>
          <cell r="T244" t="str">
            <v>NL01AA9096</v>
          </cell>
          <cell r="U244" t="str">
            <v>02-del</v>
          </cell>
          <cell r="V244" t="str">
            <v>DHRUV DINESH SHARMA</v>
          </cell>
          <cell r="W244" t="str">
            <v>DHRUV DINESH SHARMA</v>
          </cell>
          <cell r="X244" t="str">
            <v>YUVRAJ THORAT</v>
          </cell>
          <cell r="Y244">
            <v>44256</v>
          </cell>
          <cell r="Z244">
            <v>44251</v>
          </cell>
          <cell r="AA244">
            <v>44252</v>
          </cell>
        </row>
        <row r="245">
          <cell r="L245" t="str">
            <v>MALB241CLMM061972</v>
          </cell>
          <cell r="M245" t="str">
            <v>HQS4K3615   D275</v>
          </cell>
          <cell r="N245" t="str">
            <v>3847</v>
          </cell>
          <cell r="O245" t="str">
            <v>G4LAMM861974</v>
          </cell>
          <cell r="P245" t="str">
            <v>AURA-C</v>
          </cell>
          <cell r="Q245">
            <v>2021</v>
          </cell>
          <cell r="R245">
            <v>44250</v>
          </cell>
          <cell r="S245">
            <v>44</v>
          </cell>
          <cell r="T245" t="str">
            <v>NL01AA9096</v>
          </cell>
          <cell r="U245" t="str">
            <v>03-DEL</v>
          </cell>
          <cell r="V245" t="str">
            <v>PRIYA PRITAM MANE</v>
          </cell>
          <cell r="W245" t="str">
            <v>PRIYA PRITAM MANE</v>
          </cell>
          <cell r="X245" t="str">
            <v>VIDULA BHARAM</v>
          </cell>
          <cell r="Y245">
            <v>44250</v>
          </cell>
          <cell r="Z245">
            <v>44250</v>
          </cell>
          <cell r="AA245">
            <v>44264</v>
          </cell>
        </row>
        <row r="246">
          <cell r="L246" t="str">
            <v>MALB241CLMM062236</v>
          </cell>
          <cell r="M246" t="str">
            <v>HQS4K3615   D273</v>
          </cell>
          <cell r="N246" t="str">
            <v>3856</v>
          </cell>
          <cell r="O246" t="str">
            <v>G4LAMM863689</v>
          </cell>
          <cell r="P246" t="str">
            <v>AURA-P</v>
          </cell>
          <cell r="Q246">
            <v>2021</v>
          </cell>
          <cell r="R246">
            <v>44250</v>
          </cell>
          <cell r="S246">
            <v>33</v>
          </cell>
          <cell r="T246" t="str">
            <v>NL01AA9096</v>
          </cell>
          <cell r="U246" t="str">
            <v>03-DEL</v>
          </cell>
          <cell r="V246" t="str">
            <v>ASHISH MADHAV RANADE</v>
          </cell>
          <cell r="W246" t="str">
            <v>ASHISH MADHAV RANADE</v>
          </cell>
          <cell r="X246" t="str">
            <v>ABHISHEK MANORE</v>
          </cell>
          <cell r="Y246">
            <v>44273</v>
          </cell>
          <cell r="Z246">
            <v>44273</v>
          </cell>
          <cell r="AA246">
            <v>44276</v>
          </cell>
        </row>
        <row r="247">
          <cell r="L247" t="str">
            <v>MALAF51CLMM143328</v>
          </cell>
          <cell r="M247" t="str">
            <v>C4S6E3315   D414</v>
          </cell>
          <cell r="N247" t="str">
            <v>3595</v>
          </cell>
          <cell r="O247" t="str">
            <v>G4HGMM087559</v>
          </cell>
          <cell r="P247" t="str">
            <v>Santro-P</v>
          </cell>
          <cell r="Q247">
            <v>2021</v>
          </cell>
          <cell r="R247">
            <v>44249</v>
          </cell>
          <cell r="S247">
            <v>42</v>
          </cell>
          <cell r="T247" t="str">
            <v>RJ47GA2047</v>
          </cell>
          <cell r="U247" t="str">
            <v>03-DEL</v>
          </cell>
          <cell r="V247" t="str">
            <v>RAJENDRA HANUMANT DOLE</v>
          </cell>
          <cell r="W247" t="str">
            <v>RAJENDRA HANUMANT DOLE</v>
          </cell>
          <cell r="X247" t="str">
            <v>SHRIKRUSHNA GAVLI</v>
          </cell>
          <cell r="Y247">
            <v>44256</v>
          </cell>
          <cell r="Z247">
            <v>44252</v>
          </cell>
          <cell r="AA247">
            <v>44258</v>
          </cell>
        </row>
        <row r="248">
          <cell r="L248" t="str">
            <v>MALBH514LMM049121</v>
          </cell>
          <cell r="M248" t="str">
            <v>SVS61MC57   G119</v>
          </cell>
          <cell r="N248" t="str">
            <v>3894</v>
          </cell>
          <cell r="O248" t="str">
            <v>D4FAMM196363</v>
          </cell>
          <cell r="P248" t="str">
            <v>All New i20-D</v>
          </cell>
          <cell r="Q248">
            <v>2021</v>
          </cell>
          <cell r="R248">
            <v>44253</v>
          </cell>
          <cell r="S248">
            <v>22</v>
          </cell>
          <cell r="T248" t="str">
            <v>NL01K6880</v>
          </cell>
          <cell r="U248" t="str">
            <v>03-DEL</v>
          </cell>
          <cell r="V248" t="str">
            <v>BIPINCHANDRA LALABHAI PATEL</v>
          </cell>
          <cell r="W248" t="str">
            <v>BIPINCHANDRA LALABHAI PATEL</v>
          </cell>
          <cell r="X248" t="str">
            <v>ROHIT NIMBALKAR</v>
          </cell>
          <cell r="Y248">
            <v>44260</v>
          </cell>
          <cell r="Z248">
            <v>44258</v>
          </cell>
          <cell r="AA248">
            <v>44260</v>
          </cell>
        </row>
        <row r="249">
          <cell r="L249" t="str">
            <v>MALBH514LMM049145</v>
          </cell>
          <cell r="M249" t="str">
            <v>SVS61MC57   G119</v>
          </cell>
          <cell r="N249" t="str">
            <v>3894</v>
          </cell>
          <cell r="O249" t="str">
            <v>D4FAMM196961</v>
          </cell>
          <cell r="P249" t="str">
            <v>All New i20-D</v>
          </cell>
          <cell r="Q249">
            <v>2021</v>
          </cell>
          <cell r="R249">
            <v>44253</v>
          </cell>
          <cell r="S249">
            <v>102</v>
          </cell>
          <cell r="T249" t="str">
            <v>NL01K6880</v>
          </cell>
          <cell r="U249" t="str">
            <v>CURRENT</v>
          </cell>
          <cell r="V249" t="str">
            <v>RAKESH SHYAMSUNDER BHUTADA</v>
          </cell>
          <cell r="W249" t="str">
            <v>RAKESH SHYAMSUNDER BHUTADA</v>
          </cell>
          <cell r="X249" t="str">
            <v>ASHWIN R SAINDANE</v>
          </cell>
          <cell r="Y249">
            <v>44337</v>
          </cell>
          <cell r="Z249" t="e">
            <v>#N/A</v>
          </cell>
          <cell r="AA249">
            <v>44336</v>
          </cell>
        </row>
        <row r="250">
          <cell r="L250" t="str">
            <v>MALFC81ALMM194558</v>
          </cell>
          <cell r="M250" t="str">
            <v>SPW5K2G17   G192</v>
          </cell>
          <cell r="N250" t="str">
            <v>3691</v>
          </cell>
          <cell r="O250" t="str">
            <v>G3LCMM199712</v>
          </cell>
          <cell r="P250" t="str">
            <v>Venue-P</v>
          </cell>
          <cell r="Q250">
            <v>2021</v>
          </cell>
          <cell r="R250">
            <v>44253</v>
          </cell>
          <cell r="S250">
            <v>46</v>
          </cell>
          <cell r="T250" t="str">
            <v>NL01K6880</v>
          </cell>
          <cell r="U250" t="str">
            <v>04-DEL</v>
          </cell>
          <cell r="V250" t="str">
            <v>KANARAM DEVARAMJI BORANA</v>
          </cell>
          <cell r="W250" t="str">
            <v>KANARAM DEVARAMJI BORANA</v>
          </cell>
          <cell r="X250" t="str">
            <v>NITIN BODAKE</v>
          </cell>
          <cell r="Y250">
            <v>44289</v>
          </cell>
          <cell r="Z250">
            <v>44285</v>
          </cell>
          <cell r="AA250">
            <v>44290</v>
          </cell>
        </row>
        <row r="251">
          <cell r="L251" t="str">
            <v>MALFC81BLMM194407</v>
          </cell>
          <cell r="M251" t="str">
            <v>SPW5K3615   G114</v>
          </cell>
          <cell r="N251" t="str">
            <v>3333</v>
          </cell>
          <cell r="O251" t="str">
            <v>G4LALM753813</v>
          </cell>
          <cell r="P251" t="str">
            <v>Venue-P</v>
          </cell>
          <cell r="Q251">
            <v>2021</v>
          </cell>
          <cell r="R251">
            <v>44253</v>
          </cell>
          <cell r="S251">
            <v>54</v>
          </cell>
          <cell r="T251" t="str">
            <v>NL01AA6771</v>
          </cell>
          <cell r="U251" t="str">
            <v>04-DEL</v>
          </cell>
          <cell r="V251" t="str">
            <v>ABHIJIT RAMESH TIKHE</v>
          </cell>
          <cell r="W251" t="str">
            <v>ABHIJIT RAMESH TIKHE</v>
          </cell>
          <cell r="X251" t="str">
            <v>VAIBHAV GHULE</v>
          </cell>
          <cell r="Y251">
            <v>44295</v>
          </cell>
          <cell r="Z251">
            <v>44295</v>
          </cell>
          <cell r="AA251">
            <v>44299</v>
          </cell>
        </row>
        <row r="252">
          <cell r="L252" t="str">
            <v>MALFC81BLMM194381</v>
          </cell>
          <cell r="M252" t="str">
            <v>SPW5K3615   G114</v>
          </cell>
          <cell r="N252" t="str">
            <v>3333</v>
          </cell>
          <cell r="O252" t="str">
            <v>G4LAMM864885</v>
          </cell>
          <cell r="P252" t="str">
            <v>Venue-P</v>
          </cell>
          <cell r="Q252">
            <v>2021</v>
          </cell>
          <cell r="R252">
            <v>44253</v>
          </cell>
          <cell r="S252">
            <v>41</v>
          </cell>
          <cell r="T252" t="str">
            <v>NL01AA6771</v>
          </cell>
          <cell r="U252" t="str">
            <v>03-DEL</v>
          </cell>
          <cell r="V252" t="str">
            <v>LOHIA MACHATRONIK PRIVATE LIMITED</v>
          </cell>
          <cell r="W252" t="str">
            <v>LOHIA MACHATRONIK PRIVATE LIMITED</v>
          </cell>
          <cell r="X252" t="str">
            <v>SHRIKRUSHNA GAVLI</v>
          </cell>
          <cell r="Y252">
            <v>44267</v>
          </cell>
          <cell r="Z252">
            <v>44265</v>
          </cell>
          <cell r="AA252">
            <v>44271</v>
          </cell>
        </row>
        <row r="253">
          <cell r="L253" t="str">
            <v>MALFC81BLMM194508</v>
          </cell>
          <cell r="M253" t="str">
            <v>SPW5K3615   G114</v>
          </cell>
          <cell r="N253" t="str">
            <v>3333</v>
          </cell>
          <cell r="O253" t="str">
            <v>G4LAMM866115</v>
          </cell>
          <cell r="P253" t="str">
            <v>Venue-P</v>
          </cell>
          <cell r="Q253">
            <v>2021</v>
          </cell>
          <cell r="R253">
            <v>44253</v>
          </cell>
          <cell r="S253">
            <v>31</v>
          </cell>
          <cell r="T253" t="str">
            <v>NL01AA6771</v>
          </cell>
          <cell r="U253" t="str">
            <v>03-DEL</v>
          </cell>
          <cell r="V253" t="str">
            <v>RAJKUMAR GAUTAM ATHAWALE</v>
          </cell>
          <cell r="W253" t="str">
            <v>RAJKUMAR GAUTAM ATHAWALE</v>
          </cell>
          <cell r="X253" t="str">
            <v>MAHADEV JADHAV</v>
          </cell>
          <cell r="Y253">
            <v>44272</v>
          </cell>
          <cell r="Z253">
            <v>44272</v>
          </cell>
          <cell r="AA253">
            <v>44276</v>
          </cell>
        </row>
        <row r="254">
          <cell r="L254" t="str">
            <v>MALFC81ALMM195372</v>
          </cell>
          <cell r="M254" t="str">
            <v>SPW5K2G17   G192</v>
          </cell>
          <cell r="N254" t="str">
            <v>3691</v>
          </cell>
          <cell r="O254" t="str">
            <v>G3LCMM201682</v>
          </cell>
          <cell r="P254" t="str">
            <v>Venue-P</v>
          </cell>
          <cell r="Q254">
            <v>2021</v>
          </cell>
          <cell r="R254">
            <v>44254</v>
          </cell>
          <cell r="S254">
            <v>14</v>
          </cell>
          <cell r="T254" t="str">
            <v>NL01N3384</v>
          </cell>
          <cell r="U254" t="str">
            <v>03-DEL</v>
          </cell>
          <cell r="V254" t="str">
            <v>SATISH DNYANDEO NIMKANDE</v>
          </cell>
          <cell r="W254" t="str">
            <v>SATISH DNYANDEO NIMKANDE</v>
          </cell>
          <cell r="X254" t="str">
            <v>VRUSHALI MOHITE</v>
          </cell>
          <cell r="Y254">
            <v>44257</v>
          </cell>
          <cell r="Z254">
            <v>44254</v>
          </cell>
          <cell r="AA254">
            <v>44261</v>
          </cell>
        </row>
        <row r="255">
          <cell r="L255" t="str">
            <v>MALB351CLMM164033</v>
          </cell>
          <cell r="M255" t="str">
            <v>HQS6K3615   G238</v>
          </cell>
          <cell r="N255" t="str">
            <v>3855</v>
          </cell>
          <cell r="O255" t="str">
            <v>G4LAMM865457</v>
          </cell>
          <cell r="P255" t="str">
            <v>NIOS-C</v>
          </cell>
          <cell r="Q255">
            <v>2021</v>
          </cell>
          <cell r="R255">
            <v>44253</v>
          </cell>
          <cell r="S255">
            <v>38</v>
          </cell>
          <cell r="T255" t="str">
            <v>NL01K6880</v>
          </cell>
          <cell r="U255" t="str">
            <v>03-DEL</v>
          </cell>
          <cell r="V255" t="str">
            <v>AMOL RADHAKISAN SONAWANE</v>
          </cell>
          <cell r="W255" t="str">
            <v>AMOL RADHAKISAN SONAWANE</v>
          </cell>
          <cell r="X255" t="str">
            <v>YUVRAJ THORAT</v>
          </cell>
          <cell r="Y255">
            <v>44256</v>
          </cell>
          <cell r="Z255">
            <v>44253</v>
          </cell>
          <cell r="AA255">
            <v>44258</v>
          </cell>
        </row>
        <row r="256">
          <cell r="L256" t="str">
            <v>MALB351CLMM164008</v>
          </cell>
          <cell r="M256" t="str">
            <v>HQS6K3615   G238</v>
          </cell>
          <cell r="N256" t="str">
            <v>3855</v>
          </cell>
          <cell r="O256" t="str">
            <v>G4LAMM865044</v>
          </cell>
          <cell r="P256" t="str">
            <v>NIOS-C</v>
          </cell>
          <cell r="Q256">
            <v>2021</v>
          </cell>
          <cell r="R256">
            <v>44253</v>
          </cell>
          <cell r="S256">
            <v>38</v>
          </cell>
          <cell r="T256" t="str">
            <v>NL01K6880</v>
          </cell>
          <cell r="U256" t="str">
            <v>03-DEL</v>
          </cell>
          <cell r="V256" t="str">
            <v>SAYALI VINOD MEHTA</v>
          </cell>
          <cell r="W256" t="str">
            <v>SAYALI VINOD MEHTA</v>
          </cell>
          <cell r="X256" t="str">
            <v>VRUSHALI MOHITE</v>
          </cell>
          <cell r="Y256">
            <v>44256</v>
          </cell>
          <cell r="Z256">
            <v>44253</v>
          </cell>
          <cell r="AA256">
            <v>44262</v>
          </cell>
        </row>
        <row r="257">
          <cell r="L257" t="str">
            <v>MALB351CLMM164926</v>
          </cell>
          <cell r="M257" t="str">
            <v>HQS6K3615   G237</v>
          </cell>
          <cell r="N257" t="str">
            <v>3845</v>
          </cell>
          <cell r="O257" t="str">
            <v>G4LAMM866723</v>
          </cell>
          <cell r="P257" t="str">
            <v>NIOS-C</v>
          </cell>
          <cell r="Q257">
            <v>2021</v>
          </cell>
          <cell r="R257">
            <v>44253</v>
          </cell>
          <cell r="S257">
            <v>8</v>
          </cell>
          <cell r="T257" t="str">
            <v>NL01K6880</v>
          </cell>
          <cell r="U257" t="str">
            <v>03-DEL</v>
          </cell>
          <cell r="V257" t="str">
            <v>SHITAL PRAVIN DUBE</v>
          </cell>
          <cell r="W257" t="str">
            <v>SHITAL PRAVIN DUBE</v>
          </cell>
          <cell r="X257" t="str">
            <v>SHUBHAM KADU</v>
          </cell>
          <cell r="Y257">
            <v>44256</v>
          </cell>
          <cell r="Z257">
            <v>44253</v>
          </cell>
          <cell r="AA257">
            <v>44256</v>
          </cell>
        </row>
        <row r="258">
          <cell r="L258" t="str">
            <v>MALB351CLMM164934</v>
          </cell>
          <cell r="M258" t="str">
            <v>HQS6K3615   G237</v>
          </cell>
          <cell r="N258" t="str">
            <v>3845</v>
          </cell>
          <cell r="O258" t="str">
            <v>G4LAMM866715</v>
          </cell>
          <cell r="P258" t="str">
            <v>NIOS-C</v>
          </cell>
          <cell r="Q258">
            <v>2021</v>
          </cell>
          <cell r="R258">
            <v>44253</v>
          </cell>
          <cell r="S258">
            <v>19</v>
          </cell>
          <cell r="T258" t="str">
            <v>NL01AA6771</v>
          </cell>
          <cell r="U258" t="str">
            <v>03-DEL</v>
          </cell>
          <cell r="V258" t="str">
            <v>GAJANAN TRIMBAKRAO SAWALKE</v>
          </cell>
          <cell r="W258" t="str">
            <v>GAJANAN TRIMBAKRAO SAWALKE</v>
          </cell>
          <cell r="X258" t="str">
            <v>ABHISHEK MANORE</v>
          </cell>
          <cell r="Y258">
            <v>44267</v>
          </cell>
          <cell r="Z258">
            <v>44267</v>
          </cell>
          <cell r="AA258">
            <v>44267</v>
          </cell>
        </row>
        <row r="259">
          <cell r="L259" t="str">
            <v>MALB351CLMM164915</v>
          </cell>
          <cell r="M259" t="str">
            <v>HQS6K3615   G237</v>
          </cell>
          <cell r="N259" t="str">
            <v>3845</v>
          </cell>
          <cell r="O259" t="str">
            <v>G4LAMM866740</v>
          </cell>
          <cell r="P259" t="str">
            <v>NIOS-C</v>
          </cell>
          <cell r="Q259">
            <v>2021</v>
          </cell>
          <cell r="R259">
            <v>44253</v>
          </cell>
          <cell r="S259">
            <v>9</v>
          </cell>
          <cell r="T259" t="str">
            <v>NL01AA6771</v>
          </cell>
          <cell r="U259" t="str">
            <v>03-DEL</v>
          </cell>
          <cell r="V259" t="str">
            <v>MAHESH LAXMAN DAREKAR</v>
          </cell>
          <cell r="W259" t="str">
            <v>MAHESH LAXMAN DAREKAR</v>
          </cell>
          <cell r="X259" t="str">
            <v>SIDDHESH MANE</v>
          </cell>
          <cell r="Y259">
            <v>44256</v>
          </cell>
          <cell r="Z259">
            <v>44254</v>
          </cell>
          <cell r="AA259">
            <v>44257</v>
          </cell>
        </row>
        <row r="260">
          <cell r="L260" t="str">
            <v>MALB351CLMM164914</v>
          </cell>
          <cell r="M260" t="str">
            <v>HQS6K3615   G237</v>
          </cell>
          <cell r="N260" t="str">
            <v>3845</v>
          </cell>
          <cell r="O260" t="str">
            <v>G4LAMM867509</v>
          </cell>
          <cell r="P260" t="str">
            <v>NIOS-C</v>
          </cell>
          <cell r="Q260">
            <v>2021</v>
          </cell>
          <cell r="R260">
            <v>44253</v>
          </cell>
          <cell r="S260">
            <v>25</v>
          </cell>
          <cell r="T260" t="str">
            <v>NL01AA6771</v>
          </cell>
          <cell r="U260" t="str">
            <v>03-DEL</v>
          </cell>
          <cell r="V260" t="str">
            <v>UMESHCHANDRA VISHWANATH LATPATE</v>
          </cell>
          <cell r="W260" t="str">
            <v>UMESHCHANDRA VISHWANATH LATPATE</v>
          </cell>
          <cell r="X260" t="str">
            <v>SHUBHAM YELLARE</v>
          </cell>
          <cell r="Y260">
            <v>44271</v>
          </cell>
          <cell r="Z260">
            <v>44271</v>
          </cell>
          <cell r="AA260">
            <v>44274</v>
          </cell>
        </row>
        <row r="261">
          <cell r="L261" t="str">
            <v>MALAF51CLMM143613</v>
          </cell>
          <cell r="M261" t="str">
            <v>C4S6E3315   D475</v>
          </cell>
          <cell r="N261" t="str">
            <v>3826</v>
          </cell>
          <cell r="O261" t="str">
            <v>G4HGMM089020</v>
          </cell>
          <cell r="P261" t="str">
            <v>Santro-P</v>
          </cell>
          <cell r="Q261">
            <v>2021</v>
          </cell>
          <cell r="R261">
            <v>44254</v>
          </cell>
          <cell r="S261">
            <v>17</v>
          </cell>
          <cell r="T261" t="str">
            <v>NL01N3384</v>
          </cell>
          <cell r="U261" t="str">
            <v>03-DEL</v>
          </cell>
          <cell r="V261" t="str">
            <v>MANGESH JALANDAR KENJALE</v>
          </cell>
          <cell r="W261" t="str">
            <v>MANGESH JALANDAR KENJALE</v>
          </cell>
          <cell r="X261" t="str">
            <v>TATYASAHEB DHANE</v>
          </cell>
          <cell r="Y261">
            <v>44256</v>
          </cell>
          <cell r="Z261">
            <v>44254</v>
          </cell>
          <cell r="AA261">
            <v>44266</v>
          </cell>
        </row>
        <row r="262">
          <cell r="L262" t="str">
            <v>MALB351CLMM165129</v>
          </cell>
          <cell r="M262" t="str">
            <v>HQS6K3615   G238</v>
          </cell>
          <cell r="N262" t="str">
            <v>3855</v>
          </cell>
          <cell r="O262" t="str">
            <v>G4LAMM868810</v>
          </cell>
          <cell r="P262" t="str">
            <v>NIOS-C</v>
          </cell>
          <cell r="Q262">
            <v>2021</v>
          </cell>
          <cell r="R262">
            <v>44254</v>
          </cell>
          <cell r="S262">
            <v>36</v>
          </cell>
          <cell r="T262" t="str">
            <v>NL01N3384</v>
          </cell>
          <cell r="U262" t="str">
            <v>03-DEL</v>
          </cell>
          <cell r="V262" t="str">
            <v>SITARAM RAGHUNATH SHINDE</v>
          </cell>
          <cell r="W262" t="str">
            <v>SITARAM RAGHUNATH SHINDE</v>
          </cell>
          <cell r="X262" t="str">
            <v>VRUSHALI MOHITE</v>
          </cell>
          <cell r="Y262">
            <v>44256</v>
          </cell>
          <cell r="Z262">
            <v>44254</v>
          </cell>
          <cell r="AA262">
            <v>44258</v>
          </cell>
        </row>
        <row r="263">
          <cell r="L263" t="str">
            <v>MALBJ512TMM052456</v>
          </cell>
          <cell r="M263" t="str">
            <v>SVS6K761V   K010</v>
          </cell>
          <cell r="N263" t="str">
            <v>3900</v>
          </cell>
          <cell r="O263" t="str">
            <v>G4LFMV081405</v>
          </cell>
          <cell r="P263" t="str">
            <v>All New i20-P</v>
          </cell>
          <cell r="Q263">
            <v>2021</v>
          </cell>
          <cell r="R263">
            <v>44256</v>
          </cell>
          <cell r="S263">
            <v>36</v>
          </cell>
          <cell r="T263" t="str">
            <v>NL01AD5670</v>
          </cell>
          <cell r="U263" t="str">
            <v>03-DEL</v>
          </cell>
          <cell r="V263" t="str">
            <v>HARSHA HERAMB INAMDAR</v>
          </cell>
          <cell r="W263" t="str">
            <v>HARSHA HERAMB INAMDAR</v>
          </cell>
          <cell r="X263" t="str">
            <v>SHUBHAM YELLARE</v>
          </cell>
          <cell r="Y263">
            <v>44253</v>
          </cell>
          <cell r="Z263">
            <v>44258</v>
          </cell>
          <cell r="AA263">
            <v>44264</v>
          </cell>
        </row>
        <row r="264">
          <cell r="L264" t="str">
            <v>MALB351CLMM166017</v>
          </cell>
          <cell r="M264" t="str">
            <v>HQS6K3615   G238</v>
          </cell>
          <cell r="N264" t="str">
            <v>3855</v>
          </cell>
          <cell r="O264" t="str">
            <v>G4LAMM872928</v>
          </cell>
          <cell r="P264" t="str">
            <v>NIOS-C</v>
          </cell>
          <cell r="Q264">
            <v>2021</v>
          </cell>
          <cell r="R264">
            <v>44256</v>
          </cell>
          <cell r="S264">
            <v>15</v>
          </cell>
          <cell r="T264" t="str">
            <v>NL01AD5670</v>
          </cell>
          <cell r="U264" t="str">
            <v>03-DEL</v>
          </cell>
          <cell r="V264" t="str">
            <v>SANTOSHKUMAR SHARMA</v>
          </cell>
          <cell r="W264" t="str">
            <v>SANTOSHKUMAR PRAVAKARNATH SHARMA</v>
          </cell>
          <cell r="X264" t="str">
            <v>SHRIKRUSHNA GAVLI</v>
          </cell>
          <cell r="Y264">
            <v>44264</v>
          </cell>
          <cell r="Z264">
            <v>44261</v>
          </cell>
          <cell r="AA264">
            <v>44266</v>
          </cell>
        </row>
        <row r="265">
          <cell r="L265" t="str">
            <v>MALFC81BLMM196660</v>
          </cell>
          <cell r="M265" t="str">
            <v>SPW5K3615   G114</v>
          </cell>
          <cell r="N265" t="str">
            <v>3333</v>
          </cell>
          <cell r="O265" t="str">
            <v>G4LAMM836102</v>
          </cell>
          <cell r="P265" t="str">
            <v>Venue-P</v>
          </cell>
          <cell r="Q265">
            <v>2021</v>
          </cell>
          <cell r="R265">
            <v>44257</v>
          </cell>
          <cell r="S265">
            <v>14</v>
          </cell>
          <cell r="T265" t="str">
            <v>NL01AA3597</v>
          </cell>
          <cell r="U265" t="str">
            <v>03-DEL</v>
          </cell>
          <cell r="V265" t="str">
            <v>BAPUSAHEB ATMARAM JADHAV</v>
          </cell>
          <cell r="W265" t="str">
            <v>BAPUSAHEB ATMARAM JADHAV</v>
          </cell>
          <cell r="X265" t="str">
            <v>SIDDHESH MANE</v>
          </cell>
          <cell r="Y265">
            <v>44264</v>
          </cell>
          <cell r="Z265">
            <v>44264</v>
          </cell>
          <cell r="AA265">
            <v>44266</v>
          </cell>
        </row>
        <row r="266">
          <cell r="L266" t="str">
            <v>MALFC81BLMM187310</v>
          </cell>
          <cell r="M266" t="str">
            <v>SPW5K3615   G114</v>
          </cell>
          <cell r="N266" t="str">
            <v>3333</v>
          </cell>
          <cell r="O266" t="str">
            <v>G4LAMM842500</v>
          </cell>
          <cell r="P266" t="str">
            <v>Venue-P</v>
          </cell>
          <cell r="Q266">
            <v>2021</v>
          </cell>
          <cell r="R266">
            <v>44258</v>
          </cell>
          <cell r="S266">
            <v>33</v>
          </cell>
          <cell r="T266" t="str">
            <v>PB13BB5126</v>
          </cell>
          <cell r="U266" t="str">
            <v>03-DEL</v>
          </cell>
          <cell r="V266" t="str">
            <v>NITISH BALASAHEB KADAM</v>
          </cell>
          <cell r="W266" t="str">
            <v>NITISH BALASAHEB KADAM</v>
          </cell>
          <cell r="X266" t="str">
            <v>ABHISHEK KHAKE</v>
          </cell>
          <cell r="Y266">
            <v>44264</v>
          </cell>
          <cell r="Z266">
            <v>44259</v>
          </cell>
          <cell r="AA266">
            <v>44260</v>
          </cell>
        </row>
        <row r="267">
          <cell r="L267" t="str">
            <v>MALPA812LMM145845</v>
          </cell>
          <cell r="M267" t="str">
            <v>FHW5D6617   S017</v>
          </cell>
          <cell r="N267" t="str">
            <v>3840</v>
          </cell>
          <cell r="O267" t="str">
            <v>G4FLMV140153</v>
          </cell>
          <cell r="P267" t="str">
            <v>Creta-P</v>
          </cell>
          <cell r="Q267">
            <v>2021</v>
          </cell>
          <cell r="R267">
            <v>44258</v>
          </cell>
          <cell r="S267">
            <v>13</v>
          </cell>
          <cell r="T267" t="str">
            <v>PB13BB5126</v>
          </cell>
          <cell r="U267" t="str">
            <v>03-DEL</v>
          </cell>
          <cell r="V267" t="str">
            <v>SHARAD DNYANESHWAR BARATHE</v>
          </cell>
          <cell r="W267" t="str">
            <v>SHARAD DNYANESHWAR BARATHE</v>
          </cell>
          <cell r="X267" t="str">
            <v>ROHIT NIMBALKAR</v>
          </cell>
          <cell r="Y267">
            <v>44267</v>
          </cell>
          <cell r="Z267">
            <v>44265</v>
          </cell>
          <cell r="AA267">
            <v>44266</v>
          </cell>
        </row>
        <row r="268">
          <cell r="L268" t="str">
            <v>MALFC81BLMM197110</v>
          </cell>
          <cell r="M268" t="str">
            <v>SPW5K3615   G114</v>
          </cell>
          <cell r="N268" t="str">
            <v>3333</v>
          </cell>
          <cell r="O268" t="str">
            <v>G4LAMM875069</v>
          </cell>
          <cell r="P268" t="str">
            <v>Venue-P</v>
          </cell>
          <cell r="Q268">
            <v>2021</v>
          </cell>
          <cell r="R268">
            <v>44258</v>
          </cell>
          <cell r="S268">
            <v>33</v>
          </cell>
          <cell r="T268" t="str">
            <v>PB13BB5126</v>
          </cell>
          <cell r="U268" t="str">
            <v>03-DEL</v>
          </cell>
          <cell r="V268" t="str">
            <v>SHANKAR CHARIYA RAMAWAT</v>
          </cell>
          <cell r="W268" t="str">
            <v>SHANKAR CHATRIYA RAMAWAT</v>
          </cell>
          <cell r="X268" t="str">
            <v>VAIBHAV GHULE</v>
          </cell>
          <cell r="Y268">
            <v>44272</v>
          </cell>
          <cell r="Z268">
            <v>44272</v>
          </cell>
          <cell r="AA268">
            <v>44275</v>
          </cell>
        </row>
        <row r="269">
          <cell r="L269" t="str">
            <v>MALB351CLMM167960</v>
          </cell>
          <cell r="M269" t="str">
            <v>HQS6K3615   G237</v>
          </cell>
          <cell r="N269" t="str">
            <v>3845</v>
          </cell>
          <cell r="O269" t="str">
            <v>G4LAMM877850</v>
          </cell>
          <cell r="P269" t="str">
            <v>NIOS-C</v>
          </cell>
          <cell r="Q269">
            <v>2021</v>
          </cell>
          <cell r="R269">
            <v>44260</v>
          </cell>
          <cell r="S269">
            <v>32</v>
          </cell>
          <cell r="T269" t="str">
            <v>NL01AC3063</v>
          </cell>
          <cell r="U269" t="str">
            <v>04-DEL</v>
          </cell>
          <cell r="V269" t="str">
            <v>UMANG RAJESH AGARWAL</v>
          </cell>
          <cell r="W269" t="str">
            <v>UMANG RAJESH AGARWAL</v>
          </cell>
          <cell r="X269" t="str">
            <v>ASHWIN R SAINDANE</v>
          </cell>
          <cell r="Y269">
            <v>44278</v>
          </cell>
          <cell r="Z269">
            <v>44278</v>
          </cell>
          <cell r="AA269">
            <v>44287</v>
          </cell>
        </row>
        <row r="270">
          <cell r="L270" t="str">
            <v>MALBH512LMM053855</v>
          </cell>
          <cell r="M270" t="str">
            <v>SVS6K7615   G123</v>
          </cell>
          <cell r="N270" t="str">
            <v>3908</v>
          </cell>
          <cell r="O270" t="str">
            <v>G4LFMV082435</v>
          </cell>
          <cell r="P270" t="str">
            <v>All New i20-P</v>
          </cell>
          <cell r="Q270">
            <v>2021</v>
          </cell>
          <cell r="R270">
            <v>44260</v>
          </cell>
          <cell r="S270">
            <v>29</v>
          </cell>
          <cell r="T270" t="str">
            <v>NL01AC3063</v>
          </cell>
          <cell r="U270" t="str">
            <v>03-DEL</v>
          </cell>
          <cell r="V270" t="str">
            <v>SIDDHARTH GELDA</v>
          </cell>
          <cell r="W270" t="str">
            <v>SIDDHARTH GELDA</v>
          </cell>
          <cell r="X270" t="str">
            <v>ABHISHEK KHAKE</v>
          </cell>
          <cell r="Y270">
            <v>44280</v>
          </cell>
          <cell r="Z270">
            <v>44280</v>
          </cell>
          <cell r="AA270">
            <v>44286</v>
          </cell>
        </row>
        <row r="271">
          <cell r="L271" t="str">
            <v>MALPC813LMM147938</v>
          </cell>
          <cell r="M271" t="str">
            <v>FHW51MC57   G206</v>
          </cell>
          <cell r="N271" t="str">
            <v>3836</v>
          </cell>
          <cell r="O271" t="str">
            <v>D4FAMM216168</v>
          </cell>
          <cell r="P271" t="str">
            <v>Creta-D</v>
          </cell>
          <cell r="Q271">
            <v>2021</v>
          </cell>
          <cell r="R271">
            <v>44267</v>
          </cell>
          <cell r="S271">
            <v>33</v>
          </cell>
          <cell r="T271" t="str">
            <v>NL01K4954</v>
          </cell>
          <cell r="U271" t="str">
            <v>04-DEL</v>
          </cell>
          <cell r="V271" t="str">
            <v>(NILIMA) RAJENDRA NAMDEV JAWALKAR</v>
          </cell>
          <cell r="W271" t="str">
            <v>RAJENDRA NAMDEV JAWALKAR</v>
          </cell>
          <cell r="X271" t="str">
            <v>VRUSHALI MOHITE</v>
          </cell>
          <cell r="Y271">
            <v>44289</v>
          </cell>
          <cell r="Z271">
            <v>44285</v>
          </cell>
          <cell r="AA271">
            <v>44290</v>
          </cell>
        </row>
        <row r="272">
          <cell r="L272" t="str">
            <v>MALPA813LMM148250</v>
          </cell>
          <cell r="M272" t="str">
            <v>FHW51MC57   S010</v>
          </cell>
          <cell r="N272" t="str">
            <v>3809</v>
          </cell>
          <cell r="O272" t="str">
            <v>D4FAMM216979</v>
          </cell>
          <cell r="P272" t="str">
            <v>Creta-D</v>
          </cell>
          <cell r="Q272">
            <v>2021</v>
          </cell>
          <cell r="R272">
            <v>44267</v>
          </cell>
          <cell r="S272">
            <v>27</v>
          </cell>
          <cell r="T272" t="str">
            <v>NL01K4954</v>
          </cell>
          <cell r="U272" t="str">
            <v>03-DEL</v>
          </cell>
          <cell r="V272" t="str">
            <v>RAMESHWAR PUNJAJI PANDIT</v>
          </cell>
          <cell r="W272" t="str">
            <v>RAMESHWAR PUNJAJI PANDIT</v>
          </cell>
          <cell r="X272" t="str">
            <v>YUVRAJ THORAT</v>
          </cell>
          <cell r="Y272">
            <v>44271</v>
          </cell>
          <cell r="Z272">
            <v>44270</v>
          </cell>
          <cell r="AA272">
            <v>44285</v>
          </cell>
        </row>
        <row r="273">
          <cell r="L273" t="str">
            <v>MALB241CLMM064222</v>
          </cell>
          <cell r="M273" t="str">
            <v>HQS4K3615   D275</v>
          </cell>
          <cell r="N273" t="str">
            <v>3847</v>
          </cell>
          <cell r="O273" t="str">
            <v>G4LAMM879256</v>
          </cell>
          <cell r="P273" t="str">
            <v>AURA-C</v>
          </cell>
          <cell r="Q273">
            <v>2021</v>
          </cell>
          <cell r="R273">
            <v>44267</v>
          </cell>
          <cell r="S273">
            <v>15</v>
          </cell>
          <cell r="T273" t="str">
            <v>NL01K4954</v>
          </cell>
          <cell r="U273" t="str">
            <v>03-DEL</v>
          </cell>
          <cell r="V273" t="str">
            <v>AJIT PRAKASH PATIL</v>
          </cell>
          <cell r="W273" t="str">
            <v>AJIT PRAKASH PATIL</v>
          </cell>
          <cell r="X273" t="str">
            <v>ABHISHEK KHAKE</v>
          </cell>
          <cell r="Y273">
            <v>44271</v>
          </cell>
          <cell r="Z273">
            <v>44270</v>
          </cell>
          <cell r="AA273">
            <v>44273</v>
          </cell>
        </row>
        <row r="274">
          <cell r="L274" t="str">
            <v>MALB241CLMM064236</v>
          </cell>
          <cell r="M274" t="str">
            <v>HQS4K3615   D275</v>
          </cell>
          <cell r="N274" t="str">
            <v>3847</v>
          </cell>
          <cell r="O274" t="str">
            <v>G4LAMM879257</v>
          </cell>
          <cell r="P274" t="str">
            <v>AURA-C</v>
          </cell>
          <cell r="Q274">
            <v>2021</v>
          </cell>
          <cell r="R274">
            <v>44267</v>
          </cell>
          <cell r="S274">
            <v>35</v>
          </cell>
          <cell r="T274" t="str">
            <v>NL01K4954</v>
          </cell>
          <cell r="U274" t="str">
            <v>04-DEL</v>
          </cell>
          <cell r="V274" t="str">
            <v>TUSHAR GORAKH KHATALE</v>
          </cell>
          <cell r="W274" t="str">
            <v>TUSHAR GORAKH KHATALE</v>
          </cell>
          <cell r="X274" t="str">
            <v>VRUSHALI MOHITE</v>
          </cell>
          <cell r="Y274">
            <v>44271</v>
          </cell>
          <cell r="Z274">
            <v>44270</v>
          </cell>
          <cell r="AA274">
            <v>44293</v>
          </cell>
        </row>
        <row r="275">
          <cell r="L275" t="str">
            <v>MALB241CLMM064210</v>
          </cell>
          <cell r="M275" t="str">
            <v>HQS4K3615   D275</v>
          </cell>
          <cell r="N275" t="str">
            <v>3847</v>
          </cell>
          <cell r="O275" t="str">
            <v>G4LAMM878734</v>
          </cell>
          <cell r="P275" t="str">
            <v>AURA-C</v>
          </cell>
          <cell r="Q275">
            <v>2021</v>
          </cell>
          <cell r="R275">
            <v>44264</v>
          </cell>
          <cell r="S275">
            <v>29</v>
          </cell>
          <cell r="T275" t="str">
            <v>NL01L7615</v>
          </cell>
          <cell r="U275" t="str">
            <v>03-DEL</v>
          </cell>
          <cell r="V275" t="str">
            <v>AMOL PRAKASH PATIL</v>
          </cell>
          <cell r="W275" t="str">
            <v>AMOL PRAKASH PATIL</v>
          </cell>
          <cell r="X275" t="str">
            <v>ASHWIN R SAINDANE</v>
          </cell>
          <cell r="Y275">
            <v>44271</v>
          </cell>
          <cell r="Z275">
            <v>44270</v>
          </cell>
          <cell r="AA275">
            <v>44271</v>
          </cell>
        </row>
        <row r="276">
          <cell r="L276" t="str">
            <v>MALPA813LMM148961</v>
          </cell>
          <cell r="M276" t="str">
            <v>FHW51MC57   S010</v>
          </cell>
          <cell r="N276" t="str">
            <v>3809</v>
          </cell>
          <cell r="O276" t="str">
            <v>D4FAMM217673</v>
          </cell>
          <cell r="P276" t="str">
            <v>Creta-D</v>
          </cell>
          <cell r="Q276">
            <v>2021</v>
          </cell>
          <cell r="R276">
            <v>44264</v>
          </cell>
          <cell r="S276">
            <v>15</v>
          </cell>
          <cell r="T276" t="str">
            <v>NL01L7615</v>
          </cell>
          <cell r="U276" t="str">
            <v>03-DEL</v>
          </cell>
          <cell r="V276" t="str">
            <v>YASHWANT PRAMOD BHVIBHAR</v>
          </cell>
          <cell r="W276" t="str">
            <v>YASHWANT PRAMOD BHUIBHAR</v>
          </cell>
          <cell r="X276" t="str">
            <v>YUVRAJ THORAT</v>
          </cell>
          <cell r="Y276">
            <v>44267</v>
          </cell>
          <cell r="Z276">
            <v>44265</v>
          </cell>
          <cell r="AA276">
            <v>44273</v>
          </cell>
        </row>
        <row r="277">
          <cell r="L277" t="str">
            <v>MALC841FLMM271100</v>
          </cell>
          <cell r="M277" t="str">
            <v>H6S41MC57   G257</v>
          </cell>
          <cell r="N277" t="str">
            <v>3632</v>
          </cell>
          <cell r="O277" t="str">
            <v>D4FAMM218406</v>
          </cell>
          <cell r="P277" t="str">
            <v>Verna-D</v>
          </cell>
          <cell r="Q277">
            <v>2021</v>
          </cell>
          <cell r="R277">
            <v>44265</v>
          </cell>
          <cell r="S277">
            <v>40</v>
          </cell>
          <cell r="T277" t="str">
            <v>NL01AC6362</v>
          </cell>
          <cell r="U277" t="str">
            <v>04-DEL</v>
          </cell>
          <cell r="V277" t="str">
            <v>KIRAN VASANTRAO WATTAMWAR</v>
          </cell>
          <cell r="W277" t="str">
            <v>KIRAN VASANTRAO WATTAMWAR</v>
          </cell>
          <cell r="X277" t="str">
            <v>NITIN BODAKE</v>
          </cell>
          <cell r="Y277">
            <v>44274</v>
          </cell>
          <cell r="Z277">
            <v>44275</v>
          </cell>
          <cell r="AA277">
            <v>44298</v>
          </cell>
        </row>
        <row r="278">
          <cell r="L278" t="str">
            <v>MALB251CYMM170309</v>
          </cell>
          <cell r="M278" t="str">
            <v>HQS6K361L   D239</v>
          </cell>
          <cell r="N278" t="str">
            <v>3768</v>
          </cell>
          <cell r="O278" t="str">
            <v>G4LAMM883671</v>
          </cell>
          <cell r="P278" t="str">
            <v>NIOS-P</v>
          </cell>
          <cell r="Q278">
            <v>2021</v>
          </cell>
          <cell r="R278">
            <v>44265</v>
          </cell>
          <cell r="S278">
            <v>18</v>
          </cell>
          <cell r="T278" t="str">
            <v>NL01AC6362</v>
          </cell>
          <cell r="U278" t="str">
            <v>03-DEL</v>
          </cell>
          <cell r="V278" t="str">
            <v>SHRADDHA WADEKAR</v>
          </cell>
          <cell r="W278" t="str">
            <v>SHRADDHA WADEKAR</v>
          </cell>
          <cell r="X278" t="str">
            <v>YUVRAJ THORAT</v>
          </cell>
          <cell r="Y278">
            <v>44273</v>
          </cell>
          <cell r="Z278">
            <v>44274</v>
          </cell>
          <cell r="AA278">
            <v>44278</v>
          </cell>
        </row>
        <row r="279">
          <cell r="L279" t="str">
            <v>MALPA813LMM150275</v>
          </cell>
          <cell r="M279" t="str">
            <v>FHW51MC57   S017</v>
          </cell>
          <cell r="N279" t="str">
            <v>3830</v>
          </cell>
          <cell r="O279" t="str">
            <v>D4FAMM220372</v>
          </cell>
          <cell r="P279" t="str">
            <v>Creta-D</v>
          </cell>
          <cell r="Q279">
            <v>2021</v>
          </cell>
          <cell r="R279">
            <v>44266</v>
          </cell>
          <cell r="S279">
            <v>24</v>
          </cell>
          <cell r="T279" t="str">
            <v>NL01AA5762</v>
          </cell>
          <cell r="U279" t="str">
            <v>03-DEL</v>
          </cell>
          <cell r="V279" t="str">
            <v>CHANDRAKANT ASHOK INGALE</v>
          </cell>
          <cell r="W279" t="str">
            <v>CHANDRAKANT ASHOK INGLE</v>
          </cell>
          <cell r="X279" t="str">
            <v>SHRIKRUSHNA GAVLI</v>
          </cell>
          <cell r="Y279">
            <v>44267</v>
          </cell>
          <cell r="Z279">
            <v>44267</v>
          </cell>
          <cell r="AA279">
            <v>44270</v>
          </cell>
        </row>
        <row r="280">
          <cell r="L280" t="str">
            <v>MALPB813LMM149541</v>
          </cell>
          <cell r="M280" t="str">
            <v>FHW51MC57   D124</v>
          </cell>
          <cell r="N280" t="str">
            <v>3839</v>
          </cell>
          <cell r="O280" t="str">
            <v>D4FAMM220048</v>
          </cell>
          <cell r="P280" t="str">
            <v>Creta-D</v>
          </cell>
          <cell r="Q280">
            <v>2021</v>
          </cell>
          <cell r="R280">
            <v>44267</v>
          </cell>
          <cell r="S280">
            <v>13</v>
          </cell>
          <cell r="T280" t="str">
            <v>NL01N0064</v>
          </cell>
          <cell r="U280" t="str">
            <v>03-DEL</v>
          </cell>
          <cell r="V280" t="str">
            <v>MAHESH BHAGWANDAS GUGALE</v>
          </cell>
          <cell r="W280" t="str">
            <v>MAHESH BHAGWANDAS GUGALE</v>
          </cell>
          <cell r="X280" t="str">
            <v>ABHISHEK MANORE</v>
          </cell>
          <cell r="Y280">
            <v>44271</v>
          </cell>
          <cell r="Z280">
            <v>44268</v>
          </cell>
          <cell r="AA280">
            <v>44273</v>
          </cell>
        </row>
        <row r="281">
          <cell r="L281" t="str">
            <v>MALPA813LMM150691</v>
          </cell>
          <cell r="M281" t="str">
            <v>FHW51MC57   S010</v>
          </cell>
          <cell r="N281" t="str">
            <v>3809</v>
          </cell>
          <cell r="O281" t="str">
            <v>D4FAMM220696</v>
          </cell>
          <cell r="P281" t="str">
            <v>Creta-D</v>
          </cell>
          <cell r="Q281">
            <v>2021</v>
          </cell>
          <cell r="R281">
            <v>44267</v>
          </cell>
          <cell r="S281">
            <v>24</v>
          </cell>
          <cell r="T281" t="str">
            <v>NL01N0064</v>
          </cell>
          <cell r="U281" t="str">
            <v>03-DEL</v>
          </cell>
          <cell r="V281" t="str">
            <v>YOGITA SUNIL DEORE</v>
          </cell>
          <cell r="W281" t="str">
            <v>YOGITA SUNIL DEORE</v>
          </cell>
          <cell r="X281" t="str">
            <v>MAHADEV JADHAV</v>
          </cell>
          <cell r="Y281">
            <v>44267</v>
          </cell>
          <cell r="Z281">
            <v>44267</v>
          </cell>
          <cell r="AA281">
            <v>44269</v>
          </cell>
        </row>
        <row r="282">
          <cell r="L282" t="str">
            <v>MALPA813LMM150688</v>
          </cell>
          <cell r="M282" t="str">
            <v>FHW51MC57   S010</v>
          </cell>
          <cell r="N282" t="str">
            <v>3809</v>
          </cell>
          <cell r="O282" t="str">
            <v>D4FAMM220766</v>
          </cell>
          <cell r="P282" t="str">
            <v>Creta-D</v>
          </cell>
          <cell r="Q282">
            <v>2021</v>
          </cell>
          <cell r="R282">
            <v>44267</v>
          </cell>
          <cell r="S282">
            <v>24</v>
          </cell>
          <cell r="T282" t="str">
            <v>NL01N0064</v>
          </cell>
          <cell r="U282" t="str">
            <v>03-DEL</v>
          </cell>
          <cell r="V282" t="str">
            <v>NILESH PRAMOD KULKARNI</v>
          </cell>
          <cell r="W282" t="str">
            <v>NILESH PRAMOD KULKARNI</v>
          </cell>
          <cell r="X282" t="str">
            <v>VAIBHAV GHULE</v>
          </cell>
          <cell r="Y282">
            <v>44272</v>
          </cell>
          <cell r="Z282">
            <v>44269</v>
          </cell>
          <cell r="AA282">
            <v>44271</v>
          </cell>
        </row>
        <row r="283">
          <cell r="L283" t="str">
            <v>MALB241CLMM064981</v>
          </cell>
          <cell r="M283" t="str">
            <v>HQS4K3615   D275</v>
          </cell>
          <cell r="N283" t="str">
            <v>3847</v>
          </cell>
          <cell r="O283" t="str">
            <v>G4LAMM884663</v>
          </cell>
          <cell r="P283" t="str">
            <v>AURA-C</v>
          </cell>
          <cell r="Q283">
            <v>2021</v>
          </cell>
          <cell r="R283">
            <v>44268</v>
          </cell>
          <cell r="S283">
            <v>30</v>
          </cell>
          <cell r="T283" t="str">
            <v>NL01AA3599</v>
          </cell>
          <cell r="U283" t="str">
            <v>04-DEL</v>
          </cell>
          <cell r="V283" t="str">
            <v>BHAGYASHRI SACHIN MANE</v>
          </cell>
          <cell r="W283" t="str">
            <v>BHAGYASHRI SACHIN MANE</v>
          </cell>
          <cell r="X283" t="str">
            <v>VIDULA BHARAM</v>
          </cell>
          <cell r="Y283">
            <v>44273</v>
          </cell>
          <cell r="Z283">
            <v>44275</v>
          </cell>
          <cell r="AA283">
            <v>44291</v>
          </cell>
        </row>
        <row r="284">
          <cell r="L284" t="str">
            <v>MALAF51CLMM145321</v>
          </cell>
          <cell r="M284" t="str">
            <v>C4S6E3315   D414</v>
          </cell>
          <cell r="N284" t="str">
            <v>3595</v>
          </cell>
          <cell r="O284" t="str">
            <v>G4HGMM090820</v>
          </cell>
          <cell r="P284" t="str">
            <v>Santro-P</v>
          </cell>
          <cell r="Q284">
            <v>2021</v>
          </cell>
          <cell r="R284">
            <v>44268</v>
          </cell>
          <cell r="S284">
            <v>18</v>
          </cell>
          <cell r="T284" t="str">
            <v>NL01AA3599</v>
          </cell>
          <cell r="U284" t="str">
            <v>03-DEL</v>
          </cell>
          <cell r="V284" t="str">
            <v>ANIL MORESHWAR KELKAR</v>
          </cell>
          <cell r="W284" t="str">
            <v>ANIL MORESHWAR KELKAR</v>
          </cell>
          <cell r="X284" t="str">
            <v>SHUBHAM YELLARE</v>
          </cell>
          <cell r="Y284">
            <v>44279</v>
          </cell>
          <cell r="Z284">
            <v>44274</v>
          </cell>
          <cell r="AA284">
            <v>44279</v>
          </cell>
        </row>
        <row r="285">
          <cell r="L285" t="str">
            <v>MALPA813LMM150272</v>
          </cell>
          <cell r="M285" t="str">
            <v>FHW51MC57   S017</v>
          </cell>
          <cell r="N285" t="str">
            <v>3830</v>
          </cell>
          <cell r="O285" t="str">
            <v>D4FAMM220352</v>
          </cell>
          <cell r="P285" t="str">
            <v>Creta-D</v>
          </cell>
          <cell r="Q285">
            <v>2021</v>
          </cell>
          <cell r="R285">
            <v>44268</v>
          </cell>
          <cell r="S285">
            <v>16</v>
          </cell>
          <cell r="T285" t="str">
            <v>NL01AA3599</v>
          </cell>
          <cell r="U285" t="str">
            <v>03-DEL</v>
          </cell>
          <cell r="V285" t="str">
            <v>ANIL BANSI BARGAL ( MANJUSHA JADHAV)</v>
          </cell>
          <cell r="W285" t="str">
            <v>ANIL BANSI BARGAL</v>
          </cell>
          <cell r="X285" t="str">
            <v>VAIBHAV GHULE</v>
          </cell>
          <cell r="Y285">
            <v>44274</v>
          </cell>
          <cell r="Z285">
            <v>44274</v>
          </cell>
          <cell r="AA285">
            <v>44279</v>
          </cell>
        </row>
        <row r="286">
          <cell r="L286" t="str">
            <v>MALPC813LMM149221</v>
          </cell>
          <cell r="M286" t="str">
            <v>FHW51MC57   G206</v>
          </cell>
          <cell r="N286" t="str">
            <v>3836</v>
          </cell>
          <cell r="O286" t="str">
            <v>D4FAMM218505</v>
          </cell>
          <cell r="P286" t="str">
            <v>Creta-D</v>
          </cell>
          <cell r="Q286">
            <v>2021</v>
          </cell>
          <cell r="R286">
            <v>44268</v>
          </cell>
          <cell r="S286">
            <v>14</v>
          </cell>
          <cell r="T286" t="str">
            <v>NL01AA3599</v>
          </cell>
          <cell r="U286" t="str">
            <v>03-DEL</v>
          </cell>
          <cell r="V286" t="str">
            <v>AJAY CHAMANLAL LONGANI</v>
          </cell>
          <cell r="W286" t="str">
            <v>AJAY CHAMANLAL LONGANI</v>
          </cell>
          <cell r="X286" t="str">
            <v>ABHISHEK KHAKE</v>
          </cell>
          <cell r="Y286">
            <v>44271</v>
          </cell>
          <cell r="Z286">
            <v>44268</v>
          </cell>
          <cell r="AA286">
            <v>44273</v>
          </cell>
        </row>
        <row r="287">
          <cell r="L287" t="str">
            <v>MALPA812LMM151235</v>
          </cell>
          <cell r="M287" t="str">
            <v>FHW5D6617   S010</v>
          </cell>
          <cell r="N287" t="str">
            <v>3810</v>
          </cell>
          <cell r="O287" t="str">
            <v>G4FLMV143525</v>
          </cell>
          <cell r="P287" t="str">
            <v>Creta-P</v>
          </cell>
          <cell r="Q287">
            <v>2021</v>
          </cell>
          <cell r="R287">
            <v>44272</v>
          </cell>
          <cell r="S287">
            <v>13</v>
          </cell>
          <cell r="T287" t="str">
            <v>HR55N8090</v>
          </cell>
          <cell r="U287" t="str">
            <v>03-DEL</v>
          </cell>
          <cell r="V287" t="str">
            <v>PRASHANT RAMESH CHAVAN</v>
          </cell>
          <cell r="W287" t="str">
            <v>PRASHANT RAMESH CHAVAN</v>
          </cell>
          <cell r="X287" t="str">
            <v>SHRIKRUSHNA GAVLI</v>
          </cell>
          <cell r="Y287">
            <v>44273</v>
          </cell>
          <cell r="Z287">
            <v>44273</v>
          </cell>
          <cell r="AA287">
            <v>44276</v>
          </cell>
        </row>
        <row r="288">
          <cell r="L288" t="str">
            <v>MALPC813LMM149100</v>
          </cell>
          <cell r="M288" t="str">
            <v>FHW51MC57   G206</v>
          </cell>
          <cell r="N288" t="str">
            <v>3836</v>
          </cell>
          <cell r="O288" t="str">
            <v>D4FAMM218224</v>
          </cell>
          <cell r="P288" t="str">
            <v>Creta-D</v>
          </cell>
          <cell r="Q288">
            <v>2021</v>
          </cell>
          <cell r="R288">
            <v>44272</v>
          </cell>
          <cell r="S288">
            <v>17</v>
          </cell>
          <cell r="T288" t="str">
            <v>HR55N8090</v>
          </cell>
          <cell r="U288" t="str">
            <v>03-DEL</v>
          </cell>
          <cell r="V288" t="str">
            <v>RAJENDRA KAPURCHAND CHORDIYA</v>
          </cell>
          <cell r="W288" t="str">
            <v>RAJENDRA KAPURCHAND CHORDIYA</v>
          </cell>
          <cell r="X288" t="str">
            <v>SANKET KAMBLE</v>
          </cell>
          <cell r="Y288">
            <v>44274</v>
          </cell>
          <cell r="Z288">
            <v>44273</v>
          </cell>
          <cell r="AA288">
            <v>44275</v>
          </cell>
        </row>
        <row r="289">
          <cell r="L289" t="str">
            <v>MALPC812LMM149892</v>
          </cell>
          <cell r="M289" t="str">
            <v>FHW5D6617   G206</v>
          </cell>
          <cell r="N289" t="str">
            <v>3835</v>
          </cell>
          <cell r="O289" t="str">
            <v>G4FLMV143561</v>
          </cell>
          <cell r="P289" t="str">
            <v>Creta-P</v>
          </cell>
          <cell r="Q289">
            <v>2021</v>
          </cell>
          <cell r="R289">
            <v>44272</v>
          </cell>
          <cell r="S289">
            <v>12</v>
          </cell>
          <cell r="T289" t="str">
            <v>HR55N8090</v>
          </cell>
          <cell r="U289" t="str">
            <v>03-DEL</v>
          </cell>
          <cell r="V289" t="str">
            <v>NITESH AGARWAL</v>
          </cell>
          <cell r="W289" t="str">
            <v>NITESH AGARWAL</v>
          </cell>
          <cell r="X289" t="str">
            <v>SHUBHAM YELLARE</v>
          </cell>
          <cell r="Y289">
            <v>44271</v>
          </cell>
          <cell r="Z289">
            <v>44272</v>
          </cell>
          <cell r="AA289">
            <v>44274</v>
          </cell>
        </row>
        <row r="290">
          <cell r="L290" t="str">
            <v>MALPC813MMM152208</v>
          </cell>
          <cell r="M290" t="str">
            <v>FHW51MC5F   G208</v>
          </cell>
          <cell r="N290" t="str">
            <v>3837</v>
          </cell>
          <cell r="O290" t="str">
            <v>D4FAMM223321</v>
          </cell>
          <cell r="P290" t="str">
            <v>Creta-D</v>
          </cell>
          <cell r="Q290">
            <v>2021</v>
          </cell>
          <cell r="R290">
            <v>44270</v>
          </cell>
          <cell r="S290">
            <v>9</v>
          </cell>
          <cell r="T290" t="str">
            <v>NL01L5168</v>
          </cell>
          <cell r="U290" t="str">
            <v>03-DEL</v>
          </cell>
          <cell r="V290" t="str">
            <v>SACHIN SUBHASH SHAH</v>
          </cell>
          <cell r="W290" t="str">
            <v>SACHIN SUBHASH SHAH</v>
          </cell>
          <cell r="X290" t="str">
            <v>ASHWIN R SAINDANE</v>
          </cell>
          <cell r="Y290">
            <v>44273</v>
          </cell>
          <cell r="Z290">
            <v>44272</v>
          </cell>
          <cell r="AA290">
            <v>44273</v>
          </cell>
        </row>
        <row r="291">
          <cell r="L291" t="str">
            <v>MALPC813MMM152202</v>
          </cell>
          <cell r="M291" t="str">
            <v>FHW51MC5F   G208</v>
          </cell>
          <cell r="N291" t="str">
            <v>3837</v>
          </cell>
          <cell r="O291" t="str">
            <v>D4FAMM223304</v>
          </cell>
          <cell r="P291" t="str">
            <v>Creta-D</v>
          </cell>
          <cell r="Q291">
            <v>2021</v>
          </cell>
          <cell r="R291">
            <v>44270</v>
          </cell>
          <cell r="S291">
            <v>22</v>
          </cell>
          <cell r="T291" t="str">
            <v>NL01L5168</v>
          </cell>
          <cell r="U291" t="str">
            <v>03-DEL</v>
          </cell>
          <cell r="V291" t="str">
            <v>SAMEER KANCHARU KONDE</v>
          </cell>
          <cell r="W291" t="str">
            <v>SAMEER KACHARU KONDE</v>
          </cell>
          <cell r="X291" t="str">
            <v>SHUBHAM KADU</v>
          </cell>
          <cell r="Y291">
            <v>44282</v>
          </cell>
          <cell r="Z291">
            <v>44280</v>
          </cell>
          <cell r="AA291">
            <v>44286</v>
          </cell>
        </row>
        <row r="292">
          <cell r="L292" t="str">
            <v>MALAF51CYMM145637</v>
          </cell>
          <cell r="M292" t="str">
            <v>C4S6E331L   D385</v>
          </cell>
          <cell r="N292" t="str">
            <v>3589</v>
          </cell>
          <cell r="O292" t="str">
            <v>G4HGMM091205</v>
          </cell>
          <cell r="P292" t="str">
            <v>Santro-P</v>
          </cell>
          <cell r="Q292">
            <v>2021</v>
          </cell>
          <cell r="R292">
            <v>44270</v>
          </cell>
          <cell r="S292">
            <v>12</v>
          </cell>
          <cell r="T292" t="str">
            <v>NL01L5168</v>
          </cell>
          <cell r="U292" t="str">
            <v>03-DEL</v>
          </cell>
          <cell r="V292" t="str">
            <v>NEETA SATISH CHAUDHARI</v>
          </cell>
          <cell r="W292" t="str">
            <v>NEETA SATISH CHAUDHARI</v>
          </cell>
          <cell r="X292" t="str">
            <v>ABHISHEK MANORE</v>
          </cell>
          <cell r="Y292">
            <v>44272</v>
          </cell>
          <cell r="Z292">
            <v>44272</v>
          </cell>
          <cell r="AA292">
            <v>44275</v>
          </cell>
        </row>
        <row r="293">
          <cell r="L293" t="str">
            <v>MALB351CLMM171322</v>
          </cell>
          <cell r="M293" t="str">
            <v>HQS6K3615   G238</v>
          </cell>
          <cell r="N293" t="str">
            <v>3855</v>
          </cell>
          <cell r="O293" t="str">
            <v>G4LAMM885416</v>
          </cell>
          <cell r="P293" t="str">
            <v>NIOS-C</v>
          </cell>
          <cell r="Q293">
            <v>2021</v>
          </cell>
          <cell r="R293">
            <v>44270</v>
          </cell>
          <cell r="S293">
            <v>10</v>
          </cell>
          <cell r="T293" t="str">
            <v>NL01AC3065</v>
          </cell>
          <cell r="U293" t="str">
            <v>03-DEL</v>
          </cell>
          <cell r="V293" t="str">
            <v>SUHAS BABANRAO LADKAT</v>
          </cell>
          <cell r="W293" t="str">
            <v>SUHAS BABANRAO LADKAT</v>
          </cell>
          <cell r="X293" t="str">
            <v>YUVRAJ THORAT</v>
          </cell>
          <cell r="Y293">
            <v>44272</v>
          </cell>
          <cell r="Z293">
            <v>44272</v>
          </cell>
          <cell r="AA293">
            <v>44272</v>
          </cell>
        </row>
        <row r="294">
          <cell r="L294" t="str">
            <v>MALB241CLMM065922</v>
          </cell>
          <cell r="M294" t="str">
            <v>HQS4K3615   D275</v>
          </cell>
          <cell r="N294" t="str">
            <v>3847</v>
          </cell>
          <cell r="O294" t="str">
            <v>G4LAMM888882</v>
          </cell>
          <cell r="P294" t="str">
            <v>AURA-C</v>
          </cell>
          <cell r="Q294">
            <v>2021</v>
          </cell>
          <cell r="R294">
            <v>44270</v>
          </cell>
          <cell r="S294">
            <v>27</v>
          </cell>
          <cell r="T294" t="str">
            <v>NL01K8781</v>
          </cell>
          <cell r="U294" t="str">
            <v>04-DEL</v>
          </cell>
          <cell r="V294" t="str">
            <v>DIPESH DINESH PINJARKAR</v>
          </cell>
          <cell r="W294" t="str">
            <v>DIPESH DINESH PINJARKAR</v>
          </cell>
          <cell r="X294" t="str">
            <v>ASHWIN R SAINDANE</v>
          </cell>
          <cell r="Y294">
            <v>44274</v>
          </cell>
          <cell r="Z294">
            <v>44280</v>
          </cell>
          <cell r="AA294">
            <v>44293</v>
          </cell>
        </row>
        <row r="295">
          <cell r="L295" t="str">
            <v>MALB351CLMM171342</v>
          </cell>
          <cell r="M295" t="str">
            <v>HQS6K3615   G238</v>
          </cell>
          <cell r="N295" t="str">
            <v>3855</v>
          </cell>
          <cell r="O295" t="str">
            <v>G4LAMM888913</v>
          </cell>
          <cell r="P295" t="str">
            <v>NIOS-C</v>
          </cell>
          <cell r="Q295">
            <v>2021</v>
          </cell>
          <cell r="R295">
            <v>44270</v>
          </cell>
          <cell r="S295">
            <v>19</v>
          </cell>
          <cell r="T295" t="str">
            <v>NL01K8781</v>
          </cell>
          <cell r="U295" t="str">
            <v>03-DEL</v>
          </cell>
          <cell r="V295" t="str">
            <v>SACHIN RAMCHANDRA BHOSALE</v>
          </cell>
          <cell r="W295" t="str">
            <v>SACHIN RAMCHANDRA BHOSALE</v>
          </cell>
          <cell r="X295" t="str">
            <v>VAIBHAV GHULE</v>
          </cell>
          <cell r="Y295">
            <v>44281</v>
          </cell>
          <cell r="Z295">
            <v>44280</v>
          </cell>
          <cell r="AA295">
            <v>44285</v>
          </cell>
        </row>
        <row r="296">
          <cell r="L296" t="str">
            <v>MALPB813LMM152059</v>
          </cell>
          <cell r="M296" t="str">
            <v>FHW51MC57   D124</v>
          </cell>
          <cell r="N296" t="str">
            <v>3839</v>
          </cell>
          <cell r="O296" t="str">
            <v>D4FAMM225038</v>
          </cell>
          <cell r="P296" t="str">
            <v>Creta-D</v>
          </cell>
          <cell r="Q296">
            <v>2021</v>
          </cell>
          <cell r="R296">
            <v>44270</v>
          </cell>
          <cell r="S296">
            <v>20</v>
          </cell>
          <cell r="T296" t="str">
            <v>NL01K8781</v>
          </cell>
          <cell r="U296" t="str">
            <v>03-DEL</v>
          </cell>
          <cell r="V296" t="str">
            <v>SATISH RAMRAO WADDE</v>
          </cell>
          <cell r="W296" t="str">
            <v>SATISH RAMRAO WADDE</v>
          </cell>
          <cell r="X296" t="str">
            <v>NITIN BODAKE</v>
          </cell>
          <cell r="Y296">
            <v>44277</v>
          </cell>
          <cell r="Z296">
            <v>44275</v>
          </cell>
          <cell r="AA296">
            <v>44282</v>
          </cell>
        </row>
        <row r="297">
          <cell r="L297" t="str">
            <v>MALB351CYMM172976</v>
          </cell>
          <cell r="M297" t="str">
            <v>HQS6K361L   G240</v>
          </cell>
          <cell r="N297" t="str">
            <v>3762</v>
          </cell>
          <cell r="O297" t="str">
            <v>G4LALM753449</v>
          </cell>
          <cell r="P297" t="str">
            <v>NIOS-P</v>
          </cell>
          <cell r="Q297">
            <v>2021</v>
          </cell>
          <cell r="R297">
            <v>44271</v>
          </cell>
          <cell r="S297">
            <v>11</v>
          </cell>
          <cell r="T297" t="str">
            <v>NL01AC3061</v>
          </cell>
          <cell r="U297" t="str">
            <v>03-DEL</v>
          </cell>
          <cell r="V297" t="str">
            <v>MAHESH SHAMRAO GORE</v>
          </cell>
          <cell r="W297" t="str">
            <v>MAHESH SHAMRAO GORE</v>
          </cell>
          <cell r="X297" t="str">
            <v>ABHISHEK MANORE</v>
          </cell>
          <cell r="Y297">
            <v>44273</v>
          </cell>
          <cell r="Z297">
            <v>44272</v>
          </cell>
          <cell r="AA297">
            <v>44277</v>
          </cell>
        </row>
        <row r="298">
          <cell r="L298" t="str">
            <v>MALFE81ALMM202784</v>
          </cell>
          <cell r="M298" t="str">
            <v>SPW5K2G17   H130</v>
          </cell>
          <cell r="N298" t="str">
            <v>3692</v>
          </cell>
          <cell r="O298" t="str">
            <v>G3LCMM224648</v>
          </cell>
          <cell r="P298" t="str">
            <v>Venue-P</v>
          </cell>
          <cell r="Q298">
            <v>2021</v>
          </cell>
          <cell r="R298">
            <v>44271</v>
          </cell>
          <cell r="S298">
            <v>10</v>
          </cell>
          <cell r="T298" t="str">
            <v>NL01AC3061</v>
          </cell>
          <cell r="U298" t="str">
            <v>03-DEL</v>
          </cell>
          <cell r="V298" t="str">
            <v>SUBODH PRATAPRAO PATIL</v>
          </cell>
          <cell r="W298" t="str">
            <v>SUBODH PRATAPRAO PATIL</v>
          </cell>
          <cell r="X298" t="str">
            <v>TATYASAHEB DHANE</v>
          </cell>
          <cell r="Y298">
            <v>44271</v>
          </cell>
          <cell r="Z298">
            <v>44272</v>
          </cell>
          <cell r="AA298">
            <v>44276</v>
          </cell>
        </row>
        <row r="299">
          <cell r="L299" t="str">
            <v>MALPC812LMM152961</v>
          </cell>
          <cell r="M299" t="str">
            <v>FHW5D6617   G206</v>
          </cell>
          <cell r="N299" t="str">
            <v>3835</v>
          </cell>
          <cell r="O299" t="str">
            <v>G4FLMB415760</v>
          </cell>
          <cell r="P299" t="str">
            <v>Creta-P</v>
          </cell>
          <cell r="Q299">
            <v>2021</v>
          </cell>
          <cell r="R299">
            <v>44271</v>
          </cell>
          <cell r="S299">
            <v>19</v>
          </cell>
          <cell r="T299" t="str">
            <v>NL01Q8160</v>
          </cell>
          <cell r="U299" t="str">
            <v>03-DEL</v>
          </cell>
          <cell r="V299" t="str">
            <v>ASHWINI PRASAD WARTIKAR</v>
          </cell>
          <cell r="W299" t="str">
            <v>ASHWINI PRASAD WARTIKAR</v>
          </cell>
          <cell r="X299" t="str">
            <v>ABHISHEK MANORE</v>
          </cell>
          <cell r="Y299">
            <v>44273</v>
          </cell>
          <cell r="Z299">
            <v>44272</v>
          </cell>
          <cell r="AA299">
            <v>44283</v>
          </cell>
        </row>
        <row r="300">
          <cell r="L300" t="str">
            <v>MALBH512LMM058408</v>
          </cell>
          <cell r="M300" t="str">
            <v>SVS6K7615   G123</v>
          </cell>
          <cell r="N300" t="str">
            <v>3908</v>
          </cell>
          <cell r="O300" t="str">
            <v>G4LFMV086934</v>
          </cell>
          <cell r="P300" t="str">
            <v>All New i20-P</v>
          </cell>
          <cell r="Q300">
            <v>2021</v>
          </cell>
          <cell r="R300">
            <v>44271</v>
          </cell>
          <cell r="S300">
            <v>32</v>
          </cell>
          <cell r="T300" t="str">
            <v>NL01Q8160</v>
          </cell>
          <cell r="U300" t="str">
            <v>04-DEL</v>
          </cell>
          <cell r="V300" t="str">
            <v>NILESH PURSHOTTAM CHAUDHARI</v>
          </cell>
          <cell r="W300" t="str">
            <v>NILESH PURUSHOTTAM CHAUDHARI</v>
          </cell>
          <cell r="X300" t="str">
            <v>VIDULA BHARAM</v>
          </cell>
          <cell r="Y300">
            <v>44280</v>
          </cell>
          <cell r="Z300">
            <v>44278</v>
          </cell>
          <cell r="AA300">
            <v>44299</v>
          </cell>
        </row>
        <row r="301">
          <cell r="L301" t="str">
            <v>MALAF51CYMM145985</v>
          </cell>
          <cell r="M301" t="str">
            <v>C4S6E331L   D415</v>
          </cell>
          <cell r="N301" t="str">
            <v>3583</v>
          </cell>
          <cell r="O301" t="str">
            <v>G4HGMM091397</v>
          </cell>
          <cell r="P301" t="str">
            <v>Santro-P</v>
          </cell>
          <cell r="Q301">
            <v>2021</v>
          </cell>
          <cell r="R301">
            <v>44273</v>
          </cell>
          <cell r="S301">
            <v>20</v>
          </cell>
          <cell r="T301" t="str">
            <v>NL01AB1462</v>
          </cell>
          <cell r="U301" t="str">
            <v>03-DEL</v>
          </cell>
          <cell r="V301" t="str">
            <v>CHANDRAKANT BAPURAO MAHAJAN</v>
          </cell>
          <cell r="W301" t="str">
            <v>CHANDRAKANT BAPURAO MAHAJAN</v>
          </cell>
          <cell r="X301" t="str">
            <v>TATYASAHEB DHANE</v>
          </cell>
          <cell r="Y301">
            <v>44273</v>
          </cell>
          <cell r="Z301">
            <v>44275</v>
          </cell>
          <cell r="AA301">
            <v>44283</v>
          </cell>
        </row>
        <row r="302">
          <cell r="L302" t="str">
            <v>MALFC81AVMM203258</v>
          </cell>
          <cell r="M302" t="str">
            <v>SPW5K2G1U   G191</v>
          </cell>
          <cell r="N302" t="str">
            <v>3696</v>
          </cell>
          <cell r="O302" t="str">
            <v>G3LCMM226286</v>
          </cell>
          <cell r="P302" t="str">
            <v>Venue-P</v>
          </cell>
          <cell r="Q302">
            <v>2021</v>
          </cell>
          <cell r="R302">
            <v>44271</v>
          </cell>
          <cell r="S302">
            <v>19</v>
          </cell>
          <cell r="T302" t="str">
            <v>NL01Q8160</v>
          </cell>
          <cell r="U302" t="str">
            <v>03-DEL</v>
          </cell>
          <cell r="V302" t="str">
            <v>ADWAIT IRANNA PATIL-CSD</v>
          </cell>
          <cell r="W302" t="str">
            <v>ADWAIT IRANNA PATIL</v>
          </cell>
          <cell r="X302" t="str">
            <v>TATYASAHEB DHANE</v>
          </cell>
          <cell r="Y302">
            <v>44277</v>
          </cell>
          <cell r="Z302">
            <v>44276</v>
          </cell>
          <cell r="AA302">
            <v>44282</v>
          </cell>
        </row>
        <row r="303">
          <cell r="L303" t="str">
            <v>MALPC813LMM152791</v>
          </cell>
          <cell r="M303" t="str">
            <v>FHW51MC57   G204</v>
          </cell>
          <cell r="N303" t="str">
            <v>3841</v>
          </cell>
          <cell r="O303" t="str">
            <v>D4FAMM225291</v>
          </cell>
          <cell r="P303" t="str">
            <v>Creta-D</v>
          </cell>
          <cell r="Q303">
            <v>2021</v>
          </cell>
          <cell r="R303">
            <v>44271</v>
          </cell>
          <cell r="S303">
            <v>14</v>
          </cell>
          <cell r="T303" t="str">
            <v>NL01Q8160</v>
          </cell>
          <cell r="U303" t="str">
            <v>03-DEL</v>
          </cell>
          <cell r="V303" t="str">
            <v>AVINASH YADAVRAO GAIKWAD</v>
          </cell>
          <cell r="W303" t="str">
            <v>AVINASH YADAVRAO GAIKWAD</v>
          </cell>
          <cell r="X303" t="str">
            <v>ASHWIN R SAINDANE</v>
          </cell>
          <cell r="Y303">
            <v>44272</v>
          </cell>
          <cell r="Z303">
            <v>44271</v>
          </cell>
          <cell r="AA303">
            <v>44280</v>
          </cell>
        </row>
        <row r="304">
          <cell r="L304" t="str">
            <v>MALB351CLMM173528</v>
          </cell>
          <cell r="M304" t="str">
            <v>HQS6K3615   G238</v>
          </cell>
          <cell r="N304" t="str">
            <v>3855</v>
          </cell>
          <cell r="O304" t="str">
            <v>G4LAMM890122</v>
          </cell>
          <cell r="P304" t="str">
            <v>NIOS-C</v>
          </cell>
          <cell r="Q304">
            <v>2021</v>
          </cell>
          <cell r="R304">
            <v>44273</v>
          </cell>
          <cell r="S304">
            <v>32</v>
          </cell>
          <cell r="T304" t="str">
            <v>NL01AB1462</v>
          </cell>
          <cell r="U304" t="str">
            <v>04-DEL</v>
          </cell>
          <cell r="V304" t="str">
            <v>SHWETA SHIVAJIRAO SHINDE</v>
          </cell>
          <cell r="W304" t="str">
            <v>SHWETA SHIVAJIRAO SHINDE</v>
          </cell>
          <cell r="X304" t="str">
            <v>VAIBHAV GHULE</v>
          </cell>
          <cell r="Y304">
            <v>44274</v>
          </cell>
          <cell r="Z304">
            <v>44280</v>
          </cell>
          <cell r="AA304">
            <v>44299</v>
          </cell>
        </row>
        <row r="305">
          <cell r="L305" t="str">
            <v>MALB241CLMM065863</v>
          </cell>
          <cell r="M305" t="str">
            <v>HQS4K3615   D275</v>
          </cell>
          <cell r="N305" t="str">
            <v>3847</v>
          </cell>
          <cell r="O305" t="str">
            <v>G4LAMM891236</v>
          </cell>
          <cell r="P305" t="str">
            <v>AURA-C</v>
          </cell>
          <cell r="Q305">
            <v>2021</v>
          </cell>
          <cell r="R305">
            <v>44273</v>
          </cell>
          <cell r="S305">
            <v>12</v>
          </cell>
          <cell r="T305" t="str">
            <v>NL01AC3069</v>
          </cell>
          <cell r="U305" t="str">
            <v>03-DEL</v>
          </cell>
          <cell r="V305" t="str">
            <v>AMRUTA ASHOKGIRI GOSAVI</v>
          </cell>
          <cell r="W305" t="str">
            <v>AMRUTA ASHOKGIRI GOSAVI</v>
          </cell>
          <cell r="X305" t="str">
            <v>VIVEK BHALERAO</v>
          </cell>
          <cell r="Y305">
            <v>44278</v>
          </cell>
          <cell r="Z305">
            <v>44278</v>
          </cell>
          <cell r="AA305">
            <v>44280</v>
          </cell>
        </row>
        <row r="306">
          <cell r="L306" t="str">
            <v>MALB241CLMM066460</v>
          </cell>
          <cell r="M306" t="str">
            <v>HQS4K3615   D275</v>
          </cell>
          <cell r="N306" t="str">
            <v>3847</v>
          </cell>
          <cell r="O306" t="str">
            <v>G4LAMM892088</v>
          </cell>
          <cell r="P306" t="str">
            <v>AURA-C</v>
          </cell>
          <cell r="Q306">
            <v>2021</v>
          </cell>
          <cell r="R306">
            <v>44273</v>
          </cell>
          <cell r="S306">
            <v>11</v>
          </cell>
          <cell r="T306" t="str">
            <v>NL01AC3069</v>
          </cell>
          <cell r="U306" t="str">
            <v>03-DEL</v>
          </cell>
          <cell r="V306" t="str">
            <v>VAIBHAV KASHABA VITHOBA KARMARE</v>
          </cell>
          <cell r="W306" t="str">
            <v>VAIBHAV KHASHABA KARMARE</v>
          </cell>
          <cell r="X306" t="str">
            <v>ABHISHEK KHAKE</v>
          </cell>
          <cell r="Y306">
            <v>44277</v>
          </cell>
          <cell r="Z306">
            <v>44277</v>
          </cell>
          <cell r="AA306">
            <v>44280</v>
          </cell>
        </row>
        <row r="307">
          <cell r="L307" t="str">
            <v>MALB351CYMM174039</v>
          </cell>
          <cell r="M307" t="str">
            <v>HQS6K361L   G240</v>
          </cell>
          <cell r="N307" t="str">
            <v>3762</v>
          </cell>
          <cell r="O307" t="str">
            <v>G4LAMM892732</v>
          </cell>
          <cell r="P307" t="str">
            <v>NIOS-P</v>
          </cell>
          <cell r="Q307">
            <v>2021</v>
          </cell>
          <cell r="R307">
            <v>44273</v>
          </cell>
          <cell r="S307">
            <v>10</v>
          </cell>
          <cell r="T307" t="str">
            <v>NL01AC3069</v>
          </cell>
          <cell r="U307" t="str">
            <v>03-DEL</v>
          </cell>
          <cell r="V307" t="str">
            <v>SHARAD NAGNATRAO KONDEKAR</v>
          </cell>
          <cell r="W307" t="str">
            <v>SHARAD NAGNATRAO KONDEKAR</v>
          </cell>
          <cell r="X307" t="str">
            <v>VAIBHAV GHULE</v>
          </cell>
          <cell r="Y307">
            <v>44274</v>
          </cell>
          <cell r="Z307">
            <v>44274</v>
          </cell>
          <cell r="AA307">
            <v>44279</v>
          </cell>
        </row>
        <row r="308">
          <cell r="L308" t="str">
            <v>MALFC81DLMM203766</v>
          </cell>
          <cell r="M308" t="str">
            <v>SPW51MC57   G193</v>
          </cell>
          <cell r="N308" t="str">
            <v>3699</v>
          </cell>
          <cell r="O308" t="str">
            <v>D4FAMM227345</v>
          </cell>
          <cell r="P308" t="str">
            <v>Venue-D</v>
          </cell>
          <cell r="Q308">
            <v>2021</v>
          </cell>
          <cell r="R308">
            <v>44273</v>
          </cell>
          <cell r="S308">
            <v>7</v>
          </cell>
          <cell r="T308" t="str">
            <v>HR47D5806</v>
          </cell>
          <cell r="U308" t="str">
            <v>03-DEL</v>
          </cell>
          <cell r="V308" t="str">
            <v>AAROHI NIKHIL KULKARNI</v>
          </cell>
          <cell r="W308" t="str">
            <v>AAROHI NIKHIL KULKARNI</v>
          </cell>
          <cell r="X308" t="str">
            <v>VIVEK BHALERAO</v>
          </cell>
          <cell r="Y308">
            <v>44273</v>
          </cell>
          <cell r="Z308">
            <v>44273</v>
          </cell>
          <cell r="AA308">
            <v>44276</v>
          </cell>
        </row>
        <row r="309">
          <cell r="L309" t="str">
            <v>MALB351CLMM173531</v>
          </cell>
          <cell r="M309" t="str">
            <v>HQS6K3615   G238</v>
          </cell>
          <cell r="N309" t="str">
            <v>3855</v>
          </cell>
          <cell r="O309" t="str">
            <v>G4LAMM891207</v>
          </cell>
          <cell r="P309" t="str">
            <v>NIOS-C</v>
          </cell>
          <cell r="Q309">
            <v>2021</v>
          </cell>
          <cell r="R309">
            <v>44274</v>
          </cell>
          <cell r="S309">
            <v>20</v>
          </cell>
          <cell r="T309" t="str">
            <v>HR46E7175</v>
          </cell>
          <cell r="U309" t="str">
            <v>04-DEL</v>
          </cell>
          <cell r="V309" t="str">
            <v>VIVEK NARENDRA SINGH</v>
          </cell>
          <cell r="W309" t="str">
            <v>VIVEK NARENDRA SINGH</v>
          </cell>
          <cell r="X309" t="str">
            <v>VIDULA BHARAM</v>
          </cell>
          <cell r="Y309">
            <v>44285</v>
          </cell>
          <cell r="Z309">
            <v>44285</v>
          </cell>
          <cell r="AA309">
            <v>44288</v>
          </cell>
        </row>
        <row r="310">
          <cell r="L310" t="str">
            <v>MALBK511VMM059230</v>
          </cell>
          <cell r="M310" t="str">
            <v>SVS6K2G1U   H062</v>
          </cell>
          <cell r="N310" t="str">
            <v>3799</v>
          </cell>
          <cell r="O310" t="str">
            <v>G3LCMM226595</v>
          </cell>
          <cell r="P310" t="str">
            <v>All New i20-P</v>
          </cell>
          <cell r="Q310">
            <v>2021</v>
          </cell>
          <cell r="R310">
            <v>44273</v>
          </cell>
          <cell r="S310">
            <v>11</v>
          </cell>
          <cell r="T310" t="str">
            <v>HR47D5806</v>
          </cell>
          <cell r="U310" t="str">
            <v>03-DEL</v>
          </cell>
          <cell r="V310" t="str">
            <v>CHAITANYA S GODBOLE</v>
          </cell>
          <cell r="W310" t="str">
            <v>CHAITANYA SHAMKANT GODBOLE</v>
          </cell>
          <cell r="X310" t="str">
            <v>VIDULA BHARAM</v>
          </cell>
          <cell r="Y310">
            <v>44279</v>
          </cell>
          <cell r="Z310">
            <v>44274</v>
          </cell>
          <cell r="AA310">
            <v>44280</v>
          </cell>
        </row>
        <row r="311">
          <cell r="L311" t="str">
            <v>MALB351CLMM173345</v>
          </cell>
          <cell r="M311" t="str">
            <v>HQS6K3615   G234</v>
          </cell>
          <cell r="N311" t="str">
            <v>3702</v>
          </cell>
          <cell r="O311" t="str">
            <v>G4LALM732422</v>
          </cell>
          <cell r="P311" t="str">
            <v>NIOS-P</v>
          </cell>
          <cell r="Q311">
            <v>2021</v>
          </cell>
          <cell r="R311">
            <v>44274</v>
          </cell>
          <cell r="S311">
            <v>70</v>
          </cell>
          <cell r="T311" t="str">
            <v>HR46E7175</v>
          </cell>
          <cell r="U311" t="str">
            <v>CURRENT</v>
          </cell>
          <cell r="V311" t="str">
            <v>MUSTAFA HUZAIFA HUSAIN</v>
          </cell>
          <cell r="W311" t="str">
            <v>MUSTAFA HUZAIFA HUSAIN</v>
          </cell>
          <cell r="X311" t="str">
            <v>VRUSHALI MOHITE</v>
          </cell>
          <cell r="Y311">
            <v>44337</v>
          </cell>
          <cell r="Z311" t="e">
            <v>#N/A</v>
          </cell>
          <cell r="AA311">
            <v>44333</v>
          </cell>
        </row>
        <row r="312">
          <cell r="L312" t="str">
            <v>MALFC81BLMM204009</v>
          </cell>
          <cell r="M312" t="str">
            <v>SPW5K3615   G194</v>
          </cell>
          <cell r="N312" t="str">
            <v>3697</v>
          </cell>
          <cell r="O312" t="str">
            <v>G4LAMM895279</v>
          </cell>
          <cell r="P312" t="str">
            <v>Venue-P</v>
          </cell>
          <cell r="Q312">
            <v>2021</v>
          </cell>
          <cell r="R312">
            <v>44275</v>
          </cell>
          <cell r="S312">
            <v>15</v>
          </cell>
          <cell r="T312" t="str">
            <v>UP82T5514</v>
          </cell>
          <cell r="U312" t="str">
            <v>03-DEL</v>
          </cell>
          <cell r="V312" t="str">
            <v>VISHAL SHIVAJIRAO PANSARE</v>
          </cell>
          <cell r="W312" t="str">
            <v>VISHAL SHIVAJIRAO PANSARE</v>
          </cell>
          <cell r="X312" t="str">
            <v>ABHISHEK MANORE</v>
          </cell>
          <cell r="Y312">
            <v>44279</v>
          </cell>
          <cell r="Z312">
            <v>44279</v>
          </cell>
          <cell r="AA312">
            <v>44283</v>
          </cell>
        </row>
        <row r="313">
          <cell r="L313" t="str">
            <v>MALPC812TMM155199</v>
          </cell>
          <cell r="M313" t="str">
            <v>FHW5D661V   G208</v>
          </cell>
          <cell r="N313" t="str">
            <v>3834</v>
          </cell>
          <cell r="O313" t="str">
            <v>G4FLMV144241</v>
          </cell>
          <cell r="P313" t="str">
            <v>Creta-P</v>
          </cell>
          <cell r="Q313">
            <v>2021</v>
          </cell>
          <cell r="R313">
            <v>44275</v>
          </cell>
          <cell r="S313">
            <v>14</v>
          </cell>
          <cell r="T313" t="str">
            <v>UP82T5514</v>
          </cell>
          <cell r="U313" t="str">
            <v>03-DEL</v>
          </cell>
          <cell r="V313" t="str">
            <v>AMEYA ANANT KUNTE</v>
          </cell>
          <cell r="W313" t="str">
            <v>AMEYA ANANT KUNTE</v>
          </cell>
          <cell r="X313" t="str">
            <v>ABHISHEK KHAKE</v>
          </cell>
          <cell r="Y313">
            <v>44273</v>
          </cell>
          <cell r="Z313">
            <v>44277</v>
          </cell>
          <cell r="AA313">
            <v>44286</v>
          </cell>
        </row>
        <row r="314">
          <cell r="L314" t="str">
            <v>MALB351CYMM175129</v>
          </cell>
          <cell r="M314" t="str">
            <v>HQS6K361L   G240</v>
          </cell>
          <cell r="N314" t="str">
            <v>3762</v>
          </cell>
          <cell r="O314" t="str">
            <v>G4LALM741230</v>
          </cell>
          <cell r="P314" t="str">
            <v>NIOS-P</v>
          </cell>
          <cell r="Q314">
            <v>2021</v>
          </cell>
          <cell r="R314">
            <v>44282</v>
          </cell>
          <cell r="S314">
            <v>22</v>
          </cell>
          <cell r="T314" t="str">
            <v>NL01AB1371</v>
          </cell>
          <cell r="U314" t="str">
            <v>04-DEL</v>
          </cell>
          <cell r="V314" t="str">
            <v>ADITYA AMIT MODAK</v>
          </cell>
          <cell r="W314" t="str">
            <v>ADITYA AMIT MODAK</v>
          </cell>
          <cell r="X314" t="str">
            <v>NITIN BODAKE</v>
          </cell>
          <cell r="Y314">
            <v>44281</v>
          </cell>
          <cell r="Z314">
            <v>44282</v>
          </cell>
          <cell r="AA314">
            <v>44291</v>
          </cell>
        </row>
        <row r="315">
          <cell r="L315" t="str">
            <v>MALPB812LMM156340</v>
          </cell>
          <cell r="M315" t="str">
            <v>FHW5D6617   D124</v>
          </cell>
          <cell r="N315" t="str">
            <v>3833</v>
          </cell>
          <cell r="O315" t="str">
            <v>G4FLMB421106</v>
          </cell>
          <cell r="P315" t="str">
            <v>Creta-P</v>
          </cell>
          <cell r="Q315">
            <v>2021</v>
          </cell>
          <cell r="R315">
            <v>44279</v>
          </cell>
          <cell r="S315">
            <v>13</v>
          </cell>
          <cell r="T315" t="str">
            <v>HR55P6914</v>
          </cell>
          <cell r="U315" t="str">
            <v>03-DEL</v>
          </cell>
          <cell r="V315" t="str">
            <v>VARSHA SHANTANU PANSARE</v>
          </cell>
          <cell r="W315" t="str">
            <v>VARSHA SHANTANU PANSARE</v>
          </cell>
          <cell r="X315" t="str">
            <v>SHUBHAM MADANE</v>
          </cell>
          <cell r="Y315">
            <v>44279</v>
          </cell>
          <cell r="Z315">
            <v>44279</v>
          </cell>
          <cell r="AA315">
            <v>44283</v>
          </cell>
        </row>
        <row r="316">
          <cell r="L316" t="str">
            <v>MALBH512LMM060830</v>
          </cell>
          <cell r="M316" t="str">
            <v>SVS6K7615   G123</v>
          </cell>
          <cell r="N316" t="str">
            <v>3908</v>
          </cell>
          <cell r="O316" t="str">
            <v>G4LFMV090787</v>
          </cell>
          <cell r="P316" t="str">
            <v>All New i20-P</v>
          </cell>
          <cell r="Q316">
            <v>2021</v>
          </cell>
          <cell r="R316">
            <v>44279</v>
          </cell>
          <cell r="S316">
            <v>26</v>
          </cell>
          <cell r="T316" t="str">
            <v>NL01N2125</v>
          </cell>
          <cell r="U316" t="str">
            <v>04-DEL</v>
          </cell>
          <cell r="V316" t="str">
            <v>PRAKSH MOHANRAJ JOSHI</v>
          </cell>
          <cell r="W316" t="str">
            <v>PRAKASH MOHANRAJ JOSHI</v>
          </cell>
          <cell r="X316" t="str">
            <v>TATYASAHEB DHANE</v>
          </cell>
          <cell r="Y316">
            <v>44280</v>
          </cell>
          <cell r="Z316">
            <v>44281</v>
          </cell>
          <cell r="AA316">
            <v>44299</v>
          </cell>
        </row>
        <row r="317">
          <cell r="L317" t="str">
            <v>MALFC81BLMM204441</v>
          </cell>
          <cell r="M317" t="str">
            <v>SPW5K3615   G194</v>
          </cell>
          <cell r="N317" t="str">
            <v>3697</v>
          </cell>
          <cell r="O317" t="str">
            <v>G4LAMM895307</v>
          </cell>
          <cell r="P317" t="str">
            <v>Venue-P</v>
          </cell>
          <cell r="Q317">
            <v>2021</v>
          </cell>
          <cell r="R317">
            <v>44279</v>
          </cell>
          <cell r="S317">
            <v>10</v>
          </cell>
          <cell r="T317" t="str">
            <v>NL01N2125</v>
          </cell>
          <cell r="U317" t="str">
            <v>03-DEL</v>
          </cell>
          <cell r="V317" t="str">
            <v>VIVEK SHARAD LELE</v>
          </cell>
          <cell r="W317" t="str">
            <v>VIVEK SHARAD LELE</v>
          </cell>
          <cell r="X317" t="str">
            <v>ABHISHEK KHAKE</v>
          </cell>
          <cell r="Y317">
            <v>44281</v>
          </cell>
          <cell r="Z317">
            <v>44279</v>
          </cell>
          <cell r="AA317">
            <v>44281</v>
          </cell>
        </row>
        <row r="318">
          <cell r="L318" t="str">
            <v>MALFC81AVMM202222</v>
          </cell>
          <cell r="M318" t="str">
            <v>SPW5K2G1U   G191</v>
          </cell>
          <cell r="N318" t="str">
            <v>3696</v>
          </cell>
          <cell r="O318" t="str">
            <v>G3LCMM222555</v>
          </cell>
          <cell r="P318" t="str">
            <v>Venue-P</v>
          </cell>
          <cell r="Q318">
            <v>2021</v>
          </cell>
          <cell r="R318">
            <v>44279</v>
          </cell>
          <cell r="S318">
            <v>15</v>
          </cell>
          <cell r="T318" t="str">
            <v>NL01N2125</v>
          </cell>
          <cell r="U318" t="str">
            <v>03-DEL</v>
          </cell>
          <cell r="V318" t="str">
            <v>UTKARSH SHRIKANT UMRIKAR</v>
          </cell>
          <cell r="W318" t="str">
            <v>UTKARSH SHRIKANT UMRIKAR</v>
          </cell>
          <cell r="X318" t="str">
            <v>SHRIKRUSHNA GAVLI</v>
          </cell>
          <cell r="Y318">
            <v>44279</v>
          </cell>
          <cell r="Z318">
            <v>44279</v>
          </cell>
          <cell r="AA318">
            <v>44280</v>
          </cell>
        </row>
        <row r="319">
          <cell r="L319" t="str">
            <v>MALFC81ALMM200676</v>
          </cell>
          <cell r="M319" t="str">
            <v>SPW5K2G17   G198</v>
          </cell>
          <cell r="N319" t="str">
            <v>3711</v>
          </cell>
          <cell r="O319" t="str">
            <v>G3LCMM217515</v>
          </cell>
          <cell r="P319" t="str">
            <v>Venue-P</v>
          </cell>
          <cell r="Q319">
            <v>2021</v>
          </cell>
          <cell r="R319">
            <v>44279</v>
          </cell>
          <cell r="S319">
            <v>28</v>
          </cell>
          <cell r="T319" t="str">
            <v>HR55P6914</v>
          </cell>
          <cell r="U319" t="str">
            <v>04-DEL</v>
          </cell>
          <cell r="V319" t="str">
            <v>APARNA SAMEER RAMESH DIVEKAR</v>
          </cell>
          <cell r="W319" t="str">
            <v>APARNA SAMEER DIVEKAR</v>
          </cell>
          <cell r="X319" t="str">
            <v>TATYASAHEB DHANE</v>
          </cell>
          <cell r="Y319">
            <v>44280</v>
          </cell>
          <cell r="Z319">
            <v>44280</v>
          </cell>
          <cell r="AA319">
            <v>44289</v>
          </cell>
        </row>
        <row r="320">
          <cell r="L320" t="str">
            <v>MALBK512LMM060720</v>
          </cell>
          <cell r="M320" t="str">
            <v>SVS6K7615   H061</v>
          </cell>
          <cell r="N320" t="str">
            <v>3753</v>
          </cell>
          <cell r="O320" t="str">
            <v>G4LFMV090732</v>
          </cell>
          <cell r="P320" t="str">
            <v>All New i20-P</v>
          </cell>
          <cell r="Q320">
            <v>2021</v>
          </cell>
          <cell r="R320">
            <v>44279</v>
          </cell>
          <cell r="S320">
            <v>15</v>
          </cell>
          <cell r="T320" t="str">
            <v>HR55AF1302</v>
          </cell>
          <cell r="U320" t="str">
            <v>04-DEL</v>
          </cell>
          <cell r="V320" t="str">
            <v>PRAVIN PRABHAKAR GARUD</v>
          </cell>
          <cell r="W320" t="str">
            <v>PRAVIN PRABHAKAR GARUD</v>
          </cell>
          <cell r="X320" t="str">
            <v>SHUBHAM MADANE</v>
          </cell>
          <cell r="Y320">
            <v>44281</v>
          </cell>
          <cell r="Z320">
            <v>44282</v>
          </cell>
          <cell r="AA320">
            <v>44288</v>
          </cell>
        </row>
        <row r="321">
          <cell r="L321" t="str">
            <v>MALFC81BLMM205179</v>
          </cell>
          <cell r="M321" t="str">
            <v>SPW5K3615   G114</v>
          </cell>
          <cell r="N321" t="str">
            <v>3333</v>
          </cell>
          <cell r="O321" t="str">
            <v>G4LAMM898189</v>
          </cell>
          <cell r="P321" t="str">
            <v>Venue-P</v>
          </cell>
          <cell r="Q321">
            <v>2021</v>
          </cell>
          <cell r="R321">
            <v>44279</v>
          </cell>
          <cell r="S321">
            <v>26</v>
          </cell>
          <cell r="T321" t="str">
            <v>NL01N2125</v>
          </cell>
          <cell r="U321" t="str">
            <v>04-DEL</v>
          </cell>
          <cell r="V321" t="str">
            <v>PRAMOD SAVKAR JADHAV</v>
          </cell>
          <cell r="W321" t="str">
            <v>PRAMOD SAVKAR JADHAV</v>
          </cell>
          <cell r="X321" t="str">
            <v>ABHISHEK MANORE</v>
          </cell>
          <cell r="Y321">
            <v>44289</v>
          </cell>
          <cell r="Z321">
            <v>44286</v>
          </cell>
          <cell r="AA321">
            <v>44299</v>
          </cell>
        </row>
        <row r="322">
          <cell r="L322" t="str">
            <v>MALPA813LMM157065</v>
          </cell>
          <cell r="M322" t="str">
            <v>FHW51MC57   S010</v>
          </cell>
          <cell r="N322" t="str">
            <v>3809</v>
          </cell>
          <cell r="O322" t="str">
            <v>D4FAMM232458</v>
          </cell>
          <cell r="P322" t="str">
            <v>Creta-D</v>
          </cell>
          <cell r="Q322">
            <v>2021</v>
          </cell>
          <cell r="R322">
            <v>44279</v>
          </cell>
          <cell r="S322">
            <v>11</v>
          </cell>
          <cell r="T322" t="str">
            <v>NL01N2125</v>
          </cell>
          <cell r="U322" t="str">
            <v>03-DEL</v>
          </cell>
          <cell r="V322" t="str">
            <v>DAKSHABEN SUDHIRBHAI SANGHANI</v>
          </cell>
          <cell r="W322" t="str">
            <v>DAKSHABEN SUDHIRBHAI SANGHANI</v>
          </cell>
          <cell r="X322" t="str">
            <v>AKSHAY PAWAR</v>
          </cell>
          <cell r="Y322">
            <v>44285</v>
          </cell>
          <cell r="Z322">
            <v>44285</v>
          </cell>
          <cell r="AA322">
            <v>44285</v>
          </cell>
        </row>
        <row r="323">
          <cell r="L323" t="str">
            <v>MALPA813LMM157100</v>
          </cell>
          <cell r="M323" t="str">
            <v>FHW51MC57   S017</v>
          </cell>
          <cell r="N323" t="str">
            <v>3830</v>
          </cell>
          <cell r="O323" t="str">
            <v>D4FAMM233120</v>
          </cell>
          <cell r="P323" t="str">
            <v>Creta-D</v>
          </cell>
          <cell r="Q323">
            <v>2021</v>
          </cell>
          <cell r="R323">
            <v>44279</v>
          </cell>
          <cell r="S323">
            <v>19</v>
          </cell>
          <cell r="T323" t="str">
            <v>HR55AF1302</v>
          </cell>
          <cell r="U323" t="str">
            <v>04-DEL</v>
          </cell>
          <cell r="V323" t="str">
            <v>SAYAJI PIRAJI VADGAVE</v>
          </cell>
          <cell r="W323" t="str">
            <v>SAYAJI PIRAJI VADGAVE</v>
          </cell>
          <cell r="X323" t="str">
            <v>SHUBHAM MADANE</v>
          </cell>
          <cell r="Y323">
            <v>44289</v>
          </cell>
          <cell r="Z323">
            <v>44285</v>
          </cell>
          <cell r="AA323">
            <v>44291</v>
          </cell>
        </row>
        <row r="324">
          <cell r="L324" t="str">
            <v>MALPA813LMM157101</v>
          </cell>
          <cell r="M324" t="str">
            <v>FHW51MC57   S017</v>
          </cell>
          <cell r="N324" t="str">
            <v>3830</v>
          </cell>
          <cell r="O324" t="str">
            <v>D4FAMM232491</v>
          </cell>
          <cell r="P324" t="str">
            <v>Creta-D</v>
          </cell>
          <cell r="Q324">
            <v>2021</v>
          </cell>
          <cell r="R324">
            <v>44279</v>
          </cell>
          <cell r="S324">
            <v>11</v>
          </cell>
          <cell r="T324" t="str">
            <v>HR55AF1302</v>
          </cell>
          <cell r="U324" t="str">
            <v>03-DEL</v>
          </cell>
          <cell r="V324" t="str">
            <v>GANESH DATTATRAYA JADHAV</v>
          </cell>
          <cell r="W324" t="str">
            <v>GANESH DATTATRAYA JADHAV</v>
          </cell>
          <cell r="X324" t="str">
            <v>SHRIKRUSHNA GAVLI</v>
          </cell>
          <cell r="Y324">
            <v>44280</v>
          </cell>
          <cell r="Z324">
            <v>44279</v>
          </cell>
          <cell r="AA324">
            <v>44286</v>
          </cell>
        </row>
        <row r="325">
          <cell r="L325" t="str">
            <v>MALBH512LMM060910</v>
          </cell>
          <cell r="M325" t="str">
            <v>SVS6K7615   G123</v>
          </cell>
          <cell r="N325" t="str">
            <v>3908</v>
          </cell>
          <cell r="O325" t="str">
            <v>G4LFMV090499</v>
          </cell>
          <cell r="P325" t="str">
            <v>All New i20-P</v>
          </cell>
          <cell r="Q325">
            <v>2021</v>
          </cell>
          <cell r="R325">
            <v>44281</v>
          </cell>
          <cell r="S325">
            <v>25</v>
          </cell>
          <cell r="T325" t="str">
            <v>NL01L1032</v>
          </cell>
          <cell r="U325" t="str">
            <v>04-DEL</v>
          </cell>
          <cell r="V325" t="str">
            <v>AKSHAY (HARIBHAU) DEVIDAS GADEKAR</v>
          </cell>
          <cell r="W325" t="str">
            <v>AKSHAY DEVIDAS GADEKAR</v>
          </cell>
          <cell r="X325" t="str">
            <v>ASHWIN R SAINDANE</v>
          </cell>
          <cell r="Y325">
            <v>44285</v>
          </cell>
          <cell r="Z325" t="e">
            <v>#N/A</v>
          </cell>
          <cell r="AA325">
            <v>44299</v>
          </cell>
        </row>
        <row r="326">
          <cell r="L326" t="str">
            <v>MALPA813LMM150095</v>
          </cell>
          <cell r="M326" t="str">
            <v>FHW51MC57   S010</v>
          </cell>
          <cell r="N326" t="str">
            <v>3809</v>
          </cell>
          <cell r="O326" t="str">
            <v>D4FAMM220068</v>
          </cell>
          <cell r="P326" t="str">
            <v>Creta-D</v>
          </cell>
          <cell r="Q326">
            <v>2021</v>
          </cell>
          <cell r="R326">
            <v>44279</v>
          </cell>
          <cell r="S326">
            <v>14</v>
          </cell>
          <cell r="T326" t="str">
            <v>HR55AF1302</v>
          </cell>
          <cell r="U326" t="str">
            <v>04-DEL</v>
          </cell>
          <cell r="V326" t="str">
            <v>RUVINDERSINGH GURVINDARSING (KULDEEPSINGH TUTEJA</v>
          </cell>
          <cell r="W326" t="str">
            <v>RAVJYOTSINGH GURUVINDERSINGH TUTEJA</v>
          </cell>
          <cell r="X326" t="str">
            <v>VIVEK BHALERAO</v>
          </cell>
          <cell r="Y326">
            <v>44285</v>
          </cell>
          <cell r="Z326" t="e">
            <v>#N/A</v>
          </cell>
          <cell r="AA326">
            <v>44288</v>
          </cell>
        </row>
        <row r="327">
          <cell r="L327" t="str">
            <v>MALJ381BMMM016434</v>
          </cell>
          <cell r="M327" t="str">
            <v>HRW52G61F   G035</v>
          </cell>
          <cell r="N327" t="str">
            <v>3421</v>
          </cell>
          <cell r="O327" t="str">
            <v>G4NAMW601493</v>
          </cell>
          <cell r="P327" t="str">
            <v>Tucson-P</v>
          </cell>
          <cell r="Q327">
            <v>2021</v>
          </cell>
          <cell r="R327">
            <v>44279</v>
          </cell>
          <cell r="S327">
            <v>74</v>
          </cell>
          <cell r="T327" t="str">
            <v>HR55P6914</v>
          </cell>
          <cell r="U327" t="str">
            <v>CURRENT</v>
          </cell>
          <cell r="V327" t="str">
            <v>SHIVRAJ JAYARAM HEGDE</v>
          </cell>
          <cell r="W327" t="str">
            <v>SHIVRAJ JAYARAM HEGDE</v>
          </cell>
          <cell r="X327" t="str">
            <v>NITIN BODAKE</v>
          </cell>
          <cell r="Y327">
            <v>44337</v>
          </cell>
          <cell r="Z327" t="e">
            <v>#N/A</v>
          </cell>
          <cell r="AA327">
            <v>44334</v>
          </cell>
        </row>
        <row r="328">
          <cell r="L328" t="str">
            <v>MALB241CLMM067297</v>
          </cell>
          <cell r="M328" t="str">
            <v>HQS4K3615   D275</v>
          </cell>
          <cell r="N328" t="str">
            <v>3847</v>
          </cell>
          <cell r="O328" t="str">
            <v>G4LAMM898951</v>
          </cell>
          <cell r="P328" t="str">
            <v>AURA-C</v>
          </cell>
          <cell r="Q328">
            <v>2021</v>
          </cell>
          <cell r="R328">
            <v>44279</v>
          </cell>
          <cell r="S328">
            <v>11</v>
          </cell>
          <cell r="T328" t="str">
            <v>HR55AF1302</v>
          </cell>
          <cell r="U328" t="str">
            <v>03-DEL</v>
          </cell>
          <cell r="V328" t="str">
            <v>RAJIV SHANKAR BHOSALE</v>
          </cell>
          <cell r="W328" t="str">
            <v>RAJIV SHANKAR BHOSALE</v>
          </cell>
          <cell r="X328" t="str">
            <v>VIDULA BHARAM</v>
          </cell>
          <cell r="Y328">
            <v>44280</v>
          </cell>
          <cell r="Z328">
            <v>44280</v>
          </cell>
          <cell r="AA328">
            <v>44285</v>
          </cell>
        </row>
        <row r="329">
          <cell r="L329" t="str">
            <v>MALB241CLMM067286</v>
          </cell>
          <cell r="M329" t="str">
            <v>HQS4K3615   D275</v>
          </cell>
          <cell r="N329" t="str">
            <v>3847</v>
          </cell>
          <cell r="O329" t="str">
            <v>G4LAMM898950</v>
          </cell>
          <cell r="P329" t="str">
            <v>AURA-C</v>
          </cell>
          <cell r="Q329">
            <v>2021</v>
          </cell>
          <cell r="R329">
            <v>44279</v>
          </cell>
          <cell r="S329">
            <v>12</v>
          </cell>
          <cell r="T329" t="str">
            <v>HR55AF1302</v>
          </cell>
          <cell r="U329" t="str">
            <v>03-DEL</v>
          </cell>
          <cell r="V329" t="str">
            <v>DILIP RAVJI DINKAR (MANOJ V KHANDAVE)</v>
          </cell>
          <cell r="W329" t="str">
            <v>DILIP RAVJI DENKAR</v>
          </cell>
          <cell r="X329" t="str">
            <v>MAHADEV JADHAV</v>
          </cell>
          <cell r="Y329">
            <v>44280</v>
          </cell>
          <cell r="Z329">
            <v>44280</v>
          </cell>
          <cell r="AA329">
            <v>44283</v>
          </cell>
        </row>
        <row r="330">
          <cell r="L330" t="str">
            <v>MALFC81ALMM201007</v>
          </cell>
          <cell r="M330" t="str">
            <v>SPW5K2G17   G198</v>
          </cell>
          <cell r="N330" t="str">
            <v>3711</v>
          </cell>
          <cell r="O330" t="str">
            <v>G3LCMM218719</v>
          </cell>
          <cell r="P330" t="str">
            <v>Venue-P</v>
          </cell>
          <cell r="Q330">
            <v>2021</v>
          </cell>
          <cell r="R330">
            <v>44281</v>
          </cell>
          <cell r="S330">
            <v>77</v>
          </cell>
          <cell r="T330" t="str">
            <v>NL01L1032</v>
          </cell>
          <cell r="U330" t="str">
            <v>CURRENT</v>
          </cell>
          <cell r="V330" t="str">
            <v>SANDEEP PRABHAKAR RAUT</v>
          </cell>
          <cell r="W330" t="str">
            <v>SANDEEP PRABHAKAR RAUT</v>
          </cell>
          <cell r="X330" t="str">
            <v>VIDULA BHARAM</v>
          </cell>
          <cell r="Y330">
            <v>44300</v>
          </cell>
          <cell r="Z330" t="e">
            <v>#N/A</v>
          </cell>
          <cell r="AA330">
            <v>44330</v>
          </cell>
        </row>
        <row r="331">
          <cell r="L331" t="str">
            <v>MALBJ512LMM059833</v>
          </cell>
          <cell r="M331" t="str">
            <v>SVS6K7615   K010</v>
          </cell>
          <cell r="N331" t="str">
            <v>3904</v>
          </cell>
          <cell r="O331" t="str">
            <v>G4LFMV089428</v>
          </cell>
          <cell r="P331" t="str">
            <v>All New i20-P</v>
          </cell>
          <cell r="Q331">
            <v>2021</v>
          </cell>
          <cell r="R331">
            <v>44280</v>
          </cell>
          <cell r="S331">
            <v>12</v>
          </cell>
          <cell r="T331" t="str">
            <v>NL01AA0409</v>
          </cell>
          <cell r="U331" t="str">
            <v>03-DEL</v>
          </cell>
          <cell r="V331" t="str">
            <v>EKNATH HARISHCHANDRA TUMBA PATIL</v>
          </cell>
          <cell r="W331" t="str">
            <v>EKNATH TUMBA PATIL</v>
          </cell>
          <cell r="X331" t="str">
            <v>SHUBHAM YELLARE</v>
          </cell>
          <cell r="Y331">
            <v>44280</v>
          </cell>
          <cell r="Z331">
            <v>44281</v>
          </cell>
          <cell r="AA331">
            <v>44285</v>
          </cell>
        </row>
        <row r="332">
          <cell r="L332" t="str">
            <v>MALPC813LMM157651</v>
          </cell>
          <cell r="M332" t="str">
            <v>FHW51MC57   G204</v>
          </cell>
          <cell r="N332" t="str">
            <v>3841</v>
          </cell>
          <cell r="O332" t="str">
            <v>D4FAMM233520</v>
          </cell>
          <cell r="P332" t="str">
            <v>Creta-D</v>
          </cell>
          <cell r="Q332">
            <v>2021</v>
          </cell>
          <cell r="R332">
            <v>44281</v>
          </cell>
          <cell r="S332">
            <v>65</v>
          </cell>
          <cell r="T332" t="str">
            <v>NL01L1032</v>
          </cell>
          <cell r="U332" t="str">
            <v>04-DEL</v>
          </cell>
          <cell r="V332" t="str">
            <v>NEERAJ LUTTUR YADAV</v>
          </cell>
          <cell r="W332" t="str">
            <v>NEERAJ LUTTUR YADAV</v>
          </cell>
          <cell r="X332" t="str">
            <v>ROHIT NIMBALKAR</v>
          </cell>
          <cell r="Y332">
            <v>44281</v>
          </cell>
          <cell r="Z332">
            <v>44306</v>
          </cell>
          <cell r="AA332">
            <v>44310</v>
          </cell>
        </row>
        <row r="333">
          <cell r="L333" t="str">
            <v>MALBH512LMM061144</v>
          </cell>
          <cell r="M333" t="str">
            <v>SVS6K7615   G123</v>
          </cell>
          <cell r="N333" t="str">
            <v>3908</v>
          </cell>
          <cell r="O333" t="str">
            <v>G4LFMV092721</v>
          </cell>
          <cell r="P333" t="str">
            <v>All New i20-P</v>
          </cell>
          <cell r="Q333">
            <v>2021</v>
          </cell>
          <cell r="R333">
            <v>44281</v>
          </cell>
          <cell r="S333">
            <v>24</v>
          </cell>
          <cell r="T333" t="str">
            <v>NL01L1032</v>
          </cell>
          <cell r="U333" t="str">
            <v>04-DEL</v>
          </cell>
          <cell r="V333" t="str">
            <v>RAMSHAKAL KHARPAT VISHWAKARMA</v>
          </cell>
          <cell r="W333" t="str">
            <v>RAMSHAKAL KHARPAT VISHWAKARMA</v>
          </cell>
          <cell r="X333" t="str">
            <v>ASHWIN R SAINDANE</v>
          </cell>
          <cell r="Y333">
            <v>44295</v>
          </cell>
          <cell r="Z333">
            <v>44294</v>
          </cell>
          <cell r="AA333">
            <v>44298</v>
          </cell>
        </row>
        <row r="334">
          <cell r="L334" t="str">
            <v>MALB351CLMM176682</v>
          </cell>
          <cell r="M334" t="str">
            <v>HQS6K3615   G234</v>
          </cell>
          <cell r="N334" t="str">
            <v>3702</v>
          </cell>
          <cell r="O334" t="str">
            <v>G4LAMM900985</v>
          </cell>
          <cell r="P334" t="str">
            <v>NIOS-P</v>
          </cell>
          <cell r="Q334">
            <v>2021</v>
          </cell>
          <cell r="R334">
            <v>44280</v>
          </cell>
          <cell r="S334">
            <v>25</v>
          </cell>
          <cell r="T334" t="str">
            <v>NL01AA0409</v>
          </cell>
          <cell r="U334" t="str">
            <v>04-DEL</v>
          </cell>
          <cell r="V334" t="str">
            <v>MADHVI ASHUTOSH SHARMA</v>
          </cell>
          <cell r="W334" t="str">
            <v>MADHVI ASHUTOSH SHARMA</v>
          </cell>
          <cell r="X334" t="str">
            <v>SHRIKRUSHNA GAVLI</v>
          </cell>
          <cell r="Y334">
            <v>44285</v>
          </cell>
          <cell r="Z334">
            <v>44286</v>
          </cell>
          <cell r="AA334">
            <v>44299</v>
          </cell>
        </row>
        <row r="335">
          <cell r="L335" t="str">
            <v>MALFC81DLMM205369</v>
          </cell>
          <cell r="M335" t="str">
            <v>SPW51MC57   G193</v>
          </cell>
          <cell r="N335" t="str">
            <v>3699</v>
          </cell>
          <cell r="O335" t="str">
            <v>D4FAMM231976</v>
          </cell>
          <cell r="P335" t="str">
            <v>Venue-D</v>
          </cell>
          <cell r="Q335">
            <v>2021</v>
          </cell>
          <cell r="R335">
            <v>44281</v>
          </cell>
          <cell r="S335">
            <v>12</v>
          </cell>
          <cell r="T335" t="str">
            <v>NL01L1032</v>
          </cell>
          <cell r="U335" t="str">
            <v>03-DEL</v>
          </cell>
          <cell r="V335" t="str">
            <v>PRAKASH MADAN NEWADE</v>
          </cell>
          <cell r="W335" t="str">
            <v>PRAKASH MADAN NEWADE</v>
          </cell>
          <cell r="X335" t="str">
            <v>VAIBHAV GHULE</v>
          </cell>
          <cell r="Y335">
            <v>44281</v>
          </cell>
          <cell r="Z335">
            <v>44281</v>
          </cell>
          <cell r="AA335">
            <v>44285</v>
          </cell>
        </row>
        <row r="336">
          <cell r="L336" t="str">
            <v>MALFC81BLMM204447</v>
          </cell>
          <cell r="M336" t="str">
            <v>SPW5K3615   G194</v>
          </cell>
          <cell r="N336" t="str">
            <v>3697</v>
          </cell>
          <cell r="O336" t="str">
            <v>G4LAMM899923</v>
          </cell>
          <cell r="P336" t="str">
            <v>Venue-P</v>
          </cell>
          <cell r="Q336">
            <v>2021</v>
          </cell>
          <cell r="R336">
            <v>44281</v>
          </cell>
          <cell r="S336">
            <v>25</v>
          </cell>
          <cell r="T336" t="str">
            <v>NL01L1032</v>
          </cell>
          <cell r="U336" t="str">
            <v>04-DEL</v>
          </cell>
          <cell r="V336" t="str">
            <v>DARPAN DEEPAK JAUHARI</v>
          </cell>
          <cell r="W336" t="str">
            <v>DARPAN DEEPAK JAUHARI</v>
          </cell>
          <cell r="X336" t="str">
            <v>AKSHAY PAWAR</v>
          </cell>
          <cell r="Y336">
            <v>44285</v>
          </cell>
          <cell r="Z336">
            <v>44281</v>
          </cell>
          <cell r="AA336">
            <v>44299</v>
          </cell>
        </row>
        <row r="337">
          <cell r="L337" t="str">
            <v>MALPC813LMM157864</v>
          </cell>
          <cell r="M337" t="str">
            <v>FHW51MC57   G204</v>
          </cell>
          <cell r="N337" t="str">
            <v>3841</v>
          </cell>
          <cell r="O337" t="str">
            <v>D4FAMM233800</v>
          </cell>
          <cell r="P337" t="str">
            <v>Creta-D</v>
          </cell>
          <cell r="Q337">
            <v>2021</v>
          </cell>
          <cell r="R337">
            <v>44281</v>
          </cell>
          <cell r="S337">
            <v>9</v>
          </cell>
          <cell r="T337" t="str">
            <v>NL01L0052</v>
          </cell>
          <cell r="U337" t="str">
            <v>03-DEL</v>
          </cell>
          <cell r="V337" t="str">
            <v>MOIZ HAMID JOHAR</v>
          </cell>
          <cell r="W337" t="str">
            <v>MOIZ HAMID JOHAR</v>
          </cell>
          <cell r="X337" t="str">
            <v>NITIN BODAKE</v>
          </cell>
          <cell r="Y337">
            <v>44289</v>
          </cell>
          <cell r="Z337">
            <v>44282</v>
          </cell>
          <cell r="AA337">
            <v>44286</v>
          </cell>
        </row>
        <row r="338">
          <cell r="L338" t="str">
            <v>MALPC813MMM158246</v>
          </cell>
          <cell r="M338" t="str">
            <v>FHW51MC5F   G208</v>
          </cell>
          <cell r="N338" t="str">
            <v>3837</v>
          </cell>
          <cell r="O338" t="str">
            <v>D4FAMM234168</v>
          </cell>
          <cell r="P338" t="str">
            <v>Creta-D</v>
          </cell>
          <cell r="Q338">
            <v>2021</v>
          </cell>
          <cell r="R338">
            <v>44281</v>
          </cell>
          <cell r="S338">
            <v>17</v>
          </cell>
          <cell r="T338" t="str">
            <v>NL01L0052</v>
          </cell>
          <cell r="U338" t="str">
            <v>04-DEL</v>
          </cell>
          <cell r="V338" t="str">
            <v>DHARMESH RAMESHCHANDRA MODI</v>
          </cell>
          <cell r="W338" t="str">
            <v>DHARMESH RAMESHCHANDRA MODI</v>
          </cell>
          <cell r="X338" t="str">
            <v>SHRIKRUSHNA GAVLI</v>
          </cell>
          <cell r="Y338">
            <v>44289</v>
          </cell>
          <cell r="Z338">
            <v>44283</v>
          </cell>
          <cell r="AA338">
            <v>44292</v>
          </cell>
        </row>
        <row r="339">
          <cell r="L339" t="str">
            <v>MALFC81ALMM202193</v>
          </cell>
          <cell r="M339" t="str">
            <v>SPW5K2G17   G198</v>
          </cell>
          <cell r="N339" t="str">
            <v>3711</v>
          </cell>
          <cell r="O339" t="str">
            <v>G3LCMM223655</v>
          </cell>
          <cell r="P339" t="str">
            <v>Venue-P</v>
          </cell>
          <cell r="Q339">
            <v>2021</v>
          </cell>
          <cell r="R339">
            <v>44281</v>
          </cell>
          <cell r="S339">
            <v>29</v>
          </cell>
          <cell r="T339" t="str">
            <v>NL01L0052</v>
          </cell>
          <cell r="U339" t="str">
            <v>04-DEL</v>
          </cell>
          <cell r="V339" t="str">
            <v>ROHAN SHASHANK FOUJDAR</v>
          </cell>
          <cell r="W339" t="str">
            <v>ROHAN SHASHANK FOUJDAR</v>
          </cell>
          <cell r="X339" t="str">
            <v>SHUBHAM KADU</v>
          </cell>
          <cell r="Y339">
            <v>44295</v>
          </cell>
          <cell r="Z339">
            <v>44286</v>
          </cell>
          <cell r="AA339">
            <v>44294</v>
          </cell>
        </row>
        <row r="340">
          <cell r="L340" t="str">
            <v>MALBH514LMM059107</v>
          </cell>
          <cell r="M340" t="str">
            <v>SVS61MC57   G119</v>
          </cell>
          <cell r="N340" t="str">
            <v>3894</v>
          </cell>
          <cell r="O340" t="str">
            <v>D4FAMM227644</v>
          </cell>
          <cell r="P340" t="str">
            <v>All New i20-D</v>
          </cell>
          <cell r="Q340">
            <v>2021</v>
          </cell>
          <cell r="R340">
            <v>44282</v>
          </cell>
          <cell r="S340">
            <v>71</v>
          </cell>
          <cell r="T340" t="str">
            <v>NL01N2660</v>
          </cell>
          <cell r="U340" t="str">
            <v>CURRENT</v>
          </cell>
          <cell r="V340" t="str">
            <v>SHRIKANT NARESH MORE</v>
          </cell>
          <cell r="W340" t="e">
            <v>#N/A</v>
          </cell>
          <cell r="X340" t="e">
            <v>#N/A</v>
          </cell>
          <cell r="Y340" t="e">
            <v>#N/A</v>
          </cell>
          <cell r="Z340" t="e">
            <v>#N/A</v>
          </cell>
          <cell r="AA340">
            <v>44330</v>
          </cell>
        </row>
        <row r="341">
          <cell r="L341" t="str">
            <v>MALB241CLMM067591</v>
          </cell>
          <cell r="M341" t="str">
            <v>HQS4K3615   D275</v>
          </cell>
          <cell r="N341" t="str">
            <v>3847</v>
          </cell>
          <cell r="O341" t="str">
            <v>G4LAMM900745</v>
          </cell>
          <cell r="P341" t="str">
            <v>AURA-C</v>
          </cell>
          <cell r="Q341">
            <v>2021</v>
          </cell>
          <cell r="R341">
            <v>44282</v>
          </cell>
          <cell r="S341">
            <v>11</v>
          </cell>
          <cell r="T341" t="str">
            <v>NL01N2660</v>
          </cell>
          <cell r="U341" t="str">
            <v>04-DEL</v>
          </cell>
          <cell r="V341" t="str">
            <v>SANJAY NAMDEV FAWADE</v>
          </cell>
          <cell r="W341" t="str">
            <v>SANJAY NAMDEV FAWADE</v>
          </cell>
          <cell r="X341" t="str">
            <v>YUVRAJ THORAT</v>
          </cell>
          <cell r="Y341">
            <v>44289</v>
          </cell>
          <cell r="Z341">
            <v>44285</v>
          </cell>
          <cell r="AA341">
            <v>44288</v>
          </cell>
        </row>
        <row r="342">
          <cell r="L342" t="str">
            <v>MALB351CLMM177909</v>
          </cell>
          <cell r="M342" t="str">
            <v>HQS6K3615   G237</v>
          </cell>
          <cell r="N342" t="str">
            <v>3845</v>
          </cell>
          <cell r="O342" t="str">
            <v>G4LAMM901518</v>
          </cell>
          <cell r="P342" t="str">
            <v>NIOS-C</v>
          </cell>
          <cell r="Q342">
            <v>2021</v>
          </cell>
          <cell r="R342">
            <v>44281</v>
          </cell>
          <cell r="S342">
            <v>8</v>
          </cell>
          <cell r="T342" t="str">
            <v>NL01L0052</v>
          </cell>
          <cell r="U342" t="str">
            <v>03-DEL</v>
          </cell>
          <cell r="V342" t="str">
            <v>YOGESH YASHWANT BODAKE</v>
          </cell>
          <cell r="W342" t="str">
            <v>YOGESH YASHWANT BODAKE</v>
          </cell>
          <cell r="X342" t="str">
            <v>NITIN BODAKE</v>
          </cell>
          <cell r="Y342">
            <v>44282</v>
          </cell>
          <cell r="Z342">
            <v>44281</v>
          </cell>
          <cell r="AA342">
            <v>44286</v>
          </cell>
        </row>
        <row r="343">
          <cell r="L343" t="str">
            <v>MALBH512TMM061876</v>
          </cell>
          <cell r="M343" t="str">
            <v>SVS6K761V   G123</v>
          </cell>
          <cell r="N343" t="str">
            <v>3898</v>
          </cell>
          <cell r="O343" t="str">
            <v>G4LFMV093369</v>
          </cell>
          <cell r="P343" t="str">
            <v>All New i20-P</v>
          </cell>
          <cell r="Q343">
            <v>2021</v>
          </cell>
          <cell r="R343">
            <v>44282</v>
          </cell>
          <cell r="S343">
            <v>11</v>
          </cell>
          <cell r="T343" t="str">
            <v>NL01N2660</v>
          </cell>
          <cell r="U343" t="str">
            <v>04-DEL</v>
          </cell>
          <cell r="V343" t="str">
            <v>NILAY AJAY GHANGALE</v>
          </cell>
          <cell r="W343" t="str">
            <v>NILAY AJAY GHANGALE</v>
          </cell>
          <cell r="X343" t="str">
            <v>VIVEK BHALERAO</v>
          </cell>
          <cell r="Y343">
            <v>44285</v>
          </cell>
          <cell r="Z343">
            <v>44285</v>
          </cell>
          <cell r="AA343">
            <v>44288</v>
          </cell>
        </row>
        <row r="344">
          <cell r="L344" t="str">
            <v>MALBJ512LMM061858</v>
          </cell>
          <cell r="M344" t="str">
            <v>SVS6K7615   K010</v>
          </cell>
          <cell r="N344" t="str">
            <v>3904</v>
          </cell>
          <cell r="O344" t="str">
            <v>G4LFMV092984</v>
          </cell>
          <cell r="P344" t="str">
            <v>All New i20-P</v>
          </cell>
          <cell r="Q344">
            <v>2021</v>
          </cell>
          <cell r="R344">
            <v>44285</v>
          </cell>
          <cell r="S344">
            <v>7</v>
          </cell>
          <cell r="T344" t="str">
            <v>GJ06AZ6587</v>
          </cell>
          <cell r="U344" t="str">
            <v>03-DEL</v>
          </cell>
          <cell r="V344" t="str">
            <v>SAGAR RAJARAM PAWAR</v>
          </cell>
          <cell r="W344" t="str">
            <v>SAGAR RAJARAM PAWAR</v>
          </cell>
          <cell r="X344" t="str">
            <v>VIDULA BHARAM</v>
          </cell>
          <cell r="Y344">
            <v>44280</v>
          </cell>
          <cell r="Z344">
            <v>44285</v>
          </cell>
          <cell r="AA344">
            <v>44286</v>
          </cell>
        </row>
        <row r="345">
          <cell r="L345" t="str">
            <v>MALPC812LMM159048</v>
          </cell>
          <cell r="M345" t="str">
            <v>FHW5D6617   G206</v>
          </cell>
          <cell r="N345" t="str">
            <v>3835</v>
          </cell>
          <cell r="O345" t="str">
            <v>G4FLMB421746</v>
          </cell>
          <cell r="P345" t="str">
            <v>Creta-P</v>
          </cell>
          <cell r="Q345">
            <v>2021</v>
          </cell>
          <cell r="R345">
            <v>44285</v>
          </cell>
          <cell r="S345">
            <v>21</v>
          </cell>
          <cell r="T345" t="str">
            <v>GJ06AZ6587</v>
          </cell>
          <cell r="U345" t="str">
            <v>04-DEL</v>
          </cell>
          <cell r="V345" t="str">
            <v>RAHUL AVINASH PATIL</v>
          </cell>
          <cell r="W345" t="str">
            <v>RAHUL AVINASH PATIL</v>
          </cell>
          <cell r="X345" t="str">
            <v>SHUBHAM YELLARE</v>
          </cell>
          <cell r="Y345">
            <v>44289</v>
          </cell>
          <cell r="Z345">
            <v>44286</v>
          </cell>
          <cell r="AA345">
            <v>44299</v>
          </cell>
        </row>
        <row r="346">
          <cell r="L346" t="str">
            <v>MALFC81BLMM207078</v>
          </cell>
          <cell r="M346" t="str">
            <v>SPW5K3615   G114</v>
          </cell>
          <cell r="N346" t="str">
            <v>3333</v>
          </cell>
          <cell r="O346" t="str">
            <v>G4LAMM906110</v>
          </cell>
          <cell r="P346" t="str">
            <v>Venue-P</v>
          </cell>
          <cell r="Q346">
            <v>2021</v>
          </cell>
          <cell r="R346">
            <v>44285</v>
          </cell>
          <cell r="S346">
            <v>61</v>
          </cell>
          <cell r="T346" t="str">
            <v>GJ06AZ6587</v>
          </cell>
          <cell r="U346" t="str">
            <v>CURRENT</v>
          </cell>
          <cell r="V346" t="str">
            <v>RAM GANESHRAO BHAROSE( ARUN DOMBE)</v>
          </cell>
          <cell r="W346" t="str">
            <v>RAM GANESHRAO BHAROSE</v>
          </cell>
          <cell r="X346" t="str">
            <v>SHRIKRUSHNA GAVLI</v>
          </cell>
          <cell r="Y346">
            <v>44300</v>
          </cell>
          <cell r="Z346">
            <v>44300</v>
          </cell>
          <cell r="AA346">
            <v>44330</v>
          </cell>
        </row>
        <row r="347">
          <cell r="L347" t="str">
            <v>MALFC81BLMM207020</v>
          </cell>
          <cell r="M347" t="str">
            <v>SPW5K3615   G114</v>
          </cell>
          <cell r="N347" t="str">
            <v>3333</v>
          </cell>
          <cell r="O347" t="str">
            <v>G4LAMM901962</v>
          </cell>
          <cell r="P347" t="str">
            <v>Venue-P</v>
          </cell>
          <cell r="Q347">
            <v>2021</v>
          </cell>
          <cell r="R347">
            <v>44285</v>
          </cell>
          <cell r="S347">
            <v>15</v>
          </cell>
          <cell r="T347" t="str">
            <v>GJ06AZ6587</v>
          </cell>
          <cell r="U347" t="str">
            <v>04-DEL</v>
          </cell>
          <cell r="V347" t="str">
            <v>SHIVAJI SUKHDEV PAWAR</v>
          </cell>
          <cell r="W347" t="str">
            <v>SHIVAJI SUKHDEV PAWAR</v>
          </cell>
          <cell r="X347" t="str">
            <v>VAIBHAV GHULE</v>
          </cell>
          <cell r="Y347">
            <v>44295</v>
          </cell>
          <cell r="Z347">
            <v>44292</v>
          </cell>
          <cell r="AA347">
            <v>44294</v>
          </cell>
        </row>
        <row r="348">
          <cell r="L348" t="str">
            <v>MALBJ512TMM062349</v>
          </cell>
          <cell r="M348" t="str">
            <v>SVS6K761V   K010</v>
          </cell>
          <cell r="N348" t="str">
            <v>3900</v>
          </cell>
          <cell r="O348" t="str">
            <v>G4LFMV095010</v>
          </cell>
          <cell r="P348" t="str">
            <v>All New i20-P</v>
          </cell>
          <cell r="Q348">
            <v>2021</v>
          </cell>
          <cell r="R348">
            <v>44285</v>
          </cell>
          <cell r="S348">
            <v>11</v>
          </cell>
          <cell r="T348" t="str">
            <v>HR46E4981</v>
          </cell>
          <cell r="U348" t="str">
            <v>04-DEL</v>
          </cell>
          <cell r="V348" t="str">
            <v>AKSHAY PAI</v>
          </cell>
          <cell r="W348" t="str">
            <v>AKSHAY PAI</v>
          </cell>
          <cell r="X348" t="str">
            <v>VRUSHALI MOHITE</v>
          </cell>
          <cell r="Y348">
            <v>44285</v>
          </cell>
          <cell r="Z348">
            <v>44285</v>
          </cell>
          <cell r="AA348">
            <v>44290</v>
          </cell>
        </row>
        <row r="349">
          <cell r="L349" t="str">
            <v>MALPA812LMM160705</v>
          </cell>
          <cell r="M349" t="str">
            <v>FHW5D6617   S010</v>
          </cell>
          <cell r="N349" t="str">
            <v>3810</v>
          </cell>
          <cell r="O349" t="str">
            <v>G4FLMB421021</v>
          </cell>
          <cell r="P349" t="str">
            <v>Creta-P</v>
          </cell>
          <cell r="Q349">
            <v>2021</v>
          </cell>
          <cell r="R349">
            <v>44285</v>
          </cell>
          <cell r="S349">
            <v>19</v>
          </cell>
          <cell r="T349" t="str">
            <v>HR46E4981</v>
          </cell>
          <cell r="U349" t="str">
            <v>04-DEL</v>
          </cell>
          <cell r="V349" t="str">
            <v>GAUTAM SINHA</v>
          </cell>
          <cell r="W349" t="str">
            <v>GAUTAM SINHA</v>
          </cell>
          <cell r="X349" t="str">
            <v>NITIN BODAKE</v>
          </cell>
          <cell r="Y349">
            <v>44295</v>
          </cell>
          <cell r="Z349">
            <v>44292</v>
          </cell>
          <cell r="AA349">
            <v>44299</v>
          </cell>
        </row>
        <row r="350">
          <cell r="L350" t="str">
            <v>MALPA812LMM160701</v>
          </cell>
          <cell r="M350" t="str">
            <v>FHW5D6617   S010</v>
          </cell>
          <cell r="N350" t="str">
            <v>3810</v>
          </cell>
          <cell r="O350" t="str">
            <v>G4FLMB421359</v>
          </cell>
          <cell r="P350" t="str">
            <v>Creta-P</v>
          </cell>
          <cell r="Q350">
            <v>2021</v>
          </cell>
          <cell r="R350">
            <v>44285</v>
          </cell>
          <cell r="S350">
            <v>19</v>
          </cell>
          <cell r="T350" t="str">
            <v>HR46E4981</v>
          </cell>
          <cell r="U350" t="str">
            <v>04-DEL</v>
          </cell>
          <cell r="V350" t="str">
            <v>RAJABHAU SITARAM JADHAV</v>
          </cell>
          <cell r="W350" t="str">
            <v>RAJABHAU SITARAM JADHAV</v>
          </cell>
          <cell r="X350" t="str">
            <v>AKSHAY PAWAR</v>
          </cell>
          <cell r="Y350">
            <v>44299</v>
          </cell>
          <cell r="Z350">
            <v>44298</v>
          </cell>
          <cell r="AA350">
            <v>44299</v>
          </cell>
        </row>
        <row r="351">
          <cell r="L351" t="str">
            <v>MALPC812LMM160346</v>
          </cell>
          <cell r="M351" t="str">
            <v>FHW5D6617   G206</v>
          </cell>
          <cell r="N351" t="str">
            <v>3835</v>
          </cell>
          <cell r="O351" t="str">
            <v>G4FLMB421981</v>
          </cell>
          <cell r="P351" t="str">
            <v>Creta-P</v>
          </cell>
          <cell r="Q351">
            <v>2021</v>
          </cell>
          <cell r="R351">
            <v>44285</v>
          </cell>
          <cell r="S351">
            <v>62</v>
          </cell>
          <cell r="T351" t="str">
            <v>HR46E4981</v>
          </cell>
          <cell r="U351" t="str">
            <v>CURRENT</v>
          </cell>
          <cell r="V351" t="str">
            <v>SWAPNIL SURESH PHAND</v>
          </cell>
          <cell r="W351" t="str">
            <v>SWAPNIL SURESH PHAND</v>
          </cell>
          <cell r="X351" t="str">
            <v>ABHISHEK MANORE</v>
          </cell>
          <cell r="Y351">
            <v>44340</v>
          </cell>
          <cell r="Z351" t="e">
            <v>#N/A</v>
          </cell>
          <cell r="AA351">
            <v>44337</v>
          </cell>
        </row>
        <row r="352">
          <cell r="L352" t="str">
            <v>MALPC812TMM162331</v>
          </cell>
          <cell r="M352" t="str">
            <v>FHW5D661V   G205</v>
          </cell>
          <cell r="N352" t="str">
            <v>3842</v>
          </cell>
          <cell r="O352" t="str">
            <v>G4FLMB429571</v>
          </cell>
          <cell r="P352" t="str">
            <v>Creta-P</v>
          </cell>
          <cell r="Q352">
            <v>2021</v>
          </cell>
          <cell r="R352">
            <v>44292</v>
          </cell>
          <cell r="S352">
            <v>9</v>
          </cell>
          <cell r="T352" t="str">
            <v>HR55R6331</v>
          </cell>
          <cell r="U352" t="str">
            <v>04-DEL</v>
          </cell>
          <cell r="V352" t="str">
            <v>AMEY SANJAY MULAY</v>
          </cell>
          <cell r="W352" t="str">
            <v>AMEY SANJAY MULAY</v>
          </cell>
          <cell r="X352" t="str">
            <v>SIDDHESH MANE</v>
          </cell>
          <cell r="Y352">
            <v>44295</v>
          </cell>
          <cell r="Z352">
            <v>44292</v>
          </cell>
          <cell r="AA352">
            <v>44293</v>
          </cell>
        </row>
        <row r="353">
          <cell r="L353" t="str">
            <v>MALPA813LMM161834</v>
          </cell>
          <cell r="M353" t="str">
            <v>FHW51MC57   S010</v>
          </cell>
          <cell r="N353" t="str">
            <v>3809</v>
          </cell>
          <cell r="O353" t="str">
            <v>D4FAMM241519</v>
          </cell>
          <cell r="P353" t="str">
            <v>Creta-D</v>
          </cell>
          <cell r="Q353">
            <v>2021</v>
          </cell>
          <cell r="R353">
            <v>44292</v>
          </cell>
          <cell r="S353">
            <v>57</v>
          </cell>
          <cell r="T353" t="str">
            <v>HR55R6331</v>
          </cell>
          <cell r="U353" t="str">
            <v>CURRENT</v>
          </cell>
          <cell r="V353" t="str">
            <v>SANGRAMSING YUVRAJSING JADHAV</v>
          </cell>
          <cell r="W353" t="str">
            <v>SANGRAMSING YUVRAJSING JADHAV</v>
          </cell>
          <cell r="X353" t="str">
            <v>VIVEK BHALERAO</v>
          </cell>
          <cell r="Y353">
            <v>44337</v>
          </cell>
          <cell r="Z353" t="e">
            <v>#N/A</v>
          </cell>
          <cell r="AA353">
            <v>44333</v>
          </cell>
        </row>
        <row r="354">
          <cell r="L354" t="str">
            <v>MALPC813MMM161307</v>
          </cell>
          <cell r="M354" t="str">
            <v>FHW51MC5F   G208</v>
          </cell>
          <cell r="N354" t="str">
            <v>3837</v>
          </cell>
          <cell r="O354" t="str">
            <v>D4FAMM239510</v>
          </cell>
          <cell r="P354" t="str">
            <v>Creta-D</v>
          </cell>
          <cell r="Q354">
            <v>2021</v>
          </cell>
          <cell r="R354">
            <v>44292</v>
          </cell>
          <cell r="S354">
            <v>18</v>
          </cell>
          <cell r="T354" t="str">
            <v>HR55R6331</v>
          </cell>
          <cell r="U354" t="str">
            <v>04-DEL</v>
          </cell>
          <cell r="V354" t="str">
            <v>GANESH RAJENDRA PAWAR</v>
          </cell>
          <cell r="W354" t="str">
            <v>GANESH RAJENDRA PAWAR</v>
          </cell>
          <cell r="X354" t="str">
            <v>SHUBHAM MADANE</v>
          </cell>
          <cell r="Y354">
            <v>44295</v>
          </cell>
          <cell r="Z354">
            <v>44292</v>
          </cell>
          <cell r="AA354">
            <v>44299</v>
          </cell>
        </row>
        <row r="355">
          <cell r="L355" t="str">
            <v>MALPC811VMM162189</v>
          </cell>
          <cell r="M355" t="str">
            <v>FHW5K4G1U   G202</v>
          </cell>
          <cell r="N355" t="str">
            <v>3838</v>
          </cell>
          <cell r="O355" t="str">
            <v>G4LDMG005730</v>
          </cell>
          <cell r="P355" t="str">
            <v>Creta-D</v>
          </cell>
          <cell r="Q355">
            <v>2021</v>
          </cell>
          <cell r="R355">
            <v>44292</v>
          </cell>
          <cell r="S355">
            <v>16</v>
          </cell>
          <cell r="T355" t="str">
            <v>HR55R6331</v>
          </cell>
          <cell r="U355" t="str">
            <v>04-DEL</v>
          </cell>
          <cell r="V355" t="str">
            <v>GANESH SOPAN SATAV</v>
          </cell>
          <cell r="W355" t="str">
            <v>GANESH SOPAN SATAV</v>
          </cell>
          <cell r="X355" t="str">
            <v>VIVEK BHALERAO</v>
          </cell>
          <cell r="Y355">
            <v>44298</v>
          </cell>
          <cell r="Z355">
            <v>44298</v>
          </cell>
          <cell r="AA355">
            <v>44299</v>
          </cell>
        </row>
        <row r="356">
          <cell r="L356" t="str">
            <v>MALB351CLMM180520</v>
          </cell>
          <cell r="M356" t="str">
            <v>HQS6K3615   G234</v>
          </cell>
          <cell r="N356" t="str">
            <v>3702</v>
          </cell>
          <cell r="O356" t="str">
            <v>G4LALM794285</v>
          </cell>
          <cell r="P356" t="str">
            <v>NIOS-P</v>
          </cell>
          <cell r="Q356">
            <v>2021</v>
          </cell>
          <cell r="R356">
            <v>44291</v>
          </cell>
          <cell r="S356">
            <v>16</v>
          </cell>
          <cell r="T356" t="str">
            <v>NL01K8001</v>
          </cell>
          <cell r="U356" t="str">
            <v>04-DEL</v>
          </cell>
          <cell r="V356" t="str">
            <v>ANANAD MADHUKAR RAO</v>
          </cell>
          <cell r="W356" t="str">
            <v>ANANAD MADHUKAR RAO</v>
          </cell>
          <cell r="X356" t="str">
            <v>ROHIT NIMBALKAR</v>
          </cell>
          <cell r="Y356">
            <v>44295</v>
          </cell>
          <cell r="Z356">
            <v>44295</v>
          </cell>
          <cell r="AA356">
            <v>44299</v>
          </cell>
        </row>
        <row r="357">
          <cell r="L357" t="str">
            <v>MALFC81BLMM209655</v>
          </cell>
          <cell r="M357" t="str">
            <v>SPW5K3615   G194</v>
          </cell>
          <cell r="N357" t="str">
            <v>3697</v>
          </cell>
          <cell r="O357" t="str">
            <v>G4LAMM910573</v>
          </cell>
          <cell r="P357" t="str">
            <v>Venue-P</v>
          </cell>
          <cell r="Q357">
            <v>2021</v>
          </cell>
          <cell r="R357">
            <v>44292</v>
          </cell>
          <cell r="S357">
            <v>15</v>
          </cell>
          <cell r="T357" t="str">
            <v>HR55R6331</v>
          </cell>
          <cell r="U357" t="str">
            <v>04-DEL</v>
          </cell>
          <cell r="V357" t="str">
            <v>NITIN DILIP (GANAPAT)I BHOSALE</v>
          </cell>
          <cell r="W357" t="str">
            <v>NITIN DILIP BHOSALE</v>
          </cell>
          <cell r="X357" t="str">
            <v>VIVEK BHALERAO</v>
          </cell>
          <cell r="Y357">
            <v>44298</v>
          </cell>
          <cell r="Z357">
            <v>44298</v>
          </cell>
          <cell r="AA357">
            <v>44299</v>
          </cell>
        </row>
        <row r="358">
          <cell r="L358" t="str">
            <v>MALPC813LMM163344</v>
          </cell>
          <cell r="M358" t="str">
            <v>FHW51MC57   G206</v>
          </cell>
          <cell r="N358" t="str">
            <v>3836</v>
          </cell>
          <cell r="O358" t="str">
            <v>D4FAMM244210</v>
          </cell>
          <cell r="P358" t="str">
            <v>Creta-D</v>
          </cell>
          <cell r="Q358">
            <v>2021</v>
          </cell>
          <cell r="R358">
            <v>44291</v>
          </cell>
          <cell r="S358">
            <v>54</v>
          </cell>
          <cell r="T358" t="str">
            <v>NL01AC6365</v>
          </cell>
          <cell r="U358" t="str">
            <v>CURRENT</v>
          </cell>
          <cell r="V358" t="str">
            <v>KAMLESH ASHOK JAISWAL</v>
          </cell>
          <cell r="W358" t="str">
            <v>KAMLESH ASHOK JAISWAL</v>
          </cell>
          <cell r="X358" t="str">
            <v>TATYASAHEB DHANE</v>
          </cell>
          <cell r="Y358">
            <v>44305</v>
          </cell>
          <cell r="Z358">
            <v>44305</v>
          </cell>
          <cell r="AA358">
            <v>44320</v>
          </cell>
        </row>
        <row r="359">
          <cell r="L359" t="str">
            <v>MALB251CLMM182122</v>
          </cell>
          <cell r="M359" t="str">
            <v>HQS6K3615   D235</v>
          </cell>
          <cell r="N359" t="str">
            <v>3778</v>
          </cell>
          <cell r="O359" t="str">
            <v>G4LALM808488</v>
          </cell>
          <cell r="P359" t="str">
            <v>NIOS-P</v>
          </cell>
          <cell r="Q359">
            <v>2021</v>
          </cell>
          <cell r="R359">
            <v>44294</v>
          </cell>
          <cell r="S359">
            <v>53</v>
          </cell>
          <cell r="T359" t="str">
            <v>NL01AB0896</v>
          </cell>
          <cell r="U359" t="str">
            <v>04-DEL</v>
          </cell>
          <cell r="V359" t="str">
            <v>JOTIBA DHONDIBA NANDAVADEKAR</v>
          </cell>
          <cell r="W359" t="str">
            <v>JOTIBA DHONDIBA NANDAVADEKAR</v>
          </cell>
          <cell r="X359" t="str">
            <v>SANKET KAMBLE</v>
          </cell>
          <cell r="Y359">
            <v>44299</v>
          </cell>
          <cell r="Z359">
            <v>44298</v>
          </cell>
          <cell r="AA359">
            <v>44300</v>
          </cell>
        </row>
        <row r="360">
          <cell r="L360" t="str">
            <v>MALPA813LMM163559</v>
          </cell>
          <cell r="M360" t="str">
            <v>FHW51MC57   S017</v>
          </cell>
          <cell r="N360" t="str">
            <v>3830</v>
          </cell>
          <cell r="O360" t="str">
            <v>D4FAMM245071</v>
          </cell>
          <cell r="P360" t="str">
            <v>Creta-D</v>
          </cell>
          <cell r="Q360">
            <v>2021</v>
          </cell>
          <cell r="R360">
            <v>44291</v>
          </cell>
          <cell r="S360">
            <v>53</v>
          </cell>
          <cell r="T360" t="str">
            <v>NL01AC6365</v>
          </cell>
          <cell r="U360" t="str">
            <v>CURRENT</v>
          </cell>
          <cell r="V360" t="str">
            <v>MANCHAK BAPURAO THORAT</v>
          </cell>
          <cell r="W360" t="str">
            <v>MANCHAK BAPURAO THORAT</v>
          </cell>
          <cell r="X360" t="str">
            <v>SHRIKRUSHNA GAVLI</v>
          </cell>
          <cell r="Y360">
            <v>44300</v>
          </cell>
          <cell r="Z360">
            <v>44300</v>
          </cell>
          <cell r="AA360">
            <v>44328</v>
          </cell>
        </row>
        <row r="361">
          <cell r="L361" t="str">
            <v>MALPA813LMM163889</v>
          </cell>
          <cell r="M361" t="str">
            <v>FHW51MC57   S010</v>
          </cell>
          <cell r="N361" t="str">
            <v>3809</v>
          </cell>
          <cell r="O361" t="str">
            <v>D4FAMM245520</v>
          </cell>
          <cell r="P361" t="str">
            <v>Creta-D</v>
          </cell>
          <cell r="Q361">
            <v>2021</v>
          </cell>
          <cell r="R361">
            <v>44292</v>
          </cell>
          <cell r="S361">
            <v>53</v>
          </cell>
          <cell r="T361" t="str">
            <v>NL01Q0553</v>
          </cell>
          <cell r="U361" t="str">
            <v>CURRENT</v>
          </cell>
          <cell r="V361" t="str">
            <v>NASEERUDDIN SHAIKH (MONALI JAISWAL)</v>
          </cell>
          <cell r="W361" t="str">
            <v>NASIRODDIN HAMID SHAIKH</v>
          </cell>
          <cell r="X361" t="str">
            <v>SANKET KAMBLE</v>
          </cell>
          <cell r="Y361">
            <v>44337</v>
          </cell>
          <cell r="Z361" t="e">
            <v>#N/A</v>
          </cell>
          <cell r="AA361">
            <v>44334</v>
          </cell>
        </row>
        <row r="362">
          <cell r="L362" t="str">
            <v>MALPA813LMM164390</v>
          </cell>
          <cell r="M362" t="str">
            <v>FHW51MC57   S010</v>
          </cell>
          <cell r="N362" t="str">
            <v>3809</v>
          </cell>
          <cell r="O362" t="str">
            <v>D4FAMM245812</v>
          </cell>
          <cell r="P362" t="str">
            <v>Creta-D</v>
          </cell>
          <cell r="Q362">
            <v>2021</v>
          </cell>
          <cell r="R362">
            <v>44292</v>
          </cell>
          <cell r="S362">
            <v>12</v>
          </cell>
          <cell r="T362" t="str">
            <v>NL01Q0553</v>
          </cell>
          <cell r="U362" t="str">
            <v>04-DEL</v>
          </cell>
          <cell r="V362" t="str">
            <v>PURSHOTTAM SHRIMANT KALDATE</v>
          </cell>
          <cell r="W362" t="str">
            <v>PURSHOTTAM SHRIMANT KALDATE</v>
          </cell>
          <cell r="X362" t="str">
            <v>VAIBHAV GHULE</v>
          </cell>
          <cell r="Y362">
            <v>44295</v>
          </cell>
          <cell r="Z362">
            <v>44294</v>
          </cell>
          <cell r="AA362">
            <v>44299</v>
          </cell>
        </row>
        <row r="363">
          <cell r="L363" t="str">
            <v>MALPC813MMM164019</v>
          </cell>
          <cell r="M363" t="str">
            <v>FHW51MC5F   G205</v>
          </cell>
          <cell r="N363" t="str">
            <v>3831</v>
          </cell>
          <cell r="O363" t="str">
            <v>D4FAMM245925</v>
          </cell>
          <cell r="P363" t="str">
            <v>Creta-D</v>
          </cell>
          <cell r="Q363">
            <v>2021</v>
          </cell>
          <cell r="R363">
            <v>44294</v>
          </cell>
          <cell r="S363">
            <v>12</v>
          </cell>
          <cell r="T363" t="str">
            <v>NL01AA3595</v>
          </cell>
          <cell r="U363" t="str">
            <v>04-DEL</v>
          </cell>
          <cell r="V363" t="str">
            <v>NARAYAN SHRIHARI SHEDGE</v>
          </cell>
          <cell r="W363" t="str">
            <v>NARAYAN SHRIHARI SHEDGE</v>
          </cell>
          <cell r="X363" t="str">
            <v>VIDULA BHARAM</v>
          </cell>
          <cell r="Y363">
            <v>44295</v>
          </cell>
          <cell r="Z363">
            <v>44292</v>
          </cell>
          <cell r="AA363">
            <v>44299</v>
          </cell>
        </row>
        <row r="364">
          <cell r="L364" t="str">
            <v>MALPC813LMM154645</v>
          </cell>
          <cell r="M364" t="str">
            <v>FHW51MC57   G204</v>
          </cell>
          <cell r="N364" t="str">
            <v>3841</v>
          </cell>
          <cell r="O364" t="str">
            <v>D4FAMM227143</v>
          </cell>
          <cell r="P364" t="str">
            <v>Creta-D</v>
          </cell>
          <cell r="Q364">
            <v>2021</v>
          </cell>
          <cell r="R364">
            <v>44294</v>
          </cell>
          <cell r="S364">
            <v>29</v>
          </cell>
          <cell r="T364" t="str">
            <v>NL01AA3595</v>
          </cell>
          <cell r="U364" t="str">
            <v>04-DEL</v>
          </cell>
          <cell r="V364" t="str">
            <v>JEEVAN SHESHRAO JAGTAP</v>
          </cell>
          <cell r="W364" t="str">
            <v>JEEVAN SHESHRAO JAGTAP</v>
          </cell>
          <cell r="X364" t="str">
            <v>VIVEK BHALERAO</v>
          </cell>
          <cell r="Y364">
            <v>44295</v>
          </cell>
          <cell r="Z364">
            <v>44294</v>
          </cell>
          <cell r="AA364">
            <v>44299</v>
          </cell>
        </row>
        <row r="365">
          <cell r="L365" t="str">
            <v>MALPC813LMM154648</v>
          </cell>
          <cell r="M365" t="str">
            <v>FHW51MC57   G204</v>
          </cell>
          <cell r="N365" t="str">
            <v>3841</v>
          </cell>
          <cell r="O365" t="str">
            <v>D4FAMM227465</v>
          </cell>
          <cell r="P365" t="str">
            <v>Creta-D</v>
          </cell>
          <cell r="Q365">
            <v>2021</v>
          </cell>
          <cell r="R365">
            <v>44295</v>
          </cell>
          <cell r="S365">
            <v>70</v>
          </cell>
          <cell r="T365" t="str">
            <v>NL01K3884</v>
          </cell>
          <cell r="U365" t="str">
            <v>04-DEL</v>
          </cell>
          <cell r="V365" t="str">
            <v>(ANIKET) VIJAY BHIMRAO AVAHALE</v>
          </cell>
          <cell r="W365" t="str">
            <v>VIJAY BHIMRAO AVHALE</v>
          </cell>
          <cell r="X365" t="str">
            <v>SHRIKRUSHNA GAVLI</v>
          </cell>
          <cell r="Y365">
            <v>44300</v>
          </cell>
          <cell r="Z365">
            <v>44300</v>
          </cell>
          <cell r="AA365">
            <v>44306</v>
          </cell>
        </row>
        <row r="366">
          <cell r="L366" t="str">
            <v>MALPC813LMM147985</v>
          </cell>
          <cell r="M366" t="str">
            <v>FHW51MC57   G206</v>
          </cell>
          <cell r="N366" t="str">
            <v>3836</v>
          </cell>
          <cell r="O366" t="str">
            <v>D4FAMM215797</v>
          </cell>
          <cell r="P366" t="str">
            <v>Creta-D</v>
          </cell>
          <cell r="Q366">
            <v>2021</v>
          </cell>
          <cell r="R366">
            <v>44295</v>
          </cell>
          <cell r="S366">
            <v>42</v>
          </cell>
          <cell r="T366" t="str">
            <v>NL01Q9527</v>
          </cell>
          <cell r="U366" t="str">
            <v>04-DEL</v>
          </cell>
          <cell r="V366" t="str">
            <v>VIVEK DINKAR MOGHE</v>
          </cell>
          <cell r="W366" t="str">
            <v>VIVEK DINKAR MOGHE</v>
          </cell>
          <cell r="X366" t="str">
            <v>SHRIKRUSHNA GAVLI</v>
          </cell>
          <cell r="Y366">
            <v>44299</v>
          </cell>
          <cell r="Z366">
            <v>44299</v>
          </cell>
          <cell r="AA366">
            <v>44299</v>
          </cell>
        </row>
        <row r="367">
          <cell r="L367" t="str">
            <v>MALFC81AVMM210363</v>
          </cell>
          <cell r="M367" t="str">
            <v>SPW5K2G1U   G191</v>
          </cell>
          <cell r="N367" t="str">
            <v>3696</v>
          </cell>
          <cell r="O367" t="str">
            <v>G3LCMM228880</v>
          </cell>
          <cell r="P367" t="str">
            <v>Venue-P</v>
          </cell>
          <cell r="Q367">
            <v>2021</v>
          </cell>
          <cell r="R367">
            <v>44295</v>
          </cell>
          <cell r="S367">
            <v>12</v>
          </cell>
          <cell r="T367" t="str">
            <v>NL01Q9527</v>
          </cell>
          <cell r="U367" t="str">
            <v>04-DEL</v>
          </cell>
          <cell r="V367" t="str">
            <v>PURVA MARATHE</v>
          </cell>
          <cell r="W367" t="str">
            <v>PURVA TEJAS MARATHE</v>
          </cell>
          <cell r="X367" t="str">
            <v>ABHISHEK MANORE</v>
          </cell>
          <cell r="Y367">
            <v>44299</v>
          </cell>
          <cell r="Z367">
            <v>44298</v>
          </cell>
          <cell r="AA367">
            <v>44299</v>
          </cell>
        </row>
        <row r="368">
          <cell r="L368" t="str">
            <v>MALFC81DLMM211598</v>
          </cell>
          <cell r="M368" t="str">
            <v>SPW51MC57   G193</v>
          </cell>
          <cell r="N368" t="str">
            <v>3699</v>
          </cell>
          <cell r="O368" t="str">
            <v>D4FAMM247042</v>
          </cell>
          <cell r="P368" t="str">
            <v>Venue-D</v>
          </cell>
          <cell r="Q368">
            <v>2021</v>
          </cell>
          <cell r="R368">
            <v>44295</v>
          </cell>
          <cell r="S368">
            <v>9</v>
          </cell>
          <cell r="T368" t="str">
            <v>NL01K3884</v>
          </cell>
          <cell r="U368" t="str">
            <v>04-DEL</v>
          </cell>
          <cell r="V368" t="str">
            <v>NARSING JAGANNATH LATPATE (AMOL DAREKAR)</v>
          </cell>
          <cell r="W368" t="str">
            <v>NARSING JAGANNATH LATPATE</v>
          </cell>
          <cell r="X368" t="str">
            <v>VAIBHAV GHULE</v>
          </cell>
          <cell r="Y368">
            <v>44295</v>
          </cell>
          <cell r="Z368">
            <v>44295</v>
          </cell>
          <cell r="AA368">
            <v>44298</v>
          </cell>
        </row>
        <row r="369">
          <cell r="L369" t="str">
            <v>MALB241CLMM069336</v>
          </cell>
          <cell r="M369" t="str">
            <v>HQS4K3615   D00T</v>
          </cell>
          <cell r="N369" t="str">
            <v>3936</v>
          </cell>
          <cell r="O369" t="str">
            <v>G4LAMM917647</v>
          </cell>
          <cell r="P369" t="str">
            <v>AURA-C</v>
          </cell>
          <cell r="Q369">
            <v>2021</v>
          </cell>
          <cell r="R369">
            <v>44295</v>
          </cell>
          <cell r="S369">
            <v>52</v>
          </cell>
          <cell r="T369" t="str">
            <v>NL01K3884</v>
          </cell>
          <cell r="U369" t="str">
            <v>CURRENT</v>
          </cell>
          <cell r="V369" t="str">
            <v>NIKHIL RAMDAS SAWANT</v>
          </cell>
          <cell r="W369" t="str">
            <v>NIKHIL RAMDAS SAWANT</v>
          </cell>
          <cell r="X369" t="str">
            <v>SHUBHAM YELLARE</v>
          </cell>
          <cell r="Y369">
            <v>44329</v>
          </cell>
          <cell r="Z369">
            <v>44316</v>
          </cell>
          <cell r="AA369">
            <v>44323</v>
          </cell>
        </row>
        <row r="370">
          <cell r="L370" t="str">
            <v>MALB241CLMM069350</v>
          </cell>
          <cell r="M370" t="str">
            <v>HQS4K3615   D00T</v>
          </cell>
          <cell r="N370" t="str">
            <v>3936</v>
          </cell>
          <cell r="O370" t="str">
            <v>G4LAMM917644</v>
          </cell>
          <cell r="P370" t="str">
            <v>AURA-C</v>
          </cell>
          <cell r="Q370">
            <v>2021</v>
          </cell>
          <cell r="R370">
            <v>44295</v>
          </cell>
          <cell r="S370">
            <v>11</v>
          </cell>
          <cell r="T370" t="str">
            <v>NL01K3884</v>
          </cell>
          <cell r="U370" t="str">
            <v>04-DEL</v>
          </cell>
          <cell r="V370" t="str">
            <v>RAHUL DATTATRAY BADAVE</v>
          </cell>
          <cell r="W370" t="str">
            <v>RAHUL DATTATRAY BADAVE</v>
          </cell>
          <cell r="X370" t="str">
            <v>VAIBHAV GHULE</v>
          </cell>
          <cell r="Y370">
            <v>44299</v>
          </cell>
          <cell r="Z370">
            <v>44298</v>
          </cell>
          <cell r="AA370">
            <v>44299</v>
          </cell>
        </row>
        <row r="371">
          <cell r="L371" t="str">
            <v>MALB351CLMM183440</v>
          </cell>
          <cell r="M371" t="str">
            <v>HQS6K3615   G237</v>
          </cell>
          <cell r="N371" t="str">
            <v>3845</v>
          </cell>
          <cell r="O371" t="str">
            <v>G4LALM754699</v>
          </cell>
          <cell r="P371" t="str">
            <v>NIOS-C</v>
          </cell>
          <cell r="Q371">
            <v>2021</v>
          </cell>
          <cell r="R371">
            <v>44298</v>
          </cell>
          <cell r="S371">
            <v>9</v>
          </cell>
          <cell r="T371" t="str">
            <v>NL01L7655</v>
          </cell>
          <cell r="U371" t="str">
            <v>04-DEL</v>
          </cell>
          <cell r="V371" t="str">
            <v>MUKUL DAMU CHAKANE</v>
          </cell>
          <cell r="W371" t="str">
            <v>MUKUL DAMU CHAKANE</v>
          </cell>
          <cell r="X371" t="str">
            <v>SHRIKRUSHNA GAVLI</v>
          </cell>
          <cell r="Y371">
            <v>44298</v>
          </cell>
          <cell r="Z371">
            <v>44298</v>
          </cell>
          <cell r="AA371">
            <v>44299</v>
          </cell>
        </row>
        <row r="372">
          <cell r="L372" t="str">
            <v>MALFC81DLMM211624</v>
          </cell>
          <cell r="M372" t="str">
            <v>SPW51MC57   G193</v>
          </cell>
          <cell r="N372" t="str">
            <v>3699</v>
          </cell>
          <cell r="O372" t="str">
            <v>D4FAMM248073</v>
          </cell>
          <cell r="P372" t="str">
            <v>Venue-D</v>
          </cell>
          <cell r="Q372">
            <v>2021</v>
          </cell>
          <cell r="R372">
            <v>44298</v>
          </cell>
          <cell r="S372">
            <v>49</v>
          </cell>
          <cell r="T372" t="str">
            <v>HR55R2057</v>
          </cell>
          <cell r="U372" t="str">
            <v>CURRENT</v>
          </cell>
          <cell r="V372" t="str">
            <v>PRASHANT ANANDA HEBALE</v>
          </cell>
          <cell r="W372" t="str">
            <v>PRASHANT ANANDA HEBALE</v>
          </cell>
          <cell r="X372" t="str">
            <v>VAIBHAV GHULE</v>
          </cell>
          <cell r="Y372">
            <v>44300</v>
          </cell>
          <cell r="Z372">
            <v>44300</v>
          </cell>
          <cell r="AA372">
            <v>44321</v>
          </cell>
        </row>
        <row r="373">
          <cell r="L373" t="str">
            <v>MALB241CLMM069288</v>
          </cell>
          <cell r="M373" t="str">
            <v>HQS4K3615   D00T</v>
          </cell>
          <cell r="N373" t="str">
            <v>3936</v>
          </cell>
          <cell r="O373" t="str">
            <v>G4LAMM917141</v>
          </cell>
          <cell r="P373" t="str">
            <v>AURA-C</v>
          </cell>
          <cell r="Q373">
            <v>2021</v>
          </cell>
          <cell r="R373">
            <v>44298</v>
          </cell>
          <cell r="S373">
            <v>18</v>
          </cell>
          <cell r="T373" t="str">
            <v>NL01AA2668</v>
          </cell>
          <cell r="U373" t="str">
            <v>04-DEL</v>
          </cell>
          <cell r="V373" t="str">
            <v>YOGESHKUMAR CHAINSING SATWAN</v>
          </cell>
          <cell r="W373" t="str">
            <v>YOGESHKUMAR CHAINSING SATWAN</v>
          </cell>
          <cell r="X373" t="str">
            <v>SHUBHAM YELLARE</v>
          </cell>
          <cell r="Y373">
            <v>44300</v>
          </cell>
          <cell r="Z373">
            <v>44302</v>
          </cell>
          <cell r="AA373">
            <v>44306</v>
          </cell>
        </row>
        <row r="374">
          <cell r="L374" t="str">
            <v>MALB241CYMM069621</v>
          </cell>
          <cell r="M374" t="str">
            <v>HQS4K361L   D00U</v>
          </cell>
          <cell r="N374" t="str">
            <v>3937</v>
          </cell>
          <cell r="O374" t="str">
            <v>G4LALM724373</v>
          </cell>
          <cell r="P374" t="str">
            <v>AURA-P</v>
          </cell>
          <cell r="Q374">
            <v>2021</v>
          </cell>
          <cell r="R374">
            <v>44298</v>
          </cell>
          <cell r="S374">
            <v>8</v>
          </cell>
          <cell r="T374" t="str">
            <v>NL01AA2668</v>
          </cell>
          <cell r="U374" t="str">
            <v>04-DEL</v>
          </cell>
          <cell r="V374" t="str">
            <v>(SHAM) PRASANNA ARVIND SHIRODKAR</v>
          </cell>
          <cell r="W374" t="str">
            <v>PRASSANA ARVIND SHIRODAKAR</v>
          </cell>
          <cell r="X374" t="str">
            <v>VIDULA BHARAM</v>
          </cell>
          <cell r="Y374">
            <v>44299</v>
          </cell>
          <cell r="Z374">
            <v>44298</v>
          </cell>
          <cell r="AA374">
            <v>44299</v>
          </cell>
        </row>
        <row r="375">
          <cell r="L375" t="str">
            <v>MALPA812LMM165791</v>
          </cell>
          <cell r="M375" t="str">
            <v>FHW5D6617   S017</v>
          </cell>
          <cell r="N375" t="str">
            <v>3840</v>
          </cell>
          <cell r="O375" t="str">
            <v>G4FLMV154858</v>
          </cell>
          <cell r="P375" t="str">
            <v>Creta-P</v>
          </cell>
          <cell r="Q375">
            <v>2021</v>
          </cell>
          <cell r="R375">
            <v>44298</v>
          </cell>
          <cell r="S375">
            <v>47</v>
          </cell>
          <cell r="T375" t="str">
            <v>NL01AD5102</v>
          </cell>
          <cell r="U375" t="str">
            <v>CURRENT</v>
          </cell>
          <cell r="V375" t="str">
            <v>VARSHA PRAKASH KATARIA</v>
          </cell>
          <cell r="W375" t="str">
            <v>VARSHA PRAKASH KATARIA</v>
          </cell>
          <cell r="X375" t="str">
            <v>ROHIT NIMBALKAR</v>
          </cell>
          <cell r="Y375">
            <v>44300</v>
          </cell>
          <cell r="Z375">
            <v>44302</v>
          </cell>
          <cell r="AA375">
            <v>44335</v>
          </cell>
        </row>
        <row r="376">
          <cell r="L376" t="str">
            <v>MALB241CLMM069149</v>
          </cell>
          <cell r="M376" t="str">
            <v>HQS4K3615   D00T</v>
          </cell>
          <cell r="N376" t="str">
            <v>3936</v>
          </cell>
          <cell r="O376" t="str">
            <v>G4LAMM916429</v>
          </cell>
          <cell r="P376" t="str">
            <v>AURA-C</v>
          </cell>
          <cell r="Q376">
            <v>2021</v>
          </cell>
          <cell r="R376">
            <v>44298</v>
          </cell>
          <cell r="S376">
            <v>12</v>
          </cell>
          <cell r="T376" t="str">
            <v>NL01AD5102</v>
          </cell>
          <cell r="U376" t="str">
            <v>04-DEL</v>
          </cell>
          <cell r="V376" t="str">
            <v>DATTATARAYA KUMBHAR</v>
          </cell>
          <cell r="W376" t="str">
            <v>DATTATARAYA RAGHUNATH KUMBHAR</v>
          </cell>
          <cell r="X376" t="str">
            <v>SHRIKRUSHNA GAVLI</v>
          </cell>
          <cell r="Y376">
            <v>44299</v>
          </cell>
          <cell r="Z376">
            <v>44298</v>
          </cell>
          <cell r="AA376">
            <v>44299</v>
          </cell>
        </row>
        <row r="377">
          <cell r="L377" t="str">
            <v>MALB351CLMM184552</v>
          </cell>
          <cell r="M377" t="str">
            <v>HQS6K3615   G238</v>
          </cell>
          <cell r="N377" t="str">
            <v>3855</v>
          </cell>
          <cell r="O377" t="str">
            <v>G4LALM748996</v>
          </cell>
          <cell r="P377" t="str">
            <v>NIOS-C</v>
          </cell>
          <cell r="Q377">
            <v>2021</v>
          </cell>
          <cell r="R377">
            <v>44298</v>
          </cell>
          <cell r="S377">
            <v>47</v>
          </cell>
          <cell r="T377" t="str">
            <v>NL01AD5102</v>
          </cell>
          <cell r="U377" t="str">
            <v>CURRENT</v>
          </cell>
          <cell r="V377" t="str">
            <v>JAYSING NARAYAN BHILARE</v>
          </cell>
          <cell r="W377" t="str">
            <v>JAYSING NARAYAN BHILARE</v>
          </cell>
          <cell r="X377" t="str">
            <v>SHUBHAM MADANE</v>
          </cell>
          <cell r="Y377">
            <v>44300</v>
          </cell>
          <cell r="Z377">
            <v>44300</v>
          </cell>
          <cell r="AA377">
            <v>44330</v>
          </cell>
        </row>
        <row r="378">
          <cell r="L378" t="str">
            <v>MALB351CLMM184546</v>
          </cell>
          <cell r="M378" t="str">
            <v>HQS6K3615   G238</v>
          </cell>
          <cell r="N378" t="str">
            <v>3855</v>
          </cell>
          <cell r="O378" t="str">
            <v>G4LALM804488</v>
          </cell>
          <cell r="P378" t="str">
            <v>NIOS-C</v>
          </cell>
          <cell r="Q378">
            <v>2021</v>
          </cell>
          <cell r="R378">
            <v>44298</v>
          </cell>
          <cell r="S378">
            <v>47</v>
          </cell>
          <cell r="T378" t="str">
            <v>NL01AD5102</v>
          </cell>
          <cell r="U378" t="str">
            <v>04-DEL</v>
          </cell>
          <cell r="V378" t="str">
            <v>AKSHAY RAMDAS DHIDE</v>
          </cell>
          <cell r="W378" t="str">
            <v>AKSHAY RAMDAS DHIDE</v>
          </cell>
          <cell r="X378" t="str">
            <v>NITIN BODAKE</v>
          </cell>
          <cell r="Y378">
            <v>44300</v>
          </cell>
          <cell r="Z378">
            <v>44306</v>
          </cell>
          <cell r="AA378">
            <v>44307</v>
          </cell>
        </row>
        <row r="379">
          <cell r="L379" t="str">
            <v>MALB351CYMM184176</v>
          </cell>
          <cell r="M379" t="str">
            <v>HQS6K361L   G240</v>
          </cell>
          <cell r="N379" t="str">
            <v>3762</v>
          </cell>
          <cell r="O379" t="str">
            <v>G4LALM742913</v>
          </cell>
          <cell r="P379" t="str">
            <v>NIOS-P</v>
          </cell>
          <cell r="Q379">
            <v>2021</v>
          </cell>
          <cell r="R379">
            <v>44300</v>
          </cell>
          <cell r="S379">
            <v>46</v>
          </cell>
          <cell r="T379" t="str">
            <v>NL01AC0751</v>
          </cell>
          <cell r="U379" t="str">
            <v>CURRENT</v>
          </cell>
          <cell r="V379" t="str">
            <v>NIKHIL KELKAR</v>
          </cell>
          <cell r="W379" t="str">
            <v>NIKHIL KELKAR</v>
          </cell>
          <cell r="X379" t="str">
            <v>ROHIT NIMBALKAR</v>
          </cell>
          <cell r="Y379">
            <v>44330</v>
          </cell>
          <cell r="Z379">
            <v>44309</v>
          </cell>
          <cell r="AA379">
            <v>44330</v>
          </cell>
        </row>
        <row r="380">
          <cell r="L380" t="str">
            <v>MALPB813LMM166005</v>
          </cell>
          <cell r="M380" t="str">
            <v>FHW51MC57   D124</v>
          </cell>
          <cell r="N380" t="str">
            <v>3839</v>
          </cell>
          <cell r="O380" t="str">
            <v>D4FAMM250308</v>
          </cell>
          <cell r="P380" t="str">
            <v>Creta-D</v>
          </cell>
          <cell r="Q380">
            <v>2021</v>
          </cell>
          <cell r="R380">
            <v>44300</v>
          </cell>
          <cell r="S380">
            <v>46</v>
          </cell>
          <cell r="T380" t="str">
            <v>NL01AC0751</v>
          </cell>
          <cell r="U380" t="str">
            <v>CURRENT</v>
          </cell>
          <cell r="V380" t="str">
            <v>SANDEEP VASANT KADAMBANDE</v>
          </cell>
          <cell r="W380" t="str">
            <v>SANDEEP VASANT KADAMBANDE</v>
          </cell>
          <cell r="X380" t="str">
            <v>SANKET KAMBLE</v>
          </cell>
          <cell r="Y380">
            <v>44329</v>
          </cell>
          <cell r="Z380" t="e">
            <v>#N/A</v>
          </cell>
          <cell r="AA380">
            <v>44330</v>
          </cell>
        </row>
        <row r="381">
          <cell r="L381" t="str">
            <v>MALBK512LMM066515</v>
          </cell>
          <cell r="M381" t="str">
            <v>SVS6K7615   H061</v>
          </cell>
          <cell r="N381" t="str">
            <v>3753</v>
          </cell>
          <cell r="O381" t="str">
            <v>G4LFMV099285</v>
          </cell>
          <cell r="P381" t="str">
            <v>All New i20-P</v>
          </cell>
          <cell r="Q381">
            <v>2021</v>
          </cell>
          <cell r="R381">
            <v>44300</v>
          </cell>
          <cell r="S381">
            <v>46</v>
          </cell>
          <cell r="T381" t="str">
            <v>NL01AC3066</v>
          </cell>
          <cell r="U381" t="str">
            <v>04-DEL</v>
          </cell>
          <cell r="V381" t="str">
            <v>NISHANT SHARMA</v>
          </cell>
          <cell r="W381" t="str">
            <v>NISHANT SHARMA</v>
          </cell>
          <cell r="X381" t="str">
            <v>MAHADEV JADHAV</v>
          </cell>
          <cell r="Y381">
            <v>44300</v>
          </cell>
          <cell r="Z381">
            <v>44300</v>
          </cell>
          <cell r="AA381">
            <v>44307</v>
          </cell>
        </row>
        <row r="382">
          <cell r="L382" t="str">
            <v>MALB241CLMM070266</v>
          </cell>
          <cell r="M382" t="str">
            <v>HQS4K3615   D00T</v>
          </cell>
          <cell r="N382" t="str">
            <v>3936</v>
          </cell>
          <cell r="O382" t="str">
            <v>G4LALM750311</v>
          </cell>
          <cell r="P382" t="str">
            <v>AURA-C</v>
          </cell>
          <cell r="Q382">
            <v>2021</v>
          </cell>
          <cell r="R382">
            <v>44300</v>
          </cell>
          <cell r="S382">
            <v>45</v>
          </cell>
          <cell r="T382" t="str">
            <v>NL01AC3066</v>
          </cell>
          <cell r="U382" t="str">
            <v>04-DEL</v>
          </cell>
          <cell r="V382" t="str">
            <v>SHAM GANGADHAR BORADE</v>
          </cell>
          <cell r="W382" t="str">
            <v>SHAM GANGADHAR BORADE</v>
          </cell>
          <cell r="X382" t="str">
            <v>DEEPAK KHARAT</v>
          </cell>
          <cell r="Y382">
            <v>44300</v>
          </cell>
          <cell r="Z382">
            <v>44300</v>
          </cell>
          <cell r="AA382">
            <v>44300</v>
          </cell>
        </row>
        <row r="383">
          <cell r="L383" t="str">
            <v>MALFC81DLMM211606</v>
          </cell>
          <cell r="M383" t="str">
            <v>SPW51MC57   G193</v>
          </cell>
          <cell r="N383" t="str">
            <v>3699</v>
          </cell>
          <cell r="O383" t="str">
            <v>D4FAMM247214</v>
          </cell>
          <cell r="P383" t="str">
            <v>Venue-D</v>
          </cell>
          <cell r="Q383">
            <v>2021</v>
          </cell>
          <cell r="R383">
            <v>44302</v>
          </cell>
          <cell r="S383">
            <v>44</v>
          </cell>
          <cell r="T383" t="str">
            <v>NL01L6567</v>
          </cell>
          <cell r="U383" t="str">
            <v>CURRENT</v>
          </cell>
          <cell r="V383" t="str">
            <v>DHANANJAY SHIVAJIRAO PAWALE</v>
          </cell>
          <cell r="W383" t="str">
            <v>DHANANJAY SHIVAJIRAO PAWALE</v>
          </cell>
          <cell r="X383" t="str">
            <v>VAIBHAV GHULE</v>
          </cell>
          <cell r="Y383">
            <v>44300</v>
          </cell>
          <cell r="Z383">
            <v>44306</v>
          </cell>
          <cell r="AA383">
            <v>44334</v>
          </cell>
        </row>
        <row r="384">
          <cell r="L384" t="str">
            <v>MALPC812TMM170241</v>
          </cell>
          <cell r="M384" t="str">
            <v>FHW5D661V   G205</v>
          </cell>
          <cell r="N384" t="str">
            <v>3842</v>
          </cell>
          <cell r="O384" t="str">
            <v>G4FLMB435031</v>
          </cell>
          <cell r="P384" t="str">
            <v>Creta-P</v>
          </cell>
          <cell r="Q384">
            <v>2021</v>
          </cell>
          <cell r="R384">
            <v>44312</v>
          </cell>
          <cell r="S384">
            <v>38</v>
          </cell>
          <cell r="T384" t="str">
            <v>GJ18AZ8468</v>
          </cell>
          <cell r="U384" t="str">
            <v>CURRENT</v>
          </cell>
          <cell r="V384" t="str">
            <v>JYOTI PANDURANG DIXIT</v>
          </cell>
          <cell r="W384" t="str">
            <v>JYOTI PANDURANG DIXIT</v>
          </cell>
          <cell r="X384" t="str">
            <v>ABHISHEK MANORE</v>
          </cell>
          <cell r="Y384">
            <v>44329</v>
          </cell>
          <cell r="Z384">
            <v>44313</v>
          </cell>
          <cell r="AA384">
            <v>44330</v>
          </cell>
        </row>
        <row r="385">
          <cell r="L385" t="str">
            <v>MALC841FMMM277413</v>
          </cell>
          <cell r="M385" t="str">
            <v>H6S41MC5F   G257</v>
          </cell>
          <cell r="N385" t="str">
            <v>3631</v>
          </cell>
          <cell r="O385" t="str">
            <v>D4FAMM262999</v>
          </cell>
          <cell r="P385" t="str">
            <v>Verna-D</v>
          </cell>
          <cell r="Q385">
            <v>2021</v>
          </cell>
          <cell r="R385">
            <v>44312</v>
          </cell>
          <cell r="S385">
            <v>33</v>
          </cell>
          <cell r="T385" t="str">
            <v>NL01N4406</v>
          </cell>
          <cell r="U385" t="str">
            <v>CURRENT</v>
          </cell>
          <cell r="V385" t="str">
            <v>VASIM RASHID SHAIKH</v>
          </cell>
          <cell r="W385" t="e">
            <v>#N/A</v>
          </cell>
          <cell r="X385" t="str">
            <v>VAIBHAV GHULE</v>
          </cell>
          <cell r="Y385" t="e">
            <v>#N/A</v>
          </cell>
          <cell r="Z385">
            <v>44313</v>
          </cell>
          <cell r="AA385">
            <v>44329</v>
          </cell>
        </row>
        <row r="386">
          <cell r="L386" t="str">
            <v>MALB351CLMM190475</v>
          </cell>
          <cell r="M386" t="str">
            <v>HQS6K3615   G237</v>
          </cell>
          <cell r="N386" t="str">
            <v>3845</v>
          </cell>
          <cell r="O386" t="str">
            <v>G4LAMM838315</v>
          </cell>
          <cell r="P386" t="str">
            <v>NIOS-C</v>
          </cell>
          <cell r="Q386">
            <v>2021</v>
          </cell>
          <cell r="R386">
            <v>44312</v>
          </cell>
          <cell r="S386">
            <v>32</v>
          </cell>
          <cell r="T386" t="str">
            <v>NL01N4406</v>
          </cell>
          <cell r="U386" t="str">
            <v>CURRENT</v>
          </cell>
          <cell r="V386" t="str">
            <v>SUMIT VASANT KARALE</v>
          </cell>
          <cell r="W386" t="str">
            <v>SUMIT VASANT KARALE</v>
          </cell>
          <cell r="X386" t="str">
            <v>SHUBHAM YELLARE</v>
          </cell>
          <cell r="Y386">
            <v>44329</v>
          </cell>
          <cell r="Z386">
            <v>44313</v>
          </cell>
          <cell r="AA386">
            <v>44334</v>
          </cell>
        </row>
        <row r="387">
          <cell r="L387" t="str">
            <v>MALFC81DLMM218270</v>
          </cell>
          <cell r="M387" t="str">
            <v>SPW51MC57   G136</v>
          </cell>
          <cell r="N387" t="str">
            <v>3408</v>
          </cell>
          <cell r="O387" t="str">
            <v>D4FAMM262735</v>
          </cell>
          <cell r="P387" t="str">
            <v>Venue-D</v>
          </cell>
          <cell r="Q387">
            <v>2021</v>
          </cell>
          <cell r="R387">
            <v>44306</v>
          </cell>
          <cell r="S387">
            <v>32</v>
          </cell>
          <cell r="T387" t="str">
            <v>HR69C4064</v>
          </cell>
          <cell r="U387" t="str">
            <v>CURRENT</v>
          </cell>
          <cell r="V387" t="str">
            <v>VASHISHT BAPPASAHEB KHOSE</v>
          </cell>
          <cell r="W387" t="str">
            <v>VASHISHT APPASAHEB KHOSE</v>
          </cell>
          <cell r="X387" t="str">
            <v>SHUBHAM YELLARE</v>
          </cell>
          <cell r="Y387">
            <v>44337</v>
          </cell>
          <cell r="Z387">
            <v>44313</v>
          </cell>
          <cell r="AA387">
            <v>44329</v>
          </cell>
        </row>
        <row r="388">
          <cell r="L388" t="str">
            <v>MALPC812TMM173697</v>
          </cell>
          <cell r="M388" t="str">
            <v>FHW5D661V   G208</v>
          </cell>
          <cell r="N388" t="str">
            <v>3834</v>
          </cell>
          <cell r="O388" t="str">
            <v>G4FLMV158928</v>
          </cell>
          <cell r="P388" t="str">
            <v>Creta-P</v>
          </cell>
          <cell r="Q388">
            <v>2021</v>
          </cell>
          <cell r="R388">
            <v>44312</v>
          </cell>
          <cell r="S388">
            <v>32</v>
          </cell>
          <cell r="T388" t="str">
            <v>NL01N4406</v>
          </cell>
          <cell r="U388" t="str">
            <v>CURRENT</v>
          </cell>
          <cell r="V388" t="str">
            <v>VIVEK HARILAL GADA</v>
          </cell>
          <cell r="W388" t="str">
            <v>VIVEK HARILAL GADA</v>
          </cell>
          <cell r="X388" t="str">
            <v>YUVRAJ THORAT</v>
          </cell>
          <cell r="Y388">
            <v>44329</v>
          </cell>
          <cell r="Z388">
            <v>44316</v>
          </cell>
          <cell r="AA388">
            <v>44337</v>
          </cell>
        </row>
        <row r="389">
          <cell r="L389" t="str">
            <v>MALPC812LMM174136</v>
          </cell>
          <cell r="M389" t="str">
            <v>FHW5D6617   G206</v>
          </cell>
          <cell r="N389" t="str">
            <v>3835</v>
          </cell>
          <cell r="O389" t="str">
            <v>G4FLMV163258</v>
          </cell>
          <cell r="P389" t="str">
            <v>Creta-P</v>
          </cell>
          <cell r="Q389">
            <v>2021</v>
          </cell>
          <cell r="R389">
            <v>44316</v>
          </cell>
          <cell r="S389">
            <v>31</v>
          </cell>
          <cell r="T389" t="str">
            <v>NL01AC0637</v>
          </cell>
          <cell r="U389" t="str">
            <v>CURRENT</v>
          </cell>
          <cell r="V389" t="str">
            <v>DEEPAK MANOHAR HINDE</v>
          </cell>
          <cell r="W389" t="str">
            <v>DEEPAK MANOHAR HINDE</v>
          </cell>
          <cell r="X389" t="str">
            <v>MAHADEV JADHAV</v>
          </cell>
          <cell r="Y389">
            <v>44337</v>
          </cell>
          <cell r="Z389" t="e">
            <v>#N/A</v>
          </cell>
          <cell r="AA389">
            <v>44330</v>
          </cell>
        </row>
        <row r="390">
          <cell r="L390" t="str">
            <v>MALB351CLMM191069</v>
          </cell>
          <cell r="M390" t="str">
            <v>HQS6K3615   G238</v>
          </cell>
          <cell r="N390" t="str">
            <v>3855</v>
          </cell>
          <cell r="O390" t="str">
            <v>G4LAMM872900</v>
          </cell>
          <cell r="P390" t="str">
            <v>NIOS-C</v>
          </cell>
          <cell r="Q390">
            <v>2021</v>
          </cell>
          <cell r="R390">
            <v>44316</v>
          </cell>
          <cell r="S390">
            <v>31</v>
          </cell>
          <cell r="T390" t="str">
            <v>NL01AC0637</v>
          </cell>
          <cell r="U390" t="str">
            <v>CURRENT</v>
          </cell>
          <cell r="V390" t="str">
            <v>BABAN SANTOSH NALGUDE</v>
          </cell>
          <cell r="W390" t="str">
            <v>SANTOSH BABAN NALGUDE</v>
          </cell>
          <cell r="X390" t="str">
            <v>SHUBHAM MADANE</v>
          </cell>
          <cell r="Y390">
            <v>44337</v>
          </cell>
          <cell r="Z390">
            <v>44316</v>
          </cell>
          <cell r="AA390">
            <v>44330</v>
          </cell>
        </row>
        <row r="391">
          <cell r="L391" t="str">
            <v>MALPC813LMM175035</v>
          </cell>
          <cell r="M391" t="str">
            <v>FHW51MC57   G204</v>
          </cell>
          <cell r="N391" t="str">
            <v>3841</v>
          </cell>
          <cell r="O391" t="str">
            <v>D4FAMM266539</v>
          </cell>
          <cell r="P391" t="str">
            <v>Creta-D</v>
          </cell>
          <cell r="Q391">
            <v>2021</v>
          </cell>
          <cell r="R391">
            <v>44316</v>
          </cell>
          <cell r="S391">
            <v>29</v>
          </cell>
          <cell r="T391" t="str">
            <v>NL01L7335</v>
          </cell>
          <cell r="U391" t="str">
            <v>CURRENT</v>
          </cell>
          <cell r="V391" t="str">
            <v>SAHEB SOPANRAO UGALE</v>
          </cell>
          <cell r="W391" t="str">
            <v>SAHEB SOPANRAO UGALE</v>
          </cell>
          <cell r="X391" t="str">
            <v>SHRIKRUSHNA GAVLI</v>
          </cell>
          <cell r="Y391">
            <v>44337</v>
          </cell>
          <cell r="Z391" t="e">
            <v>#N/A</v>
          </cell>
          <cell r="AA391">
            <v>44328</v>
          </cell>
        </row>
        <row r="392">
          <cell r="L392" t="str">
            <v>MALB241CLMM071844</v>
          </cell>
          <cell r="M392" t="str">
            <v>HQS4K3615   D00T</v>
          </cell>
          <cell r="N392" t="str">
            <v>3936</v>
          </cell>
          <cell r="O392" t="str">
            <v>G4LALM764427</v>
          </cell>
          <cell r="P392" t="str">
            <v>AURA-C</v>
          </cell>
          <cell r="Q392">
            <v>2021</v>
          </cell>
          <cell r="R392">
            <v>44320</v>
          </cell>
          <cell r="S392">
            <v>34</v>
          </cell>
          <cell r="T392" t="str">
            <v>NL01AC6362</v>
          </cell>
          <cell r="U392" t="str">
            <v>CURRENT</v>
          </cell>
          <cell r="V392" t="str">
            <v>KIRAN DINESH PINJARKAR</v>
          </cell>
          <cell r="W392" t="str">
            <v>KIRAN DINESH PINJARKAR</v>
          </cell>
          <cell r="X392" t="str">
            <v>SANKET KAMBLE</v>
          </cell>
          <cell r="Y392">
            <v>44330</v>
          </cell>
          <cell r="Z392" t="e">
            <v>#N/A</v>
          </cell>
          <cell r="AA392">
            <v>44334</v>
          </cell>
        </row>
        <row r="393">
          <cell r="L393" t="str">
            <v>MALPC812LMM177208</v>
          </cell>
          <cell r="M393" t="str">
            <v>FHW5D6617   G206</v>
          </cell>
          <cell r="N393" t="str">
            <v>3835</v>
          </cell>
          <cell r="O393" t="str">
            <v>G4FLMB435950</v>
          </cell>
          <cell r="P393" t="str">
            <v>Creta-P</v>
          </cell>
          <cell r="Q393">
            <v>2021</v>
          </cell>
          <cell r="R393">
            <v>44316</v>
          </cell>
          <cell r="S393">
            <v>25</v>
          </cell>
          <cell r="T393" t="str">
            <v>HR55R0392</v>
          </cell>
          <cell r="U393" t="str">
            <v>CURRENT</v>
          </cell>
          <cell r="V393" t="str">
            <v>PANKAJ TULSIDAS SHETE</v>
          </cell>
          <cell r="W393" t="str">
            <v>PANKAJ TULSIDAS SHETE</v>
          </cell>
          <cell r="X393" t="str">
            <v>TATYASAHEB DHANE</v>
          </cell>
          <cell r="Y393">
            <v>44337</v>
          </cell>
          <cell r="Z393" t="e">
            <v>#N/A</v>
          </cell>
          <cell r="AA393">
            <v>44330</v>
          </cell>
        </row>
        <row r="394">
          <cell r="L394" t="str">
            <v>MALBH512TMM070931</v>
          </cell>
          <cell r="M394" t="str">
            <v>SVS6K761V   G123</v>
          </cell>
          <cell r="N394" t="str">
            <v>3898</v>
          </cell>
          <cell r="O394" t="str">
            <v>G4LFMV103120</v>
          </cell>
          <cell r="P394" t="str">
            <v>All New i20-P</v>
          </cell>
          <cell r="Q394">
            <v>2021</v>
          </cell>
          <cell r="R394">
            <v>44326</v>
          </cell>
          <cell r="S394">
            <v>24</v>
          </cell>
          <cell r="T394" t="str">
            <v>NL01K3884</v>
          </cell>
          <cell r="U394" t="str">
            <v>CURRENT</v>
          </cell>
          <cell r="V394" t="str">
            <v>NIKHIL VIDYADHAR LATKAR</v>
          </cell>
          <cell r="W394" t="str">
            <v>NIKHIL VIDYADHAR LATKAR</v>
          </cell>
          <cell r="X394" t="str">
            <v>ABHISHEK KHAKE</v>
          </cell>
          <cell r="Y394">
            <v>44337</v>
          </cell>
          <cell r="Z394" t="e">
            <v>#N/A</v>
          </cell>
          <cell r="AA394">
            <v>44330</v>
          </cell>
        </row>
        <row r="395">
          <cell r="L395" t="str">
            <v>MALB351CLMM196129</v>
          </cell>
          <cell r="M395" t="str">
            <v>HQS6K3615   G238</v>
          </cell>
          <cell r="N395" t="str">
            <v>3855</v>
          </cell>
          <cell r="O395" t="str">
            <v>G4LAMM840173</v>
          </cell>
          <cell r="P395" t="str">
            <v>NIOS-C</v>
          </cell>
          <cell r="Q395">
            <v>2021</v>
          </cell>
          <cell r="R395">
            <v>44326</v>
          </cell>
          <cell r="S395">
            <v>19</v>
          </cell>
          <cell r="T395" t="str">
            <v>NL01AC6543</v>
          </cell>
          <cell r="U395" t="str">
            <v>CURRENT</v>
          </cell>
          <cell r="V395" t="str">
            <v>NISHIKANT DAMODAR SHINDE</v>
          </cell>
          <cell r="W395" t="str">
            <v>NISHIKANT DAMODAR SHINDE</v>
          </cell>
          <cell r="X395" t="str">
            <v>ROHIT NIMBALKAR</v>
          </cell>
          <cell r="Y395">
            <v>44337</v>
          </cell>
          <cell r="Z395" t="e">
            <v>#N/A</v>
          </cell>
          <cell r="AA395">
            <v>44330</v>
          </cell>
        </row>
        <row r="396">
          <cell r="L396" t="str">
            <v>MALB241CLMM074431</v>
          </cell>
          <cell r="M396" t="str">
            <v>HQS4K3615   D00T</v>
          </cell>
          <cell r="N396" t="str">
            <v>3936</v>
          </cell>
          <cell r="O396" t="str">
            <v>G4LAMM837073</v>
          </cell>
          <cell r="P396" t="str">
            <v>AURA-C</v>
          </cell>
          <cell r="Q396">
            <v>2021</v>
          </cell>
          <cell r="R396">
            <v>44337</v>
          </cell>
          <cell r="S396">
            <v>21</v>
          </cell>
          <cell r="T396" t="str">
            <v>NL01AC7231</v>
          </cell>
          <cell r="U396" t="str">
            <v>CURRENT</v>
          </cell>
          <cell r="V396" t="str">
            <v>SHRIKANT GOPINATH THOPATE</v>
          </cell>
          <cell r="W396" t="str">
            <v>SHRIKANT GOPINATH THOPATE</v>
          </cell>
          <cell r="X396" t="str">
            <v>VIVEK BHALERAO</v>
          </cell>
          <cell r="Y396">
            <v>44340</v>
          </cell>
          <cell r="Z396" t="e">
            <v>#N/A</v>
          </cell>
          <cell r="AA396">
            <v>44337</v>
          </cell>
        </row>
        <row r="397">
          <cell r="L397" t="str">
            <v>MALB241CLMM074970</v>
          </cell>
          <cell r="M397" t="str">
            <v>HQS4K3615   D00T</v>
          </cell>
          <cell r="N397" t="str">
            <v>3936</v>
          </cell>
          <cell r="O397" t="str">
            <v>G4LAMM883749</v>
          </cell>
          <cell r="P397" t="str">
            <v>AURA-C</v>
          </cell>
          <cell r="Q397">
            <v>2021</v>
          </cell>
          <cell r="R397" t="str">
            <v>despatch dt 19.05</v>
          </cell>
          <cell r="S397">
            <v>17</v>
          </cell>
          <cell r="T397" t="str">
            <v>NL01L4543</v>
          </cell>
          <cell r="U397" t="str">
            <v>ALLOT</v>
          </cell>
          <cell r="V397" t="str">
            <v>KISHOR MAGANLAL PATEL</v>
          </cell>
          <cell r="W397" t="e">
            <v>#N/A</v>
          </cell>
          <cell r="X397" t="str">
            <v>SHUBHAM MADANE</v>
          </cell>
          <cell r="Y397" t="e">
            <v>#N/A</v>
          </cell>
          <cell r="Z397" t="e">
            <v>#N/A</v>
          </cell>
        </row>
        <row r="398">
          <cell r="L398" t="str">
            <v>MALAF51CLMM153156</v>
          </cell>
          <cell r="M398" t="str">
            <v>C4S6E3315   D475</v>
          </cell>
          <cell r="N398" t="str">
            <v>3826</v>
          </cell>
          <cell r="O398" t="str">
            <v>G4HGMM098494</v>
          </cell>
          <cell r="P398" t="str">
            <v>Santro-P</v>
          </cell>
          <cell r="Q398">
            <v>2021</v>
          </cell>
          <cell r="R398" t="str">
            <v>despatch dt 22.05</v>
          </cell>
          <cell r="S398">
            <v>5</v>
          </cell>
          <cell r="T398" t="str">
            <v>NL01AC3889</v>
          </cell>
          <cell r="U398" t="str">
            <v>ALLOT</v>
          </cell>
          <cell r="V398" t="str">
            <v>AMRUTA MANDAR PURANIK</v>
          </cell>
          <cell r="W398" t="e">
            <v>#N/A</v>
          </cell>
          <cell r="X398" t="str">
            <v>ABHISHEK KHAKE</v>
          </cell>
          <cell r="Y398" t="e">
            <v>#N/A</v>
          </cell>
          <cell r="Z398" t="e">
            <v>#N/A</v>
          </cell>
        </row>
        <row r="399">
          <cell r="L399" t="str">
            <v>MALPC813MMM184353</v>
          </cell>
          <cell r="M399" t="str">
            <v>FHW51MC5F   G258</v>
          </cell>
          <cell r="N399" t="str">
            <v>4011</v>
          </cell>
          <cell r="O399" t="str">
            <v>D4FAMM284311</v>
          </cell>
          <cell r="P399" t="str">
            <v>Creta-D</v>
          </cell>
          <cell r="Q399">
            <v>2021</v>
          </cell>
          <cell r="R399" t="str">
            <v>despatch dt 22.05</v>
          </cell>
          <cell r="S399">
            <v>4</v>
          </cell>
          <cell r="T399" t="str">
            <v>NL01AC3889</v>
          </cell>
          <cell r="U399" t="str">
            <v>ALLOT</v>
          </cell>
          <cell r="V399" t="e">
            <v>#N/A</v>
          </cell>
          <cell r="W399" t="e">
            <v>#N/A</v>
          </cell>
          <cell r="X399" t="e">
            <v>#N/A</v>
          </cell>
          <cell r="Y399" t="e">
            <v>#N/A</v>
          </cell>
          <cell r="Z399" t="e">
            <v>#N/A</v>
          </cell>
        </row>
        <row r="400">
          <cell r="L400" t="str">
            <v>MALPC812TMM178927</v>
          </cell>
          <cell r="M400" t="str">
            <v>FHW5D661V   G258</v>
          </cell>
          <cell r="N400" t="str">
            <v>4003</v>
          </cell>
          <cell r="O400" t="str">
            <v>G4FLMV166828</v>
          </cell>
          <cell r="P400" t="str">
            <v>Creta-P</v>
          </cell>
          <cell r="Q400">
            <v>2021</v>
          </cell>
          <cell r="R400" t="str">
            <v>despatch dt 22.05</v>
          </cell>
          <cell r="S400">
            <v>20</v>
          </cell>
          <cell r="T400" t="str">
            <v>NL01AC3889</v>
          </cell>
          <cell r="U400" t="str">
            <v>ALLOT</v>
          </cell>
          <cell r="V400" t="str">
            <v>MANISH MANGESH WARADE</v>
          </cell>
          <cell r="W400" t="e">
            <v>#N/A</v>
          </cell>
          <cell r="X400" t="str">
            <v>VIDULA BHARAM</v>
          </cell>
          <cell r="Y400" t="e">
            <v>#N/A</v>
          </cell>
          <cell r="Z400" t="e">
            <v>#N/A</v>
          </cell>
        </row>
        <row r="401">
          <cell r="L401" t="str">
            <v>MALPA813LMM184735</v>
          </cell>
          <cell r="M401" t="str">
            <v>FHW51MC57   S021</v>
          </cell>
          <cell r="N401" t="str">
            <v>4043</v>
          </cell>
          <cell r="O401" t="str">
            <v>D4FAMM285423</v>
          </cell>
          <cell r="P401" t="str">
            <v>Creta-D</v>
          </cell>
          <cell r="Q401">
            <v>2021</v>
          </cell>
          <cell r="R401" t="str">
            <v>despatch dt 22.05</v>
          </cell>
          <cell r="S401">
            <v>3</v>
          </cell>
          <cell r="T401" t="str">
            <v>NL01AC3889</v>
          </cell>
          <cell r="U401" t="str">
            <v>ALLOT</v>
          </cell>
          <cell r="V401" t="str">
            <v>ANIL DIGAMBAR KALE</v>
          </cell>
          <cell r="W401" t="e">
            <v>#N/A</v>
          </cell>
          <cell r="X401" t="e">
            <v>#N/A</v>
          </cell>
          <cell r="Y401" t="e">
            <v>#N/A</v>
          </cell>
          <cell r="Z401" t="e">
            <v>#N/A</v>
          </cell>
        </row>
        <row r="402">
          <cell r="L402" t="str">
            <v>MALBJ511VMM037827</v>
          </cell>
          <cell r="M402" t="str">
            <v>SVS6K2G1U   K004</v>
          </cell>
          <cell r="N402" t="str">
            <v>3793</v>
          </cell>
          <cell r="O402" t="str">
            <v>G3LCLM159074</v>
          </cell>
          <cell r="P402" t="str">
            <v>All New i20-P</v>
          </cell>
          <cell r="Q402">
            <v>2021</v>
          </cell>
          <cell r="R402">
            <v>44219</v>
          </cell>
          <cell r="S402">
            <v>142</v>
          </cell>
          <cell r="T402" t="str">
            <v>NL01AA6769</v>
          </cell>
          <cell r="U402" t="str">
            <v>ALLOT</v>
          </cell>
          <cell r="V402" t="str">
            <v>ABDUL KADARNARRUDIN SHERGADWALA</v>
          </cell>
          <cell r="W402" t="e">
            <v>#N/A</v>
          </cell>
          <cell r="X402" t="e">
            <v>#N/A</v>
          </cell>
          <cell r="Y402" t="e">
            <v>#N/A</v>
          </cell>
          <cell r="Z402" t="e">
            <v>#N/A</v>
          </cell>
        </row>
        <row r="403">
          <cell r="L403" t="str">
            <v>MALBG512LMM044422</v>
          </cell>
          <cell r="M403" t="str">
            <v>SVS6K7615   D055</v>
          </cell>
          <cell r="N403" t="str">
            <v>3800</v>
          </cell>
          <cell r="O403" t="str">
            <v>G4LFMV072520</v>
          </cell>
          <cell r="P403" t="str">
            <v>All New i20-P</v>
          </cell>
          <cell r="Q403">
            <v>2021</v>
          </cell>
          <cell r="R403">
            <v>44232</v>
          </cell>
          <cell r="S403">
            <v>116</v>
          </cell>
          <cell r="T403" t="str">
            <v>HR47C9937</v>
          </cell>
          <cell r="U403" t="str">
            <v>FREE</v>
          </cell>
          <cell r="V403" t="e">
            <v>#N/A</v>
          </cell>
          <cell r="W403" t="e">
            <v>#N/A</v>
          </cell>
          <cell r="X403" t="e">
            <v>#N/A</v>
          </cell>
          <cell r="Y403" t="e">
            <v>#N/A</v>
          </cell>
          <cell r="Z403" t="e">
            <v>#N/A</v>
          </cell>
        </row>
        <row r="404">
          <cell r="L404" t="str">
            <v>MALA741CLMM402945</v>
          </cell>
          <cell r="M404" t="str">
            <v>B4S4K3615   DA58</v>
          </cell>
          <cell r="N404" t="str">
            <v>3781</v>
          </cell>
          <cell r="O404" t="str">
            <v>G4LAMM862857</v>
          </cell>
          <cell r="P404" t="str">
            <v>Xcent-C</v>
          </cell>
          <cell r="Q404">
            <v>2021</v>
          </cell>
          <cell r="R404">
            <v>44253</v>
          </cell>
          <cell r="S404">
            <v>95</v>
          </cell>
          <cell r="T404" t="str">
            <v>NL01AA6771</v>
          </cell>
          <cell r="U404" t="str">
            <v>FREE</v>
          </cell>
          <cell r="V404" t="e">
            <v>#N/A</v>
          </cell>
          <cell r="W404" t="e">
            <v>#N/A</v>
          </cell>
          <cell r="X404" t="e">
            <v>#N/A</v>
          </cell>
          <cell r="Y404" t="e">
            <v>#N/A</v>
          </cell>
          <cell r="Z404" t="e">
            <v>#N/A</v>
          </cell>
        </row>
        <row r="405">
          <cell r="L405" t="str">
            <v>MALA741CLMM402880</v>
          </cell>
          <cell r="M405" t="str">
            <v>B4S4K3615   DA58</v>
          </cell>
          <cell r="N405" t="str">
            <v>3781</v>
          </cell>
          <cell r="O405" t="str">
            <v>G4LAMM859261</v>
          </cell>
          <cell r="P405" t="str">
            <v>Xcent-C</v>
          </cell>
          <cell r="Q405">
            <v>2021</v>
          </cell>
          <cell r="R405">
            <v>44253</v>
          </cell>
          <cell r="S405">
            <v>95</v>
          </cell>
          <cell r="T405" t="str">
            <v>NL01K6880</v>
          </cell>
          <cell r="U405" t="str">
            <v>BBND</v>
          </cell>
          <cell r="V405" t="str">
            <v>SHREE GAJANAN TOURS AND TRAVELS PRO MANISH INGLE</v>
          </cell>
          <cell r="W405" t="str">
            <v>SHREE GAJANAN TOURS AND TRAVELS PRO MANISH INGLE</v>
          </cell>
          <cell r="X405" t="str">
            <v>DEEPAK KHARAT</v>
          </cell>
          <cell r="Y405">
            <v>44300</v>
          </cell>
          <cell r="Z405">
            <v>44299</v>
          </cell>
        </row>
        <row r="406">
          <cell r="L406" t="str">
            <v>MALA741CLMM402948</v>
          </cell>
          <cell r="M406" t="str">
            <v>B4S4K3615   DA58</v>
          </cell>
          <cell r="N406" t="str">
            <v>3781</v>
          </cell>
          <cell r="O406" t="str">
            <v>G4LAMM862849</v>
          </cell>
          <cell r="P406" t="str">
            <v>Xcent-C</v>
          </cell>
          <cell r="Q406">
            <v>2021</v>
          </cell>
          <cell r="R406">
            <v>44254</v>
          </cell>
          <cell r="S406">
            <v>94</v>
          </cell>
          <cell r="T406" t="str">
            <v>NL01N3384</v>
          </cell>
          <cell r="U406" t="str">
            <v>FREE</v>
          </cell>
          <cell r="V406" t="e">
            <v>#N/A</v>
          </cell>
          <cell r="W406" t="e">
            <v>#N/A</v>
          </cell>
          <cell r="X406" t="e">
            <v>#N/A</v>
          </cell>
          <cell r="Y406" t="e">
            <v>#N/A</v>
          </cell>
          <cell r="Z406" t="e">
            <v>#N/A</v>
          </cell>
        </row>
        <row r="407">
          <cell r="L407" t="str">
            <v>MALBJ511LMM045865</v>
          </cell>
          <cell r="M407" t="str">
            <v>SVS6K2G17   K006</v>
          </cell>
          <cell r="N407" t="str">
            <v>3909</v>
          </cell>
          <cell r="O407" t="str">
            <v>G3LCMM187463</v>
          </cell>
          <cell r="P407" t="str">
            <v>All New i20-P</v>
          </cell>
          <cell r="Q407">
            <v>2021</v>
          </cell>
          <cell r="R407">
            <v>44256</v>
          </cell>
          <cell r="S407">
            <v>111</v>
          </cell>
          <cell r="T407" t="str">
            <v>NL01AD5670</v>
          </cell>
          <cell r="U407" t="str">
            <v>FREE</v>
          </cell>
          <cell r="V407" t="e">
            <v>#N/A</v>
          </cell>
          <cell r="W407" t="e">
            <v>#N/A</v>
          </cell>
          <cell r="X407" t="e">
            <v>#N/A</v>
          </cell>
          <cell r="Y407" t="e">
            <v>#N/A</v>
          </cell>
          <cell r="Z407" t="e">
            <v>#N/A</v>
          </cell>
        </row>
        <row r="408">
          <cell r="L408" t="str">
            <v>MALFB81BLMM195672</v>
          </cell>
          <cell r="M408" t="str">
            <v>SPW5K3615   D080</v>
          </cell>
          <cell r="N408" t="str">
            <v>3400</v>
          </cell>
          <cell r="O408" t="str">
            <v>G4LALM754651</v>
          </cell>
          <cell r="P408" t="str">
            <v>Venue-P</v>
          </cell>
          <cell r="Q408">
            <v>2021</v>
          </cell>
          <cell r="R408">
            <v>44254</v>
          </cell>
          <cell r="S408">
            <v>91</v>
          </cell>
          <cell r="T408" t="str">
            <v>NL01N3384</v>
          </cell>
          <cell r="U408" t="str">
            <v>FREE</v>
          </cell>
          <cell r="V408" t="e">
            <v>#N/A</v>
          </cell>
          <cell r="W408" t="e">
            <v>#N/A</v>
          </cell>
          <cell r="X408" t="e">
            <v>#N/A</v>
          </cell>
          <cell r="Y408" t="e">
            <v>#N/A</v>
          </cell>
          <cell r="Z408" t="e">
            <v>#N/A</v>
          </cell>
        </row>
        <row r="409">
          <cell r="L409" t="str">
            <v>MALFC81ALMM197313</v>
          </cell>
          <cell r="M409" t="str">
            <v>SPW5K2G17   G196</v>
          </cell>
          <cell r="N409" t="str">
            <v>3712</v>
          </cell>
          <cell r="O409" t="str">
            <v>G3LCMM210708</v>
          </cell>
          <cell r="P409" t="str">
            <v>Venue-P</v>
          </cell>
          <cell r="Q409">
            <v>2021</v>
          </cell>
          <cell r="R409">
            <v>44257</v>
          </cell>
          <cell r="S409">
            <v>88</v>
          </cell>
          <cell r="T409" t="str">
            <v>NL01AA3597</v>
          </cell>
          <cell r="U409" t="str">
            <v>FREE</v>
          </cell>
          <cell r="V409" t="e">
            <v>#N/A</v>
          </cell>
          <cell r="W409" t="e">
            <v>#N/A</v>
          </cell>
          <cell r="X409" t="e">
            <v>#N/A</v>
          </cell>
          <cell r="Y409" t="e">
            <v>#N/A</v>
          </cell>
          <cell r="Z409" t="e">
            <v>#N/A</v>
          </cell>
        </row>
        <row r="410">
          <cell r="L410" t="str">
            <v>MALFC81BLMM197206</v>
          </cell>
          <cell r="M410" t="str">
            <v>SPW5K3615   G114</v>
          </cell>
          <cell r="N410" t="str">
            <v>3333</v>
          </cell>
          <cell r="O410" t="str">
            <v>G4LAMM875067</v>
          </cell>
          <cell r="P410" t="str">
            <v>Venue-P</v>
          </cell>
          <cell r="Q410">
            <v>2021</v>
          </cell>
          <cell r="R410">
            <v>44258</v>
          </cell>
          <cell r="S410">
            <v>87</v>
          </cell>
          <cell r="T410" t="str">
            <v>PB13BB5126</v>
          </cell>
          <cell r="U410" t="str">
            <v>ALLOT</v>
          </cell>
          <cell r="V410" t="str">
            <v>SUDARSHAN DWARKAPRASAD AGARWAL</v>
          </cell>
          <cell r="W410" t="e">
            <v>#N/A</v>
          </cell>
          <cell r="X410" t="e">
            <v>#N/A</v>
          </cell>
          <cell r="Y410" t="e">
            <v>#N/A</v>
          </cell>
          <cell r="Z410" t="e">
            <v>#N/A</v>
          </cell>
        </row>
        <row r="411">
          <cell r="L411" t="str">
            <v>MALB351CLMM168529</v>
          </cell>
          <cell r="M411" t="str">
            <v>HQS6K3615   G234</v>
          </cell>
          <cell r="N411" t="str">
            <v>3702</v>
          </cell>
          <cell r="O411" t="str">
            <v>G4LALM722794</v>
          </cell>
          <cell r="P411" t="str">
            <v>NIOS-P</v>
          </cell>
          <cell r="Q411">
            <v>2021</v>
          </cell>
          <cell r="R411">
            <v>44267</v>
          </cell>
          <cell r="S411">
            <v>83</v>
          </cell>
          <cell r="T411" t="str">
            <v>NL01K4954</v>
          </cell>
          <cell r="U411" t="str">
            <v>FREE</v>
          </cell>
          <cell r="V411" t="e">
            <v>#N/A</v>
          </cell>
          <cell r="W411" t="e">
            <v>#N/A</v>
          </cell>
          <cell r="X411" t="e">
            <v>#N/A</v>
          </cell>
          <cell r="Y411" t="e">
            <v>#N/A</v>
          </cell>
          <cell r="Z411" t="e">
            <v>#N/A</v>
          </cell>
        </row>
        <row r="412">
          <cell r="L412" t="str">
            <v>MALB351CYMM171386</v>
          </cell>
          <cell r="M412" t="str">
            <v>HQS6K361L   G240</v>
          </cell>
          <cell r="N412" t="str">
            <v>3762</v>
          </cell>
          <cell r="O412" t="str">
            <v>G4LAMM886357</v>
          </cell>
          <cell r="P412" t="str">
            <v>NIOS-P</v>
          </cell>
          <cell r="Q412">
            <v>2021</v>
          </cell>
          <cell r="R412">
            <v>44268</v>
          </cell>
          <cell r="S412">
            <v>77</v>
          </cell>
          <cell r="T412" t="str">
            <v>NL01AA3599</v>
          </cell>
          <cell r="U412" t="str">
            <v>BBND</v>
          </cell>
          <cell r="V412" t="str">
            <v>SHREEPAL SURAJMAL MEHTA</v>
          </cell>
          <cell r="W412" t="str">
            <v>SHREEPAL SURAJMAL MEHTA</v>
          </cell>
          <cell r="X412" t="str">
            <v>ABHISHEK MANORE</v>
          </cell>
          <cell r="Y412">
            <v>44273</v>
          </cell>
          <cell r="Z412">
            <v>44272</v>
          </cell>
        </row>
        <row r="413">
          <cell r="L413" t="str">
            <v>MALBH514LMM057783</v>
          </cell>
          <cell r="M413" t="str">
            <v>SVS61MC57   G119</v>
          </cell>
          <cell r="N413" t="str">
            <v>3894</v>
          </cell>
          <cell r="O413" t="str">
            <v>D4FAMM224338</v>
          </cell>
          <cell r="P413" t="str">
            <v>All New i20-D</v>
          </cell>
          <cell r="Q413">
            <v>2021</v>
          </cell>
          <cell r="R413">
            <v>44277</v>
          </cell>
          <cell r="S413">
            <v>74</v>
          </cell>
          <cell r="T413" t="str">
            <v>NL01AB8335</v>
          </cell>
          <cell r="U413" t="str">
            <v>FREE</v>
          </cell>
          <cell r="V413" t="e">
            <v>#N/A</v>
          </cell>
          <cell r="W413" t="e">
            <v>#N/A</v>
          </cell>
          <cell r="X413" t="e">
            <v>#N/A</v>
          </cell>
          <cell r="Y413" t="e">
            <v>#N/A</v>
          </cell>
          <cell r="Z413" t="e">
            <v>#N/A</v>
          </cell>
        </row>
        <row r="414">
          <cell r="L414" t="str">
            <v>MALBJ511LMM054447</v>
          </cell>
          <cell r="M414" t="str">
            <v>SVS6K2G17   K006</v>
          </cell>
          <cell r="N414" t="str">
            <v>3909</v>
          </cell>
          <cell r="O414" t="str">
            <v>G3LCMM214991</v>
          </cell>
          <cell r="P414" t="str">
            <v>All New i20-P</v>
          </cell>
          <cell r="Q414">
            <v>2021</v>
          </cell>
          <cell r="R414">
            <v>44282</v>
          </cell>
          <cell r="S414">
            <v>83</v>
          </cell>
          <cell r="T414" t="str">
            <v>NL01AB1371</v>
          </cell>
          <cell r="U414" t="str">
            <v>FREE</v>
          </cell>
          <cell r="V414" t="e">
            <v>#N/A</v>
          </cell>
          <cell r="W414" t="e">
            <v>#N/A</v>
          </cell>
          <cell r="X414" t="e">
            <v>#N/A</v>
          </cell>
          <cell r="Y414" t="e">
            <v>#N/A</v>
          </cell>
          <cell r="Z414" t="e">
            <v>#N/A</v>
          </cell>
        </row>
        <row r="415">
          <cell r="L415" t="str">
            <v>MALBH511LMM056174</v>
          </cell>
          <cell r="M415" t="str">
            <v>SVS6K2G17   G121</v>
          </cell>
          <cell r="N415" t="str">
            <v>3911</v>
          </cell>
          <cell r="O415" t="str">
            <v>G3LCMM214968</v>
          </cell>
          <cell r="P415" t="str">
            <v>All New i20-P</v>
          </cell>
          <cell r="Q415">
            <v>2021</v>
          </cell>
          <cell r="R415">
            <v>44282</v>
          </cell>
          <cell r="S415">
            <v>80</v>
          </cell>
          <cell r="T415" t="str">
            <v>NL01AB1371</v>
          </cell>
          <cell r="U415" t="str">
            <v>FREE</v>
          </cell>
          <cell r="V415" t="e">
            <v>#N/A</v>
          </cell>
          <cell r="W415" t="e">
            <v>#N/A</v>
          </cell>
          <cell r="X415" t="e">
            <v>#N/A</v>
          </cell>
          <cell r="Y415" t="e">
            <v>#N/A</v>
          </cell>
          <cell r="Z415" t="e">
            <v>#N/A</v>
          </cell>
        </row>
        <row r="416">
          <cell r="L416" t="str">
            <v>MALBH511LMM056207</v>
          </cell>
          <cell r="M416" t="str">
            <v>SVS6K2G17   G121</v>
          </cell>
          <cell r="N416" t="str">
            <v>3911</v>
          </cell>
          <cell r="O416" t="str">
            <v>G3LCMM219776</v>
          </cell>
          <cell r="P416" t="str">
            <v>All New i20-P</v>
          </cell>
          <cell r="Q416">
            <v>2021</v>
          </cell>
          <cell r="R416">
            <v>44277</v>
          </cell>
          <cell r="S416">
            <v>80</v>
          </cell>
          <cell r="T416" t="str">
            <v>NL01AB8335</v>
          </cell>
          <cell r="U416" t="str">
            <v>FREE</v>
          </cell>
          <cell r="V416" t="e">
            <v>#N/A</v>
          </cell>
          <cell r="W416" t="e">
            <v>#N/A</v>
          </cell>
          <cell r="X416" t="e">
            <v>#N/A</v>
          </cell>
          <cell r="Y416" t="e">
            <v>#N/A</v>
          </cell>
          <cell r="Z416" t="e">
            <v>#N/A</v>
          </cell>
        </row>
        <row r="417">
          <cell r="L417" t="str">
            <v>MALC041FMMM272127</v>
          </cell>
          <cell r="M417" t="str">
            <v>H6S41MC5F   H028</v>
          </cell>
          <cell r="N417" t="str">
            <v>3635</v>
          </cell>
          <cell r="O417" t="str">
            <v>D4FAMM228064</v>
          </cell>
          <cell r="P417" t="str">
            <v>Verna-D</v>
          </cell>
          <cell r="Q417">
            <v>2021</v>
          </cell>
          <cell r="R417">
            <v>44282</v>
          </cell>
          <cell r="S417">
            <v>71</v>
          </cell>
          <cell r="T417" t="str">
            <v>NL01AB1371</v>
          </cell>
          <cell r="U417" t="str">
            <v>FREE</v>
          </cell>
          <cell r="V417" t="e">
            <v>#N/A</v>
          </cell>
          <cell r="W417" t="e">
            <v>#N/A</v>
          </cell>
          <cell r="X417" t="e">
            <v>#N/A</v>
          </cell>
          <cell r="Y417" t="e">
            <v>#N/A</v>
          </cell>
          <cell r="Z417" t="e">
            <v>#N/A</v>
          </cell>
        </row>
        <row r="418">
          <cell r="L418" t="str">
            <v>MALFC81BLMM204715</v>
          </cell>
          <cell r="M418" t="str">
            <v>SPW5K3615   G114</v>
          </cell>
          <cell r="N418" t="str">
            <v>3333</v>
          </cell>
          <cell r="O418" t="str">
            <v>G4LAMM864855</v>
          </cell>
          <cell r="P418" t="str">
            <v>Venue-P</v>
          </cell>
          <cell r="Q418">
            <v>2021</v>
          </cell>
          <cell r="R418">
            <v>44279</v>
          </cell>
          <cell r="S418">
            <v>66</v>
          </cell>
          <cell r="T418" t="str">
            <v>NL01N2125</v>
          </cell>
          <cell r="U418" t="str">
            <v>FREE</v>
          </cell>
          <cell r="V418" t="e">
            <v>#N/A</v>
          </cell>
          <cell r="W418" t="e">
            <v>#N/A</v>
          </cell>
          <cell r="X418" t="e">
            <v>#N/A</v>
          </cell>
          <cell r="Y418" t="e">
            <v>#N/A</v>
          </cell>
          <cell r="Z418" t="e">
            <v>#N/A</v>
          </cell>
        </row>
        <row r="419">
          <cell r="L419" t="str">
            <v>MALB351CLMM176579</v>
          </cell>
          <cell r="M419" t="str">
            <v>HQS6K3615   G235</v>
          </cell>
          <cell r="N419" t="str">
            <v>3703</v>
          </cell>
          <cell r="O419" t="str">
            <v>G4LAMM899671</v>
          </cell>
          <cell r="P419" t="str">
            <v>NIOS-P</v>
          </cell>
          <cell r="Q419">
            <v>2021</v>
          </cell>
          <cell r="R419">
            <v>44281</v>
          </cell>
          <cell r="S419">
            <v>66</v>
          </cell>
          <cell r="T419" t="str">
            <v>NL01L0052</v>
          </cell>
          <cell r="U419" t="str">
            <v>FREE</v>
          </cell>
          <cell r="V419" t="e">
            <v>#N/A</v>
          </cell>
          <cell r="W419" t="e">
            <v>#N/A</v>
          </cell>
          <cell r="X419" t="e">
            <v>#N/A</v>
          </cell>
          <cell r="Y419" t="e">
            <v>#N/A</v>
          </cell>
          <cell r="Z419" t="e">
            <v>#N/A</v>
          </cell>
        </row>
        <row r="420">
          <cell r="L420" t="str">
            <v>MALB241CLMM067311</v>
          </cell>
          <cell r="M420" t="str">
            <v>HQS4K3615   D273</v>
          </cell>
          <cell r="N420" t="str">
            <v>3856</v>
          </cell>
          <cell r="O420" t="str">
            <v>G4LAMM900594</v>
          </cell>
          <cell r="P420" t="str">
            <v>AURA-P</v>
          </cell>
          <cell r="Q420">
            <v>2021</v>
          </cell>
          <cell r="R420">
            <v>44281</v>
          </cell>
          <cell r="S420">
            <v>66</v>
          </cell>
          <cell r="T420" t="str">
            <v>NL01L0052</v>
          </cell>
          <cell r="U420" t="str">
            <v>FREE</v>
          </cell>
          <cell r="V420" t="e">
            <v>#N/A</v>
          </cell>
          <cell r="W420" t="e">
            <v>#N/A</v>
          </cell>
          <cell r="X420" t="e">
            <v>#N/A</v>
          </cell>
          <cell r="Y420" t="e">
            <v>#N/A</v>
          </cell>
          <cell r="Z420" t="e">
            <v>#N/A</v>
          </cell>
        </row>
        <row r="421">
          <cell r="L421" t="str">
            <v>MALB351CLMM176719</v>
          </cell>
          <cell r="M421" t="str">
            <v>HQS6K3615   G234</v>
          </cell>
          <cell r="N421" t="str">
            <v>3702</v>
          </cell>
          <cell r="O421" t="str">
            <v>G4LAMM900161</v>
          </cell>
          <cell r="P421" t="str">
            <v>NIOS-P</v>
          </cell>
          <cell r="Q421">
            <v>2021</v>
          </cell>
          <cell r="R421">
            <v>44281</v>
          </cell>
          <cell r="S421">
            <v>66</v>
          </cell>
          <cell r="T421" t="str">
            <v>NL01L0052</v>
          </cell>
          <cell r="U421" t="str">
            <v>FREE</v>
          </cell>
          <cell r="V421" t="e">
            <v>#N/A</v>
          </cell>
          <cell r="W421" t="e">
            <v>#N/A</v>
          </cell>
          <cell r="X421" t="e">
            <v>#N/A</v>
          </cell>
          <cell r="Y421" t="e">
            <v>#N/A</v>
          </cell>
          <cell r="Z421" t="e">
            <v>#N/A</v>
          </cell>
        </row>
        <row r="422">
          <cell r="L422" t="str">
            <v>MALAF51CYMM146456</v>
          </cell>
          <cell r="M422" t="str">
            <v>C4S6E331L   D424</v>
          </cell>
          <cell r="N422" t="str">
            <v>3875</v>
          </cell>
          <cell r="O422" t="str">
            <v>G4HGMM091768</v>
          </cell>
          <cell r="P422" t="str">
            <v>Santro-P</v>
          </cell>
          <cell r="Q422">
            <v>2021</v>
          </cell>
          <cell r="R422">
            <v>44282</v>
          </cell>
          <cell r="S422">
            <v>69</v>
          </cell>
          <cell r="T422" t="str">
            <v>NL01N2660</v>
          </cell>
          <cell r="U422" t="str">
            <v>FREE</v>
          </cell>
          <cell r="V422" t="e">
            <v>#N/A</v>
          </cell>
          <cell r="W422" t="e">
            <v>#N/A</v>
          </cell>
          <cell r="X422" t="e">
            <v>#N/A</v>
          </cell>
          <cell r="Y422" t="e">
            <v>#N/A</v>
          </cell>
          <cell r="Z422" t="e">
            <v>#N/A</v>
          </cell>
        </row>
        <row r="423">
          <cell r="L423" t="str">
            <v>MALAF51CLMM146818</v>
          </cell>
          <cell r="M423" t="str">
            <v>C4S6E3315   D424</v>
          </cell>
          <cell r="N423" t="str">
            <v>3885</v>
          </cell>
          <cell r="O423" t="str">
            <v>G4HGMM092083</v>
          </cell>
          <cell r="P423" t="str">
            <v>Santro-P</v>
          </cell>
          <cell r="Q423">
            <v>2021</v>
          </cell>
          <cell r="R423">
            <v>44282</v>
          </cell>
          <cell r="S423">
            <v>66</v>
          </cell>
          <cell r="T423" t="str">
            <v>NL01N2660</v>
          </cell>
          <cell r="U423" t="str">
            <v>FREE</v>
          </cell>
          <cell r="V423" t="e">
            <v>#N/A</v>
          </cell>
          <cell r="W423" t="e">
            <v>#N/A</v>
          </cell>
          <cell r="X423" t="e">
            <v>#N/A</v>
          </cell>
          <cell r="Y423" t="e">
            <v>#N/A</v>
          </cell>
          <cell r="Z423" t="e">
            <v>#N/A</v>
          </cell>
        </row>
        <row r="424">
          <cell r="L424" t="str">
            <v>MALFC81BLMM207122</v>
          </cell>
          <cell r="M424" t="str">
            <v>SPW5K3615   G114</v>
          </cell>
          <cell r="N424" t="str">
            <v>3333</v>
          </cell>
          <cell r="O424" t="str">
            <v>G4LAMM899932</v>
          </cell>
          <cell r="P424" t="str">
            <v>Venue-P</v>
          </cell>
          <cell r="Q424">
            <v>2021</v>
          </cell>
          <cell r="R424">
            <v>44285</v>
          </cell>
          <cell r="S424">
            <v>62</v>
          </cell>
          <cell r="T424" t="str">
            <v>GJ06AZ6587</v>
          </cell>
          <cell r="U424" t="str">
            <v>FREE</v>
          </cell>
          <cell r="V424" t="e">
            <v>#N/A</v>
          </cell>
          <cell r="W424" t="e">
            <v>#N/A</v>
          </cell>
          <cell r="X424" t="e">
            <v>#N/A</v>
          </cell>
          <cell r="Y424" t="e">
            <v>#N/A</v>
          </cell>
          <cell r="Z424" t="e">
            <v>#N/A</v>
          </cell>
        </row>
        <row r="425">
          <cell r="L425" t="str">
            <v>MALFC81BLMM205170</v>
          </cell>
          <cell r="M425" t="str">
            <v>SPW5K3615   G114</v>
          </cell>
          <cell r="N425" t="str">
            <v>3333</v>
          </cell>
          <cell r="O425" t="str">
            <v>G4LAMM824595</v>
          </cell>
          <cell r="P425" t="str">
            <v>Venue-P</v>
          </cell>
          <cell r="Q425">
            <v>2021</v>
          </cell>
          <cell r="R425">
            <v>44285</v>
          </cell>
          <cell r="S425">
            <v>61</v>
          </cell>
          <cell r="T425" t="str">
            <v>GJ06AZ6587</v>
          </cell>
          <cell r="U425" t="str">
            <v>FREE</v>
          </cell>
          <cell r="V425" t="e">
            <v>#N/A</v>
          </cell>
          <cell r="W425" t="e">
            <v>#N/A</v>
          </cell>
          <cell r="X425" t="e">
            <v>#N/A</v>
          </cell>
          <cell r="Y425" t="e">
            <v>#N/A</v>
          </cell>
          <cell r="Z425" t="e">
            <v>#N/A</v>
          </cell>
        </row>
        <row r="426">
          <cell r="L426" t="str">
            <v>MALPA812LMM160718</v>
          </cell>
          <cell r="M426" t="str">
            <v>FHW5D6617   S010</v>
          </cell>
          <cell r="N426" t="str">
            <v>3810</v>
          </cell>
          <cell r="O426" t="str">
            <v>G4FLMB421065</v>
          </cell>
          <cell r="P426" t="str">
            <v>Creta-P</v>
          </cell>
          <cell r="Q426">
            <v>2021</v>
          </cell>
          <cell r="R426">
            <v>44285</v>
          </cell>
          <cell r="S426">
            <v>60</v>
          </cell>
          <cell r="T426" t="str">
            <v>HR46E4981</v>
          </cell>
          <cell r="U426" t="str">
            <v>ALLOT</v>
          </cell>
          <cell r="V426" t="str">
            <v>JANAKI SUMIT WATTURKAR</v>
          </cell>
          <cell r="W426" t="e">
            <v>#N/A</v>
          </cell>
          <cell r="X426" t="str">
            <v>ASHWIN R SAINDANE</v>
          </cell>
          <cell r="Y426" t="e">
            <v>#N/A</v>
          </cell>
          <cell r="Z426" t="e">
            <v>#N/A</v>
          </cell>
        </row>
        <row r="427">
          <cell r="L427" t="str">
            <v>MALPB812LMM160994</v>
          </cell>
          <cell r="M427" t="str">
            <v>FHW5D6617   D124</v>
          </cell>
          <cell r="N427" t="str">
            <v>3833</v>
          </cell>
          <cell r="O427" t="str">
            <v>G4FLMB421849</v>
          </cell>
          <cell r="P427" t="str">
            <v>Creta-P</v>
          </cell>
          <cell r="Q427">
            <v>2021</v>
          </cell>
          <cell r="R427">
            <v>44287</v>
          </cell>
          <cell r="S427">
            <v>59</v>
          </cell>
          <cell r="T427" t="str">
            <v>NL01AC3076</v>
          </cell>
          <cell r="U427" t="str">
            <v>BBND</v>
          </cell>
          <cell r="V427" t="str">
            <v>SCHMALZ INDIA PVT LTD</v>
          </cell>
          <cell r="W427" t="str">
            <v>SCHMALZ INDIA PVT LTD</v>
          </cell>
          <cell r="X427" t="str">
            <v>VAIBHAV GHULE</v>
          </cell>
          <cell r="Y427">
            <v>44300</v>
          </cell>
          <cell r="Z427">
            <v>44300</v>
          </cell>
        </row>
        <row r="428">
          <cell r="L428" t="str">
            <v>MALBJ512LMM063507</v>
          </cell>
          <cell r="M428" t="str">
            <v>SVS6K7615   K010</v>
          </cell>
          <cell r="N428" t="str">
            <v>3904</v>
          </cell>
          <cell r="O428" t="str">
            <v>G4LFMV095789</v>
          </cell>
          <cell r="P428" t="str">
            <v>All New i20-P</v>
          </cell>
          <cell r="Q428">
            <v>2021</v>
          </cell>
          <cell r="R428">
            <v>44292</v>
          </cell>
          <cell r="S428">
            <v>55</v>
          </cell>
          <cell r="T428" t="str">
            <v>HR55R6331</v>
          </cell>
          <cell r="U428" t="str">
            <v>FREE</v>
          </cell>
          <cell r="V428" t="e">
            <v>#N/A</v>
          </cell>
          <cell r="W428" t="e">
            <v>#N/A</v>
          </cell>
          <cell r="X428" t="e">
            <v>#N/A</v>
          </cell>
          <cell r="Y428" t="e">
            <v>#N/A</v>
          </cell>
          <cell r="Z428" t="e">
            <v>#N/A</v>
          </cell>
        </row>
        <row r="429">
          <cell r="L429" t="str">
            <v>MALPA813LMM162031</v>
          </cell>
          <cell r="M429" t="str">
            <v>FHW51MC57   S017</v>
          </cell>
          <cell r="N429" t="str">
            <v>3830</v>
          </cell>
          <cell r="O429" t="str">
            <v>D4FAMM245102</v>
          </cell>
          <cell r="P429" t="str">
            <v>Creta-D</v>
          </cell>
          <cell r="Q429">
            <v>2021</v>
          </cell>
          <cell r="R429">
            <v>44291</v>
          </cell>
          <cell r="S429">
            <v>53</v>
          </cell>
          <cell r="T429" t="str">
            <v>NL01K8001</v>
          </cell>
          <cell r="U429" t="str">
            <v>BBND</v>
          </cell>
          <cell r="V429" t="str">
            <v>YUNUS S MUTWALLI</v>
          </cell>
          <cell r="W429" t="str">
            <v>YUNUS S MUTWALLI</v>
          </cell>
          <cell r="X429" t="str">
            <v>SHUBHAM YELLARE</v>
          </cell>
          <cell r="Y429">
            <v>44300</v>
          </cell>
          <cell r="Z429">
            <v>44301</v>
          </cell>
        </row>
        <row r="430">
          <cell r="L430" t="str">
            <v>MALBK514LMM065595</v>
          </cell>
          <cell r="M430" t="str">
            <v>SVS61MC57   H064</v>
          </cell>
          <cell r="N430" t="str">
            <v>3785</v>
          </cell>
          <cell r="O430" t="str">
            <v>D4FAMM247240</v>
          </cell>
          <cell r="P430" t="str">
            <v>All New i20-D</v>
          </cell>
          <cell r="Q430">
            <v>2021</v>
          </cell>
          <cell r="R430">
            <v>44298</v>
          </cell>
          <cell r="S430">
            <v>51</v>
          </cell>
          <cell r="T430" t="str">
            <v>NL01L7655</v>
          </cell>
          <cell r="U430" t="str">
            <v>ALLOT</v>
          </cell>
          <cell r="V430" t="str">
            <v>YUVRAJ RAMESH BHAGAT</v>
          </cell>
          <cell r="W430" t="e">
            <v>#N/A</v>
          </cell>
          <cell r="X430" t="e">
            <v>#N/A</v>
          </cell>
          <cell r="Y430" t="e">
            <v>#N/A</v>
          </cell>
          <cell r="Z430" t="e">
            <v>#N/A</v>
          </cell>
        </row>
        <row r="431">
          <cell r="L431" t="str">
            <v>MALBK512LMM065218</v>
          </cell>
          <cell r="M431" t="str">
            <v>SVS6K7615   H061</v>
          </cell>
          <cell r="N431" t="str">
            <v>3753</v>
          </cell>
          <cell r="O431" t="str">
            <v>G4LFMV097437</v>
          </cell>
          <cell r="P431" t="str">
            <v>All New i20-P</v>
          </cell>
          <cell r="Q431">
            <v>2021</v>
          </cell>
          <cell r="R431">
            <v>44295</v>
          </cell>
          <cell r="S431">
            <v>52</v>
          </cell>
          <cell r="T431" t="str">
            <v>NL01K3884</v>
          </cell>
          <cell r="U431" t="str">
            <v>ALLOT</v>
          </cell>
          <cell r="V431" t="str">
            <v>BHARATI VINAY KHIVSARE</v>
          </cell>
          <cell r="W431" t="e">
            <v>#N/A</v>
          </cell>
          <cell r="X431" t="str">
            <v>SHRIKRUSHNA GAVLI</v>
          </cell>
          <cell r="Y431" t="e">
            <v>#N/A</v>
          </cell>
          <cell r="Z431" t="e">
            <v>#N/A</v>
          </cell>
        </row>
        <row r="432">
          <cell r="L432" t="str">
            <v>MALB241CLMM069338</v>
          </cell>
          <cell r="M432" t="str">
            <v>HQS4K3615   D00T</v>
          </cell>
          <cell r="N432" t="str">
            <v>3936</v>
          </cell>
          <cell r="O432" t="str">
            <v>G4LAMM917630</v>
          </cell>
          <cell r="P432" t="str">
            <v>AURA-C</v>
          </cell>
          <cell r="Q432">
            <v>2021</v>
          </cell>
          <cell r="R432">
            <v>44295</v>
          </cell>
          <cell r="S432">
            <v>52</v>
          </cell>
          <cell r="T432" t="str">
            <v>NL01K3884</v>
          </cell>
          <cell r="U432" t="str">
            <v>ALLOT</v>
          </cell>
          <cell r="V432" t="str">
            <v>MAHESH KSHIRSAGAR</v>
          </cell>
          <cell r="W432" t="e">
            <v>#N/A</v>
          </cell>
          <cell r="X432" t="str">
            <v>VIVEK BHALERAO</v>
          </cell>
          <cell r="Y432" t="e">
            <v>#N/A</v>
          </cell>
          <cell r="Z432" t="e">
            <v>#N/A</v>
          </cell>
        </row>
        <row r="433">
          <cell r="L433" t="str">
            <v>MALBK514LMM065719</v>
          </cell>
          <cell r="M433" t="str">
            <v>SVS61MC57   H064</v>
          </cell>
          <cell r="N433" t="str">
            <v>3785</v>
          </cell>
          <cell r="O433" t="str">
            <v>D4FAMM247748</v>
          </cell>
          <cell r="P433" t="str">
            <v>All New i20-D</v>
          </cell>
          <cell r="Q433">
            <v>2021</v>
          </cell>
          <cell r="R433">
            <v>44298</v>
          </cell>
          <cell r="S433">
            <v>50</v>
          </cell>
          <cell r="T433" t="str">
            <v>NL01L7655</v>
          </cell>
          <cell r="U433" t="str">
            <v>FREE</v>
          </cell>
          <cell r="V433" t="e">
            <v>#N/A</v>
          </cell>
          <cell r="W433" t="e">
            <v>#N/A</v>
          </cell>
          <cell r="X433" t="e">
            <v>#N/A</v>
          </cell>
          <cell r="Y433" t="e">
            <v>#N/A</v>
          </cell>
          <cell r="Z433" t="e">
            <v>#N/A</v>
          </cell>
        </row>
        <row r="434">
          <cell r="L434" t="str">
            <v>MALFC81BLMM211423</v>
          </cell>
          <cell r="M434" t="str">
            <v>SPW5K3615   G194</v>
          </cell>
          <cell r="N434" t="str">
            <v>3697</v>
          </cell>
          <cell r="O434" t="str">
            <v>G4LAMM917486</v>
          </cell>
          <cell r="P434" t="str">
            <v>Venue-P</v>
          </cell>
          <cell r="Q434">
            <v>2021</v>
          </cell>
          <cell r="R434">
            <v>44298</v>
          </cell>
          <cell r="S434">
            <v>51</v>
          </cell>
          <cell r="T434" t="str">
            <v>NL01L7655</v>
          </cell>
          <cell r="U434" t="str">
            <v>ALLOT</v>
          </cell>
          <cell r="V434" t="str">
            <v>ADITYA ARVIND BALKAWADE</v>
          </cell>
          <cell r="W434" t="e">
            <v>#N/A</v>
          </cell>
          <cell r="X434" t="str">
            <v>SANKET KAMBLE</v>
          </cell>
          <cell r="Y434" t="e">
            <v>#N/A</v>
          </cell>
          <cell r="Z434" t="e">
            <v>#N/A</v>
          </cell>
        </row>
        <row r="435">
          <cell r="L435" t="str">
            <v>MALFC81BLMM210525</v>
          </cell>
          <cell r="M435" t="str">
            <v>SPW5K3615   G114</v>
          </cell>
          <cell r="N435" t="str">
            <v>3333</v>
          </cell>
          <cell r="O435" t="str">
            <v>G4LAMM918926</v>
          </cell>
          <cell r="P435" t="str">
            <v>Venue-P</v>
          </cell>
          <cell r="Q435">
            <v>2021</v>
          </cell>
          <cell r="R435">
            <v>44298</v>
          </cell>
          <cell r="S435">
            <v>49</v>
          </cell>
          <cell r="T435" t="str">
            <v>HR55R2057</v>
          </cell>
          <cell r="U435" t="str">
            <v>FREE</v>
          </cell>
          <cell r="V435" t="e">
            <v>#N/A</v>
          </cell>
          <cell r="W435" t="e">
            <v>#N/A</v>
          </cell>
          <cell r="X435" t="e">
            <v>#N/A</v>
          </cell>
          <cell r="Y435" t="e">
            <v>#N/A</v>
          </cell>
          <cell r="Z435" t="e">
            <v>#N/A</v>
          </cell>
        </row>
        <row r="436">
          <cell r="L436" t="str">
            <v>MALB351CYMM182379</v>
          </cell>
          <cell r="M436" t="str">
            <v>HQS6K361L   G240</v>
          </cell>
          <cell r="N436" t="str">
            <v>3762</v>
          </cell>
          <cell r="O436" t="str">
            <v>G4LAMM915331</v>
          </cell>
          <cell r="P436" t="str">
            <v>NIOS-P</v>
          </cell>
          <cell r="Q436">
            <v>2021</v>
          </cell>
          <cell r="R436">
            <v>44298</v>
          </cell>
          <cell r="S436">
            <v>53</v>
          </cell>
          <cell r="T436" t="str">
            <v>HR55R2057</v>
          </cell>
          <cell r="U436" t="str">
            <v>BBND</v>
          </cell>
          <cell r="V436" t="str">
            <v>SONAL SANJAY SALUNKE</v>
          </cell>
          <cell r="W436" t="str">
            <v>SONAL SANJAY SALUNKE</v>
          </cell>
          <cell r="X436" t="str">
            <v>SHUBHAM MADANE</v>
          </cell>
          <cell r="Y436">
            <v>44300</v>
          </cell>
          <cell r="Z436">
            <v>44300</v>
          </cell>
        </row>
        <row r="437">
          <cell r="L437" t="str">
            <v>MALB241CLMM069283</v>
          </cell>
          <cell r="M437" t="str">
            <v>HQS4K3615   D00T</v>
          </cell>
          <cell r="N437" t="str">
            <v>3936</v>
          </cell>
          <cell r="O437" t="str">
            <v>G4LAMM917130</v>
          </cell>
          <cell r="P437" t="str">
            <v>AURA-C</v>
          </cell>
          <cell r="Q437">
            <v>2021</v>
          </cell>
          <cell r="R437">
            <v>44298</v>
          </cell>
          <cell r="S437">
            <v>52</v>
          </cell>
          <cell r="T437" t="str">
            <v>NL01AA2668</v>
          </cell>
          <cell r="U437" t="str">
            <v>BBND</v>
          </cell>
          <cell r="V437" t="str">
            <v>SAMEER DILIP MUNGIKAR</v>
          </cell>
          <cell r="W437" t="str">
            <v>SAMEER DILIP MUNGIKAR</v>
          </cell>
          <cell r="X437" t="str">
            <v>VRUSHALI MOHITE</v>
          </cell>
          <cell r="Y437">
            <v>44300</v>
          </cell>
          <cell r="Z437">
            <v>44302</v>
          </cell>
        </row>
        <row r="438">
          <cell r="L438" t="str">
            <v>MALAF51CLMM148724</v>
          </cell>
          <cell r="M438" t="str">
            <v>C4S6E3315   D475</v>
          </cell>
          <cell r="N438" t="str">
            <v>3826</v>
          </cell>
          <cell r="O438" t="str">
            <v>G4HGMM094291</v>
          </cell>
          <cell r="P438" t="str">
            <v>Santro-P</v>
          </cell>
          <cell r="Q438">
            <v>2021</v>
          </cell>
          <cell r="R438">
            <v>44298</v>
          </cell>
          <cell r="S438">
            <v>47</v>
          </cell>
          <cell r="T438" t="str">
            <v>NL01AD5102</v>
          </cell>
          <cell r="U438" t="str">
            <v>BBND</v>
          </cell>
          <cell r="V438" t="str">
            <v>PRASHANT ASHOK RANSING</v>
          </cell>
          <cell r="W438" t="str">
            <v>PRASHANT ASHOK RANSING</v>
          </cell>
          <cell r="X438" t="str">
            <v>YUVRAJ THORAT</v>
          </cell>
          <cell r="Y438">
            <v>44300</v>
          </cell>
          <cell r="Z438">
            <v>44306</v>
          </cell>
        </row>
        <row r="439">
          <cell r="L439" t="str">
            <v>MALPC813MMM167736</v>
          </cell>
          <cell r="M439" t="str">
            <v>FHW51MC5F   G208</v>
          </cell>
          <cell r="N439" t="str">
            <v>3837</v>
          </cell>
          <cell r="O439" t="str">
            <v>D4FAMM252794</v>
          </cell>
          <cell r="P439" t="str">
            <v>Creta-D</v>
          </cell>
          <cell r="Q439">
            <v>2021</v>
          </cell>
          <cell r="R439">
            <v>44302</v>
          </cell>
          <cell r="S439">
            <v>44</v>
          </cell>
          <cell r="T439" t="str">
            <v>NL01L6567</v>
          </cell>
          <cell r="U439" t="str">
            <v>ALLOT</v>
          </cell>
          <cell r="V439" t="str">
            <v>YOGESH SOMNATH BALWADKAR</v>
          </cell>
          <cell r="W439" t="e">
            <v>#N/A</v>
          </cell>
          <cell r="X439" t="str">
            <v>NITIN BODAKE</v>
          </cell>
          <cell r="Y439" t="e">
            <v>#N/A</v>
          </cell>
          <cell r="Z439" t="e">
            <v>#N/A</v>
          </cell>
        </row>
        <row r="440">
          <cell r="L440" t="str">
            <v>MALFC81AVMM214256</v>
          </cell>
          <cell r="M440" t="str">
            <v>SPW5K2G1U   G191</v>
          </cell>
          <cell r="N440" t="str">
            <v>3696</v>
          </cell>
          <cell r="O440" t="str">
            <v>G3LCMM253416</v>
          </cell>
          <cell r="P440" t="str">
            <v>Venue-P</v>
          </cell>
          <cell r="Q440">
            <v>2021</v>
          </cell>
          <cell r="R440">
            <v>44302</v>
          </cell>
          <cell r="S440">
            <v>43</v>
          </cell>
          <cell r="T440" t="str">
            <v>NL01L6567</v>
          </cell>
          <cell r="U440" t="str">
            <v>ALLOT</v>
          </cell>
          <cell r="V440" t="str">
            <v>KAVITA SHAH</v>
          </cell>
          <cell r="W440" t="str">
            <v>KAVITA SHAH</v>
          </cell>
          <cell r="X440" t="str">
            <v>ASHWIN R SAINDANE</v>
          </cell>
          <cell r="Y440">
            <v>44340</v>
          </cell>
          <cell r="Z440" t="e">
            <v>#N/A</v>
          </cell>
        </row>
        <row r="441">
          <cell r="L441" t="str">
            <v>MALPA813LMM168389</v>
          </cell>
          <cell r="M441" t="str">
            <v>FHW51MC57   S017</v>
          </cell>
          <cell r="N441" t="str">
            <v>3830</v>
          </cell>
          <cell r="O441" t="str">
            <v>D4FAMM254039</v>
          </cell>
          <cell r="P441" t="str">
            <v>Creta-D</v>
          </cell>
          <cell r="Q441">
            <v>2021</v>
          </cell>
          <cell r="R441">
            <v>44306</v>
          </cell>
          <cell r="S441">
            <v>42</v>
          </cell>
          <cell r="T441" t="str">
            <v>NL01L5304</v>
          </cell>
          <cell r="U441" t="str">
            <v>BBND</v>
          </cell>
          <cell r="V441" t="str">
            <v>APPASAHEB BHUJANGRAO YEOLE</v>
          </cell>
          <cell r="W441" t="str">
            <v>APPASAHEB BHUJANGRAO YEOLE</v>
          </cell>
          <cell r="X441" t="str">
            <v>SHUBHAM KADU</v>
          </cell>
          <cell r="Y441">
            <v>44305</v>
          </cell>
          <cell r="Z441">
            <v>44306</v>
          </cell>
        </row>
        <row r="442">
          <cell r="L442" t="str">
            <v>MALD341CMMM016424</v>
          </cell>
          <cell r="M442" t="str">
            <v>S5S42G61F   G113</v>
          </cell>
          <cell r="N442" t="str">
            <v>3407</v>
          </cell>
          <cell r="O442" t="str">
            <v>G4NALW619602</v>
          </cell>
          <cell r="P442" t="str">
            <v>Elantra-P</v>
          </cell>
          <cell r="Q442">
            <v>2021</v>
          </cell>
          <cell r="R442">
            <v>44315</v>
          </cell>
          <cell r="S442">
            <v>45</v>
          </cell>
          <cell r="T442" t="str">
            <v>NL01L4551</v>
          </cell>
          <cell r="U442" t="str">
            <v>ALLOT</v>
          </cell>
          <cell r="V442" t="str">
            <v>AKASH MOHAN GUPTA-demo-elantra</v>
          </cell>
          <cell r="W442" t="e">
            <v>#N/A</v>
          </cell>
          <cell r="X442" t="str">
            <v>DEMO</v>
          </cell>
          <cell r="Y442" t="e">
            <v>#N/A</v>
          </cell>
          <cell r="Z442" t="e">
            <v>#N/A</v>
          </cell>
        </row>
        <row r="443">
          <cell r="L443" t="str">
            <v>MALC841GLMM276819</v>
          </cell>
          <cell r="M443" t="str">
            <v>H6S4D6617   G257</v>
          </cell>
          <cell r="N443" t="str">
            <v>3627</v>
          </cell>
          <cell r="O443" t="str">
            <v>G4FLMV160474</v>
          </cell>
          <cell r="P443" t="str">
            <v>Verna-P</v>
          </cell>
          <cell r="Q443">
            <v>2021</v>
          </cell>
          <cell r="R443">
            <v>44312</v>
          </cell>
          <cell r="S443">
            <v>37</v>
          </cell>
          <cell r="T443" t="str">
            <v>GJ18AZ8468</v>
          </cell>
          <cell r="U443" t="str">
            <v>ALLOT</v>
          </cell>
          <cell r="V443" t="str">
            <v>SANKET PRADIP KAPILE</v>
          </cell>
          <cell r="W443" t="e">
            <v>#N/A</v>
          </cell>
          <cell r="X443" t="str">
            <v>VIVEK BHALERAO</v>
          </cell>
          <cell r="Y443" t="e">
            <v>#N/A</v>
          </cell>
          <cell r="Z443" t="e">
            <v>#N/A</v>
          </cell>
        </row>
        <row r="444">
          <cell r="L444" t="str">
            <v>MALFC81ALMM217331</v>
          </cell>
          <cell r="M444" t="str">
            <v>SPW5K2G17   G192</v>
          </cell>
          <cell r="N444" t="str">
            <v>3691</v>
          </cell>
          <cell r="O444" t="str">
            <v>G3LCMM259653</v>
          </cell>
          <cell r="P444" t="str">
            <v>Venue-P</v>
          </cell>
          <cell r="Q444">
            <v>2021</v>
          </cell>
          <cell r="R444">
            <v>44312</v>
          </cell>
          <cell r="S444">
            <v>34</v>
          </cell>
          <cell r="T444" t="str">
            <v>GJ18AZ8468</v>
          </cell>
          <cell r="U444" t="str">
            <v>FREE</v>
          </cell>
          <cell r="V444" t="e">
            <v>#N/A</v>
          </cell>
          <cell r="W444" t="e">
            <v>#N/A</v>
          </cell>
          <cell r="X444" t="e">
            <v>#N/A</v>
          </cell>
          <cell r="Y444" t="e">
            <v>#N/A</v>
          </cell>
          <cell r="Z444" t="e">
            <v>#N/A</v>
          </cell>
        </row>
        <row r="445">
          <cell r="L445" t="str">
            <v>MALFC81BLMM218129</v>
          </cell>
          <cell r="M445" t="str">
            <v>SPW5K3615   G194</v>
          </cell>
          <cell r="N445" t="str">
            <v>3697</v>
          </cell>
          <cell r="O445" t="str">
            <v>G4LAMM816667</v>
          </cell>
          <cell r="P445" t="str">
            <v>Venue-P</v>
          </cell>
          <cell r="Q445">
            <v>2021</v>
          </cell>
          <cell r="R445">
            <v>44312</v>
          </cell>
          <cell r="S445">
            <v>33</v>
          </cell>
          <cell r="T445" t="str">
            <v>GJ18AZ8468</v>
          </cell>
          <cell r="U445" t="str">
            <v>FREE</v>
          </cell>
          <cell r="V445" t="e">
            <v>#N/A</v>
          </cell>
          <cell r="W445" t="e">
            <v>#N/A</v>
          </cell>
          <cell r="X445" t="e">
            <v>#N/A</v>
          </cell>
          <cell r="Y445" t="e">
            <v>#N/A</v>
          </cell>
          <cell r="Z445" t="e">
            <v>#N/A</v>
          </cell>
        </row>
        <row r="446">
          <cell r="L446" t="str">
            <v>MALFC81BLMM218132</v>
          </cell>
          <cell r="M446" t="str">
            <v>SPW5K3615   G194</v>
          </cell>
          <cell r="N446" t="str">
            <v>3697</v>
          </cell>
          <cell r="O446" t="str">
            <v>G4LAMM816269</v>
          </cell>
          <cell r="P446" t="str">
            <v>Venue-P</v>
          </cell>
          <cell r="Q446">
            <v>2021</v>
          </cell>
          <cell r="R446">
            <v>44312</v>
          </cell>
          <cell r="S446">
            <v>33</v>
          </cell>
          <cell r="T446" t="str">
            <v>NL01N4406</v>
          </cell>
          <cell r="U446" t="str">
            <v>ALLOT</v>
          </cell>
          <cell r="V446" t="str">
            <v>SANDEEP BUSHAN BHAT</v>
          </cell>
          <cell r="W446" t="e">
            <v>#N/A</v>
          </cell>
          <cell r="X446" t="str">
            <v>VIDULA BHARAM</v>
          </cell>
          <cell r="Y446" t="e">
            <v>#N/A</v>
          </cell>
          <cell r="Z446" t="e">
            <v>#N/A</v>
          </cell>
        </row>
        <row r="447">
          <cell r="L447" t="str">
            <v>MALFC81ALMM218185</v>
          </cell>
          <cell r="M447" t="str">
            <v>SPW5K2G17   G192</v>
          </cell>
          <cell r="N447" t="str">
            <v>3691</v>
          </cell>
          <cell r="O447" t="str">
            <v>G3LCMM262304</v>
          </cell>
          <cell r="P447" t="str">
            <v>Venue-P</v>
          </cell>
          <cell r="Q447">
            <v>2021</v>
          </cell>
          <cell r="R447">
            <v>44306</v>
          </cell>
          <cell r="S447">
            <v>32</v>
          </cell>
          <cell r="T447" t="str">
            <v>HR69C4064</v>
          </cell>
          <cell r="U447" t="str">
            <v>FREE</v>
          </cell>
          <cell r="V447" t="e">
            <v>#N/A</v>
          </cell>
          <cell r="W447" t="e">
            <v>#N/A</v>
          </cell>
          <cell r="X447" t="e">
            <v>#N/A</v>
          </cell>
          <cell r="Y447" t="e">
            <v>#N/A</v>
          </cell>
          <cell r="Z447" t="e">
            <v>#N/A</v>
          </cell>
        </row>
        <row r="448">
          <cell r="L448" t="str">
            <v>MALB351CYMM190540</v>
          </cell>
          <cell r="M448" t="str">
            <v>HQS6K361L   G239</v>
          </cell>
          <cell r="N448" t="str">
            <v>3765</v>
          </cell>
          <cell r="O448" t="str">
            <v>G4LAMM864638</v>
          </cell>
          <cell r="P448" t="str">
            <v>NIOS-P</v>
          </cell>
          <cell r="Q448">
            <v>2021</v>
          </cell>
          <cell r="R448">
            <v>44306</v>
          </cell>
          <cell r="S448">
            <v>32</v>
          </cell>
          <cell r="T448" t="str">
            <v>HR69C4064</v>
          </cell>
          <cell r="U448" t="str">
            <v>ALLOT</v>
          </cell>
          <cell r="V448" t="str">
            <v>NILAMBARI  NITIN JAMNARE</v>
          </cell>
          <cell r="W448" t="e">
            <v>#N/A</v>
          </cell>
          <cell r="X448" t="str">
            <v>ASHWIN R SAINDANE</v>
          </cell>
          <cell r="Y448" t="e">
            <v>#N/A</v>
          </cell>
          <cell r="Z448" t="e">
            <v>#N/A</v>
          </cell>
        </row>
        <row r="449">
          <cell r="L449" t="str">
            <v>MALB351CYMM190649</v>
          </cell>
          <cell r="M449" t="str">
            <v>HQS6K361L   G240</v>
          </cell>
          <cell r="N449" t="str">
            <v>3762</v>
          </cell>
          <cell r="O449" t="str">
            <v>G4LAMM879881</v>
          </cell>
          <cell r="P449" t="str">
            <v>NIOS-P</v>
          </cell>
          <cell r="Q449">
            <v>2021</v>
          </cell>
          <cell r="R449">
            <v>44306</v>
          </cell>
          <cell r="S449">
            <v>32</v>
          </cell>
          <cell r="T449" t="str">
            <v>HR69C4064</v>
          </cell>
          <cell r="U449" t="str">
            <v>ALLOT</v>
          </cell>
          <cell r="V449" t="str">
            <v>DINKAR ANANT BHOSALE</v>
          </cell>
          <cell r="W449" t="e">
            <v>#N/A</v>
          </cell>
          <cell r="X449" t="str">
            <v>VIDULA BHARAM</v>
          </cell>
          <cell r="Y449" t="e">
            <v>#N/A</v>
          </cell>
          <cell r="Z449" t="e">
            <v>#N/A</v>
          </cell>
        </row>
        <row r="450">
          <cell r="L450" t="str">
            <v>MALB351CLMM190488</v>
          </cell>
          <cell r="M450" t="str">
            <v>HQS6K3615   G237</v>
          </cell>
          <cell r="N450" t="str">
            <v>3845</v>
          </cell>
          <cell r="O450" t="str">
            <v>G4LALM810932</v>
          </cell>
          <cell r="P450" t="str">
            <v>NIOS-C</v>
          </cell>
          <cell r="Q450">
            <v>2021</v>
          </cell>
          <cell r="R450">
            <v>44312</v>
          </cell>
          <cell r="S450">
            <v>32</v>
          </cell>
          <cell r="T450" t="str">
            <v>NL01N4406</v>
          </cell>
          <cell r="U450" t="str">
            <v>ALLOT</v>
          </cell>
          <cell r="V450" t="str">
            <v>NAGARBAJ VITHOBA SHINDE</v>
          </cell>
          <cell r="W450" t="e">
            <v>#N/A</v>
          </cell>
          <cell r="X450" t="str">
            <v>ASHWIN R SAINDANE</v>
          </cell>
          <cell r="Y450" t="e">
            <v>#N/A</v>
          </cell>
          <cell r="Z450" t="e">
            <v>#N/A</v>
          </cell>
        </row>
        <row r="451">
          <cell r="L451" t="str">
            <v>MALB351CYMM190654</v>
          </cell>
          <cell r="M451" t="str">
            <v>HQS6K361L   G240</v>
          </cell>
          <cell r="N451" t="str">
            <v>3762</v>
          </cell>
          <cell r="O451" t="str">
            <v>G4LAMM841409</v>
          </cell>
          <cell r="P451" t="str">
            <v>NIOS-P</v>
          </cell>
          <cell r="Q451">
            <v>2021</v>
          </cell>
          <cell r="R451">
            <v>44306</v>
          </cell>
          <cell r="S451">
            <v>32</v>
          </cell>
          <cell r="T451" t="str">
            <v>HR69C4064</v>
          </cell>
          <cell r="U451" t="str">
            <v>FREE</v>
          </cell>
          <cell r="V451" t="e">
            <v>#N/A</v>
          </cell>
          <cell r="W451" t="e">
            <v>#N/A</v>
          </cell>
          <cell r="X451" t="e">
            <v>#N/A</v>
          </cell>
          <cell r="Y451" t="e">
            <v>#N/A</v>
          </cell>
          <cell r="Z451" t="e">
            <v>#N/A</v>
          </cell>
        </row>
        <row r="452">
          <cell r="L452" t="str">
            <v>MALFC81DLMM218317</v>
          </cell>
          <cell r="M452" t="str">
            <v>SPW51MC57   G193</v>
          </cell>
          <cell r="N452" t="str">
            <v>3699</v>
          </cell>
          <cell r="O452" t="str">
            <v>D4FAMM263294</v>
          </cell>
          <cell r="P452" t="str">
            <v>Venue-D</v>
          </cell>
          <cell r="Q452">
            <v>2021</v>
          </cell>
          <cell r="R452">
            <v>44306</v>
          </cell>
          <cell r="S452">
            <v>32</v>
          </cell>
          <cell r="T452" t="str">
            <v>HR69C4064</v>
          </cell>
          <cell r="U452" t="str">
            <v>ALLOT</v>
          </cell>
          <cell r="V452" t="str">
            <v>PRAFUL THAMAJI NARWADE</v>
          </cell>
          <cell r="W452" t="e">
            <v>#N/A</v>
          </cell>
          <cell r="X452" t="str">
            <v>ABHISHEK KHAKE</v>
          </cell>
          <cell r="Y452" t="e">
            <v>#N/A</v>
          </cell>
          <cell r="Z452" t="e">
            <v>#N/A</v>
          </cell>
        </row>
        <row r="453">
          <cell r="L453" t="str">
            <v>MALB351CYMM190089</v>
          </cell>
          <cell r="M453" t="str">
            <v>HQS6K361L   G239</v>
          </cell>
          <cell r="N453" t="str">
            <v>3765</v>
          </cell>
          <cell r="O453" t="str">
            <v>G4LALM806659</v>
          </cell>
          <cell r="P453" t="str">
            <v>NIOS-P</v>
          </cell>
          <cell r="Q453">
            <v>2021</v>
          </cell>
          <cell r="R453">
            <v>44312</v>
          </cell>
          <cell r="S453">
            <v>32</v>
          </cell>
          <cell r="T453" t="str">
            <v>NL01N4406</v>
          </cell>
          <cell r="U453" t="str">
            <v>ALLOT</v>
          </cell>
          <cell r="V453" t="str">
            <v>MITALI MAKARAND INGAWALE</v>
          </cell>
          <cell r="W453" t="str">
            <v>MITALI MAKARAND INGAWALE</v>
          </cell>
          <cell r="X453" t="str">
            <v>DEEPAK KHARAT</v>
          </cell>
          <cell r="Y453">
            <v>44337</v>
          </cell>
          <cell r="Z453" t="e">
            <v>#N/A</v>
          </cell>
        </row>
        <row r="454">
          <cell r="L454" t="str">
            <v>MALB251CLMM190431</v>
          </cell>
          <cell r="M454" t="str">
            <v>HQS6K3615   D236</v>
          </cell>
          <cell r="N454" t="str">
            <v>3849</v>
          </cell>
          <cell r="O454" t="str">
            <v>G4LAMM872019</v>
          </cell>
          <cell r="P454" t="str">
            <v>NIOS-P</v>
          </cell>
          <cell r="Q454">
            <v>2021</v>
          </cell>
          <cell r="R454">
            <v>44312</v>
          </cell>
          <cell r="S454">
            <v>32</v>
          </cell>
          <cell r="T454" t="str">
            <v>NL01N4406</v>
          </cell>
          <cell r="U454" t="str">
            <v>ALLOT</v>
          </cell>
          <cell r="V454" t="str">
            <v>NEHA SHARAD CHASKAR</v>
          </cell>
          <cell r="W454" t="e">
            <v>#N/A</v>
          </cell>
          <cell r="X454" t="str">
            <v>SIDDHESH MANE</v>
          </cell>
          <cell r="Y454" t="e">
            <v>#N/A</v>
          </cell>
          <cell r="Z454" t="e">
            <v>#N/A</v>
          </cell>
        </row>
        <row r="455">
          <cell r="L455" t="str">
            <v>MALFC81DLMM218730</v>
          </cell>
          <cell r="M455" t="str">
            <v>SPW51MC57   G193</v>
          </cell>
          <cell r="N455" t="str">
            <v>3699</v>
          </cell>
          <cell r="O455" t="str">
            <v>D4FAMM264313</v>
          </cell>
          <cell r="P455" t="str">
            <v>Venue-D</v>
          </cell>
          <cell r="Q455">
            <v>2021</v>
          </cell>
          <cell r="R455">
            <v>44316</v>
          </cell>
          <cell r="S455">
            <v>31</v>
          </cell>
          <cell r="T455" t="str">
            <v>NL01AC0637</v>
          </cell>
          <cell r="U455" t="str">
            <v>FREE</v>
          </cell>
          <cell r="V455" t="str">
            <v>NEELESH RAMCHANDRA SHEKDAR</v>
          </cell>
          <cell r="W455" t="e">
            <v>#N/A</v>
          </cell>
          <cell r="X455" t="str">
            <v>YUVRAJ THORAT</v>
          </cell>
          <cell r="Y455" t="e">
            <v>#N/A</v>
          </cell>
          <cell r="Z455" t="e">
            <v>#N/A</v>
          </cell>
        </row>
        <row r="456">
          <cell r="L456" t="str">
            <v>MALB351CLMM191408</v>
          </cell>
          <cell r="M456" t="str">
            <v>HQS6K3615   G234</v>
          </cell>
          <cell r="N456" t="str">
            <v>3702</v>
          </cell>
          <cell r="O456" t="str">
            <v>G4LALM799055</v>
          </cell>
          <cell r="P456" t="str">
            <v>NIOS-P</v>
          </cell>
          <cell r="Q456">
            <v>2021</v>
          </cell>
          <cell r="R456">
            <v>44316</v>
          </cell>
          <cell r="S456">
            <v>31</v>
          </cell>
          <cell r="T456" t="str">
            <v>NL01AC0637</v>
          </cell>
          <cell r="U456" t="str">
            <v>FREE</v>
          </cell>
          <cell r="V456" t="e">
            <v>#N/A</v>
          </cell>
          <cell r="W456" t="e">
            <v>#N/A</v>
          </cell>
          <cell r="X456" t="e">
            <v>#N/A</v>
          </cell>
          <cell r="Y456" t="e">
            <v>#N/A</v>
          </cell>
          <cell r="Z456" t="e">
            <v>#N/A</v>
          </cell>
        </row>
        <row r="457">
          <cell r="L457" t="str">
            <v>MALB351CLMM191370</v>
          </cell>
          <cell r="M457" t="str">
            <v>HQS6K3615   G234</v>
          </cell>
          <cell r="N457" t="str">
            <v>3702</v>
          </cell>
          <cell r="O457" t="str">
            <v>G4LAMM813961</v>
          </cell>
          <cell r="P457" t="str">
            <v>NIOS-P</v>
          </cell>
          <cell r="Q457">
            <v>2021</v>
          </cell>
          <cell r="R457">
            <v>44316</v>
          </cell>
          <cell r="S457">
            <v>31</v>
          </cell>
          <cell r="T457" t="str">
            <v>NL01AC0637</v>
          </cell>
          <cell r="U457" t="str">
            <v>FREE</v>
          </cell>
          <cell r="V457" t="e">
            <v>#N/A</v>
          </cell>
          <cell r="W457" t="e">
            <v>#N/A</v>
          </cell>
          <cell r="X457" t="e">
            <v>#N/A</v>
          </cell>
          <cell r="Y457" t="e">
            <v>#N/A</v>
          </cell>
          <cell r="Z457" t="e">
            <v>#N/A</v>
          </cell>
        </row>
        <row r="458">
          <cell r="L458" t="str">
            <v>MALFC81BLMM219382</v>
          </cell>
          <cell r="M458" t="str">
            <v>SPW5K3615   G114</v>
          </cell>
          <cell r="N458" t="str">
            <v>3333</v>
          </cell>
          <cell r="O458" t="str">
            <v>G4LALM765246</v>
          </cell>
          <cell r="P458" t="str">
            <v>Venue-P</v>
          </cell>
          <cell r="Q458">
            <v>2021</v>
          </cell>
          <cell r="R458">
            <v>44320</v>
          </cell>
          <cell r="S458">
            <v>28</v>
          </cell>
          <cell r="T458" t="str">
            <v>NL01AC6362</v>
          </cell>
          <cell r="U458" t="str">
            <v>FREE</v>
          </cell>
          <cell r="V458" t="e">
            <v>#N/A</v>
          </cell>
          <cell r="W458" t="e">
            <v>#N/A</v>
          </cell>
          <cell r="X458" t="e">
            <v>#N/A</v>
          </cell>
          <cell r="Y458" t="e">
            <v>#N/A</v>
          </cell>
          <cell r="Z458" t="e">
            <v>#N/A</v>
          </cell>
        </row>
        <row r="459">
          <cell r="L459" t="str">
            <v>MALC041GLMM277820</v>
          </cell>
          <cell r="M459" t="str">
            <v>H6S4D6617   H028</v>
          </cell>
          <cell r="N459" t="str">
            <v>3633</v>
          </cell>
          <cell r="O459" t="str">
            <v>G4FLMV164961</v>
          </cell>
          <cell r="P459" t="str">
            <v>Verna-P</v>
          </cell>
          <cell r="Q459">
            <v>2021</v>
          </cell>
          <cell r="R459">
            <v>44320</v>
          </cell>
          <cell r="S459">
            <v>28</v>
          </cell>
          <cell r="T459" t="str">
            <v>NL01AC6362</v>
          </cell>
          <cell r="U459" t="str">
            <v>FREE</v>
          </cell>
          <cell r="V459" t="e">
            <v>#N/A</v>
          </cell>
          <cell r="W459" t="e">
            <v>#N/A</v>
          </cell>
          <cell r="X459" t="e">
            <v>#N/A</v>
          </cell>
          <cell r="Y459" t="e">
            <v>#N/A</v>
          </cell>
          <cell r="Z459" t="e">
            <v>#N/A</v>
          </cell>
        </row>
        <row r="460">
          <cell r="L460" t="str">
            <v>MALPC811VMM175197</v>
          </cell>
          <cell r="M460" t="str">
            <v>FHW5K4G1U   G209</v>
          </cell>
          <cell r="N460" t="str">
            <v>3832</v>
          </cell>
          <cell r="O460" t="str">
            <v>G4LDMG011100</v>
          </cell>
          <cell r="P460" t="str">
            <v>Creta-P</v>
          </cell>
          <cell r="Q460">
            <v>2021</v>
          </cell>
          <cell r="R460">
            <v>44322</v>
          </cell>
          <cell r="S460">
            <v>28</v>
          </cell>
          <cell r="T460" t="str">
            <v>NL01AA2668</v>
          </cell>
          <cell r="U460" t="str">
            <v>ALLOT</v>
          </cell>
          <cell r="V460" t="str">
            <v>MILAN RAGHUNATH MULYE</v>
          </cell>
          <cell r="W460" t="str">
            <v>MILAN RAGHUNATH MULYE</v>
          </cell>
          <cell r="X460" t="str">
            <v>ASHWIN R SAINDANE</v>
          </cell>
          <cell r="Y460">
            <v>44340</v>
          </cell>
          <cell r="Z460" t="e">
            <v>#N/A</v>
          </cell>
        </row>
        <row r="461">
          <cell r="L461" t="str">
            <v>MALPC813MMM175747</v>
          </cell>
          <cell r="M461" t="str">
            <v>FHW51MC5F   G208</v>
          </cell>
          <cell r="N461" t="str">
            <v>3837</v>
          </cell>
          <cell r="O461" t="str">
            <v>D4FAMM265769</v>
          </cell>
          <cell r="P461" t="str">
            <v>Creta-D</v>
          </cell>
          <cell r="Q461">
            <v>2021</v>
          </cell>
          <cell r="R461">
            <v>44322</v>
          </cell>
          <cell r="S461">
            <v>28</v>
          </cell>
          <cell r="T461" t="str">
            <v>NL01AA2668</v>
          </cell>
          <cell r="U461" t="str">
            <v>ALLOT</v>
          </cell>
          <cell r="V461" t="str">
            <v>MOHAMAD AMIN VARSI</v>
          </cell>
          <cell r="W461" t="e">
            <v>#N/A</v>
          </cell>
          <cell r="X461" t="str">
            <v>SHUBHAM KADU</v>
          </cell>
          <cell r="Y461" t="e">
            <v>#N/A</v>
          </cell>
          <cell r="Z461" t="e">
            <v>#N/A</v>
          </cell>
        </row>
        <row r="462">
          <cell r="L462" t="str">
            <v>MALPB812LMM175296</v>
          </cell>
          <cell r="M462" t="str">
            <v>FHW5D6617   D124</v>
          </cell>
          <cell r="N462" t="str">
            <v>3833</v>
          </cell>
          <cell r="O462" t="str">
            <v>G4FLMV165844</v>
          </cell>
          <cell r="P462" t="str">
            <v>Creta-P</v>
          </cell>
          <cell r="Q462">
            <v>2021</v>
          </cell>
          <cell r="R462">
            <v>44322</v>
          </cell>
          <cell r="S462">
            <v>28</v>
          </cell>
          <cell r="T462" t="str">
            <v>NL01AA2668</v>
          </cell>
          <cell r="U462" t="str">
            <v>FREE</v>
          </cell>
          <cell r="V462" t="e">
            <v>#N/A</v>
          </cell>
          <cell r="W462" t="e">
            <v>#N/A</v>
          </cell>
          <cell r="X462" t="e">
            <v>#N/A</v>
          </cell>
          <cell r="Y462" t="e">
            <v>#N/A</v>
          </cell>
          <cell r="Z462" t="e">
            <v>#N/A</v>
          </cell>
        </row>
        <row r="463">
          <cell r="L463" t="str">
            <v>MALB351CLMM192495</v>
          </cell>
          <cell r="M463" t="str">
            <v>HQS6K3615   G238</v>
          </cell>
          <cell r="N463" t="str">
            <v>3855</v>
          </cell>
          <cell r="O463" t="str">
            <v>G4LALM767749</v>
          </cell>
          <cell r="P463" t="str">
            <v>NIOS-C</v>
          </cell>
          <cell r="Q463">
            <v>2021</v>
          </cell>
          <cell r="R463">
            <v>44316</v>
          </cell>
          <cell r="S463">
            <v>27</v>
          </cell>
          <cell r="T463" t="str">
            <v>NL01AC6365</v>
          </cell>
          <cell r="U463" t="str">
            <v>ALLOT</v>
          </cell>
          <cell r="V463" t="str">
            <v>SANJAY MANOHAR INDULKAR</v>
          </cell>
          <cell r="W463" t="e">
            <v>#N/A</v>
          </cell>
          <cell r="X463" t="str">
            <v>SANKET KAMBLE</v>
          </cell>
          <cell r="Y463" t="e">
            <v>#N/A</v>
          </cell>
          <cell r="Z463" t="e">
            <v>#N/A</v>
          </cell>
        </row>
        <row r="464">
          <cell r="L464" t="str">
            <v>MALC041FLMM278378</v>
          </cell>
          <cell r="M464" t="str">
            <v>H6S41MC57   H028</v>
          </cell>
          <cell r="N464" t="str">
            <v>3636</v>
          </cell>
          <cell r="O464" t="str">
            <v>D4FAMM271355</v>
          </cell>
          <cell r="P464" t="str">
            <v>Verna-D</v>
          </cell>
          <cell r="Q464">
            <v>2021</v>
          </cell>
          <cell r="R464">
            <v>44326</v>
          </cell>
          <cell r="S464">
            <v>25</v>
          </cell>
          <cell r="T464" t="str">
            <v>NL01K3884</v>
          </cell>
          <cell r="U464" t="str">
            <v>ALLOT</v>
          </cell>
          <cell r="V464" t="str">
            <v>RUSHIKESH RAJENDRA PAGORE</v>
          </cell>
          <cell r="W464" t="e">
            <v>#N/A</v>
          </cell>
          <cell r="X464" t="e">
            <v>#N/A</v>
          </cell>
          <cell r="Y464" t="e">
            <v>#N/A</v>
          </cell>
          <cell r="Z464" t="e">
            <v>#N/A</v>
          </cell>
        </row>
        <row r="465">
          <cell r="L465" t="str">
            <v>MALB351CLMM193649</v>
          </cell>
          <cell r="M465" t="str">
            <v>HQS6K3615   G238</v>
          </cell>
          <cell r="N465" t="str">
            <v>3855</v>
          </cell>
          <cell r="O465" t="str">
            <v>G4LAMM868008</v>
          </cell>
          <cell r="P465" t="str">
            <v>NIOS-C</v>
          </cell>
          <cell r="Q465">
            <v>2021</v>
          </cell>
          <cell r="R465">
            <v>44326</v>
          </cell>
          <cell r="S465">
            <v>22</v>
          </cell>
          <cell r="T465" t="str">
            <v>NL01K3884</v>
          </cell>
          <cell r="U465" t="str">
            <v>ALLOT</v>
          </cell>
          <cell r="V465" t="str">
            <v>DIPAK MURLIDHAR JAWALE</v>
          </cell>
          <cell r="W465" t="str">
            <v>DIPAK MURLIDHAR JAWALE</v>
          </cell>
          <cell r="X465" t="str">
            <v>SHUBHAM MADANE</v>
          </cell>
          <cell r="Y465">
            <v>44340</v>
          </cell>
          <cell r="Z465" t="e">
            <v>#N/A</v>
          </cell>
        </row>
        <row r="466">
          <cell r="L466" t="str">
            <v>MALBK511VMM070053</v>
          </cell>
          <cell r="M466" t="str">
            <v>SVS6K2G1U   H062</v>
          </cell>
          <cell r="N466" t="str">
            <v>3799</v>
          </cell>
          <cell r="O466" t="str">
            <v>G3LCMM261235</v>
          </cell>
          <cell r="P466" t="str">
            <v>All New i20-P</v>
          </cell>
          <cell r="Q466">
            <v>2021</v>
          </cell>
          <cell r="R466">
            <v>44326</v>
          </cell>
          <cell r="S466">
            <v>20</v>
          </cell>
          <cell r="T466" t="str">
            <v>NL01AC6543</v>
          </cell>
          <cell r="U466" t="str">
            <v>BBND</v>
          </cell>
          <cell r="V466" t="str">
            <v>SHILPA  MANGESH POTNIS</v>
          </cell>
          <cell r="W466" t="str">
            <v>SHILPA  MANGESH POTNIS</v>
          </cell>
          <cell r="X466" t="str">
            <v>ASHWIN R SAINDANE</v>
          </cell>
          <cell r="Y466">
            <v>44330</v>
          </cell>
          <cell r="Z466" t="e">
            <v>#N/A</v>
          </cell>
        </row>
        <row r="467">
          <cell r="L467" t="str">
            <v>MALB251CLMM194159</v>
          </cell>
          <cell r="M467" t="str">
            <v>HQS6K3615   D235</v>
          </cell>
          <cell r="N467" t="str">
            <v>3778</v>
          </cell>
          <cell r="O467" t="str">
            <v>G4LALM812196</v>
          </cell>
          <cell r="P467" t="str">
            <v>NIOS-P</v>
          </cell>
          <cell r="Q467">
            <v>2021</v>
          </cell>
          <cell r="R467">
            <v>44327</v>
          </cell>
          <cell r="S467">
            <v>22</v>
          </cell>
          <cell r="T467" t="str">
            <v>NL01AB1439</v>
          </cell>
          <cell r="U467" t="str">
            <v>ALLOT</v>
          </cell>
          <cell r="V467" t="str">
            <v>RUPESH ASHOK TAORI</v>
          </cell>
          <cell r="W467" t="e">
            <v>#N/A</v>
          </cell>
          <cell r="X467" t="str">
            <v>VAIBHAV GHULE</v>
          </cell>
          <cell r="Y467" t="e">
            <v>#N/A</v>
          </cell>
          <cell r="Z467" t="e">
            <v>#N/A</v>
          </cell>
        </row>
        <row r="468">
          <cell r="L468" t="str">
            <v>MALFC81DLMM222298</v>
          </cell>
          <cell r="M468" t="str">
            <v>SPW51MC57   G193</v>
          </cell>
          <cell r="N468" t="str">
            <v>3699</v>
          </cell>
          <cell r="O468" t="str">
            <v>D4FAMM273248</v>
          </cell>
          <cell r="P468" t="str">
            <v>Venue-D</v>
          </cell>
          <cell r="Q468">
            <v>2021</v>
          </cell>
          <cell r="R468">
            <v>44326</v>
          </cell>
          <cell r="S468">
            <v>20</v>
          </cell>
          <cell r="T468" t="str">
            <v>NL01AC7237</v>
          </cell>
          <cell r="U468" t="str">
            <v>ALLOT</v>
          </cell>
          <cell r="V468" t="str">
            <v>REVANSIDHA VISHNU KOSHTI</v>
          </cell>
          <cell r="W468" t="str">
            <v>REVANSIDHA VISHNU KOSHTI</v>
          </cell>
          <cell r="X468" t="str">
            <v>SHUBHAM MADANE</v>
          </cell>
          <cell r="Y468">
            <v>44340</v>
          </cell>
          <cell r="Z468" t="e">
            <v>#N/A</v>
          </cell>
        </row>
        <row r="469">
          <cell r="L469" t="str">
            <v>MALPB813LMM179344</v>
          </cell>
          <cell r="M469" t="str">
            <v>FHW51MC57   D0DY</v>
          </cell>
          <cell r="N469" t="str">
            <v>4029</v>
          </cell>
          <cell r="O469" t="str">
            <v>D4FAMM274847</v>
          </cell>
          <cell r="P469" t="str">
            <v>Creta-D</v>
          </cell>
          <cell r="Q469">
            <v>2021</v>
          </cell>
          <cell r="R469">
            <v>44326</v>
          </cell>
          <cell r="S469">
            <v>20</v>
          </cell>
          <cell r="T469" t="str">
            <v>NL01AC7237</v>
          </cell>
          <cell r="U469" t="str">
            <v>ALLOT</v>
          </cell>
          <cell r="V469" t="str">
            <v>SANGITA AMBADASRAO GARUD</v>
          </cell>
          <cell r="W469" t="e">
            <v>#N/A</v>
          </cell>
          <cell r="X469" t="str">
            <v>VAIBHAV GHULE</v>
          </cell>
          <cell r="Y469" t="e">
            <v>#N/A</v>
          </cell>
          <cell r="Z469" t="e">
            <v>#N/A</v>
          </cell>
        </row>
        <row r="470">
          <cell r="L470" t="str">
            <v>MALPA813LMM178829</v>
          </cell>
          <cell r="M470" t="str">
            <v>FHW51MC57   S021</v>
          </cell>
          <cell r="N470" t="str">
            <v>4043</v>
          </cell>
          <cell r="O470" t="str">
            <v>D4FAMM273817</v>
          </cell>
          <cell r="P470" t="str">
            <v>Creta-D</v>
          </cell>
          <cell r="Q470">
            <v>2021</v>
          </cell>
          <cell r="R470">
            <v>44326</v>
          </cell>
          <cell r="S470">
            <v>20</v>
          </cell>
          <cell r="T470" t="str">
            <v>NL01AC7237</v>
          </cell>
          <cell r="U470" t="str">
            <v>ALLOT</v>
          </cell>
          <cell r="V470" t="str">
            <v>PRADIP JIJARAO MISAL</v>
          </cell>
          <cell r="W470" t="e">
            <v>#N/A</v>
          </cell>
          <cell r="X470" t="str">
            <v>AKSHAY PAWAR</v>
          </cell>
          <cell r="Y470" t="e">
            <v>#N/A</v>
          </cell>
          <cell r="Z470" t="e">
            <v>#N/A</v>
          </cell>
        </row>
        <row r="471">
          <cell r="L471" t="str">
            <v>MALB351CYMM196598</v>
          </cell>
          <cell r="M471" t="str">
            <v>HQS6K361L   G239</v>
          </cell>
          <cell r="N471" t="str">
            <v>3765</v>
          </cell>
          <cell r="O471" t="str">
            <v>G4LAMM878246</v>
          </cell>
          <cell r="P471" t="str">
            <v>NIOS-P</v>
          </cell>
          <cell r="Q471">
            <v>2021</v>
          </cell>
          <cell r="R471">
            <v>44329</v>
          </cell>
          <cell r="S471">
            <v>18</v>
          </cell>
          <cell r="T471" t="str">
            <v>HR55S8960</v>
          </cell>
          <cell r="U471" t="str">
            <v>ALLOT</v>
          </cell>
          <cell r="V471" t="str">
            <v>MONICA GOPAL SERASHIYA</v>
          </cell>
          <cell r="W471" t="e">
            <v>#N/A</v>
          </cell>
          <cell r="X471" t="str">
            <v>ASHWIN R SAINDANE</v>
          </cell>
          <cell r="Y471" t="e">
            <v>#N/A</v>
          </cell>
          <cell r="Z471" t="e">
            <v>#N/A</v>
          </cell>
        </row>
        <row r="472">
          <cell r="L472" t="str">
            <v>MALB351CLMM196171</v>
          </cell>
          <cell r="M472" t="str">
            <v>HQS6K3615   G238</v>
          </cell>
          <cell r="N472" t="str">
            <v>3855</v>
          </cell>
          <cell r="O472" t="str">
            <v>G4LAMM850564</v>
          </cell>
          <cell r="P472" t="str">
            <v>NIOS-C</v>
          </cell>
          <cell r="Q472">
            <v>2021</v>
          </cell>
          <cell r="R472">
            <v>44329</v>
          </cell>
          <cell r="S472">
            <v>19</v>
          </cell>
          <cell r="T472" t="str">
            <v>HR55S8960</v>
          </cell>
          <cell r="U472" t="str">
            <v>ALLOT</v>
          </cell>
          <cell r="V472" t="str">
            <v>RUPALI PRASAD GODBOLE</v>
          </cell>
          <cell r="W472" t="str">
            <v>RUPALI PRASAD GODBOLE</v>
          </cell>
          <cell r="X472" t="str">
            <v>SANKET KAMBLE</v>
          </cell>
          <cell r="Y472">
            <v>44340</v>
          </cell>
          <cell r="Z472" t="e">
            <v>#N/A</v>
          </cell>
        </row>
        <row r="473">
          <cell r="L473" t="str">
            <v>MALPC812TMM178204</v>
          </cell>
          <cell r="M473" t="str">
            <v>FHW5D661V   G256</v>
          </cell>
          <cell r="N473" t="str">
            <v>4007</v>
          </cell>
          <cell r="O473" t="str">
            <v>G4FLMV167028</v>
          </cell>
          <cell r="P473" t="str">
            <v>Creta-P</v>
          </cell>
          <cell r="Q473">
            <v>2021</v>
          </cell>
          <cell r="R473">
            <v>44327</v>
          </cell>
          <cell r="S473">
            <v>21</v>
          </cell>
          <cell r="T473" t="str">
            <v>NL01AB1439</v>
          </cell>
          <cell r="U473" t="str">
            <v>ALLOT</v>
          </cell>
          <cell r="V473" t="str">
            <v>PRESHIT PIYUSH MORDE</v>
          </cell>
          <cell r="W473" t="e">
            <v>#N/A</v>
          </cell>
          <cell r="X473" t="str">
            <v>SHUBHAM YELLARE</v>
          </cell>
          <cell r="Y473" t="e">
            <v>#N/A</v>
          </cell>
          <cell r="Z473" t="e">
            <v>#N/A</v>
          </cell>
        </row>
        <row r="474">
          <cell r="L474" t="str">
            <v>MALBH514LMM057845</v>
          </cell>
          <cell r="M474" t="str">
            <v>SVS61MC57   G119</v>
          </cell>
          <cell r="N474" t="str">
            <v>3894</v>
          </cell>
          <cell r="O474" t="str">
            <v>D4FAMM224375</v>
          </cell>
          <cell r="P474" t="str">
            <v>All New i20-D</v>
          </cell>
          <cell r="Q474">
            <v>2021</v>
          </cell>
          <cell r="R474">
            <v>44277</v>
          </cell>
          <cell r="S474">
            <v>74</v>
          </cell>
          <cell r="T474" t="str">
            <v>NL01AB8335</v>
          </cell>
          <cell r="U474" t="str">
            <v>FREE</v>
          </cell>
          <cell r="V474" t="e">
            <v>#N/A</v>
          </cell>
          <cell r="W474" t="e">
            <v>#N/A</v>
          </cell>
          <cell r="X474" t="e">
            <v>#N/A</v>
          </cell>
          <cell r="Y474" t="e">
            <v>#N/A</v>
          </cell>
          <cell r="Z474" t="e">
            <v>#N/A</v>
          </cell>
        </row>
      </sheetData>
      <sheetData sheetId="6"/>
      <sheetData sheetId="7"/>
      <sheetData sheetId="8">
        <row r="1">
          <cell r="F1" t="str">
            <v>Variant</v>
          </cell>
        </row>
      </sheetData>
      <sheetData sheetId="9">
        <row r="1">
          <cell r="B1" t="str">
            <v>CURRENT</v>
          </cell>
        </row>
      </sheetData>
      <sheetData sheetId="10"/>
      <sheetData sheetId="11"/>
      <sheetData sheetId="12"/>
      <sheetData sheetId="13"/>
      <sheetData sheetId="14"/>
      <sheetData sheetId="15"/>
      <sheetData sheetId="16">
        <row r="1">
          <cell r="AA1" t="str">
            <v>Consultant Name</v>
          </cell>
        </row>
      </sheetData>
      <sheetData sheetId="17">
        <row r="1">
          <cell r="A1" t="str">
            <v>BOOKING CUSTOMER NAME</v>
          </cell>
        </row>
      </sheetData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odel-bk"/>
      <sheetName val="TGT-JAN"/>
      <sheetName val="BOOKING"/>
      <sheetName val="Sheet1"/>
      <sheetName val="GDMS BK"/>
      <sheetName val="T-RET"/>
      <sheetName val="enq"/>
      <sheetName val="loss"/>
    </sheetNames>
    <sheetDataSet>
      <sheetData sheetId="0">
        <row r="1">
          <cell r="B1" t="str">
            <v>TOTAL</v>
          </cell>
        </row>
        <row r="5">
          <cell r="B5" t="str">
            <v>SC</v>
          </cell>
          <cell r="C5" t="str">
            <v>TL</v>
          </cell>
        </row>
        <row r="6">
          <cell r="B6" t="str">
            <v>AKASH KAMBLE</v>
          </cell>
          <cell r="C6" t="str">
            <v>TL</v>
          </cell>
        </row>
        <row r="7">
          <cell r="B7" t="str">
            <v>ABHISHEK MANORE</v>
          </cell>
          <cell r="C7" t="str">
            <v>AK</v>
          </cell>
        </row>
        <row r="8">
          <cell r="B8" t="str">
            <v>MAHADEV JADHAV</v>
          </cell>
          <cell r="C8" t="str">
            <v>AK</v>
          </cell>
        </row>
        <row r="9">
          <cell r="B9" t="str">
            <v>SIDDHESH MANE</v>
          </cell>
          <cell r="C9" t="str">
            <v>AK</v>
          </cell>
        </row>
        <row r="10">
          <cell r="B10" t="str">
            <v>VIVEK BHALERAO</v>
          </cell>
          <cell r="C10" t="str">
            <v>AK</v>
          </cell>
        </row>
        <row r="12">
          <cell r="B12" t="str">
            <v>AKASH KAMBLE</v>
          </cell>
        </row>
        <row r="14">
          <cell r="B14" t="str">
            <v>AMAR KHOPADE</v>
          </cell>
        </row>
        <row r="15">
          <cell r="B15" t="str">
            <v>VIDULA BHARAM</v>
          </cell>
          <cell r="C15" t="str">
            <v>KA</v>
          </cell>
        </row>
        <row r="16">
          <cell r="B16" t="str">
            <v>SHRIKRUSHNA GAVLI</v>
          </cell>
          <cell r="C16" t="str">
            <v>KA</v>
          </cell>
        </row>
        <row r="17">
          <cell r="B17" t="str">
            <v>YUVRAJ THORAT</v>
          </cell>
          <cell r="C17" t="str">
            <v>KA</v>
          </cell>
        </row>
        <row r="18">
          <cell r="B18" t="str">
            <v>TATYASAHEB DHANE</v>
          </cell>
          <cell r="C18" t="str">
            <v>KA</v>
          </cell>
        </row>
        <row r="19">
          <cell r="C19" t="str">
            <v>KA</v>
          </cell>
        </row>
        <row r="20">
          <cell r="B20" t="str">
            <v>AMAR KHOPADE</v>
          </cell>
        </row>
        <row r="22">
          <cell r="B22" t="str">
            <v>MANDAR L</v>
          </cell>
        </row>
        <row r="23">
          <cell r="B23" t="str">
            <v>ROHIT NIMBALKAR</v>
          </cell>
          <cell r="C23" t="str">
            <v>ML</v>
          </cell>
        </row>
        <row r="24">
          <cell r="B24" t="str">
            <v>SANKET KAMBLE</v>
          </cell>
          <cell r="C24" t="str">
            <v>ML</v>
          </cell>
        </row>
        <row r="25">
          <cell r="B25" t="str">
            <v>SHUBHAM MADANE</v>
          </cell>
          <cell r="C25" t="str">
            <v>ML</v>
          </cell>
        </row>
        <row r="27">
          <cell r="B27" t="str">
            <v>VRUSHALI MOHITE</v>
          </cell>
          <cell r="C27" t="str">
            <v>ML</v>
          </cell>
        </row>
        <row r="28">
          <cell r="B28" t="str">
            <v>MANDAR L</v>
          </cell>
        </row>
        <row r="30">
          <cell r="B30" t="str">
            <v>NITIN G</v>
          </cell>
        </row>
        <row r="31">
          <cell r="B31" t="str">
            <v>ABHISHEK KHAKE</v>
          </cell>
          <cell r="C31" t="str">
            <v>NG</v>
          </cell>
        </row>
        <row r="32">
          <cell r="B32" t="str">
            <v>MAYUR JADHAV</v>
          </cell>
          <cell r="C32" t="str">
            <v>NG</v>
          </cell>
        </row>
        <row r="33">
          <cell r="B33" t="str">
            <v>SHUBHAM KADU</v>
          </cell>
          <cell r="C33" t="str">
            <v>NG</v>
          </cell>
        </row>
        <row r="34">
          <cell r="B34" t="str">
            <v>SHUBHAM YELLARE</v>
          </cell>
          <cell r="C34" t="str">
            <v>NG</v>
          </cell>
        </row>
        <row r="36">
          <cell r="B36" t="str">
            <v>NITIN G</v>
          </cell>
        </row>
        <row r="38">
          <cell r="B38" t="str">
            <v>NITIN BODKE</v>
          </cell>
        </row>
        <row r="39">
          <cell r="B39" t="str">
            <v>DEEPAK KHARAT</v>
          </cell>
          <cell r="C39" t="str">
            <v>NB</v>
          </cell>
        </row>
        <row r="40">
          <cell r="B40" t="str">
            <v>AKSHAY PAWAR</v>
          </cell>
          <cell r="C40" t="str">
            <v>NB</v>
          </cell>
        </row>
        <row r="41">
          <cell r="B41" t="str">
            <v>NITIN BODAKE</v>
          </cell>
          <cell r="C41" t="str">
            <v>NB</v>
          </cell>
        </row>
        <row r="42">
          <cell r="B42" t="str">
            <v>NITIN BODKE</v>
          </cell>
        </row>
        <row r="44">
          <cell r="B44" t="str">
            <v>SALES MANAGER</v>
          </cell>
        </row>
        <row r="45">
          <cell r="B45" t="str">
            <v>VAIBHAV GHULE</v>
          </cell>
          <cell r="C45" t="str">
            <v>RL</v>
          </cell>
        </row>
        <row r="47">
          <cell r="B47" t="str">
            <v>ASHWIN R SAINDANE</v>
          </cell>
          <cell r="C47" t="str">
            <v>RL</v>
          </cell>
        </row>
        <row r="49">
          <cell r="B49" t="str">
            <v>SALES MANAGER</v>
          </cell>
        </row>
        <row r="52">
          <cell r="B52" t="str">
            <v>CO-DEALER</v>
          </cell>
        </row>
        <row r="53">
          <cell r="B53" t="str">
            <v>DEMO</v>
          </cell>
        </row>
        <row r="54">
          <cell r="B54" t="str">
            <v>RAAJ CHUGH</v>
          </cell>
        </row>
        <row r="62">
          <cell r="B62" t="str">
            <v>MODEL</v>
          </cell>
        </row>
        <row r="63">
          <cell r="B63" t="str">
            <v>SANTRO</v>
          </cell>
        </row>
        <row r="64">
          <cell r="B64" t="str">
            <v>AURA</v>
          </cell>
        </row>
        <row r="65">
          <cell r="B65" t="str">
            <v>NIOS</v>
          </cell>
          <cell r="C65" t="str">
            <v>Grand i10 NIOS</v>
          </cell>
        </row>
        <row r="66">
          <cell r="B66" t="str">
            <v>Xcent</v>
          </cell>
        </row>
        <row r="67">
          <cell r="B67" t="str">
            <v>All New i20</v>
          </cell>
        </row>
        <row r="68">
          <cell r="B68" t="str">
            <v>Venue</v>
          </cell>
        </row>
        <row r="69">
          <cell r="B69" t="str">
            <v>New Creta</v>
          </cell>
        </row>
        <row r="70">
          <cell r="B70" t="str">
            <v>Verna</v>
          </cell>
          <cell r="C70" t="str">
            <v>Next Gen Verna</v>
          </cell>
        </row>
        <row r="71">
          <cell r="B71" t="str">
            <v>Alcazar</v>
          </cell>
        </row>
        <row r="72">
          <cell r="B72" t="str">
            <v>Elantra</v>
          </cell>
        </row>
        <row r="73">
          <cell r="B73" t="str">
            <v>Tucson</v>
          </cell>
        </row>
        <row r="80">
          <cell r="B80" t="str">
            <v>AKASH KAMBLE</v>
          </cell>
          <cell r="C80" t="str">
            <v>AK</v>
          </cell>
        </row>
        <row r="81">
          <cell r="B81" t="str">
            <v>AMAR KHOPADE</v>
          </cell>
          <cell r="C81" t="str">
            <v>KA</v>
          </cell>
        </row>
        <row r="82">
          <cell r="B82" t="str">
            <v>MANDAR L</v>
          </cell>
          <cell r="C82" t="str">
            <v>ML</v>
          </cell>
        </row>
        <row r="83">
          <cell r="B83" t="str">
            <v>NITIN G</v>
          </cell>
          <cell r="C83" t="str">
            <v>NG</v>
          </cell>
        </row>
        <row r="84">
          <cell r="B84" t="str">
            <v>NITIN BODKE</v>
          </cell>
          <cell r="C84" t="str">
            <v>NB</v>
          </cell>
        </row>
        <row r="85">
          <cell r="B85" t="str">
            <v>SALES MANAGER</v>
          </cell>
          <cell r="C85" t="str">
            <v>RL</v>
          </cell>
        </row>
      </sheetData>
      <sheetData sheetId="1"/>
      <sheetData sheetId="2"/>
      <sheetData sheetId="3">
        <row r="1">
          <cell r="F1" t="str">
            <v>BOOKING CUSTOMER NAME</v>
          </cell>
        </row>
      </sheetData>
      <sheetData sheetId="4"/>
      <sheetData sheetId="5"/>
      <sheetData sheetId="6">
        <row r="1">
          <cell r="A1" t="str">
            <v>BOOKING CUSTOMER NAME</v>
          </cell>
          <cell r="B1" t="str">
            <v>Tally -Ret Dt</v>
          </cell>
        </row>
        <row r="2">
          <cell r="A2" t="str">
            <v>DILIP BHIMRAO MISAL</v>
          </cell>
          <cell r="B2">
            <v>44198</v>
          </cell>
        </row>
        <row r="3">
          <cell r="A3" t="str">
            <v>SAURABH AVINASH KALE</v>
          </cell>
          <cell r="B3">
            <v>44198</v>
          </cell>
        </row>
        <row r="4">
          <cell r="A4" t="str">
            <v>PRATHAMESH RAMESH DEVI</v>
          </cell>
          <cell r="B4">
            <v>44198</v>
          </cell>
        </row>
        <row r="5">
          <cell r="A5" t="str">
            <v>BALASAHEB GENUBHAU JAGTAP</v>
          </cell>
          <cell r="B5">
            <v>44198</v>
          </cell>
        </row>
        <row r="6">
          <cell r="A6" t="str">
            <v>KAILAS BABAN KAMBLE</v>
          </cell>
          <cell r="B6">
            <v>44200</v>
          </cell>
        </row>
        <row r="7">
          <cell r="A7" t="str">
            <v>ROHAN SURESH PATWARDHAN</v>
          </cell>
          <cell r="B7">
            <v>44201</v>
          </cell>
        </row>
        <row r="8">
          <cell r="A8" t="str">
            <v>SACHIN RAMCHANDRA NATU</v>
          </cell>
          <cell r="B8">
            <v>44201</v>
          </cell>
        </row>
        <row r="9">
          <cell r="A9" t="str">
            <v>DEEPALI TOURS AND TRAVELS PRO.SUDHAKAR DESAI</v>
          </cell>
          <cell r="B9">
            <v>44201</v>
          </cell>
        </row>
        <row r="10">
          <cell r="A10" t="str">
            <v>SANTOSH VILAS SHIROLIKAR</v>
          </cell>
          <cell r="B10">
            <v>44201</v>
          </cell>
        </row>
        <row r="11">
          <cell r="A11" t="str">
            <v>SRINIVASULU GALI</v>
          </cell>
          <cell r="B11">
            <v>44201</v>
          </cell>
        </row>
        <row r="12">
          <cell r="A12" t="str">
            <v>SANJAY RAMCHANDRA KADAM</v>
          </cell>
          <cell r="B12">
            <v>44201</v>
          </cell>
        </row>
        <row r="13">
          <cell r="A13" t="str">
            <v>SAGAR DNYANESHWAR PINGALE</v>
          </cell>
          <cell r="B13">
            <v>44202</v>
          </cell>
        </row>
        <row r="14">
          <cell r="A14" t="str">
            <v>VIJAYKUMAR RAJANKUMAR GUPTA</v>
          </cell>
          <cell r="B14">
            <v>44202</v>
          </cell>
        </row>
        <row r="15">
          <cell r="A15" t="str">
            <v>AJAY SUDHAKAR SHINGARE</v>
          </cell>
          <cell r="B15">
            <v>44202</v>
          </cell>
        </row>
        <row r="16">
          <cell r="A16" t="str">
            <v>MAHESH MOHAN RENUSE</v>
          </cell>
          <cell r="B16">
            <v>44202</v>
          </cell>
        </row>
        <row r="17">
          <cell r="A17" t="str">
            <v>SOMNATH LAXMAN AWASARE</v>
          </cell>
          <cell r="B17">
            <v>44202</v>
          </cell>
        </row>
        <row r="18">
          <cell r="A18" t="str">
            <v>HEMANT KISHORILAL AGARWAL-MD REF</v>
          </cell>
          <cell r="B18">
            <v>44203</v>
          </cell>
        </row>
        <row r="19">
          <cell r="A19" t="str">
            <v>VISHWAS RAJARAM THORAT</v>
          </cell>
          <cell r="B19">
            <v>44204</v>
          </cell>
        </row>
        <row r="20">
          <cell r="A20" t="str">
            <v>ROHAN NAMDEO SATHE</v>
          </cell>
          <cell r="B20">
            <v>44204</v>
          </cell>
        </row>
        <row r="21">
          <cell r="A21" t="str">
            <v>AMAN RATRE</v>
          </cell>
          <cell r="B21">
            <v>44205</v>
          </cell>
        </row>
        <row r="22">
          <cell r="A22" t="str">
            <v>SUPRIYA AMIT SWAMI</v>
          </cell>
          <cell r="B22">
            <v>44205</v>
          </cell>
        </row>
        <row r="23">
          <cell r="A23" t="str">
            <v>KAUSTUBH PRASHANT EKSAMBEKAR</v>
          </cell>
          <cell r="B23">
            <v>44208</v>
          </cell>
        </row>
        <row r="24">
          <cell r="A24" t="str">
            <v>AJAY RAMESH DHEKANE</v>
          </cell>
          <cell r="B24">
            <v>44208</v>
          </cell>
        </row>
        <row r="25">
          <cell r="A25" t="str">
            <v>SUBHASH GOVINDRAO PATIL</v>
          </cell>
          <cell r="B25">
            <v>44208</v>
          </cell>
        </row>
        <row r="26">
          <cell r="A26" t="str">
            <v>ASHOK MADHU KOLEKAR</v>
          </cell>
          <cell r="B26">
            <v>44208</v>
          </cell>
        </row>
        <row r="27">
          <cell r="A27" t="str">
            <v>SANDEEP BALKRISHNA JADHAV</v>
          </cell>
          <cell r="B27">
            <v>44208</v>
          </cell>
        </row>
        <row r="28">
          <cell r="A28" t="str">
            <v>ASHISH SUDHIR KADAM</v>
          </cell>
          <cell r="B28">
            <v>44208</v>
          </cell>
        </row>
        <row r="29">
          <cell r="A29" t="str">
            <v>PARAG SHASHANK GORE</v>
          </cell>
          <cell r="B29">
            <v>44209</v>
          </cell>
        </row>
        <row r="30">
          <cell r="A30" t="str">
            <v>RIYAZAHMED MOHAMMAD MOMIN</v>
          </cell>
          <cell r="B30">
            <v>44209</v>
          </cell>
        </row>
        <row r="31">
          <cell r="A31" t="str">
            <v>GANESH SAHEBRAO MAGAR</v>
          </cell>
          <cell r="B31">
            <v>44209</v>
          </cell>
        </row>
        <row r="32">
          <cell r="A32" t="str">
            <v>PRITHVIRAJ ASHA RAJENDRA KATE</v>
          </cell>
          <cell r="B32">
            <v>44209</v>
          </cell>
        </row>
        <row r="33">
          <cell r="A33" t="str">
            <v>SUSHMA SURESH SALUNKE</v>
          </cell>
          <cell r="B33">
            <v>44209</v>
          </cell>
        </row>
        <row r="34">
          <cell r="A34" t="str">
            <v>DARSHAN SHRIPAD AWATE</v>
          </cell>
          <cell r="B34">
            <v>44210</v>
          </cell>
        </row>
        <row r="35">
          <cell r="A35" t="str">
            <v>BALASAHEB DINKAR BARATE</v>
          </cell>
          <cell r="B35">
            <v>44210</v>
          </cell>
        </row>
        <row r="36">
          <cell r="A36" t="str">
            <v xml:space="preserve"> MANIK ADITI MOHAK DESARDA</v>
          </cell>
          <cell r="B36">
            <v>44210</v>
          </cell>
        </row>
        <row r="37">
          <cell r="A37" t="str">
            <v>RUSHIKESH KALPANA RAJENDRA TASKAR</v>
          </cell>
          <cell r="B37">
            <v>44210</v>
          </cell>
        </row>
        <row r="38">
          <cell r="A38" t="str">
            <v>TANAJI SAHEBRAO SHINDE</v>
          </cell>
          <cell r="B38">
            <v>44210</v>
          </cell>
        </row>
        <row r="39">
          <cell r="A39" t="str">
            <v>SUNIL NARAYAN DHARAMKAMBLE</v>
          </cell>
          <cell r="B39">
            <v>44211</v>
          </cell>
        </row>
        <row r="40">
          <cell r="A40" t="str">
            <v>VITTHAL KAKNAJI DHUTRAJ</v>
          </cell>
          <cell r="B40">
            <v>44211</v>
          </cell>
        </row>
        <row r="41">
          <cell r="A41" t="str">
            <v>NITA DEVIDAS SOMKUWAR</v>
          </cell>
          <cell r="B41">
            <v>44211</v>
          </cell>
        </row>
        <row r="42">
          <cell r="A42" t="str">
            <v>CHETAN PAHWA</v>
          </cell>
          <cell r="B42">
            <v>44211</v>
          </cell>
        </row>
        <row r="43">
          <cell r="A43" t="str">
            <v>JYOTI SHRAVAN SHIRURKAR</v>
          </cell>
          <cell r="B43">
            <v>44212</v>
          </cell>
        </row>
        <row r="44">
          <cell r="A44" t="str">
            <v>AJAY ASHOKRAO BURANGE</v>
          </cell>
          <cell r="B44">
            <v>44212</v>
          </cell>
        </row>
        <row r="45">
          <cell r="A45" t="str">
            <v>VRUSHALI SAMEER GOLE</v>
          </cell>
          <cell r="B45">
            <v>44212</v>
          </cell>
        </row>
        <row r="46">
          <cell r="A46" t="str">
            <v>ROHIT SHIVAJI MARANE</v>
          </cell>
          <cell r="B46">
            <v>44214</v>
          </cell>
        </row>
        <row r="47">
          <cell r="A47" t="str">
            <v>RAKESH CHANDAR KHETAWAT</v>
          </cell>
          <cell r="B47">
            <v>44214</v>
          </cell>
        </row>
        <row r="48">
          <cell r="A48" t="str">
            <v>AMRUTA SHRIKRISHNA GARUD</v>
          </cell>
          <cell r="B48">
            <v>44214</v>
          </cell>
        </row>
        <row r="49">
          <cell r="A49" t="str">
            <v>NIKY SHAH</v>
          </cell>
          <cell r="B49">
            <v>44214</v>
          </cell>
        </row>
        <row r="50">
          <cell r="A50" t="str">
            <v>AMOL ARVINDRAO PATIL</v>
          </cell>
          <cell r="B50">
            <v>44214</v>
          </cell>
        </row>
        <row r="51">
          <cell r="A51" t="str">
            <v>GANESH MURLIDHAR KOTWAL-ref md sir</v>
          </cell>
          <cell r="B51">
            <v>44214</v>
          </cell>
        </row>
        <row r="52">
          <cell r="A52" t="str">
            <v>SHAHZAD AHMED</v>
          </cell>
          <cell r="B52">
            <v>44214</v>
          </cell>
        </row>
        <row r="53">
          <cell r="A53" t="str">
            <v>SHIVANI UMESH BUTTEPATIL</v>
          </cell>
          <cell r="B53">
            <v>44215</v>
          </cell>
        </row>
        <row r="54">
          <cell r="A54" t="str">
            <v>THERMAX LIMITED(MUKTA JOSHI)</v>
          </cell>
          <cell r="B54">
            <v>44215</v>
          </cell>
        </row>
        <row r="55">
          <cell r="A55" t="str">
            <v>SANDESH VIJAY NARKAR</v>
          </cell>
          <cell r="B55">
            <v>44215</v>
          </cell>
        </row>
        <row r="56">
          <cell r="A56" t="str">
            <v>AKASH MOHAN GUPTA-demo</v>
          </cell>
          <cell r="B56">
            <v>44215</v>
          </cell>
        </row>
        <row r="57">
          <cell r="A57" t="str">
            <v>KESHAV BHAGWAN BOBADE</v>
          </cell>
          <cell r="B57">
            <v>44215</v>
          </cell>
        </row>
        <row r="58">
          <cell r="A58" t="str">
            <v>HITESH</v>
          </cell>
          <cell r="B58">
            <v>44215</v>
          </cell>
        </row>
        <row r="59">
          <cell r="A59" t="str">
            <v>KIRAN ISHWAR RATHOD</v>
          </cell>
          <cell r="B59">
            <v>44215</v>
          </cell>
        </row>
        <row r="60">
          <cell r="A60" t="str">
            <v>AKSHAY WAMANRAO TALWEKAR</v>
          </cell>
          <cell r="B60">
            <v>44215</v>
          </cell>
        </row>
        <row r="61">
          <cell r="A61" t="str">
            <v>NIBHA VIJAY GOGATE</v>
          </cell>
          <cell r="B61">
            <v>44215</v>
          </cell>
        </row>
        <row r="62">
          <cell r="A62" t="str">
            <v>NIPUL RAJESH JHALANI</v>
          </cell>
          <cell r="B62">
            <v>44215</v>
          </cell>
        </row>
        <row r="63">
          <cell r="A63" t="str">
            <v>ABHISHEK MILIND KADBHANE</v>
          </cell>
          <cell r="B63">
            <v>44216</v>
          </cell>
        </row>
        <row r="64">
          <cell r="A64" t="str">
            <v>ROHINI RAMDAS PATIL</v>
          </cell>
          <cell r="B64">
            <v>44216</v>
          </cell>
        </row>
        <row r="65">
          <cell r="A65" t="str">
            <v>ACCOLADE ELEC PVT -HEERA DEEPAK JAGADALE</v>
          </cell>
          <cell r="B65">
            <v>44216</v>
          </cell>
        </row>
        <row r="66">
          <cell r="A66" t="str">
            <v>SAURABH BHAGWAN KHEDEKAR</v>
          </cell>
          <cell r="B66">
            <v>44216</v>
          </cell>
        </row>
        <row r="67">
          <cell r="A67" t="str">
            <v>NILESH ASHOK GOSAVI</v>
          </cell>
          <cell r="B67">
            <v>44216</v>
          </cell>
        </row>
        <row r="68">
          <cell r="A68" t="str">
            <v>GANESH KUMAR</v>
          </cell>
          <cell r="B68">
            <v>44216</v>
          </cell>
        </row>
        <row r="69">
          <cell r="A69" t="str">
            <v>ABHISHEK RAJENDRA SHIRODE</v>
          </cell>
          <cell r="B69">
            <v>44217</v>
          </cell>
        </row>
        <row r="70">
          <cell r="A70" t="str">
            <v>ONKAR ASHOKRAO PANDAV</v>
          </cell>
          <cell r="B70">
            <v>44217</v>
          </cell>
        </row>
        <row r="71">
          <cell r="A71" t="str">
            <v>SATISH KASHINATH PAWAR</v>
          </cell>
          <cell r="B71">
            <v>44217</v>
          </cell>
        </row>
        <row r="72">
          <cell r="A72" t="str">
            <v>YOGESH VIJAYKUMAR BUCHAKE</v>
          </cell>
          <cell r="B72">
            <v>44217</v>
          </cell>
        </row>
        <row r="73">
          <cell r="A73" t="str">
            <v>JAMILAHMED BASHIRAHMED SHAIKH</v>
          </cell>
          <cell r="B73">
            <v>44217</v>
          </cell>
        </row>
        <row r="74">
          <cell r="A74" t="str">
            <v>NITESH BHALCHANDRA JAGTAP</v>
          </cell>
          <cell r="B74">
            <v>44218</v>
          </cell>
        </row>
        <row r="75">
          <cell r="A75" t="str">
            <v>ABHIJIT GOPINATH ROKADE</v>
          </cell>
          <cell r="B75">
            <v>44218</v>
          </cell>
        </row>
        <row r="76">
          <cell r="A76" t="str">
            <v>GANESH HANUMANT KEKAN</v>
          </cell>
          <cell r="B76">
            <v>44218</v>
          </cell>
        </row>
        <row r="77">
          <cell r="A77" t="str">
            <v>SANDIP MADHUKAR DHEMBARE</v>
          </cell>
          <cell r="B77">
            <v>44218</v>
          </cell>
        </row>
        <row r="78">
          <cell r="A78" t="str">
            <v>SHRINIVAS DAPTARDAR</v>
          </cell>
          <cell r="B78">
            <v>44219</v>
          </cell>
        </row>
        <row r="79">
          <cell r="A79" t="str">
            <v>AVINASH PRAKASH SHINDE</v>
          </cell>
          <cell r="B79">
            <v>44221</v>
          </cell>
        </row>
        <row r="80">
          <cell r="A80" t="str">
            <v>NANDKUMAR CHOUDHARI</v>
          </cell>
          <cell r="B80">
            <v>44221</v>
          </cell>
        </row>
        <row r="81">
          <cell r="A81" t="str">
            <v>KIRAN ARUN PANHALE</v>
          </cell>
          <cell r="B81">
            <v>44221</v>
          </cell>
        </row>
        <row r="82">
          <cell r="A82" t="str">
            <v>GOPAL TUKARAM PUNDKARE</v>
          </cell>
          <cell r="B82">
            <v>44221</v>
          </cell>
        </row>
        <row r="83">
          <cell r="A83" t="str">
            <v>TEJASHWINI CHARUDATT KUDALE</v>
          </cell>
          <cell r="B83">
            <v>44223</v>
          </cell>
        </row>
        <row r="84">
          <cell r="A84" t="str">
            <v>PALLAV ARUN JOSHI</v>
          </cell>
          <cell r="B84">
            <v>44223</v>
          </cell>
        </row>
        <row r="85">
          <cell r="A85" t="str">
            <v>AKASH TUKARAM BHALEKAR</v>
          </cell>
          <cell r="B85">
            <v>44223</v>
          </cell>
        </row>
        <row r="86">
          <cell r="A86" t="str">
            <v>KAILASH NANA BHALEKAR</v>
          </cell>
          <cell r="B86">
            <v>44223</v>
          </cell>
        </row>
        <row r="87">
          <cell r="A87" t="str">
            <v>ARUN BALIRAM BORADE</v>
          </cell>
          <cell r="B87">
            <v>44223</v>
          </cell>
        </row>
        <row r="88">
          <cell r="A88" t="str">
            <v>RAVINDRA VASANT BANSODE</v>
          </cell>
          <cell r="B88">
            <v>44223</v>
          </cell>
        </row>
        <row r="89">
          <cell r="A89" t="str">
            <v>DHANANJAY RUDRAPPA MAHAJAN</v>
          </cell>
          <cell r="B89">
            <v>44223</v>
          </cell>
        </row>
        <row r="90">
          <cell r="A90" t="str">
            <v>GHANSHYAM BALRAM UPADHYAY</v>
          </cell>
          <cell r="B90">
            <v>44223</v>
          </cell>
        </row>
        <row r="91">
          <cell r="A91" t="str">
            <v>JAGMOHAN RAGHUNATH MEHER</v>
          </cell>
          <cell r="B91">
            <v>44224</v>
          </cell>
        </row>
        <row r="92">
          <cell r="A92" t="str">
            <v>VISHNUDAS SOPANRAO TELBHARE</v>
          </cell>
          <cell r="B92">
            <v>44224</v>
          </cell>
        </row>
        <row r="93">
          <cell r="A93" t="str">
            <v>ARBAZ ALTAF SAYYED  RAJUMIN  SHAIKH</v>
          </cell>
          <cell r="B93">
            <v>44224</v>
          </cell>
        </row>
        <row r="94">
          <cell r="A94" t="str">
            <v>VILAS SHANKAR DAGADE</v>
          </cell>
          <cell r="B94">
            <v>44224</v>
          </cell>
        </row>
        <row r="95">
          <cell r="A95" t="str">
            <v>HRISHIKESH GOPAL KULKARNI</v>
          </cell>
          <cell r="B95">
            <v>44224</v>
          </cell>
        </row>
        <row r="96">
          <cell r="A96" t="str">
            <v>VAIBHAV DHANAJI SONAWANE</v>
          </cell>
          <cell r="B96">
            <v>44224</v>
          </cell>
        </row>
        <row r="97">
          <cell r="A97" t="str">
            <v>GAYATRI BHAVESH DESAI</v>
          </cell>
          <cell r="B97">
            <v>44224</v>
          </cell>
        </row>
        <row r="98">
          <cell r="A98" t="str">
            <v>DATTATREYA NARAYAN VELANKAR</v>
          </cell>
          <cell r="B98">
            <v>44225</v>
          </cell>
        </row>
        <row r="99">
          <cell r="A99" t="str">
            <v>APARNA SOURABH SINGH RAJPUT</v>
          </cell>
          <cell r="B99">
            <v>44225</v>
          </cell>
        </row>
        <row r="100">
          <cell r="A100" t="str">
            <v>JAGDISH PUHMARAM BESHNOI</v>
          </cell>
          <cell r="B100">
            <v>44225</v>
          </cell>
        </row>
        <row r="101">
          <cell r="A101" t="str">
            <v>PRAJAKTA VILASKUMAR YELLEWAD</v>
          </cell>
          <cell r="B101">
            <v>44225</v>
          </cell>
        </row>
        <row r="102">
          <cell r="A102" t="str">
            <v>SANGEETA ASHOK PALRECHA-2021</v>
          </cell>
          <cell r="B102">
            <v>44226</v>
          </cell>
        </row>
        <row r="103">
          <cell r="A103" t="str">
            <v>NIDHI SINGH</v>
          </cell>
          <cell r="B103">
            <v>44226</v>
          </cell>
        </row>
        <row r="104">
          <cell r="A104" t="str">
            <v>SUNIL TUKARAM SUTAR</v>
          </cell>
          <cell r="B104">
            <v>44226</v>
          </cell>
        </row>
        <row r="105">
          <cell r="A105" t="str">
            <v>SANJEEV KUMAR SANI-CSD</v>
          </cell>
        </row>
        <row r="106">
          <cell r="A106" t="str">
            <v>ARIJIT SILOJIYA</v>
          </cell>
          <cell r="B106">
            <v>44228</v>
          </cell>
        </row>
        <row r="107">
          <cell r="A107" t="str">
            <v>DASHRATH VITTHALRAO PHAD</v>
          </cell>
          <cell r="B107">
            <v>44228</v>
          </cell>
        </row>
        <row r="108">
          <cell r="A108" t="str">
            <v>DHANRAJ SHRIDHAR UPLAP</v>
          </cell>
          <cell r="B108">
            <v>44228</v>
          </cell>
        </row>
        <row r="109">
          <cell r="A109" t="str">
            <v>PARAG PRAKASH JAKKAL</v>
          </cell>
          <cell r="B109">
            <v>44228</v>
          </cell>
        </row>
        <row r="110">
          <cell r="A110" t="str">
            <v>HARISHCHANDRA LAXMAN SATHE</v>
          </cell>
          <cell r="B110">
            <v>44228</v>
          </cell>
        </row>
        <row r="111">
          <cell r="A111" t="str">
            <v>BHUSHAN RAVINDRA BAWISKAR</v>
          </cell>
          <cell r="B111">
            <v>44228</v>
          </cell>
        </row>
        <row r="112">
          <cell r="A112" t="str">
            <v>JIVITESH SIBANANDA SANJEEB DAS</v>
          </cell>
          <cell r="B112">
            <v>44228</v>
          </cell>
        </row>
        <row r="113">
          <cell r="A113" t="str">
            <v>SANDEEP SUHAS MAYEE</v>
          </cell>
          <cell r="B113">
            <v>44228</v>
          </cell>
        </row>
        <row r="114">
          <cell r="A114" t="str">
            <v>DARSHAN DILIP GANDHI</v>
          </cell>
          <cell r="B114">
            <v>44229</v>
          </cell>
        </row>
        <row r="115">
          <cell r="A115" t="str">
            <v>NITIN BABULAL VARMA</v>
          </cell>
          <cell r="B115">
            <v>44230</v>
          </cell>
        </row>
        <row r="116">
          <cell r="A116" t="str">
            <v>PRASHANT ARUN PANMAND</v>
          </cell>
          <cell r="B116">
            <v>44230</v>
          </cell>
        </row>
        <row r="117">
          <cell r="A117" t="str">
            <v>JYOTIRAM PANDITRAO TEKALE</v>
          </cell>
          <cell r="B117">
            <v>44230</v>
          </cell>
        </row>
        <row r="118">
          <cell r="A118" t="str">
            <v>ASHEESH KUMAR SINGH</v>
          </cell>
          <cell r="B118">
            <v>44231</v>
          </cell>
        </row>
        <row r="119">
          <cell r="A119" t="str">
            <v>SHEETAL OMKAR KULKARNI</v>
          </cell>
          <cell r="B119">
            <v>44231</v>
          </cell>
        </row>
        <row r="120">
          <cell r="A120" t="str">
            <v>SANGEETA NANDKUMAR BHOSALE</v>
          </cell>
          <cell r="B120">
            <v>44232</v>
          </cell>
        </row>
        <row r="121">
          <cell r="A121" t="str">
            <v>GAJENDRA TUKARAM SUTAR</v>
          </cell>
          <cell r="B121">
            <v>44232</v>
          </cell>
        </row>
        <row r="122">
          <cell r="A122" t="str">
            <v>RUPALI SANJAY DINKAR DHAGE</v>
          </cell>
          <cell r="B122">
            <v>44233</v>
          </cell>
        </row>
        <row r="123">
          <cell r="A123" t="str">
            <v>VIJAY RAMCHANDRA KULKARNI</v>
          </cell>
          <cell r="B123">
            <v>44233</v>
          </cell>
        </row>
        <row r="124">
          <cell r="A124" t="str">
            <v>AMIT SHARMA</v>
          </cell>
          <cell r="B124">
            <v>44233</v>
          </cell>
        </row>
        <row r="125">
          <cell r="A125" t="str">
            <v>MAROTI SEETARAM CHAVRE</v>
          </cell>
          <cell r="B125">
            <v>44233</v>
          </cell>
        </row>
        <row r="126">
          <cell r="A126" t="str">
            <v>SATISH SHRIPATI CHAVAN</v>
          </cell>
          <cell r="B126">
            <v>44235</v>
          </cell>
        </row>
        <row r="127">
          <cell r="A127" t="str">
            <v>DEVRAM UTTAM KANDHARE</v>
          </cell>
          <cell r="B127">
            <v>44235</v>
          </cell>
        </row>
        <row r="128">
          <cell r="A128" t="str">
            <v>KALURAM BABAN SUTAR ( KAMLESH)</v>
          </cell>
          <cell r="B128">
            <v>44235</v>
          </cell>
        </row>
        <row r="129">
          <cell r="A129" t="str">
            <v>DIPAK DILIP PRASADE</v>
          </cell>
          <cell r="B129">
            <v>44235</v>
          </cell>
        </row>
        <row r="130">
          <cell r="A130" t="str">
            <v>VIKRAM BHAUSAHEB SHELKE</v>
          </cell>
          <cell r="B130">
            <v>44235</v>
          </cell>
        </row>
        <row r="131">
          <cell r="A131" t="str">
            <v>SANTOSH RAVINDRA KHAIRMODE</v>
          </cell>
          <cell r="B131">
            <v>44236</v>
          </cell>
        </row>
        <row r="132">
          <cell r="A132" t="str">
            <v>ANIL GORAKSHNATH PAKHALE</v>
          </cell>
          <cell r="B132">
            <v>44236</v>
          </cell>
        </row>
        <row r="133">
          <cell r="A133" t="str">
            <v>SHRIKUMAR SHALIK RAMTEKE-2020</v>
          </cell>
          <cell r="B133">
            <v>44236</v>
          </cell>
        </row>
        <row r="134">
          <cell r="A134" t="str">
            <v>GOURAV PRAVIN KOTAK</v>
          </cell>
          <cell r="B134">
            <v>44236</v>
          </cell>
        </row>
        <row r="135">
          <cell r="A135" t="str">
            <v>RAVINDRA KONDAJI AVTHANKAR</v>
          </cell>
          <cell r="B135">
            <v>44236</v>
          </cell>
        </row>
        <row r="136">
          <cell r="A136" t="str">
            <v>VIDYA RAJENDRA KAJALE</v>
          </cell>
          <cell r="B136">
            <v>44236</v>
          </cell>
        </row>
        <row r="137">
          <cell r="A137" t="str">
            <v>MANGESH KHAMDAR RATHOD</v>
          </cell>
          <cell r="B137">
            <v>44236</v>
          </cell>
        </row>
        <row r="138">
          <cell r="A138" t="str">
            <v>ARCHANA MONAPPA PANCHAL</v>
          </cell>
          <cell r="B138">
            <v>44237</v>
          </cell>
        </row>
        <row r="139">
          <cell r="A139" t="str">
            <v>BALKRISHNA NAMDEO LOHOKARE</v>
          </cell>
          <cell r="B139">
            <v>44237</v>
          </cell>
        </row>
        <row r="140">
          <cell r="A140" t="str">
            <v>RAMESH DATTATRAY TEKALE</v>
          </cell>
          <cell r="B140">
            <v>44238</v>
          </cell>
        </row>
        <row r="141">
          <cell r="A141" t="str">
            <v>NEHA SALIL DIVEKAR</v>
          </cell>
          <cell r="B141">
            <v>44238</v>
          </cell>
        </row>
        <row r="142">
          <cell r="A142" t="str">
            <v>RAJENDRA PRABHAKAR NASHIKKAR</v>
          </cell>
          <cell r="B142">
            <v>44238</v>
          </cell>
        </row>
        <row r="143">
          <cell r="A143" t="str">
            <v>MANJU NAVNATH BHARAM</v>
          </cell>
          <cell r="B143">
            <v>44239</v>
          </cell>
        </row>
        <row r="144">
          <cell r="A144" t="str">
            <v>UNIQUE AUTOMOBILE INDIA PRIVATE LTD</v>
          </cell>
          <cell r="B144">
            <v>44239</v>
          </cell>
        </row>
        <row r="145">
          <cell r="A145" t="str">
            <v>SHIVAJI BHUJANGRAO DHAMANE</v>
          </cell>
          <cell r="B145">
            <v>44239</v>
          </cell>
        </row>
        <row r="146">
          <cell r="A146" t="str">
            <v>AMIT VILAS PATIL</v>
          </cell>
          <cell r="B146">
            <v>44239</v>
          </cell>
        </row>
        <row r="147">
          <cell r="A147" t="str">
            <v>AYUSH TOURS AND TRAVELS PRO.AMAR AVARE</v>
          </cell>
          <cell r="B147">
            <v>44240</v>
          </cell>
        </row>
        <row r="148">
          <cell r="A148" t="str">
            <v>AVINASH VISHWANATH GONDE</v>
          </cell>
          <cell r="B148">
            <v>44240</v>
          </cell>
        </row>
        <row r="149">
          <cell r="A149" t="str">
            <v>SHUBHAM VYANKTESH GUNDEWAR</v>
          </cell>
          <cell r="B149">
            <v>44240</v>
          </cell>
        </row>
        <row r="150">
          <cell r="A150" t="str">
            <v>NILESH VIJAYKUMAR KALA</v>
          </cell>
          <cell r="B150">
            <v>44241</v>
          </cell>
        </row>
        <row r="151">
          <cell r="A151" t="str">
            <v>ANAND SURESH KOLHATKAR</v>
          </cell>
          <cell r="B151">
            <v>44241</v>
          </cell>
        </row>
        <row r="152">
          <cell r="A152" t="str">
            <v>BHAKTI BHUSHAN SAWANT</v>
          </cell>
          <cell r="B152">
            <v>44241</v>
          </cell>
        </row>
        <row r="153">
          <cell r="A153" t="str">
            <v>SAMAKALEEN PRAKASHAN</v>
          </cell>
          <cell r="B153">
            <v>44241</v>
          </cell>
        </row>
        <row r="154">
          <cell r="A154" t="str">
            <v>VAIBHAV LAXMAN MANE</v>
          </cell>
          <cell r="B154">
            <v>44242</v>
          </cell>
        </row>
        <row r="155">
          <cell r="A155" t="str">
            <v>JEEVAN JANARDAN KHEDEKAR</v>
          </cell>
          <cell r="B155">
            <v>44242</v>
          </cell>
        </row>
        <row r="156">
          <cell r="A156" t="str">
            <v>PRABHAKAR VAMAN SUTAR</v>
          </cell>
          <cell r="B156">
            <v>44242</v>
          </cell>
        </row>
        <row r="157">
          <cell r="A157" t="str">
            <v>BHAIRU PIRAJI SANAP</v>
          </cell>
          <cell r="B157">
            <v>44242</v>
          </cell>
        </row>
        <row r="158">
          <cell r="A158" t="str">
            <v>SAURABH SUDHIR SHEDOLKAR</v>
          </cell>
          <cell r="B158">
            <v>44242</v>
          </cell>
        </row>
        <row r="159">
          <cell r="A159" t="str">
            <v>PRAVIN VITTHALRAO BANSODE</v>
          </cell>
          <cell r="B159">
            <v>44243</v>
          </cell>
        </row>
        <row r="160">
          <cell r="A160" t="str">
            <v>PANKAJ RAMPRAKASH NAGPAL</v>
          </cell>
          <cell r="B160">
            <v>44243</v>
          </cell>
        </row>
        <row r="161">
          <cell r="A161" t="str">
            <v>RISHIKESH RAMRAO NIRANJAN</v>
          </cell>
          <cell r="B161">
            <v>44243</v>
          </cell>
        </row>
        <row r="162">
          <cell r="A162" t="str">
            <v>BUDHARAM OPARAM BISHNOI</v>
          </cell>
          <cell r="B162">
            <v>44243</v>
          </cell>
        </row>
        <row r="163">
          <cell r="A163" t="str">
            <v>PRAKASH CHINTAMAN CHORGE</v>
          </cell>
          <cell r="B163">
            <v>44243</v>
          </cell>
        </row>
        <row r="164">
          <cell r="A164" t="str">
            <v>SHRAWAN KUMAR SHARMA</v>
          </cell>
          <cell r="B164">
            <v>44243</v>
          </cell>
        </row>
        <row r="165">
          <cell r="A165" t="str">
            <v xml:space="preserve">SNEHAL BABURAO RAIKWAR-BRIGHTVOLT </v>
          </cell>
          <cell r="B165">
            <v>44244</v>
          </cell>
        </row>
        <row r="166">
          <cell r="A166" t="str">
            <v>ANIL SURESH DEHAHDRAY</v>
          </cell>
          <cell r="B166">
            <v>44245</v>
          </cell>
        </row>
        <row r="167">
          <cell r="A167" t="str">
            <v>BALIRAM WAGHU PAWAR</v>
          </cell>
          <cell r="B167">
            <v>44245</v>
          </cell>
        </row>
        <row r="168">
          <cell r="A168" t="str">
            <v>GANPAT AMBADAS KADAM</v>
          </cell>
          <cell r="B168">
            <v>44246</v>
          </cell>
        </row>
        <row r="169">
          <cell r="A169" t="str">
            <v>SHYAMDAYAL RAMNAYAN YADAV</v>
          </cell>
          <cell r="B169">
            <v>44246</v>
          </cell>
        </row>
        <row r="170">
          <cell r="A170" t="str">
            <v>LILLY GEORGE KUTTY-md ref</v>
          </cell>
          <cell r="B170">
            <v>44246</v>
          </cell>
        </row>
        <row r="171">
          <cell r="A171" t="str">
            <v>PAWAN RAHANGDALE</v>
          </cell>
          <cell r="B171">
            <v>44246</v>
          </cell>
        </row>
        <row r="172">
          <cell r="A172" t="str">
            <v xml:space="preserve"> PRAFUL SHRIKANT DAGADE-(POOJA)</v>
          </cell>
          <cell r="B172">
            <v>44246</v>
          </cell>
        </row>
        <row r="173">
          <cell r="A173" t="str">
            <v>DEEPAK GOVIND DESHPANDE</v>
          </cell>
          <cell r="B173">
            <v>44247</v>
          </cell>
        </row>
        <row r="174">
          <cell r="A174" t="str">
            <v>SHIVAJI MADHUKAR KOLHE</v>
          </cell>
          <cell r="B174">
            <v>44248</v>
          </cell>
        </row>
        <row r="175">
          <cell r="A175" t="str">
            <v>VISHAL BANSILAL BHAVSAR</v>
          </cell>
          <cell r="B175">
            <v>44248</v>
          </cell>
        </row>
        <row r="176">
          <cell r="A176" t="str">
            <v>SAMKIT AMOL DESAI-2020</v>
          </cell>
          <cell r="B176">
            <v>44249</v>
          </cell>
        </row>
        <row r="177">
          <cell r="A177" t="str">
            <v>DARSHANA CHANDRASHEKHA HAJARE</v>
          </cell>
          <cell r="B177">
            <v>44249</v>
          </cell>
        </row>
        <row r="178">
          <cell r="A178" t="str">
            <v>NIKHIL RAVINDRA WADEKAR</v>
          </cell>
          <cell r="B178">
            <v>44249</v>
          </cell>
        </row>
        <row r="179">
          <cell r="A179" t="str">
            <v>RAJESHWAR PRADIP SUPEKAR</v>
          </cell>
          <cell r="B179">
            <v>44249</v>
          </cell>
        </row>
        <row r="180">
          <cell r="A180" t="str">
            <v>DEEPAK NARHARI KONDHARE</v>
          </cell>
          <cell r="B180">
            <v>44249</v>
          </cell>
        </row>
        <row r="181">
          <cell r="A181" t="str">
            <v>RAKHIBEN VISHAL KOTHARI</v>
          </cell>
          <cell r="B181">
            <v>44249</v>
          </cell>
        </row>
        <row r="182">
          <cell r="A182" t="str">
            <v>GAURI MAHESH GHADGE</v>
          </cell>
          <cell r="B182">
            <v>44249</v>
          </cell>
        </row>
        <row r="183">
          <cell r="A183" t="str">
            <v>ASHISH SHANTARAM DATAR</v>
          </cell>
          <cell r="B183">
            <v>44250</v>
          </cell>
        </row>
        <row r="184">
          <cell r="A184" t="str">
            <v>PRIYA PRITAM MANE</v>
          </cell>
          <cell r="B184">
            <v>44250</v>
          </cell>
        </row>
        <row r="185">
          <cell r="A185" t="str">
            <v>RAJESH GURMUKHDAS TOLANI-2020</v>
          </cell>
          <cell r="B185">
            <v>44250</v>
          </cell>
        </row>
        <row r="186">
          <cell r="A186" t="str">
            <v>GOPAL GOVINDRAO MANEDESHMUKH</v>
          </cell>
          <cell r="B186">
            <v>44250</v>
          </cell>
        </row>
        <row r="187">
          <cell r="A187" t="str">
            <v>DHIRAJ SUDHAKAR CHONDHIKAR</v>
          </cell>
          <cell r="B187">
            <v>44251</v>
          </cell>
        </row>
        <row r="188">
          <cell r="A188" t="str">
            <v>SIDDHESH SURESH PATIL</v>
          </cell>
          <cell r="B188">
            <v>44251</v>
          </cell>
        </row>
        <row r="189">
          <cell r="A189" t="str">
            <v>DHRUV DINESH SHARMA</v>
          </cell>
          <cell r="B189">
            <v>44251</v>
          </cell>
        </row>
        <row r="190">
          <cell r="A190" t="str">
            <v>YESHWANT VASANT TAMBE</v>
          </cell>
          <cell r="B190">
            <v>44251</v>
          </cell>
        </row>
        <row r="191">
          <cell r="A191" t="str">
            <v>AMIT DNYANESHWAR KAMTHE</v>
          </cell>
          <cell r="B191">
            <v>44252</v>
          </cell>
        </row>
        <row r="192">
          <cell r="A192" t="str">
            <v>MOUMITA PAUL</v>
          </cell>
          <cell r="B192">
            <v>44252</v>
          </cell>
        </row>
        <row r="193">
          <cell r="A193" t="str">
            <v>DEEPAK SAMBHAJI SHINDE</v>
          </cell>
          <cell r="B193">
            <v>44252</v>
          </cell>
        </row>
        <row r="194">
          <cell r="A194" t="str">
            <v>RAJENDRA HANUMANT DOLE</v>
          </cell>
          <cell r="B194">
            <v>44252</v>
          </cell>
        </row>
        <row r="195">
          <cell r="A195" t="str">
            <v>SANJEEV KUMAR SANI-CSD</v>
          </cell>
          <cell r="B195">
            <v>44252</v>
          </cell>
        </row>
        <row r="196">
          <cell r="A196" t="str">
            <v>SAYALI VINOD MEHTA</v>
          </cell>
          <cell r="B196">
            <v>44253</v>
          </cell>
        </row>
        <row r="197">
          <cell r="A197" t="str">
            <v>SHITAL PRAVIN DUBE</v>
          </cell>
          <cell r="B197">
            <v>44253</v>
          </cell>
        </row>
        <row r="198">
          <cell r="A198" t="str">
            <v>AMOL RADHAKISAN SONAWANE</v>
          </cell>
          <cell r="B198">
            <v>44253</v>
          </cell>
        </row>
        <row r="199">
          <cell r="A199" t="str">
            <v>SITARAM RAGHUNATH SHINDE</v>
          </cell>
          <cell r="B199">
            <v>44254</v>
          </cell>
        </row>
        <row r="200">
          <cell r="A200" t="str">
            <v>SATISH DNYANDEO NIMKANDE</v>
          </cell>
          <cell r="B200">
            <v>44254</v>
          </cell>
        </row>
        <row r="201">
          <cell r="A201" t="str">
            <v>MANGESH JALANDAR KENJALE</v>
          </cell>
          <cell r="B201">
            <v>44254</v>
          </cell>
        </row>
        <row r="202">
          <cell r="A202" t="str">
            <v>MAHESH LAXMAN DAREKAR</v>
          </cell>
          <cell r="B202">
            <v>44254</v>
          </cell>
        </row>
        <row r="203">
          <cell r="A203" t="str">
            <v>SUJEETKUMAR AVADHESH YADAV</v>
          </cell>
          <cell r="B203">
            <v>44254</v>
          </cell>
        </row>
        <row r="204">
          <cell r="A204" t="str">
            <v>SANTOSHDEVI MAHENDRA RAJPUROHIT</v>
          </cell>
          <cell r="B204">
            <v>44255</v>
          </cell>
        </row>
        <row r="205">
          <cell r="A205" t="str">
            <v>SHIVAJI TAMMA GOGALE-KESHAV A NAIK</v>
          </cell>
          <cell r="B205">
            <v>44255</v>
          </cell>
        </row>
        <row r="206">
          <cell r="A206" t="str">
            <v>BIPINCHANDRA LALABHAI PATEL</v>
          </cell>
          <cell r="B206">
            <v>44258</v>
          </cell>
        </row>
        <row r="207">
          <cell r="A207" t="str">
            <v>HARSHA HERAMB INAMDAR</v>
          </cell>
          <cell r="B207">
            <v>44258</v>
          </cell>
        </row>
        <row r="208">
          <cell r="A208" t="str">
            <v>NITISH BALASAHEB KADAM</v>
          </cell>
          <cell r="B208">
            <v>44259</v>
          </cell>
        </row>
        <row r="209">
          <cell r="A209" t="str">
            <v>SEEMA SARVOTTAM GAVRASKAR HULSURE-2020</v>
          </cell>
          <cell r="B209">
            <v>44260</v>
          </cell>
        </row>
        <row r="210">
          <cell r="A210" t="str">
            <v>SANTOSHKUMAR SHARMA</v>
          </cell>
          <cell r="B210">
            <v>44261</v>
          </cell>
        </row>
        <row r="211">
          <cell r="A211" t="str">
            <v>BAPUSAHEB ATMARAM JADHAV</v>
          </cell>
          <cell r="B211">
            <v>44264</v>
          </cell>
        </row>
        <row r="212">
          <cell r="A212" t="str">
            <v>ASHWINI SUHAS DHANGE EKNATH BHOGATE-2020</v>
          </cell>
          <cell r="B212">
            <v>44264</v>
          </cell>
        </row>
        <row r="213">
          <cell r="A213" t="str">
            <v>LOHIA MACHATRONIK PRIVATE LIMITED</v>
          </cell>
          <cell r="B213">
            <v>44265</v>
          </cell>
        </row>
        <row r="214">
          <cell r="A214" t="str">
            <v>SHARAD DNYANESHWAR BARATHE</v>
          </cell>
          <cell r="B214">
            <v>44265</v>
          </cell>
        </row>
        <row r="215">
          <cell r="A215" t="str">
            <v>YASHWANT PRAMOD BHVIBHAR</v>
          </cell>
          <cell r="B215">
            <v>44265</v>
          </cell>
        </row>
        <row r="216">
          <cell r="A216" t="str">
            <v>YOGITA SUNIL DEORE</v>
          </cell>
          <cell r="B216">
            <v>44267</v>
          </cell>
        </row>
        <row r="217">
          <cell r="A217" t="str">
            <v>GAJANAN TRIMBAKRAO SAWALKE</v>
          </cell>
          <cell r="B217">
            <v>44267</v>
          </cell>
        </row>
        <row r="218">
          <cell r="A218" t="str">
            <v>CHANDRAKANT ASHOK INGALE</v>
          </cell>
          <cell r="B218">
            <v>44267</v>
          </cell>
        </row>
        <row r="219">
          <cell r="A219" t="str">
            <v>MAHESH BHAGWANDAS GUGALE</v>
          </cell>
          <cell r="B219">
            <v>44268</v>
          </cell>
        </row>
        <row r="220">
          <cell r="A220" t="str">
            <v>MAHENDRA YASHWANT PATIL</v>
          </cell>
          <cell r="B220">
            <v>44268</v>
          </cell>
        </row>
        <row r="221">
          <cell r="A221" t="str">
            <v>AJAY CHAMANLAL LONGANI</v>
          </cell>
          <cell r="B221">
            <v>44268</v>
          </cell>
        </row>
        <row r="222">
          <cell r="A222" t="str">
            <v>NILESH PRAMOD KULKARNI</v>
          </cell>
          <cell r="B222">
            <v>44269</v>
          </cell>
        </row>
        <row r="223">
          <cell r="A223" t="str">
            <v>AMOL PRAKASH PATIL</v>
          </cell>
          <cell r="B223">
            <v>44270</v>
          </cell>
        </row>
        <row r="224">
          <cell r="A224" t="str">
            <v>AJIT PRAKASH PATIL</v>
          </cell>
          <cell r="B224">
            <v>44270</v>
          </cell>
        </row>
        <row r="225">
          <cell r="A225" t="str">
            <v>TUSHAR GORAKH KHATALE</v>
          </cell>
          <cell r="B225">
            <v>44270</v>
          </cell>
        </row>
        <row r="226">
          <cell r="A226" t="str">
            <v>RAMESHWAR PUNJAJI PANDIT</v>
          </cell>
          <cell r="B226">
            <v>44270</v>
          </cell>
        </row>
        <row r="227">
          <cell r="A227" t="str">
            <v>UMESHCHANDRA VISHWANATH LATPATE</v>
          </cell>
          <cell r="B227">
            <v>44271</v>
          </cell>
        </row>
        <row r="228">
          <cell r="A228" t="str">
            <v>AVINASH YADAVRAO GAIKWAD</v>
          </cell>
          <cell r="B228">
            <v>44271</v>
          </cell>
        </row>
        <row r="229">
          <cell r="A229" t="str">
            <v>SUHAS BABANRAO LADKAT</v>
          </cell>
          <cell r="B229">
            <v>44272</v>
          </cell>
        </row>
        <row r="230">
          <cell r="A230" t="str">
            <v>ABHISHEK KRISHNANATH KULKARNI</v>
          </cell>
          <cell r="B230">
            <v>44272</v>
          </cell>
        </row>
        <row r="231">
          <cell r="A231" t="str">
            <v>NITESH AGARWAL</v>
          </cell>
          <cell r="B231">
            <v>44272</v>
          </cell>
        </row>
        <row r="232">
          <cell r="A232" t="str">
            <v>NEETA SATISH CHAUDHARI</v>
          </cell>
          <cell r="B232">
            <v>44272</v>
          </cell>
        </row>
        <row r="233">
          <cell r="A233" t="str">
            <v>SHANKAR CHARIYA RAMAWAT</v>
          </cell>
          <cell r="B233">
            <v>44272</v>
          </cell>
        </row>
        <row r="234">
          <cell r="A234" t="str">
            <v>SACHIN SUBHASH SHAH</v>
          </cell>
          <cell r="B234">
            <v>44272</v>
          </cell>
        </row>
        <row r="235">
          <cell r="A235" t="str">
            <v>SUBODH PRATAPRAO PATIL</v>
          </cell>
          <cell r="B235">
            <v>44272</v>
          </cell>
        </row>
        <row r="236">
          <cell r="A236" t="str">
            <v>RAJKUMAR GAUTAM ATHAWALE</v>
          </cell>
          <cell r="B236">
            <v>44272</v>
          </cell>
        </row>
        <row r="237">
          <cell r="A237" t="str">
            <v>MAHESH SHAMRAO GORE</v>
          </cell>
          <cell r="B237">
            <v>44272</v>
          </cell>
        </row>
        <row r="238">
          <cell r="A238" t="str">
            <v>SHREEPAL SURAJMAL MEHTA</v>
          </cell>
          <cell r="B238">
            <v>44272</v>
          </cell>
        </row>
        <row r="239">
          <cell r="A239" t="str">
            <v>ASHWINI PRASAD WARTIKAR</v>
          </cell>
          <cell r="B239">
            <v>44272</v>
          </cell>
        </row>
        <row r="240">
          <cell r="A240" t="str">
            <v>PRASHANT RAMESH CHAVAN</v>
          </cell>
          <cell r="B240">
            <v>44273</v>
          </cell>
        </row>
        <row r="241">
          <cell r="A241" t="str">
            <v>SAMARTH TOURS AND TRAVELS PRO.HANUMANT YEGADE-2020</v>
          </cell>
          <cell r="B241">
            <v>44273</v>
          </cell>
        </row>
        <row r="242">
          <cell r="A242" t="str">
            <v>ASHISH MADHAV RANADE</v>
          </cell>
          <cell r="B242">
            <v>44273</v>
          </cell>
        </row>
        <row r="243">
          <cell r="A243" t="str">
            <v>RAJENDRA KAPURCHAND CHORDIYA</v>
          </cell>
          <cell r="B243">
            <v>44273</v>
          </cell>
        </row>
        <row r="244">
          <cell r="A244" t="str">
            <v>AAROHI NIKHIL KULKARNI</v>
          </cell>
          <cell r="B244">
            <v>44273</v>
          </cell>
        </row>
        <row r="245">
          <cell r="A245" t="str">
            <v>SHRADDHA WADEKAR</v>
          </cell>
          <cell r="B245">
            <v>44274</v>
          </cell>
        </row>
        <row r="246">
          <cell r="A246" t="str">
            <v>CHAITANYA S GODBOLE</v>
          </cell>
          <cell r="B246">
            <v>44274</v>
          </cell>
        </row>
        <row r="247">
          <cell r="A247" t="str">
            <v>SHARAD NAGNATRAO KONDEKAR</v>
          </cell>
          <cell r="B247">
            <v>44274</v>
          </cell>
        </row>
        <row r="248">
          <cell r="A248" t="str">
            <v>ANIL BANSI BARGAL ( MANJUSHA JADHAV)</v>
          </cell>
          <cell r="B248">
            <v>44274</v>
          </cell>
        </row>
        <row r="249">
          <cell r="A249" t="str">
            <v>ANIL MORESHWAR KELKAR</v>
          </cell>
          <cell r="B249">
            <v>44274</v>
          </cell>
        </row>
        <row r="250">
          <cell r="A250" t="str">
            <v>BHAGYASHRI SACHIN MANE</v>
          </cell>
          <cell r="B250">
            <v>44275</v>
          </cell>
        </row>
        <row r="251">
          <cell r="A251" t="str">
            <v>CHANDRAKANT BAPURAO MAHAJAN</v>
          </cell>
          <cell r="B251">
            <v>44275</v>
          </cell>
        </row>
        <row r="252">
          <cell r="A252" t="str">
            <v>VITTHAL GOVIND GARJE</v>
          </cell>
          <cell r="B252">
            <v>44275</v>
          </cell>
        </row>
        <row r="253">
          <cell r="A253" t="str">
            <v>SATISH RAMRAO WADDE</v>
          </cell>
          <cell r="B253">
            <v>44275</v>
          </cell>
        </row>
        <row r="254">
          <cell r="A254" t="str">
            <v>KIRAN VASANTRAO WATTAMWAR</v>
          </cell>
          <cell r="B254">
            <v>44275</v>
          </cell>
        </row>
        <row r="255">
          <cell r="A255" t="str">
            <v>ADWAIT IRANNA PATIL-CSD</v>
          </cell>
          <cell r="B255">
            <v>44276</v>
          </cell>
        </row>
        <row r="256">
          <cell r="A256" t="str">
            <v>VAIBHAV KASHABA VITHOBA KARMARE</v>
          </cell>
          <cell r="B256">
            <v>44277</v>
          </cell>
        </row>
        <row r="257">
          <cell r="A257" t="str">
            <v>AMEYA ANANT KUNTE</v>
          </cell>
          <cell r="B257">
            <v>44277</v>
          </cell>
        </row>
        <row r="258">
          <cell r="A258" t="str">
            <v>AMRUTA ASHOKGIRI GOSAVI</v>
          </cell>
          <cell r="B258">
            <v>44278</v>
          </cell>
        </row>
        <row r="259">
          <cell r="A259" t="str">
            <v>UMANG RAJESH AGARWAL</v>
          </cell>
          <cell r="B259">
            <v>44278</v>
          </cell>
        </row>
        <row r="260">
          <cell r="A260" t="str">
            <v>NILESH PURSHOTTAM CHAUDHARI</v>
          </cell>
          <cell r="B260">
            <v>44278</v>
          </cell>
        </row>
        <row r="261">
          <cell r="A261" t="str">
            <v>RAMESHWAR MOLA YADAV</v>
          </cell>
          <cell r="B261">
            <v>44278</v>
          </cell>
        </row>
        <row r="262">
          <cell r="A262" t="str">
            <v>UTKARSH SHRIKANT UMRIKAR</v>
          </cell>
          <cell r="B262">
            <v>44279</v>
          </cell>
        </row>
        <row r="263">
          <cell r="A263" t="str">
            <v>VISHAL SHIVAJIRAO PANSARE</v>
          </cell>
          <cell r="B263">
            <v>44279</v>
          </cell>
        </row>
        <row r="264">
          <cell r="A264" t="str">
            <v>VARSHA SHANTANU PANSARE</v>
          </cell>
          <cell r="B264">
            <v>44279</v>
          </cell>
        </row>
        <row r="265">
          <cell r="A265" t="str">
            <v>SUREKHA BALASAHEB GHANWAT-2020</v>
          </cell>
          <cell r="B265">
            <v>44279</v>
          </cell>
        </row>
        <row r="266">
          <cell r="A266" t="str">
            <v>VIVEK SHARAD LELE</v>
          </cell>
          <cell r="B266">
            <v>44279</v>
          </cell>
        </row>
        <row r="267">
          <cell r="A267" t="str">
            <v>GURUVINDERSINGH KULDEEPSINGH TUTEJA</v>
          </cell>
          <cell r="B267">
            <v>44279</v>
          </cell>
        </row>
        <row r="268">
          <cell r="A268" t="str">
            <v>GANESH DATTATRAYA JADHAV</v>
          </cell>
          <cell r="B268">
            <v>44279</v>
          </cell>
        </row>
        <row r="269">
          <cell r="A269" t="str">
            <v>DILIP RAVJI DINKAR (MANOJ V KHANDAVE)</v>
          </cell>
          <cell r="B269">
            <v>44280</v>
          </cell>
        </row>
        <row r="270">
          <cell r="A270" t="str">
            <v>SIDDHARTH GELDA</v>
          </cell>
          <cell r="B270">
            <v>44280</v>
          </cell>
        </row>
        <row r="271">
          <cell r="A271" t="str">
            <v>SACHIN RAMCHANDRA BHOSALE</v>
          </cell>
          <cell r="B271">
            <v>44280</v>
          </cell>
        </row>
        <row r="272">
          <cell r="A272" t="str">
            <v>RAJIV SHANKAR BHOSALE</v>
          </cell>
          <cell r="B272">
            <v>44280</v>
          </cell>
        </row>
        <row r="273">
          <cell r="A273" t="str">
            <v>DIPESH DINESH PINJARKAR</v>
          </cell>
          <cell r="B273">
            <v>44280</v>
          </cell>
        </row>
        <row r="274">
          <cell r="A274" t="str">
            <v>APARNA SAMEER RAMESH DIVEKAR</v>
          </cell>
          <cell r="B274">
            <v>44280</v>
          </cell>
        </row>
        <row r="275">
          <cell r="A275" t="str">
            <v>SHWETA SHIVAJIRAO SHINDE</v>
          </cell>
          <cell r="B275">
            <v>44280</v>
          </cell>
        </row>
        <row r="276">
          <cell r="A276" t="str">
            <v>SAMEER KANCHARU KONDE</v>
          </cell>
          <cell r="B276">
            <v>44280</v>
          </cell>
        </row>
        <row r="277">
          <cell r="A277" t="str">
            <v>PRAKASH MADAN NEWADE</v>
          </cell>
          <cell r="B277">
            <v>44281</v>
          </cell>
        </row>
        <row r="278">
          <cell r="A278" t="str">
            <v>YOGESH YASHWANT BODAKE</v>
          </cell>
          <cell r="B278">
            <v>44281</v>
          </cell>
        </row>
        <row r="279">
          <cell r="A279" t="str">
            <v>EKNATH HARISHCHANDRA TUMBA PATIL</v>
          </cell>
          <cell r="B279">
            <v>44281</v>
          </cell>
        </row>
        <row r="280">
          <cell r="A280" t="str">
            <v>DARPAN DEEPAK JAUHARI</v>
          </cell>
          <cell r="B280">
            <v>44281</v>
          </cell>
        </row>
        <row r="281">
          <cell r="A281" t="str">
            <v>PRAKSH MOHANRAJ JOSHI</v>
          </cell>
          <cell r="B281">
            <v>44281</v>
          </cell>
        </row>
        <row r="282">
          <cell r="A282" t="str">
            <v>ADITYA AMIT MODAK</v>
          </cell>
          <cell r="B282">
            <v>44282</v>
          </cell>
        </row>
        <row r="283">
          <cell r="A283" t="str">
            <v>MOIZ HAMID JOHAR</v>
          </cell>
          <cell r="B283">
            <v>44282</v>
          </cell>
        </row>
        <row r="284">
          <cell r="A284" t="str">
            <v>PRAVIN PRABHAKAR GARUD</v>
          </cell>
          <cell r="B284">
            <v>44282</v>
          </cell>
        </row>
        <row r="285">
          <cell r="A285" t="str">
            <v>DHARMESH RAMESHCHANDRA MODI</v>
          </cell>
          <cell r="B285">
            <v>44283</v>
          </cell>
        </row>
        <row r="286">
          <cell r="A286" t="str">
            <v>NIKHIL PAVAN GADODIYA</v>
          </cell>
          <cell r="B286">
            <v>44283</v>
          </cell>
        </row>
        <row r="287">
          <cell r="A287" t="str">
            <v>SAGAR RAJARAM PAWAR</v>
          </cell>
          <cell r="B287">
            <v>44285</v>
          </cell>
        </row>
        <row r="288">
          <cell r="A288" t="str">
            <v>SANJAY NAMDEV FAWADE</v>
          </cell>
          <cell r="B288">
            <v>44285</v>
          </cell>
        </row>
        <row r="289">
          <cell r="A289" t="str">
            <v>VIVEK NARENDRA SINGH</v>
          </cell>
          <cell r="B289">
            <v>44285</v>
          </cell>
        </row>
        <row r="290">
          <cell r="A290" t="str">
            <v>DAKSHABEN SUDHIRBHAI SANGHANI</v>
          </cell>
          <cell r="B290">
            <v>44285</v>
          </cell>
        </row>
        <row r="291">
          <cell r="A291" t="str">
            <v>NILAY AJAY GHANGALE</v>
          </cell>
          <cell r="B291">
            <v>44285</v>
          </cell>
        </row>
        <row r="292">
          <cell r="A292" t="str">
            <v>KANARAM DEVARAMJI BORANA</v>
          </cell>
          <cell r="B292">
            <v>44285</v>
          </cell>
        </row>
        <row r="293">
          <cell r="A293" t="str">
            <v>AKSHAY PAI</v>
          </cell>
          <cell r="B293">
            <v>44285</v>
          </cell>
        </row>
        <row r="294">
          <cell r="A294" t="str">
            <v>NILIMA RAJENDRA NAMDEV JAWALKAR</v>
          </cell>
          <cell r="B294">
            <v>44285</v>
          </cell>
        </row>
        <row r="295">
          <cell r="A295" t="str">
            <v>SAYAJI PIRAJI WADGAVE</v>
          </cell>
          <cell r="B295">
            <v>44285</v>
          </cell>
        </row>
        <row r="296">
          <cell r="A296" t="str">
            <v>PRAMOD SAVKAR JADHAV</v>
          </cell>
          <cell r="B296">
            <v>44286</v>
          </cell>
        </row>
        <row r="297">
          <cell r="A297" t="str">
            <v>MADHVI ASHUTOSH SHARMA</v>
          </cell>
          <cell r="B297">
            <v>44286</v>
          </cell>
        </row>
        <row r="298">
          <cell r="A298" t="str">
            <v>ROHAN SHASHANK FOUJDAR</v>
          </cell>
          <cell r="B298">
            <v>44286</v>
          </cell>
        </row>
        <row r="299">
          <cell r="A299" t="str">
            <v>RAHUL AVINASH PATIL</v>
          </cell>
          <cell r="B299">
            <v>44286</v>
          </cell>
        </row>
        <row r="300">
          <cell r="A300" t="str">
            <v>AKSHAY HARIBHAU DEVIDAS GADEKAR</v>
          </cell>
          <cell r="B300">
            <v>44286</v>
          </cell>
        </row>
        <row r="301">
          <cell r="A301" t="str">
            <v>SHIVAJI SUKHDEV PAWAR</v>
          </cell>
          <cell r="B301">
            <v>44292</v>
          </cell>
        </row>
        <row r="302">
          <cell r="A302" t="str">
            <v>GANESH RAJENDRA PAWAR</v>
          </cell>
          <cell r="B302">
            <v>44292</v>
          </cell>
        </row>
        <row r="303">
          <cell r="A303" t="str">
            <v>AMEY SANJAY MULAY</v>
          </cell>
          <cell r="B303">
            <v>44292</v>
          </cell>
        </row>
        <row r="304">
          <cell r="A304" t="str">
            <v>GAUTAM SINHA</v>
          </cell>
          <cell r="B304">
            <v>44292</v>
          </cell>
        </row>
        <row r="305">
          <cell r="A305" t="str">
            <v>NARAYAN SHRIHARI SHEDGE</v>
          </cell>
          <cell r="B305">
            <v>44292</v>
          </cell>
        </row>
        <row r="306">
          <cell r="A306" t="str">
            <v>PURSHOTTAM SHRIMANT KALDATE</v>
          </cell>
          <cell r="B306">
            <v>44294</v>
          </cell>
        </row>
        <row r="307">
          <cell r="A307" t="str">
            <v>RAMSHAKAL KHARPAT VISHWAKARMA</v>
          </cell>
          <cell r="B307">
            <v>44294</v>
          </cell>
        </row>
        <row r="308">
          <cell r="A308" t="str">
            <v>JEEVAN SHESHRAO JAGTAP</v>
          </cell>
          <cell r="B308">
            <v>44294</v>
          </cell>
        </row>
        <row r="309">
          <cell r="A309" t="str">
            <v>ANANAD MADHUKAR RAO</v>
          </cell>
          <cell r="B309">
            <v>44295</v>
          </cell>
        </row>
        <row r="310">
          <cell r="A310" t="str">
            <v>ABHIJIT RAMESH TIKHE</v>
          </cell>
          <cell r="B310">
            <v>44295</v>
          </cell>
        </row>
        <row r="311">
          <cell r="A311" t="str">
            <v>NARSING JAGANNATH LATPATE (AMOL DAREKAR)</v>
          </cell>
          <cell r="B311">
            <v>44295</v>
          </cell>
        </row>
        <row r="312">
          <cell r="A312" t="str">
            <v>RAHUL DATTATRAY BADAVE</v>
          </cell>
          <cell r="B312">
            <v>44298</v>
          </cell>
        </row>
        <row r="313">
          <cell r="A313" t="str">
            <v>DATTATARAYA KUMBHAR</v>
          </cell>
          <cell r="B313">
            <v>44298</v>
          </cell>
        </row>
        <row r="314">
          <cell r="A314" t="str">
            <v>MUKUL DAMU CHAKANE</v>
          </cell>
          <cell r="B314">
            <v>44298</v>
          </cell>
        </row>
        <row r="315">
          <cell r="A315" t="str">
            <v>(SHAM) PRASANNA ARVIND SHIRODKAR</v>
          </cell>
          <cell r="B315">
            <v>44298</v>
          </cell>
        </row>
        <row r="316">
          <cell r="A316" t="str">
            <v>GANESH SOPAN SATAV</v>
          </cell>
          <cell r="B316">
            <v>44298</v>
          </cell>
        </row>
        <row r="317">
          <cell r="A317" t="str">
            <v>GAJANAN BANDOPANT MANKESHWARKAR</v>
          </cell>
          <cell r="B317">
            <v>44298</v>
          </cell>
        </row>
        <row r="318">
          <cell r="A318" t="str">
            <v>NITIN DILIP (GANAPAT)I BHOSALE</v>
          </cell>
          <cell r="B318">
            <v>44298</v>
          </cell>
        </row>
        <row r="319">
          <cell r="A319" t="str">
            <v>PURVA MARATHE</v>
          </cell>
          <cell r="B319">
            <v>44298</v>
          </cell>
        </row>
        <row r="320">
          <cell r="A320" t="str">
            <v>JOTIBA DHONDIBA NANDAVADEKAR</v>
          </cell>
          <cell r="B320">
            <v>44298</v>
          </cell>
        </row>
        <row r="321">
          <cell r="A321" t="str">
            <v>RAJABHAU SITARAM JADHAV</v>
          </cell>
          <cell r="B321">
            <v>44298</v>
          </cell>
        </row>
        <row r="322">
          <cell r="A322" t="str">
            <v>VIVEK DINKAR MOGHE</v>
          </cell>
          <cell r="B322">
            <v>44299</v>
          </cell>
        </row>
        <row r="323">
          <cell r="A323" t="str">
            <v>SHREE GAJANAN TOURS AND TRAVELS PRO MANISH INGLE</v>
          </cell>
          <cell r="B323">
            <v>44299</v>
          </cell>
        </row>
        <row r="324">
          <cell r="A324" t="str">
            <v>PRASHANT ANANDA HEBALE</v>
          </cell>
          <cell r="B324">
            <v>44300</v>
          </cell>
        </row>
        <row r="325">
          <cell r="A325" t="str">
            <v>SCHMALZ INDIA PVT LTD</v>
          </cell>
          <cell r="B325">
            <v>44300</v>
          </cell>
        </row>
        <row r="326">
          <cell r="A326" t="str">
            <v>SHAM GANGADHAR BORADE</v>
          </cell>
          <cell r="B326">
            <v>44300</v>
          </cell>
        </row>
        <row r="327">
          <cell r="A327" t="str">
            <v>(ANIKET) VIJAY BHIMRAO AVAHALE</v>
          </cell>
          <cell r="B327">
            <v>44300</v>
          </cell>
        </row>
        <row r="328">
          <cell r="A328" t="str">
            <v>SONAL SANJAY SALUNKE</v>
          </cell>
          <cell r="B328">
            <v>44300</v>
          </cell>
        </row>
        <row r="329">
          <cell r="A329" t="str">
            <v>JAYSING NARAYAN BHILARE</v>
          </cell>
          <cell r="B329">
            <v>44300</v>
          </cell>
        </row>
        <row r="330">
          <cell r="A330" t="str">
            <v>RAM GANESHRAO BHAROSE( ARUN DOMBE)</v>
          </cell>
          <cell r="B330">
            <v>44300</v>
          </cell>
        </row>
        <row r="331">
          <cell r="A331" t="str">
            <v>MANCHAK BAPURAO THORAT</v>
          </cell>
          <cell r="B331">
            <v>44300</v>
          </cell>
        </row>
        <row r="332">
          <cell r="A332" t="str">
            <v>NISHANT SHARMA</v>
          </cell>
          <cell r="B332">
            <v>44300</v>
          </cell>
        </row>
        <row r="333">
          <cell r="A333" t="str">
            <v>YUNUS S MUTWALLI</v>
          </cell>
          <cell r="B333">
            <v>44301</v>
          </cell>
        </row>
        <row r="334">
          <cell r="A334" t="str">
            <v>VARSHA PRAKASH KATARIA</v>
          </cell>
          <cell r="B334">
            <v>44302</v>
          </cell>
        </row>
        <row r="335">
          <cell r="A335" t="str">
            <v>YOGESHKUMAR CHAINSING SATWAN</v>
          </cell>
          <cell r="B335">
            <v>44302</v>
          </cell>
        </row>
        <row r="336">
          <cell r="A336" t="str">
            <v>SAMEER DILIP MUNGIKAR</v>
          </cell>
          <cell r="B336">
            <v>44302</v>
          </cell>
        </row>
        <row r="337">
          <cell r="A337" t="str">
            <v>KAMLESH ASHOK JAISWAL</v>
          </cell>
          <cell r="B337">
            <v>44305</v>
          </cell>
        </row>
        <row r="338">
          <cell r="A338" t="str">
            <v>APPASAHEB BHUJANGRAO YEOLE</v>
          </cell>
          <cell r="B338">
            <v>44306</v>
          </cell>
        </row>
        <row r="339">
          <cell r="A339" t="str">
            <v>DHANANJAY SHIVAJIRAO PAWALE</v>
          </cell>
          <cell r="B339">
            <v>44306</v>
          </cell>
        </row>
        <row r="340">
          <cell r="A340" t="str">
            <v>AKSHAY RAMDAS DHIDE</v>
          </cell>
          <cell r="B340">
            <v>44306</v>
          </cell>
        </row>
        <row r="341">
          <cell r="A341" t="str">
            <v>PRASHANT ASHOK RANSING</v>
          </cell>
          <cell r="B341">
            <v>44306</v>
          </cell>
        </row>
        <row r="342">
          <cell r="A342" t="str">
            <v>NEERAJ LUTTUR YADAV</v>
          </cell>
          <cell r="B342">
            <v>44306</v>
          </cell>
        </row>
        <row r="343">
          <cell r="A343" t="str">
            <v>NIKHIL KELKAR</v>
          </cell>
          <cell r="B343">
            <v>44309</v>
          </cell>
        </row>
        <row r="344">
          <cell r="A344" t="str">
            <v>VASIM RASHID SHAIKH</v>
          </cell>
          <cell r="B344">
            <v>44313</v>
          </cell>
        </row>
        <row r="345">
          <cell r="A345" t="str">
            <v>JYOTI PANDURANG DIXIT</v>
          </cell>
          <cell r="B345">
            <v>44313</v>
          </cell>
        </row>
        <row r="346">
          <cell r="A346" t="str">
            <v>VASHISHT BAPPASAHEB KHOSE</v>
          </cell>
          <cell r="B346">
            <v>44313</v>
          </cell>
        </row>
        <row r="347">
          <cell r="A347" t="str">
            <v>SUMIT VASANT KARALE</v>
          </cell>
          <cell r="B347">
            <v>44313</v>
          </cell>
        </row>
        <row r="348">
          <cell r="A348" t="str">
            <v>VIVEK HARILAL GADA</v>
          </cell>
          <cell r="B348">
            <v>44316</v>
          </cell>
        </row>
        <row r="349">
          <cell r="A349" t="str">
            <v>NIKHIL RAMDAS SAWANT</v>
          </cell>
          <cell r="B349">
            <v>44316</v>
          </cell>
        </row>
        <row r="350">
          <cell r="A350" t="str">
            <v>BABAN SANTOSH NALGUDE</v>
          </cell>
          <cell r="B350">
            <v>44316</v>
          </cell>
        </row>
        <row r="351">
          <cell r="A351" t="str">
            <v>SAHEB SOPANRAO UGALE</v>
          </cell>
          <cell r="B351">
            <v>44327</v>
          </cell>
        </row>
        <row r="352">
          <cell r="A352" t="str">
            <v>SHIVRAJ JAYARAM HEGDE</v>
          </cell>
          <cell r="B352">
            <v>44328</v>
          </cell>
        </row>
        <row r="353">
          <cell r="A353" t="str">
            <v>MITALI MAKARAND INGAWALE</v>
          </cell>
          <cell r="B353">
            <v>44328</v>
          </cell>
        </row>
        <row r="354">
          <cell r="A354" t="str">
            <v>KIRAN DINESH PINJARKAR</v>
          </cell>
          <cell r="B354">
            <v>44328</v>
          </cell>
        </row>
        <row r="355">
          <cell r="A355" t="str">
            <v>DEEPAK MANOHAR HINDE</v>
          </cell>
          <cell r="B355">
            <v>44328</v>
          </cell>
        </row>
        <row r="356">
          <cell r="A356" t="str">
            <v>SANDEEP VASANT KADAMBANDE</v>
          </cell>
          <cell r="B356">
            <v>44328</v>
          </cell>
        </row>
        <row r="357">
          <cell r="A357" t="str">
            <v>PANKAJ TULSIDAS SHETE</v>
          </cell>
          <cell r="B357">
            <v>44329</v>
          </cell>
        </row>
        <row r="358">
          <cell r="A358" t="str">
            <v>SANDEEP PRABHAKAR RAUT</v>
          </cell>
          <cell r="B358">
            <v>44329</v>
          </cell>
        </row>
        <row r="359">
          <cell r="A359" t="str">
            <v>NIKHIL VIDYADHAR LATKAR</v>
          </cell>
          <cell r="B359">
            <v>44329</v>
          </cell>
        </row>
        <row r="360">
          <cell r="A360" t="str">
            <v>NISHIKANT DAMODAR SHINDE</v>
          </cell>
          <cell r="B360">
            <v>44329</v>
          </cell>
        </row>
        <row r="361">
          <cell r="A361" t="str">
            <v>SHILPA  MANGESH POTNIS</v>
          </cell>
          <cell r="B361">
            <v>44329</v>
          </cell>
        </row>
        <row r="362">
          <cell r="A362" t="str">
            <v>MUSTAFA HUZAIFA HUSAIN</v>
          </cell>
          <cell r="B362">
            <v>44330</v>
          </cell>
        </row>
        <row r="363">
          <cell r="A363" t="str">
            <v>NASEERUDDIN SHAIKH (MONALI JAISWAL)</v>
          </cell>
          <cell r="B363">
            <v>44331</v>
          </cell>
        </row>
        <row r="364">
          <cell r="A364" t="str">
            <v>SANGRAMSING YUVRAJSING JADHAV</v>
          </cell>
          <cell r="B364">
            <v>44331</v>
          </cell>
        </row>
        <row r="365">
          <cell r="A365" t="str">
            <v>PRADIP JIJARAO MISAL</v>
          </cell>
          <cell r="B365">
            <v>44331</v>
          </cell>
        </row>
        <row r="366">
          <cell r="A366" t="str">
            <v>SHRIKANT NARESH MORE</v>
          </cell>
          <cell r="B366">
            <v>44331</v>
          </cell>
        </row>
        <row r="367">
          <cell r="A367" t="str">
            <v>YOGESH SOMNATH BALWADKAR</v>
          </cell>
          <cell r="B367">
            <v>44331</v>
          </cell>
        </row>
        <row r="368">
          <cell r="A368" t="str">
            <v>MAHESH ROHIDAS SABALE</v>
          </cell>
          <cell r="B368">
            <v>44333</v>
          </cell>
        </row>
        <row r="369">
          <cell r="A369" t="str">
            <v>RAKESH SHYAMSUNDER BHUTADA</v>
          </cell>
          <cell r="B369">
            <v>44334</v>
          </cell>
        </row>
      </sheetData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-cpl"/>
      <sheetName val="MODEL"/>
      <sheetName val="TILL -31.12.20"/>
      <sheetName val="as per varient"/>
      <sheetName val="DSR"/>
      <sheetName val="master"/>
      <sheetName val="daily st report"/>
      <sheetName val="allo-april 21"/>
      <sheetName val="STATUS"/>
      <sheetName val="PUR-2021"/>
      <sheetName val="all"/>
      <sheetName val="TRADE NO"/>
      <sheetName val="EBR"/>
      <sheetName val="SCP"/>
      <sheetName val="insurance"/>
      <sheetName val="CLAIM"/>
      <sheetName val="retail"/>
      <sheetName val="tally ret"/>
      <sheetName val="hmil incentive"/>
    </sheetNames>
    <sheetDataSet>
      <sheetData sheetId="0" refreshError="1"/>
      <sheetData sheetId="1" refreshError="1">
        <row r="1">
          <cell r="C1" t="str">
            <v>Variant</v>
          </cell>
          <cell r="D1" t="str">
            <v>Model   Fuel</v>
          </cell>
          <cell r="E1" t="str">
            <v>Fuel</v>
          </cell>
          <cell r="F1" t="str">
            <v>Model</v>
          </cell>
        </row>
        <row r="2">
          <cell r="C2" t="str">
            <v>AURA 1.2MT CNG S</v>
          </cell>
          <cell r="D2" t="str">
            <v>AURA-C</v>
          </cell>
          <cell r="E2" t="str">
            <v>CNG</v>
          </cell>
          <cell r="F2" t="str">
            <v>AURA</v>
          </cell>
        </row>
        <row r="3">
          <cell r="C3" t="str">
            <v>AURA 1.2AMT CRDi S</v>
          </cell>
          <cell r="D3" t="str">
            <v>AURA-D</v>
          </cell>
          <cell r="E3" t="str">
            <v>DIESEL</v>
          </cell>
          <cell r="F3" t="str">
            <v>AURA</v>
          </cell>
        </row>
        <row r="4">
          <cell r="C4" t="str">
            <v>AURA 1.2AMT CRDi SX+</v>
          </cell>
          <cell r="D4" t="str">
            <v>AURA-D</v>
          </cell>
          <cell r="E4" t="str">
            <v>DIESEL</v>
          </cell>
          <cell r="F4" t="str">
            <v>AURA</v>
          </cell>
        </row>
        <row r="5">
          <cell r="C5" t="str">
            <v>AURA 1.2MT CRDi S</v>
          </cell>
          <cell r="D5" t="str">
            <v>AURA-D</v>
          </cell>
          <cell r="E5" t="str">
            <v>DIESEL</v>
          </cell>
          <cell r="F5" t="str">
            <v>AURA</v>
          </cell>
        </row>
        <row r="6">
          <cell r="C6" t="str">
            <v>AURA 1.2MT CRDi SX(O)</v>
          </cell>
          <cell r="D6" t="str">
            <v>AURA-D</v>
          </cell>
          <cell r="E6" t="str">
            <v>DIESEL</v>
          </cell>
          <cell r="F6" t="str">
            <v>AURA</v>
          </cell>
        </row>
        <row r="7">
          <cell r="C7" t="str">
            <v>AURA 1.0 TURBO GDI MT (SX+)</v>
          </cell>
          <cell r="D7" t="str">
            <v>AURA-P</v>
          </cell>
          <cell r="E7" t="str">
            <v>PETROL</v>
          </cell>
          <cell r="F7" t="str">
            <v>AURA</v>
          </cell>
        </row>
        <row r="8">
          <cell r="C8" t="str">
            <v>AURA 1.2AMT KAPPA S</v>
          </cell>
          <cell r="D8" t="str">
            <v>AURA-P</v>
          </cell>
          <cell r="E8" t="str">
            <v>PETROL</v>
          </cell>
          <cell r="F8" t="str">
            <v>AURA</v>
          </cell>
        </row>
        <row r="9">
          <cell r="C9" t="str">
            <v>AURA 1.2AMT KAPPA SX+</v>
          </cell>
          <cell r="D9" t="str">
            <v>AURA-P</v>
          </cell>
          <cell r="E9" t="str">
            <v>PETROL</v>
          </cell>
          <cell r="F9" t="str">
            <v>AURA</v>
          </cell>
        </row>
        <row r="10">
          <cell r="C10" t="str">
            <v>AURA 1.2MT Kappa E</v>
          </cell>
          <cell r="D10" t="str">
            <v>AURA-P</v>
          </cell>
          <cell r="E10" t="str">
            <v>PETROL</v>
          </cell>
          <cell r="F10" t="str">
            <v>AURA</v>
          </cell>
        </row>
        <row r="11">
          <cell r="C11" t="str">
            <v>AURA 1.2MT Kappa S</v>
          </cell>
          <cell r="D11" t="str">
            <v>AURA-P</v>
          </cell>
          <cell r="E11" t="str">
            <v>PETROL</v>
          </cell>
          <cell r="F11" t="str">
            <v>AURA</v>
          </cell>
        </row>
        <row r="12">
          <cell r="C12" t="str">
            <v>AURA 1.2MT Kappa SX</v>
          </cell>
          <cell r="D12" t="str">
            <v>AURA-P</v>
          </cell>
          <cell r="E12" t="str">
            <v>PETROL</v>
          </cell>
          <cell r="F12" t="str">
            <v>AURA</v>
          </cell>
        </row>
        <row r="13">
          <cell r="C13" t="str">
            <v>AURA 1.2MT kappa SX(O)</v>
          </cell>
          <cell r="D13" t="str">
            <v>AURA-P</v>
          </cell>
          <cell r="E13" t="str">
            <v>PETROL</v>
          </cell>
          <cell r="F13" t="str">
            <v>AURA</v>
          </cell>
        </row>
        <row r="14">
          <cell r="C14" t="str">
            <v>CRETA 1.4 CRDi E+</v>
          </cell>
          <cell r="D14" t="str">
            <v>Creta-D</v>
          </cell>
          <cell r="E14" t="str">
            <v>DIESEL</v>
          </cell>
          <cell r="F14" t="str">
            <v>Creta</v>
          </cell>
        </row>
        <row r="15">
          <cell r="C15" t="str">
            <v>CRETA 1.4 CRDi EX</v>
          </cell>
          <cell r="D15" t="str">
            <v>Creta-D</v>
          </cell>
          <cell r="E15" t="str">
            <v>DIESEL</v>
          </cell>
          <cell r="F15" t="str">
            <v>Creta</v>
          </cell>
        </row>
        <row r="16">
          <cell r="C16" t="str">
            <v>CRETA 1.4 CRDi S</v>
          </cell>
          <cell r="D16" t="str">
            <v>Creta-D</v>
          </cell>
          <cell r="E16" t="str">
            <v>DIESEL</v>
          </cell>
          <cell r="F16" t="str">
            <v>Creta</v>
          </cell>
        </row>
        <row r="17">
          <cell r="C17" t="str">
            <v>CRETA 1.6 CRDi AUTO S</v>
          </cell>
          <cell r="D17" t="str">
            <v>Creta-D</v>
          </cell>
          <cell r="E17" t="str">
            <v>DIESEL</v>
          </cell>
          <cell r="F17" t="str">
            <v>Creta</v>
          </cell>
        </row>
        <row r="18">
          <cell r="C18" t="str">
            <v>CRETA 1.6 CRDi AUTO SX</v>
          </cell>
          <cell r="D18" t="str">
            <v>Creta-D</v>
          </cell>
          <cell r="E18" t="str">
            <v>DIESEL</v>
          </cell>
          <cell r="F18" t="str">
            <v>Creta</v>
          </cell>
        </row>
        <row r="19">
          <cell r="C19" t="str">
            <v>CRETA 1.6 CRDi E+</v>
          </cell>
          <cell r="D19" t="str">
            <v>Creta-D</v>
          </cell>
          <cell r="E19" t="str">
            <v>DIESEL</v>
          </cell>
          <cell r="F19" t="str">
            <v>Creta</v>
          </cell>
        </row>
        <row r="20">
          <cell r="C20" t="str">
            <v>CRETA 1.6 CRDi SX</v>
          </cell>
          <cell r="D20" t="str">
            <v>Creta-D</v>
          </cell>
          <cell r="E20" t="str">
            <v>DIESEL</v>
          </cell>
          <cell r="F20" t="str">
            <v>Creta</v>
          </cell>
        </row>
        <row r="21">
          <cell r="C21" t="str">
            <v>CRETA 1.6 CRDi SX Dual Tone</v>
          </cell>
          <cell r="D21" t="str">
            <v>Creta-D</v>
          </cell>
          <cell r="E21" t="str">
            <v>DIESEL</v>
          </cell>
          <cell r="F21" t="str">
            <v>Creta</v>
          </cell>
        </row>
        <row r="22">
          <cell r="C22" t="str">
            <v>CRETA 1.6 CRDi SX Sports Edition</v>
          </cell>
          <cell r="D22" t="str">
            <v>Creta-D</v>
          </cell>
          <cell r="E22" t="str">
            <v>DIESEL</v>
          </cell>
          <cell r="F22" t="str">
            <v>Creta</v>
          </cell>
        </row>
        <row r="23">
          <cell r="C23" t="str">
            <v>CRETA 1.6 CRDi SX(O)</v>
          </cell>
          <cell r="D23" t="str">
            <v>Creta-D</v>
          </cell>
          <cell r="E23" t="str">
            <v>DIESEL</v>
          </cell>
          <cell r="F23" t="str">
            <v>Creta</v>
          </cell>
        </row>
        <row r="24">
          <cell r="C24" t="str">
            <v>CRETA 1.6 CRDi SX(O) Executive</v>
          </cell>
          <cell r="D24" t="str">
            <v>Creta-D</v>
          </cell>
          <cell r="E24" t="str">
            <v>DIESEL</v>
          </cell>
          <cell r="F24" t="str">
            <v>Creta</v>
          </cell>
        </row>
        <row r="25">
          <cell r="C25" t="str">
            <v>CRETA 1.6 VTVT AUTO SX</v>
          </cell>
          <cell r="D25" t="str">
            <v>Creta-P</v>
          </cell>
          <cell r="E25" t="str">
            <v>PETROL</v>
          </cell>
          <cell r="F25" t="str">
            <v>Creta</v>
          </cell>
        </row>
        <row r="26">
          <cell r="C26" t="str">
            <v>CRETA 1.6 VTVT E</v>
          </cell>
          <cell r="D26" t="str">
            <v>Creta-P</v>
          </cell>
          <cell r="E26" t="str">
            <v>PETROL</v>
          </cell>
          <cell r="F26" t="str">
            <v>Creta</v>
          </cell>
        </row>
        <row r="27">
          <cell r="C27" t="str">
            <v>CRETA 1.6 VTVT E+</v>
          </cell>
          <cell r="D27" t="str">
            <v>Creta-P</v>
          </cell>
          <cell r="E27" t="str">
            <v>PETROL</v>
          </cell>
          <cell r="F27" t="str">
            <v>Creta</v>
          </cell>
        </row>
        <row r="28">
          <cell r="C28" t="str">
            <v>CRETA 1.6 VTVT SX</v>
          </cell>
          <cell r="D28" t="str">
            <v>Creta-P</v>
          </cell>
          <cell r="E28" t="str">
            <v>PETROL</v>
          </cell>
          <cell r="F28" t="str">
            <v>Creta</v>
          </cell>
        </row>
        <row r="29">
          <cell r="C29" t="str">
            <v>CRETA 1.6 VTVT SX Dual Tone</v>
          </cell>
          <cell r="D29" t="str">
            <v>Creta-P</v>
          </cell>
          <cell r="E29" t="str">
            <v>PETROL</v>
          </cell>
          <cell r="F29" t="str">
            <v>Creta</v>
          </cell>
        </row>
        <row r="30">
          <cell r="C30" t="str">
            <v>CRETA 1.6 VTVT SX Sports Edition</v>
          </cell>
          <cell r="D30" t="str">
            <v>Creta-P</v>
          </cell>
          <cell r="E30" t="str">
            <v>PETROL</v>
          </cell>
          <cell r="F30" t="str">
            <v>Creta</v>
          </cell>
        </row>
        <row r="31">
          <cell r="C31" t="str">
            <v>CRETA 1.6 VTVT SX(O)</v>
          </cell>
          <cell r="D31" t="str">
            <v>Creta-P</v>
          </cell>
          <cell r="E31" t="str">
            <v>PETROL</v>
          </cell>
          <cell r="F31" t="str">
            <v>Creta</v>
          </cell>
        </row>
        <row r="32">
          <cell r="C32" t="str">
            <v>CRETA 1.6 VTVT SX(O) Executive</v>
          </cell>
          <cell r="D32" t="str">
            <v>Creta-P</v>
          </cell>
          <cell r="E32" t="str">
            <v>PETROL</v>
          </cell>
          <cell r="F32" t="str">
            <v>Creta</v>
          </cell>
        </row>
        <row r="33">
          <cell r="C33" t="str">
            <v>Elantra CRDi Auto SX(O)</v>
          </cell>
          <cell r="D33" t="str">
            <v>Elantra-D</v>
          </cell>
          <cell r="E33" t="str">
            <v>DIESEL</v>
          </cell>
          <cell r="F33" t="str">
            <v>Elantra</v>
          </cell>
        </row>
        <row r="34">
          <cell r="C34" t="str">
            <v>Elantra CRDi S</v>
          </cell>
          <cell r="D34" t="str">
            <v>Elantra-D</v>
          </cell>
          <cell r="E34" t="str">
            <v>DIESEL</v>
          </cell>
          <cell r="F34" t="str">
            <v>Elantra</v>
          </cell>
        </row>
        <row r="35">
          <cell r="C35" t="str">
            <v>Elantra CRDi SX</v>
          </cell>
          <cell r="D35" t="str">
            <v>Elantra-D</v>
          </cell>
          <cell r="E35" t="str">
            <v>DIESEL</v>
          </cell>
          <cell r="F35" t="str">
            <v>Elantra</v>
          </cell>
        </row>
        <row r="36">
          <cell r="C36" t="str">
            <v>Elantra CRDi SX(O)</v>
          </cell>
          <cell r="D36" t="str">
            <v>Elantra-D</v>
          </cell>
          <cell r="E36" t="str">
            <v>DIESEL</v>
          </cell>
          <cell r="F36" t="str">
            <v>Elantra</v>
          </cell>
        </row>
        <row r="37">
          <cell r="C37" t="str">
            <v>Elantra VTVT Auto SX</v>
          </cell>
          <cell r="D37" t="str">
            <v>Elantra-P</v>
          </cell>
          <cell r="E37" t="str">
            <v>PETROL</v>
          </cell>
          <cell r="F37" t="str">
            <v>Elantra</v>
          </cell>
        </row>
        <row r="38">
          <cell r="C38" t="str">
            <v>Elantra VTVT Auto SX(O)</v>
          </cell>
          <cell r="D38" t="str">
            <v>Elantra-P</v>
          </cell>
          <cell r="E38" t="str">
            <v>PETROL</v>
          </cell>
          <cell r="F38" t="str">
            <v>Elantra</v>
          </cell>
        </row>
        <row r="39">
          <cell r="C39" t="str">
            <v>Elantra VTVT S</v>
          </cell>
          <cell r="D39" t="str">
            <v>Elantra-P</v>
          </cell>
          <cell r="E39" t="str">
            <v>PETROL</v>
          </cell>
          <cell r="F39" t="str">
            <v>Elantra</v>
          </cell>
        </row>
        <row r="40">
          <cell r="C40" t="str">
            <v>Elantra VTVT SX</v>
          </cell>
          <cell r="D40" t="str">
            <v>Elantra-P</v>
          </cell>
          <cell r="E40" t="str">
            <v>PETROL</v>
          </cell>
          <cell r="F40" t="str">
            <v>Elantra</v>
          </cell>
        </row>
        <row r="41">
          <cell r="C41" t="str">
            <v>Elantra VTVT SX(O)</v>
          </cell>
          <cell r="D41" t="str">
            <v>Elantra-P</v>
          </cell>
          <cell r="E41" t="str">
            <v>PETROL</v>
          </cell>
          <cell r="F41" t="str">
            <v>Elantra</v>
          </cell>
        </row>
        <row r="42">
          <cell r="C42" t="str">
            <v>Grand i10 Magna 1.2 CNG</v>
          </cell>
          <cell r="D42" t="str">
            <v>Grand i10-C</v>
          </cell>
          <cell r="E42" t="str">
            <v>CNG</v>
          </cell>
          <cell r="F42" t="str">
            <v>Grand i10</v>
          </cell>
        </row>
        <row r="43">
          <cell r="C43" t="str">
            <v>Grand i10 Prime T CNG</v>
          </cell>
          <cell r="D43" t="str">
            <v>Grand i10-C</v>
          </cell>
          <cell r="E43" t="str">
            <v>CNG</v>
          </cell>
          <cell r="F43" t="str">
            <v>Grand i10</v>
          </cell>
        </row>
        <row r="44">
          <cell r="C44" t="str">
            <v>Grand i10 Prime T+ CNG</v>
          </cell>
          <cell r="D44" t="str">
            <v>Grand i10-C</v>
          </cell>
          <cell r="E44" t="str">
            <v>CNG</v>
          </cell>
          <cell r="F44" t="str">
            <v>Grand i10</v>
          </cell>
        </row>
        <row r="45">
          <cell r="C45" t="str">
            <v>Grand i10 Asta 1.2 CRDi</v>
          </cell>
          <cell r="D45" t="str">
            <v>Grand i10-D</v>
          </cell>
          <cell r="E45" t="str">
            <v>DIESEL</v>
          </cell>
          <cell r="F45" t="str">
            <v>Grand i10</v>
          </cell>
        </row>
        <row r="46">
          <cell r="C46" t="str">
            <v>Grand i10 Era 1.2 CRDi</v>
          </cell>
          <cell r="D46" t="str">
            <v>Grand i10-D</v>
          </cell>
          <cell r="E46" t="str">
            <v>DIESEL</v>
          </cell>
          <cell r="F46" t="str">
            <v>Grand i10</v>
          </cell>
        </row>
        <row r="47">
          <cell r="C47" t="str">
            <v>Grand i10 Magna 1.2 CRDi</v>
          </cell>
          <cell r="D47" t="str">
            <v>Grand i10-D</v>
          </cell>
          <cell r="E47" t="str">
            <v>DIESEL</v>
          </cell>
          <cell r="F47" t="str">
            <v>Grand i10</v>
          </cell>
        </row>
        <row r="48">
          <cell r="C48" t="str">
            <v>Grand i10 Prime T CRDi</v>
          </cell>
          <cell r="D48" t="str">
            <v>Grand i10-D</v>
          </cell>
          <cell r="E48" t="str">
            <v>DIESEL</v>
          </cell>
          <cell r="F48" t="str">
            <v>Grand i10</v>
          </cell>
        </row>
        <row r="49">
          <cell r="C49" t="str">
            <v>Grand i10 Prime T+ CRDi</v>
          </cell>
          <cell r="D49" t="str">
            <v>Grand i10-D</v>
          </cell>
          <cell r="E49" t="str">
            <v>DIESEL</v>
          </cell>
          <cell r="F49" t="str">
            <v>Grand i10</v>
          </cell>
        </row>
        <row r="50">
          <cell r="C50" t="str">
            <v>Grand i10 Sportz 1.2 CRDi</v>
          </cell>
          <cell r="D50" t="str">
            <v>Grand i10-D</v>
          </cell>
          <cell r="E50" t="str">
            <v>DIESEL</v>
          </cell>
          <cell r="F50" t="str">
            <v>Grand i10</v>
          </cell>
        </row>
        <row r="51">
          <cell r="C51" t="str">
            <v>Grand i10 Sportz Dual Tone 1.2 CRDi</v>
          </cell>
          <cell r="D51" t="str">
            <v>Grand i10-D</v>
          </cell>
          <cell r="E51" t="str">
            <v>DIESEL</v>
          </cell>
          <cell r="F51" t="str">
            <v>Grand i10</v>
          </cell>
        </row>
        <row r="52">
          <cell r="C52" t="str">
            <v>Grand i10 Asta 1.2</v>
          </cell>
          <cell r="D52" t="str">
            <v>Grand i10-P</v>
          </cell>
          <cell r="E52" t="str">
            <v>PETROL</v>
          </cell>
          <cell r="F52" t="str">
            <v>Grand i10</v>
          </cell>
        </row>
        <row r="53">
          <cell r="C53" t="str">
            <v>Grand i10 Era 1.2</v>
          </cell>
          <cell r="D53" t="str">
            <v>Grand i10-P</v>
          </cell>
          <cell r="E53" t="str">
            <v>PETROL</v>
          </cell>
          <cell r="F53" t="str">
            <v>Grand i10</v>
          </cell>
        </row>
        <row r="54">
          <cell r="C54" t="str">
            <v>Grand i10 Magna 1.2</v>
          </cell>
          <cell r="D54" t="str">
            <v>Grand i10-P</v>
          </cell>
          <cell r="E54" t="str">
            <v>PETROL</v>
          </cell>
          <cell r="F54" t="str">
            <v>Grand i10</v>
          </cell>
        </row>
        <row r="55">
          <cell r="C55" t="str">
            <v>Grand i10 Magna 1.2 Auto</v>
          </cell>
          <cell r="D55" t="str">
            <v>Grand i10-P</v>
          </cell>
          <cell r="E55" t="str">
            <v>PETROL</v>
          </cell>
          <cell r="F55" t="str">
            <v>Grand i10</v>
          </cell>
        </row>
        <row r="56">
          <cell r="C56" t="str">
            <v>Grand i10 Prime T 1.2</v>
          </cell>
          <cell r="D56" t="str">
            <v>Grand i10-P</v>
          </cell>
          <cell r="E56" t="str">
            <v>PETROL</v>
          </cell>
          <cell r="F56" t="str">
            <v>Grand i10</v>
          </cell>
        </row>
        <row r="57">
          <cell r="C57" t="str">
            <v>Grand i10 Prime T+ 1.2</v>
          </cell>
          <cell r="D57" t="str">
            <v>Grand i10-P</v>
          </cell>
          <cell r="E57" t="str">
            <v>PETROL</v>
          </cell>
          <cell r="F57" t="str">
            <v>Grand i10</v>
          </cell>
        </row>
        <row r="58">
          <cell r="C58" t="str">
            <v>Grand i10 Sportz 1.2</v>
          </cell>
          <cell r="D58" t="str">
            <v>Grand i10-P</v>
          </cell>
          <cell r="E58" t="str">
            <v>PETROL</v>
          </cell>
          <cell r="F58" t="str">
            <v>Grand i10</v>
          </cell>
        </row>
        <row r="59">
          <cell r="C59" t="str">
            <v>Grand i10 Sportz 1.2 Auto</v>
          </cell>
          <cell r="D59" t="str">
            <v>Grand i10-P</v>
          </cell>
          <cell r="E59" t="str">
            <v>PETROL</v>
          </cell>
          <cell r="F59" t="str">
            <v>Grand i10</v>
          </cell>
        </row>
        <row r="60">
          <cell r="C60" t="str">
            <v>Grand i10 Sportz Dual Tone 1.2</v>
          </cell>
          <cell r="D60" t="str">
            <v>Grand i10-P</v>
          </cell>
          <cell r="E60" t="str">
            <v>PETROL</v>
          </cell>
          <cell r="F60" t="str">
            <v>Grand i10</v>
          </cell>
        </row>
        <row r="61">
          <cell r="C61" t="str">
            <v>i20 Active CRDi S</v>
          </cell>
          <cell r="D61" t="str">
            <v>Active-D</v>
          </cell>
          <cell r="E61" t="str">
            <v>DIESEL</v>
          </cell>
          <cell r="F61" t="str">
            <v>i20 Active</v>
          </cell>
        </row>
        <row r="62">
          <cell r="C62" t="str">
            <v>i20 Active CRDi SX</v>
          </cell>
          <cell r="D62" t="str">
            <v>Active-D</v>
          </cell>
          <cell r="E62" t="str">
            <v>DIESEL</v>
          </cell>
          <cell r="F62" t="str">
            <v>i20 Active</v>
          </cell>
        </row>
        <row r="63">
          <cell r="C63" t="str">
            <v>i20 Active VTVT</v>
          </cell>
          <cell r="D63" t="str">
            <v>Active-P</v>
          </cell>
          <cell r="E63" t="str">
            <v>PETROL</v>
          </cell>
          <cell r="F63" t="str">
            <v>i20 Active</v>
          </cell>
        </row>
        <row r="64">
          <cell r="C64" t="str">
            <v>i20 Active VTVT S</v>
          </cell>
          <cell r="D64" t="str">
            <v>Active-P</v>
          </cell>
          <cell r="E64" t="str">
            <v>PETROL</v>
          </cell>
          <cell r="F64" t="str">
            <v>i20 Active</v>
          </cell>
        </row>
        <row r="65">
          <cell r="C65" t="str">
            <v>i20 Active VTVT SX</v>
          </cell>
          <cell r="D65" t="str">
            <v>Active-P</v>
          </cell>
          <cell r="E65" t="str">
            <v>PETROL</v>
          </cell>
          <cell r="F65" t="str">
            <v>i20 Active</v>
          </cell>
        </row>
        <row r="66">
          <cell r="C66" t="str">
            <v>Creta 1.4 Turbo GDi DCT SX</v>
          </cell>
          <cell r="D66" t="str">
            <v>Creta-D</v>
          </cell>
          <cell r="E66" t="str">
            <v>DIESEL</v>
          </cell>
          <cell r="F66" t="str">
            <v>New Creta</v>
          </cell>
        </row>
        <row r="67">
          <cell r="C67" t="str">
            <v>Creta 1.5 CRDi AT SX</v>
          </cell>
          <cell r="D67" t="str">
            <v>Creta-D</v>
          </cell>
          <cell r="E67" t="str">
            <v>DIESEL</v>
          </cell>
          <cell r="F67" t="str">
            <v>New Creta</v>
          </cell>
        </row>
        <row r="68">
          <cell r="C68" t="str">
            <v>Creta 1.5 CRDi AT SX(O)</v>
          </cell>
          <cell r="D68" t="str">
            <v>Creta-D</v>
          </cell>
          <cell r="E68" t="str">
            <v>DIESEL</v>
          </cell>
          <cell r="F68" t="str">
            <v>New Creta</v>
          </cell>
        </row>
        <row r="69">
          <cell r="C69" t="str">
            <v>Creta 1.5 CRDi MT E</v>
          </cell>
          <cell r="D69" t="str">
            <v>Creta-D</v>
          </cell>
          <cell r="E69" t="str">
            <v>DIESEL</v>
          </cell>
          <cell r="F69" t="str">
            <v>New Creta</v>
          </cell>
        </row>
        <row r="70">
          <cell r="C70" t="str">
            <v>Creta 1.5 CRDi MT EX</v>
          </cell>
          <cell r="D70" t="str">
            <v>Creta-D</v>
          </cell>
          <cell r="E70" t="str">
            <v>DIESEL</v>
          </cell>
          <cell r="F70" t="str">
            <v>New Creta</v>
          </cell>
        </row>
        <row r="71">
          <cell r="C71" t="str">
            <v>Creta 1.5 CRDi MT S</v>
          </cell>
          <cell r="D71" t="str">
            <v>Creta-D</v>
          </cell>
          <cell r="E71" t="str">
            <v>DIESEL</v>
          </cell>
          <cell r="F71" t="str">
            <v>New Creta</v>
          </cell>
        </row>
        <row r="72">
          <cell r="C72" t="str">
            <v>Creta 1.5 CRDi MT SX</v>
          </cell>
          <cell r="D72" t="str">
            <v>Creta-D</v>
          </cell>
          <cell r="E72" t="str">
            <v>DIESEL</v>
          </cell>
          <cell r="F72" t="str">
            <v>New Creta</v>
          </cell>
        </row>
        <row r="73">
          <cell r="C73" t="str">
            <v>Creta 1.5 CRDi MT SX(O)</v>
          </cell>
          <cell r="D73" t="str">
            <v>Creta-D</v>
          </cell>
          <cell r="E73" t="str">
            <v>DIESEL</v>
          </cell>
          <cell r="F73" t="str">
            <v>New Creta</v>
          </cell>
        </row>
        <row r="74">
          <cell r="C74" t="str">
            <v>Creta 1.4 Turbo GDi DCT SX(O)</v>
          </cell>
          <cell r="D74" t="str">
            <v>Creta-P</v>
          </cell>
          <cell r="E74" t="str">
            <v>PETROL</v>
          </cell>
          <cell r="F74" t="str">
            <v>New Creta</v>
          </cell>
        </row>
        <row r="75">
          <cell r="C75" t="str">
            <v>Creta 1.5 MPi IVT SX</v>
          </cell>
          <cell r="D75" t="str">
            <v>Creta-P</v>
          </cell>
          <cell r="E75" t="str">
            <v>PETROL</v>
          </cell>
          <cell r="F75" t="str">
            <v>New Creta</v>
          </cell>
        </row>
        <row r="76">
          <cell r="C76" t="str">
            <v>Creta 1.5 MPi IVT SX(O)</v>
          </cell>
          <cell r="D76" t="str">
            <v>Creta-P</v>
          </cell>
          <cell r="E76" t="str">
            <v>PETROL</v>
          </cell>
          <cell r="F76" t="str">
            <v>New Creta</v>
          </cell>
        </row>
        <row r="77">
          <cell r="C77" t="str">
            <v>Creta 1.5 MPi MT EX</v>
          </cell>
          <cell r="D77" t="str">
            <v>Creta-P</v>
          </cell>
          <cell r="E77" t="str">
            <v>PETROL</v>
          </cell>
          <cell r="F77" t="str">
            <v>New Creta</v>
          </cell>
        </row>
        <row r="78">
          <cell r="C78" t="str">
            <v>Creta 1.5 MPi MT S</v>
          </cell>
          <cell r="D78" t="str">
            <v>Creta-P</v>
          </cell>
          <cell r="E78" t="str">
            <v>PETROL</v>
          </cell>
          <cell r="F78" t="str">
            <v>New Creta</v>
          </cell>
        </row>
        <row r="79">
          <cell r="C79" t="str">
            <v>Creta 1.5 MPi MT SX</v>
          </cell>
          <cell r="D79" t="str">
            <v>Creta-P</v>
          </cell>
          <cell r="E79" t="str">
            <v>PETROL</v>
          </cell>
          <cell r="F79" t="str">
            <v>New Creta</v>
          </cell>
        </row>
        <row r="80">
          <cell r="C80" t="str">
            <v>i20 Asta (O) CRDi</v>
          </cell>
          <cell r="D80" t="str">
            <v>New i20-D</v>
          </cell>
          <cell r="E80" t="str">
            <v>DIESEL</v>
          </cell>
          <cell r="F80" t="str">
            <v>New i20</v>
          </cell>
        </row>
        <row r="81">
          <cell r="C81" t="str">
            <v>i20 Asta CRDi</v>
          </cell>
          <cell r="D81" t="str">
            <v>New i20-D</v>
          </cell>
          <cell r="E81" t="str">
            <v>DIESEL</v>
          </cell>
          <cell r="F81" t="str">
            <v>New i20</v>
          </cell>
        </row>
        <row r="82">
          <cell r="C82" t="str">
            <v>i20 Asta Dual Tone CRDi</v>
          </cell>
          <cell r="D82" t="str">
            <v>New i20-D</v>
          </cell>
          <cell r="E82" t="str">
            <v>DIESEL</v>
          </cell>
          <cell r="F82" t="str">
            <v>New i20</v>
          </cell>
        </row>
        <row r="83">
          <cell r="C83" t="str">
            <v>i20 Era CRDi</v>
          </cell>
          <cell r="D83" t="str">
            <v>New i20-D</v>
          </cell>
          <cell r="E83" t="str">
            <v>DIESEL</v>
          </cell>
          <cell r="F83" t="str">
            <v>New i20</v>
          </cell>
        </row>
        <row r="84">
          <cell r="C84" t="str">
            <v>i20 Magna + CRDi</v>
          </cell>
          <cell r="D84" t="str">
            <v>New i20-D</v>
          </cell>
          <cell r="E84" t="str">
            <v>DIESEL</v>
          </cell>
          <cell r="F84" t="str">
            <v>New i20</v>
          </cell>
        </row>
        <row r="85">
          <cell r="C85" t="str">
            <v>i20 Magna Executive CRDi</v>
          </cell>
          <cell r="D85" t="str">
            <v>New i20-D</v>
          </cell>
          <cell r="E85" t="str">
            <v>DIESEL</v>
          </cell>
          <cell r="F85" t="str">
            <v>New i20</v>
          </cell>
        </row>
        <row r="86">
          <cell r="C86" t="str">
            <v>i20 Sportz + CRDi</v>
          </cell>
          <cell r="D86" t="str">
            <v>New i20-D</v>
          </cell>
          <cell r="E86" t="str">
            <v>DIESEL</v>
          </cell>
          <cell r="F86" t="str">
            <v>New i20</v>
          </cell>
        </row>
        <row r="87">
          <cell r="C87" t="str">
            <v>i20 Sportz CRDi</v>
          </cell>
          <cell r="D87" t="str">
            <v>New i20-D</v>
          </cell>
          <cell r="E87" t="str">
            <v>DIESEL</v>
          </cell>
          <cell r="F87" t="str">
            <v>New i20</v>
          </cell>
        </row>
        <row r="88">
          <cell r="C88" t="str">
            <v>i20 Asta (O) VTVT</v>
          </cell>
          <cell r="D88" t="str">
            <v>New i20-P</v>
          </cell>
          <cell r="E88" t="str">
            <v>PETROL</v>
          </cell>
          <cell r="F88" t="str">
            <v>New i20</v>
          </cell>
        </row>
        <row r="89">
          <cell r="C89" t="str">
            <v>i20 Asta CVT</v>
          </cell>
          <cell r="D89" t="str">
            <v>New i20-P</v>
          </cell>
          <cell r="E89" t="str">
            <v>PETROL</v>
          </cell>
          <cell r="F89" t="str">
            <v>New i20</v>
          </cell>
        </row>
        <row r="90">
          <cell r="C90" t="str">
            <v>i20 Asta Dual Tone VTVT</v>
          </cell>
          <cell r="D90" t="str">
            <v>New i20-P</v>
          </cell>
          <cell r="E90" t="str">
            <v>PETROL</v>
          </cell>
          <cell r="F90" t="str">
            <v>New i20</v>
          </cell>
        </row>
        <row r="91">
          <cell r="C91" t="str">
            <v>i20 Asta VTVT</v>
          </cell>
          <cell r="D91" t="str">
            <v>New i20-P</v>
          </cell>
          <cell r="E91" t="str">
            <v>PETROL</v>
          </cell>
          <cell r="F91" t="str">
            <v>New i20</v>
          </cell>
        </row>
        <row r="92">
          <cell r="C92" t="str">
            <v>i20 Asta(O) CVT</v>
          </cell>
          <cell r="D92" t="str">
            <v>New i20-P</v>
          </cell>
          <cell r="E92" t="str">
            <v>PETROL</v>
          </cell>
          <cell r="F92" t="str">
            <v>New i20</v>
          </cell>
        </row>
        <row r="93">
          <cell r="C93" t="str">
            <v>i20 Era VTVT</v>
          </cell>
          <cell r="D93" t="str">
            <v>New i20-P</v>
          </cell>
          <cell r="E93" t="str">
            <v>PETROL</v>
          </cell>
          <cell r="F93" t="str">
            <v>New i20</v>
          </cell>
        </row>
        <row r="94">
          <cell r="C94" t="str">
            <v>i20 Magna + VTVT</v>
          </cell>
          <cell r="D94" t="str">
            <v>New i20-P</v>
          </cell>
          <cell r="E94" t="str">
            <v>PETROL</v>
          </cell>
          <cell r="F94" t="str">
            <v>New i20</v>
          </cell>
        </row>
        <row r="95">
          <cell r="C95" t="str">
            <v>i20 Magna Executive CVT</v>
          </cell>
          <cell r="D95" t="str">
            <v>New i20-P</v>
          </cell>
          <cell r="E95" t="str">
            <v>PETROL</v>
          </cell>
          <cell r="F95" t="str">
            <v>New i20</v>
          </cell>
        </row>
        <row r="96">
          <cell r="C96" t="str">
            <v>i20 Magna Executive VTVT</v>
          </cell>
          <cell r="D96" t="str">
            <v>New i20-P</v>
          </cell>
          <cell r="E96" t="str">
            <v>PETROL</v>
          </cell>
          <cell r="F96" t="str">
            <v>New i20</v>
          </cell>
        </row>
        <row r="97">
          <cell r="C97" t="str">
            <v>i20 Sportz + CVT</v>
          </cell>
          <cell r="D97" t="str">
            <v>New i20-P</v>
          </cell>
          <cell r="E97" t="str">
            <v>PETROL</v>
          </cell>
          <cell r="F97" t="str">
            <v>New i20</v>
          </cell>
        </row>
        <row r="98">
          <cell r="C98" t="str">
            <v>i20 Sportz + VTVT</v>
          </cell>
          <cell r="D98" t="str">
            <v>New i20-P</v>
          </cell>
          <cell r="E98" t="str">
            <v>PETROL</v>
          </cell>
          <cell r="F98" t="str">
            <v>New i20</v>
          </cell>
        </row>
        <row r="99">
          <cell r="C99" t="str">
            <v>i20 Sportz VTVT</v>
          </cell>
          <cell r="D99" t="str">
            <v>New i20-P</v>
          </cell>
          <cell r="E99" t="str">
            <v>PETROL</v>
          </cell>
          <cell r="F99" t="str">
            <v>New i20</v>
          </cell>
        </row>
        <row r="100">
          <cell r="C100" t="str">
            <v>Grand i10 NIOS 1.2MT CNG Magna</v>
          </cell>
          <cell r="D100" t="str">
            <v>NIOS-P</v>
          </cell>
          <cell r="E100" t="str">
            <v>CNG</v>
          </cell>
          <cell r="F100" t="str">
            <v>NIOS</v>
          </cell>
        </row>
        <row r="101">
          <cell r="C101" t="str">
            <v>Grand i10 NIOS 1.2MT CNG Sportz</v>
          </cell>
          <cell r="D101" t="str">
            <v>NIOS-C</v>
          </cell>
          <cell r="E101" t="str">
            <v>CNG</v>
          </cell>
          <cell r="F101" t="str">
            <v>NIOS</v>
          </cell>
        </row>
        <row r="102">
          <cell r="C102" t="str">
            <v>Grand i10 NIOS 1.2AMT CRDi Sportz</v>
          </cell>
          <cell r="D102" t="str">
            <v>NIOS-D</v>
          </cell>
          <cell r="E102" t="str">
            <v>DIESEL</v>
          </cell>
          <cell r="F102" t="str">
            <v>NIOS</v>
          </cell>
        </row>
        <row r="103">
          <cell r="C103" t="str">
            <v>Grand i10 NIOS 1.2 AMT Kappa Asta</v>
          </cell>
          <cell r="D103" t="str">
            <v>NIOS-P</v>
          </cell>
          <cell r="E103" t="str">
            <v>PETROL</v>
          </cell>
          <cell r="F103" t="str">
            <v>NIOS</v>
          </cell>
        </row>
        <row r="104">
          <cell r="C104" t="str">
            <v>Grand i10 NIOS 1.2 AMT Kappa Magna</v>
          </cell>
          <cell r="D104" t="str">
            <v>NIOS-P</v>
          </cell>
          <cell r="E104" t="str">
            <v>PETROL</v>
          </cell>
          <cell r="F104" t="str">
            <v>NIOS</v>
          </cell>
        </row>
        <row r="105">
          <cell r="C105" t="str">
            <v>Grand i10 NIOS 1.2 AMT Kappa Sportz</v>
          </cell>
          <cell r="D105" t="str">
            <v>NIOS-P</v>
          </cell>
          <cell r="E105" t="str">
            <v>PETROL</v>
          </cell>
          <cell r="F105" t="str">
            <v>NIOS</v>
          </cell>
        </row>
        <row r="106">
          <cell r="C106" t="str">
            <v>Grand i10 NIOS 1.2MT Kappa Asta</v>
          </cell>
          <cell r="D106" t="str">
            <v>NIOS-P</v>
          </cell>
          <cell r="E106" t="str">
            <v>PETROL</v>
          </cell>
          <cell r="F106" t="str">
            <v>NIOS</v>
          </cell>
        </row>
        <row r="107">
          <cell r="C107" t="str">
            <v>Grand i10 NIOS 1.2MT Kappa Magna</v>
          </cell>
          <cell r="D107" t="str">
            <v>NIOS-P</v>
          </cell>
          <cell r="E107" t="str">
            <v>PETROL</v>
          </cell>
          <cell r="F107" t="str">
            <v>NIOS</v>
          </cell>
        </row>
        <row r="108">
          <cell r="C108" t="str">
            <v>Grand i10 NIOS 1.2MT Kappa Sportz</v>
          </cell>
          <cell r="D108" t="str">
            <v>NIOS-P</v>
          </cell>
          <cell r="E108" t="str">
            <v>PETROL</v>
          </cell>
          <cell r="F108" t="str">
            <v>NIOS</v>
          </cell>
        </row>
        <row r="109">
          <cell r="C109" t="str">
            <v>Santro 1.1MT CNG Magna</v>
          </cell>
          <cell r="D109" t="str">
            <v>Santro-C</v>
          </cell>
          <cell r="E109" t="str">
            <v>CNG</v>
          </cell>
          <cell r="F109" t="str">
            <v>SANTRO</v>
          </cell>
        </row>
        <row r="110">
          <cell r="C110" t="str">
            <v>Santro 1.1MT CNG Sportz</v>
          </cell>
          <cell r="D110" t="str">
            <v>Santro-C</v>
          </cell>
          <cell r="E110" t="str">
            <v>CNG</v>
          </cell>
          <cell r="F110" t="str">
            <v>SANTRO</v>
          </cell>
        </row>
        <row r="111">
          <cell r="C111" t="str">
            <v>Santro 1.1 AMT Magna</v>
          </cell>
          <cell r="D111" t="str">
            <v>Santro-P</v>
          </cell>
          <cell r="E111" t="str">
            <v>PETROL</v>
          </cell>
          <cell r="F111" t="str">
            <v>SANTRO</v>
          </cell>
        </row>
        <row r="112">
          <cell r="C112" t="str">
            <v>Santro 1.1 AMT Sportz</v>
          </cell>
          <cell r="D112" t="str">
            <v>Santro-P</v>
          </cell>
          <cell r="E112" t="str">
            <v>PETROL</v>
          </cell>
          <cell r="F112" t="str">
            <v>SANTRO</v>
          </cell>
        </row>
        <row r="113">
          <cell r="C113" t="str">
            <v>Santro 1.1 AMT Sportz SE</v>
          </cell>
          <cell r="D113" t="str">
            <v>Santro-P</v>
          </cell>
          <cell r="E113" t="str">
            <v>PETROL</v>
          </cell>
          <cell r="F113" t="str">
            <v>SANTRO</v>
          </cell>
        </row>
        <row r="114">
          <cell r="C114" t="str">
            <v>Santro 1.1MT Asta</v>
          </cell>
          <cell r="D114" t="str">
            <v>Santro-P</v>
          </cell>
          <cell r="E114" t="str">
            <v>PETROL</v>
          </cell>
          <cell r="F114" t="str">
            <v>SANTRO</v>
          </cell>
        </row>
        <row r="115">
          <cell r="C115" t="str">
            <v>Santro 1.1MT Dlite</v>
          </cell>
          <cell r="D115" t="str">
            <v>Santro-P</v>
          </cell>
          <cell r="E115" t="str">
            <v>PETROL</v>
          </cell>
          <cell r="F115" t="str">
            <v>SANTRO</v>
          </cell>
        </row>
        <row r="116">
          <cell r="C116" t="str">
            <v>Santro 1.1MT Era</v>
          </cell>
          <cell r="D116" t="str">
            <v>Santro-P</v>
          </cell>
          <cell r="E116" t="str">
            <v>PETROL</v>
          </cell>
          <cell r="F116" t="str">
            <v>SANTRO</v>
          </cell>
        </row>
        <row r="117">
          <cell r="C117" t="str">
            <v>Santro 1.1MT Era Executive</v>
          </cell>
          <cell r="D117" t="str">
            <v>Santro-P</v>
          </cell>
          <cell r="E117" t="str">
            <v>PETROL</v>
          </cell>
          <cell r="F117" t="str">
            <v>SANTRO</v>
          </cell>
        </row>
        <row r="118">
          <cell r="C118" t="str">
            <v>Santro 1.1MT Magna</v>
          </cell>
          <cell r="D118" t="str">
            <v>Santro-P</v>
          </cell>
          <cell r="E118" t="str">
            <v>PETROL</v>
          </cell>
          <cell r="F118" t="str">
            <v>SANTRO</v>
          </cell>
        </row>
        <row r="119">
          <cell r="C119" t="str">
            <v>Santro 1.1MT Sportz</v>
          </cell>
          <cell r="D119" t="str">
            <v>Santro-P</v>
          </cell>
          <cell r="E119" t="str">
            <v>PETROL</v>
          </cell>
          <cell r="F119" t="str">
            <v>SANTRO</v>
          </cell>
        </row>
        <row r="120">
          <cell r="C120" t="str">
            <v>Santro 1.1MT Sportz SE</v>
          </cell>
          <cell r="D120" t="str">
            <v>Santro-P</v>
          </cell>
          <cell r="E120" t="str">
            <v>PETROL</v>
          </cell>
          <cell r="F120" t="str">
            <v>SANTRO</v>
          </cell>
        </row>
        <row r="121">
          <cell r="C121" t="str">
            <v>Santro 1.1MT CNG Sportz Executive</v>
          </cell>
          <cell r="D121" t="str">
            <v>Santro-P</v>
          </cell>
          <cell r="E121" t="str">
            <v>PETROL</v>
          </cell>
          <cell r="F121" t="str">
            <v>SANTRO</v>
          </cell>
        </row>
        <row r="122">
          <cell r="C122" t="str">
            <v>TUCSON CRDi 4WD AUTO GLS</v>
          </cell>
          <cell r="D122" t="str">
            <v>TUCSON   DIESEL</v>
          </cell>
          <cell r="E122" t="str">
            <v>DIESEL</v>
          </cell>
          <cell r="F122" t="str">
            <v>TUCSON</v>
          </cell>
        </row>
        <row r="123">
          <cell r="C123" t="str">
            <v>TUCSON CRDi AUTO GL</v>
          </cell>
          <cell r="D123" t="str">
            <v>TUCSON   DIESEL</v>
          </cell>
          <cell r="E123" t="str">
            <v>DIESEL</v>
          </cell>
          <cell r="F123" t="str">
            <v>TUCSON</v>
          </cell>
        </row>
        <row r="124">
          <cell r="C124" t="str">
            <v>TUCSON CRDi AUTO GL(O)</v>
          </cell>
          <cell r="D124" t="str">
            <v>TUCSON   DIESEL</v>
          </cell>
          <cell r="E124" t="str">
            <v>DIESEL</v>
          </cell>
          <cell r="F124" t="str">
            <v>TUCSON</v>
          </cell>
        </row>
        <row r="125">
          <cell r="C125" t="str">
            <v>TUCSON CRDi L</v>
          </cell>
          <cell r="D125" t="str">
            <v>TUCSON   DIESEL</v>
          </cell>
          <cell r="E125" t="str">
            <v>DIESEL</v>
          </cell>
          <cell r="F125" t="str">
            <v>TUCSON</v>
          </cell>
        </row>
        <row r="126">
          <cell r="C126" t="str">
            <v>TUCSON VTVT AUTO GL</v>
          </cell>
          <cell r="D126" t="str">
            <v>TUCSON   PETROL</v>
          </cell>
          <cell r="E126" t="str">
            <v>PETROL</v>
          </cell>
          <cell r="F126" t="str">
            <v>TUCSON</v>
          </cell>
        </row>
        <row r="127">
          <cell r="C127" t="str">
            <v>TUCSON VTVT AUTO GL(O)</v>
          </cell>
          <cell r="D127" t="str">
            <v>TUCSON   PETROL</v>
          </cell>
          <cell r="E127" t="str">
            <v>PETROL</v>
          </cell>
          <cell r="F127" t="str">
            <v>TUCSON</v>
          </cell>
        </row>
        <row r="128">
          <cell r="C128" t="str">
            <v>TUCSON VTVT AUTO GLS</v>
          </cell>
          <cell r="D128" t="str">
            <v>Tucson-P</v>
          </cell>
          <cell r="E128" t="str">
            <v>PETROL</v>
          </cell>
          <cell r="F128" t="str">
            <v>TUCSON</v>
          </cell>
        </row>
        <row r="129">
          <cell r="C129" t="str">
            <v>TUCSON VTVT L</v>
          </cell>
          <cell r="D129" t="str">
            <v>TUCSON   PETROL</v>
          </cell>
          <cell r="E129" t="str">
            <v>PETROL</v>
          </cell>
          <cell r="F129" t="str">
            <v>TUCSON</v>
          </cell>
        </row>
        <row r="130">
          <cell r="C130" t="str">
            <v>TUSCSON VTVT AUTO GLS</v>
          </cell>
          <cell r="D130" t="str">
            <v>TUCSON   PETROL</v>
          </cell>
          <cell r="E130" t="str">
            <v>PETROL</v>
          </cell>
          <cell r="F130" t="str">
            <v>TUCSON</v>
          </cell>
        </row>
        <row r="131">
          <cell r="C131" t="str">
            <v>VENUE 1.4 CRDi MT S</v>
          </cell>
          <cell r="D131" t="str">
            <v>Venue-D</v>
          </cell>
          <cell r="E131" t="str">
            <v>DIESEL</v>
          </cell>
          <cell r="F131" t="str">
            <v>Venue</v>
          </cell>
        </row>
        <row r="132">
          <cell r="C132" t="str">
            <v>VENUE 1.4 CRDi MT SX</v>
          </cell>
          <cell r="D132" t="str">
            <v>Venue-D</v>
          </cell>
          <cell r="E132" t="str">
            <v>DIESEL</v>
          </cell>
          <cell r="F132" t="str">
            <v>Venue</v>
          </cell>
        </row>
        <row r="133">
          <cell r="C133" t="str">
            <v>VENUE 1.4 CRDi MT SX Dual Tone</v>
          </cell>
          <cell r="D133" t="str">
            <v>Venue-D</v>
          </cell>
          <cell r="E133" t="str">
            <v>DIESEL</v>
          </cell>
          <cell r="F133" t="str">
            <v>Venue</v>
          </cell>
        </row>
        <row r="134">
          <cell r="C134" t="str">
            <v>VENUE 1.4 CRDi MT SX(O)</v>
          </cell>
          <cell r="D134" t="str">
            <v>Venue-D</v>
          </cell>
          <cell r="E134" t="str">
            <v>DIESEL</v>
          </cell>
          <cell r="F134" t="str">
            <v>Venue</v>
          </cell>
        </row>
        <row r="135">
          <cell r="C135" t="str">
            <v>VENUE 1.5 CRDi MT E</v>
          </cell>
          <cell r="D135" t="str">
            <v>Venue-D</v>
          </cell>
          <cell r="E135" t="str">
            <v>DIESEL</v>
          </cell>
          <cell r="F135" t="str">
            <v>Venue</v>
          </cell>
        </row>
        <row r="136">
          <cell r="C136" t="str">
            <v>VENUE 1.5 CRDi MT S</v>
          </cell>
          <cell r="D136" t="str">
            <v>Venue-D</v>
          </cell>
          <cell r="E136" t="str">
            <v>DIESEL</v>
          </cell>
          <cell r="F136" t="str">
            <v>Venue</v>
          </cell>
        </row>
        <row r="137">
          <cell r="C137" t="str">
            <v>VENUE 1.5 CRDi MT SX</v>
          </cell>
          <cell r="D137" t="str">
            <v>Venue-D</v>
          </cell>
          <cell r="E137" t="str">
            <v>DIESEL</v>
          </cell>
          <cell r="F137" t="str">
            <v>Venue</v>
          </cell>
        </row>
        <row r="138">
          <cell r="C138" t="str">
            <v>VENUE 1.5 CRDi MT SX DT</v>
          </cell>
          <cell r="D138" t="str">
            <v>Venue-D</v>
          </cell>
          <cell r="E138" t="str">
            <v>DIESEL</v>
          </cell>
          <cell r="F138" t="str">
            <v>Venue</v>
          </cell>
        </row>
        <row r="139">
          <cell r="C139" t="str">
            <v>VENUE 1.5 CRDi MT SX(O)</v>
          </cell>
          <cell r="D139" t="str">
            <v>Venue-D</v>
          </cell>
          <cell r="E139" t="str">
            <v>DIESEL</v>
          </cell>
          <cell r="F139" t="str">
            <v>Venue</v>
          </cell>
        </row>
        <row r="140">
          <cell r="C140" t="str">
            <v>VENUE 1.5 CRDi MT SX(O) DT</v>
          </cell>
          <cell r="D140" t="str">
            <v>Venue-D</v>
          </cell>
          <cell r="E140" t="str">
            <v>DIESEL</v>
          </cell>
          <cell r="F140" t="str">
            <v>Venue</v>
          </cell>
        </row>
        <row r="141">
          <cell r="C141" t="str">
            <v>VENUE 1.0 Turbo GDI DCT S</v>
          </cell>
          <cell r="D141" t="str">
            <v>Venue-P</v>
          </cell>
          <cell r="E141" t="str">
            <v>PETROL</v>
          </cell>
          <cell r="F141" t="str">
            <v>Venue</v>
          </cell>
        </row>
        <row r="142">
          <cell r="C142" t="str">
            <v>VENUE 1.0 Turbo GDI DCT SX+</v>
          </cell>
          <cell r="D142" t="str">
            <v>Venue-P</v>
          </cell>
          <cell r="E142" t="str">
            <v>PETROL</v>
          </cell>
          <cell r="F142" t="str">
            <v>Venue</v>
          </cell>
        </row>
        <row r="143">
          <cell r="C143" t="str">
            <v>VENUE 1.0 Turbo GDI DCT SX+ DT</v>
          </cell>
          <cell r="D143" t="str">
            <v>Venue-P</v>
          </cell>
          <cell r="E143" t="str">
            <v>PETROL</v>
          </cell>
          <cell r="F143" t="str">
            <v>Venue</v>
          </cell>
        </row>
        <row r="144">
          <cell r="C144" t="str">
            <v>VENUE 1.0 Turbo GDI iMT SX(O)</v>
          </cell>
          <cell r="D144" t="str">
            <v>Venue-P</v>
          </cell>
          <cell r="E144" t="str">
            <v>PETROL</v>
          </cell>
          <cell r="F144" t="str">
            <v>Venue</v>
          </cell>
        </row>
        <row r="145">
          <cell r="C145" t="str">
            <v>VENUE 1.0 Turbo GDI MT S</v>
          </cell>
          <cell r="D145" t="str">
            <v>Venue-P</v>
          </cell>
          <cell r="E145" t="str">
            <v>PETROL</v>
          </cell>
          <cell r="F145" t="str">
            <v>Venue</v>
          </cell>
        </row>
        <row r="146">
          <cell r="C146" t="str">
            <v>VENUE 1.0 Turbo GDI MT SX</v>
          </cell>
          <cell r="D146" t="str">
            <v>Venue-P</v>
          </cell>
          <cell r="E146" t="str">
            <v>PETROL</v>
          </cell>
          <cell r="F146" t="str">
            <v>Venue</v>
          </cell>
        </row>
        <row r="147">
          <cell r="C147" t="str">
            <v>VENUE 1.0 Turbo GDI MT SX Dual Tone</v>
          </cell>
          <cell r="D147" t="str">
            <v>Venue-P</v>
          </cell>
          <cell r="E147" t="str">
            <v>PETROL</v>
          </cell>
          <cell r="F147" t="str">
            <v>Venue</v>
          </cell>
        </row>
        <row r="148">
          <cell r="C148" t="str">
            <v>VENUE 1.0 Turbo GDI MT SX(O)</v>
          </cell>
          <cell r="D148" t="str">
            <v>Venue-P</v>
          </cell>
          <cell r="E148" t="str">
            <v>PETROL</v>
          </cell>
          <cell r="F148" t="str">
            <v>Venue</v>
          </cell>
        </row>
        <row r="149">
          <cell r="C149" t="str">
            <v>VENUE 1.0 Turbo GDI MT SX(O) DT</v>
          </cell>
          <cell r="D149" t="str">
            <v>Venue-P</v>
          </cell>
          <cell r="E149" t="str">
            <v>PETROL</v>
          </cell>
          <cell r="F149" t="str">
            <v>Venue</v>
          </cell>
        </row>
        <row r="150">
          <cell r="C150" t="str">
            <v>VENUE 1.2 Kappa MT E</v>
          </cell>
          <cell r="D150" t="str">
            <v>Venue-P</v>
          </cell>
          <cell r="E150" t="str">
            <v>PETROL</v>
          </cell>
          <cell r="F150" t="str">
            <v>Venue</v>
          </cell>
        </row>
        <row r="151">
          <cell r="C151" t="str">
            <v>VENUE 1.2 Kappa MT S</v>
          </cell>
          <cell r="D151" t="str">
            <v>Venue-P</v>
          </cell>
          <cell r="E151" t="str">
            <v>PETROL</v>
          </cell>
          <cell r="F151" t="str">
            <v>Venue</v>
          </cell>
        </row>
        <row r="152">
          <cell r="C152" t="str">
            <v>Verna 1.4 CRDi E</v>
          </cell>
          <cell r="D152" t="str">
            <v>Verna-D</v>
          </cell>
          <cell r="E152" t="str">
            <v>DIESEL</v>
          </cell>
          <cell r="F152" t="str">
            <v>Verna</v>
          </cell>
        </row>
        <row r="153">
          <cell r="C153" t="str">
            <v>Verna 1.4 CRDi EX</v>
          </cell>
          <cell r="D153" t="str">
            <v>Verna-D</v>
          </cell>
          <cell r="E153" t="str">
            <v>DIESEL</v>
          </cell>
          <cell r="F153" t="str">
            <v>Verna</v>
          </cell>
        </row>
        <row r="154">
          <cell r="C154" t="str">
            <v>VERNA 1.5 CRDi AT SX</v>
          </cell>
          <cell r="D154" t="str">
            <v>Verna-D</v>
          </cell>
          <cell r="E154" t="str">
            <v>DIESEL</v>
          </cell>
          <cell r="F154" t="str">
            <v>Verna</v>
          </cell>
        </row>
        <row r="155">
          <cell r="C155" t="str">
            <v>VERNA 1.5 CRDi AT SX(O)</v>
          </cell>
          <cell r="D155" t="str">
            <v>Verna-D</v>
          </cell>
          <cell r="E155" t="str">
            <v>DIESEL</v>
          </cell>
          <cell r="F155" t="str">
            <v>Verna</v>
          </cell>
        </row>
        <row r="156">
          <cell r="C156" t="str">
            <v>VERNA 1.5 CRDi MT S+</v>
          </cell>
          <cell r="D156" t="str">
            <v>Verna-D</v>
          </cell>
          <cell r="E156" t="str">
            <v>DIESEL</v>
          </cell>
          <cell r="F156" t="str">
            <v>Verna</v>
          </cell>
        </row>
        <row r="157">
          <cell r="C157" t="str">
            <v>VERNA 1.5 CRDi MT SX</v>
          </cell>
          <cell r="D157" t="str">
            <v>Verna-D</v>
          </cell>
          <cell r="E157" t="str">
            <v>DIESEL</v>
          </cell>
          <cell r="F157" t="str">
            <v>Verna</v>
          </cell>
        </row>
        <row r="158">
          <cell r="C158" t="str">
            <v>VERNA 1.5 CRDi MT SX(O)</v>
          </cell>
          <cell r="D158" t="str">
            <v>Verna-D</v>
          </cell>
          <cell r="E158" t="str">
            <v>DIESEL</v>
          </cell>
          <cell r="F158" t="str">
            <v>Verna</v>
          </cell>
        </row>
        <row r="159">
          <cell r="C159" t="str">
            <v>Verna 1.6 CRDi Auto EX</v>
          </cell>
          <cell r="D159" t="str">
            <v>Verna-D</v>
          </cell>
          <cell r="E159" t="str">
            <v>DIESEL</v>
          </cell>
          <cell r="F159" t="str">
            <v>Verna</v>
          </cell>
        </row>
        <row r="160">
          <cell r="C160" t="str">
            <v>Verna 1.6 CRDi Auto SX(O)</v>
          </cell>
          <cell r="D160" t="str">
            <v>Verna-D</v>
          </cell>
          <cell r="E160" t="str">
            <v>DIESEL</v>
          </cell>
          <cell r="F160" t="str">
            <v>Verna</v>
          </cell>
        </row>
        <row r="161">
          <cell r="C161" t="str">
            <v>Verna 1.6 CRDi Auto SX+</v>
          </cell>
          <cell r="D161" t="str">
            <v>Verna-D</v>
          </cell>
          <cell r="E161" t="str">
            <v>DIESEL</v>
          </cell>
          <cell r="F161" t="str">
            <v>Verna</v>
          </cell>
        </row>
        <row r="162">
          <cell r="C162" t="str">
            <v>Verna 1.6 CRDi EX</v>
          </cell>
          <cell r="D162" t="str">
            <v>Verna-D</v>
          </cell>
          <cell r="E162" t="str">
            <v>DIESEL</v>
          </cell>
          <cell r="F162" t="str">
            <v>Verna</v>
          </cell>
        </row>
        <row r="163">
          <cell r="C163" t="str">
            <v>Verna 1.6 CRDi SX</v>
          </cell>
          <cell r="D163" t="str">
            <v>Verna-D</v>
          </cell>
          <cell r="E163" t="str">
            <v>DIESEL</v>
          </cell>
          <cell r="F163" t="str">
            <v>Verna</v>
          </cell>
        </row>
        <row r="164">
          <cell r="C164" t="str">
            <v>Verna 1.6 CRDi SX(O)</v>
          </cell>
          <cell r="D164" t="str">
            <v>Verna-D</v>
          </cell>
          <cell r="E164" t="str">
            <v>DIESEL</v>
          </cell>
          <cell r="F164" t="str">
            <v>Verna</v>
          </cell>
        </row>
        <row r="165">
          <cell r="C165" t="str">
            <v>Verna 1.6 CRDi SX(O) SE</v>
          </cell>
          <cell r="D165" t="str">
            <v>Verna-D</v>
          </cell>
          <cell r="E165" t="str">
            <v>DIESEL</v>
          </cell>
          <cell r="F165" t="str">
            <v>Verna</v>
          </cell>
        </row>
        <row r="166">
          <cell r="C166" t="str">
            <v>Verna 1.4 VTVT E</v>
          </cell>
          <cell r="D166" t="str">
            <v>Verna-P</v>
          </cell>
          <cell r="E166" t="str">
            <v>PETROL</v>
          </cell>
          <cell r="F166" t="str">
            <v>Verna</v>
          </cell>
        </row>
        <row r="167">
          <cell r="C167" t="str">
            <v>Verna 1.4 VTVT EX</v>
          </cell>
          <cell r="D167" t="str">
            <v>Verna-P</v>
          </cell>
          <cell r="E167" t="str">
            <v>PETROL</v>
          </cell>
          <cell r="F167" t="str">
            <v>Verna</v>
          </cell>
        </row>
        <row r="168">
          <cell r="C168" t="str">
            <v>VERNA 1.5 MPI IVT SX</v>
          </cell>
          <cell r="D168" t="str">
            <v>Verna-P</v>
          </cell>
          <cell r="E168" t="str">
            <v>PETROL</v>
          </cell>
          <cell r="F168" t="str">
            <v>Verna</v>
          </cell>
        </row>
        <row r="169">
          <cell r="C169" t="str">
            <v>VERNA 1.5 MPI IVT SX(O)</v>
          </cell>
          <cell r="D169" t="str">
            <v>Verna-P</v>
          </cell>
          <cell r="E169" t="str">
            <v>PETROL</v>
          </cell>
          <cell r="F169" t="str">
            <v>Verna</v>
          </cell>
        </row>
        <row r="170">
          <cell r="C170" t="str">
            <v>VERNA 1.5 MPI MT S</v>
          </cell>
          <cell r="D170" t="str">
            <v>Verna-P</v>
          </cell>
          <cell r="E170" t="str">
            <v>PETROL</v>
          </cell>
          <cell r="F170" t="str">
            <v>Verna</v>
          </cell>
        </row>
        <row r="171">
          <cell r="C171" t="str">
            <v>VERNA 1.5 MPI MT SX</v>
          </cell>
          <cell r="D171" t="str">
            <v>Verna-P</v>
          </cell>
          <cell r="E171" t="str">
            <v>PETROL</v>
          </cell>
          <cell r="F171" t="str">
            <v>Verna</v>
          </cell>
        </row>
        <row r="172">
          <cell r="C172" t="str">
            <v>VERNA 1.5 MPI MT SX(O)</v>
          </cell>
          <cell r="D172" t="str">
            <v>Verna-P</v>
          </cell>
          <cell r="E172" t="str">
            <v>PETROL</v>
          </cell>
          <cell r="F172" t="str">
            <v>Verna</v>
          </cell>
        </row>
        <row r="173">
          <cell r="C173" t="str">
            <v>Verna 1.6 VTVT Auto SX(O)</v>
          </cell>
          <cell r="D173" t="str">
            <v>Verna-P</v>
          </cell>
          <cell r="E173" t="str">
            <v>PETROL</v>
          </cell>
          <cell r="F173" t="str">
            <v>Verna</v>
          </cell>
        </row>
        <row r="174">
          <cell r="C174" t="str">
            <v>Verna 1.6 VTVT Auto SX(O) SE</v>
          </cell>
          <cell r="D174" t="str">
            <v>Verna-P</v>
          </cell>
          <cell r="E174" t="str">
            <v>PETROL</v>
          </cell>
          <cell r="F174" t="str">
            <v>Verna</v>
          </cell>
        </row>
        <row r="175">
          <cell r="C175" t="str">
            <v>Verna 1.6 VTVT Auto SX+</v>
          </cell>
          <cell r="D175" t="str">
            <v>Verna-P</v>
          </cell>
          <cell r="E175" t="str">
            <v>PETROL</v>
          </cell>
          <cell r="F175" t="str">
            <v>Verna</v>
          </cell>
        </row>
        <row r="176">
          <cell r="C176" t="str">
            <v>Verna 1.6 VTVT SX</v>
          </cell>
          <cell r="D176" t="str">
            <v>Verna-P</v>
          </cell>
          <cell r="E176" t="str">
            <v>PETROL</v>
          </cell>
          <cell r="F176" t="str">
            <v>Verna</v>
          </cell>
        </row>
        <row r="177">
          <cell r="C177" t="str">
            <v>Verna 1.6 VTVT SX(O)</v>
          </cell>
          <cell r="D177" t="str">
            <v>Verna-P</v>
          </cell>
          <cell r="E177" t="str">
            <v>PETROL</v>
          </cell>
          <cell r="F177" t="str">
            <v>Verna</v>
          </cell>
        </row>
        <row r="178">
          <cell r="C178" t="str">
            <v>Verna 1.6 VTVT SX(O) SE</v>
          </cell>
          <cell r="D178" t="str">
            <v>Verna-P</v>
          </cell>
          <cell r="E178" t="str">
            <v>PETROL</v>
          </cell>
          <cell r="F178" t="str">
            <v>Verna</v>
          </cell>
        </row>
        <row r="179">
          <cell r="C179" t="str">
            <v>Xcent VTVT Prime T CNG</v>
          </cell>
          <cell r="D179" t="str">
            <v>Xcent-C</v>
          </cell>
          <cell r="E179" t="str">
            <v>CNG</v>
          </cell>
          <cell r="F179" t="str">
            <v>Xcent</v>
          </cell>
        </row>
        <row r="180">
          <cell r="C180" t="str">
            <v>Xcent VTVT Prime T+ CNG</v>
          </cell>
          <cell r="D180" t="str">
            <v>Xcent-C</v>
          </cell>
          <cell r="E180" t="str">
            <v>CNG</v>
          </cell>
          <cell r="F180" t="str">
            <v>Xcent</v>
          </cell>
        </row>
        <row r="181">
          <cell r="C181" t="str">
            <v>Xcent 1.2 CRDI E</v>
          </cell>
          <cell r="D181" t="str">
            <v>Xcent-D</v>
          </cell>
          <cell r="E181" t="str">
            <v>DIESEL</v>
          </cell>
          <cell r="F181" t="str">
            <v>Xcent</v>
          </cell>
        </row>
        <row r="182">
          <cell r="C182" t="str">
            <v>Xcent 1.2 CRDI Prime T</v>
          </cell>
          <cell r="D182" t="str">
            <v>Xcent-D</v>
          </cell>
          <cell r="E182" t="str">
            <v>DIESEL</v>
          </cell>
          <cell r="F182" t="str">
            <v>Xcent</v>
          </cell>
        </row>
        <row r="183">
          <cell r="C183" t="str">
            <v>Xcent 1.2 CRDI Prime T+</v>
          </cell>
          <cell r="D183" t="str">
            <v>Xcent-D</v>
          </cell>
          <cell r="E183" t="str">
            <v>DIESEL</v>
          </cell>
          <cell r="F183" t="str">
            <v>Xcent</v>
          </cell>
        </row>
        <row r="184">
          <cell r="C184" t="str">
            <v>Xcent 1.2 CRDI S</v>
          </cell>
          <cell r="D184" t="str">
            <v>Xcent-D</v>
          </cell>
          <cell r="E184" t="str">
            <v>DIESEL</v>
          </cell>
          <cell r="F184" t="str">
            <v>Xcent</v>
          </cell>
        </row>
        <row r="185">
          <cell r="C185" t="str">
            <v>Xcent 1.2 CRDI SX</v>
          </cell>
          <cell r="D185" t="str">
            <v>Xcent-D</v>
          </cell>
          <cell r="E185" t="str">
            <v>DIESEL</v>
          </cell>
          <cell r="F185" t="str">
            <v>Xcent</v>
          </cell>
        </row>
        <row r="186">
          <cell r="C186" t="str">
            <v>Xcent 1.2 CRDI SX(O)</v>
          </cell>
          <cell r="D186" t="str">
            <v>Xcent-D</v>
          </cell>
          <cell r="E186" t="str">
            <v>DIESEL</v>
          </cell>
          <cell r="F186" t="str">
            <v>Xcent</v>
          </cell>
        </row>
        <row r="187">
          <cell r="C187" t="str">
            <v>Xcent CRDI Prime T</v>
          </cell>
          <cell r="D187" t="str">
            <v>Xcent-D</v>
          </cell>
          <cell r="E187" t="str">
            <v>DIESEL</v>
          </cell>
          <cell r="F187" t="str">
            <v>Xcent</v>
          </cell>
        </row>
        <row r="188">
          <cell r="C188" t="str">
            <v>Xcent CRDI Prime T+</v>
          </cell>
          <cell r="D188" t="str">
            <v>Xcent-D</v>
          </cell>
          <cell r="E188" t="str">
            <v>DIESEL</v>
          </cell>
          <cell r="F188" t="str">
            <v>Xcent</v>
          </cell>
        </row>
        <row r="189">
          <cell r="C189" t="str">
            <v>Xcent AUTO S</v>
          </cell>
          <cell r="D189" t="str">
            <v>Xcent-P</v>
          </cell>
          <cell r="E189" t="str">
            <v>PETROL</v>
          </cell>
          <cell r="F189" t="str">
            <v>Xcent</v>
          </cell>
        </row>
        <row r="190">
          <cell r="C190" t="str">
            <v>Xcent VTVT E</v>
          </cell>
          <cell r="D190" t="str">
            <v>Xcent-P</v>
          </cell>
          <cell r="E190" t="str">
            <v>PETROL</v>
          </cell>
          <cell r="F190" t="str">
            <v>Xcent</v>
          </cell>
        </row>
        <row r="191">
          <cell r="C191" t="str">
            <v>Xcent VTVT Prime T</v>
          </cell>
          <cell r="D191" t="str">
            <v>Xcent-P</v>
          </cell>
          <cell r="E191" t="str">
            <v>PETROL</v>
          </cell>
          <cell r="F191" t="str">
            <v>Xcent</v>
          </cell>
        </row>
        <row r="192">
          <cell r="C192" t="str">
            <v>Xcent VTVT Prime T+</v>
          </cell>
          <cell r="D192" t="str">
            <v>Xcent-P</v>
          </cell>
          <cell r="E192" t="str">
            <v>PETROL</v>
          </cell>
          <cell r="F192" t="str">
            <v>Xcent</v>
          </cell>
        </row>
        <row r="193">
          <cell r="C193" t="str">
            <v>Xcent VTVT S</v>
          </cell>
          <cell r="D193" t="str">
            <v>Xcent-P</v>
          </cell>
          <cell r="E193" t="str">
            <v>PETROL</v>
          </cell>
          <cell r="F193" t="str">
            <v>Xcent</v>
          </cell>
        </row>
        <row r="194">
          <cell r="C194" t="str">
            <v>Xcent VTVT SX</v>
          </cell>
          <cell r="D194" t="str">
            <v>Xcent-P</v>
          </cell>
          <cell r="E194" t="str">
            <v>PETROL</v>
          </cell>
          <cell r="F194" t="str">
            <v>Xcent</v>
          </cell>
        </row>
        <row r="195">
          <cell r="C195" t="str">
            <v>Xcent VTVT SX(O)</v>
          </cell>
          <cell r="D195" t="str">
            <v>Xcent-P</v>
          </cell>
          <cell r="E195" t="str">
            <v>PETROL</v>
          </cell>
          <cell r="F195" t="str">
            <v>Xcent</v>
          </cell>
        </row>
        <row r="196">
          <cell r="C196" t="str">
            <v>VENUE 1.5 CRDi MT SX Dual Tone</v>
          </cell>
          <cell r="D196" t="str">
            <v>Venue-D</v>
          </cell>
          <cell r="E196" t="str">
            <v>DIESEL</v>
          </cell>
          <cell r="F196" t="str">
            <v>Venue</v>
          </cell>
        </row>
        <row r="197">
          <cell r="C197" t="str">
            <v>VENUE 1.2 Kappa MT S+</v>
          </cell>
          <cell r="D197" t="str">
            <v>Venue-P</v>
          </cell>
          <cell r="E197" t="str">
            <v>PETROL</v>
          </cell>
          <cell r="F197" t="str">
            <v>Venue</v>
          </cell>
        </row>
        <row r="198">
          <cell r="C198" t="str">
            <v>VENUE 1.0 Turbo GDI iMT SX</v>
          </cell>
          <cell r="D198" t="str">
            <v>Venue-P</v>
          </cell>
          <cell r="E198" t="str">
            <v>PETROL</v>
          </cell>
          <cell r="F198" t="str">
            <v>Venue</v>
          </cell>
        </row>
        <row r="199">
          <cell r="C199" t="str">
            <v>Grand i10 NIOS 1.2MT Corporate</v>
          </cell>
          <cell r="D199" t="str">
            <v>NIOS-P</v>
          </cell>
          <cell r="E199" t="str">
            <v>PETROL</v>
          </cell>
          <cell r="F199" t="str">
            <v>NIOS</v>
          </cell>
        </row>
        <row r="200">
          <cell r="C200" t="str">
            <v>Creta 1.5 MPi MT E</v>
          </cell>
          <cell r="D200" t="str">
            <v>Creta-P</v>
          </cell>
          <cell r="E200" t="str">
            <v>PETROL</v>
          </cell>
          <cell r="F200" t="str">
            <v>New Creta</v>
          </cell>
        </row>
        <row r="201">
          <cell r="C201" t="str">
            <v>i20 Asta(O) 1.5 CRDi MT</v>
          </cell>
          <cell r="D201" t="str">
            <v>All New i20-D</v>
          </cell>
          <cell r="E201" t="str">
            <v>DIESEL</v>
          </cell>
          <cell r="F201" t="str">
            <v>All New i20</v>
          </cell>
        </row>
        <row r="202">
          <cell r="C202" t="str">
            <v>i20 Asta(O) 1.5 CRDi MT</v>
          </cell>
          <cell r="D202" t="str">
            <v>All New i20-D</v>
          </cell>
          <cell r="E202" t="str">
            <v>DIESEL</v>
          </cell>
          <cell r="F202" t="str">
            <v>All New i20</v>
          </cell>
        </row>
        <row r="203">
          <cell r="C203" t="str">
            <v>i20 Magna 1.5 CRDi MT</v>
          </cell>
          <cell r="D203" t="str">
            <v>All New i20-D</v>
          </cell>
          <cell r="E203" t="str">
            <v>DIESEL</v>
          </cell>
          <cell r="F203" t="str">
            <v>All New i20</v>
          </cell>
        </row>
        <row r="204">
          <cell r="C204" t="str">
            <v>i20 Sportz 1.5 CRDi MT</v>
          </cell>
          <cell r="D204" t="str">
            <v>All New i20-D</v>
          </cell>
          <cell r="E204" t="str">
            <v>DIESEL</v>
          </cell>
          <cell r="F204" t="str">
            <v>All New i20</v>
          </cell>
        </row>
        <row r="205">
          <cell r="C205" t="str">
            <v>i20 Sportz 1.5 CRDi MT</v>
          </cell>
          <cell r="D205" t="str">
            <v>All New i20-D</v>
          </cell>
          <cell r="E205" t="str">
            <v>DIESEL</v>
          </cell>
          <cell r="F205" t="str">
            <v>All New i20</v>
          </cell>
        </row>
        <row r="206">
          <cell r="C206" t="str">
            <v>i20 Asta 1.0 Turbo GDI DCT</v>
          </cell>
          <cell r="D206" t="str">
            <v>All New i20-P</v>
          </cell>
          <cell r="E206" t="str">
            <v>PETROL</v>
          </cell>
          <cell r="F206" t="str">
            <v>All New i20</v>
          </cell>
        </row>
        <row r="207">
          <cell r="C207" t="str">
            <v>i20 Asta 1.0 Turbo GDI DCT</v>
          </cell>
          <cell r="D207" t="str">
            <v>All New i20-P</v>
          </cell>
          <cell r="E207" t="str">
            <v>PETROL</v>
          </cell>
          <cell r="F207" t="str">
            <v>All New i20</v>
          </cell>
        </row>
        <row r="208">
          <cell r="C208" t="str">
            <v>i20 Asta 1.0 Turbo GDI iMT</v>
          </cell>
          <cell r="D208" t="str">
            <v>All New i20-P</v>
          </cell>
          <cell r="E208" t="str">
            <v>PETROL</v>
          </cell>
          <cell r="F208" t="str">
            <v>All New i20</v>
          </cell>
        </row>
        <row r="209">
          <cell r="C209" t="str">
            <v>i20 Asta 1.0 Turbo GDI iMT</v>
          </cell>
          <cell r="D209" t="str">
            <v>All New i20-P</v>
          </cell>
          <cell r="E209" t="str">
            <v>PETROL</v>
          </cell>
          <cell r="F209" t="str">
            <v>All New i20</v>
          </cell>
        </row>
        <row r="210">
          <cell r="C210" t="str">
            <v>i20 Asta 1.2 Kappa IVT</v>
          </cell>
          <cell r="D210" t="str">
            <v>All New i20-P</v>
          </cell>
          <cell r="E210" t="str">
            <v>PETROL</v>
          </cell>
          <cell r="F210" t="str">
            <v>All New i20</v>
          </cell>
        </row>
        <row r="211">
          <cell r="C211" t="str">
            <v>i20 Asta 1.2 Kappa IVT</v>
          </cell>
          <cell r="D211" t="str">
            <v>All New i20-P</v>
          </cell>
          <cell r="E211" t="str">
            <v>PETROL</v>
          </cell>
          <cell r="F211" t="str">
            <v>All New i20</v>
          </cell>
        </row>
        <row r="212">
          <cell r="C212" t="str">
            <v>i20 Asta 1.2 Kappa MT</v>
          </cell>
          <cell r="D212" t="str">
            <v>All New i20-P</v>
          </cell>
          <cell r="E212" t="str">
            <v>PETROL</v>
          </cell>
          <cell r="F212" t="str">
            <v>All New i20</v>
          </cell>
        </row>
        <row r="213">
          <cell r="C213" t="str">
            <v>i20 Asta 1.2 Kappa MT</v>
          </cell>
          <cell r="D213" t="str">
            <v>All New i20-P</v>
          </cell>
          <cell r="E213" t="str">
            <v>PETROL</v>
          </cell>
          <cell r="F213" t="str">
            <v>All New i20</v>
          </cell>
        </row>
        <row r="214">
          <cell r="C214" t="str">
            <v>i20 Asta(O) 1.0 Turbo GDI DCT</v>
          </cell>
          <cell r="D214" t="str">
            <v>All New i20-P</v>
          </cell>
          <cell r="E214" t="str">
            <v>PETROL</v>
          </cell>
          <cell r="F214" t="str">
            <v>All New i20</v>
          </cell>
        </row>
        <row r="215">
          <cell r="C215" t="str">
            <v>i20 Asta(O) 1.0 Turbo GDI DCT</v>
          </cell>
          <cell r="D215" t="str">
            <v>All New i20-P</v>
          </cell>
          <cell r="E215" t="str">
            <v>PETROL</v>
          </cell>
          <cell r="F215" t="str">
            <v>All New i20</v>
          </cell>
        </row>
        <row r="216">
          <cell r="C216" t="str">
            <v>i20 Asta(O) 1.2 Kappa MT</v>
          </cell>
          <cell r="D216" t="str">
            <v>All New i20-P</v>
          </cell>
          <cell r="E216" t="str">
            <v>PETROL</v>
          </cell>
          <cell r="F216" t="str">
            <v>All New i20</v>
          </cell>
        </row>
        <row r="217">
          <cell r="C217" t="str">
            <v>i20 Asta(O) 1.2 Kappa MT</v>
          </cell>
          <cell r="D217" t="str">
            <v>All New i20-P</v>
          </cell>
          <cell r="E217" t="str">
            <v>PETROL</v>
          </cell>
          <cell r="F217" t="str">
            <v>All New i20</v>
          </cell>
        </row>
        <row r="218">
          <cell r="C218" t="str">
            <v>i20 Sportz 1.0 Turbo GDI iMT</v>
          </cell>
          <cell r="D218" t="str">
            <v>All New i20-P</v>
          </cell>
          <cell r="E218" t="str">
            <v>PETROL</v>
          </cell>
          <cell r="F218" t="str">
            <v>All New i20</v>
          </cell>
        </row>
        <row r="219">
          <cell r="C219" t="str">
            <v>i20 Sportz 1.0 Turbo GDI iMT</v>
          </cell>
          <cell r="D219" t="str">
            <v>All New i20-P</v>
          </cell>
          <cell r="E219" t="str">
            <v>PETROL</v>
          </cell>
          <cell r="F219" t="str">
            <v>All New i20</v>
          </cell>
        </row>
        <row r="220">
          <cell r="C220" t="str">
            <v>i20 Sportz 1.2 Kappa IVT</v>
          </cell>
          <cell r="D220" t="str">
            <v>All New i20-P</v>
          </cell>
          <cell r="E220" t="str">
            <v>PETROL</v>
          </cell>
          <cell r="F220" t="str">
            <v>All New i20</v>
          </cell>
        </row>
        <row r="221">
          <cell r="C221" t="str">
            <v>i20 Sportz 1.2 Kappa IVT</v>
          </cell>
          <cell r="D221" t="str">
            <v>All New i20-P</v>
          </cell>
          <cell r="E221" t="str">
            <v>PETROL</v>
          </cell>
          <cell r="F221" t="str">
            <v>All New i20</v>
          </cell>
        </row>
        <row r="222">
          <cell r="C222" t="str">
            <v>i20 Sportz 1.2 Kappa MT</v>
          </cell>
          <cell r="D222" t="str">
            <v>All New i20-P</v>
          </cell>
          <cell r="E222" t="str">
            <v>PETROL</v>
          </cell>
          <cell r="F222" t="str">
            <v>All New i20</v>
          </cell>
        </row>
        <row r="223">
          <cell r="C223" t="str">
            <v>i20 Sportz 1.2 Kappa MT</v>
          </cell>
          <cell r="D223" t="str">
            <v>All New i20-P</v>
          </cell>
          <cell r="E223" t="str">
            <v>PETROL</v>
          </cell>
          <cell r="F223" t="str">
            <v>All New i20</v>
          </cell>
        </row>
        <row r="224">
          <cell r="C224" t="str">
            <v>i20 Magna 1.2 Kappa MT</v>
          </cell>
          <cell r="D224" t="str">
            <v>All New i20-P</v>
          </cell>
          <cell r="E224" t="str">
            <v>PETROL</v>
          </cell>
          <cell r="F224" t="str">
            <v>All New i20</v>
          </cell>
        </row>
        <row r="225">
          <cell r="C225" t="str">
            <v>i20 Sportz 1.5 CRDi MT</v>
          </cell>
          <cell r="D225" t="str">
            <v>All New i20-P</v>
          </cell>
          <cell r="E225" t="str">
            <v>DIESEL</v>
          </cell>
          <cell r="F225" t="str">
            <v>All New i20</v>
          </cell>
        </row>
        <row r="226">
          <cell r="C226" t="str">
            <v xml:space="preserve">AURA 1.2AMT Kappa S </v>
          </cell>
          <cell r="D226" t="str">
            <v>AURA-P</v>
          </cell>
          <cell r="E226" t="str">
            <v>PETROL</v>
          </cell>
          <cell r="F226" t="str">
            <v>AURA</v>
          </cell>
        </row>
        <row r="227">
          <cell r="C227" t="str">
            <v>Santro 1.1MT CNG Magna Executive</v>
          </cell>
          <cell r="D227" t="str">
            <v>Santro-C</v>
          </cell>
          <cell r="E227" t="str">
            <v>CNG</v>
          </cell>
          <cell r="F227" t="str">
            <v>SANTRO</v>
          </cell>
        </row>
        <row r="228">
          <cell r="C228" t="str">
            <v>VENUE 1.0 Turbo GDI iMT S</v>
          </cell>
          <cell r="D228" t="str">
            <v>Venue-P</v>
          </cell>
          <cell r="E228" t="str">
            <v>PETROL</v>
          </cell>
          <cell r="F228" t="str">
            <v>Venue</v>
          </cell>
        </row>
        <row r="229">
          <cell r="C229" t="str">
            <v>Santro 1.1 AMT Asta</v>
          </cell>
          <cell r="D229" t="str">
            <v>Santro-P</v>
          </cell>
          <cell r="E229" t="str">
            <v>PETROL</v>
          </cell>
          <cell r="F229" t="str">
            <v>SANTRO</v>
          </cell>
        </row>
      </sheetData>
      <sheetData sheetId="2" refreshError="1"/>
      <sheetData sheetId="3" refreshError="1"/>
      <sheetData sheetId="4" refreshError="1"/>
      <sheetData sheetId="5" refreshError="1">
        <row r="1">
          <cell r="L1" t="str">
            <v>Vin No.</v>
          </cell>
          <cell r="M1" t="str">
            <v>FSC</v>
          </cell>
          <cell r="N1" t="str">
            <v>Variant Code</v>
          </cell>
          <cell r="O1" t="str">
            <v>Engine No</v>
          </cell>
          <cell r="P1" t="str">
            <v>Model   Fuel</v>
          </cell>
          <cell r="Q1" t="str">
            <v>MFG</v>
          </cell>
          <cell r="R1" t="str">
            <v>despatch dt</v>
          </cell>
          <cell r="S1" t="str">
            <v>Stock Age</v>
          </cell>
          <cell r="T1" t="str">
            <v>Transporter Vehicle No.</v>
          </cell>
          <cell r="U1" t="str">
            <v>Veh Status</v>
          </cell>
          <cell r="V1" t="str">
            <v>BOOKING CUSTOMER NAME</v>
          </cell>
          <cell r="W1" t="str">
            <v>GDMS CUSTOMER NAME</v>
          </cell>
          <cell r="X1" t="str">
            <v>SC</v>
          </cell>
          <cell r="Y1" t="str">
            <v>Confirm Date</v>
          </cell>
          <cell r="Z1" t="str">
            <v>Tally -Ret Dt</v>
          </cell>
          <cell r="AA1" t="str">
            <v>DELIVERY DATE</v>
          </cell>
          <cell r="AB1" t="str">
            <v>Issue Date</v>
          </cell>
        </row>
        <row r="2">
          <cell r="L2" t="str">
            <v>MALB241CLLM047332</v>
          </cell>
          <cell r="N2" t="str">
            <v>3490</v>
          </cell>
          <cell r="O2" t="str">
            <v>G4LALM761103</v>
          </cell>
          <cell r="P2" t="str">
            <v>AURA-C</v>
          </cell>
          <cell r="Q2">
            <v>2020</v>
          </cell>
          <cell r="R2">
            <v>44161</v>
          </cell>
          <cell r="S2">
            <v>45</v>
          </cell>
          <cell r="T2" t="str">
            <v>purchase from unique</v>
          </cell>
          <cell r="U2" t="str">
            <v>1-del</v>
          </cell>
          <cell r="V2" t="str">
            <v>DNYANESHWAR SHIVAJI JADHAV</v>
          </cell>
          <cell r="W2" t="str">
            <v>DNYANESHWAR SHIVAJI JADHAV</v>
          </cell>
          <cell r="X2" t="str">
            <v>ROHIT NIMBALKAR</v>
          </cell>
          <cell r="Y2">
            <v>44181</v>
          </cell>
          <cell r="Z2">
            <v>44175</v>
          </cell>
          <cell r="AA2">
            <v>44199</v>
          </cell>
          <cell r="AB2">
            <v>44179</v>
          </cell>
        </row>
        <row r="3">
          <cell r="L3" t="str">
            <v>MALBJ511LLM013015</v>
          </cell>
          <cell r="M3" t="str">
            <v>SVS6K2G17   K002</v>
          </cell>
          <cell r="N3" t="str">
            <v>3789</v>
          </cell>
          <cell r="O3" t="str">
            <v>G3LCLM093809</v>
          </cell>
          <cell r="P3" t="str">
            <v>All New i20-P</v>
          </cell>
          <cell r="Q3">
            <v>2020</v>
          </cell>
          <cell r="R3">
            <v>44133</v>
          </cell>
          <cell r="S3">
            <v>73</v>
          </cell>
          <cell r="T3" t="str">
            <v>NL01N1260</v>
          </cell>
          <cell r="U3" t="str">
            <v>02-del</v>
          </cell>
          <cell r="V3" t="str">
            <v>SAMKIT AMOL DESAI-2020</v>
          </cell>
          <cell r="W3" t="str">
            <v>AUTOJI MOTORS LLP</v>
          </cell>
          <cell r="X3" t="str">
            <v>YUVRAJ THORAT</v>
          </cell>
          <cell r="Y3">
            <v>44183</v>
          </cell>
          <cell r="Z3">
            <v>44249</v>
          </cell>
          <cell r="AA3">
            <v>44251</v>
          </cell>
          <cell r="AB3">
            <v>44249</v>
          </cell>
        </row>
        <row r="4">
          <cell r="L4" t="str">
            <v>MALAF51CLLM136645</v>
          </cell>
          <cell r="M4" t="str">
            <v>C4S6E3315   D414</v>
          </cell>
          <cell r="N4" t="str">
            <v>3595</v>
          </cell>
          <cell r="O4" t="str">
            <v>G4HGLM079974</v>
          </cell>
          <cell r="P4" t="str">
            <v>Santro-P</v>
          </cell>
          <cell r="Q4">
            <v>2020</v>
          </cell>
          <cell r="R4">
            <v>44181</v>
          </cell>
          <cell r="S4">
            <v>23</v>
          </cell>
          <cell r="T4" t="str">
            <v>NL01AC6362</v>
          </cell>
          <cell r="U4" t="str">
            <v>1-del</v>
          </cell>
          <cell r="V4" t="str">
            <v>SAGAR NARAYAN KUMAWAT</v>
          </cell>
          <cell r="W4" t="str">
            <v>SAGAR NARAYAN KUMAWAT</v>
          </cell>
          <cell r="X4" t="str">
            <v>ABHISHEK KHAKE</v>
          </cell>
          <cell r="Y4">
            <v>44186</v>
          </cell>
          <cell r="Z4">
            <v>44194</v>
          </cell>
          <cell r="AA4">
            <v>44204</v>
          </cell>
          <cell r="AB4">
            <v>44196</v>
          </cell>
        </row>
        <row r="5">
          <cell r="L5" t="str">
            <v>MALAF51CLLM134329</v>
          </cell>
          <cell r="M5" t="str">
            <v>C4S6E3315   D475</v>
          </cell>
          <cell r="N5" t="str">
            <v>3826</v>
          </cell>
          <cell r="O5" t="str">
            <v>G4HGLM081856</v>
          </cell>
          <cell r="P5" t="str">
            <v>Santro-P</v>
          </cell>
          <cell r="Q5">
            <v>2020</v>
          </cell>
          <cell r="R5">
            <v>44165</v>
          </cell>
          <cell r="S5">
            <v>40</v>
          </cell>
          <cell r="T5" t="str">
            <v>MH15EG7706</v>
          </cell>
          <cell r="U5" t="str">
            <v>1-del</v>
          </cell>
          <cell r="V5" t="str">
            <v>RAHUL GUPTESHWAR DUBEY</v>
          </cell>
          <cell r="W5" t="str">
            <v>RAHUL GUPTESHWAR DUBEY</v>
          </cell>
          <cell r="X5" t="str">
            <v>ASHWIN R SAINDANE</v>
          </cell>
          <cell r="Y5">
            <v>44186</v>
          </cell>
          <cell r="Z5">
            <v>44196</v>
          </cell>
          <cell r="AA5">
            <v>44211</v>
          </cell>
          <cell r="AB5">
            <v>44198</v>
          </cell>
        </row>
        <row r="6">
          <cell r="L6" t="str">
            <v>MALBK511VLM029078</v>
          </cell>
          <cell r="M6" t="str">
            <v>SVS6K2G1U   H062</v>
          </cell>
          <cell r="N6" t="str">
            <v>3799</v>
          </cell>
          <cell r="O6" t="str">
            <v>G3LCLM130696</v>
          </cell>
          <cell r="P6" t="str">
            <v>All New i20-P</v>
          </cell>
          <cell r="Q6">
            <v>2020</v>
          </cell>
          <cell r="R6">
            <v>44179</v>
          </cell>
          <cell r="S6">
            <v>27</v>
          </cell>
          <cell r="T6" t="str">
            <v>NL01N5730</v>
          </cell>
          <cell r="U6" t="str">
            <v>1-del</v>
          </cell>
          <cell r="V6" t="str">
            <v>DEBASISH BHABANAND PATNAIK</v>
          </cell>
          <cell r="W6" t="str">
            <v>DEBASISH BHABANAND PATNAIK</v>
          </cell>
          <cell r="X6" t="str">
            <v>SHUBHAM YELLARE</v>
          </cell>
          <cell r="Y6">
            <v>44189</v>
          </cell>
          <cell r="Z6">
            <v>44193</v>
          </cell>
          <cell r="AA6">
            <v>44198</v>
          </cell>
          <cell r="AB6">
            <v>44193</v>
          </cell>
        </row>
        <row r="7">
          <cell r="L7" t="str">
            <v>MALPA812LLM094927</v>
          </cell>
          <cell r="M7" t="str">
            <v>FHW5D6617   S010</v>
          </cell>
          <cell r="N7" t="str">
            <v>3810</v>
          </cell>
          <cell r="O7" t="str">
            <v>G4FLLV094118</v>
          </cell>
          <cell r="P7" t="str">
            <v>Creta-P</v>
          </cell>
          <cell r="Q7">
            <v>2020</v>
          </cell>
          <cell r="R7">
            <v>44165</v>
          </cell>
          <cell r="S7">
            <v>42</v>
          </cell>
          <cell r="T7" t="str">
            <v>MH15EG7706</v>
          </cell>
          <cell r="U7" t="str">
            <v>1-del</v>
          </cell>
          <cell r="V7" t="str">
            <v>SHALAKA SUBHASH JEUR (gajmal)</v>
          </cell>
          <cell r="W7" t="str">
            <v>SHALAKA SUBHASH JEUR</v>
          </cell>
          <cell r="X7" t="str">
            <v>SANKET KAMBLE</v>
          </cell>
          <cell r="Y7">
            <v>44194</v>
          </cell>
          <cell r="Z7">
            <v>44165</v>
          </cell>
          <cell r="AA7">
            <v>44207</v>
          </cell>
          <cell r="AB7">
            <v>44203</v>
          </cell>
        </row>
        <row r="8">
          <cell r="L8" t="str">
            <v>MALPA813LLM100601</v>
          </cell>
          <cell r="M8" t="str">
            <v>FHW51MC57   S014</v>
          </cell>
          <cell r="N8" t="str">
            <v>3646</v>
          </cell>
          <cell r="O8" t="str">
            <v>D4FALM130923</v>
          </cell>
          <cell r="P8" t="str">
            <v>Creta-D</v>
          </cell>
          <cell r="Q8">
            <v>2020</v>
          </cell>
          <cell r="R8">
            <v>44177</v>
          </cell>
          <cell r="S8">
            <v>32</v>
          </cell>
          <cell r="T8" t="str">
            <v>NL01N2660</v>
          </cell>
          <cell r="U8" t="str">
            <v>1-del</v>
          </cell>
          <cell r="V8" t="str">
            <v>VIVEK RAMRAO MOMALE</v>
          </cell>
          <cell r="W8" t="str">
            <v>VIVEK RAMRAO MOMALE</v>
          </cell>
          <cell r="X8" t="str">
            <v>ASHWIN R SAINDANE</v>
          </cell>
          <cell r="Y8">
            <v>44194</v>
          </cell>
          <cell r="Z8">
            <v>44184</v>
          </cell>
          <cell r="AA8">
            <v>44205</v>
          </cell>
          <cell r="AB8">
            <v>44201</v>
          </cell>
        </row>
        <row r="9">
          <cell r="L9" t="str">
            <v>MALB241CLLM050113</v>
          </cell>
          <cell r="M9" t="str">
            <v>HQS4K3615   D094</v>
          </cell>
          <cell r="N9" t="str">
            <v>3490</v>
          </cell>
          <cell r="O9" t="str">
            <v>G4LALM782392</v>
          </cell>
          <cell r="P9" t="str">
            <v>AURA-C</v>
          </cell>
          <cell r="Q9">
            <v>2020</v>
          </cell>
          <cell r="R9">
            <v>44179</v>
          </cell>
          <cell r="S9">
            <v>25</v>
          </cell>
          <cell r="T9" t="str">
            <v>NL01N5730</v>
          </cell>
          <cell r="U9" t="str">
            <v>1-del</v>
          </cell>
          <cell r="V9" t="str">
            <v>PRABHAVATI PRAKASH TAVARE</v>
          </cell>
          <cell r="W9" t="str">
            <v>PRABHAVATI PRAKASH TAVARE</v>
          </cell>
          <cell r="X9" t="str">
            <v>VRUSHALI MOHITE</v>
          </cell>
          <cell r="Y9">
            <v>44194</v>
          </cell>
          <cell r="Z9">
            <v>44193</v>
          </cell>
          <cell r="AA9">
            <v>44201</v>
          </cell>
          <cell r="AB9">
            <v>44198</v>
          </cell>
        </row>
        <row r="10">
          <cell r="L10" t="str">
            <v>MALB251CLLM099766</v>
          </cell>
          <cell r="M10" t="str">
            <v>HQS6K3615   D112</v>
          </cell>
          <cell r="N10" t="str">
            <v>3574</v>
          </cell>
          <cell r="O10" t="str">
            <v>G4LALM710162</v>
          </cell>
          <cell r="P10" t="str">
            <v>NIOS-P</v>
          </cell>
          <cell r="Q10">
            <v>2020</v>
          </cell>
          <cell r="R10">
            <v>44130</v>
          </cell>
          <cell r="S10">
            <v>72</v>
          </cell>
          <cell r="T10" t="str">
            <v>NL01G7502</v>
          </cell>
          <cell r="U10" t="str">
            <v>1-del</v>
          </cell>
          <cell r="V10" t="str">
            <v>PRASHANT VEERANNA KINAGI</v>
          </cell>
          <cell r="W10" t="str">
            <v>PRASHANT VEERANNA KINAGI</v>
          </cell>
          <cell r="X10" t="str">
            <v>SHRIKRUSHNA GAVLI</v>
          </cell>
          <cell r="Y10">
            <v>44194</v>
          </cell>
          <cell r="Z10">
            <v>44194</v>
          </cell>
          <cell r="AA10">
            <v>44204</v>
          </cell>
          <cell r="AB10">
            <v>44198</v>
          </cell>
        </row>
        <row r="11">
          <cell r="L11" t="str">
            <v>MALPA813LLM101005</v>
          </cell>
          <cell r="M11" t="str">
            <v>FHW51MC57   S010</v>
          </cell>
          <cell r="N11" t="str">
            <v>3809</v>
          </cell>
          <cell r="O11" t="str">
            <v>D4FALM132007</v>
          </cell>
          <cell r="P11" t="str">
            <v>Creta-D</v>
          </cell>
          <cell r="Q11">
            <v>2020</v>
          </cell>
          <cell r="R11">
            <v>44175</v>
          </cell>
          <cell r="S11">
            <v>31</v>
          </cell>
          <cell r="T11" t="str">
            <v>NL01G7503</v>
          </cell>
          <cell r="U11" t="str">
            <v>1-del</v>
          </cell>
          <cell r="V11" t="str">
            <v>PRAFULL GANGADHAR THORAT</v>
          </cell>
          <cell r="W11" t="str">
            <v>PRAFULL GANGADHAR THORAT</v>
          </cell>
          <cell r="X11" t="str">
            <v>MAYUR JADHAV</v>
          </cell>
          <cell r="Y11">
            <v>44194</v>
          </cell>
          <cell r="Z11">
            <v>44194</v>
          </cell>
          <cell r="AA11">
            <v>44201</v>
          </cell>
          <cell r="AB11">
            <v>44196</v>
          </cell>
        </row>
        <row r="12">
          <cell r="L12" t="str">
            <v>MALPC811VLM082262</v>
          </cell>
          <cell r="M12" t="str">
            <v>FHW5K4G1U   G157</v>
          </cell>
          <cell r="N12" t="str">
            <v>3684</v>
          </cell>
          <cell r="O12" t="str">
            <v>G4LDLG012744</v>
          </cell>
          <cell r="P12" t="str">
            <v>Creta-P</v>
          </cell>
          <cell r="Q12">
            <v>2020</v>
          </cell>
          <cell r="R12">
            <v>44140</v>
          </cell>
          <cell r="S12">
            <v>66</v>
          </cell>
          <cell r="T12" t="str">
            <v>NL01AC6365</v>
          </cell>
          <cell r="U12" t="str">
            <v>1-del</v>
          </cell>
          <cell r="V12" t="str">
            <v>SUDHESH SINGH</v>
          </cell>
          <cell r="W12" t="str">
            <v>SUDHESH SINGH</v>
          </cell>
          <cell r="X12" t="str">
            <v>SHUBHAM KADU</v>
          </cell>
          <cell r="Y12">
            <v>44194</v>
          </cell>
          <cell r="Z12">
            <v>44195</v>
          </cell>
          <cell r="AA12">
            <v>44206</v>
          </cell>
          <cell r="AB12">
            <v>44196</v>
          </cell>
        </row>
        <row r="13">
          <cell r="L13" t="str">
            <v>MALB351CLLM128109</v>
          </cell>
          <cell r="M13" t="str">
            <v>HQS6K3615   G150</v>
          </cell>
          <cell r="N13" t="str">
            <v>3555</v>
          </cell>
          <cell r="O13" t="str">
            <v>G4LALM775129</v>
          </cell>
          <cell r="P13" t="str">
            <v>NIOS-C</v>
          </cell>
          <cell r="Q13">
            <v>2020</v>
          </cell>
          <cell r="R13">
            <v>44177</v>
          </cell>
          <cell r="S13">
            <v>32</v>
          </cell>
          <cell r="T13" t="str">
            <v>NL01N2660</v>
          </cell>
          <cell r="U13" t="str">
            <v>1-del</v>
          </cell>
          <cell r="V13" t="str">
            <v>SHRIRANG GANPAT HULAWALE</v>
          </cell>
          <cell r="W13" t="str">
            <v>SHRIRANG GANPAT HULAWALE</v>
          </cell>
          <cell r="X13" t="str">
            <v>VIDULA BHARAM</v>
          </cell>
          <cell r="Y13">
            <v>44194</v>
          </cell>
          <cell r="Z13">
            <v>44195</v>
          </cell>
          <cell r="AA13">
            <v>44198</v>
          </cell>
          <cell r="AB13">
            <v>44196</v>
          </cell>
        </row>
        <row r="14">
          <cell r="L14" t="str">
            <v>MALB351CLLM135790</v>
          </cell>
          <cell r="M14" t="str">
            <v>HQS6K3615   G150</v>
          </cell>
          <cell r="N14" t="str">
            <v>3555</v>
          </cell>
          <cell r="O14" t="str">
            <v>G4LALM745639</v>
          </cell>
          <cell r="P14" t="str">
            <v>NIOS-C</v>
          </cell>
          <cell r="Q14">
            <v>2020</v>
          </cell>
          <cell r="R14">
            <v>44190</v>
          </cell>
          <cell r="S14">
            <v>17</v>
          </cell>
          <cell r="T14" t="str">
            <v>HR55R7136</v>
          </cell>
          <cell r="U14" t="str">
            <v>1-del</v>
          </cell>
          <cell r="V14" t="str">
            <v>SWAPNIL SUNIL GURAV</v>
          </cell>
          <cell r="W14" t="str">
            <v>SWAPNIL SUNIL GURAV</v>
          </cell>
          <cell r="X14" t="str">
            <v>VRUSHALI MOHITE</v>
          </cell>
          <cell r="Y14">
            <v>44194</v>
          </cell>
          <cell r="Z14">
            <v>44195</v>
          </cell>
          <cell r="AA14">
            <v>44203</v>
          </cell>
          <cell r="AB14">
            <v>44196</v>
          </cell>
        </row>
        <row r="15">
          <cell r="L15" t="str">
            <v>MALB251CLLM130096</v>
          </cell>
          <cell r="M15" t="str">
            <v>HQS6K3615   D123</v>
          </cell>
          <cell r="N15" t="str">
            <v>3556</v>
          </cell>
          <cell r="O15" t="str">
            <v>G4LALM779449</v>
          </cell>
          <cell r="P15" t="str">
            <v>NIOS-P</v>
          </cell>
          <cell r="Q15">
            <v>2020</v>
          </cell>
          <cell r="R15">
            <v>44190</v>
          </cell>
          <cell r="S15">
            <v>29</v>
          </cell>
          <cell r="T15" t="str">
            <v>purchase from somani</v>
          </cell>
          <cell r="U15" t="str">
            <v>1-del</v>
          </cell>
          <cell r="V15" t="str">
            <v>GORAKSHANATH HARIBHAU BORKAR</v>
          </cell>
          <cell r="W15" t="str">
            <v>GORKSHANATH HARIBHAU BORKAR</v>
          </cell>
          <cell r="X15" t="str">
            <v>SHUBHAM KADU</v>
          </cell>
          <cell r="Y15">
            <v>44194</v>
          </cell>
          <cell r="Z15">
            <v>44195</v>
          </cell>
          <cell r="AA15">
            <v>44203</v>
          </cell>
          <cell r="AB15">
            <v>44198</v>
          </cell>
        </row>
        <row r="16">
          <cell r="L16" t="str">
            <v>MALB251CLLM108041</v>
          </cell>
          <cell r="M16" t="str">
            <v>HQS6K3615   D366</v>
          </cell>
          <cell r="N16" t="str">
            <v>3739</v>
          </cell>
          <cell r="O16" t="str">
            <v>G4LALM729466</v>
          </cell>
          <cell r="P16" t="str">
            <v>NIOS-P</v>
          </cell>
          <cell r="Q16">
            <v>2020</v>
          </cell>
          <cell r="R16">
            <v>44128</v>
          </cell>
          <cell r="S16">
            <v>77</v>
          </cell>
          <cell r="T16" t="str">
            <v>NL01AC7252</v>
          </cell>
          <cell r="U16" t="str">
            <v>1-del</v>
          </cell>
          <cell r="V16" t="str">
            <v>SARDAR NAMDEV KAMBLE</v>
          </cell>
          <cell r="W16" t="str">
            <v>SARDAR NAMDEV KAMBLE</v>
          </cell>
          <cell r="X16" t="str">
            <v>YUVRAJ THORAT</v>
          </cell>
          <cell r="Y16">
            <v>44194</v>
          </cell>
          <cell r="Z16">
            <v>44196</v>
          </cell>
          <cell r="AA16">
            <v>44215</v>
          </cell>
          <cell r="AB16">
            <v>44196</v>
          </cell>
        </row>
        <row r="17">
          <cell r="L17" t="str">
            <v>MALA741CLLM401811</v>
          </cell>
          <cell r="M17" t="str">
            <v>B4S4K3615   DA31</v>
          </cell>
          <cell r="N17" t="str">
            <v>3446</v>
          </cell>
          <cell r="O17" t="str">
            <v>G4LALM683341</v>
          </cell>
          <cell r="P17" t="str">
            <v>Xcent-C</v>
          </cell>
          <cell r="Q17">
            <v>2020</v>
          </cell>
          <cell r="R17">
            <v>44170</v>
          </cell>
          <cell r="S17">
            <v>110</v>
          </cell>
          <cell r="T17" t="str">
            <v>NL01AA1642</v>
          </cell>
          <cell r="U17" t="str">
            <v>1-del</v>
          </cell>
          <cell r="V17" t="str">
            <v>HINDURAO SAMBHAJI KHEDEKAR</v>
          </cell>
          <cell r="W17" t="str">
            <v>HINDURAO SAMBHAJI KHEDEKAR</v>
          </cell>
          <cell r="X17" t="str">
            <v>YUVRAJ THORAT</v>
          </cell>
          <cell r="Y17">
            <v>44194</v>
          </cell>
          <cell r="Z17">
            <v>44196</v>
          </cell>
          <cell r="AA17">
            <v>44202</v>
          </cell>
          <cell r="AB17">
            <v>44201</v>
          </cell>
        </row>
        <row r="18">
          <cell r="L18" t="str">
            <v>MALB351CLLM128461</v>
          </cell>
          <cell r="M18" t="str">
            <v>HQS6K3615   G161</v>
          </cell>
          <cell r="N18" t="str">
            <v>3573</v>
          </cell>
          <cell r="O18" t="str">
            <v>G4LALM776109</v>
          </cell>
          <cell r="P18" t="str">
            <v>NIOS-P</v>
          </cell>
          <cell r="Q18">
            <v>2020</v>
          </cell>
          <cell r="R18">
            <v>44175</v>
          </cell>
          <cell r="S18">
            <v>32</v>
          </cell>
          <cell r="T18" t="str">
            <v>NL01G7503</v>
          </cell>
          <cell r="U18" t="str">
            <v>1-del</v>
          </cell>
          <cell r="V18" t="str">
            <v>AKSHAY MUKESH GANGARDE</v>
          </cell>
          <cell r="W18" t="str">
            <v>AKSHAY MUKESH GANGARDE</v>
          </cell>
          <cell r="X18" t="str">
            <v>VIDULA BHARAM</v>
          </cell>
          <cell r="Y18">
            <v>44194</v>
          </cell>
          <cell r="Z18">
            <v>44196</v>
          </cell>
          <cell r="AA18">
            <v>44203</v>
          </cell>
          <cell r="AB18">
            <v>44196</v>
          </cell>
        </row>
        <row r="19">
          <cell r="L19" t="str">
            <v>MALB351CLLM129013</v>
          </cell>
          <cell r="M19" t="str">
            <v>HQS6K3615   G149</v>
          </cell>
          <cell r="N19" t="str">
            <v>3554</v>
          </cell>
          <cell r="O19" t="str">
            <v>G4LALM776903</v>
          </cell>
          <cell r="P19" t="str">
            <v>NIOS-C</v>
          </cell>
          <cell r="Q19">
            <v>2020</v>
          </cell>
          <cell r="R19">
            <v>44175</v>
          </cell>
          <cell r="S19">
            <v>31</v>
          </cell>
          <cell r="T19" t="str">
            <v>NL01G7503</v>
          </cell>
          <cell r="U19" t="str">
            <v>1-del</v>
          </cell>
          <cell r="V19" t="str">
            <v>TUSHAR SIDHARTH MAHAMUNI</v>
          </cell>
          <cell r="W19" t="str">
            <v>TUSHAR SIDHARTH MAHAMUNI</v>
          </cell>
          <cell r="X19" t="str">
            <v>YUVRAJ THORAT</v>
          </cell>
          <cell r="Y19">
            <v>44194</v>
          </cell>
          <cell r="Z19">
            <v>44196</v>
          </cell>
          <cell r="AA19">
            <v>44204</v>
          </cell>
          <cell r="AB19">
            <v>44200</v>
          </cell>
        </row>
        <row r="20">
          <cell r="L20" t="str">
            <v>MALPA812LLM100944</v>
          </cell>
          <cell r="M20" t="str">
            <v>FHW5D6617   S010</v>
          </cell>
          <cell r="N20" t="str">
            <v>3810</v>
          </cell>
          <cell r="O20" t="str">
            <v>G4FLLV096372</v>
          </cell>
          <cell r="P20" t="str">
            <v>Creta-P</v>
          </cell>
          <cell r="Q20">
            <v>2020</v>
          </cell>
          <cell r="R20">
            <v>44174</v>
          </cell>
          <cell r="S20">
            <v>30</v>
          </cell>
          <cell r="T20" t="str">
            <v>MH12NX5934</v>
          </cell>
          <cell r="U20" t="str">
            <v>1-del</v>
          </cell>
          <cell r="V20" t="str">
            <v>SHOBHA ARUN DESHMUKH</v>
          </cell>
          <cell r="W20" t="str">
            <v>SHOBHA ARUN DESHMUKH</v>
          </cell>
          <cell r="X20" t="str">
            <v>SHRIKRUSHNA GAVLI</v>
          </cell>
          <cell r="Y20">
            <v>44194</v>
          </cell>
          <cell r="Z20">
            <v>44196</v>
          </cell>
          <cell r="AA20">
            <v>44201</v>
          </cell>
          <cell r="AB20">
            <v>44198</v>
          </cell>
        </row>
        <row r="21">
          <cell r="L21" t="str">
            <v>MALFC81BLLM164253</v>
          </cell>
          <cell r="M21" t="str">
            <v>SPW5K3615   G114</v>
          </cell>
          <cell r="N21" t="str">
            <v>3333</v>
          </cell>
          <cell r="O21" t="str">
            <v>G4LALM727939</v>
          </cell>
          <cell r="P21" t="str">
            <v>Venue-P</v>
          </cell>
          <cell r="Q21">
            <v>2020</v>
          </cell>
          <cell r="R21">
            <v>44181</v>
          </cell>
          <cell r="S21">
            <v>24</v>
          </cell>
          <cell r="T21" t="str">
            <v>NL01AC3077</v>
          </cell>
          <cell r="U21" t="str">
            <v>1-del</v>
          </cell>
          <cell r="V21" t="str">
            <v>VANDANA</v>
          </cell>
          <cell r="W21" t="str">
            <v>VANDANA</v>
          </cell>
          <cell r="X21" t="str">
            <v>VIDULA BHARAM</v>
          </cell>
          <cell r="Y21">
            <v>44194</v>
          </cell>
          <cell r="Z21">
            <v>44196</v>
          </cell>
          <cell r="AA21">
            <v>44210</v>
          </cell>
          <cell r="AB21">
            <v>44196</v>
          </cell>
        </row>
        <row r="22">
          <cell r="L22" t="str">
            <v>MALPC812TLM106488</v>
          </cell>
          <cell r="M22" t="str">
            <v>FHW5D661V   G153</v>
          </cell>
          <cell r="N22" t="str">
            <v>3679</v>
          </cell>
          <cell r="O22" t="str">
            <v>G4FLLV103841</v>
          </cell>
          <cell r="P22" t="str">
            <v>Creta-P</v>
          </cell>
          <cell r="Q22">
            <v>2020</v>
          </cell>
          <cell r="R22">
            <v>44184</v>
          </cell>
          <cell r="S22">
            <v>19</v>
          </cell>
          <cell r="T22" t="str">
            <v>MH15EG7922</v>
          </cell>
          <cell r="U22" t="str">
            <v>1-del</v>
          </cell>
          <cell r="V22" t="str">
            <v>HPD DESIGNING CONSULTANTS PVT LTD</v>
          </cell>
          <cell r="W22" t="str">
            <v>HPD DESIGNING CONSULTANTS PVT LTD</v>
          </cell>
          <cell r="X22" t="str">
            <v>SHUBHAM YELLARE</v>
          </cell>
          <cell r="Y22">
            <v>44194</v>
          </cell>
          <cell r="Z22">
            <v>44196</v>
          </cell>
          <cell r="AA22">
            <v>44201</v>
          </cell>
          <cell r="AB22">
            <v>44198</v>
          </cell>
        </row>
        <row r="23">
          <cell r="L23" t="str">
            <v>MALFC81BLLM157922</v>
          </cell>
          <cell r="M23" t="str">
            <v>SPW5K3615   G114</v>
          </cell>
          <cell r="N23" t="str">
            <v>3333</v>
          </cell>
          <cell r="O23" t="str">
            <v>G4LALM767536</v>
          </cell>
          <cell r="P23" t="str">
            <v>Venue-P</v>
          </cell>
          <cell r="Q23">
            <v>2020</v>
          </cell>
          <cell r="R23">
            <v>44169</v>
          </cell>
          <cell r="S23">
            <v>39</v>
          </cell>
          <cell r="T23" t="str">
            <v>HR55N3383</v>
          </cell>
          <cell r="U23" t="str">
            <v>1-del</v>
          </cell>
          <cell r="V23" t="str">
            <v>SHANKAR CHANDU RAMAWAT</v>
          </cell>
          <cell r="W23" t="str">
            <v>SHANKAR CHANDU RAMAWAT</v>
          </cell>
          <cell r="X23" t="str">
            <v>VAIBHAV GHULE</v>
          </cell>
          <cell r="Y23">
            <v>44195</v>
          </cell>
          <cell r="Z23">
            <v>44194</v>
          </cell>
          <cell r="AA23">
            <v>44206</v>
          </cell>
          <cell r="AB23">
            <v>44201</v>
          </cell>
        </row>
        <row r="24">
          <cell r="L24" t="str">
            <v>MALPC813LLM100118</v>
          </cell>
          <cell r="M24" t="str">
            <v>FHW51MC57   G143</v>
          </cell>
          <cell r="N24" t="str">
            <v>3661</v>
          </cell>
          <cell r="O24" t="str">
            <v>D4FALM131162</v>
          </cell>
          <cell r="P24" t="str">
            <v>Creta-D</v>
          </cell>
          <cell r="Q24">
            <v>2020</v>
          </cell>
          <cell r="R24">
            <v>44174</v>
          </cell>
          <cell r="S24">
            <v>32</v>
          </cell>
          <cell r="T24" t="str">
            <v>MH12NX5934</v>
          </cell>
          <cell r="U24" t="str">
            <v>1-del</v>
          </cell>
          <cell r="V24" t="str">
            <v>DIPAK ROHIDAS SAVLREAM KALE</v>
          </cell>
          <cell r="W24" t="str">
            <v>DIPAK ROHIDAS KALE</v>
          </cell>
          <cell r="X24" t="str">
            <v>SHUBHAM KADU</v>
          </cell>
          <cell r="Y24">
            <v>44195</v>
          </cell>
          <cell r="Z24">
            <v>44194</v>
          </cell>
          <cell r="AA24">
            <v>44202</v>
          </cell>
          <cell r="AB24">
            <v>44198</v>
          </cell>
        </row>
        <row r="25">
          <cell r="L25" t="str">
            <v>MALFC81DLLM168312</v>
          </cell>
          <cell r="M25" t="str">
            <v>SPW51MC57   G193</v>
          </cell>
          <cell r="N25" t="str">
            <v>3699</v>
          </cell>
          <cell r="O25" t="str">
            <v>D4FALM145753</v>
          </cell>
          <cell r="P25" t="str">
            <v>Venue-D</v>
          </cell>
          <cell r="Q25">
            <v>2020</v>
          </cell>
          <cell r="R25">
            <v>44186</v>
          </cell>
          <cell r="S25">
            <v>15</v>
          </cell>
          <cell r="T25" t="str">
            <v>NL01AA3596</v>
          </cell>
          <cell r="U25" t="str">
            <v>1-del</v>
          </cell>
          <cell r="V25" t="str">
            <v>MAHESHKUMAR CHUNILAL SHAH</v>
          </cell>
          <cell r="W25" t="str">
            <v>MAHESHKUMAR CHUNILAL SHAH</v>
          </cell>
          <cell r="X25" t="str">
            <v>VAIBHAV GHULE</v>
          </cell>
          <cell r="Y25">
            <v>44195</v>
          </cell>
          <cell r="Z25">
            <v>44194</v>
          </cell>
          <cell r="AA25">
            <v>44214</v>
          </cell>
          <cell r="AB25">
            <v>44198</v>
          </cell>
        </row>
        <row r="26">
          <cell r="L26" t="str">
            <v>MALBJ512LLM030955</v>
          </cell>
          <cell r="M26" t="str">
            <v>SVS6K7615   K000</v>
          </cell>
          <cell r="N26" t="str">
            <v>3794</v>
          </cell>
          <cell r="O26" t="str">
            <v>G4LFLV051655</v>
          </cell>
          <cell r="P26" t="str">
            <v>All New i20-P</v>
          </cell>
          <cell r="Q26">
            <v>2020</v>
          </cell>
          <cell r="R26">
            <v>44181</v>
          </cell>
          <cell r="S26">
            <v>26</v>
          </cell>
          <cell r="T26" t="str">
            <v>NL01AC3077</v>
          </cell>
          <cell r="U26" t="str">
            <v>1-del</v>
          </cell>
          <cell r="V26" t="str">
            <v>PRAVIN SOPAN PANGARE</v>
          </cell>
          <cell r="W26" t="str">
            <v>PRAVIN SOPAN PANGARE</v>
          </cell>
          <cell r="X26" t="str">
            <v>SHUBHAM KADU</v>
          </cell>
          <cell r="Y26">
            <v>44195</v>
          </cell>
          <cell r="Z26">
            <v>44195</v>
          </cell>
          <cell r="AA26">
            <v>44202</v>
          </cell>
          <cell r="AB26">
            <v>44198</v>
          </cell>
        </row>
        <row r="27">
          <cell r="L27" t="str">
            <v>MALBH512LLM029658</v>
          </cell>
          <cell r="M27" t="str">
            <v>SVS6K7615   G111</v>
          </cell>
          <cell r="N27" t="str">
            <v>3784</v>
          </cell>
          <cell r="O27" t="str">
            <v>G4LFLV054384</v>
          </cell>
          <cell r="P27" t="str">
            <v>All New i20-P</v>
          </cell>
          <cell r="Q27">
            <v>2020</v>
          </cell>
          <cell r="R27">
            <v>44186</v>
          </cell>
          <cell r="S27">
            <v>17</v>
          </cell>
          <cell r="T27" t="str">
            <v>MH15EG7915</v>
          </cell>
          <cell r="U27" t="str">
            <v>1-del</v>
          </cell>
          <cell r="V27" t="str">
            <v>PRIYA AMIT PONKSHE</v>
          </cell>
          <cell r="W27" t="str">
            <v>PRIYA AMIT PONKSHE</v>
          </cell>
          <cell r="X27" t="str">
            <v>ABHISHEK MANORE</v>
          </cell>
          <cell r="Y27">
            <v>44195</v>
          </cell>
          <cell r="Z27">
            <v>44195</v>
          </cell>
          <cell r="AA27">
            <v>44204</v>
          </cell>
          <cell r="AB27">
            <v>44198</v>
          </cell>
        </row>
        <row r="28">
          <cell r="L28" t="str">
            <v>MALBJ511VLM023377</v>
          </cell>
          <cell r="M28" t="str">
            <v>SVS6K2G1U   K004</v>
          </cell>
          <cell r="N28" t="str">
            <v>3793</v>
          </cell>
          <cell r="O28" t="str">
            <v>G3LCLM095550</v>
          </cell>
          <cell r="P28" t="str">
            <v>All New i20-P</v>
          </cell>
          <cell r="Q28">
            <v>2020</v>
          </cell>
          <cell r="R28">
            <v>44165</v>
          </cell>
          <cell r="S28">
            <v>45</v>
          </cell>
          <cell r="T28" t="str">
            <v>MH15EG7706</v>
          </cell>
          <cell r="U28" t="str">
            <v>1-del</v>
          </cell>
          <cell r="V28" t="str">
            <v>SIDDHARTH NAVNEET KOCHAR</v>
          </cell>
          <cell r="W28" t="str">
            <v>SIDDHARTH NAVNEET KOCHAR</v>
          </cell>
          <cell r="X28" t="str">
            <v>ABHISHEK KHAKE</v>
          </cell>
          <cell r="Y28">
            <v>44195</v>
          </cell>
          <cell r="Z28">
            <v>44196</v>
          </cell>
          <cell r="AA28">
            <v>44201</v>
          </cell>
          <cell r="AB28">
            <v>44198</v>
          </cell>
        </row>
        <row r="29">
          <cell r="L29" t="str">
            <v>MALPA813LLM101650</v>
          </cell>
          <cell r="M29" t="str">
            <v>FHW51MC57   S010</v>
          </cell>
          <cell r="N29" t="str">
            <v>3809</v>
          </cell>
          <cell r="O29" t="str">
            <v>D4FALM132627</v>
          </cell>
          <cell r="P29" t="str">
            <v>Creta-D</v>
          </cell>
          <cell r="Q29">
            <v>2020</v>
          </cell>
          <cell r="R29">
            <v>44179</v>
          </cell>
          <cell r="S29">
            <v>30</v>
          </cell>
          <cell r="T29" t="str">
            <v>HR47D9817</v>
          </cell>
          <cell r="U29">
            <v>44166</v>
          </cell>
          <cell r="V29" t="str">
            <v xml:space="preserve"> PANKAJ MAHENDRA BANSAL</v>
          </cell>
          <cell r="W29" t="str">
            <v>PANKAJ MAHENDRA BANSAL</v>
          </cell>
          <cell r="X29" t="str">
            <v>SIDDHESH MANE</v>
          </cell>
          <cell r="Y29">
            <v>44205</v>
          </cell>
          <cell r="Z29">
            <v>44180</v>
          </cell>
          <cell r="AA29">
            <v>44180</v>
          </cell>
          <cell r="AB29">
            <v>44205</v>
          </cell>
        </row>
        <row r="30">
          <cell r="L30" t="str">
            <v>MALB241CLLM050083</v>
          </cell>
          <cell r="M30" t="str">
            <v>HQS4K3615   D094</v>
          </cell>
          <cell r="N30" t="str">
            <v>3490</v>
          </cell>
          <cell r="O30" t="str">
            <v>G4LALM782043</v>
          </cell>
          <cell r="P30" t="str">
            <v>AURA-C</v>
          </cell>
          <cell r="Q30">
            <v>2020</v>
          </cell>
          <cell r="R30">
            <v>44179</v>
          </cell>
          <cell r="S30">
            <v>27</v>
          </cell>
          <cell r="T30" t="str">
            <v>NL01N5730</v>
          </cell>
          <cell r="U30" t="str">
            <v>1-del</v>
          </cell>
          <cell r="V30" t="str">
            <v>RAVINDRA MARUTI THORAVE</v>
          </cell>
          <cell r="W30" t="str">
            <v>RAVINDRA MARUTI THORAVE</v>
          </cell>
          <cell r="X30" t="str">
            <v>ABHISHEK MANORE</v>
          </cell>
          <cell r="Y30">
            <v>44200</v>
          </cell>
          <cell r="Z30">
            <v>44195</v>
          </cell>
          <cell r="AA30">
            <v>44206</v>
          </cell>
          <cell r="AB30">
            <v>44200</v>
          </cell>
        </row>
        <row r="31">
          <cell r="L31" t="str">
            <v>MALFC81BLLM165408</v>
          </cell>
          <cell r="M31" t="str">
            <v>SPW5K3615   G114</v>
          </cell>
          <cell r="N31" t="str">
            <v>3333</v>
          </cell>
          <cell r="O31" t="str">
            <v>G4LALM788454</v>
          </cell>
          <cell r="P31" t="str">
            <v>Venue-P</v>
          </cell>
          <cell r="Q31">
            <v>2020</v>
          </cell>
          <cell r="R31">
            <v>44181</v>
          </cell>
          <cell r="S31">
            <v>22</v>
          </cell>
          <cell r="T31" t="str">
            <v>NL01AC6362</v>
          </cell>
          <cell r="U31" t="str">
            <v>1-del</v>
          </cell>
          <cell r="V31" t="str">
            <v>SANDEEP VAMAN SANAP</v>
          </cell>
          <cell r="W31" t="str">
            <v>SANDEEP VAMAN SANAP</v>
          </cell>
          <cell r="X31" t="str">
            <v>MAHADEV JADHAV</v>
          </cell>
          <cell r="Y31">
            <v>44200</v>
          </cell>
          <cell r="Z31">
            <v>44195</v>
          </cell>
          <cell r="AA31">
            <v>44205</v>
          </cell>
          <cell r="AB31">
            <v>44198</v>
          </cell>
        </row>
        <row r="32">
          <cell r="L32" t="str">
            <v>MALPB813LLM108729</v>
          </cell>
          <cell r="M32" t="str">
            <v>FHW51MC57   D129</v>
          </cell>
          <cell r="N32" t="str">
            <v>3641</v>
          </cell>
          <cell r="O32" t="str">
            <v>D4FALM144316</v>
          </cell>
          <cell r="P32" t="str">
            <v>Creta-D</v>
          </cell>
          <cell r="Q32">
            <v>2020</v>
          </cell>
          <cell r="R32">
            <v>44186</v>
          </cell>
          <cell r="S32">
            <v>17</v>
          </cell>
          <cell r="T32" t="str">
            <v>NL01AA3596</v>
          </cell>
          <cell r="U32" t="str">
            <v>1-del</v>
          </cell>
          <cell r="V32" t="str">
            <v>SAPAN KISHOR GOVIND UPADHYE</v>
          </cell>
          <cell r="W32" t="str">
            <v>SAPNA KISHOR UPADHYE</v>
          </cell>
          <cell r="X32" t="str">
            <v>NITIN BODAKE</v>
          </cell>
          <cell r="Y32">
            <v>44202</v>
          </cell>
          <cell r="Z32">
            <v>44195</v>
          </cell>
          <cell r="AA32">
            <v>44201</v>
          </cell>
          <cell r="AB32">
            <v>44198</v>
          </cell>
        </row>
        <row r="33">
          <cell r="L33" t="str">
            <v>MALAF51CLLM125628</v>
          </cell>
          <cell r="M33" t="str">
            <v>C4S6E3315   D414</v>
          </cell>
          <cell r="N33" t="str">
            <v>3595</v>
          </cell>
          <cell r="O33" t="str">
            <v>G4HGLM072009</v>
          </cell>
          <cell r="P33" t="str">
            <v>Santro-P</v>
          </cell>
          <cell r="Q33">
            <v>2020</v>
          </cell>
          <cell r="R33">
            <v>44109</v>
          </cell>
          <cell r="S33">
            <v>121</v>
          </cell>
          <cell r="T33" t="str">
            <v>NL01AC6363</v>
          </cell>
          <cell r="U33" t="str">
            <v>1-del</v>
          </cell>
          <cell r="V33" t="str">
            <v>PRAVIN NANDKUMAR BHAGWATKAR</v>
          </cell>
          <cell r="W33" t="str">
            <v>PRAVIN NANDKUMAR BHAGWATKAR</v>
          </cell>
          <cell r="X33" t="str">
            <v>VAIBHAV GHULE</v>
          </cell>
          <cell r="Y33">
            <v>44200</v>
          </cell>
          <cell r="Z33">
            <v>44196</v>
          </cell>
          <cell r="AA33">
            <v>44200</v>
          </cell>
          <cell r="AB33">
            <v>44200</v>
          </cell>
        </row>
        <row r="34">
          <cell r="L34" t="str">
            <v>MALB251CLLM099892</v>
          </cell>
          <cell r="M34" t="str">
            <v>HQS6K3615   D112</v>
          </cell>
          <cell r="N34" t="str">
            <v>3574</v>
          </cell>
          <cell r="O34" t="str">
            <v>G4LALM710131</v>
          </cell>
          <cell r="P34" t="str">
            <v>NIOS-P</v>
          </cell>
          <cell r="Q34">
            <v>2020</v>
          </cell>
          <cell r="R34">
            <v>44130</v>
          </cell>
          <cell r="S34">
            <v>72</v>
          </cell>
          <cell r="T34" t="str">
            <v>NL01G7502</v>
          </cell>
          <cell r="U34" t="str">
            <v>1-del</v>
          </cell>
          <cell r="V34" t="str">
            <v>RAMDAS VILAS JADHAV</v>
          </cell>
          <cell r="W34" t="str">
            <v>RAMDAS VILAS JADHAV</v>
          </cell>
          <cell r="X34" t="str">
            <v>ABHISHEK KHAKE</v>
          </cell>
          <cell r="Y34">
            <v>44209</v>
          </cell>
          <cell r="Z34">
            <v>44196</v>
          </cell>
          <cell r="AA34">
            <v>44212</v>
          </cell>
          <cell r="AB34">
            <v>44209</v>
          </cell>
        </row>
        <row r="35">
          <cell r="L35" t="str">
            <v>MALAF51CLLM129853</v>
          </cell>
          <cell r="M35" t="str">
            <v>C4S6E3315   D414</v>
          </cell>
          <cell r="N35" t="str">
            <v>3595</v>
          </cell>
          <cell r="O35" t="str">
            <v>G4HGLM076726</v>
          </cell>
          <cell r="P35" t="str">
            <v>Santro-P</v>
          </cell>
          <cell r="Q35">
            <v>2020</v>
          </cell>
          <cell r="R35">
            <v>44134</v>
          </cell>
          <cell r="S35">
            <v>68</v>
          </cell>
          <cell r="T35" t="str">
            <v>HR55AG2034</v>
          </cell>
          <cell r="U35" t="str">
            <v>1-del</v>
          </cell>
          <cell r="V35" t="str">
            <v>RAJENDRA RAMESH KULKARNI</v>
          </cell>
          <cell r="W35" t="str">
            <v>RAJENDRA RAMESH KULKARNI</v>
          </cell>
          <cell r="X35" t="str">
            <v>ABHISHEK KHAKE</v>
          </cell>
          <cell r="Y35">
            <v>44198</v>
          </cell>
          <cell r="Z35">
            <v>44196</v>
          </cell>
          <cell r="AA35">
            <v>44202</v>
          </cell>
          <cell r="AB35">
            <v>44198</v>
          </cell>
        </row>
        <row r="36">
          <cell r="L36" t="str">
            <v>MALBH511LLM019888</v>
          </cell>
          <cell r="M36" t="str">
            <v>SVS6K2G17   G116</v>
          </cell>
          <cell r="N36" t="str">
            <v>3804</v>
          </cell>
          <cell r="O36" t="str">
            <v>G3LCLM109294</v>
          </cell>
          <cell r="P36" t="str">
            <v>All New i20-P</v>
          </cell>
          <cell r="Q36">
            <v>2020</v>
          </cell>
          <cell r="R36">
            <v>44158</v>
          </cell>
          <cell r="S36">
            <v>59</v>
          </cell>
          <cell r="T36" t="str">
            <v>NL01N8646</v>
          </cell>
          <cell r="U36" t="str">
            <v>1-del</v>
          </cell>
          <cell r="V36" t="str">
            <v>JAYANT RAMESH EDLABADKAR</v>
          </cell>
          <cell r="W36" t="str">
            <v>JAYANT RAMESH EDLABADKAR</v>
          </cell>
          <cell r="X36" t="str">
            <v>ROHIT NIMBALKAR</v>
          </cell>
          <cell r="Y36">
            <v>44198</v>
          </cell>
          <cell r="Z36">
            <v>44196</v>
          </cell>
          <cell r="AA36">
            <v>44210</v>
          </cell>
          <cell r="AB36">
            <v>44198</v>
          </cell>
        </row>
        <row r="37">
          <cell r="L37" t="str">
            <v>MALFC81ALLM165102</v>
          </cell>
          <cell r="M37" t="str">
            <v>SPW5K2G17   G192</v>
          </cell>
          <cell r="N37" t="str">
            <v>3691</v>
          </cell>
          <cell r="O37" t="str">
            <v>G3LCLM134646</v>
          </cell>
          <cell r="P37" t="str">
            <v>Venue-P</v>
          </cell>
          <cell r="Q37">
            <v>2020</v>
          </cell>
          <cell r="R37">
            <v>44181</v>
          </cell>
          <cell r="S37">
            <v>23</v>
          </cell>
          <cell r="T37" t="str">
            <v>NL01AC6362</v>
          </cell>
          <cell r="U37" t="str">
            <v>02-del</v>
          </cell>
          <cell r="V37" t="str">
            <v>ARCHANA ROHIT PAWAR</v>
          </cell>
          <cell r="W37" t="str">
            <v>ARCHANA ROHIDAS PAWAR</v>
          </cell>
          <cell r="X37" t="str">
            <v>MAHADEV JADHAV</v>
          </cell>
          <cell r="Y37">
            <v>44229</v>
          </cell>
          <cell r="Z37">
            <v>44196</v>
          </cell>
          <cell r="AA37">
            <v>44229</v>
          </cell>
          <cell r="AB37">
            <v>44224</v>
          </cell>
        </row>
        <row r="38">
          <cell r="L38" t="str">
            <v>MALPA813LLM108421</v>
          </cell>
          <cell r="M38" t="str">
            <v>FHW51MC57   S010</v>
          </cell>
          <cell r="N38" t="str">
            <v>3809</v>
          </cell>
          <cell r="O38" t="str">
            <v>D4FALM146559</v>
          </cell>
          <cell r="P38" t="str">
            <v>Creta-D</v>
          </cell>
          <cell r="Q38">
            <v>2020</v>
          </cell>
          <cell r="R38">
            <v>44186</v>
          </cell>
          <cell r="S38">
            <v>16</v>
          </cell>
          <cell r="T38" t="str">
            <v>NL01AA3596</v>
          </cell>
          <cell r="U38" t="str">
            <v>1-del</v>
          </cell>
          <cell r="V38" t="str">
            <v>JALINDAR AJINATH MORE</v>
          </cell>
          <cell r="W38" t="str">
            <v>JALINDAR AJINATH MORE</v>
          </cell>
          <cell r="X38" t="str">
            <v>VAIBHAV GHULE</v>
          </cell>
          <cell r="Y38">
            <v>44198</v>
          </cell>
          <cell r="Z38">
            <v>44196</v>
          </cell>
          <cell r="AA38">
            <v>44198</v>
          </cell>
          <cell r="AB38">
            <v>44196</v>
          </cell>
        </row>
        <row r="39">
          <cell r="L39" t="str">
            <v>MALFC81BLLM168621</v>
          </cell>
          <cell r="M39" t="str">
            <v>SPW5K3615   G114</v>
          </cell>
          <cell r="N39" t="str">
            <v>3333</v>
          </cell>
          <cell r="O39" t="str">
            <v>G4LALM796296</v>
          </cell>
          <cell r="P39" t="str">
            <v>Venue-P</v>
          </cell>
          <cell r="Q39">
            <v>2020</v>
          </cell>
          <cell r="R39">
            <v>44187</v>
          </cell>
          <cell r="S39">
            <v>15</v>
          </cell>
          <cell r="T39" t="str">
            <v>HR55R3521</v>
          </cell>
          <cell r="U39" t="str">
            <v>1-del</v>
          </cell>
          <cell r="V39" t="str">
            <v>BAPU DHONDIBA CHANDERE</v>
          </cell>
          <cell r="W39" t="str">
            <v>BAPU DHONDIBA CHANDERE</v>
          </cell>
          <cell r="X39" t="str">
            <v>VIDULA BHARAM</v>
          </cell>
          <cell r="Y39">
            <v>44204</v>
          </cell>
          <cell r="Z39">
            <v>44196</v>
          </cell>
          <cell r="AA39">
            <v>44203</v>
          </cell>
          <cell r="AB39">
            <v>44204</v>
          </cell>
        </row>
        <row r="40">
          <cell r="L40" t="str">
            <v>MALFC81DLLM168334</v>
          </cell>
          <cell r="M40" t="str">
            <v>SPW51MC57   G193</v>
          </cell>
          <cell r="N40" t="str">
            <v>3699</v>
          </cell>
          <cell r="O40" t="str">
            <v>D4FALM142542</v>
          </cell>
          <cell r="P40" t="str">
            <v>Venue-D</v>
          </cell>
          <cell r="Q40">
            <v>2020</v>
          </cell>
          <cell r="R40">
            <v>44186</v>
          </cell>
          <cell r="S40">
            <v>15</v>
          </cell>
          <cell r="T40" t="str">
            <v>NL01AA3596</v>
          </cell>
          <cell r="U40" t="str">
            <v>1-del</v>
          </cell>
          <cell r="V40" t="str">
            <v>DATTARAO HANAVATRAO DESHMUKH</v>
          </cell>
          <cell r="W40" t="str">
            <v>DATTARAO HANAVATRAO DESHMUKH</v>
          </cell>
          <cell r="X40" t="str">
            <v>SHUBHAM MADANE</v>
          </cell>
          <cell r="Y40">
            <v>44200</v>
          </cell>
          <cell r="Z40">
            <v>44196</v>
          </cell>
          <cell r="AA40">
            <v>44204</v>
          </cell>
          <cell r="AB40">
            <v>44200</v>
          </cell>
        </row>
        <row r="41">
          <cell r="L41" t="str">
            <v>MALBJ512LLM011068</v>
          </cell>
          <cell r="M41" t="str">
            <v>SVS6K7615   K000</v>
          </cell>
          <cell r="N41" t="str">
            <v>3794</v>
          </cell>
          <cell r="O41" t="str">
            <v>G4LFLV030794</v>
          </cell>
          <cell r="P41" t="str">
            <v>All New i20-P</v>
          </cell>
          <cell r="Q41">
            <v>2020</v>
          </cell>
          <cell r="R41">
            <v>44128</v>
          </cell>
          <cell r="S41">
            <v>84</v>
          </cell>
          <cell r="T41" t="str">
            <v>NL01AC7252</v>
          </cell>
          <cell r="U41" t="str">
            <v>1-del</v>
          </cell>
          <cell r="V41" t="str">
            <v>VITTHAL KAKNAJI DHUTRAJ</v>
          </cell>
          <cell r="W41" t="str">
            <v>VITTHAL KAKNU DHUTRAJ</v>
          </cell>
          <cell r="X41" t="str">
            <v>MAYUR JADHAV</v>
          </cell>
          <cell r="Y41">
            <v>44212</v>
          </cell>
          <cell r="Z41">
            <v>44211</v>
          </cell>
          <cell r="AA41">
            <v>44212</v>
          </cell>
          <cell r="AB41">
            <v>44211</v>
          </cell>
        </row>
        <row r="42">
          <cell r="L42" t="str">
            <v>MALBH514LLM012404</v>
          </cell>
          <cell r="M42" t="str">
            <v>SVS61MC57   G115</v>
          </cell>
          <cell r="N42" t="str">
            <v>3792</v>
          </cell>
          <cell r="O42" t="str">
            <v>D4FALM093371</v>
          </cell>
          <cell r="P42" t="str">
            <v>All New i20-D</v>
          </cell>
          <cell r="Q42">
            <v>2020</v>
          </cell>
          <cell r="R42">
            <v>44133</v>
          </cell>
          <cell r="S42">
            <v>80</v>
          </cell>
          <cell r="T42" t="str">
            <v>NL01N1798</v>
          </cell>
          <cell r="U42" t="str">
            <v>1-del</v>
          </cell>
          <cell r="V42" t="str">
            <v>VISHWAS RAJARAM THORAT</v>
          </cell>
          <cell r="W42" t="str">
            <v>VISHWAS RAJARAM THORAT</v>
          </cell>
          <cell r="X42" t="str">
            <v>VAIBHAV GHULE</v>
          </cell>
          <cell r="Y42">
            <v>44204</v>
          </cell>
          <cell r="Z42">
            <v>44204</v>
          </cell>
          <cell r="AA42">
            <v>44204</v>
          </cell>
          <cell r="AB42">
            <v>44204</v>
          </cell>
        </row>
        <row r="43">
          <cell r="L43" t="str">
            <v>MALA741CLLM401709</v>
          </cell>
          <cell r="M43" t="str">
            <v>B4S4K3615   DA31</v>
          </cell>
          <cell r="N43" t="str">
            <v>3446</v>
          </cell>
          <cell r="O43" t="str">
            <v>G4LALM685663</v>
          </cell>
          <cell r="P43" t="str">
            <v>Xcent-C</v>
          </cell>
          <cell r="Q43">
            <v>2020</v>
          </cell>
          <cell r="R43">
            <v>44130</v>
          </cell>
          <cell r="S43">
            <v>115</v>
          </cell>
          <cell r="T43" t="str">
            <v>NL01G7502</v>
          </cell>
          <cell r="U43" t="str">
            <v>02-del</v>
          </cell>
          <cell r="V43" t="str">
            <v>AYUSH TOURS AND TRAVELS PRO.AMAR AVARE</v>
          </cell>
          <cell r="W43" t="str">
            <v>AYUSH TOURS AND TRAVELS PRO.AMAR AVARE</v>
          </cell>
          <cell r="X43" t="str">
            <v>DEEPAK KHARAT</v>
          </cell>
          <cell r="Y43">
            <v>44258</v>
          </cell>
          <cell r="Z43">
            <v>44240</v>
          </cell>
          <cell r="AA43">
            <v>44252</v>
          </cell>
          <cell r="AB43">
            <v>44240</v>
          </cell>
        </row>
        <row r="44">
          <cell r="L44" t="str">
            <v>MALA741CLLM401705</v>
          </cell>
          <cell r="M44" t="str">
            <v>B4S4K3615   DA31</v>
          </cell>
          <cell r="N44" t="str">
            <v>3446</v>
          </cell>
          <cell r="O44" t="str">
            <v>G4LALM683340</v>
          </cell>
          <cell r="P44" t="str">
            <v>Xcent-C</v>
          </cell>
          <cell r="Q44">
            <v>2020</v>
          </cell>
          <cell r="R44">
            <v>44130</v>
          </cell>
          <cell r="S44">
            <v>115</v>
          </cell>
          <cell r="T44" t="str">
            <v>NL01G7502</v>
          </cell>
          <cell r="U44" t="str">
            <v>1-del</v>
          </cell>
          <cell r="V44" t="str">
            <v>DEEPALI TOURS AND TRAVELS PRO.SUDHAKAR DESAI</v>
          </cell>
          <cell r="W44" t="str">
            <v>DEEPALI TOURS AND TRAVELS PRO.SUDHAKAR DESAI</v>
          </cell>
          <cell r="X44" t="str">
            <v>SANKET KAMBLE</v>
          </cell>
          <cell r="Y44">
            <v>44228</v>
          </cell>
          <cell r="Z44">
            <v>44201</v>
          </cell>
          <cell r="AA44">
            <v>44224</v>
          </cell>
          <cell r="AB44">
            <v>44210</v>
          </cell>
        </row>
        <row r="45">
          <cell r="L45" t="str">
            <v>MALBJ511LLM013028</v>
          </cell>
          <cell r="M45" t="str">
            <v>SVS6K2G17   K002</v>
          </cell>
          <cell r="N45" t="str">
            <v>3789</v>
          </cell>
          <cell r="O45" t="str">
            <v>G3LCLM096584</v>
          </cell>
          <cell r="P45" t="str">
            <v>All New i20-P</v>
          </cell>
          <cell r="Q45">
            <v>2020</v>
          </cell>
          <cell r="R45">
            <v>44133</v>
          </cell>
          <cell r="S45">
            <v>73</v>
          </cell>
          <cell r="T45" t="str">
            <v>NL01N1260</v>
          </cell>
          <cell r="U45" t="str">
            <v>02-del</v>
          </cell>
          <cell r="V45" t="str">
            <v>ONKAR ASHOKRAO PANDAV</v>
          </cell>
          <cell r="W45" t="str">
            <v>ONKAR ASHOKRAO PANDAV</v>
          </cell>
          <cell r="X45" t="str">
            <v>ASHWIN R SAINDANE</v>
          </cell>
          <cell r="Y45">
            <v>44223</v>
          </cell>
          <cell r="Z45">
            <v>44217</v>
          </cell>
          <cell r="AA45">
            <v>44228</v>
          </cell>
          <cell r="AB45">
            <v>44225</v>
          </cell>
        </row>
        <row r="46">
          <cell r="L46" t="str">
            <v>MALAF51CLLM129854</v>
          </cell>
          <cell r="M46" t="str">
            <v>C4S6E3315   D414</v>
          </cell>
          <cell r="N46" t="str">
            <v>3595</v>
          </cell>
          <cell r="O46" t="str">
            <v>G4HGLM076720</v>
          </cell>
          <cell r="P46" t="str">
            <v>Santro-P</v>
          </cell>
          <cell r="Q46">
            <v>2020</v>
          </cell>
          <cell r="R46">
            <v>44134</v>
          </cell>
          <cell r="S46">
            <v>68</v>
          </cell>
          <cell r="T46" t="str">
            <v>HR55AG2034</v>
          </cell>
          <cell r="U46" t="str">
            <v>1-del</v>
          </cell>
          <cell r="V46" t="str">
            <v>ROHAN SURESH PATWARDHAN</v>
          </cell>
          <cell r="W46" t="str">
            <v>ROHAN SURESH PATWARDHAN</v>
          </cell>
          <cell r="X46" t="str">
            <v>ASHWIN R SAINDANE</v>
          </cell>
          <cell r="Y46">
            <v>44201</v>
          </cell>
          <cell r="Z46">
            <v>44201</v>
          </cell>
          <cell r="AA46">
            <v>44206</v>
          </cell>
          <cell r="AB46">
            <v>44201</v>
          </cell>
        </row>
        <row r="47">
          <cell r="L47" t="str">
            <v>MALAF51CLLM129866</v>
          </cell>
          <cell r="M47" t="str">
            <v>C4S6E3315   D414</v>
          </cell>
          <cell r="N47" t="str">
            <v>3595</v>
          </cell>
          <cell r="O47" t="str">
            <v>G4HGLM076966</v>
          </cell>
          <cell r="P47" t="str">
            <v>Santro-P</v>
          </cell>
          <cell r="Q47">
            <v>2020</v>
          </cell>
          <cell r="R47">
            <v>44137</v>
          </cell>
          <cell r="S47">
            <v>66</v>
          </cell>
          <cell r="T47" t="str">
            <v>NL01Q1706</v>
          </cell>
          <cell r="U47" t="str">
            <v>1-del</v>
          </cell>
          <cell r="V47" t="str">
            <v>PARAG SHASHANK GORE</v>
          </cell>
          <cell r="W47" t="str">
            <v>PARAG SHASHANK GORE</v>
          </cell>
          <cell r="X47" t="str">
            <v>SHUBHAM MADANE</v>
          </cell>
          <cell r="Y47">
            <v>44209</v>
          </cell>
          <cell r="Z47">
            <v>44209</v>
          </cell>
          <cell r="AA47">
            <v>44223</v>
          </cell>
          <cell r="AB47">
            <v>44209</v>
          </cell>
        </row>
        <row r="48">
          <cell r="L48" t="str">
            <v>MALBH512LLM019104</v>
          </cell>
          <cell r="M48" t="str">
            <v>SVS6K7615   G111</v>
          </cell>
          <cell r="N48" t="str">
            <v>3784</v>
          </cell>
          <cell r="O48" t="str">
            <v>G4LFLV040550</v>
          </cell>
          <cell r="P48" t="str">
            <v>All New i20-P</v>
          </cell>
          <cell r="Q48">
            <v>2020</v>
          </cell>
          <cell r="R48">
            <v>44147</v>
          </cell>
          <cell r="S48">
            <v>60</v>
          </cell>
          <cell r="T48" t="str">
            <v>MH15EG7995</v>
          </cell>
          <cell r="U48" t="str">
            <v>02-del</v>
          </cell>
          <cell r="V48" t="str">
            <v>SHRIKUMAR SHALIK RAMTEKE-2020</v>
          </cell>
          <cell r="W48" t="str">
            <v>SHRIKUMAR SHALIK RAMTEKE</v>
          </cell>
          <cell r="X48" t="str">
            <v>VAIBHAV GHULE</v>
          </cell>
          <cell r="Y48">
            <v>44236</v>
          </cell>
          <cell r="Z48">
            <v>44236</v>
          </cell>
          <cell r="AA48">
            <v>44241</v>
          </cell>
          <cell r="AB48">
            <v>44236</v>
          </cell>
        </row>
        <row r="49">
          <cell r="L49" t="str">
            <v>MALBH514LLM019440</v>
          </cell>
          <cell r="M49" t="str">
            <v>SVS61MC57   G115</v>
          </cell>
          <cell r="N49" t="str">
            <v>3792</v>
          </cell>
          <cell r="O49" t="str">
            <v>D4FALM109911</v>
          </cell>
          <cell r="P49" t="str">
            <v>All New i20-D</v>
          </cell>
          <cell r="Q49">
            <v>2020</v>
          </cell>
          <cell r="R49">
            <v>44147</v>
          </cell>
          <cell r="S49">
            <v>60</v>
          </cell>
          <cell r="T49" t="str">
            <v>MH15EG7995</v>
          </cell>
          <cell r="U49" t="str">
            <v>02-del</v>
          </cell>
          <cell r="V49" t="str">
            <v>RAJESH GURMUKHDAS TOLANI-2020</v>
          </cell>
          <cell r="W49" t="str">
            <v>RAJESH GURMUKHDAS TOLANI</v>
          </cell>
          <cell r="X49" t="str">
            <v>SHUBHAM KADU</v>
          </cell>
          <cell r="Y49">
            <v>44250</v>
          </cell>
          <cell r="Z49">
            <v>44250</v>
          </cell>
          <cell r="AA49">
            <v>44252</v>
          </cell>
          <cell r="AB49">
            <v>44251</v>
          </cell>
        </row>
        <row r="50">
          <cell r="L50" t="str">
            <v>MALA741CLLM401851</v>
          </cell>
          <cell r="M50" t="str">
            <v>B4S4K3615   DA31</v>
          </cell>
          <cell r="N50" t="str">
            <v>3446</v>
          </cell>
          <cell r="O50" t="str">
            <v>G4LALM684495</v>
          </cell>
          <cell r="P50" t="str">
            <v>Xcent-C</v>
          </cell>
          <cell r="Q50">
            <v>2020</v>
          </cell>
          <cell r="R50">
            <v>44170</v>
          </cell>
          <cell r="S50">
            <v>112</v>
          </cell>
          <cell r="T50" t="str">
            <v>NL01AA1642</v>
          </cell>
          <cell r="U50" t="str">
            <v>03-DEL</v>
          </cell>
          <cell r="V50" t="str">
            <v>ASHWINI SUHAS DHANGE EKNATH BHOGATE-2020</v>
          </cell>
          <cell r="W50" t="str">
            <v>ASHWINI SUHAS DHANGE</v>
          </cell>
          <cell r="X50" t="str">
            <v>TATYASAHEB DHANE</v>
          </cell>
          <cell r="Y50">
            <v>44264</v>
          </cell>
          <cell r="Z50">
            <v>44264</v>
          </cell>
          <cell r="AA50">
            <v>44266</v>
          </cell>
          <cell r="AB50">
            <v>44264</v>
          </cell>
        </row>
        <row r="51">
          <cell r="L51" t="str">
            <v>MALA741CLLM401727</v>
          </cell>
          <cell r="M51" t="str">
            <v>B4S4K3615   DA31</v>
          </cell>
          <cell r="N51" t="str">
            <v>3446</v>
          </cell>
          <cell r="O51" t="str">
            <v>G4LALM679699</v>
          </cell>
          <cell r="P51" t="str">
            <v>Xcent-C</v>
          </cell>
          <cell r="Q51">
            <v>2020</v>
          </cell>
          <cell r="R51">
            <v>44170</v>
          </cell>
          <cell r="S51">
            <v>110</v>
          </cell>
          <cell r="T51" t="str">
            <v>NL01AA1642</v>
          </cell>
          <cell r="U51" t="str">
            <v>CURRENT</v>
          </cell>
          <cell r="V51" t="str">
            <v>SAMARTH TOURS AND TRAVELS PRO.HANUMANT YEGADE-2020</v>
          </cell>
          <cell r="W51" t="str">
            <v>SAMARTH TOURS AND TRAVELS PRO.HANUMANT YEGADE</v>
          </cell>
          <cell r="X51" t="str">
            <v>DEEPAK KHARAT</v>
          </cell>
          <cell r="Y51">
            <v>44266</v>
          </cell>
          <cell r="Z51">
            <v>44273</v>
          </cell>
          <cell r="AA51">
            <v>44298</v>
          </cell>
          <cell r="AB51">
            <v>44273</v>
          </cell>
        </row>
        <row r="52">
          <cell r="L52" t="str">
            <v>MALA741CLLM401808</v>
          </cell>
          <cell r="M52" t="str">
            <v>B4S4K3615   DA31</v>
          </cell>
          <cell r="N52" t="str">
            <v>3446</v>
          </cell>
          <cell r="O52" t="str">
            <v>G4LALM676418</v>
          </cell>
          <cell r="P52" t="str">
            <v>Xcent-C</v>
          </cell>
          <cell r="Q52">
            <v>2020</v>
          </cell>
          <cell r="R52">
            <v>44170</v>
          </cell>
          <cell r="S52">
            <v>110</v>
          </cell>
          <cell r="T52" t="str">
            <v>NL01AA1642</v>
          </cell>
          <cell r="U52" t="str">
            <v>03-DEL</v>
          </cell>
          <cell r="V52" t="str">
            <v>SEEMA SARVOTTAM GAVRASKAR HULSURE-2020</v>
          </cell>
          <cell r="W52" t="str">
            <v>SEEMA SARVOTTAM GAVRASKAR HULSURE</v>
          </cell>
          <cell r="X52" t="str">
            <v>VRUSHALI MOHITE</v>
          </cell>
          <cell r="Y52">
            <v>44261</v>
          </cell>
          <cell r="Z52">
            <v>44260</v>
          </cell>
          <cell r="AA52">
            <v>44266</v>
          </cell>
          <cell r="AB52">
            <v>44260</v>
          </cell>
        </row>
        <row r="53">
          <cell r="L53" t="str">
            <v>MALA741CLLM401865</v>
          </cell>
          <cell r="M53" t="str">
            <v>B4S4K3615   DA31</v>
          </cell>
          <cell r="N53" t="str">
            <v>3446</v>
          </cell>
          <cell r="O53" t="str">
            <v>G4LALM685665</v>
          </cell>
          <cell r="P53" t="str">
            <v>Xcent-C</v>
          </cell>
          <cell r="Q53">
            <v>2020</v>
          </cell>
          <cell r="R53">
            <v>44170</v>
          </cell>
          <cell r="S53">
            <v>112</v>
          </cell>
          <cell r="T53" t="str">
            <v>NL01AA1642</v>
          </cell>
          <cell r="U53" t="str">
            <v>02-del</v>
          </cell>
          <cell r="V53" t="str">
            <v>UNIQUE AUTOMOBILE INDIA PRIVATE LTD</v>
          </cell>
          <cell r="W53" t="str">
            <v>UNIQUE AUTOMOBILE INDIA PRIVATE LTD</v>
          </cell>
          <cell r="X53" t="str">
            <v>CO-DEALER</v>
          </cell>
          <cell r="Y53">
            <v>44239</v>
          </cell>
          <cell r="Z53">
            <v>44239</v>
          </cell>
          <cell r="AA53">
            <v>44239</v>
          </cell>
          <cell r="AB53" t="str">
            <v>co-dealer</v>
          </cell>
        </row>
        <row r="54">
          <cell r="L54" t="str">
            <v>MALBH514LLM027483</v>
          </cell>
          <cell r="M54" t="str">
            <v>SVS61MC57   G115</v>
          </cell>
          <cell r="N54" t="str">
            <v>3792</v>
          </cell>
          <cell r="O54" t="str">
            <v>D4FALM130796</v>
          </cell>
          <cell r="P54" t="str">
            <v>All New i20-D</v>
          </cell>
          <cell r="Q54">
            <v>2020</v>
          </cell>
          <cell r="R54">
            <v>44174</v>
          </cell>
          <cell r="S54">
            <v>33</v>
          </cell>
          <cell r="T54" t="str">
            <v>MH12NX5934</v>
          </cell>
          <cell r="U54" t="str">
            <v>03-DEL</v>
          </cell>
          <cell r="V54" t="str">
            <v>SUREKHA BALASAHEB GHANWAT-2020</v>
          </cell>
          <cell r="W54" t="str">
            <v>SUREKHA BALASAHEB GHANWAT</v>
          </cell>
          <cell r="X54" t="str">
            <v>SHUBHAM KADU</v>
          </cell>
          <cell r="Y54">
            <v>44273</v>
          </cell>
          <cell r="Z54">
            <v>44279</v>
          </cell>
          <cell r="AA54">
            <v>44281</v>
          </cell>
          <cell r="AB54">
            <v>44279</v>
          </cell>
        </row>
        <row r="55">
          <cell r="L55" t="str">
            <v>MALFC81BLLM161939</v>
          </cell>
          <cell r="M55" t="str">
            <v>SPW5K3615   G114</v>
          </cell>
          <cell r="N55" t="str">
            <v>3333</v>
          </cell>
          <cell r="O55" t="str">
            <v>G4LALM778081</v>
          </cell>
          <cell r="P55" t="str">
            <v>Venue-P</v>
          </cell>
          <cell r="Q55">
            <v>2020</v>
          </cell>
          <cell r="R55">
            <v>44174</v>
          </cell>
          <cell r="S55">
            <v>30</v>
          </cell>
          <cell r="T55" t="str">
            <v>MH12NX5934</v>
          </cell>
          <cell r="U55" t="str">
            <v>1-del</v>
          </cell>
          <cell r="V55" t="str">
            <v>ROHAN NAMDEO SATHE</v>
          </cell>
          <cell r="W55" t="str">
            <v>ROHAN NAMDEO SATHE</v>
          </cell>
          <cell r="X55" t="str">
            <v>NITIN BODAKE</v>
          </cell>
          <cell r="Y55">
            <v>44204</v>
          </cell>
          <cell r="Z55">
            <v>44204</v>
          </cell>
          <cell r="AA55">
            <v>44204</v>
          </cell>
          <cell r="AB55">
            <v>44204</v>
          </cell>
        </row>
        <row r="56">
          <cell r="L56" t="str">
            <v>MALPC813LLM109181</v>
          </cell>
          <cell r="M56" t="str">
            <v>FHW51MC57   G143</v>
          </cell>
          <cell r="N56" t="str">
            <v>3661</v>
          </cell>
          <cell r="O56" t="str">
            <v>D4FALM148573</v>
          </cell>
          <cell r="P56" t="str">
            <v>Creta-D</v>
          </cell>
          <cell r="Q56">
            <v>2020</v>
          </cell>
          <cell r="R56">
            <v>44190</v>
          </cell>
          <cell r="S56">
            <v>13</v>
          </cell>
          <cell r="T56" t="str">
            <v>HR55R7136</v>
          </cell>
          <cell r="U56" t="str">
            <v>1-del</v>
          </cell>
          <cell r="V56" t="str">
            <v>ASHOK MADHU KOLEKAR</v>
          </cell>
          <cell r="W56" t="str">
            <v>ASHOK MADHU KOLEKAR</v>
          </cell>
          <cell r="X56" t="str">
            <v>SIDDHESH MANE</v>
          </cell>
          <cell r="Y56">
            <v>44209</v>
          </cell>
          <cell r="Z56">
            <v>44208</v>
          </cell>
          <cell r="AA56">
            <v>44211</v>
          </cell>
          <cell r="AB56">
            <v>44209</v>
          </cell>
        </row>
        <row r="57">
          <cell r="L57" t="str">
            <v>MALJ381ASLM016095</v>
          </cell>
          <cell r="M57" t="str">
            <v>HRW52EC5K   G035</v>
          </cell>
          <cell r="N57" t="str">
            <v>3417</v>
          </cell>
          <cell r="O57" t="str">
            <v>D4HALU129424</v>
          </cell>
          <cell r="P57" t="str">
            <v>TUCSON   DIESEL</v>
          </cell>
          <cell r="Q57">
            <v>2020</v>
          </cell>
          <cell r="R57">
            <v>44190</v>
          </cell>
          <cell r="S57">
            <v>12</v>
          </cell>
          <cell r="T57" t="str">
            <v>NL01AC3072</v>
          </cell>
          <cell r="U57" t="str">
            <v>1-del</v>
          </cell>
          <cell r="V57" t="str">
            <v>AKASH MOHAN GUPTA-demo</v>
          </cell>
          <cell r="W57" t="str">
            <v>AKASH MOHAN GUPTA</v>
          </cell>
          <cell r="X57" t="str">
            <v>ASHWIN R SAINDANE</v>
          </cell>
          <cell r="Y57">
            <v>44214</v>
          </cell>
          <cell r="Z57">
            <v>44215</v>
          </cell>
          <cell r="AA57">
            <v>44217</v>
          </cell>
          <cell r="AB57">
            <v>44214</v>
          </cell>
        </row>
        <row r="58">
          <cell r="L58" t="str">
            <v>MALFC81DLLM169303</v>
          </cell>
          <cell r="M58" t="str">
            <v>SPW51MC57   G193</v>
          </cell>
          <cell r="N58" t="str">
            <v>3699</v>
          </cell>
          <cell r="O58" t="str">
            <v>D4FALM149555</v>
          </cell>
          <cell r="P58" t="str">
            <v>Venue-D</v>
          </cell>
          <cell r="Q58">
            <v>2020</v>
          </cell>
          <cell r="R58">
            <v>44191</v>
          </cell>
          <cell r="S58">
            <v>12</v>
          </cell>
          <cell r="T58" t="str">
            <v>HR47D5339</v>
          </cell>
          <cell r="U58" t="str">
            <v>1-del</v>
          </cell>
          <cell r="V58" t="str">
            <v>SUPRIYA AMIT SWAMI</v>
          </cell>
          <cell r="W58" t="str">
            <v>SUPRIYA AMIT SWAMI</v>
          </cell>
          <cell r="X58" t="str">
            <v>SHUBHAM KADU</v>
          </cell>
          <cell r="Y58">
            <v>44205</v>
          </cell>
          <cell r="Z58">
            <v>44205</v>
          </cell>
          <cell r="AA58">
            <v>44205</v>
          </cell>
          <cell r="AB58">
            <v>44205</v>
          </cell>
        </row>
        <row r="59">
          <cell r="L59" t="str">
            <v>MALFC81ALMM170327</v>
          </cell>
          <cell r="M59" t="str">
            <v>SPW5K2G17   G192</v>
          </cell>
          <cell r="N59" t="str">
            <v>3691</v>
          </cell>
          <cell r="O59" t="str">
            <v>G3LCLM144933</v>
          </cell>
          <cell r="P59" t="str">
            <v>Venue-P</v>
          </cell>
          <cell r="Q59">
            <v>2021</v>
          </cell>
          <cell r="R59">
            <v>44194</v>
          </cell>
          <cell r="S59">
            <v>16</v>
          </cell>
          <cell r="T59" t="str">
            <v>HR46E4883</v>
          </cell>
          <cell r="U59" t="str">
            <v>1-del</v>
          </cell>
          <cell r="V59" t="str">
            <v>AJAY RAMESH DHEKANE</v>
          </cell>
          <cell r="W59" t="str">
            <v>AJAY RAMESH DHEKANE</v>
          </cell>
          <cell r="X59" t="str">
            <v>SANKET KAMBLE</v>
          </cell>
          <cell r="Y59">
            <v>44209</v>
          </cell>
          <cell r="Z59">
            <v>44208</v>
          </cell>
          <cell r="AA59">
            <v>44212</v>
          </cell>
          <cell r="AB59" t="str">
            <v>by party</v>
          </cell>
        </row>
        <row r="60">
          <cell r="L60" t="str">
            <v>MALFE81ALMM170412</v>
          </cell>
          <cell r="M60" t="str">
            <v>SPW5K2G17   H130</v>
          </cell>
          <cell r="N60" t="str">
            <v>3692</v>
          </cell>
          <cell r="O60" t="str">
            <v>G3LCLM145102</v>
          </cell>
          <cell r="P60" t="str">
            <v>Venue-P</v>
          </cell>
          <cell r="Q60">
            <v>2021</v>
          </cell>
          <cell r="R60">
            <v>44195</v>
          </cell>
          <cell r="S60">
            <v>15</v>
          </cell>
          <cell r="T60" t="str">
            <v>HR55P2116</v>
          </cell>
          <cell r="U60" t="str">
            <v>02-del</v>
          </cell>
          <cell r="V60" t="str">
            <v>SHRAWAN KUMAR SHARMA</v>
          </cell>
          <cell r="W60" t="str">
            <v>SHRAWAN KUMAR SHARMA</v>
          </cell>
          <cell r="X60" t="str">
            <v>AKSHAY PAWAR</v>
          </cell>
          <cell r="Y60">
            <v>44246</v>
          </cell>
          <cell r="Z60">
            <v>44243</v>
          </cell>
          <cell r="AA60">
            <v>44246</v>
          </cell>
          <cell r="AB60">
            <v>44244</v>
          </cell>
        </row>
        <row r="61">
          <cell r="L61" t="str">
            <v>MALFC81BLMM170853</v>
          </cell>
          <cell r="M61" t="str">
            <v>SPW5K3615   G114</v>
          </cell>
          <cell r="N61" t="str">
            <v>3333</v>
          </cell>
          <cell r="O61" t="str">
            <v>G4LALM798595</v>
          </cell>
          <cell r="P61" t="str">
            <v>Venue-P</v>
          </cell>
          <cell r="Q61">
            <v>2021</v>
          </cell>
          <cell r="R61">
            <v>44195</v>
          </cell>
          <cell r="S61">
            <v>13</v>
          </cell>
          <cell r="T61" t="str">
            <v>HR55P2116</v>
          </cell>
          <cell r="U61" t="str">
            <v>1-del</v>
          </cell>
          <cell r="V61" t="str">
            <v>AMAN RATRE</v>
          </cell>
          <cell r="W61" t="str">
            <v>AMAN RATRE</v>
          </cell>
          <cell r="X61" t="str">
            <v>MAHADEV JADHAV</v>
          </cell>
          <cell r="Y61">
            <v>44208</v>
          </cell>
          <cell r="Z61">
            <v>44205</v>
          </cell>
          <cell r="AA61">
            <v>44207</v>
          </cell>
          <cell r="AB61">
            <v>44207</v>
          </cell>
        </row>
        <row r="62">
          <cell r="L62" t="str">
            <v>MALFC81BLMM170881</v>
          </cell>
          <cell r="M62" t="str">
            <v>SPW5K3615   G194</v>
          </cell>
          <cell r="N62" t="str">
            <v>3697</v>
          </cell>
          <cell r="O62" t="str">
            <v>G4LALM757943</v>
          </cell>
          <cell r="P62" t="str">
            <v>Venue-P</v>
          </cell>
          <cell r="Q62">
            <v>2021</v>
          </cell>
          <cell r="R62">
            <v>44195</v>
          </cell>
          <cell r="S62">
            <v>13</v>
          </cell>
          <cell r="T62" t="str">
            <v>HR55P2116</v>
          </cell>
          <cell r="U62" t="str">
            <v>1-del</v>
          </cell>
          <cell r="V62" t="str">
            <v>SACHIN RAMCHANDRA NATU</v>
          </cell>
          <cell r="W62" t="str">
            <v>SACHIN RAMCHANDRA NATU</v>
          </cell>
          <cell r="X62" t="str">
            <v>VIVEK BHALERAO</v>
          </cell>
          <cell r="Y62">
            <v>44201</v>
          </cell>
          <cell r="Z62">
            <v>44201</v>
          </cell>
          <cell r="AA62">
            <v>44206</v>
          </cell>
          <cell r="AB62">
            <v>44201</v>
          </cell>
        </row>
        <row r="63">
          <cell r="L63" t="str">
            <v>MALC841FLMM258623</v>
          </cell>
          <cell r="M63" t="str">
            <v>H6S41MC57   G257</v>
          </cell>
          <cell r="N63" t="str">
            <v>3632</v>
          </cell>
          <cell r="O63" t="str">
            <v>D4FALM146605</v>
          </cell>
          <cell r="P63" t="str">
            <v>Verna-D</v>
          </cell>
          <cell r="Q63">
            <v>2021</v>
          </cell>
          <cell r="R63">
            <v>44195</v>
          </cell>
          <cell r="S63">
            <v>16</v>
          </cell>
          <cell r="T63" t="str">
            <v>NL01K8784</v>
          </cell>
          <cell r="U63" t="str">
            <v>1-del</v>
          </cell>
          <cell r="V63" t="str">
            <v>BALASAHEB GENUBHAU JAGTAP</v>
          </cell>
          <cell r="W63" t="str">
            <v>BALASAHEB GENUBHAU JAGTAP</v>
          </cell>
          <cell r="X63" t="str">
            <v>MAYUR JADHAV</v>
          </cell>
          <cell r="Y63">
            <v>44200</v>
          </cell>
          <cell r="Z63">
            <v>44198</v>
          </cell>
          <cell r="AA63">
            <v>44209</v>
          </cell>
          <cell r="AB63">
            <v>44198</v>
          </cell>
        </row>
        <row r="64">
          <cell r="L64" t="str">
            <v>MALAF51CYMM137706</v>
          </cell>
          <cell r="M64" t="str">
            <v>C4S6E331L   D415</v>
          </cell>
          <cell r="N64" t="str">
            <v>3583</v>
          </cell>
          <cell r="O64" t="str">
            <v>G4HGLM080065</v>
          </cell>
          <cell r="P64" t="str">
            <v>Santro-P</v>
          </cell>
          <cell r="Q64">
            <v>2021</v>
          </cell>
          <cell r="R64">
            <v>44195</v>
          </cell>
          <cell r="S64">
            <v>13</v>
          </cell>
          <cell r="T64" t="str">
            <v>HR55P2116</v>
          </cell>
          <cell r="U64" t="str">
            <v>1-del</v>
          </cell>
          <cell r="V64" t="str">
            <v>SAURABH AVINASH KALE</v>
          </cell>
          <cell r="W64" t="str">
            <v>SAURABH AVINASH KALE</v>
          </cell>
          <cell r="X64" t="str">
            <v>SHUBHAM KADU</v>
          </cell>
          <cell r="Y64">
            <v>44200</v>
          </cell>
          <cell r="Z64">
            <v>44198</v>
          </cell>
          <cell r="AA64">
            <v>44205</v>
          </cell>
          <cell r="AB64">
            <v>44198</v>
          </cell>
        </row>
        <row r="65">
          <cell r="L65" t="str">
            <v>MALPA813LMM113564</v>
          </cell>
          <cell r="M65" t="str">
            <v>FHW51MC57   S014</v>
          </cell>
          <cell r="N65" t="str">
            <v>3646</v>
          </cell>
          <cell r="O65" t="str">
            <v>D4FALM150422</v>
          </cell>
          <cell r="P65" t="str">
            <v>Creta-D</v>
          </cell>
          <cell r="Q65">
            <v>2021</v>
          </cell>
          <cell r="R65">
            <v>44195</v>
          </cell>
          <cell r="S65">
            <v>11</v>
          </cell>
          <cell r="T65" t="str">
            <v>NL01K8784</v>
          </cell>
          <cell r="U65" t="str">
            <v>1-del</v>
          </cell>
          <cell r="V65" t="str">
            <v>DILIP BHIMRAO MISAL</v>
          </cell>
          <cell r="W65" t="str">
            <v>DILIP BHIMRAO MISAL</v>
          </cell>
          <cell r="X65" t="str">
            <v>MAHADEV JADHAV</v>
          </cell>
          <cell r="Y65">
            <v>44200</v>
          </cell>
          <cell r="Z65">
            <v>44198</v>
          </cell>
          <cell r="AA65">
            <v>44202</v>
          </cell>
          <cell r="AB65">
            <v>44198</v>
          </cell>
        </row>
        <row r="66">
          <cell r="L66" t="str">
            <v>MALFC81ALMM170355</v>
          </cell>
          <cell r="M66" t="str">
            <v>SPW5K2G17   G198</v>
          </cell>
          <cell r="N66" t="str">
            <v>3711</v>
          </cell>
          <cell r="O66" t="str">
            <v>G3LCLM145019</v>
          </cell>
          <cell r="P66" t="str">
            <v>Venue-P</v>
          </cell>
          <cell r="Q66">
            <v>2021</v>
          </cell>
          <cell r="R66">
            <v>44194</v>
          </cell>
          <cell r="S66">
            <v>16</v>
          </cell>
          <cell r="T66" t="str">
            <v>HR46E4883</v>
          </cell>
          <cell r="U66" t="str">
            <v>1-del</v>
          </cell>
          <cell r="V66" t="str">
            <v>YOGESH VIJAYKUMAR BUCHAKE</v>
          </cell>
          <cell r="W66" t="str">
            <v>YOGESH VIJAYKUMAR BUCHAKE</v>
          </cell>
          <cell r="X66" t="str">
            <v>MAHADEV JADHAV</v>
          </cell>
          <cell r="Y66">
            <v>44228</v>
          </cell>
          <cell r="Z66">
            <v>44217</v>
          </cell>
          <cell r="AA66">
            <v>44221</v>
          </cell>
          <cell r="AB66">
            <v>44217</v>
          </cell>
        </row>
        <row r="67">
          <cell r="L67" t="str">
            <v>MALBH512LMM034377</v>
          </cell>
          <cell r="M67" t="str">
            <v>SVS6K7615   G111</v>
          </cell>
          <cell r="N67" t="str">
            <v>3784</v>
          </cell>
          <cell r="O67" t="str">
            <v>G4LFLV056758</v>
          </cell>
          <cell r="P67" t="str">
            <v>All New i20-P</v>
          </cell>
          <cell r="Q67">
            <v>2021</v>
          </cell>
          <cell r="R67">
            <v>44195</v>
          </cell>
          <cell r="S67">
            <v>11</v>
          </cell>
          <cell r="T67" t="str">
            <v>HR55P2116</v>
          </cell>
          <cell r="U67" t="str">
            <v>1-del</v>
          </cell>
          <cell r="V67" t="str">
            <v>SRINIVASULU GALI</v>
          </cell>
          <cell r="W67" t="str">
            <v>SRINIVASULU GALI</v>
          </cell>
          <cell r="X67" t="str">
            <v>VIDULA BHARAM</v>
          </cell>
          <cell r="Y67">
            <v>44209</v>
          </cell>
          <cell r="Z67">
            <v>44201</v>
          </cell>
          <cell r="AA67">
            <v>44218</v>
          </cell>
          <cell r="AB67">
            <v>44205</v>
          </cell>
        </row>
        <row r="68">
          <cell r="L68" t="str">
            <v>MALFC81AVMM171961</v>
          </cell>
          <cell r="M68" t="str">
            <v>SPW5K2G1U   G191</v>
          </cell>
          <cell r="N68" t="str">
            <v>3696</v>
          </cell>
          <cell r="O68" t="str">
            <v>G3LCLM146297</v>
          </cell>
          <cell r="P68" t="str">
            <v>Venue-P</v>
          </cell>
          <cell r="Q68">
            <v>2021</v>
          </cell>
          <cell r="R68">
            <v>44195</v>
          </cell>
          <cell r="S68">
            <v>10</v>
          </cell>
          <cell r="T68" t="str">
            <v>HR55P2116</v>
          </cell>
          <cell r="U68" t="str">
            <v>1-del</v>
          </cell>
          <cell r="V68" t="str">
            <v>PRATHAMESH RAMESH DEVI</v>
          </cell>
          <cell r="W68" t="str">
            <v>PRATHAMESH RAMESH DEVI</v>
          </cell>
          <cell r="X68" t="str">
            <v>SHUBHAM MADANE</v>
          </cell>
          <cell r="Y68">
            <v>44200</v>
          </cell>
          <cell r="Z68">
            <v>44198</v>
          </cell>
          <cell r="AA68">
            <v>44204</v>
          </cell>
          <cell r="AB68">
            <v>44200</v>
          </cell>
        </row>
        <row r="69">
          <cell r="L69" t="str">
            <v>MALFC81BLMM171110</v>
          </cell>
          <cell r="M69" t="str">
            <v>SPW5K3615   G114</v>
          </cell>
          <cell r="N69" t="str">
            <v>3333</v>
          </cell>
          <cell r="O69" t="str">
            <v>G4LALM799907</v>
          </cell>
          <cell r="P69" t="str">
            <v>Venue-P</v>
          </cell>
          <cell r="Q69">
            <v>2021</v>
          </cell>
          <cell r="R69">
            <v>44198</v>
          </cell>
          <cell r="S69">
            <v>12</v>
          </cell>
          <cell r="T69" t="str">
            <v>NL01N0061</v>
          </cell>
          <cell r="U69" t="str">
            <v>1-del</v>
          </cell>
          <cell r="V69" t="str">
            <v>SHAHZAD AHMED</v>
          </cell>
          <cell r="W69" t="str">
            <v>SHAHZAD AHMED</v>
          </cell>
          <cell r="X69" t="str">
            <v>NITIN BODAKE</v>
          </cell>
          <cell r="Y69">
            <v>44216</v>
          </cell>
          <cell r="Z69">
            <v>44214</v>
          </cell>
          <cell r="AA69">
            <v>44218</v>
          </cell>
          <cell r="AB69">
            <v>44215</v>
          </cell>
        </row>
        <row r="70">
          <cell r="L70" t="str">
            <v>MALFC81BLMM171085</v>
          </cell>
          <cell r="M70" t="str">
            <v>SPW5K3615   G114</v>
          </cell>
          <cell r="N70" t="str">
            <v>3333</v>
          </cell>
          <cell r="O70" t="str">
            <v>G4LALM799448</v>
          </cell>
          <cell r="P70" t="str">
            <v>Venue-P</v>
          </cell>
          <cell r="Q70">
            <v>2021</v>
          </cell>
          <cell r="R70">
            <v>44198</v>
          </cell>
          <cell r="S70">
            <v>12</v>
          </cell>
          <cell r="T70" t="str">
            <v>NL01N0061</v>
          </cell>
          <cell r="U70" t="str">
            <v>02-del</v>
          </cell>
          <cell r="V70" t="str">
            <v>ARBAZ ALTAF SAYYED  RAJUMIN  SHAIKH</v>
          </cell>
          <cell r="W70" t="str">
            <v>ARBAZ ALTAF SAYYED</v>
          </cell>
          <cell r="X70" t="str">
            <v>TATYASAHEB DHANE</v>
          </cell>
          <cell r="Y70">
            <v>44229</v>
          </cell>
          <cell r="Z70">
            <v>44224</v>
          </cell>
          <cell r="AA70">
            <v>44231</v>
          </cell>
          <cell r="AB70">
            <v>44224</v>
          </cell>
        </row>
        <row r="71">
          <cell r="L71" t="str">
            <v>MALBH512LMM035583</v>
          </cell>
          <cell r="M71" t="str">
            <v>SVS6K7615   G111</v>
          </cell>
          <cell r="N71" t="str">
            <v>3784</v>
          </cell>
          <cell r="O71" t="str">
            <v>G4LFLV059017</v>
          </cell>
          <cell r="P71" t="str">
            <v>All New i20-P</v>
          </cell>
          <cell r="Q71">
            <v>2021</v>
          </cell>
          <cell r="R71">
            <v>44198</v>
          </cell>
          <cell r="S71">
            <v>5</v>
          </cell>
          <cell r="T71" t="str">
            <v>HR46E6609</v>
          </cell>
          <cell r="U71" t="str">
            <v>1-del</v>
          </cell>
          <cell r="V71" t="str">
            <v>ABHISHEK RAJENDRA SHIRODE</v>
          </cell>
          <cell r="W71" t="str">
            <v>ABHISHEK RAJENDRA SHIRODE</v>
          </cell>
          <cell r="X71" t="str">
            <v>ROHIT NIMBALKAR</v>
          </cell>
          <cell r="Y71">
            <v>44221</v>
          </cell>
          <cell r="Z71">
            <v>44217</v>
          </cell>
          <cell r="AA71">
            <v>44224</v>
          </cell>
          <cell r="AB71">
            <v>44217</v>
          </cell>
        </row>
        <row r="72">
          <cell r="L72" t="str">
            <v>MALB351CLMM138505</v>
          </cell>
          <cell r="M72" t="str">
            <v>HQS6K3615   G237</v>
          </cell>
          <cell r="N72" t="str">
            <v>3845</v>
          </cell>
          <cell r="O72" t="str">
            <v>G4LALM795329</v>
          </cell>
          <cell r="P72" t="str">
            <v>NIOS-C</v>
          </cell>
          <cell r="Q72">
            <v>2021</v>
          </cell>
          <cell r="R72">
            <v>44198</v>
          </cell>
          <cell r="S72">
            <v>15</v>
          </cell>
          <cell r="T72" t="str">
            <v>NL01N0061</v>
          </cell>
          <cell r="U72" t="str">
            <v>1-del</v>
          </cell>
          <cell r="V72" t="str">
            <v>KAILAS BABAN KAMBLE</v>
          </cell>
          <cell r="W72" t="str">
            <v>KAILAS BABAN KAMBLE</v>
          </cell>
          <cell r="X72" t="str">
            <v>MAYUR JADHAV</v>
          </cell>
          <cell r="Y72">
            <v>44201</v>
          </cell>
          <cell r="Z72">
            <v>44200</v>
          </cell>
          <cell r="AA72">
            <v>44203</v>
          </cell>
          <cell r="AB72">
            <v>44201</v>
          </cell>
        </row>
        <row r="73">
          <cell r="L73" t="str">
            <v>MALB241CLMM052982</v>
          </cell>
          <cell r="M73" t="str">
            <v>HQS4K3615   D275</v>
          </cell>
          <cell r="N73" t="str">
            <v>3847</v>
          </cell>
          <cell r="O73" t="str">
            <v>G4LALM799970</v>
          </cell>
          <cell r="P73" t="str">
            <v>AURA-C</v>
          </cell>
          <cell r="Q73">
            <v>2021</v>
          </cell>
          <cell r="R73">
            <v>44198</v>
          </cell>
          <cell r="S73">
            <v>11</v>
          </cell>
          <cell r="T73" t="str">
            <v>NL01N0061</v>
          </cell>
          <cell r="U73" t="str">
            <v>1-del</v>
          </cell>
          <cell r="V73" t="str">
            <v>KIRAN ISHWAR RATHOD</v>
          </cell>
          <cell r="W73" t="str">
            <v>KIRAN ISHWAR RATHOD</v>
          </cell>
          <cell r="X73" t="str">
            <v>ASHWIN R SAINDANE</v>
          </cell>
          <cell r="Y73">
            <v>44216</v>
          </cell>
          <cell r="Z73">
            <v>44215</v>
          </cell>
          <cell r="AA73">
            <v>44224</v>
          </cell>
          <cell r="AB73">
            <v>44216</v>
          </cell>
        </row>
        <row r="74">
          <cell r="L74" t="str">
            <v>MALB241CLMM053485</v>
          </cell>
          <cell r="M74" t="str">
            <v>HQS4K3615   D275</v>
          </cell>
          <cell r="N74" t="str">
            <v>3847</v>
          </cell>
          <cell r="O74" t="str">
            <v>G4LALM803155</v>
          </cell>
          <cell r="P74" t="str">
            <v>AURA-C</v>
          </cell>
          <cell r="Q74">
            <v>2021</v>
          </cell>
          <cell r="R74">
            <v>44198</v>
          </cell>
          <cell r="S74">
            <v>8</v>
          </cell>
          <cell r="T74" t="str">
            <v>NL01N0061</v>
          </cell>
          <cell r="U74" t="str">
            <v>1-del</v>
          </cell>
          <cell r="V74" t="str">
            <v>SANJAY RAMCHANDRA KADAM</v>
          </cell>
          <cell r="W74" t="str">
            <v>SANJAY RAMCHANDRA KADAM</v>
          </cell>
          <cell r="X74" t="str">
            <v>ABHISHEK KHAKE</v>
          </cell>
          <cell r="Y74">
            <v>44202</v>
          </cell>
          <cell r="Z74">
            <v>44201</v>
          </cell>
          <cell r="AA74">
            <v>44221</v>
          </cell>
          <cell r="AB74">
            <v>44201</v>
          </cell>
        </row>
        <row r="75">
          <cell r="L75" t="str">
            <v>MALB351CLMM142542</v>
          </cell>
          <cell r="M75" t="str">
            <v>HQS6K3615   G237</v>
          </cell>
          <cell r="N75" t="str">
            <v>3845</v>
          </cell>
          <cell r="O75" t="str">
            <v>G4LALM807926</v>
          </cell>
          <cell r="P75" t="str">
            <v>NIOS-C</v>
          </cell>
          <cell r="Q75">
            <v>2021</v>
          </cell>
          <cell r="R75">
            <v>44198</v>
          </cell>
          <cell r="S75">
            <v>4</v>
          </cell>
          <cell r="T75" t="str">
            <v>NL01N0061</v>
          </cell>
          <cell r="U75" t="str">
            <v>1-del</v>
          </cell>
          <cell r="V75" t="str">
            <v>MAHESH MOHAN RENUSE</v>
          </cell>
          <cell r="W75" t="str">
            <v>MAHESH MOHAN RENUSE</v>
          </cell>
          <cell r="X75" t="str">
            <v>SHUBHAM MADANE</v>
          </cell>
          <cell r="Y75">
            <v>44203</v>
          </cell>
          <cell r="Z75">
            <v>44202</v>
          </cell>
          <cell r="AA75">
            <v>44210</v>
          </cell>
          <cell r="AB75">
            <v>44203</v>
          </cell>
        </row>
        <row r="76">
          <cell r="L76" t="str">
            <v>MALB351CLMM139901</v>
          </cell>
          <cell r="M76" t="str">
            <v>HQS6K3615   G235</v>
          </cell>
          <cell r="N76" t="str">
            <v>3703</v>
          </cell>
          <cell r="O76" t="str">
            <v>G4LALM801268</v>
          </cell>
          <cell r="P76" t="str">
            <v>NIOS-P</v>
          </cell>
          <cell r="Q76">
            <v>2021</v>
          </cell>
          <cell r="R76">
            <v>44198</v>
          </cell>
          <cell r="S76">
            <v>11</v>
          </cell>
          <cell r="T76" t="str">
            <v>HR46E6609</v>
          </cell>
          <cell r="U76" t="str">
            <v>1-del</v>
          </cell>
          <cell r="V76" t="str">
            <v>SOMNATH LAXMAN AWASARE</v>
          </cell>
          <cell r="W76" t="str">
            <v>SOMNATH LAXMAN AWASARE</v>
          </cell>
          <cell r="X76" t="str">
            <v>ROHIT NIMBALKAR</v>
          </cell>
          <cell r="Y76">
            <v>44203</v>
          </cell>
          <cell r="Z76">
            <v>44202</v>
          </cell>
          <cell r="AA76">
            <v>44207</v>
          </cell>
          <cell r="AB76">
            <v>44203</v>
          </cell>
        </row>
        <row r="77">
          <cell r="L77" t="str">
            <v>MALB351CLMM141291</v>
          </cell>
          <cell r="M77" t="str">
            <v>HQS6K3615   G238</v>
          </cell>
          <cell r="N77" t="str">
            <v>3855</v>
          </cell>
          <cell r="O77" t="str">
            <v>G4LALM803142</v>
          </cell>
          <cell r="P77" t="str">
            <v>NIOS-C</v>
          </cell>
          <cell r="Q77">
            <v>2021</v>
          </cell>
          <cell r="R77">
            <v>44198</v>
          </cell>
          <cell r="S77">
            <v>8</v>
          </cell>
          <cell r="T77" t="str">
            <v>HR46E6609</v>
          </cell>
          <cell r="U77" t="str">
            <v>1-del</v>
          </cell>
          <cell r="V77" t="str">
            <v>VIJAYKUMAR RAJANKUMAR GUPTA</v>
          </cell>
          <cell r="W77" t="str">
            <v>VIJAYKUMAR RAJANKUMAR GUPTA</v>
          </cell>
          <cell r="X77" t="str">
            <v>VIVEK BHALERAO</v>
          </cell>
          <cell r="Y77">
            <v>44202</v>
          </cell>
          <cell r="Z77">
            <v>44202</v>
          </cell>
          <cell r="AA77">
            <v>44210</v>
          </cell>
          <cell r="AB77">
            <v>44202</v>
          </cell>
        </row>
        <row r="78">
          <cell r="L78" t="str">
            <v>MALB241CLMM052875</v>
          </cell>
          <cell r="M78" t="str">
            <v>HQS4K3615   D275</v>
          </cell>
          <cell r="N78" t="str">
            <v>3847</v>
          </cell>
          <cell r="O78" t="str">
            <v>G4LALM799174</v>
          </cell>
          <cell r="P78" t="str">
            <v>AURA-C</v>
          </cell>
          <cell r="Q78">
            <v>2021</v>
          </cell>
          <cell r="R78">
            <v>44198</v>
          </cell>
          <cell r="S78">
            <v>12</v>
          </cell>
          <cell r="T78" t="str">
            <v>HR46E6609</v>
          </cell>
          <cell r="U78" t="str">
            <v>1-del</v>
          </cell>
          <cell r="V78" t="str">
            <v>SAGAR DNYANESHWAR PINGALE</v>
          </cell>
          <cell r="W78" t="str">
            <v>SAGAR DNYANESHWAR PINGALE</v>
          </cell>
          <cell r="X78" t="str">
            <v>MAYUR JADHAV</v>
          </cell>
          <cell r="Y78">
            <v>44202</v>
          </cell>
          <cell r="Z78">
            <v>44202</v>
          </cell>
          <cell r="AA78">
            <v>44203</v>
          </cell>
          <cell r="AB78">
            <v>44202</v>
          </cell>
        </row>
        <row r="79">
          <cell r="L79" t="str">
            <v>MALPA813LMM117418</v>
          </cell>
          <cell r="M79" t="str">
            <v>FHW51MC57   S014</v>
          </cell>
          <cell r="N79" t="str">
            <v>3646</v>
          </cell>
          <cell r="O79" t="str">
            <v>D4FALM153513</v>
          </cell>
          <cell r="P79" t="str">
            <v>Creta-D</v>
          </cell>
          <cell r="Q79">
            <v>2021</v>
          </cell>
          <cell r="R79">
            <v>44201</v>
          </cell>
          <cell r="S79">
            <v>4</v>
          </cell>
          <cell r="T79" t="str">
            <v>NL01AA1646</v>
          </cell>
          <cell r="U79" t="str">
            <v>1-del</v>
          </cell>
          <cell r="V79" t="str">
            <v>RIYAZAHMED MOHAMMAD MOMIN</v>
          </cell>
          <cell r="W79" t="str">
            <v>RIYAZAHMED MOHAMMAD ABBAS MOMIN</v>
          </cell>
          <cell r="X79" t="str">
            <v>SHRIKRUSHNA GAVLI</v>
          </cell>
          <cell r="Y79">
            <v>44209</v>
          </cell>
          <cell r="Z79">
            <v>44209</v>
          </cell>
          <cell r="AA79">
            <v>44209</v>
          </cell>
          <cell r="AB79">
            <v>44209</v>
          </cell>
        </row>
        <row r="80">
          <cell r="L80" t="str">
            <v>MALAF51CLMM137992</v>
          </cell>
          <cell r="M80" t="str">
            <v>C4S6E3315   D471</v>
          </cell>
          <cell r="N80" t="str">
            <v>3788</v>
          </cell>
          <cell r="O80" t="str">
            <v>G4HGLM084638</v>
          </cell>
          <cell r="P80" t="str">
            <v>Santro-C</v>
          </cell>
          <cell r="Q80">
            <v>2021</v>
          </cell>
          <cell r="R80">
            <v>44200</v>
          </cell>
          <cell r="S80">
            <v>10</v>
          </cell>
          <cell r="T80" t="str">
            <v>NL01K4417</v>
          </cell>
          <cell r="U80" t="str">
            <v>02-del</v>
          </cell>
          <cell r="V80" t="str">
            <v>APARNA SOURABH SINGH RAJPUT</v>
          </cell>
          <cell r="W80" t="str">
            <v>APARNA SOURABH SINGH RAJPUT</v>
          </cell>
          <cell r="X80" t="str">
            <v>ROHIT NIMBALKAR</v>
          </cell>
          <cell r="Y80">
            <v>44229</v>
          </cell>
          <cell r="Z80">
            <v>44225</v>
          </cell>
          <cell r="AA80">
            <v>44229</v>
          </cell>
          <cell r="AB80">
            <v>44228</v>
          </cell>
        </row>
        <row r="81">
          <cell r="L81" t="str">
            <v>MALB241CLMM052831</v>
          </cell>
          <cell r="M81" t="str">
            <v>HQS4K3615   D275</v>
          </cell>
          <cell r="N81" t="str">
            <v>3847</v>
          </cell>
          <cell r="O81" t="str">
            <v>G4LALM800970</v>
          </cell>
          <cell r="P81" t="str">
            <v>AURA-C</v>
          </cell>
          <cell r="Q81">
            <v>2021</v>
          </cell>
          <cell r="R81">
            <v>44200</v>
          </cell>
          <cell r="S81">
            <v>56</v>
          </cell>
          <cell r="T81" t="str">
            <v>NL01AB1379</v>
          </cell>
          <cell r="U81" t="str">
            <v>02-del</v>
          </cell>
          <cell r="V81" t="str">
            <v>DATTATREYA NARAYAN VELANKAR</v>
          </cell>
          <cell r="W81" t="str">
            <v>DATTATREYA NARAYAN VELANKAR</v>
          </cell>
          <cell r="X81" t="str">
            <v>DEEPAK KHARAT</v>
          </cell>
          <cell r="Y81">
            <v>44229</v>
          </cell>
          <cell r="Z81">
            <v>44225</v>
          </cell>
          <cell r="AA81">
            <v>44232</v>
          </cell>
          <cell r="AB81">
            <v>44225</v>
          </cell>
        </row>
        <row r="82">
          <cell r="L82" t="str">
            <v>MALB241CLMM053122</v>
          </cell>
          <cell r="M82" t="str">
            <v>HQS4K3615   D275</v>
          </cell>
          <cell r="N82" t="str">
            <v>3847</v>
          </cell>
          <cell r="O82" t="str">
            <v>G4LALM801383</v>
          </cell>
          <cell r="P82" t="str">
            <v>AURA-C</v>
          </cell>
          <cell r="Q82">
            <v>2021</v>
          </cell>
          <cell r="R82">
            <v>44200</v>
          </cell>
          <cell r="S82">
            <v>54</v>
          </cell>
          <cell r="T82" t="str">
            <v>NL01AB1379</v>
          </cell>
          <cell r="U82" t="str">
            <v>02-del</v>
          </cell>
          <cell r="V82" t="str">
            <v>PARAG PRAKASH JAKKAL</v>
          </cell>
          <cell r="W82" t="str">
            <v>PARAG PRAKASH JAKKAL</v>
          </cell>
          <cell r="X82" t="str">
            <v>VRUSHALI MOHITE</v>
          </cell>
          <cell r="Y82">
            <v>44229</v>
          </cell>
          <cell r="Z82">
            <v>44228</v>
          </cell>
          <cell r="AA82">
            <v>44208</v>
          </cell>
          <cell r="AB82">
            <v>44229</v>
          </cell>
        </row>
        <row r="83">
          <cell r="L83" t="str">
            <v>MALB241CLMM053500</v>
          </cell>
          <cell r="M83" t="str">
            <v>HQS4K3615   D275</v>
          </cell>
          <cell r="N83" t="str">
            <v>3847</v>
          </cell>
          <cell r="O83" t="str">
            <v>G4LALM804073</v>
          </cell>
          <cell r="P83" t="str">
            <v>AURA-C</v>
          </cell>
          <cell r="Q83">
            <v>2021</v>
          </cell>
          <cell r="R83">
            <v>44200</v>
          </cell>
          <cell r="S83">
            <v>52</v>
          </cell>
          <cell r="T83" t="str">
            <v>NL01AB1379</v>
          </cell>
          <cell r="U83" t="str">
            <v>1-del</v>
          </cell>
          <cell r="V83" t="str">
            <v>NITA DEVIDAS SOMKUWAR</v>
          </cell>
          <cell r="W83" t="str">
            <v>NITA DEVIDAS SOMKUWAR</v>
          </cell>
          <cell r="X83" t="str">
            <v>YUVRAJ THORAT</v>
          </cell>
          <cell r="Y83">
            <v>44216</v>
          </cell>
          <cell r="Z83">
            <v>44211</v>
          </cell>
          <cell r="AA83">
            <v>44221</v>
          </cell>
          <cell r="AB83">
            <v>44212</v>
          </cell>
        </row>
        <row r="84">
          <cell r="L84" t="str">
            <v>MALB351CLMM137969</v>
          </cell>
          <cell r="M84" t="str">
            <v>HQS6K3615   G234</v>
          </cell>
          <cell r="N84" t="str">
            <v>3702</v>
          </cell>
          <cell r="O84" t="str">
            <v>G4LALM795587</v>
          </cell>
          <cell r="P84" t="str">
            <v>NIOS-P</v>
          </cell>
          <cell r="Q84">
            <v>2021</v>
          </cell>
          <cell r="R84">
            <v>44202</v>
          </cell>
          <cell r="S84">
            <v>74</v>
          </cell>
          <cell r="T84" t="str">
            <v>MH14EM7017</v>
          </cell>
          <cell r="U84" t="str">
            <v>1-del</v>
          </cell>
          <cell r="V84" t="str">
            <v>ABHISHEK MILIND KADBHANE</v>
          </cell>
          <cell r="W84" t="str">
            <v>ABHISHEK MILIND KADBHANE</v>
          </cell>
          <cell r="X84" t="str">
            <v>SHUBHAM YELLARE</v>
          </cell>
          <cell r="Y84">
            <v>44221</v>
          </cell>
          <cell r="Z84">
            <v>44216</v>
          </cell>
          <cell r="AA84">
            <v>44217</v>
          </cell>
          <cell r="AB84" t="str">
            <v>by party</v>
          </cell>
        </row>
        <row r="85">
          <cell r="L85" t="str">
            <v>MALB351CLMM138058</v>
          </cell>
          <cell r="M85" t="str">
            <v>HQS6K3615   G234</v>
          </cell>
          <cell r="N85" t="str">
            <v>3702</v>
          </cell>
          <cell r="O85" t="str">
            <v>G4LALM797814</v>
          </cell>
          <cell r="P85" t="str">
            <v>NIOS-P</v>
          </cell>
          <cell r="Q85">
            <v>2021</v>
          </cell>
          <cell r="R85">
            <v>44200</v>
          </cell>
          <cell r="S85">
            <v>72</v>
          </cell>
          <cell r="T85" t="str">
            <v>NL01K4417</v>
          </cell>
          <cell r="U85" t="str">
            <v>1-del</v>
          </cell>
          <cell r="V85" t="str">
            <v>HITESH</v>
          </cell>
          <cell r="W85" t="str">
            <v>HITESH</v>
          </cell>
          <cell r="X85" t="str">
            <v>YUVRAJ THORAT</v>
          </cell>
          <cell r="Y85">
            <v>44216</v>
          </cell>
          <cell r="Z85">
            <v>44215</v>
          </cell>
          <cell r="AA85">
            <v>44216</v>
          </cell>
          <cell r="AB85">
            <v>44215</v>
          </cell>
        </row>
        <row r="86">
          <cell r="L86" t="str">
            <v>MALB351CLMM138059</v>
          </cell>
          <cell r="M86" t="str">
            <v>HQS6K3615   G234</v>
          </cell>
          <cell r="N86" t="str">
            <v>3702</v>
          </cell>
          <cell r="O86" t="str">
            <v>G4LALM797395</v>
          </cell>
          <cell r="P86" t="str">
            <v>NIOS-P</v>
          </cell>
          <cell r="Q86">
            <v>2021</v>
          </cell>
          <cell r="R86">
            <v>44200</v>
          </cell>
          <cell r="S86">
            <v>72</v>
          </cell>
          <cell r="T86" t="str">
            <v>NL01K4417</v>
          </cell>
          <cell r="U86" t="str">
            <v>1-del</v>
          </cell>
          <cell r="V86" t="str">
            <v>GANESH KUMAR</v>
          </cell>
          <cell r="W86" t="str">
            <v>GANESH KUMAR</v>
          </cell>
          <cell r="X86" t="str">
            <v>SHUBHAM YELLARE</v>
          </cell>
          <cell r="Y86">
            <v>44228</v>
          </cell>
          <cell r="Z86">
            <v>44216</v>
          </cell>
          <cell r="AA86">
            <v>44220</v>
          </cell>
          <cell r="AB86">
            <v>44217</v>
          </cell>
        </row>
        <row r="87">
          <cell r="L87" t="str">
            <v>MALB351CLMM139278</v>
          </cell>
          <cell r="M87" t="str">
            <v>HQS6K3615   G234</v>
          </cell>
          <cell r="N87" t="str">
            <v>3702</v>
          </cell>
          <cell r="O87" t="str">
            <v>G4LALM798650</v>
          </cell>
          <cell r="P87" t="str">
            <v>NIOS-P</v>
          </cell>
          <cell r="Q87">
            <v>2021</v>
          </cell>
          <cell r="R87">
            <v>44200</v>
          </cell>
          <cell r="S87">
            <v>58</v>
          </cell>
          <cell r="T87" t="str">
            <v>NL01K4417</v>
          </cell>
          <cell r="U87" t="str">
            <v>02-del</v>
          </cell>
          <cell r="V87" t="str">
            <v>SANGEETA NANDKUMAR BHOSALE</v>
          </cell>
          <cell r="W87" t="str">
            <v>SANJEETA NANDKUMAR BHOSALE</v>
          </cell>
          <cell r="X87" t="str">
            <v>SHUBHAM YELLARE</v>
          </cell>
          <cell r="Y87">
            <v>44233</v>
          </cell>
          <cell r="Z87">
            <v>44232</v>
          </cell>
          <cell r="AA87">
            <v>44238</v>
          </cell>
          <cell r="AB87">
            <v>44233</v>
          </cell>
        </row>
        <row r="88">
          <cell r="L88" t="str">
            <v>MALB351CLMM142275</v>
          </cell>
          <cell r="M88" t="str">
            <v>HQS6K3615   G238</v>
          </cell>
          <cell r="N88" t="str">
            <v>3855</v>
          </cell>
          <cell r="O88" t="str">
            <v>G4LALM807936</v>
          </cell>
          <cell r="P88" t="str">
            <v>NIOS-C</v>
          </cell>
          <cell r="Q88">
            <v>2021</v>
          </cell>
          <cell r="R88">
            <v>44200</v>
          </cell>
          <cell r="S88">
            <v>62</v>
          </cell>
          <cell r="T88" t="str">
            <v>NL01K4417</v>
          </cell>
          <cell r="U88" t="str">
            <v>1-del</v>
          </cell>
          <cell r="V88" t="str">
            <v>CHETAN PAHWA</v>
          </cell>
          <cell r="W88" t="str">
            <v>CHETAN PAHWA</v>
          </cell>
          <cell r="X88" t="str">
            <v>VRUSHALI MOHITE</v>
          </cell>
          <cell r="Y88">
            <v>44212</v>
          </cell>
          <cell r="Z88">
            <v>44211</v>
          </cell>
          <cell r="AA88">
            <v>44216</v>
          </cell>
          <cell r="AB88">
            <v>44212</v>
          </cell>
        </row>
        <row r="89">
          <cell r="L89" t="str">
            <v>MALB351CLMM142600</v>
          </cell>
          <cell r="M89" t="str">
            <v>HQS6K3615   G238</v>
          </cell>
          <cell r="N89" t="str">
            <v>3855</v>
          </cell>
          <cell r="O89" t="str">
            <v>G4LALM808390</v>
          </cell>
          <cell r="P89" t="str">
            <v>NIOS-C</v>
          </cell>
          <cell r="Q89">
            <v>2021</v>
          </cell>
          <cell r="R89">
            <v>44200</v>
          </cell>
          <cell r="S89">
            <v>62</v>
          </cell>
          <cell r="T89" t="str">
            <v>NL01K4417</v>
          </cell>
          <cell r="U89" t="str">
            <v>1-del</v>
          </cell>
          <cell r="V89" t="str">
            <v xml:space="preserve"> MANIK ADITI MOHAK DESARDA</v>
          </cell>
          <cell r="W89" t="str">
            <v>MOHAK MANIK DESARDA</v>
          </cell>
          <cell r="X89" t="str">
            <v>ASHWIN R SAINDANE</v>
          </cell>
          <cell r="Y89">
            <v>44216</v>
          </cell>
          <cell r="Z89">
            <v>44210</v>
          </cell>
          <cell r="AA89">
            <v>44218</v>
          </cell>
          <cell r="AB89" t="str">
            <v>by party</v>
          </cell>
        </row>
        <row r="90">
          <cell r="L90" t="str">
            <v>MALB351CLMM142601</v>
          </cell>
          <cell r="M90" t="str">
            <v>HQS6K3615   G238</v>
          </cell>
          <cell r="N90" t="str">
            <v>3855</v>
          </cell>
          <cell r="O90" t="str">
            <v>G4LALM808388</v>
          </cell>
          <cell r="P90" t="str">
            <v>NIOS-C</v>
          </cell>
          <cell r="Q90">
            <v>2021</v>
          </cell>
          <cell r="R90">
            <v>44200</v>
          </cell>
          <cell r="S90">
            <v>62</v>
          </cell>
          <cell r="T90" t="str">
            <v>NL01K4417</v>
          </cell>
          <cell r="U90" t="str">
            <v>1-del</v>
          </cell>
          <cell r="V90" t="str">
            <v>SANDIP MADHUKAR DHEMBARE</v>
          </cell>
          <cell r="W90" t="str">
            <v>SANDIP MADHUKAR DHEMBARE</v>
          </cell>
          <cell r="X90" t="str">
            <v>SIDDHESH MANE</v>
          </cell>
          <cell r="Y90">
            <v>44228</v>
          </cell>
          <cell r="Z90">
            <v>44218</v>
          </cell>
          <cell r="AA90">
            <v>44227</v>
          </cell>
          <cell r="AB90">
            <v>44223</v>
          </cell>
        </row>
        <row r="91">
          <cell r="L91" t="str">
            <v>MALB351CLMM142602</v>
          </cell>
          <cell r="M91" t="str">
            <v>HQS6K3615   G238</v>
          </cell>
          <cell r="N91" t="str">
            <v>3855</v>
          </cell>
          <cell r="O91" t="str">
            <v>G4LALM808370</v>
          </cell>
          <cell r="P91" t="str">
            <v>NIOS-C</v>
          </cell>
          <cell r="Q91">
            <v>2021</v>
          </cell>
          <cell r="R91">
            <v>44200</v>
          </cell>
          <cell r="S91">
            <v>38</v>
          </cell>
          <cell r="T91" t="str">
            <v>NL01K4417</v>
          </cell>
          <cell r="U91" t="str">
            <v>02-del</v>
          </cell>
          <cell r="V91" t="str">
            <v>SANDEEP SUHAS MAYEE</v>
          </cell>
          <cell r="W91" t="str">
            <v>SANDEEP SUHAS MAYEE</v>
          </cell>
          <cell r="X91" t="str">
            <v>AKSHAY PAWAR</v>
          </cell>
          <cell r="Y91">
            <v>44229</v>
          </cell>
          <cell r="Z91">
            <v>44228</v>
          </cell>
          <cell r="AA91">
            <v>44231</v>
          </cell>
          <cell r="AB91">
            <v>44229</v>
          </cell>
        </row>
        <row r="92">
          <cell r="L92" t="str">
            <v>MALB351CLMM142603</v>
          </cell>
          <cell r="M92" t="str">
            <v>HQS6K3615   G238</v>
          </cell>
          <cell r="N92" t="str">
            <v>3855</v>
          </cell>
          <cell r="O92" t="str">
            <v>G4LALM808357</v>
          </cell>
          <cell r="P92" t="str">
            <v>NIOS-C</v>
          </cell>
          <cell r="Q92">
            <v>2021</v>
          </cell>
          <cell r="R92">
            <v>44202</v>
          </cell>
          <cell r="S92">
            <v>50</v>
          </cell>
          <cell r="T92" t="str">
            <v>MH14EM7017</v>
          </cell>
          <cell r="U92" t="str">
            <v>02-del</v>
          </cell>
          <cell r="V92" t="str">
            <v>VIDYA RAJENDRA KAJALE</v>
          </cell>
          <cell r="W92" t="str">
            <v>VIDYA RAJENDRA KAJALE</v>
          </cell>
          <cell r="X92" t="str">
            <v>MAYUR JADHAV</v>
          </cell>
          <cell r="Y92">
            <v>44239</v>
          </cell>
          <cell r="Z92">
            <v>44236</v>
          </cell>
          <cell r="AA92">
            <v>44243</v>
          </cell>
          <cell r="AB92">
            <v>44238</v>
          </cell>
        </row>
        <row r="93">
          <cell r="L93" t="str">
            <v>MALBH512LMM036554</v>
          </cell>
          <cell r="M93" t="str">
            <v>SVS6K7615   G111</v>
          </cell>
          <cell r="N93" t="str">
            <v>3784</v>
          </cell>
          <cell r="O93" t="str">
            <v>G4LFLV059612</v>
          </cell>
          <cell r="P93" t="str">
            <v>All New i20-P</v>
          </cell>
          <cell r="Q93">
            <v>2021</v>
          </cell>
          <cell r="R93">
            <v>44200</v>
          </cell>
          <cell r="S93">
            <v>48</v>
          </cell>
          <cell r="T93" t="str">
            <v>NL01AB1379</v>
          </cell>
          <cell r="U93" t="str">
            <v>02-del</v>
          </cell>
          <cell r="V93" t="str">
            <v>SANGEETA ASHOK PALRECHA-2021</v>
          </cell>
          <cell r="W93" t="str">
            <v>SANGITA ASHOK PALRECHA</v>
          </cell>
          <cell r="X93" t="str">
            <v>VIVEK BHALERAO</v>
          </cell>
          <cell r="Y93">
            <v>44225</v>
          </cell>
          <cell r="Z93">
            <v>44226</v>
          </cell>
          <cell r="AA93">
            <v>44228</v>
          </cell>
          <cell r="AB93">
            <v>44228</v>
          </cell>
        </row>
        <row r="94">
          <cell r="L94" t="str">
            <v>MALFC81AVMM175029</v>
          </cell>
          <cell r="M94" t="str">
            <v>SPW5K2G1U   G191</v>
          </cell>
          <cell r="N94" t="str">
            <v>3696</v>
          </cell>
          <cell r="O94" t="str">
            <v>G3LCLM154514</v>
          </cell>
          <cell r="P94" t="str">
            <v>Venue-P</v>
          </cell>
          <cell r="Q94">
            <v>2021</v>
          </cell>
          <cell r="R94">
            <v>44200</v>
          </cell>
          <cell r="S94">
            <v>61</v>
          </cell>
          <cell r="T94" t="str">
            <v>NL01AB1379</v>
          </cell>
          <cell r="U94" t="str">
            <v>1-del</v>
          </cell>
          <cell r="V94" t="str">
            <v>HRISHIKESH GOPAL KULKARNI</v>
          </cell>
          <cell r="W94" t="str">
            <v>HRISHIKESH GOPAL KULKARNI</v>
          </cell>
          <cell r="X94" t="str">
            <v>YUVRAJ THORAT</v>
          </cell>
          <cell r="Y94">
            <v>44228</v>
          </cell>
          <cell r="Z94">
            <v>44224</v>
          </cell>
          <cell r="AA94">
            <v>44225</v>
          </cell>
          <cell r="AB94">
            <v>44225</v>
          </cell>
        </row>
        <row r="95">
          <cell r="L95" t="str">
            <v>MALFC81AVMM175044</v>
          </cell>
          <cell r="M95" t="str">
            <v>SPW5K2G1U   G191</v>
          </cell>
          <cell r="N95" t="str">
            <v>3696</v>
          </cell>
          <cell r="O95" t="str">
            <v>G3LCLM154588</v>
          </cell>
          <cell r="P95" t="str">
            <v>Venue-P</v>
          </cell>
          <cell r="Q95">
            <v>2021</v>
          </cell>
          <cell r="R95">
            <v>44200</v>
          </cell>
          <cell r="S95">
            <v>61</v>
          </cell>
          <cell r="T95" t="str">
            <v>NL01AB1379</v>
          </cell>
          <cell r="U95" t="str">
            <v>1-del</v>
          </cell>
          <cell r="V95" t="str">
            <v>HEMANT KISHORILAL AGARWAL-MD REF</v>
          </cell>
          <cell r="W95" t="str">
            <v>HEMANT KISHORILAL AGARWAL</v>
          </cell>
          <cell r="X95" t="str">
            <v>SHRIKRUSHNA GAVLI</v>
          </cell>
          <cell r="Y95">
            <v>44204</v>
          </cell>
          <cell r="Z95">
            <v>44203</v>
          </cell>
          <cell r="AA95">
            <v>44211</v>
          </cell>
          <cell r="AB95">
            <v>44204</v>
          </cell>
        </row>
        <row r="96">
          <cell r="L96" t="str">
            <v>MALPC812LMM118700</v>
          </cell>
          <cell r="M96" t="str">
            <v>FHW5D6617   G143</v>
          </cell>
          <cell r="N96" t="str">
            <v>3680</v>
          </cell>
          <cell r="O96" t="str">
            <v>G4FLLV112630</v>
          </cell>
          <cell r="P96" t="str">
            <v>Creta-P</v>
          </cell>
          <cell r="Q96">
            <v>2021</v>
          </cell>
          <cell r="R96">
            <v>44201</v>
          </cell>
          <cell r="S96">
            <v>60</v>
          </cell>
          <cell r="T96" t="str">
            <v>NL01AA1646</v>
          </cell>
          <cell r="U96" t="str">
            <v>1-del</v>
          </cell>
          <cell r="V96" t="str">
            <v>SANTOSH VILAS SHIROLIKAR</v>
          </cell>
          <cell r="W96" t="str">
            <v>SANTOSH VILAS SHIROLIKAR</v>
          </cell>
          <cell r="X96" t="str">
            <v>SHRIKRUSHNA GAVLI</v>
          </cell>
          <cell r="Y96">
            <v>44201</v>
          </cell>
          <cell r="Z96">
            <v>44201</v>
          </cell>
          <cell r="AA96">
            <v>44206</v>
          </cell>
          <cell r="AB96">
            <v>44201</v>
          </cell>
        </row>
        <row r="97">
          <cell r="L97" t="str">
            <v>MALPC812LMM118705</v>
          </cell>
          <cell r="M97" t="str">
            <v>FHW5D6617   G143</v>
          </cell>
          <cell r="N97" t="str">
            <v>3680</v>
          </cell>
          <cell r="O97" t="str">
            <v>G4FLLV111417</v>
          </cell>
          <cell r="P97" t="str">
            <v>Creta-P</v>
          </cell>
          <cell r="Q97">
            <v>2021</v>
          </cell>
          <cell r="R97">
            <v>44201</v>
          </cell>
          <cell r="S97">
            <v>60</v>
          </cell>
          <cell r="T97" t="str">
            <v>NL01AA1646</v>
          </cell>
          <cell r="U97" t="str">
            <v>1-del</v>
          </cell>
          <cell r="V97" t="str">
            <v>AJAY SUDHAKAR SHINGARE</v>
          </cell>
          <cell r="W97" t="str">
            <v>AJAY SUDHAKAR SHINGARE</v>
          </cell>
          <cell r="X97" t="str">
            <v>SHUBHAM MADANE</v>
          </cell>
          <cell r="Y97">
            <v>44203</v>
          </cell>
          <cell r="Z97">
            <v>44202</v>
          </cell>
          <cell r="AA97">
            <v>44206</v>
          </cell>
          <cell r="AB97">
            <v>44202</v>
          </cell>
        </row>
        <row r="98">
          <cell r="L98" t="str">
            <v>MALFB81BLMM174195</v>
          </cell>
          <cell r="M98" t="str">
            <v>SPW5K3615   D080</v>
          </cell>
          <cell r="N98" t="str">
            <v>3400</v>
          </cell>
          <cell r="O98" t="str">
            <v>G4LALM807711</v>
          </cell>
          <cell r="P98" t="str">
            <v>Venue-P</v>
          </cell>
          <cell r="Q98">
            <v>2021</v>
          </cell>
          <cell r="R98">
            <v>44204</v>
          </cell>
          <cell r="S98">
            <v>49</v>
          </cell>
          <cell r="T98" t="str">
            <v>HR55R3516</v>
          </cell>
          <cell r="U98" t="str">
            <v>02-del</v>
          </cell>
          <cell r="V98" t="str">
            <v>MANGESH KHAMDAR RATHOD</v>
          </cell>
          <cell r="W98" t="str">
            <v>MANGESH KHAMDAR RATHOD</v>
          </cell>
          <cell r="X98" t="str">
            <v>VIDULA BHARAM</v>
          </cell>
          <cell r="Y98">
            <v>44236</v>
          </cell>
          <cell r="Z98">
            <v>44236</v>
          </cell>
          <cell r="AA98">
            <v>44208</v>
          </cell>
          <cell r="AB98">
            <v>44236</v>
          </cell>
        </row>
        <row r="99">
          <cell r="L99" t="str">
            <v>MALFC81BLMM173817</v>
          </cell>
          <cell r="M99" t="str">
            <v>SPW5K3615   G114</v>
          </cell>
          <cell r="N99" t="str">
            <v>3333</v>
          </cell>
          <cell r="O99" t="str">
            <v>G4LALM806802</v>
          </cell>
          <cell r="P99" t="str">
            <v>Venue-P</v>
          </cell>
          <cell r="Q99">
            <v>2021</v>
          </cell>
          <cell r="R99">
            <v>44204</v>
          </cell>
          <cell r="S99">
            <v>63</v>
          </cell>
          <cell r="T99" t="str">
            <v>HR55R3516</v>
          </cell>
          <cell r="U99" t="str">
            <v>1-del</v>
          </cell>
          <cell r="V99" t="str">
            <v>RAKESH CHANDAR KHETAWAT</v>
          </cell>
          <cell r="W99" t="str">
            <v>RAKESH CHANDAR KHETAWAT</v>
          </cell>
          <cell r="X99" t="str">
            <v>VAIBHAV GHULE</v>
          </cell>
          <cell r="Y99">
            <v>44216</v>
          </cell>
          <cell r="Z99">
            <v>44214</v>
          </cell>
          <cell r="AA99">
            <v>44217</v>
          </cell>
          <cell r="AB99">
            <v>44215</v>
          </cell>
        </row>
        <row r="100">
          <cell r="L100" t="str">
            <v>MALFC81BLMM174955</v>
          </cell>
          <cell r="M100" t="str">
            <v>SPW5K3615   G114</v>
          </cell>
          <cell r="N100" t="str">
            <v>3333</v>
          </cell>
          <cell r="O100" t="str">
            <v>G4LALM809109</v>
          </cell>
          <cell r="P100" t="str">
            <v>Venue-P</v>
          </cell>
          <cell r="Q100">
            <v>2021</v>
          </cell>
          <cell r="R100">
            <v>44204</v>
          </cell>
          <cell r="S100">
            <v>61</v>
          </cell>
          <cell r="T100" t="str">
            <v>HR55R3516</v>
          </cell>
          <cell r="U100" t="str">
            <v>1-del</v>
          </cell>
          <cell r="V100" t="str">
            <v>DARSHAN SHRIPAD AWATE</v>
          </cell>
          <cell r="W100" t="str">
            <v>DARSHAN SHRIPAD AWATE</v>
          </cell>
          <cell r="X100" t="str">
            <v>VAIBHAV GHULE</v>
          </cell>
          <cell r="Y100">
            <v>44210</v>
          </cell>
          <cell r="Z100">
            <v>44210</v>
          </cell>
          <cell r="AA100">
            <v>44212</v>
          </cell>
          <cell r="AB100">
            <v>44210</v>
          </cell>
        </row>
        <row r="101">
          <cell r="L101" t="str">
            <v>MALB251CYMM145017</v>
          </cell>
          <cell r="M101" t="str">
            <v>HQS6K361L   D238</v>
          </cell>
          <cell r="N101" t="str">
            <v>3770</v>
          </cell>
          <cell r="O101" t="str">
            <v>G4LAMM813511</v>
          </cell>
          <cell r="P101" t="str">
            <v>NIOS-P</v>
          </cell>
          <cell r="Q101">
            <v>2021</v>
          </cell>
          <cell r="R101">
            <v>44207</v>
          </cell>
          <cell r="S101">
            <v>33</v>
          </cell>
          <cell r="T101" t="str">
            <v>GJ06AZ6296</v>
          </cell>
          <cell r="U101" t="str">
            <v>02-del</v>
          </cell>
          <cell r="V101" t="str">
            <v>TEJASHWINI CHARUDATT KUDALE</v>
          </cell>
          <cell r="W101" t="str">
            <v>TEJASHWINI CHARUDATT KUDALE</v>
          </cell>
          <cell r="X101" t="str">
            <v>DEEPAK KHARAT</v>
          </cell>
          <cell r="Y101">
            <v>44229</v>
          </cell>
          <cell r="Z101">
            <v>44223</v>
          </cell>
          <cell r="AA101">
            <v>44231</v>
          </cell>
          <cell r="AB101">
            <v>44223</v>
          </cell>
        </row>
        <row r="102">
          <cell r="L102" t="str">
            <v>MALB351CLMM143066</v>
          </cell>
          <cell r="M102" t="str">
            <v>HQS6K3615   G237</v>
          </cell>
          <cell r="N102" t="str">
            <v>3845</v>
          </cell>
          <cell r="O102" t="str">
            <v>G4LALM809217</v>
          </cell>
          <cell r="P102" t="str">
            <v>NIOS-C</v>
          </cell>
          <cell r="Q102">
            <v>2021</v>
          </cell>
          <cell r="R102">
            <v>44207</v>
          </cell>
          <cell r="S102">
            <v>48</v>
          </cell>
          <cell r="T102" t="str">
            <v>GJ06AZ6296</v>
          </cell>
          <cell r="U102" t="str">
            <v>02-del</v>
          </cell>
          <cell r="V102" t="str">
            <v>RAVINDRA VASANT BANSODE</v>
          </cell>
          <cell r="W102" t="str">
            <v>RAVINDRA VASANT BANSODE</v>
          </cell>
          <cell r="X102" t="str">
            <v>DEEPAK KHARAT</v>
          </cell>
          <cell r="Y102">
            <v>44229</v>
          </cell>
          <cell r="Z102">
            <v>44223</v>
          </cell>
          <cell r="AA102">
            <v>44228</v>
          </cell>
          <cell r="AB102">
            <v>44223</v>
          </cell>
        </row>
        <row r="103">
          <cell r="L103" t="str">
            <v>MALB351CLMM143090</v>
          </cell>
          <cell r="M103" t="str">
            <v>HQS6K3615   G237</v>
          </cell>
          <cell r="N103" t="str">
            <v>3845</v>
          </cell>
          <cell r="O103" t="str">
            <v>G4LALM809222</v>
          </cell>
          <cell r="P103" t="str">
            <v>NIOS-C</v>
          </cell>
          <cell r="Q103">
            <v>2021</v>
          </cell>
          <cell r="R103">
            <v>44205</v>
          </cell>
          <cell r="S103">
            <v>61</v>
          </cell>
          <cell r="T103" t="str">
            <v>NL01AB1373</v>
          </cell>
          <cell r="U103" t="str">
            <v>1-del</v>
          </cell>
          <cell r="V103" t="str">
            <v>KESHAV BHAGWAN BOBADE</v>
          </cell>
          <cell r="W103" t="str">
            <v>KESHAV BHAGWAN BOBADE</v>
          </cell>
          <cell r="X103" t="str">
            <v>SIDDHESH MANE</v>
          </cell>
          <cell r="Y103">
            <v>44216</v>
          </cell>
          <cell r="Z103">
            <v>44215</v>
          </cell>
          <cell r="AA103">
            <v>44223</v>
          </cell>
          <cell r="AB103">
            <v>44216</v>
          </cell>
        </row>
        <row r="104">
          <cell r="L104" t="str">
            <v>MALB351CLMM143091</v>
          </cell>
          <cell r="M104" t="str">
            <v>HQS6K3615   G237</v>
          </cell>
          <cell r="N104" t="str">
            <v>3845</v>
          </cell>
          <cell r="O104" t="str">
            <v>G4LALM809241</v>
          </cell>
          <cell r="P104" t="str">
            <v>NIOS-C</v>
          </cell>
          <cell r="Q104">
            <v>2021</v>
          </cell>
          <cell r="R104">
            <v>44205</v>
          </cell>
          <cell r="S104">
            <v>61</v>
          </cell>
          <cell r="T104" t="str">
            <v>NL01AB1373</v>
          </cell>
          <cell r="U104" t="str">
            <v>1-del</v>
          </cell>
          <cell r="V104" t="str">
            <v>NIPUL RAJESH JHALANI</v>
          </cell>
          <cell r="W104" t="str">
            <v>NIPUL RAJESH JHALANI</v>
          </cell>
          <cell r="X104" t="str">
            <v>ASHWIN R SAINDANE</v>
          </cell>
          <cell r="Y104">
            <v>44216</v>
          </cell>
          <cell r="Z104">
            <v>44215</v>
          </cell>
          <cell r="AA104">
            <v>44224</v>
          </cell>
          <cell r="AB104">
            <v>44216</v>
          </cell>
        </row>
        <row r="105">
          <cell r="L105" t="str">
            <v>MALB351CLMM143092</v>
          </cell>
          <cell r="M105" t="str">
            <v>HQS6K3615   G237</v>
          </cell>
          <cell r="N105" t="str">
            <v>3845</v>
          </cell>
          <cell r="O105" t="str">
            <v>G4LALM809708</v>
          </cell>
          <cell r="P105" t="str">
            <v>NIOS-C</v>
          </cell>
          <cell r="Q105">
            <v>2021</v>
          </cell>
          <cell r="R105">
            <v>44205</v>
          </cell>
          <cell r="S105">
            <v>61</v>
          </cell>
          <cell r="T105" t="str">
            <v>NL01AB1373</v>
          </cell>
          <cell r="U105" t="str">
            <v>1-del</v>
          </cell>
          <cell r="V105" t="str">
            <v>ROHINI RAMDAS PATIL</v>
          </cell>
          <cell r="W105" t="str">
            <v>ROHINEE RAMDAS PATIL</v>
          </cell>
          <cell r="X105" t="str">
            <v>SHUBHAM KADU</v>
          </cell>
          <cell r="Y105">
            <v>44228</v>
          </cell>
          <cell r="Z105">
            <v>44216</v>
          </cell>
          <cell r="AA105">
            <v>44227</v>
          </cell>
          <cell r="AB105">
            <v>44217</v>
          </cell>
        </row>
        <row r="106">
          <cell r="L106" t="str">
            <v>MALB351CLMM145420</v>
          </cell>
          <cell r="M106" t="str">
            <v>HQS6K3615   G234</v>
          </cell>
          <cell r="N106" t="str">
            <v>3702</v>
          </cell>
          <cell r="O106" t="str">
            <v>G4LAMM815179</v>
          </cell>
          <cell r="P106" t="str">
            <v>NIOS-P</v>
          </cell>
          <cell r="Q106">
            <v>2021</v>
          </cell>
          <cell r="R106">
            <v>44207</v>
          </cell>
          <cell r="S106">
            <v>2</v>
          </cell>
          <cell r="T106" t="str">
            <v>GJ06AZ6296</v>
          </cell>
          <cell r="U106" t="str">
            <v>03-DEL</v>
          </cell>
          <cell r="V106" t="str">
            <v>VITTHAL GOVIND GARJE</v>
          </cell>
          <cell r="W106" t="str">
            <v>VITTHAL GOVIND GARJE</v>
          </cell>
          <cell r="X106" t="str">
            <v>SHUBHAM YELLARE</v>
          </cell>
          <cell r="Y106">
            <v>44273</v>
          </cell>
          <cell r="Z106">
            <v>44275</v>
          </cell>
          <cell r="AA106">
            <v>44279</v>
          </cell>
          <cell r="AB106">
            <v>44277</v>
          </cell>
        </row>
        <row r="107">
          <cell r="L107" t="str">
            <v>MALBJ511VMM037837</v>
          </cell>
          <cell r="M107" t="str">
            <v>SVS6K2G1U   K004</v>
          </cell>
          <cell r="N107" t="str">
            <v>3793</v>
          </cell>
          <cell r="O107" t="str">
            <v>G3LCLM160502</v>
          </cell>
          <cell r="P107" t="str">
            <v>All New i20-P</v>
          </cell>
          <cell r="Q107">
            <v>2021</v>
          </cell>
          <cell r="R107">
            <v>44205</v>
          </cell>
          <cell r="S107">
            <v>4</v>
          </cell>
          <cell r="T107" t="str">
            <v>NL01AB1373</v>
          </cell>
          <cell r="U107" t="str">
            <v>1-del</v>
          </cell>
          <cell r="V107" t="str">
            <v>ACCOLADE ELEC PVT -HEERA DEEPAK JAGADALE</v>
          </cell>
          <cell r="W107" t="str">
            <v>ACCOLADE ELECTRONICS PRIVATE LIMITED</v>
          </cell>
          <cell r="X107" t="str">
            <v>YUVRAJ THORAT</v>
          </cell>
          <cell r="Y107">
            <v>44221</v>
          </cell>
          <cell r="Z107">
            <v>44216</v>
          </cell>
          <cell r="AA107">
            <v>44224</v>
          </cell>
          <cell r="AB107">
            <v>44217</v>
          </cell>
        </row>
        <row r="108">
          <cell r="L108" t="str">
            <v>MALFC81DLMM173272</v>
          </cell>
          <cell r="M108" t="str">
            <v>SPW51MC57   G136</v>
          </cell>
          <cell r="N108" t="str">
            <v>3408</v>
          </cell>
          <cell r="O108" t="str">
            <v>D4FALM155486</v>
          </cell>
          <cell r="P108" t="str">
            <v>Venue-D</v>
          </cell>
          <cell r="Q108">
            <v>2021</v>
          </cell>
          <cell r="R108">
            <v>44205</v>
          </cell>
          <cell r="S108">
            <v>10</v>
          </cell>
          <cell r="T108" t="str">
            <v>NL01AB1373</v>
          </cell>
          <cell r="U108" t="str">
            <v>1-del</v>
          </cell>
          <cell r="V108" t="str">
            <v>JAMILAHMED BASHIRAHMED SHAIKH</v>
          </cell>
          <cell r="W108" t="str">
            <v>JAMILAHMED BASHIRAHMED SHAIKH</v>
          </cell>
          <cell r="X108" t="str">
            <v>VAIBHAV GHULE</v>
          </cell>
          <cell r="Y108">
            <v>44228</v>
          </cell>
          <cell r="Z108">
            <v>44217</v>
          </cell>
          <cell r="AA108">
            <v>44224</v>
          </cell>
          <cell r="AB108">
            <v>44218</v>
          </cell>
        </row>
        <row r="109">
          <cell r="L109" t="str">
            <v>MALB241CLMM054881</v>
          </cell>
          <cell r="M109" t="str">
            <v>HQS4K3615   D275</v>
          </cell>
          <cell r="N109" t="str">
            <v>3847</v>
          </cell>
          <cell r="O109" t="str">
            <v>G4LAMM813535</v>
          </cell>
          <cell r="P109" t="str">
            <v>AURA-C</v>
          </cell>
          <cell r="Q109">
            <v>2021</v>
          </cell>
          <cell r="R109">
            <v>44205</v>
          </cell>
          <cell r="S109">
            <v>2</v>
          </cell>
          <cell r="T109" t="str">
            <v>NL01AC2703</v>
          </cell>
          <cell r="U109" t="str">
            <v>1-del</v>
          </cell>
          <cell r="V109" t="str">
            <v>AVINASH PRAKASH SHINDE</v>
          </cell>
          <cell r="W109" t="str">
            <v>AVINASH PRAKASH SHINDE</v>
          </cell>
          <cell r="X109" t="str">
            <v>ASHWIN R SAINDANE</v>
          </cell>
          <cell r="Y109">
            <v>44228</v>
          </cell>
          <cell r="Z109">
            <v>44221</v>
          </cell>
          <cell r="AA109">
            <v>44227</v>
          </cell>
          <cell r="AB109">
            <v>44221</v>
          </cell>
        </row>
        <row r="110">
          <cell r="L110" t="str">
            <v>MALB241CLMM054907</v>
          </cell>
          <cell r="M110" t="str">
            <v>HQS4K3615   D275</v>
          </cell>
          <cell r="N110" t="str">
            <v>3847</v>
          </cell>
          <cell r="O110" t="str">
            <v>G4LAMM813546</v>
          </cell>
          <cell r="P110" t="str">
            <v>AURA-C</v>
          </cell>
          <cell r="Q110">
            <v>2021</v>
          </cell>
          <cell r="R110">
            <v>44205</v>
          </cell>
          <cell r="S110">
            <v>3</v>
          </cell>
          <cell r="T110" t="str">
            <v>NL01AC2703</v>
          </cell>
          <cell r="U110" t="str">
            <v>1-del</v>
          </cell>
          <cell r="V110" t="str">
            <v>GANESH SAHEBRAO MAGAR</v>
          </cell>
          <cell r="W110" t="str">
            <v>GANESH SAHEBRAO MAGAR</v>
          </cell>
          <cell r="X110" t="str">
            <v>VIVEK BHALERAO</v>
          </cell>
          <cell r="Y110">
            <v>44209</v>
          </cell>
          <cell r="Z110">
            <v>44209</v>
          </cell>
          <cell r="AA110">
            <v>44213</v>
          </cell>
          <cell r="AB110">
            <v>44209</v>
          </cell>
        </row>
        <row r="111">
          <cell r="L111" t="str">
            <v>MALB241CLMM055347</v>
          </cell>
          <cell r="M111" t="str">
            <v>HQS4K3615   D275</v>
          </cell>
          <cell r="N111" t="str">
            <v>3847</v>
          </cell>
          <cell r="O111" t="str">
            <v>G4LAMM814241</v>
          </cell>
          <cell r="P111" t="str">
            <v>AURA-C</v>
          </cell>
          <cell r="Q111">
            <v>2021</v>
          </cell>
          <cell r="R111">
            <v>44205</v>
          </cell>
          <cell r="S111">
            <v>33</v>
          </cell>
          <cell r="T111" t="str">
            <v>NL01AC2703</v>
          </cell>
          <cell r="U111" t="str">
            <v>02-del</v>
          </cell>
          <cell r="V111" t="str">
            <v>BHUSHAN RAVINDRA BAWISKAR</v>
          </cell>
          <cell r="W111" t="str">
            <v>BHUSHAN RAVINDRA BAWISKAR</v>
          </cell>
          <cell r="X111" t="str">
            <v>SHUBHAM MADANE</v>
          </cell>
          <cell r="Y111">
            <v>44229</v>
          </cell>
          <cell r="Z111">
            <v>44228</v>
          </cell>
          <cell r="AA111">
            <v>44234</v>
          </cell>
          <cell r="AB111">
            <v>44229</v>
          </cell>
        </row>
        <row r="112">
          <cell r="L112" t="str">
            <v>MALB351CLMM143767</v>
          </cell>
          <cell r="M112" t="str">
            <v>HQS6K3615   G237</v>
          </cell>
          <cell r="N112" t="str">
            <v>3845</v>
          </cell>
          <cell r="O112" t="str">
            <v>G4LALM810112</v>
          </cell>
          <cell r="P112" t="str">
            <v>NIOS-C</v>
          </cell>
          <cell r="Q112">
            <v>2021</v>
          </cell>
          <cell r="R112">
            <v>44205</v>
          </cell>
          <cell r="S112">
            <v>7</v>
          </cell>
          <cell r="T112" t="str">
            <v>NL01AC2703</v>
          </cell>
          <cell r="U112" t="str">
            <v>1-del</v>
          </cell>
          <cell r="V112" t="str">
            <v>SUNIL NARAYAN DHARAMKAMBLE</v>
          </cell>
          <cell r="W112" t="str">
            <v>SUNIL NARAYAN DHARAMKAMBLE</v>
          </cell>
          <cell r="X112" t="str">
            <v>ROHIT NIMBALKAR</v>
          </cell>
          <cell r="Y112">
            <v>44212</v>
          </cell>
          <cell r="Z112">
            <v>44211</v>
          </cell>
          <cell r="AA112">
            <v>44213</v>
          </cell>
          <cell r="AB112">
            <v>44211</v>
          </cell>
        </row>
        <row r="113">
          <cell r="L113" t="str">
            <v>MALB351CYMM145564</v>
          </cell>
          <cell r="M113" t="str">
            <v>HQS6K361L   G240</v>
          </cell>
          <cell r="N113" t="str">
            <v>3762</v>
          </cell>
          <cell r="O113" t="str">
            <v>G4LAMM816047</v>
          </cell>
          <cell r="P113" t="str">
            <v>NIOS-P</v>
          </cell>
          <cell r="Q113">
            <v>2021</v>
          </cell>
          <cell r="R113">
            <v>44205</v>
          </cell>
          <cell r="S113">
            <v>2</v>
          </cell>
          <cell r="T113" t="str">
            <v>NL01AC2703</v>
          </cell>
          <cell r="U113" t="str">
            <v>1-del</v>
          </cell>
          <cell r="V113" t="str">
            <v>SUBHASH GOVINDRAO PATIL</v>
          </cell>
          <cell r="W113" t="str">
            <v>SUBHASH GOVINDRAO PATIL</v>
          </cell>
          <cell r="X113" t="str">
            <v>NITIN BODAKE</v>
          </cell>
          <cell r="Y113">
            <v>44209</v>
          </cell>
          <cell r="Z113">
            <v>44208</v>
          </cell>
          <cell r="AA113">
            <v>44213</v>
          </cell>
          <cell r="AB113">
            <v>44208</v>
          </cell>
        </row>
        <row r="114">
          <cell r="L114" t="str">
            <v>MALPB813LMM120913</v>
          </cell>
          <cell r="M114" t="str">
            <v>FHW51MC57   D124</v>
          </cell>
          <cell r="N114" t="str">
            <v>3839</v>
          </cell>
          <cell r="O114" t="str">
            <v>D4FAMM163321</v>
          </cell>
          <cell r="P114" t="str">
            <v>Creta-D</v>
          </cell>
          <cell r="Q114">
            <v>2021</v>
          </cell>
          <cell r="R114">
            <v>44205</v>
          </cell>
          <cell r="S114">
            <v>1</v>
          </cell>
          <cell r="T114" t="str">
            <v>NL01AC2703</v>
          </cell>
          <cell r="U114" t="str">
            <v>1-del</v>
          </cell>
          <cell r="V114" t="str">
            <v>JYOTI SHRAVAN SHIRURKAR</v>
          </cell>
          <cell r="W114" t="str">
            <v>JYOTI SHRAVAN SHIRURKAR</v>
          </cell>
          <cell r="X114" t="str">
            <v>SHRIKRUSHNA GAVLI</v>
          </cell>
          <cell r="Y114">
            <v>44216</v>
          </cell>
          <cell r="Z114">
            <v>44212</v>
          </cell>
          <cell r="AA114">
            <v>44216</v>
          </cell>
          <cell r="AB114">
            <v>44212</v>
          </cell>
        </row>
        <row r="115">
          <cell r="L115" t="str">
            <v>MALPC813LMM121009</v>
          </cell>
          <cell r="M115" t="str">
            <v>FHW51MC57   G206</v>
          </cell>
          <cell r="N115" t="str">
            <v>3836</v>
          </cell>
          <cell r="O115" t="str">
            <v>D4FAMM163844</v>
          </cell>
          <cell r="P115" t="str">
            <v>Creta-D</v>
          </cell>
          <cell r="Q115">
            <v>2021</v>
          </cell>
          <cell r="R115">
            <v>44205</v>
          </cell>
          <cell r="S115">
            <v>1</v>
          </cell>
          <cell r="T115" t="str">
            <v>NL01AC2703</v>
          </cell>
          <cell r="U115" t="str">
            <v>1-del</v>
          </cell>
          <cell r="V115" t="str">
            <v>SATISH KASHINATH PAWAR</v>
          </cell>
          <cell r="W115" t="str">
            <v>SATISH KASHINATH PAWAR</v>
          </cell>
          <cell r="X115" t="str">
            <v>MAYUR JADHAV</v>
          </cell>
          <cell r="Y115">
            <v>44223</v>
          </cell>
          <cell r="Z115">
            <v>44217</v>
          </cell>
          <cell r="AA115">
            <v>44224</v>
          </cell>
          <cell r="AB115">
            <v>44218</v>
          </cell>
        </row>
        <row r="116">
          <cell r="L116" t="str">
            <v>MALBK511VMM038673</v>
          </cell>
          <cell r="M116" t="str">
            <v>SVS6K2G1U   H062</v>
          </cell>
          <cell r="N116" t="str">
            <v>3799</v>
          </cell>
          <cell r="O116" t="str">
            <v>G3LCMM163449</v>
          </cell>
          <cell r="P116" t="str">
            <v>All New i20-P</v>
          </cell>
          <cell r="Q116">
            <v>2021</v>
          </cell>
          <cell r="R116">
            <v>44208</v>
          </cell>
          <cell r="S116">
            <v>1</v>
          </cell>
          <cell r="T116" t="str">
            <v>MH05AM2320</v>
          </cell>
          <cell r="U116" t="str">
            <v>1-del</v>
          </cell>
          <cell r="V116" t="str">
            <v>THERMAX LIMITED(MUKTA JOSHI)</v>
          </cell>
          <cell r="W116" t="str">
            <v>THERMAX LIMITED</v>
          </cell>
          <cell r="X116" t="str">
            <v>ABHISHEK KHAKE</v>
          </cell>
          <cell r="Y116">
            <v>44221</v>
          </cell>
          <cell r="Z116">
            <v>44215</v>
          </cell>
          <cell r="AA116">
            <v>44224</v>
          </cell>
          <cell r="AB116" t="str">
            <v>by party</v>
          </cell>
        </row>
        <row r="117">
          <cell r="L117" t="str">
            <v>MALFC81BLMM176785</v>
          </cell>
          <cell r="M117" t="str">
            <v>SPW5K3615   G194</v>
          </cell>
          <cell r="N117" t="str">
            <v>3697</v>
          </cell>
          <cell r="O117" t="str">
            <v>G4LAMM814885</v>
          </cell>
          <cell r="P117" t="str">
            <v>Venue-P</v>
          </cell>
          <cell r="Q117">
            <v>2021</v>
          </cell>
          <cell r="R117">
            <v>44208</v>
          </cell>
          <cell r="S117">
            <v>54</v>
          </cell>
          <cell r="T117" t="str">
            <v>MH05AM2320</v>
          </cell>
          <cell r="U117" t="str">
            <v>1-del</v>
          </cell>
          <cell r="V117" t="str">
            <v>TANAJI SAHEBRAO SHINDE</v>
          </cell>
          <cell r="W117" t="str">
            <v>TANAJI SAHEBRAO SHINDE</v>
          </cell>
          <cell r="X117" t="str">
            <v>VAIBHAV GHULE</v>
          </cell>
          <cell r="Y117">
            <v>44212</v>
          </cell>
          <cell r="Z117">
            <v>44210</v>
          </cell>
          <cell r="AA117">
            <v>44215</v>
          </cell>
          <cell r="AB117">
            <v>44211</v>
          </cell>
        </row>
        <row r="118">
          <cell r="L118" t="str">
            <v>MALPB812LMM121172</v>
          </cell>
          <cell r="M118" t="str">
            <v>FHW5D6617   D124</v>
          </cell>
          <cell r="N118" t="str">
            <v>3833</v>
          </cell>
          <cell r="O118" t="str">
            <v>G4FLLV113601</v>
          </cell>
          <cell r="P118" t="str">
            <v>Creta-P</v>
          </cell>
          <cell r="Q118">
            <v>2021</v>
          </cell>
          <cell r="R118">
            <v>44208</v>
          </cell>
          <cell r="S118">
            <v>53</v>
          </cell>
          <cell r="T118" t="str">
            <v>MH05AM2320</v>
          </cell>
          <cell r="U118" t="str">
            <v>1-del</v>
          </cell>
          <cell r="V118" t="str">
            <v>KAUSTUBH PRASHANT EKSAMBEKAR</v>
          </cell>
          <cell r="W118" t="str">
            <v>KAUSTUBH PRASHANT EKSAMBEKAR</v>
          </cell>
          <cell r="X118" t="str">
            <v>SHRIKRUSHNA GAVLI</v>
          </cell>
          <cell r="Y118">
            <v>44209</v>
          </cell>
          <cell r="Z118">
            <v>44208</v>
          </cell>
          <cell r="AA118">
            <v>44210</v>
          </cell>
          <cell r="AB118">
            <v>44208</v>
          </cell>
        </row>
        <row r="119">
          <cell r="L119" t="str">
            <v>MALPA813LMM121386</v>
          </cell>
          <cell r="M119" t="str">
            <v>FHW51MC57   S010</v>
          </cell>
          <cell r="N119" t="str">
            <v>3809</v>
          </cell>
          <cell r="O119" t="str">
            <v>D4FAMM164578</v>
          </cell>
          <cell r="P119" t="str">
            <v>Creta-D</v>
          </cell>
          <cell r="Q119">
            <v>2021</v>
          </cell>
          <cell r="R119">
            <v>44208</v>
          </cell>
          <cell r="S119">
            <v>40</v>
          </cell>
          <cell r="T119" t="str">
            <v>MH05AM2320</v>
          </cell>
          <cell r="U119" t="str">
            <v>02-del</v>
          </cell>
          <cell r="V119" t="str">
            <v>SUSHMA SURESH SALUNKE</v>
          </cell>
          <cell r="W119" t="str">
            <v>SUSHMA SURESH SALUNKE</v>
          </cell>
          <cell r="X119" t="str">
            <v>SIDDHESH MANE</v>
          </cell>
          <cell r="Y119">
            <v>44224</v>
          </cell>
          <cell r="Z119">
            <v>44209</v>
          </cell>
          <cell r="AA119">
            <v>44228</v>
          </cell>
          <cell r="AB119">
            <v>44264</v>
          </cell>
        </row>
        <row r="120">
          <cell r="L120" t="str">
            <v>MALBJ512LMM039127</v>
          </cell>
          <cell r="M120" t="str">
            <v>SVS6K7615   K000</v>
          </cell>
          <cell r="N120" t="str">
            <v>3794</v>
          </cell>
          <cell r="O120" t="str">
            <v>G4LFMV061502</v>
          </cell>
          <cell r="P120" t="str">
            <v>All New i20-P</v>
          </cell>
          <cell r="Q120">
            <v>2021</v>
          </cell>
          <cell r="R120">
            <v>44207</v>
          </cell>
          <cell r="S120">
            <v>72</v>
          </cell>
          <cell r="T120" t="str">
            <v>NL01AC3068</v>
          </cell>
          <cell r="U120" t="str">
            <v>03-DEL</v>
          </cell>
          <cell r="V120" t="str">
            <v>SHIVAJI TAMMA GOGALE-KESHAV A NAIK</v>
          </cell>
          <cell r="W120" t="str">
            <v>SHIVAJI TIMMA GOGALE</v>
          </cell>
          <cell r="X120" t="str">
            <v>MAHADEV JADHAV</v>
          </cell>
          <cell r="Y120">
            <v>44264</v>
          </cell>
          <cell r="Z120">
            <v>44255</v>
          </cell>
          <cell r="AA120">
            <v>44270</v>
          </cell>
          <cell r="AB120">
            <v>44263</v>
          </cell>
        </row>
        <row r="121">
          <cell r="L121" t="str">
            <v>MALBK514LMM039316</v>
          </cell>
          <cell r="M121" t="str">
            <v>SVS61MC57   H064</v>
          </cell>
          <cell r="N121" t="str">
            <v>3785</v>
          </cell>
          <cell r="O121" t="str">
            <v>D4FAMM164162</v>
          </cell>
          <cell r="P121" t="str">
            <v>All New i20-D</v>
          </cell>
          <cell r="Q121">
            <v>2021</v>
          </cell>
          <cell r="R121">
            <v>44207</v>
          </cell>
          <cell r="S121">
            <v>53</v>
          </cell>
          <cell r="T121" t="str">
            <v>NL01AC3068</v>
          </cell>
          <cell r="U121" t="str">
            <v>1-del</v>
          </cell>
          <cell r="V121" t="str">
            <v>BALASAHEB DINKAR BARATE</v>
          </cell>
          <cell r="W121" t="str">
            <v>BALASAHEB DINKAR BARATE</v>
          </cell>
          <cell r="X121" t="str">
            <v>MAHADEV JADHAV</v>
          </cell>
          <cell r="Y121">
            <v>44210</v>
          </cell>
          <cell r="Z121">
            <v>44210</v>
          </cell>
          <cell r="AA121">
            <v>44221</v>
          </cell>
          <cell r="AB121">
            <v>44210</v>
          </cell>
        </row>
        <row r="122">
          <cell r="L122" t="str">
            <v>MALB241CLMM055328</v>
          </cell>
          <cell r="M122" t="str">
            <v>HQS4K3615   D275</v>
          </cell>
          <cell r="N122" t="str">
            <v>3847</v>
          </cell>
          <cell r="O122" t="str">
            <v>G4LAMM814318</v>
          </cell>
          <cell r="P122" t="str">
            <v>AURA-C</v>
          </cell>
          <cell r="Q122">
            <v>2021</v>
          </cell>
          <cell r="R122">
            <v>44208</v>
          </cell>
          <cell r="S122">
            <v>55</v>
          </cell>
          <cell r="T122" t="str">
            <v>NL01Q5796</v>
          </cell>
          <cell r="U122" t="str">
            <v>1-del</v>
          </cell>
          <cell r="V122" t="str">
            <v>VRUSHALI SAMEER GOLE</v>
          </cell>
          <cell r="W122" t="str">
            <v>VRUSHALI SAMEER GOLE</v>
          </cell>
          <cell r="X122" t="str">
            <v>VIDULA BHARAM</v>
          </cell>
          <cell r="Y122">
            <v>44216</v>
          </cell>
          <cell r="Z122">
            <v>44212</v>
          </cell>
          <cell r="AA122">
            <v>44214</v>
          </cell>
          <cell r="AB122" t="str">
            <v>by party</v>
          </cell>
        </row>
        <row r="123">
          <cell r="L123" t="str">
            <v>MALB351CLMM143828</v>
          </cell>
          <cell r="M123" t="str">
            <v>HQS6K3615   G237</v>
          </cell>
          <cell r="N123" t="str">
            <v>3845</v>
          </cell>
          <cell r="O123" t="str">
            <v>G4LALM810508</v>
          </cell>
          <cell r="P123" t="str">
            <v>NIOS-C</v>
          </cell>
          <cell r="Q123">
            <v>2021</v>
          </cell>
          <cell r="R123">
            <v>44208</v>
          </cell>
          <cell r="S123">
            <v>36</v>
          </cell>
          <cell r="T123" t="str">
            <v>NL01Q5796</v>
          </cell>
          <cell r="U123" t="str">
            <v>02-del</v>
          </cell>
          <cell r="V123" t="str">
            <v>NIDHI SINGH</v>
          </cell>
          <cell r="W123" t="str">
            <v>NIDHI SINGH</v>
          </cell>
          <cell r="X123" t="str">
            <v>SHUBHAM KADU</v>
          </cell>
          <cell r="Y123">
            <v>44229</v>
          </cell>
          <cell r="Z123">
            <v>44226</v>
          </cell>
          <cell r="AA123">
            <v>44231</v>
          </cell>
          <cell r="AB123">
            <v>44226</v>
          </cell>
        </row>
        <row r="124">
          <cell r="L124" t="str">
            <v>MALB351CLMM144495</v>
          </cell>
          <cell r="M124" t="str">
            <v>HQS6K3615   G238</v>
          </cell>
          <cell r="N124" t="str">
            <v>3855</v>
          </cell>
          <cell r="O124" t="str">
            <v>G4LALM811282</v>
          </cell>
          <cell r="P124" t="str">
            <v>NIOS-C</v>
          </cell>
          <cell r="Q124">
            <v>2021</v>
          </cell>
          <cell r="R124">
            <v>44208</v>
          </cell>
          <cell r="S124">
            <v>58</v>
          </cell>
          <cell r="T124" t="str">
            <v>NL01Q5796</v>
          </cell>
          <cell r="U124" t="str">
            <v>1-del</v>
          </cell>
          <cell r="V124" t="str">
            <v>SAURABH BHAGWAN KHEDEKAR</v>
          </cell>
          <cell r="W124" t="str">
            <v>SAURABH BHAGWAN KHEDEKAR</v>
          </cell>
          <cell r="X124" t="str">
            <v>SANKET KAMBLE</v>
          </cell>
          <cell r="Y124">
            <v>44228</v>
          </cell>
          <cell r="Z124">
            <v>44216</v>
          </cell>
          <cell r="AA124">
            <v>44218</v>
          </cell>
          <cell r="AB124" t="str">
            <v>by party</v>
          </cell>
        </row>
        <row r="125">
          <cell r="L125" t="str">
            <v>MALPA813LMM122050</v>
          </cell>
          <cell r="M125" t="str">
            <v>FHW51MC57   S010</v>
          </cell>
          <cell r="N125" t="str">
            <v>3809</v>
          </cell>
          <cell r="O125" t="str">
            <v>D4FAMM165360</v>
          </cell>
          <cell r="P125" t="str">
            <v>Creta-D</v>
          </cell>
          <cell r="Q125">
            <v>2021</v>
          </cell>
          <cell r="R125">
            <v>44208</v>
          </cell>
          <cell r="S125">
            <v>52</v>
          </cell>
          <cell r="T125" t="str">
            <v>NL01Q5796</v>
          </cell>
          <cell r="U125" t="str">
            <v>1-del</v>
          </cell>
          <cell r="V125" t="str">
            <v>SANDEEP BALKRISHNA JADHAV</v>
          </cell>
          <cell r="W125" t="str">
            <v>SANDEEP BALKRISHNA JADHAV</v>
          </cell>
          <cell r="X125" t="str">
            <v>SIDDHESH MANE</v>
          </cell>
          <cell r="Y125">
            <v>44209</v>
          </cell>
          <cell r="Z125">
            <v>44208</v>
          </cell>
          <cell r="AA125">
            <v>44211</v>
          </cell>
          <cell r="AB125">
            <v>44209</v>
          </cell>
        </row>
        <row r="126">
          <cell r="L126" t="str">
            <v>MALPC813LMM122321</v>
          </cell>
          <cell r="M126" t="str">
            <v>FHW51MC57   G204</v>
          </cell>
          <cell r="N126" t="str">
            <v>3841</v>
          </cell>
          <cell r="O126" t="str">
            <v>D4FAMM165901</v>
          </cell>
          <cell r="P126" t="str">
            <v>Creta-D</v>
          </cell>
          <cell r="Q126">
            <v>2021</v>
          </cell>
          <cell r="R126">
            <v>44208</v>
          </cell>
          <cell r="S126">
            <v>52</v>
          </cell>
          <cell r="T126" t="str">
            <v>NL01Q5796</v>
          </cell>
          <cell r="U126" t="str">
            <v>1-del</v>
          </cell>
          <cell r="V126" t="str">
            <v>GANESH MURLIDHAR KOTWAL-ref md sir</v>
          </cell>
          <cell r="W126" t="str">
            <v>GANESH MURLIDHAR KOTWAL</v>
          </cell>
          <cell r="X126" t="str">
            <v>ABHISHEK KHAKE</v>
          </cell>
          <cell r="Y126">
            <v>44216</v>
          </cell>
          <cell r="Z126">
            <v>44214</v>
          </cell>
          <cell r="AA126">
            <v>44221</v>
          </cell>
          <cell r="AB126">
            <v>44215</v>
          </cell>
        </row>
        <row r="127">
          <cell r="L127" t="str">
            <v>MALBK512LMM039952</v>
          </cell>
          <cell r="M127" t="str">
            <v>SVS6K7615   H061</v>
          </cell>
          <cell r="N127" t="str">
            <v>3753</v>
          </cell>
          <cell r="O127" t="str">
            <v>G4LFMV063471</v>
          </cell>
          <cell r="P127" t="str">
            <v>All New i20-P</v>
          </cell>
          <cell r="Q127">
            <v>2021</v>
          </cell>
          <cell r="R127">
            <v>44208</v>
          </cell>
          <cell r="S127">
            <v>51</v>
          </cell>
          <cell r="T127" t="str">
            <v>NL01AC3062</v>
          </cell>
          <cell r="U127" t="str">
            <v>1-del</v>
          </cell>
          <cell r="V127" t="str">
            <v>ASHISH SUDHIR KADAM</v>
          </cell>
          <cell r="W127" t="str">
            <v>ASHISH SUDHIR KADAM</v>
          </cell>
          <cell r="X127" t="str">
            <v>VAIBHAV GHULE</v>
          </cell>
          <cell r="Y127">
            <v>44209</v>
          </cell>
          <cell r="Z127">
            <v>44208</v>
          </cell>
          <cell r="AA127">
            <v>44211</v>
          </cell>
          <cell r="AB127">
            <v>44209</v>
          </cell>
        </row>
        <row r="128">
          <cell r="L128" t="str">
            <v>MALPA813LMM122695</v>
          </cell>
          <cell r="M128" t="str">
            <v>FHW51MC57   S017</v>
          </cell>
          <cell r="N128" t="str">
            <v>3830</v>
          </cell>
          <cell r="O128" t="str">
            <v>D4FAMM166105</v>
          </cell>
          <cell r="P128" t="str">
            <v>Creta-D</v>
          </cell>
          <cell r="Q128">
            <v>2021</v>
          </cell>
          <cell r="R128">
            <v>44208</v>
          </cell>
          <cell r="S128">
            <v>51</v>
          </cell>
          <cell r="T128" t="str">
            <v>NL01AC3062</v>
          </cell>
          <cell r="U128" t="str">
            <v>1-del</v>
          </cell>
          <cell r="V128" t="str">
            <v>RUSHIKESH KALPANA RAJENDRA TASKAR</v>
          </cell>
          <cell r="W128" t="str">
            <v>RISHIKESH RAJENDRA TASKAR</v>
          </cell>
          <cell r="X128" t="str">
            <v>SHUBHAM MADANE</v>
          </cell>
          <cell r="Y128">
            <v>44212</v>
          </cell>
          <cell r="Z128">
            <v>44210</v>
          </cell>
          <cell r="AA128">
            <v>44217</v>
          </cell>
          <cell r="AB128">
            <v>44211</v>
          </cell>
        </row>
        <row r="129">
          <cell r="L129" t="str">
            <v>MALC841GLMM262266</v>
          </cell>
          <cell r="M129" t="str">
            <v>H6S4D6617   G257</v>
          </cell>
          <cell r="N129" t="str">
            <v>3627</v>
          </cell>
          <cell r="O129" t="str">
            <v>G4FLMV116700</v>
          </cell>
          <cell r="P129" t="str">
            <v>Verna-P</v>
          </cell>
          <cell r="Q129">
            <v>2021</v>
          </cell>
          <cell r="R129">
            <v>44208</v>
          </cell>
          <cell r="S129">
            <v>51</v>
          </cell>
          <cell r="T129" t="str">
            <v>NL01AC3062</v>
          </cell>
          <cell r="U129" t="str">
            <v>1-del</v>
          </cell>
          <cell r="V129" t="str">
            <v>PRITHVIRAJ ASHA RAJENDRA KATE</v>
          </cell>
          <cell r="W129" t="str">
            <v>PRITVIRAJ RAJENDRA KATE</v>
          </cell>
          <cell r="X129" t="str">
            <v>MAHADEV JADHAV</v>
          </cell>
          <cell r="Y129">
            <v>44209</v>
          </cell>
          <cell r="Z129">
            <v>44209</v>
          </cell>
          <cell r="AA129">
            <v>44214</v>
          </cell>
          <cell r="AB129">
            <v>44209</v>
          </cell>
        </row>
        <row r="130">
          <cell r="L130" t="str">
            <v>MALC041FLMM262313</v>
          </cell>
          <cell r="M130" t="str">
            <v>H6S41MC57   H028</v>
          </cell>
          <cell r="N130" t="str">
            <v>3636</v>
          </cell>
          <cell r="O130" t="str">
            <v>D4FAMM166452</v>
          </cell>
          <cell r="P130" t="str">
            <v>Verna-D</v>
          </cell>
          <cell r="Q130">
            <v>2021</v>
          </cell>
          <cell r="R130">
            <v>44210</v>
          </cell>
          <cell r="S130">
            <v>80</v>
          </cell>
          <cell r="T130" t="str">
            <v>NL01L9777</v>
          </cell>
          <cell r="U130" t="str">
            <v>03-DEL</v>
          </cell>
          <cell r="V130" t="str">
            <v>RAMESHWAR MOLA YADAV</v>
          </cell>
          <cell r="W130" t="str">
            <v>RAMESHWAR MOLA YADAV</v>
          </cell>
          <cell r="X130" t="str">
            <v>AKSHAY PAWAR</v>
          </cell>
          <cell r="Y130">
            <v>44280</v>
          </cell>
          <cell r="Z130">
            <v>44278</v>
          </cell>
          <cell r="AA130">
            <v>44286</v>
          </cell>
          <cell r="AB130">
            <v>44280</v>
          </cell>
        </row>
        <row r="131">
          <cell r="L131" t="str">
            <v>MALPC813LMM123504</v>
          </cell>
          <cell r="M131" t="str">
            <v>FHW51MC57   G206</v>
          </cell>
          <cell r="N131" t="str">
            <v>3836</v>
          </cell>
          <cell r="O131" t="str">
            <v>D4FAMM168180</v>
          </cell>
          <cell r="P131" t="str">
            <v>Creta-D</v>
          </cell>
          <cell r="Q131">
            <v>2021</v>
          </cell>
          <cell r="R131">
            <v>44212</v>
          </cell>
          <cell r="S131">
            <v>50</v>
          </cell>
          <cell r="T131" t="str">
            <v>NL01Q3265</v>
          </cell>
          <cell r="U131" t="str">
            <v>1-del</v>
          </cell>
          <cell r="V131" t="str">
            <v>SANDESH VIJAY NARKAR</v>
          </cell>
          <cell r="W131" t="str">
            <v>SANDESH VIJAY NARKAR</v>
          </cell>
          <cell r="X131" t="str">
            <v>VRUSHALI MOHITE</v>
          </cell>
          <cell r="Y131">
            <v>44216</v>
          </cell>
          <cell r="Z131">
            <v>44215</v>
          </cell>
          <cell r="AA131">
            <v>44220</v>
          </cell>
          <cell r="AB131">
            <v>44215</v>
          </cell>
        </row>
        <row r="132">
          <cell r="L132" t="str">
            <v>MALPA813LMM123389</v>
          </cell>
          <cell r="M132" t="str">
            <v>FHW51MC57   S017</v>
          </cell>
          <cell r="N132" t="str">
            <v>3830</v>
          </cell>
          <cell r="O132" t="str">
            <v>D4FAMM168864</v>
          </cell>
          <cell r="P132" t="str">
            <v>Creta-D</v>
          </cell>
          <cell r="Q132">
            <v>2021</v>
          </cell>
          <cell r="R132">
            <v>44212</v>
          </cell>
          <cell r="S132">
            <v>49</v>
          </cell>
          <cell r="T132" t="str">
            <v>NL01Q3265</v>
          </cell>
          <cell r="U132" t="str">
            <v>1-del</v>
          </cell>
          <cell r="V132" t="str">
            <v>AJAY ASHOKRAO BURANGE</v>
          </cell>
          <cell r="W132" t="str">
            <v>AJAY ASHOKRAO BURANGE</v>
          </cell>
          <cell r="X132" t="str">
            <v>SHRIKRUSHNA GAVLI</v>
          </cell>
          <cell r="Y132">
            <v>44216</v>
          </cell>
          <cell r="Z132">
            <v>44212</v>
          </cell>
          <cell r="AA132">
            <v>44221</v>
          </cell>
          <cell r="AB132">
            <v>44214</v>
          </cell>
        </row>
        <row r="133">
          <cell r="L133" t="str">
            <v>MALPC812TMM125211</v>
          </cell>
          <cell r="M133" t="str">
            <v>FHW5D661V   G205</v>
          </cell>
          <cell r="N133" t="str">
            <v>3842</v>
          </cell>
          <cell r="O133" t="str">
            <v>G4FLMV116091</v>
          </cell>
          <cell r="P133" t="str">
            <v>Creta-P</v>
          </cell>
          <cell r="Q133">
            <v>2021</v>
          </cell>
          <cell r="R133">
            <v>44212</v>
          </cell>
          <cell r="S133">
            <v>48</v>
          </cell>
          <cell r="T133" t="str">
            <v>NL01Q3265</v>
          </cell>
          <cell r="U133" t="str">
            <v>1-del</v>
          </cell>
          <cell r="V133" t="str">
            <v>AKSHAY WAMANRAO TALWEKAR</v>
          </cell>
          <cell r="W133" t="str">
            <v>AKSHAY WAMANRAO TALWEKAR</v>
          </cell>
          <cell r="X133" t="str">
            <v>VRUSHALI MOHITE</v>
          </cell>
          <cell r="Y133">
            <v>44216</v>
          </cell>
          <cell r="Z133">
            <v>44215</v>
          </cell>
          <cell r="AA133">
            <v>44219</v>
          </cell>
          <cell r="AB133" t="str">
            <v>by party</v>
          </cell>
        </row>
        <row r="134">
          <cell r="L134" t="str">
            <v>MALAF51CYMM140153</v>
          </cell>
          <cell r="M134" t="str">
            <v>C4S6E331L   D415</v>
          </cell>
          <cell r="N134" t="str">
            <v>3583</v>
          </cell>
          <cell r="O134" t="str">
            <v>G4HGMM085712</v>
          </cell>
          <cell r="P134" t="str">
            <v>Santro-P</v>
          </cell>
          <cell r="Q134">
            <v>2021</v>
          </cell>
          <cell r="R134">
            <v>44214</v>
          </cell>
          <cell r="S134">
            <v>48</v>
          </cell>
          <cell r="T134" t="str">
            <v>NL01AA6771</v>
          </cell>
          <cell r="U134" t="str">
            <v>1-del</v>
          </cell>
          <cell r="V134" t="str">
            <v>AMRUTA SHRIKRISHNA GARUD</v>
          </cell>
          <cell r="W134" t="str">
            <v>AMRUTA SHRIKRISHNA GARUD</v>
          </cell>
          <cell r="X134" t="str">
            <v>MAHADEV JADHAV</v>
          </cell>
          <cell r="Y134">
            <v>44216</v>
          </cell>
          <cell r="Z134">
            <v>44214</v>
          </cell>
          <cell r="AA134">
            <v>44224</v>
          </cell>
          <cell r="AB134">
            <v>44215</v>
          </cell>
        </row>
        <row r="135">
          <cell r="L135" t="str">
            <v>MALB351CYMM149509</v>
          </cell>
          <cell r="M135" t="str">
            <v>HQS6K361L   G240</v>
          </cell>
          <cell r="N135" t="str">
            <v>3762</v>
          </cell>
          <cell r="O135" t="str">
            <v>G4LAMM824454</v>
          </cell>
          <cell r="P135" t="str">
            <v>NIOS-P</v>
          </cell>
          <cell r="Q135">
            <v>2021</v>
          </cell>
          <cell r="R135">
            <v>44214</v>
          </cell>
          <cell r="S135">
            <v>48</v>
          </cell>
          <cell r="T135" t="str">
            <v>NL01AA6771</v>
          </cell>
          <cell r="U135" t="str">
            <v>1-del</v>
          </cell>
          <cell r="V135" t="str">
            <v>NIKY SHAH</v>
          </cell>
          <cell r="W135" t="str">
            <v>NIKY SHAH</v>
          </cell>
          <cell r="X135" t="str">
            <v>VIDULA BHARAM</v>
          </cell>
          <cell r="Y135">
            <v>44216</v>
          </cell>
          <cell r="Z135">
            <v>44214</v>
          </cell>
          <cell r="AA135">
            <v>44219</v>
          </cell>
          <cell r="AB135">
            <v>44215</v>
          </cell>
        </row>
        <row r="136">
          <cell r="L136" t="str">
            <v>MALB241CLMM056390</v>
          </cell>
          <cell r="M136" t="str">
            <v>HQS4K3615   D275</v>
          </cell>
          <cell r="N136" t="str">
            <v>3847</v>
          </cell>
          <cell r="O136" t="str">
            <v>G4LAMM824346</v>
          </cell>
          <cell r="P136" t="str">
            <v>AURA-C</v>
          </cell>
          <cell r="Q136">
            <v>2021</v>
          </cell>
          <cell r="R136">
            <v>44212</v>
          </cell>
          <cell r="S136">
            <v>48</v>
          </cell>
          <cell r="T136" t="str">
            <v>NL01Q3265</v>
          </cell>
          <cell r="U136" t="str">
            <v>1-del</v>
          </cell>
          <cell r="V136" t="str">
            <v>NILESH ASHOK GOSAVI</v>
          </cell>
          <cell r="W136" t="str">
            <v>NILESH ASHOK GOSAVI</v>
          </cell>
          <cell r="X136" t="str">
            <v>MAYUR JADHAV</v>
          </cell>
          <cell r="Y136">
            <v>44221</v>
          </cell>
          <cell r="Z136">
            <v>44216</v>
          </cell>
          <cell r="AA136">
            <v>44224</v>
          </cell>
          <cell r="AB136">
            <v>44217</v>
          </cell>
        </row>
        <row r="137">
          <cell r="L137" t="str">
            <v>MALB241CLMM056448</v>
          </cell>
          <cell r="M137" t="str">
            <v>HQS4K3615   D275</v>
          </cell>
          <cell r="N137" t="str">
            <v>3847</v>
          </cell>
          <cell r="O137" t="str">
            <v>G4LAMM824338</v>
          </cell>
          <cell r="P137" t="str">
            <v>AURA-C</v>
          </cell>
          <cell r="Q137">
            <v>2021</v>
          </cell>
          <cell r="R137">
            <v>44212</v>
          </cell>
          <cell r="S137">
            <v>35</v>
          </cell>
          <cell r="T137" t="str">
            <v>NL01Q3265</v>
          </cell>
          <cell r="U137" t="str">
            <v>02-del</v>
          </cell>
          <cell r="V137" t="str">
            <v>GHANSHYAM BALRAM UPADHYAY</v>
          </cell>
          <cell r="W137" t="str">
            <v>GHANSHYAM BALRAM UPADHYAY</v>
          </cell>
          <cell r="X137" t="str">
            <v>ASHWIN R SAINDANE</v>
          </cell>
          <cell r="Y137">
            <v>44229</v>
          </cell>
          <cell r="Z137">
            <v>44223</v>
          </cell>
          <cell r="AA137">
            <v>44230</v>
          </cell>
          <cell r="AB137">
            <v>44224</v>
          </cell>
        </row>
        <row r="138">
          <cell r="L138" t="str">
            <v>MALB241CLMM056436</v>
          </cell>
          <cell r="M138" t="str">
            <v>HQS4K3615   D275</v>
          </cell>
          <cell r="N138" t="str">
            <v>3847</v>
          </cell>
          <cell r="O138" t="str">
            <v>G4LAMM824378</v>
          </cell>
          <cell r="P138" t="str">
            <v>AURA-C</v>
          </cell>
          <cell r="Q138">
            <v>2021</v>
          </cell>
          <cell r="R138">
            <v>44212</v>
          </cell>
          <cell r="S138">
            <v>48</v>
          </cell>
          <cell r="T138" t="str">
            <v>NL01Q3265</v>
          </cell>
          <cell r="U138" t="str">
            <v>1-del</v>
          </cell>
          <cell r="V138" t="str">
            <v>ROHIT SHIVAJI MARANE</v>
          </cell>
          <cell r="W138" t="str">
            <v>ROHIT SHIVAJI MARANE</v>
          </cell>
          <cell r="X138" t="str">
            <v>SHUBHAM KADU</v>
          </cell>
          <cell r="Y138">
            <v>44228</v>
          </cell>
          <cell r="Z138">
            <v>44214</v>
          </cell>
          <cell r="AA138">
            <v>44227</v>
          </cell>
          <cell r="AB138">
            <v>44221</v>
          </cell>
        </row>
        <row r="139">
          <cell r="L139" t="str">
            <v>MALB241CLMM056569</v>
          </cell>
          <cell r="M139" t="str">
            <v>HQS4K3615   D275</v>
          </cell>
          <cell r="N139" t="str">
            <v>3847</v>
          </cell>
          <cell r="O139" t="str">
            <v>G4LALM720163</v>
          </cell>
          <cell r="P139" t="str">
            <v>AURA-C</v>
          </cell>
          <cell r="Q139">
            <v>2021</v>
          </cell>
          <cell r="R139">
            <v>44214</v>
          </cell>
          <cell r="S139">
            <v>47</v>
          </cell>
          <cell r="T139" t="str">
            <v>NL01AA6771</v>
          </cell>
          <cell r="U139" t="str">
            <v>1-del</v>
          </cell>
          <cell r="V139" t="str">
            <v>GANESH HANUMANT KEKAN</v>
          </cell>
          <cell r="W139" t="str">
            <v>GANESH HANUMANT KEKAN</v>
          </cell>
          <cell r="X139" t="str">
            <v>SHUBHAM KADU</v>
          </cell>
          <cell r="Y139">
            <v>44228</v>
          </cell>
          <cell r="Z139">
            <v>44218</v>
          </cell>
          <cell r="AA139">
            <v>44220</v>
          </cell>
          <cell r="AB139">
            <v>44221</v>
          </cell>
        </row>
        <row r="140">
          <cell r="L140" t="str">
            <v>MALB351CYMM150047</v>
          </cell>
          <cell r="M140" t="str">
            <v>HQS6K361L   G240</v>
          </cell>
          <cell r="N140" t="str">
            <v>3762</v>
          </cell>
          <cell r="O140" t="str">
            <v>G4LAMM825485</v>
          </cell>
          <cell r="P140" t="str">
            <v>NIOS-P</v>
          </cell>
          <cell r="Q140">
            <v>2021</v>
          </cell>
          <cell r="R140">
            <v>44214</v>
          </cell>
          <cell r="S140">
            <v>47</v>
          </cell>
          <cell r="T140" t="str">
            <v>NL01AA6771</v>
          </cell>
          <cell r="U140" t="str">
            <v>1-del</v>
          </cell>
          <cell r="V140" t="str">
            <v>NIBHA VIJAY GOGATE</v>
          </cell>
          <cell r="W140" t="str">
            <v>NIBHA VIJAY GOGATE</v>
          </cell>
          <cell r="X140" t="str">
            <v>ABHISHEK MANORE</v>
          </cell>
          <cell r="Y140">
            <v>44216</v>
          </cell>
          <cell r="Z140">
            <v>44215</v>
          </cell>
          <cell r="AA140">
            <v>44221</v>
          </cell>
          <cell r="AB140">
            <v>44216</v>
          </cell>
        </row>
        <row r="141">
          <cell r="L141" t="str">
            <v>MALPC813MMM125120</v>
          </cell>
          <cell r="M141" t="str">
            <v>FHW51MC5F   G208</v>
          </cell>
          <cell r="N141" t="str">
            <v>3837</v>
          </cell>
          <cell r="O141" t="str">
            <v>D4FAMM170493</v>
          </cell>
          <cell r="P141" t="str">
            <v>Creta-D</v>
          </cell>
          <cell r="Q141">
            <v>2021</v>
          </cell>
          <cell r="R141">
            <v>44214</v>
          </cell>
          <cell r="S141">
            <v>47</v>
          </cell>
          <cell r="T141" t="str">
            <v>NL01AA6771</v>
          </cell>
          <cell r="U141" t="str">
            <v>1-del</v>
          </cell>
          <cell r="V141" t="str">
            <v>SHIVANI UMESH BUTTEPATIL</v>
          </cell>
          <cell r="W141" t="str">
            <v>SHIVANI UMESH BUTTEPATIL</v>
          </cell>
          <cell r="X141" t="str">
            <v>ABHISHEK KHAKE</v>
          </cell>
          <cell r="Y141">
            <v>44216</v>
          </cell>
          <cell r="Z141">
            <v>44215</v>
          </cell>
          <cell r="AA141">
            <v>44218</v>
          </cell>
          <cell r="AB141">
            <v>44215</v>
          </cell>
        </row>
        <row r="142">
          <cell r="L142" t="str">
            <v>MALFC81BLMM180505</v>
          </cell>
          <cell r="M142" t="str">
            <v>SPW5K3615   G114</v>
          </cell>
          <cell r="N142" t="str">
            <v>3333</v>
          </cell>
          <cell r="O142" t="str">
            <v>G4LAMM825908</v>
          </cell>
          <cell r="P142" t="str">
            <v>Venue-P</v>
          </cell>
          <cell r="Q142">
            <v>2021</v>
          </cell>
          <cell r="R142">
            <v>44214</v>
          </cell>
          <cell r="S142">
            <v>34</v>
          </cell>
          <cell r="T142" t="str">
            <v>NL01AA6771</v>
          </cell>
          <cell r="U142" t="str">
            <v>02-del</v>
          </cell>
          <cell r="V142" t="str">
            <v>HARISHCHANDRA LAXMAN SATHE</v>
          </cell>
          <cell r="W142" t="str">
            <v>HARISHCHANDRA LAXMAN SATHE</v>
          </cell>
          <cell r="X142" t="str">
            <v>NITIN BODAKE</v>
          </cell>
          <cell r="Y142">
            <v>44229</v>
          </cell>
          <cell r="Z142">
            <v>44228</v>
          </cell>
          <cell r="AA142">
            <v>44242</v>
          </cell>
          <cell r="AB142">
            <v>44228</v>
          </cell>
        </row>
        <row r="143">
          <cell r="L143" t="str">
            <v>MALBK511VMM038247</v>
          </cell>
          <cell r="M143" t="str">
            <v>SVS6K2G1U   H062</v>
          </cell>
          <cell r="N143" t="str">
            <v>3799</v>
          </cell>
          <cell r="O143" t="str">
            <v>G3LCMM161168</v>
          </cell>
          <cell r="P143" t="str">
            <v>All New i20-P</v>
          </cell>
          <cell r="Q143">
            <v>2021</v>
          </cell>
          <cell r="R143">
            <v>44217</v>
          </cell>
          <cell r="S143">
            <v>42</v>
          </cell>
          <cell r="T143" t="str">
            <v>MH15EG5471</v>
          </cell>
          <cell r="U143" t="str">
            <v>02-del</v>
          </cell>
          <cell r="V143" t="str">
            <v>GAYATRI BHAVESH DESAI</v>
          </cell>
          <cell r="W143" t="str">
            <v>GAYATRI DESAI</v>
          </cell>
          <cell r="X143" t="str">
            <v>SHUBHAM YELLARE</v>
          </cell>
          <cell r="Y143">
            <v>44224</v>
          </cell>
          <cell r="Z143">
            <v>44224</v>
          </cell>
          <cell r="AA143">
            <v>44229</v>
          </cell>
          <cell r="AB143">
            <v>44225</v>
          </cell>
        </row>
        <row r="144">
          <cell r="L144" t="str">
            <v>MALFC81BLMM180552</v>
          </cell>
          <cell r="M144" t="str">
            <v>SPW5K3615   G194</v>
          </cell>
          <cell r="N144" t="str">
            <v>3697</v>
          </cell>
          <cell r="O144" t="str">
            <v>G4LAMM824565</v>
          </cell>
          <cell r="P144" t="str">
            <v>Venue-P</v>
          </cell>
          <cell r="Q144">
            <v>2021</v>
          </cell>
          <cell r="R144">
            <v>44214</v>
          </cell>
          <cell r="S144">
            <v>47</v>
          </cell>
          <cell r="T144" t="str">
            <v>NL01AA6771</v>
          </cell>
          <cell r="U144" t="str">
            <v>1-del</v>
          </cell>
          <cell r="V144" t="str">
            <v>AMOL ARVINDRAO PATIL</v>
          </cell>
          <cell r="W144" t="str">
            <v>AMOL ARVINDRAO PATIL</v>
          </cell>
          <cell r="X144" t="str">
            <v>SHUBHAM YELLARE</v>
          </cell>
          <cell r="Y144">
            <v>44216</v>
          </cell>
          <cell r="Z144">
            <v>44214</v>
          </cell>
          <cell r="AA144">
            <v>44216</v>
          </cell>
          <cell r="AB144">
            <v>44215</v>
          </cell>
        </row>
        <row r="145">
          <cell r="L145" t="str">
            <v>MALB251CLMM149003</v>
          </cell>
          <cell r="M145" t="str">
            <v>HQS6K3615   D235</v>
          </cell>
          <cell r="N145" t="str">
            <v>3778</v>
          </cell>
          <cell r="O145" t="str">
            <v>G4LAMM825928</v>
          </cell>
          <cell r="P145" t="str">
            <v>NIOS-P</v>
          </cell>
          <cell r="Q145">
            <v>2021</v>
          </cell>
          <cell r="R145">
            <v>44216</v>
          </cell>
          <cell r="S145">
            <v>47</v>
          </cell>
          <cell r="T145" t="str">
            <v>NL01AA5765</v>
          </cell>
          <cell r="U145" t="str">
            <v>1-del</v>
          </cell>
          <cell r="V145" t="str">
            <v>PALLAV ARUN JOSHI</v>
          </cell>
          <cell r="W145" t="str">
            <v>PALLAV ARUN JOSHI</v>
          </cell>
          <cell r="X145" t="str">
            <v>YUVRAJ THORAT</v>
          </cell>
          <cell r="Y145">
            <v>44228</v>
          </cell>
          <cell r="Z145">
            <v>44223</v>
          </cell>
          <cell r="AA145">
            <v>44224</v>
          </cell>
          <cell r="AB145">
            <v>44223</v>
          </cell>
        </row>
        <row r="146">
          <cell r="L146" t="str">
            <v>MALB351CLMM146666</v>
          </cell>
          <cell r="M146" t="str">
            <v>HQS6K3615   G238</v>
          </cell>
          <cell r="N146" t="str">
            <v>3855</v>
          </cell>
          <cell r="O146" t="str">
            <v>G4LALM720573</v>
          </cell>
          <cell r="P146" t="str">
            <v>NIOS-C</v>
          </cell>
          <cell r="Q146">
            <v>2021</v>
          </cell>
          <cell r="R146">
            <v>44216</v>
          </cell>
          <cell r="S146">
            <v>40</v>
          </cell>
          <cell r="T146" t="str">
            <v>NL01AA5765</v>
          </cell>
          <cell r="U146" t="str">
            <v>02-del</v>
          </cell>
          <cell r="V146" t="str">
            <v>ABHIJIT GOPINATH ROKADE</v>
          </cell>
          <cell r="W146" t="str">
            <v>ABHIJIT GOPINATH ROKADE</v>
          </cell>
          <cell r="X146" t="str">
            <v>SHRIKRUSHNA GAVLI</v>
          </cell>
          <cell r="Y146">
            <v>44229</v>
          </cell>
          <cell r="Z146">
            <v>44218</v>
          </cell>
          <cell r="AA146">
            <v>44232</v>
          </cell>
          <cell r="AB146">
            <v>44218</v>
          </cell>
        </row>
        <row r="147">
          <cell r="L147" t="str">
            <v>MALB351CLMM147129</v>
          </cell>
          <cell r="M147" t="str">
            <v>HQS6K3615   G237</v>
          </cell>
          <cell r="N147" t="str">
            <v>3845</v>
          </cell>
          <cell r="O147" t="str">
            <v>G4LAMM819044</v>
          </cell>
          <cell r="P147" t="str">
            <v>NIOS-C</v>
          </cell>
          <cell r="Q147">
            <v>2021</v>
          </cell>
          <cell r="R147">
            <v>44217</v>
          </cell>
          <cell r="S147">
            <v>39</v>
          </cell>
          <cell r="T147" t="str">
            <v>MH15EG5471</v>
          </cell>
          <cell r="U147" t="str">
            <v>02-del</v>
          </cell>
          <cell r="V147" t="str">
            <v>RUPALI SANJAY DINKAR DHAGE</v>
          </cell>
          <cell r="W147" t="str">
            <v>RUPALI SANJAY DHAGE</v>
          </cell>
          <cell r="X147" t="str">
            <v>ABHISHEK KHAKE</v>
          </cell>
          <cell r="Y147">
            <v>44233</v>
          </cell>
          <cell r="Z147">
            <v>44233</v>
          </cell>
          <cell r="AA147">
            <v>44242</v>
          </cell>
          <cell r="AB147">
            <v>44233</v>
          </cell>
        </row>
        <row r="148">
          <cell r="L148" t="str">
            <v>MALB351CLMM146660</v>
          </cell>
          <cell r="M148" t="str">
            <v>HQS6K3615   G238</v>
          </cell>
          <cell r="N148" t="str">
            <v>3855</v>
          </cell>
          <cell r="O148" t="str">
            <v>G4LALM720579</v>
          </cell>
          <cell r="P148" t="str">
            <v>NIOS-C</v>
          </cell>
          <cell r="Q148">
            <v>2021</v>
          </cell>
          <cell r="R148">
            <v>44217</v>
          </cell>
          <cell r="S148">
            <v>53</v>
          </cell>
          <cell r="T148" t="str">
            <v>MH15EG5471</v>
          </cell>
          <cell r="U148" t="str">
            <v>1-del</v>
          </cell>
          <cell r="V148" t="str">
            <v>NITESH BHALCHANDRA JAGTAP</v>
          </cell>
          <cell r="W148" t="str">
            <v>NITESH BHALCHANDRA JAGTAP</v>
          </cell>
          <cell r="X148" t="str">
            <v>SANKET KAMBLE</v>
          </cell>
          <cell r="Y148">
            <v>44228</v>
          </cell>
          <cell r="Z148">
            <v>44218</v>
          </cell>
          <cell r="AA148">
            <v>44221</v>
          </cell>
          <cell r="AB148">
            <v>44218</v>
          </cell>
        </row>
        <row r="149">
          <cell r="L149" t="str">
            <v>MALAF51CYMM140414</v>
          </cell>
          <cell r="M149" t="str">
            <v>C4S6E331L   D415</v>
          </cell>
          <cell r="N149" t="str">
            <v>3583</v>
          </cell>
          <cell r="O149" t="str">
            <v>G4HGMM086113</v>
          </cell>
          <cell r="P149" t="str">
            <v>Santro-P</v>
          </cell>
          <cell r="Q149">
            <v>2021</v>
          </cell>
          <cell r="R149">
            <v>44218</v>
          </cell>
          <cell r="S149">
            <v>34</v>
          </cell>
          <cell r="T149" t="str">
            <v>NL01N4386</v>
          </cell>
          <cell r="U149" t="str">
            <v>02-del</v>
          </cell>
          <cell r="V149" t="str">
            <v>SHRINIVAS DAPTARDAR</v>
          </cell>
          <cell r="W149" t="str">
            <v>SHRINIVAS VINOD  DAPTARDAR</v>
          </cell>
          <cell r="X149" t="str">
            <v>VRUSHALI MOHITE</v>
          </cell>
          <cell r="Y149">
            <v>44229</v>
          </cell>
          <cell r="Z149">
            <v>44219</v>
          </cell>
          <cell r="AA149">
            <v>44229</v>
          </cell>
          <cell r="AB149">
            <v>44223</v>
          </cell>
        </row>
        <row r="150">
          <cell r="L150" t="str">
            <v>MALFC81BLMM181199</v>
          </cell>
          <cell r="M150" t="str">
            <v>SPW5K3615   G114</v>
          </cell>
          <cell r="N150" t="str">
            <v>3333</v>
          </cell>
          <cell r="O150" t="str">
            <v>G4LAMM826261</v>
          </cell>
          <cell r="P150" t="str">
            <v>Venue-P</v>
          </cell>
          <cell r="Q150">
            <v>2021</v>
          </cell>
          <cell r="R150">
            <v>44218</v>
          </cell>
          <cell r="S150">
            <v>43</v>
          </cell>
          <cell r="T150" t="str">
            <v>NL01N4386</v>
          </cell>
          <cell r="U150" t="str">
            <v>03-DEL</v>
          </cell>
          <cell r="V150" t="str">
            <v xml:space="preserve">SNEHAL BABURAO RAIKWAR-BRIGHTVOLT </v>
          </cell>
          <cell r="W150" t="str">
            <v>SNEHAL BABURAO RAIKWAR</v>
          </cell>
          <cell r="X150" t="str">
            <v>ROHIT NIMBALKAR</v>
          </cell>
          <cell r="Y150">
            <v>44247</v>
          </cell>
          <cell r="Z150">
            <v>44244</v>
          </cell>
          <cell r="AA150">
            <v>44256</v>
          </cell>
          <cell r="AB150">
            <v>44245</v>
          </cell>
        </row>
        <row r="151">
          <cell r="L151" t="str">
            <v>MALBJ511VMM037827</v>
          </cell>
          <cell r="M151" t="str">
            <v>SVS6K2G1U   K004</v>
          </cell>
          <cell r="N151" t="str">
            <v>3793</v>
          </cell>
          <cell r="O151" t="str">
            <v>G3LCLM159074</v>
          </cell>
          <cell r="P151" t="str">
            <v>All New i20-P</v>
          </cell>
          <cell r="Q151">
            <v>2021</v>
          </cell>
          <cell r="R151">
            <v>44219</v>
          </cell>
          <cell r="S151">
            <v>101</v>
          </cell>
          <cell r="T151" t="str">
            <v>NL01AA6769</v>
          </cell>
          <cell r="U151" t="str">
            <v>FREE</v>
          </cell>
          <cell r="V151" t="e">
            <v>#N/A</v>
          </cell>
          <cell r="W151" t="e">
            <v>#N/A</v>
          </cell>
          <cell r="X151" t="e">
            <v>#N/A</v>
          </cell>
          <cell r="Y151" t="e">
            <v>#N/A</v>
          </cell>
          <cell r="Z151" t="e">
            <v>#N/A</v>
          </cell>
          <cell r="AB151" t="e">
            <v>#N/A</v>
          </cell>
        </row>
        <row r="152">
          <cell r="L152" t="str">
            <v>MALB241CLMM051684</v>
          </cell>
          <cell r="M152" t="str">
            <v>HQS4K3615   D275</v>
          </cell>
          <cell r="N152" t="str">
            <v>3847</v>
          </cell>
          <cell r="O152" t="str">
            <v>G4LAMM827862</v>
          </cell>
          <cell r="P152" t="str">
            <v>AURA-C</v>
          </cell>
          <cell r="Q152">
            <v>2021</v>
          </cell>
          <cell r="R152">
            <v>44219</v>
          </cell>
          <cell r="S152">
            <v>17</v>
          </cell>
          <cell r="T152" t="str">
            <v>NL01AA6769</v>
          </cell>
          <cell r="U152" t="str">
            <v>02-del</v>
          </cell>
          <cell r="V152" t="str">
            <v>SUNIL TUKARAM SUTAR</v>
          </cell>
          <cell r="W152" t="str">
            <v>SUNIL TUKARAM SUTAR</v>
          </cell>
          <cell r="X152" t="str">
            <v>VAIBHAV GHULE</v>
          </cell>
          <cell r="Y152">
            <v>44229</v>
          </cell>
          <cell r="Z152">
            <v>44226</v>
          </cell>
          <cell r="AA152">
            <v>44231</v>
          </cell>
          <cell r="AB152">
            <v>44226</v>
          </cell>
        </row>
        <row r="153">
          <cell r="L153" t="str">
            <v>MALB351CLMM151054</v>
          </cell>
          <cell r="M153" t="str">
            <v>HQS6K3615   G235</v>
          </cell>
          <cell r="N153" t="str">
            <v>3703</v>
          </cell>
          <cell r="O153" t="str">
            <v>G4LAMM829267</v>
          </cell>
          <cell r="P153" t="str">
            <v>NIOS-P</v>
          </cell>
          <cell r="Q153">
            <v>2021</v>
          </cell>
          <cell r="R153">
            <v>44221</v>
          </cell>
          <cell r="S153">
            <v>40</v>
          </cell>
          <cell r="T153" t="str">
            <v>NL01AA4471</v>
          </cell>
          <cell r="U153" t="str">
            <v>1-del</v>
          </cell>
          <cell r="V153" t="str">
            <v>JAGMOHAN RAGHUNATH MEHER</v>
          </cell>
          <cell r="W153" t="str">
            <v>JAGMOHAN RAGHUNATH MEHER</v>
          </cell>
          <cell r="X153" t="str">
            <v>ABHISHEK KHAKE</v>
          </cell>
          <cell r="Y153">
            <v>44228</v>
          </cell>
          <cell r="Z153">
            <v>44224</v>
          </cell>
          <cell r="AA153">
            <v>44227</v>
          </cell>
          <cell r="AB153">
            <v>44224</v>
          </cell>
        </row>
        <row r="154">
          <cell r="L154" t="str">
            <v>MALFC81BLMM182085</v>
          </cell>
          <cell r="M154" t="str">
            <v>SPW5K3615   G114</v>
          </cell>
          <cell r="N154" t="str">
            <v>3333</v>
          </cell>
          <cell r="O154" t="str">
            <v>G4LAMM828499</v>
          </cell>
          <cell r="P154" t="str">
            <v>Venue-P</v>
          </cell>
          <cell r="Q154">
            <v>2021</v>
          </cell>
          <cell r="R154">
            <v>44221</v>
          </cell>
          <cell r="S154">
            <v>40</v>
          </cell>
          <cell r="T154" t="str">
            <v>NL01AA4471</v>
          </cell>
          <cell r="U154" t="str">
            <v>1-del</v>
          </cell>
          <cell r="V154" t="str">
            <v>GOPAL TUKARAM PUNDKARE</v>
          </cell>
          <cell r="W154" t="str">
            <v>GOPAL TUKARAM PUNDKARE</v>
          </cell>
          <cell r="X154" t="str">
            <v>ABHISHEK MANORE</v>
          </cell>
          <cell r="Y154">
            <v>44228</v>
          </cell>
          <cell r="Z154">
            <v>44221</v>
          </cell>
          <cell r="AA154">
            <v>44226</v>
          </cell>
          <cell r="AB154">
            <v>44223</v>
          </cell>
        </row>
        <row r="155">
          <cell r="L155" t="str">
            <v>MALPC813MMM126523</v>
          </cell>
          <cell r="M155" t="str">
            <v>FHW51MC5F   G205</v>
          </cell>
          <cell r="N155" t="str">
            <v>3831</v>
          </cell>
          <cell r="O155" t="str">
            <v>D4FAMM173967</v>
          </cell>
          <cell r="P155" t="str">
            <v>Creta-D</v>
          </cell>
          <cell r="Q155">
            <v>2021</v>
          </cell>
          <cell r="R155">
            <v>44221</v>
          </cell>
          <cell r="S155">
            <v>40</v>
          </cell>
          <cell r="T155" t="str">
            <v>NL01AA4471</v>
          </cell>
          <cell r="U155" t="str">
            <v>1-del</v>
          </cell>
          <cell r="V155" t="str">
            <v>KIRAN ARUN PANHALE</v>
          </cell>
          <cell r="W155" t="str">
            <v>KIRAN ARUN PANHALE</v>
          </cell>
          <cell r="X155" t="str">
            <v>VIDULA BHARAM</v>
          </cell>
          <cell r="Y155">
            <v>44224</v>
          </cell>
          <cell r="Z155">
            <v>44221</v>
          </cell>
          <cell r="AA155">
            <v>44226</v>
          </cell>
          <cell r="AB155">
            <v>44223</v>
          </cell>
        </row>
        <row r="156">
          <cell r="L156" t="str">
            <v>MALFC81DLMM180042</v>
          </cell>
          <cell r="M156" t="str">
            <v>SPW51MC57   G193</v>
          </cell>
          <cell r="N156" t="str">
            <v>3699</v>
          </cell>
          <cell r="O156" t="str">
            <v>D4FAMM167231</v>
          </cell>
          <cell r="P156" t="str">
            <v>Venue-D</v>
          </cell>
          <cell r="Q156">
            <v>2021</v>
          </cell>
          <cell r="R156">
            <v>44221</v>
          </cell>
          <cell r="S156">
            <v>26</v>
          </cell>
          <cell r="T156" t="str">
            <v>MH15EG7205</v>
          </cell>
          <cell r="U156" t="str">
            <v>02-del</v>
          </cell>
          <cell r="V156" t="str">
            <v>ARCHANA MONAPPA PANCHAL</v>
          </cell>
          <cell r="W156" t="str">
            <v>ARCHANA MONAPPA PANCHAL</v>
          </cell>
          <cell r="X156" t="str">
            <v>SHUBHAM YELLARE</v>
          </cell>
          <cell r="Y156">
            <v>44237</v>
          </cell>
          <cell r="Z156">
            <v>44237</v>
          </cell>
          <cell r="AA156">
            <v>44241</v>
          </cell>
          <cell r="AB156">
            <v>44237</v>
          </cell>
        </row>
        <row r="157">
          <cell r="L157" t="str">
            <v>MALPA813LMM126809</v>
          </cell>
          <cell r="M157" t="str">
            <v>FHW51MC57   S010</v>
          </cell>
          <cell r="N157" t="str">
            <v>3809</v>
          </cell>
          <cell r="O157" t="str">
            <v>D4FAMM173795</v>
          </cell>
          <cell r="P157" t="str">
            <v>Creta-D</v>
          </cell>
          <cell r="Q157">
            <v>2021</v>
          </cell>
          <cell r="R157">
            <v>44221</v>
          </cell>
          <cell r="S157">
            <v>40</v>
          </cell>
          <cell r="T157" t="str">
            <v>MH15EG7205</v>
          </cell>
          <cell r="U157" t="str">
            <v>1-del</v>
          </cell>
          <cell r="V157" t="str">
            <v>AKASH TUKARAM BHALEKAR</v>
          </cell>
          <cell r="W157" t="str">
            <v>AKASH TUKARAM BHALEKAR</v>
          </cell>
          <cell r="X157" t="str">
            <v>SIDDHESH MANE</v>
          </cell>
          <cell r="Y157">
            <v>44224</v>
          </cell>
          <cell r="Z157">
            <v>44223</v>
          </cell>
          <cell r="AA157">
            <v>44225</v>
          </cell>
          <cell r="AB157">
            <v>44223</v>
          </cell>
        </row>
        <row r="158">
          <cell r="L158" t="str">
            <v>MALB351CYMM150750</v>
          </cell>
          <cell r="M158" t="str">
            <v>HQS6K361L   G239</v>
          </cell>
          <cell r="N158" t="str">
            <v>3765</v>
          </cell>
          <cell r="O158" t="str">
            <v>G4LAMM830131</v>
          </cell>
          <cell r="P158" t="str">
            <v>NIOS-P</v>
          </cell>
          <cell r="Q158">
            <v>2021</v>
          </cell>
          <cell r="R158">
            <v>44219</v>
          </cell>
          <cell r="S158">
            <v>18</v>
          </cell>
          <cell r="T158" t="str">
            <v>NL01AC3070</v>
          </cell>
          <cell r="U158" t="str">
            <v>02-del</v>
          </cell>
          <cell r="V158" t="str">
            <v>SHEETAL OMKAR KULKARNI</v>
          </cell>
          <cell r="W158" t="str">
            <v>SHEETAL OMKAR KULKARNI</v>
          </cell>
          <cell r="X158" t="str">
            <v>AKSHAY PAWAR</v>
          </cell>
          <cell r="Y158">
            <v>44231</v>
          </cell>
          <cell r="Z158">
            <v>44231</v>
          </cell>
          <cell r="AA158">
            <v>44234</v>
          </cell>
          <cell r="AB158">
            <v>44231</v>
          </cell>
        </row>
        <row r="159">
          <cell r="L159" t="str">
            <v>MALPC813LMM127031</v>
          </cell>
          <cell r="M159" t="str">
            <v>FHW51MC57   G204</v>
          </cell>
          <cell r="N159" t="str">
            <v>3841</v>
          </cell>
          <cell r="O159" t="str">
            <v>D4FAMM174068</v>
          </cell>
          <cell r="P159" t="str">
            <v>Creta-D</v>
          </cell>
          <cell r="Q159">
            <v>2021</v>
          </cell>
          <cell r="R159">
            <v>44219</v>
          </cell>
          <cell r="S159">
            <v>26</v>
          </cell>
          <cell r="T159" t="str">
            <v>NL01L8335</v>
          </cell>
          <cell r="U159" t="str">
            <v>02-del</v>
          </cell>
          <cell r="V159" t="str">
            <v>DHANRAJ SHRIDHAR UPLAP</v>
          </cell>
          <cell r="W159" t="str">
            <v>DHANRAJ SHRIDHAR UPLAP</v>
          </cell>
          <cell r="X159" t="str">
            <v>ABHISHEK MANORE</v>
          </cell>
          <cell r="Y159">
            <v>44225</v>
          </cell>
          <cell r="Z159">
            <v>44228</v>
          </cell>
          <cell r="AA159">
            <v>44229</v>
          </cell>
          <cell r="AB159">
            <v>44228</v>
          </cell>
        </row>
        <row r="160">
          <cell r="L160" t="str">
            <v>MALPC812LMM126678</v>
          </cell>
          <cell r="M160" t="str">
            <v>FHW5D6617   G206</v>
          </cell>
          <cell r="N160" t="str">
            <v>3835</v>
          </cell>
          <cell r="O160" t="str">
            <v>G4FLMV119749</v>
          </cell>
          <cell r="P160" t="str">
            <v>Creta-P</v>
          </cell>
          <cell r="Q160">
            <v>2021</v>
          </cell>
          <cell r="R160">
            <v>44219</v>
          </cell>
          <cell r="S160">
            <v>15</v>
          </cell>
          <cell r="T160" t="str">
            <v>NL01L8335</v>
          </cell>
          <cell r="U160" t="str">
            <v>02-del</v>
          </cell>
          <cell r="V160" t="str">
            <v>VISHNUDAS SOPANRAO TELBHARE</v>
          </cell>
          <cell r="W160" t="str">
            <v>VISHNUDAS SOPANRAO TELBHARE</v>
          </cell>
          <cell r="X160" t="str">
            <v>ASHWIN R SAINDANE</v>
          </cell>
          <cell r="Y160">
            <v>44224</v>
          </cell>
          <cell r="Z160">
            <v>44224</v>
          </cell>
          <cell r="AA160">
            <v>44231</v>
          </cell>
          <cell r="AB160">
            <v>44224</v>
          </cell>
        </row>
        <row r="161">
          <cell r="L161" t="str">
            <v>MALFC81DLMM182945</v>
          </cell>
          <cell r="M161" t="str">
            <v>SPW51MC57   G193</v>
          </cell>
          <cell r="N161" t="str">
            <v>3699</v>
          </cell>
          <cell r="O161" t="str">
            <v>D4FAMM174760</v>
          </cell>
          <cell r="P161" t="str">
            <v>Venue-D</v>
          </cell>
          <cell r="Q161">
            <v>2021</v>
          </cell>
          <cell r="R161">
            <v>44223</v>
          </cell>
          <cell r="S161">
            <v>39</v>
          </cell>
          <cell r="T161" t="str">
            <v>NL01L5304</v>
          </cell>
          <cell r="U161" t="str">
            <v>1-del</v>
          </cell>
          <cell r="V161" t="str">
            <v>DHANANJAY RUDRAPPA MAHAJAN</v>
          </cell>
          <cell r="W161" t="str">
            <v>DHANANJAY RUDRAPPA MAHAJAN</v>
          </cell>
          <cell r="X161" t="str">
            <v>NITIN BODAKE</v>
          </cell>
          <cell r="Y161">
            <v>44228</v>
          </cell>
          <cell r="Z161">
            <v>44223</v>
          </cell>
          <cell r="AA161">
            <v>44224</v>
          </cell>
          <cell r="AB161">
            <v>44224</v>
          </cell>
        </row>
        <row r="162">
          <cell r="L162" t="str">
            <v>MALFC81DLMM182936</v>
          </cell>
          <cell r="M162" t="str">
            <v>SPW51MC57   G193</v>
          </cell>
          <cell r="N162" t="str">
            <v>3699</v>
          </cell>
          <cell r="O162" t="str">
            <v>D4FAMM173669</v>
          </cell>
          <cell r="P162" t="str">
            <v>Venue-D</v>
          </cell>
          <cell r="Q162">
            <v>2021</v>
          </cell>
          <cell r="R162">
            <v>44219</v>
          </cell>
          <cell r="S162">
            <v>39</v>
          </cell>
          <cell r="T162" t="str">
            <v>NL01L8335</v>
          </cell>
          <cell r="U162" t="str">
            <v>1-del</v>
          </cell>
          <cell r="V162" t="str">
            <v>NANDKUMAR CHOUDHARI</v>
          </cell>
          <cell r="W162" t="str">
            <v>NANDKUMAR CHOUDHARI</v>
          </cell>
          <cell r="X162" t="str">
            <v>SHRIKRUSHNA GAVLI</v>
          </cell>
          <cell r="Y162">
            <v>44228</v>
          </cell>
          <cell r="Z162">
            <v>44221</v>
          </cell>
          <cell r="AA162">
            <v>44225</v>
          </cell>
          <cell r="AB162">
            <v>44221</v>
          </cell>
        </row>
        <row r="163">
          <cell r="L163" t="str">
            <v>MALBH514LMM039983</v>
          </cell>
          <cell r="M163" t="str">
            <v>SVS61MC57   G115</v>
          </cell>
          <cell r="N163" t="str">
            <v>3792</v>
          </cell>
          <cell r="O163" t="str">
            <v>D4FAMM166794</v>
          </cell>
          <cell r="P163" t="str">
            <v>All New i20-D</v>
          </cell>
          <cell r="Q163">
            <v>2021</v>
          </cell>
          <cell r="R163">
            <v>44223</v>
          </cell>
          <cell r="S163">
            <v>70</v>
          </cell>
          <cell r="T163" t="str">
            <v>NL01L5304</v>
          </cell>
          <cell r="U163" t="str">
            <v>03-DEL</v>
          </cell>
          <cell r="V163" t="str">
            <v>SUJEETKUMAR AVADHESH YADAV</v>
          </cell>
          <cell r="W163" t="str">
            <v>SUJEETKUMAR AVADHESH YADAV</v>
          </cell>
          <cell r="X163" t="str">
            <v>ABHISHEK MANORE</v>
          </cell>
          <cell r="Y163">
            <v>44253</v>
          </cell>
          <cell r="Z163">
            <v>44254</v>
          </cell>
          <cell r="AA163">
            <v>44260</v>
          </cell>
          <cell r="AB163">
            <v>44256</v>
          </cell>
        </row>
        <row r="164">
          <cell r="L164" t="str">
            <v>MALFC81ALMM182828</v>
          </cell>
          <cell r="M164" t="str">
            <v>SPW5K2G17   G198</v>
          </cell>
          <cell r="N164" t="str">
            <v>3711</v>
          </cell>
          <cell r="O164" t="str">
            <v>G3LCMM174450</v>
          </cell>
          <cell r="P164" t="str">
            <v>Venue-P</v>
          </cell>
          <cell r="Q164">
            <v>2021</v>
          </cell>
          <cell r="R164">
            <v>44223</v>
          </cell>
          <cell r="S164">
            <v>25</v>
          </cell>
          <cell r="T164" t="str">
            <v>NL01AE4977</v>
          </cell>
          <cell r="U164" t="str">
            <v>02-del</v>
          </cell>
          <cell r="V164" t="str">
            <v>JIVITESH SIBANANDA SANJEEB DAS</v>
          </cell>
          <cell r="W164" t="str">
            <v>JIVITESH SIBANANDA SANJEEB DAS</v>
          </cell>
          <cell r="X164" t="str">
            <v>SHUBHAM MADANE</v>
          </cell>
          <cell r="Y164">
            <v>44229</v>
          </cell>
          <cell r="Z164">
            <v>44228</v>
          </cell>
          <cell r="AA164">
            <v>44232</v>
          </cell>
          <cell r="AB164">
            <v>44229</v>
          </cell>
        </row>
        <row r="165">
          <cell r="L165" t="str">
            <v>MALPC813LMM127512</v>
          </cell>
          <cell r="M165" t="str">
            <v>FHW51MC57   G206</v>
          </cell>
          <cell r="N165" t="str">
            <v>3836</v>
          </cell>
          <cell r="O165" t="str">
            <v>D4FAMM175687</v>
          </cell>
          <cell r="P165" t="str">
            <v>Creta-D</v>
          </cell>
          <cell r="Q165">
            <v>2021</v>
          </cell>
          <cell r="R165">
            <v>44223</v>
          </cell>
          <cell r="S165">
            <v>25</v>
          </cell>
          <cell r="T165" t="str">
            <v>NL01AE4977</v>
          </cell>
          <cell r="U165" t="str">
            <v>02-del</v>
          </cell>
          <cell r="V165" t="str">
            <v>VILAS SHANKAR DAGADE</v>
          </cell>
          <cell r="W165" t="str">
            <v>VILAS SHANKAR DAGADE</v>
          </cell>
          <cell r="X165" t="str">
            <v>MAYUR JADHAV</v>
          </cell>
          <cell r="Y165">
            <v>44224</v>
          </cell>
          <cell r="Z165">
            <v>44224</v>
          </cell>
          <cell r="AA165">
            <v>44229</v>
          </cell>
          <cell r="AB165">
            <v>44224</v>
          </cell>
        </row>
        <row r="166">
          <cell r="L166" t="str">
            <v>MALPA813LMM127343</v>
          </cell>
          <cell r="M166" t="str">
            <v>FHW51MC57   S017</v>
          </cell>
          <cell r="N166" t="str">
            <v>3830</v>
          </cell>
          <cell r="O166" t="str">
            <v>D4FAMM175914</v>
          </cell>
          <cell r="P166" t="str">
            <v>Creta-D</v>
          </cell>
          <cell r="Q166">
            <v>2021</v>
          </cell>
          <cell r="R166">
            <v>44223</v>
          </cell>
          <cell r="S166">
            <v>38</v>
          </cell>
          <cell r="T166" t="str">
            <v>NL01AE4977</v>
          </cell>
          <cell r="U166" t="str">
            <v>1-del</v>
          </cell>
          <cell r="V166" t="str">
            <v>ARUN BALIRAM BORADE</v>
          </cell>
          <cell r="W166" t="str">
            <v>ARUN BALIRAM BORADE</v>
          </cell>
          <cell r="X166" t="str">
            <v>SHRIKRUSHNA GAVLI</v>
          </cell>
          <cell r="Y166">
            <v>44224</v>
          </cell>
          <cell r="Z166">
            <v>44223</v>
          </cell>
          <cell r="AA166">
            <v>44225</v>
          </cell>
          <cell r="AB166">
            <v>44223</v>
          </cell>
        </row>
        <row r="167">
          <cell r="L167" t="str">
            <v>MALC841GTMM264227</v>
          </cell>
          <cell r="M167" t="str">
            <v>H6S4D661V   G257</v>
          </cell>
          <cell r="N167" t="str">
            <v>3630</v>
          </cell>
          <cell r="O167" t="str">
            <v>G4FLMV120159</v>
          </cell>
          <cell r="P167" t="str">
            <v>Verna-P</v>
          </cell>
          <cell r="Q167">
            <v>2021</v>
          </cell>
          <cell r="R167">
            <v>44224</v>
          </cell>
          <cell r="S167">
            <v>28</v>
          </cell>
          <cell r="T167" t="str">
            <v>NL01N3558</v>
          </cell>
          <cell r="U167" t="str">
            <v>02-del</v>
          </cell>
          <cell r="V167" t="str">
            <v>AMIT VILAS PATIL</v>
          </cell>
          <cell r="W167" t="str">
            <v>AMIT VILAS PATIL</v>
          </cell>
          <cell r="X167" t="str">
            <v>SHUBHAM MADANE</v>
          </cell>
          <cell r="Y167">
            <v>44243</v>
          </cell>
          <cell r="Z167">
            <v>44239</v>
          </cell>
          <cell r="AA167">
            <v>44245</v>
          </cell>
          <cell r="AB167">
            <v>44240</v>
          </cell>
        </row>
        <row r="168">
          <cell r="L168" t="str">
            <v>MALAF51CLMM140871</v>
          </cell>
          <cell r="M168" t="str">
            <v>C4S6E3315   D475</v>
          </cell>
          <cell r="N168" t="str">
            <v>3826</v>
          </cell>
          <cell r="O168" t="str">
            <v>G4HGMM086746</v>
          </cell>
          <cell r="P168" t="str">
            <v>Santro-P</v>
          </cell>
          <cell r="Q168">
            <v>2021</v>
          </cell>
          <cell r="R168">
            <v>44224</v>
          </cell>
          <cell r="S168">
            <v>25</v>
          </cell>
          <cell r="T168" t="str">
            <v>NL01N3558</v>
          </cell>
          <cell r="U168" t="str">
            <v>02-del</v>
          </cell>
          <cell r="V168" t="str">
            <v>MANJU NAVNATH BHARAM</v>
          </cell>
          <cell r="W168" t="str">
            <v>MANJU NAVNATH BHARAM</v>
          </cell>
          <cell r="X168" t="str">
            <v>SHUBHAM YELLARE</v>
          </cell>
          <cell r="Y168">
            <v>44243</v>
          </cell>
          <cell r="Z168">
            <v>44239</v>
          </cell>
          <cell r="AA168">
            <v>44242</v>
          </cell>
          <cell r="AB168">
            <v>44239</v>
          </cell>
        </row>
        <row r="169">
          <cell r="L169" t="str">
            <v>MALPA813LMM127694</v>
          </cell>
          <cell r="M169" t="str">
            <v>FHW51MC57   S010</v>
          </cell>
          <cell r="N169" t="str">
            <v>3809</v>
          </cell>
          <cell r="O169" t="str">
            <v>D4FAMM176350</v>
          </cell>
          <cell r="P169" t="str">
            <v>Creta-D</v>
          </cell>
          <cell r="Q169">
            <v>2021</v>
          </cell>
          <cell r="R169">
            <v>44223</v>
          </cell>
          <cell r="S169">
            <v>37</v>
          </cell>
          <cell r="T169" t="str">
            <v>NL01AC6362</v>
          </cell>
          <cell r="U169" t="str">
            <v>1-del</v>
          </cell>
          <cell r="V169" t="str">
            <v>KAILASH NANA BHALEKAR</v>
          </cell>
          <cell r="W169" t="str">
            <v>KAILASH NANA BHALEKAR</v>
          </cell>
          <cell r="X169" t="str">
            <v>SIDDHESH MANE</v>
          </cell>
          <cell r="Y169">
            <v>44224</v>
          </cell>
          <cell r="Z169">
            <v>44223</v>
          </cell>
          <cell r="AA169">
            <v>44225</v>
          </cell>
          <cell r="AB169">
            <v>44223</v>
          </cell>
        </row>
        <row r="170">
          <cell r="L170" t="str">
            <v>MALBH512LMM042152</v>
          </cell>
          <cell r="M170" t="str">
            <v>SVS6K7615   G111</v>
          </cell>
          <cell r="N170" t="str">
            <v>3784</v>
          </cell>
          <cell r="O170" t="str">
            <v>G4LFMV069443</v>
          </cell>
          <cell r="P170" t="str">
            <v>All New i20-P</v>
          </cell>
          <cell r="Q170">
            <v>2021</v>
          </cell>
          <cell r="R170">
            <v>44223</v>
          </cell>
          <cell r="S170">
            <v>37</v>
          </cell>
          <cell r="T170" t="str">
            <v>NL01AC6362</v>
          </cell>
          <cell r="U170" t="str">
            <v>02-del</v>
          </cell>
          <cell r="V170" t="str">
            <v>DEVRAM UTTAM KANDHARE</v>
          </cell>
          <cell r="W170" t="str">
            <v>DEVRAM UTTAM KANDHARE</v>
          </cell>
          <cell r="X170" t="str">
            <v>ASHWIN R SAINDANE</v>
          </cell>
          <cell r="Y170">
            <v>44236</v>
          </cell>
          <cell r="Z170">
            <v>44235</v>
          </cell>
          <cell r="AA170">
            <v>44252</v>
          </cell>
          <cell r="AB170">
            <v>44236</v>
          </cell>
        </row>
        <row r="171">
          <cell r="L171" t="str">
            <v>MALPA813LMM128127</v>
          </cell>
          <cell r="M171" t="str">
            <v>FHW51MC57   S010</v>
          </cell>
          <cell r="N171" t="str">
            <v>3809</v>
          </cell>
          <cell r="O171" t="str">
            <v>D4FAMM177810</v>
          </cell>
          <cell r="P171" t="str">
            <v>Creta-D</v>
          </cell>
          <cell r="Q171">
            <v>2021</v>
          </cell>
          <cell r="R171">
            <v>44224</v>
          </cell>
          <cell r="S171">
            <v>30</v>
          </cell>
          <cell r="T171" t="str">
            <v>NL01L7717</v>
          </cell>
          <cell r="U171" t="str">
            <v>02-del</v>
          </cell>
          <cell r="V171" t="str">
            <v>JAGDISH PUHMARAM BESHNOI</v>
          </cell>
          <cell r="W171" t="str">
            <v>JAGDISH PUNMANRAM BISHNOI</v>
          </cell>
          <cell r="X171" t="str">
            <v>SANKET KAMBLE</v>
          </cell>
          <cell r="Y171">
            <v>44225</v>
          </cell>
          <cell r="Z171">
            <v>44225</v>
          </cell>
          <cell r="AA171">
            <v>44249</v>
          </cell>
          <cell r="AB171">
            <v>44236</v>
          </cell>
        </row>
        <row r="172">
          <cell r="L172" t="str">
            <v>MALFC81BLMM183698</v>
          </cell>
          <cell r="M172" t="str">
            <v>SPW5K3615   G114</v>
          </cell>
          <cell r="N172" t="str">
            <v>3333</v>
          </cell>
          <cell r="O172" t="str">
            <v>G4LALM723741</v>
          </cell>
          <cell r="P172" t="str">
            <v>Venue-P</v>
          </cell>
          <cell r="Q172">
            <v>2021</v>
          </cell>
          <cell r="R172">
            <v>44224</v>
          </cell>
          <cell r="S172">
            <v>67</v>
          </cell>
          <cell r="T172" t="str">
            <v>NL01L7717</v>
          </cell>
          <cell r="U172" t="str">
            <v>03-DEL</v>
          </cell>
          <cell r="V172" t="str">
            <v>SANJEEV KUMAR SANI-CSD</v>
          </cell>
          <cell r="W172" t="str">
            <v>SANJEEV KUMAR SANI</v>
          </cell>
          <cell r="X172" t="str">
            <v>TATYASAHEB DHANE</v>
          </cell>
          <cell r="Y172">
            <v>44260</v>
          </cell>
          <cell r="Z172">
            <v>44252</v>
          </cell>
          <cell r="AA172">
            <v>44261</v>
          </cell>
          <cell r="AB172">
            <v>44253</v>
          </cell>
        </row>
        <row r="173">
          <cell r="L173" t="str">
            <v>MALFC81BLMM184063</v>
          </cell>
          <cell r="M173" t="str">
            <v>SPW5K3615   G114</v>
          </cell>
          <cell r="N173" t="str">
            <v>3333</v>
          </cell>
          <cell r="O173" t="str">
            <v>G4LAMM832905</v>
          </cell>
          <cell r="P173" t="str">
            <v>Venue-P</v>
          </cell>
          <cell r="Q173">
            <v>2021</v>
          </cell>
          <cell r="R173">
            <v>44224</v>
          </cell>
          <cell r="S173">
            <v>23</v>
          </cell>
          <cell r="T173" t="str">
            <v>NL01L7717</v>
          </cell>
          <cell r="U173" t="str">
            <v>02-del</v>
          </cell>
          <cell r="V173" t="str">
            <v>ARIJIT SILOJIYA</v>
          </cell>
          <cell r="W173" t="str">
            <v>ARJIT SILOJIYA</v>
          </cell>
          <cell r="X173" t="str">
            <v>ABHISHEK KHAKE</v>
          </cell>
          <cell r="Y173">
            <v>44229</v>
          </cell>
          <cell r="Z173">
            <v>44228</v>
          </cell>
          <cell r="AA173">
            <v>44230</v>
          </cell>
          <cell r="AB173">
            <v>44228</v>
          </cell>
        </row>
        <row r="174">
          <cell r="L174" t="str">
            <v>MALPB813LMM128755</v>
          </cell>
          <cell r="M174" t="str">
            <v>FHW51MC57   D124</v>
          </cell>
          <cell r="N174" t="str">
            <v>3839</v>
          </cell>
          <cell r="O174" t="str">
            <v>D4FAMM177936</v>
          </cell>
          <cell r="P174" t="str">
            <v>Creta-D</v>
          </cell>
          <cell r="Q174">
            <v>2021</v>
          </cell>
          <cell r="R174">
            <v>44224</v>
          </cell>
          <cell r="S174">
            <v>23</v>
          </cell>
          <cell r="T174" t="str">
            <v>NL01L3461</v>
          </cell>
          <cell r="U174" t="str">
            <v>02-del</v>
          </cell>
          <cell r="V174" t="str">
            <v>DASHRATH VITTHALRAO PHAD</v>
          </cell>
          <cell r="W174" t="str">
            <v>DASHRATH VITTHALRAO PHAD</v>
          </cell>
          <cell r="X174" t="str">
            <v>VAIBHAV GHULE</v>
          </cell>
          <cell r="Y174">
            <v>44225</v>
          </cell>
          <cell r="Z174">
            <v>44228</v>
          </cell>
          <cell r="AA174">
            <v>44230</v>
          </cell>
          <cell r="AB174">
            <v>44228</v>
          </cell>
        </row>
        <row r="175">
          <cell r="L175" t="str">
            <v>MALPC812TMM128614</v>
          </cell>
          <cell r="M175" t="str">
            <v>FHW5D661V   G208</v>
          </cell>
          <cell r="N175" t="str">
            <v>3834</v>
          </cell>
          <cell r="O175" t="str">
            <v>G4FLMV120501</v>
          </cell>
          <cell r="P175" t="str">
            <v>Creta-P</v>
          </cell>
          <cell r="Q175">
            <v>2021</v>
          </cell>
          <cell r="R175">
            <v>44224</v>
          </cell>
          <cell r="S175">
            <v>35</v>
          </cell>
          <cell r="T175" t="str">
            <v>NL01G7503</v>
          </cell>
          <cell r="U175" t="str">
            <v>1-del</v>
          </cell>
          <cell r="V175" t="str">
            <v>VAIBHAV DHANAJI SONAWANE</v>
          </cell>
          <cell r="W175" t="str">
            <v>VAIBHAV DHANAJI SONAWANE</v>
          </cell>
          <cell r="X175" t="str">
            <v>MAHADEV JADHAV</v>
          </cell>
          <cell r="Y175">
            <v>44224</v>
          </cell>
          <cell r="Z175">
            <v>44224</v>
          </cell>
          <cell r="AA175">
            <v>44224</v>
          </cell>
          <cell r="AB175">
            <v>44224</v>
          </cell>
        </row>
        <row r="176">
          <cell r="L176" t="str">
            <v>MALBH512LMM042809</v>
          </cell>
          <cell r="M176" t="str">
            <v>SVS6K7615   G111</v>
          </cell>
          <cell r="N176" t="str">
            <v>3784</v>
          </cell>
          <cell r="O176" t="str">
            <v>G4LFMV068159</v>
          </cell>
          <cell r="P176" t="str">
            <v>All New i20-P</v>
          </cell>
          <cell r="Q176">
            <v>2021</v>
          </cell>
          <cell r="R176">
            <v>44224</v>
          </cell>
          <cell r="S176">
            <v>31</v>
          </cell>
          <cell r="T176" t="str">
            <v>NL01G7503</v>
          </cell>
          <cell r="U176" t="str">
            <v>02-del</v>
          </cell>
          <cell r="V176" t="str">
            <v>NIKHIL RAVINDRA WADEKAR</v>
          </cell>
          <cell r="W176" t="str">
            <v>NIKHIL RAVINDRA WADEKAR</v>
          </cell>
          <cell r="X176" t="str">
            <v>MAHADEV JADHAV</v>
          </cell>
          <cell r="Y176">
            <v>44249</v>
          </cell>
          <cell r="Z176">
            <v>44249</v>
          </cell>
          <cell r="AA176">
            <v>44252</v>
          </cell>
          <cell r="AB176" t="str">
            <v>by party</v>
          </cell>
        </row>
        <row r="177">
          <cell r="L177" t="str">
            <v>MALPC813MMM128887</v>
          </cell>
          <cell r="M177" t="str">
            <v>FHW51MC5F   G208</v>
          </cell>
          <cell r="N177" t="str">
            <v>3837</v>
          </cell>
          <cell r="O177" t="str">
            <v>D4FAMM177892</v>
          </cell>
          <cell r="P177" t="str">
            <v>Creta-D</v>
          </cell>
          <cell r="Q177">
            <v>2021</v>
          </cell>
          <cell r="R177">
            <v>44224</v>
          </cell>
          <cell r="S177">
            <v>14</v>
          </cell>
          <cell r="T177" t="str">
            <v>NL01G7503</v>
          </cell>
          <cell r="U177" t="str">
            <v>02-del</v>
          </cell>
          <cell r="V177" t="str">
            <v>NITIN BABULAL VARMA</v>
          </cell>
          <cell r="W177" t="str">
            <v>NITIN BABULAL VARMA</v>
          </cell>
          <cell r="X177" t="str">
            <v>VIVEK BHALERAO</v>
          </cell>
          <cell r="Y177">
            <v>44225</v>
          </cell>
          <cell r="Z177">
            <v>44230</v>
          </cell>
          <cell r="AA177">
            <v>44234</v>
          </cell>
          <cell r="AB177">
            <v>44231</v>
          </cell>
        </row>
        <row r="178">
          <cell r="L178" t="str">
            <v>MALFC81DLMM184903</v>
          </cell>
          <cell r="M178" t="str">
            <v>SPW51MC57   G193</v>
          </cell>
          <cell r="N178" t="str">
            <v>3699</v>
          </cell>
          <cell r="O178" t="str">
            <v>D4FAMM178790</v>
          </cell>
          <cell r="P178" t="str">
            <v>Venue-D</v>
          </cell>
          <cell r="Q178">
            <v>2021</v>
          </cell>
          <cell r="R178">
            <v>44228</v>
          </cell>
          <cell r="S178">
            <v>11</v>
          </cell>
          <cell r="T178" t="str">
            <v>NL01AC6363</v>
          </cell>
          <cell r="U178" t="str">
            <v>02-del</v>
          </cell>
          <cell r="V178" t="str">
            <v>PRAJAKTA VILASKUMAR YELLEWAD</v>
          </cell>
          <cell r="W178" t="str">
            <v>PRAJAKTA VILASKUMAR YELLEWAD</v>
          </cell>
          <cell r="X178" t="str">
            <v>VIVEK BHALERAO</v>
          </cell>
          <cell r="Y178">
            <v>44229</v>
          </cell>
          <cell r="Z178">
            <v>44225</v>
          </cell>
          <cell r="AA178">
            <v>44231</v>
          </cell>
          <cell r="AB178">
            <v>44229</v>
          </cell>
        </row>
        <row r="179">
          <cell r="L179" t="str">
            <v>MALBJ512TMM030111</v>
          </cell>
          <cell r="M179" t="str">
            <v>SVS6K761V   K010</v>
          </cell>
          <cell r="N179" t="str">
            <v>3900</v>
          </cell>
          <cell r="O179" t="str">
            <v>G4LFMV066206</v>
          </cell>
          <cell r="P179" t="str">
            <v>All New i20-P</v>
          </cell>
          <cell r="Q179">
            <v>2021</v>
          </cell>
          <cell r="R179">
            <v>44228</v>
          </cell>
          <cell r="S179">
            <v>28</v>
          </cell>
          <cell r="T179" t="str">
            <v>NL01AC6363</v>
          </cell>
          <cell r="U179" t="str">
            <v>02-del</v>
          </cell>
          <cell r="V179" t="str">
            <v>DARSHAN DILIP GANDHI</v>
          </cell>
          <cell r="W179" t="str">
            <v>DARSHAN DILIP GANDHI</v>
          </cell>
          <cell r="X179" t="str">
            <v>SHUBHAM YELLARE</v>
          </cell>
          <cell r="Y179">
            <v>44225</v>
          </cell>
          <cell r="Z179">
            <v>44229</v>
          </cell>
          <cell r="AA179">
            <v>44232</v>
          </cell>
          <cell r="AB179" t="str">
            <v>by party</v>
          </cell>
        </row>
        <row r="180">
          <cell r="L180" t="str">
            <v>MALBJ511LMM043080</v>
          </cell>
          <cell r="M180" t="str">
            <v>SVS6K2G17   K006</v>
          </cell>
          <cell r="N180" t="str">
            <v>3909</v>
          </cell>
          <cell r="O180" t="str">
            <v>G3LCMM179783</v>
          </cell>
          <cell r="P180" t="str">
            <v>All New i20-P</v>
          </cell>
          <cell r="Q180">
            <v>2021</v>
          </cell>
          <cell r="R180">
            <v>44228</v>
          </cell>
          <cell r="S180">
            <v>79</v>
          </cell>
          <cell r="T180" t="str">
            <v>NL01AC6363</v>
          </cell>
          <cell r="U180" t="str">
            <v>CURRENT</v>
          </cell>
          <cell r="V180" t="str">
            <v>GAJANAN BANDOPANT MANKESHWARKAR</v>
          </cell>
          <cell r="W180" t="str">
            <v>GAJANAN BANDOPANT MANKESHWARKAR</v>
          </cell>
          <cell r="X180" t="str">
            <v>SHUBHAM MADANE</v>
          </cell>
          <cell r="Y180">
            <v>44298</v>
          </cell>
          <cell r="Z180" t="e">
            <v>#N/A</v>
          </cell>
          <cell r="AA180">
            <v>44299</v>
          </cell>
          <cell r="AB180" t="e">
            <v>#N/A</v>
          </cell>
        </row>
        <row r="181">
          <cell r="L181" t="str">
            <v>MALB351CLMM136176</v>
          </cell>
          <cell r="M181" t="str">
            <v>HQS6K3615   G237</v>
          </cell>
          <cell r="N181" t="str">
            <v>3845</v>
          </cell>
          <cell r="O181" t="str">
            <v>G4LAMM837013</v>
          </cell>
          <cell r="P181" t="str">
            <v>NIOS-C</v>
          </cell>
          <cell r="Q181">
            <v>2021</v>
          </cell>
          <cell r="R181">
            <v>44230</v>
          </cell>
          <cell r="S181">
            <v>12</v>
          </cell>
          <cell r="T181" t="str">
            <v>NL01G7471</v>
          </cell>
          <cell r="U181" t="str">
            <v>02-del</v>
          </cell>
          <cell r="V181" t="str">
            <v>JYOTIRAM PANDITRAO TEKALE</v>
          </cell>
          <cell r="W181" t="str">
            <v>JYOTIRAM PANDITRAO TEKALE</v>
          </cell>
          <cell r="X181" t="str">
            <v>SANKET KAMBLE</v>
          </cell>
          <cell r="Y181">
            <v>44231</v>
          </cell>
          <cell r="Z181">
            <v>44230</v>
          </cell>
          <cell r="AA181">
            <v>44234</v>
          </cell>
          <cell r="AB181">
            <v>44231</v>
          </cell>
        </row>
        <row r="182">
          <cell r="L182" t="str">
            <v>MALBH512LMM044611</v>
          </cell>
          <cell r="M182" t="str">
            <v>SVS6K7615   G111</v>
          </cell>
          <cell r="N182" t="str">
            <v>3784</v>
          </cell>
          <cell r="O182" t="str">
            <v>G4LFMV069872</v>
          </cell>
          <cell r="P182" t="str">
            <v>All New i20-P</v>
          </cell>
          <cell r="Q182">
            <v>2021</v>
          </cell>
          <cell r="R182">
            <v>44228</v>
          </cell>
          <cell r="S182">
            <v>76</v>
          </cell>
          <cell r="T182" t="str">
            <v>NL01AC6363</v>
          </cell>
          <cell r="U182" t="str">
            <v>ALLOT</v>
          </cell>
          <cell r="V182" t="str">
            <v>MAHESH ROHIDAS SABALE</v>
          </cell>
          <cell r="W182" t="e">
            <v>#N/A</v>
          </cell>
          <cell r="X182" t="str">
            <v>YUVRAJ THORAT</v>
          </cell>
          <cell r="Y182" t="e">
            <v>#N/A</v>
          </cell>
          <cell r="Z182" t="e">
            <v>#N/A</v>
          </cell>
          <cell r="AB182" t="e">
            <v>#N/A</v>
          </cell>
        </row>
        <row r="183">
          <cell r="L183" t="str">
            <v>MALFC81ALMM185684</v>
          </cell>
          <cell r="M183" t="str">
            <v>SPW5K2G17   G198</v>
          </cell>
          <cell r="N183" t="str">
            <v>3711</v>
          </cell>
          <cell r="O183" t="str">
            <v>G3LCMM174417</v>
          </cell>
          <cell r="P183" t="str">
            <v>Venue-P</v>
          </cell>
          <cell r="Q183">
            <v>2021</v>
          </cell>
          <cell r="R183">
            <v>44228</v>
          </cell>
          <cell r="S183">
            <v>51</v>
          </cell>
          <cell r="T183" t="str">
            <v>NL01AC6363</v>
          </cell>
          <cell r="U183" t="str">
            <v>03-DEL</v>
          </cell>
          <cell r="V183" t="str">
            <v>MAHENDRA YASHWANT PATIL</v>
          </cell>
          <cell r="W183" t="str">
            <v>MAHENDRA YASHWANT PATIL</v>
          </cell>
          <cell r="X183" t="str">
            <v>MAHADEV JADHAV</v>
          </cell>
          <cell r="Y183">
            <v>44271</v>
          </cell>
          <cell r="Z183">
            <v>44268</v>
          </cell>
          <cell r="AA183">
            <v>44274</v>
          </cell>
          <cell r="AB183">
            <v>44270</v>
          </cell>
        </row>
        <row r="184">
          <cell r="L184" t="str">
            <v>MALPA812LMM129695</v>
          </cell>
          <cell r="M184" t="str">
            <v>FHW5D6617   S010</v>
          </cell>
          <cell r="N184" t="str">
            <v>3810</v>
          </cell>
          <cell r="O184" t="str">
            <v>G4FLMV123275</v>
          </cell>
          <cell r="P184" t="str">
            <v>Creta-P</v>
          </cell>
          <cell r="Q184">
            <v>2021</v>
          </cell>
          <cell r="R184">
            <v>44228</v>
          </cell>
          <cell r="S184">
            <v>11</v>
          </cell>
          <cell r="T184" t="str">
            <v>NL01AC6363</v>
          </cell>
          <cell r="U184" t="str">
            <v>02-del</v>
          </cell>
          <cell r="V184" t="str">
            <v>PRASHANT ARUN PANMAND</v>
          </cell>
          <cell r="W184" t="str">
            <v>PRASHANT ARUN PANMAND</v>
          </cell>
          <cell r="X184" t="str">
            <v>MAHADEV JADHAV</v>
          </cell>
          <cell r="Y184">
            <v>44231</v>
          </cell>
          <cell r="Z184">
            <v>44230</v>
          </cell>
          <cell r="AA184">
            <v>44234</v>
          </cell>
          <cell r="AB184">
            <v>44231</v>
          </cell>
        </row>
        <row r="185">
          <cell r="L185" t="str">
            <v>MALFC81AVMM185757</v>
          </cell>
          <cell r="M185" t="str">
            <v>SPW5K2G1U   G191</v>
          </cell>
          <cell r="N185" t="str">
            <v>3696</v>
          </cell>
          <cell r="O185" t="str">
            <v>G3LCMM181063</v>
          </cell>
          <cell r="P185" t="str">
            <v>Venue-P</v>
          </cell>
          <cell r="Q185">
            <v>2021</v>
          </cell>
          <cell r="R185">
            <v>44230</v>
          </cell>
          <cell r="S185">
            <v>32</v>
          </cell>
          <cell r="T185" t="str">
            <v>NL01G7471</v>
          </cell>
          <cell r="U185" t="str">
            <v>02-del</v>
          </cell>
          <cell r="V185" t="str">
            <v>AMIT SHARMA</v>
          </cell>
          <cell r="W185" t="str">
            <v>AMIT SHARMA</v>
          </cell>
          <cell r="X185" t="str">
            <v>SHUBHAM YELLARE</v>
          </cell>
          <cell r="Y185">
            <v>44235</v>
          </cell>
          <cell r="Z185">
            <v>44233</v>
          </cell>
          <cell r="AA185">
            <v>44252</v>
          </cell>
          <cell r="AB185">
            <v>44235</v>
          </cell>
        </row>
        <row r="186">
          <cell r="L186" t="str">
            <v>MALB241CYMM058484</v>
          </cell>
          <cell r="M186" t="str">
            <v>HQS4K361L   D274</v>
          </cell>
          <cell r="N186" t="str">
            <v>3771</v>
          </cell>
          <cell r="O186" t="str">
            <v>G4LAMM838735</v>
          </cell>
          <cell r="P186" t="str">
            <v>AURA-P</v>
          </cell>
          <cell r="Q186">
            <v>2021</v>
          </cell>
          <cell r="R186">
            <v>44230</v>
          </cell>
          <cell r="S186">
            <v>18</v>
          </cell>
          <cell r="T186" t="str">
            <v>NL01G7471</v>
          </cell>
          <cell r="U186" t="str">
            <v>02-del</v>
          </cell>
          <cell r="V186" t="str">
            <v>ASHEESH KUMAR SINGH</v>
          </cell>
          <cell r="W186" t="str">
            <v>ASHEESHKUMAR SINGH</v>
          </cell>
          <cell r="X186" t="str">
            <v>VRUSHALI MOHITE</v>
          </cell>
          <cell r="Y186">
            <v>44243</v>
          </cell>
          <cell r="Z186">
            <v>44231</v>
          </cell>
          <cell r="AA186">
            <v>44242</v>
          </cell>
          <cell r="AB186">
            <v>44235</v>
          </cell>
        </row>
        <row r="187">
          <cell r="L187" t="str">
            <v>MALPC812LMM129158</v>
          </cell>
          <cell r="M187" t="str">
            <v>FHW5D6617   G206</v>
          </cell>
          <cell r="N187" t="str">
            <v>3835</v>
          </cell>
          <cell r="O187" t="str">
            <v>G4FLMV123085</v>
          </cell>
          <cell r="P187" t="str">
            <v>Creta-P</v>
          </cell>
          <cell r="Q187">
            <v>2021</v>
          </cell>
          <cell r="R187">
            <v>44232</v>
          </cell>
          <cell r="S187">
            <v>19</v>
          </cell>
          <cell r="T187" t="str">
            <v>NL01K4511</v>
          </cell>
          <cell r="U187" t="str">
            <v>02-del</v>
          </cell>
          <cell r="V187" t="str">
            <v>GOURAV PRAVIN KOTAK</v>
          </cell>
          <cell r="W187" t="str">
            <v>GOURAV PRAVIN KOTAK</v>
          </cell>
          <cell r="X187" t="str">
            <v>ASHWIN R SAINDANE</v>
          </cell>
          <cell r="Y187">
            <v>44237</v>
          </cell>
          <cell r="Z187">
            <v>44236</v>
          </cell>
          <cell r="AA187">
            <v>44243</v>
          </cell>
          <cell r="AB187">
            <v>44237</v>
          </cell>
        </row>
        <row r="188">
          <cell r="L188" t="str">
            <v>MALFC81BLMM186003</v>
          </cell>
          <cell r="M188" t="str">
            <v>SPW5K3615   G194</v>
          </cell>
          <cell r="N188" t="str">
            <v>3697</v>
          </cell>
          <cell r="O188" t="str">
            <v>G4LAMM838820</v>
          </cell>
          <cell r="P188" t="str">
            <v>Venue-P</v>
          </cell>
          <cell r="Q188">
            <v>2021</v>
          </cell>
          <cell r="R188">
            <v>44232</v>
          </cell>
          <cell r="S188">
            <v>18</v>
          </cell>
          <cell r="T188" t="str">
            <v>HR47C9937</v>
          </cell>
          <cell r="U188" t="str">
            <v>02-del</v>
          </cell>
          <cell r="V188" t="str">
            <v>GAJENDRA TUKARAM SUTAR</v>
          </cell>
          <cell r="W188" t="str">
            <v>GAJENDRA TUKARAM SUTAR</v>
          </cell>
          <cell r="X188" t="str">
            <v>SHUBHAM YELLARE</v>
          </cell>
          <cell r="Y188">
            <v>44233</v>
          </cell>
          <cell r="Z188">
            <v>44232</v>
          </cell>
          <cell r="AA188">
            <v>44236</v>
          </cell>
          <cell r="AB188">
            <v>44233</v>
          </cell>
        </row>
        <row r="189">
          <cell r="L189" t="str">
            <v>MALFC81DLMM186229</v>
          </cell>
          <cell r="M189" t="str">
            <v>SPW51MC57   G193</v>
          </cell>
          <cell r="N189" t="str">
            <v>3699</v>
          </cell>
          <cell r="O189" t="str">
            <v>D4FAMM179540</v>
          </cell>
          <cell r="P189" t="str">
            <v>Venue-D</v>
          </cell>
          <cell r="Q189">
            <v>2021</v>
          </cell>
          <cell r="R189">
            <v>44232</v>
          </cell>
          <cell r="S189">
            <v>18</v>
          </cell>
          <cell r="T189" t="str">
            <v>NL01K4511</v>
          </cell>
          <cell r="U189" t="str">
            <v>02-del</v>
          </cell>
          <cell r="V189" t="str">
            <v>MAROTI SEETARAM CHAVRE</v>
          </cell>
          <cell r="W189" t="str">
            <v>MAROTI SEETARAM CHAURE</v>
          </cell>
          <cell r="X189" t="str">
            <v>YUVRAJ THORAT</v>
          </cell>
          <cell r="Y189">
            <v>44236</v>
          </cell>
          <cell r="Z189">
            <v>44233</v>
          </cell>
          <cell r="AA189">
            <v>44239</v>
          </cell>
          <cell r="AB189">
            <v>44236</v>
          </cell>
        </row>
        <row r="190">
          <cell r="L190" t="str">
            <v>MALBG512LMM044422</v>
          </cell>
          <cell r="M190" t="str">
            <v>SVS6K7615   D055</v>
          </cell>
          <cell r="N190" t="str">
            <v>3800</v>
          </cell>
          <cell r="O190" t="str">
            <v>G4LFMV072520</v>
          </cell>
          <cell r="P190" t="str">
            <v>All New i20-P</v>
          </cell>
          <cell r="Q190">
            <v>2021</v>
          </cell>
          <cell r="R190">
            <v>44232</v>
          </cell>
          <cell r="S190">
            <v>75</v>
          </cell>
          <cell r="T190" t="str">
            <v>HR47C9937</v>
          </cell>
          <cell r="U190" t="str">
            <v>FREE</v>
          </cell>
          <cell r="V190" t="e">
            <v>#N/A</v>
          </cell>
          <cell r="W190" t="e">
            <v>#N/A</v>
          </cell>
          <cell r="X190" t="e">
            <v>#N/A</v>
          </cell>
          <cell r="Y190" t="e">
            <v>#N/A</v>
          </cell>
          <cell r="Z190" t="e">
            <v>#N/A</v>
          </cell>
          <cell r="AB190" t="e">
            <v>#N/A</v>
          </cell>
        </row>
        <row r="191">
          <cell r="L191" t="str">
            <v>MALPA812LMM131290</v>
          </cell>
          <cell r="M191" t="str">
            <v>FHW5D6617   S010</v>
          </cell>
          <cell r="N191" t="str">
            <v>3810</v>
          </cell>
          <cell r="O191" t="str">
            <v>G4FLMV124244</v>
          </cell>
          <cell r="P191" t="str">
            <v>Creta-P</v>
          </cell>
          <cell r="Q191">
            <v>2021</v>
          </cell>
          <cell r="R191">
            <v>44233</v>
          </cell>
          <cell r="S191">
            <v>15</v>
          </cell>
          <cell r="T191" t="str">
            <v>NL01N4404</v>
          </cell>
          <cell r="U191" t="str">
            <v>02-del</v>
          </cell>
          <cell r="V191" t="str">
            <v>SANTOSH RAVINDRA KHAIRMODE</v>
          </cell>
          <cell r="W191" t="str">
            <v>SANTOSH RAVINDRA KHAIRMODE</v>
          </cell>
          <cell r="X191" t="str">
            <v>ROHIT NIMBALKAR</v>
          </cell>
          <cell r="Y191">
            <v>44236</v>
          </cell>
          <cell r="Z191">
            <v>44236</v>
          </cell>
          <cell r="AA191">
            <v>44240</v>
          </cell>
          <cell r="AB191">
            <v>44236</v>
          </cell>
        </row>
        <row r="192">
          <cell r="L192" t="str">
            <v>MALPA813LMM132894</v>
          </cell>
          <cell r="M192" t="str">
            <v>FHW51MC57   S010</v>
          </cell>
          <cell r="N192" t="str">
            <v>3809</v>
          </cell>
          <cell r="O192" t="str">
            <v>D4FAMM186544</v>
          </cell>
          <cell r="P192" t="str">
            <v>Creta-D</v>
          </cell>
          <cell r="Q192">
            <v>2021</v>
          </cell>
          <cell r="R192">
            <v>44233</v>
          </cell>
          <cell r="S192">
            <v>18</v>
          </cell>
          <cell r="T192" t="str">
            <v>NL01N4404</v>
          </cell>
          <cell r="U192" t="str">
            <v>02-del</v>
          </cell>
          <cell r="V192" t="str">
            <v>BALKRISHNA NAMDEO LOHOKARE</v>
          </cell>
          <cell r="W192" t="str">
            <v>BALKRISHNA NAMDEO LOHOKARE</v>
          </cell>
          <cell r="X192" t="str">
            <v>ASHWIN R SAINDANE</v>
          </cell>
          <cell r="Y192">
            <v>44239</v>
          </cell>
          <cell r="Z192">
            <v>44237</v>
          </cell>
          <cell r="AA192">
            <v>44246</v>
          </cell>
          <cell r="AB192">
            <v>44238</v>
          </cell>
        </row>
        <row r="193">
          <cell r="L193" t="str">
            <v>MALB241CLMM059237</v>
          </cell>
          <cell r="M193" t="str">
            <v>HQS4K3615   D275</v>
          </cell>
          <cell r="N193" t="str">
            <v>3847</v>
          </cell>
          <cell r="O193" t="str">
            <v>G4LAMM844895</v>
          </cell>
          <cell r="P193" t="str">
            <v>AURA-C</v>
          </cell>
          <cell r="Q193">
            <v>2021</v>
          </cell>
          <cell r="R193">
            <v>44233</v>
          </cell>
          <cell r="S193">
            <v>14</v>
          </cell>
          <cell r="T193" t="str">
            <v>NL01N4404</v>
          </cell>
          <cell r="U193" t="str">
            <v>02-del</v>
          </cell>
          <cell r="V193" t="str">
            <v>RAMESH DATTATRAY TEKALE</v>
          </cell>
          <cell r="W193" t="str">
            <v>RAMESH DATTATRYA TEKALE</v>
          </cell>
          <cell r="X193" t="str">
            <v>ASHWIN R SAINDANE</v>
          </cell>
          <cell r="Y193">
            <v>44239</v>
          </cell>
          <cell r="Z193">
            <v>44238</v>
          </cell>
          <cell r="AA193">
            <v>44242</v>
          </cell>
          <cell r="AB193">
            <v>44238</v>
          </cell>
        </row>
        <row r="194">
          <cell r="L194" t="str">
            <v>MALPA813LMM132296</v>
          </cell>
          <cell r="M194" t="str">
            <v>FHW51MC57   S017</v>
          </cell>
          <cell r="N194" t="str">
            <v>3830</v>
          </cell>
          <cell r="O194" t="str">
            <v>D4FAMM186541</v>
          </cell>
          <cell r="P194" t="str">
            <v>Creta-D</v>
          </cell>
          <cell r="Q194">
            <v>2021</v>
          </cell>
          <cell r="R194">
            <v>44233</v>
          </cell>
          <cell r="S194">
            <v>14</v>
          </cell>
          <cell r="T194" t="str">
            <v>NL01N4404</v>
          </cell>
          <cell r="U194" t="str">
            <v>02-del</v>
          </cell>
          <cell r="V194" t="str">
            <v>VIKRAM BHAUSAHEB SHELKE</v>
          </cell>
          <cell r="W194" t="str">
            <v>VIKRAM BHAUSAHEB SHELKE</v>
          </cell>
          <cell r="X194" t="str">
            <v>SHRIKRUSHNA GAVLI</v>
          </cell>
          <cell r="Y194">
            <v>44236</v>
          </cell>
          <cell r="Z194">
            <v>44235</v>
          </cell>
          <cell r="AA194">
            <v>44239</v>
          </cell>
          <cell r="AB194">
            <v>44236</v>
          </cell>
        </row>
        <row r="195">
          <cell r="L195" t="str">
            <v>MALFC81BLMM187496</v>
          </cell>
          <cell r="M195" t="str">
            <v>SPW5K3615   G194</v>
          </cell>
          <cell r="N195" t="str">
            <v>3697</v>
          </cell>
          <cell r="O195" t="str">
            <v>G4LAMM842833</v>
          </cell>
          <cell r="P195" t="str">
            <v>Venue-P</v>
          </cell>
          <cell r="Q195">
            <v>2021</v>
          </cell>
          <cell r="R195">
            <v>44233</v>
          </cell>
          <cell r="S195">
            <v>14</v>
          </cell>
          <cell r="T195" t="str">
            <v>NL01N4404</v>
          </cell>
          <cell r="U195" t="str">
            <v>02-del</v>
          </cell>
          <cell r="V195" t="str">
            <v>VIJAY RAMCHANDRA KULKARNI</v>
          </cell>
          <cell r="W195" t="str">
            <v>VIJAY RAMCHANDRA KULKARNI</v>
          </cell>
          <cell r="X195" t="str">
            <v>MAYUR JADHAV</v>
          </cell>
          <cell r="Y195">
            <v>44233</v>
          </cell>
          <cell r="Z195">
            <v>44233</v>
          </cell>
          <cell r="AA195">
            <v>44208</v>
          </cell>
          <cell r="AB195">
            <v>44233</v>
          </cell>
        </row>
        <row r="196">
          <cell r="L196" t="str">
            <v>MALB241CLMM059405</v>
          </cell>
          <cell r="M196" t="str">
            <v>HQS4K3615   D275</v>
          </cell>
          <cell r="N196" t="str">
            <v>3847</v>
          </cell>
          <cell r="O196" t="str">
            <v>G4LAMM844929</v>
          </cell>
          <cell r="P196" t="str">
            <v>AURA-C</v>
          </cell>
          <cell r="Q196">
            <v>2021</v>
          </cell>
          <cell r="R196">
            <v>44233</v>
          </cell>
          <cell r="S196">
            <v>19</v>
          </cell>
          <cell r="T196" t="str">
            <v>NL01N4404</v>
          </cell>
          <cell r="U196" t="str">
            <v>02-del</v>
          </cell>
          <cell r="V196" t="str">
            <v>RISHIKESH RAMRAO NIRANJAN</v>
          </cell>
          <cell r="W196" t="str">
            <v>RISHIKESH RAMRAO NIRANJAN</v>
          </cell>
          <cell r="X196" t="str">
            <v>YUVRAJ THORAT</v>
          </cell>
          <cell r="Y196">
            <v>44247</v>
          </cell>
          <cell r="Z196">
            <v>44243</v>
          </cell>
          <cell r="AA196">
            <v>44248</v>
          </cell>
          <cell r="AB196">
            <v>44243</v>
          </cell>
        </row>
        <row r="197">
          <cell r="L197" t="str">
            <v>MALPC811VMM131258</v>
          </cell>
          <cell r="M197" t="str">
            <v>FHW5K4G1U   G209</v>
          </cell>
          <cell r="N197" t="str">
            <v>3832</v>
          </cell>
          <cell r="O197" t="str">
            <v>G4LDLG013715</v>
          </cell>
          <cell r="P197" t="str">
            <v>Creta-P</v>
          </cell>
          <cell r="Q197">
            <v>2021</v>
          </cell>
          <cell r="R197">
            <v>44233</v>
          </cell>
          <cell r="S197">
            <v>14</v>
          </cell>
          <cell r="T197" t="str">
            <v>MH12NX5940</v>
          </cell>
          <cell r="U197" t="str">
            <v>02-del</v>
          </cell>
          <cell r="V197" t="str">
            <v>SATISH SHRIPATI CHAVAN</v>
          </cell>
          <cell r="W197" t="str">
            <v>SATISH SHRIPATI CHAVAN</v>
          </cell>
          <cell r="X197" t="str">
            <v>ASHWIN R SAINDANE</v>
          </cell>
          <cell r="Y197">
            <v>44236</v>
          </cell>
          <cell r="Z197">
            <v>44235</v>
          </cell>
          <cell r="AA197">
            <v>44240</v>
          </cell>
          <cell r="AB197">
            <v>44235</v>
          </cell>
        </row>
        <row r="198">
          <cell r="L198" t="str">
            <v>MALBK512LMM046294</v>
          </cell>
          <cell r="M198" t="str">
            <v>SVS6K7615   H061</v>
          </cell>
          <cell r="N198" t="str">
            <v>3753</v>
          </cell>
          <cell r="O198" t="str">
            <v>G4LFMV073247</v>
          </cell>
          <cell r="P198" t="str">
            <v>All New i20-P</v>
          </cell>
          <cell r="Q198">
            <v>2021</v>
          </cell>
          <cell r="R198">
            <v>44235</v>
          </cell>
          <cell r="S198">
            <v>13</v>
          </cell>
          <cell r="T198" t="str">
            <v>MH14GU3858</v>
          </cell>
          <cell r="U198" t="str">
            <v>02-del</v>
          </cell>
          <cell r="V198" t="str">
            <v>DIPAK DILIP PRASADE</v>
          </cell>
          <cell r="W198" t="str">
            <v>DIPAK DILIP PRASADE</v>
          </cell>
          <cell r="X198" t="str">
            <v>ASHWIN R SAINDANE</v>
          </cell>
          <cell r="Y198">
            <v>44236</v>
          </cell>
          <cell r="Z198">
            <v>44235</v>
          </cell>
          <cell r="AA198">
            <v>44241</v>
          </cell>
          <cell r="AB198">
            <v>44236</v>
          </cell>
        </row>
        <row r="199">
          <cell r="L199" t="str">
            <v>MALPC813LMM133752</v>
          </cell>
          <cell r="M199" t="str">
            <v>FHW51MC57   G206</v>
          </cell>
          <cell r="N199" t="str">
            <v>3836</v>
          </cell>
          <cell r="O199" t="str">
            <v>D4FAMM188524</v>
          </cell>
          <cell r="P199" t="str">
            <v>Creta-D</v>
          </cell>
          <cell r="Q199">
            <v>2021</v>
          </cell>
          <cell r="R199">
            <v>44235</v>
          </cell>
          <cell r="S199">
            <v>12</v>
          </cell>
          <cell r="T199" t="str">
            <v>MH14GU3858</v>
          </cell>
          <cell r="U199" t="str">
            <v>02-del</v>
          </cell>
          <cell r="V199" t="str">
            <v>KALURAM BABAN SUTAR ( KAMLESH)</v>
          </cell>
          <cell r="W199" t="str">
            <v>KALURAM BABAN SUTAR</v>
          </cell>
          <cell r="X199" t="str">
            <v>NITIN BODAKE</v>
          </cell>
          <cell r="Y199">
            <v>44236</v>
          </cell>
          <cell r="Z199">
            <v>44235</v>
          </cell>
          <cell r="AA199">
            <v>44242</v>
          </cell>
          <cell r="AB199">
            <v>44235</v>
          </cell>
        </row>
        <row r="200">
          <cell r="L200" t="str">
            <v>MALPA813LMM133580</v>
          </cell>
          <cell r="M200" t="str">
            <v>FHW51MC57   S010</v>
          </cell>
          <cell r="N200" t="str">
            <v>3809</v>
          </cell>
          <cell r="O200" t="str">
            <v>D4FAMM188520</v>
          </cell>
          <cell r="P200" t="str">
            <v>Creta-D</v>
          </cell>
          <cell r="Q200">
            <v>2021</v>
          </cell>
          <cell r="R200">
            <v>44235</v>
          </cell>
          <cell r="S200">
            <v>12</v>
          </cell>
          <cell r="T200" t="str">
            <v>MH14GU3858</v>
          </cell>
          <cell r="U200" t="str">
            <v>02-del</v>
          </cell>
          <cell r="V200" t="str">
            <v>ANIL GORAKSHNATH PAKHALE</v>
          </cell>
          <cell r="W200" t="str">
            <v>ANIL GORAKSHNATH PAKHALE</v>
          </cell>
          <cell r="X200" t="str">
            <v>SHUBHAM KADU</v>
          </cell>
          <cell r="Y200">
            <v>44236</v>
          </cell>
          <cell r="Z200">
            <v>44236</v>
          </cell>
          <cell r="AA200">
            <v>44239</v>
          </cell>
          <cell r="AB200">
            <v>44236</v>
          </cell>
        </row>
        <row r="201">
          <cell r="L201" t="str">
            <v>MALPC813LMM133832</v>
          </cell>
          <cell r="M201" t="str">
            <v>FHW51MC57   G204</v>
          </cell>
          <cell r="N201" t="str">
            <v>3841</v>
          </cell>
          <cell r="O201" t="str">
            <v>D4FAMM188948</v>
          </cell>
          <cell r="P201" t="str">
            <v>Creta-D</v>
          </cell>
          <cell r="Q201">
            <v>2021</v>
          </cell>
          <cell r="R201">
            <v>44235</v>
          </cell>
          <cell r="S201">
            <v>13</v>
          </cell>
          <cell r="T201" t="str">
            <v>NL01K6254</v>
          </cell>
          <cell r="U201" t="str">
            <v>02-del</v>
          </cell>
          <cell r="V201" t="str">
            <v>SAURABH SUDHIR SHEDOLKAR</v>
          </cell>
          <cell r="W201" t="str">
            <v>SAURABH SUDHIR SHEDOLKAR</v>
          </cell>
          <cell r="X201" t="str">
            <v>SHUBHAM KADU</v>
          </cell>
          <cell r="Y201">
            <v>44243</v>
          </cell>
          <cell r="Z201">
            <v>44242</v>
          </cell>
          <cell r="AA201">
            <v>44243</v>
          </cell>
          <cell r="AB201">
            <v>44243</v>
          </cell>
        </row>
        <row r="202">
          <cell r="L202" t="str">
            <v>MALPC812LMM133387</v>
          </cell>
          <cell r="M202" t="str">
            <v>FHW5D6617   G206</v>
          </cell>
          <cell r="N202" t="str">
            <v>3835</v>
          </cell>
          <cell r="O202" t="str">
            <v>G4FLMV124980</v>
          </cell>
          <cell r="P202" t="str">
            <v>Creta-P</v>
          </cell>
          <cell r="Q202">
            <v>2021</v>
          </cell>
          <cell r="R202">
            <v>44237</v>
          </cell>
          <cell r="S202">
            <v>15</v>
          </cell>
          <cell r="T202" t="str">
            <v>NL01L4950</v>
          </cell>
          <cell r="U202" t="str">
            <v>02-del</v>
          </cell>
          <cell r="V202" t="str">
            <v>RAJENDRA PRABHAKAR NASHIKKAR</v>
          </cell>
          <cell r="W202" t="str">
            <v>RAJENDRA PRABHAKAR NASHIKKAR</v>
          </cell>
          <cell r="X202" t="str">
            <v>SANKET KAMBLE</v>
          </cell>
          <cell r="Y202">
            <v>44239</v>
          </cell>
          <cell r="Z202">
            <v>44238</v>
          </cell>
          <cell r="AA202">
            <v>44245</v>
          </cell>
          <cell r="AB202">
            <v>44238</v>
          </cell>
        </row>
        <row r="203">
          <cell r="L203" t="str">
            <v>MALB351CYMM157891</v>
          </cell>
          <cell r="M203" t="str">
            <v>HQS6K361L   G239</v>
          </cell>
          <cell r="N203" t="str">
            <v>3765</v>
          </cell>
          <cell r="O203" t="str">
            <v>G4LAMM849230</v>
          </cell>
          <cell r="P203" t="str">
            <v>NIOS-P</v>
          </cell>
          <cell r="Q203">
            <v>2021</v>
          </cell>
          <cell r="R203">
            <v>44236</v>
          </cell>
          <cell r="S203">
            <v>12</v>
          </cell>
          <cell r="T203" t="str">
            <v>NL01AE1730</v>
          </cell>
          <cell r="U203" t="str">
            <v>02-del</v>
          </cell>
          <cell r="V203" t="str">
            <v>NEHA SALIL DIVEKAR</v>
          </cell>
          <cell r="W203" t="str">
            <v>NEHA SALIL DIVEKAR</v>
          </cell>
          <cell r="X203" t="str">
            <v>ABHISHEK KHAKE</v>
          </cell>
          <cell r="Y203">
            <v>44239</v>
          </cell>
          <cell r="Z203">
            <v>44238</v>
          </cell>
          <cell r="AA203">
            <v>44243</v>
          </cell>
          <cell r="AB203">
            <v>44239</v>
          </cell>
        </row>
        <row r="204">
          <cell r="L204" t="str">
            <v>MALFC81BLMM189015</v>
          </cell>
          <cell r="M204" t="str">
            <v>SPW5K3615   G114</v>
          </cell>
          <cell r="N204" t="str">
            <v>3333</v>
          </cell>
          <cell r="O204" t="str">
            <v>G4LAMM848164</v>
          </cell>
          <cell r="P204" t="str">
            <v>Venue-P</v>
          </cell>
          <cell r="Q204">
            <v>2021</v>
          </cell>
          <cell r="R204">
            <v>44236</v>
          </cell>
          <cell r="S204">
            <v>24</v>
          </cell>
          <cell r="T204" t="str">
            <v>NL01AE1730</v>
          </cell>
          <cell r="U204" t="str">
            <v>02-del</v>
          </cell>
          <cell r="V204" t="str">
            <v>SHYAMDAYAL RAMNAYAN YADAV</v>
          </cell>
          <cell r="W204" t="str">
            <v>SHYAMDAYAL RAMNAYAN YADAV</v>
          </cell>
          <cell r="X204" t="str">
            <v>VAIBHAV GHULE</v>
          </cell>
          <cell r="Y204">
            <v>44256</v>
          </cell>
          <cell r="Z204">
            <v>44246</v>
          </cell>
          <cell r="AA204">
            <v>44252</v>
          </cell>
          <cell r="AB204">
            <v>44247</v>
          </cell>
        </row>
        <row r="205">
          <cell r="L205" t="str">
            <v>MALC841FLMM266589</v>
          </cell>
          <cell r="M205" t="str">
            <v>H6S41MC57   G257</v>
          </cell>
          <cell r="N205" t="str">
            <v>3632</v>
          </cell>
          <cell r="O205" t="str">
            <v>D4FAMM190197</v>
          </cell>
          <cell r="P205" t="str">
            <v>Verna-D</v>
          </cell>
          <cell r="Q205">
            <v>2021</v>
          </cell>
          <cell r="R205">
            <v>44236</v>
          </cell>
          <cell r="S205">
            <v>24</v>
          </cell>
          <cell r="T205" t="str">
            <v>NL01AE1730</v>
          </cell>
          <cell r="U205" t="str">
            <v>02-del</v>
          </cell>
          <cell r="V205" t="str">
            <v>DEEPAK GOVIND DESHPANDE</v>
          </cell>
          <cell r="W205" t="str">
            <v>DEEPAK GOVIND DESHPANDE</v>
          </cell>
          <cell r="X205" t="str">
            <v>VIVEK BHALERAO</v>
          </cell>
          <cell r="Y205">
            <v>44256</v>
          </cell>
          <cell r="Z205">
            <v>44247</v>
          </cell>
          <cell r="AA205">
            <v>44252</v>
          </cell>
          <cell r="AB205">
            <v>44247</v>
          </cell>
        </row>
        <row r="206">
          <cell r="L206" t="str">
            <v>MALPC813MMM134490</v>
          </cell>
          <cell r="M206" t="str">
            <v>FHW51MC5F   G208</v>
          </cell>
          <cell r="N206" t="str">
            <v>3837</v>
          </cell>
          <cell r="O206" t="str">
            <v>D4FAMM189094</v>
          </cell>
          <cell r="P206" t="str">
            <v>Creta-D</v>
          </cell>
          <cell r="Q206">
            <v>2021</v>
          </cell>
          <cell r="R206">
            <v>44236</v>
          </cell>
          <cell r="S206">
            <v>11</v>
          </cell>
          <cell r="T206" t="str">
            <v>NL01AE1730</v>
          </cell>
          <cell r="U206" t="str">
            <v>02-del</v>
          </cell>
          <cell r="V206" t="str">
            <v>JEEVAN JANARDAN KHEDEKAR</v>
          </cell>
          <cell r="W206" t="str">
            <v>JEEVAN JANARDAN KHEDEKAR</v>
          </cell>
          <cell r="X206" t="str">
            <v>SHUBHAM KADU</v>
          </cell>
          <cell r="Y206">
            <v>44243</v>
          </cell>
          <cell r="Z206">
            <v>44242</v>
          </cell>
          <cell r="AA206">
            <v>44242</v>
          </cell>
          <cell r="AB206">
            <v>44242</v>
          </cell>
        </row>
        <row r="207">
          <cell r="L207" t="str">
            <v>MALB241CLMM059786</v>
          </cell>
          <cell r="M207" t="str">
            <v>HQS4K3615   D275</v>
          </cell>
          <cell r="N207" t="str">
            <v>3847</v>
          </cell>
          <cell r="O207" t="str">
            <v>G4LAMM848342</v>
          </cell>
          <cell r="P207" t="str">
            <v>AURA-C</v>
          </cell>
          <cell r="Q207">
            <v>2021</v>
          </cell>
          <cell r="R207">
            <v>44236</v>
          </cell>
          <cell r="S207">
            <v>10</v>
          </cell>
          <cell r="T207" t="str">
            <v>NL01AE1730</v>
          </cell>
          <cell r="U207" t="str">
            <v>02-del</v>
          </cell>
          <cell r="V207" t="str">
            <v>RAVINDRA KONDAJI AVTHANKAR</v>
          </cell>
          <cell r="W207" t="str">
            <v>RAVINDRA KONDAJI AVTHANKAR</v>
          </cell>
          <cell r="X207" t="str">
            <v>VAIBHAV GHULE</v>
          </cell>
          <cell r="Y207">
            <v>44237</v>
          </cell>
          <cell r="Z207">
            <v>44236</v>
          </cell>
          <cell r="AA207">
            <v>44241</v>
          </cell>
          <cell r="AB207">
            <v>44237</v>
          </cell>
        </row>
        <row r="208">
          <cell r="L208" t="str">
            <v>MALB241CLMM059844</v>
          </cell>
          <cell r="M208" t="str">
            <v>HQS4K3615   D275</v>
          </cell>
          <cell r="N208" t="str">
            <v>3847</v>
          </cell>
          <cell r="O208" t="str">
            <v>G4LAMM848347</v>
          </cell>
          <cell r="P208" t="str">
            <v>AURA-C</v>
          </cell>
          <cell r="Q208">
            <v>2021</v>
          </cell>
          <cell r="R208">
            <v>44236</v>
          </cell>
          <cell r="S208">
            <v>12</v>
          </cell>
          <cell r="T208" t="str">
            <v>NL01AE1730</v>
          </cell>
          <cell r="U208" t="str">
            <v>02-del</v>
          </cell>
          <cell r="V208" t="str">
            <v>SHIVAJI BHUJANGRAO DHAMANE</v>
          </cell>
          <cell r="W208" t="str">
            <v>SHIVAJI BHUJANGRAO DHAMANE</v>
          </cell>
          <cell r="X208" t="str">
            <v>SHRIKRUSHNA GAVLI</v>
          </cell>
          <cell r="Y208">
            <v>44244</v>
          </cell>
          <cell r="Z208">
            <v>44239</v>
          </cell>
          <cell r="AA208">
            <v>44243</v>
          </cell>
          <cell r="AB208">
            <v>44240</v>
          </cell>
        </row>
        <row r="209">
          <cell r="L209" t="str">
            <v>MALAF51CLMM142016</v>
          </cell>
          <cell r="M209" t="str">
            <v>C4S6E3315   D414</v>
          </cell>
          <cell r="N209" t="str">
            <v>3595</v>
          </cell>
          <cell r="O209" t="str">
            <v>G4HGMM087478</v>
          </cell>
          <cell r="P209" t="str">
            <v>Santro-P</v>
          </cell>
          <cell r="Q209">
            <v>2021</v>
          </cell>
          <cell r="R209">
            <v>44237</v>
          </cell>
          <cell r="S209">
            <v>42</v>
          </cell>
          <cell r="T209" t="str">
            <v>NL01AA7237</v>
          </cell>
          <cell r="U209" t="str">
            <v>03-DEL</v>
          </cell>
          <cell r="V209" t="str">
            <v>ABHISHEK KRISHNANATH KULKARNI</v>
          </cell>
          <cell r="W209" t="str">
            <v>ABHISHEK KRISHNANATH KULKARNI</v>
          </cell>
          <cell r="X209" t="str">
            <v>SIDDHESH MANE</v>
          </cell>
          <cell r="Y209">
            <v>44272</v>
          </cell>
          <cell r="Z209">
            <v>44272</v>
          </cell>
          <cell r="AA209">
            <v>44274</v>
          </cell>
          <cell r="AB209">
            <v>44272</v>
          </cell>
        </row>
        <row r="210">
          <cell r="L210" t="str">
            <v>MALPC813MMM135032</v>
          </cell>
          <cell r="M210" t="str">
            <v>FHW51MC5F   G208</v>
          </cell>
          <cell r="N210" t="str">
            <v>3837</v>
          </cell>
          <cell r="O210" t="str">
            <v>D4FAMM185823</v>
          </cell>
          <cell r="P210" t="str">
            <v>Creta-D</v>
          </cell>
          <cell r="Q210">
            <v>2021</v>
          </cell>
          <cell r="R210">
            <v>44237</v>
          </cell>
          <cell r="S210">
            <v>13</v>
          </cell>
          <cell r="T210" t="str">
            <v>NL01AA7237</v>
          </cell>
          <cell r="U210" t="str">
            <v>02-del</v>
          </cell>
          <cell r="V210" t="str">
            <v>NILESH VIJAYKUMAR KALA</v>
          </cell>
          <cell r="W210" t="str">
            <v>NILESH VIJAYKUMAR KALA</v>
          </cell>
          <cell r="X210" t="str">
            <v>YUVRAJ THORAT</v>
          </cell>
          <cell r="Y210">
            <v>44243</v>
          </cell>
          <cell r="Z210">
            <v>44241</v>
          </cell>
          <cell r="AA210">
            <v>44245</v>
          </cell>
          <cell r="AB210">
            <v>44242</v>
          </cell>
        </row>
        <row r="211">
          <cell r="L211" t="str">
            <v>MALB251CLMM158590</v>
          </cell>
          <cell r="M211" t="str">
            <v>HQS6K3615   D237</v>
          </cell>
          <cell r="N211" t="str">
            <v>3853</v>
          </cell>
          <cell r="O211" t="str">
            <v>G4LAMM850925</v>
          </cell>
          <cell r="P211" t="str">
            <v>NIOS-P</v>
          </cell>
          <cell r="Q211">
            <v>2021</v>
          </cell>
          <cell r="R211">
            <v>44239</v>
          </cell>
          <cell r="S211">
            <v>11</v>
          </cell>
          <cell r="T211" t="str">
            <v>NL01N2280</v>
          </cell>
          <cell r="U211" t="str">
            <v>02-del</v>
          </cell>
          <cell r="V211" t="str">
            <v>PANKAJ RAMPRAKASH NAGPAL</v>
          </cell>
          <cell r="W211" t="str">
            <v>PANKAJ RAMPRAKASH NAGPAL</v>
          </cell>
          <cell r="X211" t="str">
            <v>NITIN BODAKE</v>
          </cell>
          <cell r="Y211">
            <v>44247</v>
          </cell>
          <cell r="Z211">
            <v>44243</v>
          </cell>
          <cell r="AA211">
            <v>44245</v>
          </cell>
          <cell r="AB211">
            <v>44244</v>
          </cell>
        </row>
        <row r="212">
          <cell r="L212" t="str">
            <v>MALBJ512LMM047933</v>
          </cell>
          <cell r="M212" t="str">
            <v>SVS6K7615   K010</v>
          </cell>
          <cell r="N212" t="str">
            <v>3904</v>
          </cell>
          <cell r="O212" t="str">
            <v>G4LFMV076261</v>
          </cell>
          <cell r="P212" t="str">
            <v>All New i20-P</v>
          </cell>
          <cell r="Q212">
            <v>2021</v>
          </cell>
          <cell r="R212">
            <v>44239</v>
          </cell>
          <cell r="S212">
            <v>20</v>
          </cell>
          <cell r="T212" t="str">
            <v>NL01N2280</v>
          </cell>
          <cell r="U212" t="str">
            <v>02-del</v>
          </cell>
          <cell r="V212" t="str">
            <v>DEEPAK NARHARI KONDHARE</v>
          </cell>
          <cell r="W212" t="str">
            <v>DEEPAK NARHARI KONDHARE</v>
          </cell>
          <cell r="X212" t="str">
            <v>SHUBHAM KADU</v>
          </cell>
          <cell r="Y212">
            <v>44249</v>
          </cell>
          <cell r="Z212">
            <v>44249</v>
          </cell>
          <cell r="AA212">
            <v>44252</v>
          </cell>
          <cell r="AB212">
            <v>44251</v>
          </cell>
        </row>
        <row r="213">
          <cell r="L213" t="str">
            <v>MALB241CLMM060503</v>
          </cell>
          <cell r="M213" t="str">
            <v>HQS4K3615   D275</v>
          </cell>
          <cell r="N213" t="str">
            <v>3847</v>
          </cell>
          <cell r="O213" t="str">
            <v>G4LAMM851781</v>
          </cell>
          <cell r="P213" t="str">
            <v>AURA-C</v>
          </cell>
          <cell r="Q213">
            <v>2021</v>
          </cell>
          <cell r="R213">
            <v>44239</v>
          </cell>
          <cell r="S213">
            <v>21</v>
          </cell>
          <cell r="T213" t="str">
            <v>NL01N2280</v>
          </cell>
          <cell r="U213" t="str">
            <v>03-DEL</v>
          </cell>
          <cell r="V213" t="str">
            <v>AMIT DNYANESHWAR KAMTHE</v>
          </cell>
          <cell r="W213" t="str">
            <v>AMIT DNYANESHWAR KAMTHE</v>
          </cell>
          <cell r="X213" t="str">
            <v>SHUBHAM YELLARE</v>
          </cell>
          <cell r="Y213">
            <v>44257</v>
          </cell>
          <cell r="Z213">
            <v>44252</v>
          </cell>
          <cell r="AA213">
            <v>44256</v>
          </cell>
          <cell r="AB213">
            <v>44252</v>
          </cell>
        </row>
        <row r="214">
          <cell r="L214" t="str">
            <v>MALB241CLMM060544</v>
          </cell>
          <cell r="M214" t="str">
            <v>HQS4K3615   D275</v>
          </cell>
          <cell r="N214" t="str">
            <v>3847</v>
          </cell>
          <cell r="O214" t="str">
            <v>G4LAMM852210</v>
          </cell>
          <cell r="P214" t="str">
            <v>AURA-C</v>
          </cell>
          <cell r="Q214">
            <v>2021</v>
          </cell>
          <cell r="R214">
            <v>44239</v>
          </cell>
          <cell r="S214">
            <v>7</v>
          </cell>
          <cell r="T214" t="str">
            <v>NL01N2280</v>
          </cell>
          <cell r="U214" t="str">
            <v>02-del</v>
          </cell>
          <cell r="V214" t="str">
            <v>SHUBHAM VYANKTESH GUNDEWAR</v>
          </cell>
          <cell r="W214" t="str">
            <v>SHUBHAM VYANKTESH GUNDEWAR</v>
          </cell>
          <cell r="X214" t="str">
            <v>ABHISHEK KHAKE</v>
          </cell>
          <cell r="Y214">
            <v>44243</v>
          </cell>
          <cell r="Z214">
            <v>44240</v>
          </cell>
          <cell r="AA214">
            <v>44242</v>
          </cell>
          <cell r="AB214">
            <v>44242</v>
          </cell>
        </row>
        <row r="215">
          <cell r="L215" t="str">
            <v>MALB241CLMM060551</v>
          </cell>
          <cell r="M215" t="str">
            <v>HQS4K3615   D275</v>
          </cell>
          <cell r="N215" t="str">
            <v>3847</v>
          </cell>
          <cell r="O215" t="str">
            <v>G4LAMM852216</v>
          </cell>
          <cell r="P215" t="str">
            <v>AURA-C</v>
          </cell>
          <cell r="Q215">
            <v>2021</v>
          </cell>
          <cell r="R215">
            <v>44239</v>
          </cell>
          <cell r="S215">
            <v>10</v>
          </cell>
          <cell r="T215" t="str">
            <v>NL01N2280</v>
          </cell>
          <cell r="U215" t="str">
            <v>02-del</v>
          </cell>
          <cell r="V215" t="str">
            <v>PRAVIN VITTHALRAO BANSODE</v>
          </cell>
          <cell r="W215" t="str">
            <v>PRAVIN VITTHALRAO BANSODE</v>
          </cell>
          <cell r="X215" t="str">
            <v>SIDDHESH MANE</v>
          </cell>
          <cell r="Y215">
            <v>44243</v>
          </cell>
          <cell r="Z215">
            <v>44243</v>
          </cell>
          <cell r="AA215">
            <v>44245</v>
          </cell>
          <cell r="AB215">
            <v>44243</v>
          </cell>
        </row>
        <row r="216">
          <cell r="L216" t="str">
            <v>MALB241CLMM060552</v>
          </cell>
          <cell r="M216" t="str">
            <v>HQS4K3615   D275</v>
          </cell>
          <cell r="N216" t="str">
            <v>3847</v>
          </cell>
          <cell r="O216" t="str">
            <v>G4LAMM852241</v>
          </cell>
          <cell r="P216" t="str">
            <v>AURA-C</v>
          </cell>
          <cell r="Q216">
            <v>2021</v>
          </cell>
          <cell r="R216">
            <v>44242</v>
          </cell>
          <cell r="S216">
            <v>11</v>
          </cell>
          <cell r="T216" t="str">
            <v>NL01Q1145</v>
          </cell>
          <cell r="U216" t="str">
            <v>02-del</v>
          </cell>
          <cell r="V216" t="str">
            <v>PRABHAKAR VAMAN SUTAR</v>
          </cell>
          <cell r="W216" t="str">
            <v>PRABHAKAR VAMAN SUTAR</v>
          </cell>
          <cell r="X216" t="str">
            <v>SHUBHAM MADANE</v>
          </cell>
          <cell r="Y216">
            <v>44243</v>
          </cell>
          <cell r="Z216">
            <v>44242</v>
          </cell>
          <cell r="AA216">
            <v>44246</v>
          </cell>
          <cell r="AB216">
            <v>44242</v>
          </cell>
        </row>
        <row r="217">
          <cell r="L217" t="str">
            <v>MALB341CYMM060737</v>
          </cell>
          <cell r="M217" t="str">
            <v>HQS4K361L   G252</v>
          </cell>
          <cell r="N217" t="str">
            <v>3766</v>
          </cell>
          <cell r="O217" t="str">
            <v>G4LAMM853578</v>
          </cell>
          <cell r="P217" t="str">
            <v>AURA-P</v>
          </cell>
          <cell r="Q217">
            <v>2021</v>
          </cell>
          <cell r="R217">
            <v>44242</v>
          </cell>
          <cell r="S217">
            <v>31</v>
          </cell>
          <cell r="T217" t="str">
            <v>NL01Q1145</v>
          </cell>
          <cell r="U217" t="str">
            <v>03-DEL</v>
          </cell>
          <cell r="V217" t="str">
            <v>MOUMITA PAUL</v>
          </cell>
          <cell r="W217" t="str">
            <v>MOUMITA PAUL</v>
          </cell>
          <cell r="X217" t="str">
            <v>TATYASAHEB DHANE</v>
          </cell>
          <cell r="Y217">
            <v>44256</v>
          </cell>
          <cell r="Z217">
            <v>44252</v>
          </cell>
          <cell r="AA217">
            <v>44266</v>
          </cell>
          <cell r="AB217">
            <v>44252</v>
          </cell>
        </row>
        <row r="218">
          <cell r="L218" t="str">
            <v>MALFC81DLMM191080</v>
          </cell>
          <cell r="M218" t="str">
            <v>SPW51MC57   G193</v>
          </cell>
          <cell r="N218" t="str">
            <v>3699</v>
          </cell>
          <cell r="O218" t="str">
            <v>D4FAMM193163</v>
          </cell>
          <cell r="P218" t="str">
            <v>Venue-D</v>
          </cell>
          <cell r="Q218">
            <v>2021</v>
          </cell>
          <cell r="R218">
            <v>44242</v>
          </cell>
          <cell r="S218">
            <v>15</v>
          </cell>
          <cell r="T218" t="str">
            <v>NL01Q2022</v>
          </cell>
          <cell r="U218" t="str">
            <v>02-del</v>
          </cell>
          <cell r="V218" t="str">
            <v>PRAKASH CHINTAMAN CHORGE</v>
          </cell>
          <cell r="W218" t="str">
            <v>PRAKASH CHINTAMAN CHORGE</v>
          </cell>
          <cell r="X218" t="str">
            <v>NITIN BODAKE</v>
          </cell>
          <cell r="Y218">
            <v>44247</v>
          </cell>
          <cell r="Z218">
            <v>44243</v>
          </cell>
          <cell r="AA218">
            <v>44251</v>
          </cell>
          <cell r="AB218">
            <v>44244</v>
          </cell>
        </row>
        <row r="219">
          <cell r="L219" t="str">
            <v>MALFC81DLMM191076</v>
          </cell>
          <cell r="M219" t="str">
            <v>SPW51MC57   G193</v>
          </cell>
          <cell r="N219" t="str">
            <v>3699</v>
          </cell>
          <cell r="O219" t="str">
            <v>D4FAMM193121</v>
          </cell>
          <cell r="P219" t="str">
            <v>Venue-D</v>
          </cell>
          <cell r="Q219">
            <v>2021</v>
          </cell>
          <cell r="R219">
            <v>44242</v>
          </cell>
          <cell r="S219">
            <v>7</v>
          </cell>
          <cell r="T219" t="str">
            <v>NL01Q1145</v>
          </cell>
          <cell r="U219" t="str">
            <v>02-del</v>
          </cell>
          <cell r="V219" t="str">
            <v>AVINASH VISHWANATH GONDE</v>
          </cell>
          <cell r="W219" t="str">
            <v>AVINASH VISHWANATH GONDE</v>
          </cell>
          <cell r="X219" t="str">
            <v>SHRIKRUSHNA GAVLI</v>
          </cell>
          <cell r="Y219">
            <v>44243</v>
          </cell>
          <cell r="Z219">
            <v>44240</v>
          </cell>
          <cell r="AA219">
            <v>44243</v>
          </cell>
          <cell r="AB219">
            <v>44240</v>
          </cell>
        </row>
        <row r="220">
          <cell r="L220" t="str">
            <v>MALPA813LMM136776</v>
          </cell>
          <cell r="M220" t="str">
            <v>FHW51MC57   S017</v>
          </cell>
          <cell r="N220" t="str">
            <v>3830</v>
          </cell>
          <cell r="O220" t="str">
            <v>D4FAMM194254</v>
          </cell>
          <cell r="P220" t="str">
            <v>Creta-D</v>
          </cell>
          <cell r="Q220">
            <v>2021</v>
          </cell>
          <cell r="R220">
            <v>44242</v>
          </cell>
          <cell r="S220">
            <v>8</v>
          </cell>
          <cell r="T220" t="str">
            <v>NL01Q1145</v>
          </cell>
          <cell r="U220" t="str">
            <v>02-del</v>
          </cell>
          <cell r="V220" t="str">
            <v>BHAIRU PIRAJI SANAP</v>
          </cell>
          <cell r="W220" t="str">
            <v>BHAIRU PIRAJI SANAP</v>
          </cell>
          <cell r="X220" t="str">
            <v>NITIN BODAKE</v>
          </cell>
          <cell r="Y220">
            <v>44243</v>
          </cell>
          <cell r="Z220">
            <v>44242</v>
          </cell>
          <cell r="AA220">
            <v>44244</v>
          </cell>
          <cell r="AB220">
            <v>44242</v>
          </cell>
        </row>
        <row r="221">
          <cell r="L221" t="str">
            <v>MALPC813LMM136879</v>
          </cell>
          <cell r="M221" t="str">
            <v>FHW51MC57   G206</v>
          </cell>
          <cell r="N221" t="str">
            <v>3836</v>
          </cell>
          <cell r="O221" t="str">
            <v>D4FAMM193601</v>
          </cell>
          <cell r="P221" t="str">
            <v>Creta-D</v>
          </cell>
          <cell r="Q221">
            <v>2021</v>
          </cell>
          <cell r="R221">
            <v>44242</v>
          </cell>
          <cell r="S221">
            <v>20</v>
          </cell>
          <cell r="T221" t="str">
            <v>NL01Q1145</v>
          </cell>
          <cell r="U221" t="str">
            <v>02-del</v>
          </cell>
          <cell r="V221" t="str">
            <v>SHIVAJI MADHUKAR KOLHE</v>
          </cell>
          <cell r="W221" t="str">
            <v>SHIVAJI MADHUKAR KOLHE</v>
          </cell>
          <cell r="X221" t="str">
            <v>SHRIKRUSHNA GAVLI</v>
          </cell>
          <cell r="Y221">
            <v>44252</v>
          </cell>
          <cell r="Z221">
            <v>44248</v>
          </cell>
          <cell r="AA221">
            <v>44252</v>
          </cell>
          <cell r="AB221">
            <v>44249</v>
          </cell>
        </row>
        <row r="222">
          <cell r="L222" t="str">
            <v>MALPC813LMM137040</v>
          </cell>
          <cell r="M222" t="str">
            <v>FHW51MC57   G204</v>
          </cell>
          <cell r="N222" t="str">
            <v>3841</v>
          </cell>
          <cell r="O222" t="str">
            <v>D4FAMM194296</v>
          </cell>
          <cell r="P222" t="str">
            <v>Creta-D</v>
          </cell>
          <cell r="Q222">
            <v>2021</v>
          </cell>
          <cell r="R222">
            <v>44242</v>
          </cell>
          <cell r="S222">
            <v>21</v>
          </cell>
          <cell r="T222" t="str">
            <v>NL01Q1145</v>
          </cell>
          <cell r="U222" t="str">
            <v>03-DEL</v>
          </cell>
          <cell r="V222" t="str">
            <v>DEEPAK SAMBHAJI SHINDE</v>
          </cell>
          <cell r="W222" t="str">
            <v>DEEPAK SAMBHAJI SHINDE</v>
          </cell>
          <cell r="X222" t="str">
            <v>ASHWIN R SAINDANE</v>
          </cell>
          <cell r="Y222">
            <v>44256</v>
          </cell>
          <cell r="Z222">
            <v>44252</v>
          </cell>
          <cell r="AA222">
            <v>44257</v>
          </cell>
          <cell r="AB222">
            <v>44253</v>
          </cell>
        </row>
        <row r="223">
          <cell r="L223" t="str">
            <v>MALPA813LMM136688</v>
          </cell>
          <cell r="M223" t="str">
            <v>FHW51MC57   S010</v>
          </cell>
          <cell r="N223" t="str">
            <v>3809</v>
          </cell>
          <cell r="O223" t="str">
            <v>D4FAMM194255</v>
          </cell>
          <cell r="P223" t="str">
            <v>Creta-D</v>
          </cell>
          <cell r="Q223">
            <v>2021</v>
          </cell>
          <cell r="R223">
            <v>44242</v>
          </cell>
          <cell r="S223">
            <v>13</v>
          </cell>
          <cell r="T223" t="str">
            <v>NL01Q2022</v>
          </cell>
          <cell r="U223" t="str">
            <v>02-del</v>
          </cell>
          <cell r="V223" t="str">
            <v>BUDHARAM OPARAM BISHNOI</v>
          </cell>
          <cell r="W223" t="str">
            <v>BUDHARAM OPARAM BISHNOI</v>
          </cell>
          <cell r="X223" t="str">
            <v>SANKET KAMBLE</v>
          </cell>
          <cell r="Y223">
            <v>44247</v>
          </cell>
          <cell r="Z223">
            <v>44243</v>
          </cell>
          <cell r="AA223">
            <v>44249</v>
          </cell>
          <cell r="AB223">
            <v>44243</v>
          </cell>
        </row>
        <row r="224">
          <cell r="L224" t="str">
            <v>MALFC81DLMM191084</v>
          </cell>
          <cell r="M224" t="str">
            <v>SPW51MC57   G193</v>
          </cell>
          <cell r="N224" t="str">
            <v>3699</v>
          </cell>
          <cell r="O224" t="str">
            <v>D4FAMM193127</v>
          </cell>
          <cell r="P224" t="str">
            <v>Venue-D</v>
          </cell>
          <cell r="Q224">
            <v>2021</v>
          </cell>
          <cell r="R224">
            <v>44242</v>
          </cell>
          <cell r="S224">
            <v>7</v>
          </cell>
          <cell r="T224" t="str">
            <v>NL01G8829</v>
          </cell>
          <cell r="U224" t="str">
            <v>02-del</v>
          </cell>
          <cell r="V224" t="str">
            <v>VAIBHAV LAXMAN MANE</v>
          </cell>
          <cell r="W224" t="str">
            <v>VAIBHAV LAXMAN MANE</v>
          </cell>
          <cell r="X224" t="str">
            <v>SHRIKRUSHNA GAVLI</v>
          </cell>
          <cell r="Y224">
            <v>44243</v>
          </cell>
          <cell r="Z224">
            <v>44242</v>
          </cell>
          <cell r="AA224">
            <v>44243</v>
          </cell>
          <cell r="AB224">
            <v>44242</v>
          </cell>
        </row>
        <row r="225">
          <cell r="L225" t="str">
            <v>MALFC81DLMM191103</v>
          </cell>
          <cell r="M225" t="str">
            <v>SPW51MC57   G193</v>
          </cell>
          <cell r="N225" t="str">
            <v>3699</v>
          </cell>
          <cell r="O225" t="str">
            <v>D4FAMM194168</v>
          </cell>
          <cell r="P225" t="str">
            <v>Venue-D</v>
          </cell>
          <cell r="Q225">
            <v>2021</v>
          </cell>
          <cell r="R225">
            <v>44242</v>
          </cell>
          <cell r="S225">
            <v>13</v>
          </cell>
          <cell r="T225" t="str">
            <v>NL01G8829</v>
          </cell>
          <cell r="U225" t="str">
            <v>02-del</v>
          </cell>
          <cell r="V225" t="str">
            <v>GANPAT AMBADAS KADAM</v>
          </cell>
          <cell r="W225" t="str">
            <v>GANPAT AMBADAS KADAM</v>
          </cell>
          <cell r="X225" t="str">
            <v>VAIBHAV GHULE</v>
          </cell>
          <cell r="Y225">
            <v>44252</v>
          </cell>
          <cell r="Z225">
            <v>44246</v>
          </cell>
          <cell r="AA225">
            <v>44249</v>
          </cell>
          <cell r="AB225">
            <v>44247</v>
          </cell>
        </row>
        <row r="226">
          <cell r="L226" t="str">
            <v>MALBK512LMM048332</v>
          </cell>
          <cell r="M226" t="str">
            <v>SVS6K7615   H061</v>
          </cell>
          <cell r="N226" t="str">
            <v>3753</v>
          </cell>
          <cell r="O226" t="str">
            <v>G4LFMV076010</v>
          </cell>
          <cell r="P226" t="str">
            <v>All New i20-P</v>
          </cell>
          <cell r="Q226">
            <v>2021</v>
          </cell>
          <cell r="R226">
            <v>44242</v>
          </cell>
          <cell r="S226">
            <v>30</v>
          </cell>
          <cell r="T226" t="str">
            <v>NL01G8829</v>
          </cell>
          <cell r="U226" t="str">
            <v>03-DEL</v>
          </cell>
          <cell r="V226" t="str">
            <v>SANTOSHDEVI MAHENDRA RAJPUROHIT</v>
          </cell>
          <cell r="W226" t="str">
            <v>SANTOSHDEVI MAHENDRA RAJPUROHIT</v>
          </cell>
          <cell r="X226" t="str">
            <v>ASHWIN R SAINDANE</v>
          </cell>
          <cell r="Y226">
            <v>44253</v>
          </cell>
          <cell r="Z226">
            <v>44255</v>
          </cell>
          <cell r="AA226">
            <v>44266</v>
          </cell>
          <cell r="AB226">
            <v>44258</v>
          </cell>
        </row>
        <row r="227">
          <cell r="L227" t="str">
            <v>MALB351CYMM160002</v>
          </cell>
          <cell r="M227" t="str">
            <v>HQS6K361L   G240</v>
          </cell>
          <cell r="N227" t="str">
            <v>3762</v>
          </cell>
          <cell r="O227" t="str">
            <v>G4LALM722428</v>
          </cell>
          <cell r="P227" t="str">
            <v>NIOS-P</v>
          </cell>
          <cell r="Q227">
            <v>2021</v>
          </cell>
          <cell r="R227">
            <v>44242</v>
          </cell>
          <cell r="S227">
            <v>19</v>
          </cell>
          <cell r="T227" t="str">
            <v>NL01G8829</v>
          </cell>
          <cell r="U227" t="str">
            <v>02-del</v>
          </cell>
          <cell r="V227" t="str">
            <v>ANIL SURESH DEHAHDRAY</v>
          </cell>
          <cell r="W227" t="str">
            <v>ANIL SURESH DEHADRAY</v>
          </cell>
          <cell r="X227" t="str">
            <v>ASHWIN R SAINDANE</v>
          </cell>
          <cell r="Y227">
            <v>44256</v>
          </cell>
          <cell r="Z227">
            <v>44245</v>
          </cell>
          <cell r="AA227">
            <v>44254</v>
          </cell>
          <cell r="AB227">
            <v>44247</v>
          </cell>
        </row>
        <row r="228">
          <cell r="L228" t="str">
            <v>MALB351CYMM160004</v>
          </cell>
          <cell r="M228" t="str">
            <v>HQS6K361L   G240</v>
          </cell>
          <cell r="N228" t="str">
            <v>3762</v>
          </cell>
          <cell r="O228" t="str">
            <v>G4LALM722444</v>
          </cell>
          <cell r="P228" t="str">
            <v>NIOS-P</v>
          </cell>
          <cell r="Q228">
            <v>2021</v>
          </cell>
          <cell r="R228">
            <v>44242</v>
          </cell>
          <cell r="S228">
            <v>10</v>
          </cell>
          <cell r="T228" t="str">
            <v>NL01G8829</v>
          </cell>
          <cell r="U228" t="str">
            <v>02-del</v>
          </cell>
          <cell r="V228" t="str">
            <v>BHAKTI BHUSHAN SAWANT</v>
          </cell>
          <cell r="W228" t="str">
            <v>BHAKTI BHUSHAN SAWANT</v>
          </cell>
          <cell r="X228" t="str">
            <v>MAHADEV JADHAV</v>
          </cell>
          <cell r="Y228">
            <v>44247</v>
          </cell>
          <cell r="Z228">
            <v>44241</v>
          </cell>
          <cell r="AA228">
            <v>44246</v>
          </cell>
          <cell r="AB228">
            <v>44244</v>
          </cell>
        </row>
        <row r="229">
          <cell r="L229" t="str">
            <v>MALB351CYMM160009</v>
          </cell>
          <cell r="M229" t="str">
            <v>HQS6K361L   G240</v>
          </cell>
          <cell r="N229" t="str">
            <v>3762</v>
          </cell>
          <cell r="O229" t="str">
            <v>G4LALM741079</v>
          </cell>
          <cell r="P229" t="str">
            <v>NIOS-P</v>
          </cell>
          <cell r="Q229">
            <v>2021</v>
          </cell>
          <cell r="R229">
            <v>44242</v>
          </cell>
          <cell r="S229">
            <v>10</v>
          </cell>
          <cell r="T229" t="str">
            <v>NL01G8829</v>
          </cell>
          <cell r="U229" t="str">
            <v>02-del</v>
          </cell>
          <cell r="V229" t="str">
            <v>SAMAKALEEN PRAKASHAN</v>
          </cell>
          <cell r="W229" t="str">
            <v>SAMAKALEEN PRAKASHAN</v>
          </cell>
          <cell r="X229" t="str">
            <v>ABHISHEK KHAKE</v>
          </cell>
          <cell r="Y229">
            <v>44243</v>
          </cell>
          <cell r="Z229">
            <v>44241</v>
          </cell>
          <cell r="AA229">
            <v>44246</v>
          </cell>
          <cell r="AB229">
            <v>44243</v>
          </cell>
        </row>
        <row r="230">
          <cell r="L230" t="str">
            <v>MALB551CYMM160080</v>
          </cell>
          <cell r="M230" t="str">
            <v>HQS6K361L   H091</v>
          </cell>
          <cell r="N230" t="str">
            <v>3767</v>
          </cell>
          <cell r="O230" t="str">
            <v>G4LALM722462</v>
          </cell>
          <cell r="P230" t="str">
            <v>NIOS-P</v>
          </cell>
          <cell r="Q230">
            <v>2021</v>
          </cell>
          <cell r="R230">
            <v>44242</v>
          </cell>
          <cell r="S230">
            <v>12</v>
          </cell>
          <cell r="T230" t="str">
            <v>NL01G8829</v>
          </cell>
          <cell r="U230" t="str">
            <v>02-del</v>
          </cell>
          <cell r="V230" t="str">
            <v>ANAND SURESH KOLHATKAR</v>
          </cell>
          <cell r="W230" t="str">
            <v>ANAND SURESH KOLHATKAR</v>
          </cell>
          <cell r="X230" t="str">
            <v>YUVRAJ THORAT</v>
          </cell>
          <cell r="Y230">
            <v>44243</v>
          </cell>
          <cell r="Z230">
            <v>44241</v>
          </cell>
          <cell r="AA230">
            <v>44247</v>
          </cell>
          <cell r="AB230">
            <v>44242</v>
          </cell>
        </row>
        <row r="231">
          <cell r="L231" t="str">
            <v>MALPC812TMM136601</v>
          </cell>
          <cell r="M231" t="str">
            <v>FHW5D661V   G205</v>
          </cell>
          <cell r="N231" t="str">
            <v>3842</v>
          </cell>
          <cell r="O231" t="str">
            <v>G4FLMV130330</v>
          </cell>
          <cell r="P231" t="str">
            <v>Creta-P</v>
          </cell>
          <cell r="Q231">
            <v>2021</v>
          </cell>
          <cell r="R231">
            <v>44246</v>
          </cell>
          <cell r="S231">
            <v>19</v>
          </cell>
          <cell r="T231" t="str">
            <v>NL01AB9505</v>
          </cell>
          <cell r="U231" t="str">
            <v>02-del</v>
          </cell>
          <cell r="V231" t="str">
            <v>PAWAN RAHANGDALE</v>
          </cell>
          <cell r="W231" t="str">
            <v>PAWAN PRAMODKUMAR RAHANGDALE</v>
          </cell>
          <cell r="X231" t="str">
            <v>ROHIT NIMBALKAR</v>
          </cell>
          <cell r="Y231">
            <v>44252</v>
          </cell>
          <cell r="Z231">
            <v>44246</v>
          </cell>
          <cell r="AA231">
            <v>44255</v>
          </cell>
          <cell r="AB231">
            <v>44247</v>
          </cell>
        </row>
        <row r="232">
          <cell r="L232" t="str">
            <v>MALPC813LMM137499</v>
          </cell>
          <cell r="M232" t="str">
            <v>FHW51MC57   G206</v>
          </cell>
          <cell r="N232" t="str">
            <v>3836</v>
          </cell>
          <cell r="O232" t="str">
            <v>D4FAMM195238</v>
          </cell>
          <cell r="P232" t="str">
            <v>Creta-D</v>
          </cell>
          <cell r="Q232">
            <v>2021</v>
          </cell>
          <cell r="R232">
            <v>44246</v>
          </cell>
          <cell r="S232">
            <v>11</v>
          </cell>
          <cell r="T232" t="str">
            <v>NL01AB9505</v>
          </cell>
          <cell r="U232" t="str">
            <v>02-del</v>
          </cell>
          <cell r="V232" t="str">
            <v xml:space="preserve"> PRAFUL SHRIKANT DAGADE-(POOJA)</v>
          </cell>
          <cell r="W232" t="str">
            <v>PRAFULL SHRIKANT DAGADE</v>
          </cell>
          <cell r="X232" t="str">
            <v>SHRIKRUSHNA GAVLI</v>
          </cell>
          <cell r="Y232">
            <v>44249</v>
          </cell>
          <cell r="Z232">
            <v>44246</v>
          </cell>
          <cell r="AA232">
            <v>44248</v>
          </cell>
          <cell r="AB232">
            <v>44247</v>
          </cell>
        </row>
        <row r="233">
          <cell r="L233" t="str">
            <v>MALB351CYMM161109</v>
          </cell>
          <cell r="M233" t="str">
            <v>HQS6K361L   G239</v>
          </cell>
          <cell r="N233" t="str">
            <v>3765</v>
          </cell>
          <cell r="O233" t="str">
            <v>G4LALM736466</v>
          </cell>
          <cell r="P233" t="str">
            <v>NIOS-P</v>
          </cell>
          <cell r="Q233">
            <v>2021</v>
          </cell>
          <cell r="R233">
            <v>44246</v>
          </cell>
          <cell r="S233">
            <v>17</v>
          </cell>
          <cell r="T233" t="str">
            <v>NL01AB9505</v>
          </cell>
          <cell r="U233" t="str">
            <v>02-del</v>
          </cell>
          <cell r="V233" t="str">
            <v>VISHAL BANSILAL BHAVSAR</v>
          </cell>
          <cell r="W233" t="str">
            <v>VISHAL BANSILAL BHAVSAR</v>
          </cell>
          <cell r="X233" t="str">
            <v>ABHISHEK MANORE</v>
          </cell>
          <cell r="Y233">
            <v>44256</v>
          </cell>
          <cell r="Z233">
            <v>44248</v>
          </cell>
          <cell r="AA233">
            <v>44252</v>
          </cell>
          <cell r="AB233">
            <v>44250</v>
          </cell>
        </row>
        <row r="234">
          <cell r="L234" t="str">
            <v>MALPC813MMM138187</v>
          </cell>
          <cell r="M234" t="str">
            <v>FHW51MC5F   G208</v>
          </cell>
          <cell r="N234" t="str">
            <v>3837</v>
          </cell>
          <cell r="O234" t="str">
            <v>D4FAMM195680</v>
          </cell>
          <cell r="P234" t="str">
            <v>Creta-D</v>
          </cell>
          <cell r="Q234">
            <v>2021</v>
          </cell>
          <cell r="R234">
            <v>44246</v>
          </cell>
          <cell r="S234">
            <v>13</v>
          </cell>
          <cell r="T234" t="str">
            <v>NL01AB9505</v>
          </cell>
          <cell r="U234" t="str">
            <v>02-del</v>
          </cell>
          <cell r="V234" t="str">
            <v>RAKHIBEN VISHAL KOTHARI</v>
          </cell>
          <cell r="W234" t="str">
            <v>RAKHIBEN VISHAL KOTHARI</v>
          </cell>
          <cell r="X234" t="str">
            <v>VIVEK BHALERAO</v>
          </cell>
          <cell r="Y234">
            <v>44252</v>
          </cell>
          <cell r="Z234">
            <v>44249</v>
          </cell>
          <cell r="AA234">
            <v>44251</v>
          </cell>
          <cell r="AB234" t="str">
            <v>by party</v>
          </cell>
        </row>
        <row r="235">
          <cell r="L235" t="str">
            <v>MALPB813LMM138032</v>
          </cell>
          <cell r="M235" t="str">
            <v>FHW51MC57   D124</v>
          </cell>
          <cell r="N235" t="str">
            <v>3839</v>
          </cell>
          <cell r="O235" t="str">
            <v>D4FAMM196081</v>
          </cell>
          <cell r="P235" t="str">
            <v>Creta-D</v>
          </cell>
          <cell r="Q235">
            <v>2021</v>
          </cell>
          <cell r="R235">
            <v>44246</v>
          </cell>
          <cell r="S235">
            <v>11</v>
          </cell>
          <cell r="T235" t="str">
            <v>NL01AB9505</v>
          </cell>
          <cell r="U235" t="str">
            <v>02-del</v>
          </cell>
          <cell r="V235" t="str">
            <v>BALIRAM WAGHU PAWAR</v>
          </cell>
          <cell r="W235" t="str">
            <v>BALIRAM WAGHU PAWAR</v>
          </cell>
          <cell r="X235" t="str">
            <v>VAIBHAV GHULE</v>
          </cell>
          <cell r="Y235">
            <v>44252</v>
          </cell>
          <cell r="Z235">
            <v>44245</v>
          </cell>
          <cell r="AA235">
            <v>44249</v>
          </cell>
          <cell r="AB235">
            <v>44247</v>
          </cell>
        </row>
        <row r="236">
          <cell r="L236" t="str">
            <v>MALPC813MMM138225</v>
          </cell>
          <cell r="M236" t="str">
            <v>FHW51MC5F   G208</v>
          </cell>
          <cell r="N236" t="str">
            <v>3837</v>
          </cell>
          <cell r="O236" t="str">
            <v>D4FAMM196453</v>
          </cell>
          <cell r="P236" t="str">
            <v>Creta-D</v>
          </cell>
          <cell r="Q236">
            <v>2021</v>
          </cell>
          <cell r="R236">
            <v>44246</v>
          </cell>
          <cell r="S236">
            <v>17</v>
          </cell>
          <cell r="T236" t="str">
            <v>NL01AB9505</v>
          </cell>
          <cell r="U236" t="str">
            <v>02-del</v>
          </cell>
          <cell r="V236" t="str">
            <v>LILLY GEORGE KUTTY-md ref</v>
          </cell>
          <cell r="W236" t="str">
            <v>LILLY GEORGE KUTTY</v>
          </cell>
          <cell r="X236" t="str">
            <v>ROHIT NIMBALKAR</v>
          </cell>
          <cell r="Y236">
            <v>44252</v>
          </cell>
          <cell r="Z236">
            <v>44246</v>
          </cell>
          <cell r="AA236">
            <v>44252</v>
          </cell>
          <cell r="AB236">
            <v>44247</v>
          </cell>
        </row>
        <row r="237">
          <cell r="L237" t="str">
            <v>MALFC81BLMM191293</v>
          </cell>
          <cell r="M237" t="str">
            <v>SPW5K3615   G114</v>
          </cell>
          <cell r="N237" t="str">
            <v>3333</v>
          </cell>
          <cell r="O237" t="str">
            <v>G4LALM725531</v>
          </cell>
          <cell r="P237" t="str">
            <v>Venue-P</v>
          </cell>
          <cell r="Q237">
            <v>2021</v>
          </cell>
          <cell r="R237">
            <v>44249</v>
          </cell>
          <cell r="S237">
            <v>16</v>
          </cell>
          <cell r="T237" t="str">
            <v>RJ47GA2047</v>
          </cell>
          <cell r="U237" t="str">
            <v>02-del</v>
          </cell>
          <cell r="V237" t="str">
            <v>DARSHANA CHANDRASHEKHA HAJARE</v>
          </cell>
          <cell r="W237" t="str">
            <v>DARSHANA CHANDRASHEKHAR HAJARE</v>
          </cell>
          <cell r="X237" t="str">
            <v>ROHIT NIMBALKAR</v>
          </cell>
          <cell r="Y237">
            <v>44256</v>
          </cell>
          <cell r="Z237">
            <v>44249</v>
          </cell>
          <cell r="AA237">
            <v>44253</v>
          </cell>
          <cell r="AB237">
            <v>44250</v>
          </cell>
        </row>
        <row r="238">
          <cell r="L238" t="str">
            <v>MALFC81AVMM192500</v>
          </cell>
          <cell r="M238" t="str">
            <v>SPW5K2G1U   G191</v>
          </cell>
          <cell r="N238" t="str">
            <v>3696</v>
          </cell>
          <cell r="O238" t="str">
            <v>G3LCMM197510</v>
          </cell>
          <cell r="P238" t="str">
            <v>Venue-P</v>
          </cell>
          <cell r="Q238">
            <v>2021</v>
          </cell>
          <cell r="R238">
            <v>44249</v>
          </cell>
          <cell r="S238">
            <v>16</v>
          </cell>
          <cell r="T238" t="str">
            <v>RJ47GA2047</v>
          </cell>
          <cell r="U238" t="str">
            <v>02-del</v>
          </cell>
          <cell r="V238" t="str">
            <v>ASHISH SHANTARAM DATAR</v>
          </cell>
          <cell r="W238" t="str">
            <v>ASHISH SHANTARAM DATAR</v>
          </cell>
          <cell r="X238" t="str">
            <v>SHRIKRUSHNA GAVLI</v>
          </cell>
          <cell r="Y238">
            <v>44252</v>
          </cell>
          <cell r="Z238">
            <v>44250</v>
          </cell>
          <cell r="AA238">
            <v>44255</v>
          </cell>
          <cell r="AB238" t="str">
            <v>by party</v>
          </cell>
        </row>
        <row r="239">
          <cell r="L239" t="str">
            <v>MALFC81BLMM191142</v>
          </cell>
          <cell r="M239" t="str">
            <v>SPW5K3615   G114</v>
          </cell>
          <cell r="N239" t="str">
            <v>3333</v>
          </cell>
          <cell r="O239" t="str">
            <v>G4LAMM856865</v>
          </cell>
          <cell r="P239" t="str">
            <v>Venue-P</v>
          </cell>
          <cell r="Q239">
            <v>2021</v>
          </cell>
          <cell r="R239">
            <v>44249</v>
          </cell>
          <cell r="S239">
            <v>13</v>
          </cell>
          <cell r="T239" t="str">
            <v>RJ47GA2047</v>
          </cell>
          <cell r="U239" t="str">
            <v>02-del</v>
          </cell>
          <cell r="V239" t="str">
            <v>GAURI MAHESH GHADGE</v>
          </cell>
          <cell r="W239" t="str">
            <v>GAURI MAHESH GHADGE</v>
          </cell>
          <cell r="X239" t="str">
            <v>SHUBHAM KADU</v>
          </cell>
          <cell r="Y239">
            <v>44252</v>
          </cell>
          <cell r="Z239">
            <v>44249</v>
          </cell>
          <cell r="AA239">
            <v>44251</v>
          </cell>
          <cell r="AB239">
            <v>44250</v>
          </cell>
        </row>
        <row r="240">
          <cell r="L240" t="str">
            <v>MALB351CLMM162163</v>
          </cell>
          <cell r="M240" t="str">
            <v>HQS6K3615   G234</v>
          </cell>
          <cell r="N240" t="str">
            <v>3702</v>
          </cell>
          <cell r="O240" t="str">
            <v>G4LAMM859857</v>
          </cell>
          <cell r="P240" t="str">
            <v>NIOS-P</v>
          </cell>
          <cell r="Q240">
            <v>2021</v>
          </cell>
          <cell r="R240">
            <v>44249</v>
          </cell>
          <cell r="S240">
            <v>14</v>
          </cell>
          <cell r="T240" t="str">
            <v>RJ47GA2047</v>
          </cell>
          <cell r="U240" t="str">
            <v>02-del</v>
          </cell>
          <cell r="V240" t="str">
            <v>YESHWANT VASANT TAMBE</v>
          </cell>
          <cell r="W240" t="str">
            <v>YESHWANT VASANT TAMBE</v>
          </cell>
          <cell r="X240" t="str">
            <v>VRUSHALI MOHITE</v>
          </cell>
          <cell r="Y240">
            <v>44252</v>
          </cell>
          <cell r="Z240">
            <v>44251</v>
          </cell>
          <cell r="AA240">
            <v>44254</v>
          </cell>
          <cell r="AB240">
            <v>44252</v>
          </cell>
        </row>
        <row r="241">
          <cell r="L241" t="str">
            <v>MALB351CLMM162259</v>
          </cell>
          <cell r="M241" t="str">
            <v>HQS6K3615   G234</v>
          </cell>
          <cell r="N241" t="str">
            <v>3702</v>
          </cell>
          <cell r="O241" t="str">
            <v>G4LAMM859840</v>
          </cell>
          <cell r="P241" t="str">
            <v>NIOS-P</v>
          </cell>
          <cell r="Q241">
            <v>2021</v>
          </cell>
          <cell r="R241">
            <v>44249</v>
          </cell>
          <cell r="S241">
            <v>47</v>
          </cell>
          <cell r="T241" t="str">
            <v>RJ47GA2047</v>
          </cell>
          <cell r="U241" t="str">
            <v>CURRENT</v>
          </cell>
          <cell r="V241" t="str">
            <v>NIKHIL PAVAN GADODIYA</v>
          </cell>
          <cell r="W241" t="str">
            <v>NIKHIL PAVAN GADODIYA</v>
          </cell>
          <cell r="X241" t="str">
            <v>SHUBHAM KADU</v>
          </cell>
          <cell r="Y241">
            <v>44289</v>
          </cell>
          <cell r="Z241">
            <v>44283</v>
          </cell>
          <cell r="AA241">
            <v>44288</v>
          </cell>
          <cell r="AB241">
            <v>44285</v>
          </cell>
        </row>
        <row r="242">
          <cell r="L242" t="str">
            <v>MALFC81BLMM192306</v>
          </cell>
          <cell r="M242" t="str">
            <v>SPW5K3615   G194</v>
          </cell>
          <cell r="N242" t="str">
            <v>3697</v>
          </cell>
          <cell r="O242" t="str">
            <v>G4LAMM859528</v>
          </cell>
          <cell r="P242" t="str">
            <v>Venue-P</v>
          </cell>
          <cell r="Q242">
            <v>2021</v>
          </cell>
          <cell r="R242">
            <v>44250</v>
          </cell>
          <cell r="S242">
            <v>16</v>
          </cell>
          <cell r="T242" t="str">
            <v>NL01AA9096</v>
          </cell>
          <cell r="U242" t="str">
            <v>03-DEL</v>
          </cell>
          <cell r="V242" t="str">
            <v>SIDDHESH SURESH PATIL</v>
          </cell>
          <cell r="W242" t="str">
            <v>SIDDHESH SURESH PATIL</v>
          </cell>
          <cell r="X242" t="str">
            <v>SHUBHAM MADANE</v>
          </cell>
          <cell r="Y242">
            <v>44252</v>
          </cell>
          <cell r="Z242">
            <v>44251</v>
          </cell>
          <cell r="AA242">
            <v>44257</v>
          </cell>
          <cell r="AB242">
            <v>44251</v>
          </cell>
        </row>
        <row r="243">
          <cell r="L243" t="str">
            <v>MALBK511VMM050162</v>
          </cell>
          <cell r="M243" t="str">
            <v>SVS6K2G1U   H062</v>
          </cell>
          <cell r="N243" t="str">
            <v>3799</v>
          </cell>
          <cell r="O243" t="str">
            <v>G3LCMM200245</v>
          </cell>
          <cell r="P243" t="str">
            <v>All New i20-P</v>
          </cell>
          <cell r="Q243">
            <v>2021</v>
          </cell>
          <cell r="R243">
            <v>44250</v>
          </cell>
          <cell r="S243">
            <v>13</v>
          </cell>
          <cell r="T243" t="str">
            <v>NL01AA9096</v>
          </cell>
          <cell r="U243" t="str">
            <v>02-del</v>
          </cell>
          <cell r="V243" t="str">
            <v>DHIRAJ SUDHAKAR CHONDHIKAR</v>
          </cell>
          <cell r="W243" t="str">
            <v>DHIRAJ SUDHAKAR CHONDHIKAR</v>
          </cell>
          <cell r="X243" t="str">
            <v>SANKET KAMBLE</v>
          </cell>
          <cell r="Y243">
            <v>44249</v>
          </cell>
          <cell r="Z243">
            <v>44251</v>
          </cell>
          <cell r="AA243">
            <v>44253</v>
          </cell>
          <cell r="AB243">
            <v>44251</v>
          </cell>
        </row>
        <row r="244">
          <cell r="L244" t="str">
            <v>MALPC813MMM137073</v>
          </cell>
          <cell r="M244" t="str">
            <v>FHW51MC5F   G208</v>
          </cell>
          <cell r="N244" t="str">
            <v>3837</v>
          </cell>
          <cell r="O244" t="str">
            <v>D4FAMM192077</v>
          </cell>
          <cell r="P244" t="str">
            <v>Creta-D</v>
          </cell>
          <cell r="Q244">
            <v>2021</v>
          </cell>
          <cell r="R244">
            <v>44249</v>
          </cell>
          <cell r="S244">
            <v>19</v>
          </cell>
          <cell r="T244" t="str">
            <v>RJ47GA2047</v>
          </cell>
          <cell r="U244" t="str">
            <v>02-del</v>
          </cell>
          <cell r="V244" t="str">
            <v>RAJESHWAR PRADIP SUPEKAR</v>
          </cell>
          <cell r="W244" t="str">
            <v>RAJESHWAR PRADIP SUPEKAR</v>
          </cell>
          <cell r="X244" t="str">
            <v>SHUBHAM KADU</v>
          </cell>
          <cell r="Y244">
            <v>44250</v>
          </cell>
          <cell r="Z244">
            <v>44249</v>
          </cell>
          <cell r="AA244">
            <v>44228</v>
          </cell>
          <cell r="AB244">
            <v>44250</v>
          </cell>
        </row>
        <row r="245">
          <cell r="L245" t="str">
            <v>MALPA813LMM140202</v>
          </cell>
          <cell r="M245" t="str">
            <v>FHW51MC57   S010</v>
          </cell>
          <cell r="N245" t="str">
            <v>3809</v>
          </cell>
          <cell r="O245" t="str">
            <v>D4FAMM200220</v>
          </cell>
          <cell r="P245" t="str">
            <v>Creta-D</v>
          </cell>
          <cell r="Q245">
            <v>2021</v>
          </cell>
          <cell r="R245">
            <v>44250</v>
          </cell>
          <cell r="S245">
            <v>13</v>
          </cell>
          <cell r="T245" t="str">
            <v>NL01AA9096</v>
          </cell>
          <cell r="U245" t="str">
            <v>02-del</v>
          </cell>
          <cell r="V245" t="str">
            <v>GOPAL GOVINDRAO MANEDESHMUKH</v>
          </cell>
          <cell r="W245" t="str">
            <v>GOPAL GOVINDRAO MANEDESHMUKH</v>
          </cell>
          <cell r="X245" t="str">
            <v>SIDDHESH MANE</v>
          </cell>
          <cell r="Y245">
            <v>44252</v>
          </cell>
          <cell r="Z245">
            <v>44250</v>
          </cell>
          <cell r="AA245">
            <v>44252</v>
          </cell>
          <cell r="AB245">
            <v>44251</v>
          </cell>
        </row>
        <row r="246">
          <cell r="L246" t="str">
            <v>MALB241CLMM062092</v>
          </cell>
          <cell r="M246" t="str">
            <v>HQS4K3615   D275</v>
          </cell>
          <cell r="N246" t="str">
            <v>3847</v>
          </cell>
          <cell r="O246" t="str">
            <v>G4LAMM861999</v>
          </cell>
          <cell r="P246" t="str">
            <v>AURA-C</v>
          </cell>
          <cell r="Q246">
            <v>2021</v>
          </cell>
          <cell r="R246">
            <v>44250</v>
          </cell>
          <cell r="S246">
            <v>13</v>
          </cell>
          <cell r="T246" t="str">
            <v>NL01AA9096</v>
          </cell>
          <cell r="U246" t="str">
            <v>02-del</v>
          </cell>
          <cell r="V246" t="str">
            <v>DHRUV DINESH SHARMA</v>
          </cell>
          <cell r="W246" t="str">
            <v>DHRUV DINESH SHARMA</v>
          </cell>
          <cell r="X246" t="str">
            <v>YUVRAJ THORAT</v>
          </cell>
          <cell r="Y246">
            <v>44256</v>
          </cell>
          <cell r="Z246">
            <v>44251</v>
          </cell>
          <cell r="AA246">
            <v>44252</v>
          </cell>
          <cell r="AB246">
            <v>44252</v>
          </cell>
        </row>
        <row r="247">
          <cell r="L247" t="str">
            <v>MALB241CLMM061972</v>
          </cell>
          <cell r="M247" t="str">
            <v>HQS4K3615   D275</v>
          </cell>
          <cell r="N247" t="str">
            <v>3847</v>
          </cell>
          <cell r="O247" t="str">
            <v>G4LAMM861974</v>
          </cell>
          <cell r="P247" t="str">
            <v>AURA-C</v>
          </cell>
          <cell r="Q247">
            <v>2021</v>
          </cell>
          <cell r="R247">
            <v>44250</v>
          </cell>
          <cell r="S247">
            <v>44</v>
          </cell>
          <cell r="T247" t="str">
            <v>NL01AA9096</v>
          </cell>
          <cell r="U247" t="str">
            <v>03-DEL</v>
          </cell>
          <cell r="V247" t="str">
            <v>PRIYA PRITAM MANE</v>
          </cell>
          <cell r="W247" t="str">
            <v>PRIYA PRITAM MANE</v>
          </cell>
          <cell r="X247" t="str">
            <v>VIDULA BHARAM</v>
          </cell>
          <cell r="Y247">
            <v>44250</v>
          </cell>
          <cell r="Z247">
            <v>44250</v>
          </cell>
          <cell r="AA247">
            <v>44264</v>
          </cell>
          <cell r="AB247">
            <v>44252</v>
          </cell>
        </row>
        <row r="248">
          <cell r="L248" t="str">
            <v>MALB241CLMM062236</v>
          </cell>
          <cell r="M248" t="str">
            <v>HQS4K3615   D273</v>
          </cell>
          <cell r="N248" t="str">
            <v>3856</v>
          </cell>
          <cell r="O248" t="str">
            <v>G4LAMM863689</v>
          </cell>
          <cell r="P248" t="str">
            <v>AURA-P</v>
          </cell>
          <cell r="Q248">
            <v>2021</v>
          </cell>
          <cell r="R248">
            <v>44250</v>
          </cell>
          <cell r="S248">
            <v>33</v>
          </cell>
          <cell r="T248" t="str">
            <v>NL01AA9096</v>
          </cell>
          <cell r="U248" t="str">
            <v>03-DEL</v>
          </cell>
          <cell r="V248" t="str">
            <v>ASHISH MADHAV RANADE</v>
          </cell>
          <cell r="W248" t="str">
            <v>ASHISH MADHAV RANADE</v>
          </cell>
          <cell r="X248" t="str">
            <v>ABHISHEK MANORE</v>
          </cell>
          <cell r="Y248">
            <v>44273</v>
          </cell>
          <cell r="Z248">
            <v>44273</v>
          </cell>
          <cell r="AA248">
            <v>44276</v>
          </cell>
          <cell r="AB248">
            <v>44273</v>
          </cell>
        </row>
        <row r="249">
          <cell r="L249" t="str">
            <v>MALAF51CLMM143328</v>
          </cell>
          <cell r="M249" t="str">
            <v>C4S6E3315   D414</v>
          </cell>
          <cell r="N249" t="str">
            <v>3595</v>
          </cell>
          <cell r="O249" t="str">
            <v>G4HGMM087559</v>
          </cell>
          <cell r="P249" t="str">
            <v>Santro-P</v>
          </cell>
          <cell r="Q249">
            <v>2021</v>
          </cell>
          <cell r="R249">
            <v>44249</v>
          </cell>
          <cell r="S249">
            <v>42</v>
          </cell>
          <cell r="T249" t="str">
            <v>RJ47GA2047</v>
          </cell>
          <cell r="U249" t="str">
            <v>03-DEL</v>
          </cell>
          <cell r="V249" t="str">
            <v>RAJENDRA HANUMANT DOLE</v>
          </cell>
          <cell r="W249" t="str">
            <v>RAJENDRA HANUMANT DOLE</v>
          </cell>
          <cell r="X249" t="str">
            <v>SHRIKRUSHNA GAVLI</v>
          </cell>
          <cell r="Y249">
            <v>44256</v>
          </cell>
          <cell r="Z249">
            <v>44252</v>
          </cell>
          <cell r="AA249">
            <v>44258</v>
          </cell>
          <cell r="AB249">
            <v>44253</v>
          </cell>
        </row>
        <row r="250">
          <cell r="L250" t="str">
            <v>MALBH514LMM049121</v>
          </cell>
          <cell r="M250" t="str">
            <v>SVS61MC57   G119</v>
          </cell>
          <cell r="N250" t="str">
            <v>3894</v>
          </cell>
          <cell r="O250" t="str">
            <v>D4FAMM196363</v>
          </cell>
          <cell r="P250" t="str">
            <v>All New i20-D</v>
          </cell>
          <cell r="Q250">
            <v>2021</v>
          </cell>
          <cell r="R250">
            <v>44253</v>
          </cell>
          <cell r="S250">
            <v>22</v>
          </cell>
          <cell r="T250" t="str">
            <v>NL01K6880</v>
          </cell>
          <cell r="U250" t="str">
            <v>03-DEL</v>
          </cell>
          <cell r="V250" t="str">
            <v>BIPINCHANDRA LALABHAI PATEL</v>
          </cell>
          <cell r="W250" t="str">
            <v>BIPINCHANDRA LALABHAI PATEL</v>
          </cell>
          <cell r="X250" t="str">
            <v>ROHIT NIMBALKAR</v>
          </cell>
          <cell r="Y250">
            <v>44260</v>
          </cell>
          <cell r="Z250">
            <v>44258</v>
          </cell>
          <cell r="AA250">
            <v>44260</v>
          </cell>
          <cell r="AB250" t="str">
            <v>by party</v>
          </cell>
        </row>
        <row r="251">
          <cell r="L251" t="str">
            <v>MALBH514LMM049145</v>
          </cell>
          <cell r="M251" t="str">
            <v>SVS61MC57   G119</v>
          </cell>
          <cell r="N251" t="str">
            <v>3894</v>
          </cell>
          <cell r="O251" t="str">
            <v>D4FAMM196961</v>
          </cell>
          <cell r="P251" t="str">
            <v>All New i20-D</v>
          </cell>
          <cell r="Q251">
            <v>2021</v>
          </cell>
          <cell r="R251">
            <v>44253</v>
          </cell>
          <cell r="S251">
            <v>61</v>
          </cell>
          <cell r="T251" t="str">
            <v>NL01K6880</v>
          </cell>
          <cell r="U251" t="str">
            <v>ALLOT</v>
          </cell>
          <cell r="V251" t="str">
            <v>RAKESH SHYAMSUNDER BHUTADA</v>
          </cell>
          <cell r="W251" t="e">
            <v>#N/A</v>
          </cell>
          <cell r="X251" t="str">
            <v>ASHWIN R SAINDANE</v>
          </cell>
          <cell r="Y251" t="e">
            <v>#N/A</v>
          </cell>
          <cell r="Z251" t="e">
            <v>#N/A</v>
          </cell>
          <cell r="AB251" t="e">
            <v>#N/A</v>
          </cell>
        </row>
        <row r="252">
          <cell r="L252" t="str">
            <v>MALFC81ALMM194558</v>
          </cell>
          <cell r="M252" t="str">
            <v>SPW5K2G17   G192</v>
          </cell>
          <cell r="N252" t="str">
            <v>3691</v>
          </cell>
          <cell r="O252" t="str">
            <v>G3LCMM199712</v>
          </cell>
          <cell r="P252" t="str">
            <v>Venue-P</v>
          </cell>
          <cell r="Q252">
            <v>2021</v>
          </cell>
          <cell r="R252">
            <v>44253</v>
          </cell>
          <cell r="S252">
            <v>46</v>
          </cell>
          <cell r="T252" t="str">
            <v>NL01K6880</v>
          </cell>
          <cell r="U252" t="str">
            <v>CURRENT</v>
          </cell>
          <cell r="V252" t="str">
            <v>KANARAM DEVARAMJI BORANA</v>
          </cell>
          <cell r="W252" t="str">
            <v>KANARAM DEVARAMJI BORANA</v>
          </cell>
          <cell r="X252" t="str">
            <v>NITIN BODAKE</v>
          </cell>
          <cell r="Y252">
            <v>44289</v>
          </cell>
          <cell r="Z252">
            <v>44285</v>
          </cell>
          <cell r="AA252">
            <v>44290</v>
          </cell>
          <cell r="AB252">
            <v>44285</v>
          </cell>
        </row>
        <row r="253">
          <cell r="L253" t="str">
            <v>MALFC81BLMM194407</v>
          </cell>
          <cell r="M253" t="str">
            <v>SPW5K3615   G114</v>
          </cell>
          <cell r="N253" t="str">
            <v>3333</v>
          </cell>
          <cell r="O253" t="str">
            <v>G4LALM753813</v>
          </cell>
          <cell r="P253" t="str">
            <v>Venue-P</v>
          </cell>
          <cell r="Q253">
            <v>2021</v>
          </cell>
          <cell r="R253">
            <v>44253</v>
          </cell>
          <cell r="S253">
            <v>54</v>
          </cell>
          <cell r="T253" t="str">
            <v>NL01AA6771</v>
          </cell>
          <cell r="U253" t="str">
            <v>CURRENT</v>
          </cell>
          <cell r="V253" t="str">
            <v>ABHIJIT RAMESH TIKHE</v>
          </cell>
          <cell r="W253" t="str">
            <v>ABHIJIT RAMESH TIKHE</v>
          </cell>
          <cell r="X253" t="str">
            <v>VAIBHAV GHULE</v>
          </cell>
          <cell r="Y253">
            <v>44295</v>
          </cell>
          <cell r="Z253" t="e">
            <v>#N/A</v>
          </cell>
          <cell r="AA253">
            <v>44299</v>
          </cell>
          <cell r="AB253">
            <v>44295</v>
          </cell>
        </row>
        <row r="254">
          <cell r="L254" t="str">
            <v>MALFC81BLMM194381</v>
          </cell>
          <cell r="M254" t="str">
            <v>SPW5K3615   G114</v>
          </cell>
          <cell r="N254" t="str">
            <v>3333</v>
          </cell>
          <cell r="O254" t="str">
            <v>G4LAMM864885</v>
          </cell>
          <cell r="P254" t="str">
            <v>Venue-P</v>
          </cell>
          <cell r="Q254">
            <v>2021</v>
          </cell>
          <cell r="R254">
            <v>44253</v>
          </cell>
          <cell r="S254">
            <v>41</v>
          </cell>
          <cell r="T254" t="str">
            <v>NL01AA6771</v>
          </cell>
          <cell r="U254" t="str">
            <v>03-DEL</v>
          </cell>
          <cell r="V254" t="str">
            <v>LOHIA MACHATRONIK PRIVATE LIMITED</v>
          </cell>
          <cell r="W254" t="str">
            <v>LOHIA MACHATRONIK PRIVATE LIMITED</v>
          </cell>
          <cell r="X254" t="str">
            <v>SHRIKRUSHNA GAVLI</v>
          </cell>
          <cell r="Y254">
            <v>44267</v>
          </cell>
          <cell r="Z254">
            <v>44265</v>
          </cell>
          <cell r="AA254">
            <v>44271</v>
          </cell>
          <cell r="AB254">
            <v>44266</v>
          </cell>
        </row>
        <row r="255">
          <cell r="L255" t="str">
            <v>MALA741CLMM402945</v>
          </cell>
          <cell r="M255" t="str">
            <v>B4S4K3615   DA58</v>
          </cell>
          <cell r="N255" t="str">
            <v>3781</v>
          </cell>
          <cell r="O255" t="str">
            <v>G4LAMM862857</v>
          </cell>
          <cell r="P255" t="str">
            <v>Xcent-C</v>
          </cell>
          <cell r="Q255">
            <v>2021</v>
          </cell>
          <cell r="R255">
            <v>44253</v>
          </cell>
          <cell r="S255">
            <v>54</v>
          </cell>
          <cell r="T255" t="str">
            <v>NL01AA6771</v>
          </cell>
          <cell r="U255" t="str">
            <v>FREE</v>
          </cell>
          <cell r="V255" t="e">
            <v>#N/A</v>
          </cell>
          <cell r="W255" t="e">
            <v>#N/A</v>
          </cell>
          <cell r="X255" t="e">
            <v>#N/A</v>
          </cell>
          <cell r="Y255" t="e">
            <v>#N/A</v>
          </cell>
          <cell r="Z255" t="e">
            <v>#N/A</v>
          </cell>
          <cell r="AB255" t="e">
            <v>#N/A</v>
          </cell>
        </row>
        <row r="256">
          <cell r="L256" t="str">
            <v>MALFC81BLMM194508</v>
          </cell>
          <cell r="M256" t="str">
            <v>SPW5K3615   G114</v>
          </cell>
          <cell r="N256" t="str">
            <v>3333</v>
          </cell>
          <cell r="O256" t="str">
            <v>G4LAMM866115</v>
          </cell>
          <cell r="P256" t="str">
            <v>Venue-P</v>
          </cell>
          <cell r="Q256">
            <v>2021</v>
          </cell>
          <cell r="R256">
            <v>44253</v>
          </cell>
          <cell r="S256">
            <v>31</v>
          </cell>
          <cell r="T256" t="str">
            <v>NL01AA6771</v>
          </cell>
          <cell r="U256" t="str">
            <v>03-DEL</v>
          </cell>
          <cell r="V256" t="str">
            <v>RAJKUMAR GAUTAM ATHAWALE</v>
          </cell>
          <cell r="W256" t="str">
            <v>RAJKUMAR GAUTAM ATHAWALE</v>
          </cell>
          <cell r="X256" t="str">
            <v>MAHADEV JADHAV</v>
          </cell>
          <cell r="Y256">
            <v>44272</v>
          </cell>
          <cell r="Z256">
            <v>44272</v>
          </cell>
          <cell r="AA256">
            <v>44276</v>
          </cell>
          <cell r="AB256">
            <v>44272</v>
          </cell>
        </row>
        <row r="257">
          <cell r="L257" t="str">
            <v>MALA741CLMM402880</v>
          </cell>
          <cell r="M257" t="str">
            <v>B4S4K3615   DA58</v>
          </cell>
          <cell r="N257" t="str">
            <v>3781</v>
          </cell>
          <cell r="O257" t="str">
            <v>G4LAMM859261</v>
          </cell>
          <cell r="P257" t="str">
            <v>Xcent-C</v>
          </cell>
          <cell r="Q257">
            <v>2021</v>
          </cell>
          <cell r="R257">
            <v>44253</v>
          </cell>
          <cell r="S257">
            <v>54</v>
          </cell>
          <cell r="T257" t="str">
            <v>NL01K6880</v>
          </cell>
          <cell r="U257" t="str">
            <v>BBND</v>
          </cell>
          <cell r="V257" t="str">
            <v>SHREE GAJANAN TOURS AND TRAVELS PRO MANISH INGLE</v>
          </cell>
          <cell r="W257" t="str">
            <v>SHREE GAJANAN TOURS AND TRAVELS PRO MANISH INGLE</v>
          </cell>
          <cell r="X257" t="str">
            <v>DEEPAK KHARAT</v>
          </cell>
          <cell r="Y257" t="str">
            <v>14/04/2021</v>
          </cell>
          <cell r="Z257" t="e">
            <v>#N/A</v>
          </cell>
          <cell r="AB257" t="e">
            <v>#N/A</v>
          </cell>
        </row>
        <row r="258">
          <cell r="L258" t="str">
            <v>MALA741CLMM402948</v>
          </cell>
          <cell r="M258" t="str">
            <v>B4S4K3615   DA58</v>
          </cell>
          <cell r="N258" t="str">
            <v>3781</v>
          </cell>
          <cell r="O258" t="str">
            <v>G4LAMM862849</v>
          </cell>
          <cell r="P258" t="str">
            <v>Xcent-C</v>
          </cell>
          <cell r="Q258">
            <v>2021</v>
          </cell>
          <cell r="R258">
            <v>44254</v>
          </cell>
          <cell r="S258">
            <v>53</v>
          </cell>
          <cell r="T258" t="str">
            <v>NL01N3384</v>
          </cell>
          <cell r="U258" t="str">
            <v>FREE</v>
          </cell>
          <cell r="V258" t="e">
            <v>#N/A</v>
          </cell>
          <cell r="W258" t="e">
            <v>#N/A</v>
          </cell>
          <cell r="X258" t="e">
            <v>#N/A</v>
          </cell>
          <cell r="Y258" t="e">
            <v>#N/A</v>
          </cell>
          <cell r="Z258" t="e">
            <v>#N/A</v>
          </cell>
          <cell r="AB258" t="e">
            <v>#N/A</v>
          </cell>
        </row>
        <row r="259">
          <cell r="L259" t="str">
            <v>MALFC81ALMM195372</v>
          </cell>
          <cell r="M259" t="str">
            <v>SPW5K2G17   G192</v>
          </cell>
          <cell r="N259" t="str">
            <v>3691</v>
          </cell>
          <cell r="O259" t="str">
            <v>G3LCMM201682</v>
          </cell>
          <cell r="P259" t="str">
            <v>Venue-P</v>
          </cell>
          <cell r="Q259">
            <v>2021</v>
          </cell>
          <cell r="R259">
            <v>44254</v>
          </cell>
          <cell r="S259">
            <v>14</v>
          </cell>
          <cell r="T259" t="str">
            <v>NL01N3384</v>
          </cell>
          <cell r="U259" t="str">
            <v>03-DEL</v>
          </cell>
          <cell r="V259" t="str">
            <v>SATISH DNYANDEO NIMKANDE</v>
          </cell>
          <cell r="W259" t="str">
            <v>SATISH DNYANDEO NIMKANDE</v>
          </cell>
          <cell r="X259" t="str">
            <v>VRUSHALI MOHITE</v>
          </cell>
          <cell r="Y259">
            <v>44257</v>
          </cell>
          <cell r="Z259">
            <v>44254</v>
          </cell>
          <cell r="AA259">
            <v>44261</v>
          </cell>
          <cell r="AB259">
            <v>44257</v>
          </cell>
        </row>
        <row r="260">
          <cell r="L260" t="str">
            <v>MALB351CLMM164033</v>
          </cell>
          <cell r="M260" t="str">
            <v>HQS6K3615   G238</v>
          </cell>
          <cell r="N260" t="str">
            <v>3855</v>
          </cell>
          <cell r="O260" t="str">
            <v>G4LAMM865457</v>
          </cell>
          <cell r="P260" t="str">
            <v>NIOS-C</v>
          </cell>
          <cell r="Q260">
            <v>2021</v>
          </cell>
          <cell r="R260">
            <v>44253</v>
          </cell>
          <cell r="S260">
            <v>38</v>
          </cell>
          <cell r="T260" t="str">
            <v>NL01K6880</v>
          </cell>
          <cell r="U260" t="str">
            <v>03-DEL</v>
          </cell>
          <cell r="V260" t="str">
            <v>AMOL RADHAKISAN SONAWANE</v>
          </cell>
          <cell r="W260" t="str">
            <v>AMOL RADHAKISAN SONAWANE</v>
          </cell>
          <cell r="X260" t="str">
            <v>YUVRAJ THORAT</v>
          </cell>
          <cell r="Y260">
            <v>44256</v>
          </cell>
          <cell r="Z260">
            <v>44253</v>
          </cell>
          <cell r="AA260">
            <v>44258</v>
          </cell>
          <cell r="AB260">
            <v>44256</v>
          </cell>
        </row>
        <row r="261">
          <cell r="L261" t="str">
            <v>MALB351CLMM164008</v>
          </cell>
          <cell r="M261" t="str">
            <v>HQS6K3615   G238</v>
          </cell>
          <cell r="N261" t="str">
            <v>3855</v>
          </cell>
          <cell r="O261" t="str">
            <v>G4LAMM865044</v>
          </cell>
          <cell r="P261" t="str">
            <v>NIOS-C</v>
          </cell>
          <cell r="Q261">
            <v>2021</v>
          </cell>
          <cell r="R261">
            <v>44253</v>
          </cell>
          <cell r="S261">
            <v>38</v>
          </cell>
          <cell r="T261" t="str">
            <v>NL01K6880</v>
          </cell>
          <cell r="U261" t="str">
            <v>03-DEL</v>
          </cell>
          <cell r="V261" t="str">
            <v>SAYALI VINOD MEHTA</v>
          </cell>
          <cell r="W261" t="str">
            <v>SAYALI VINOD MEHTA</v>
          </cell>
          <cell r="X261" t="str">
            <v>VRUSHALI MOHITE</v>
          </cell>
          <cell r="Y261">
            <v>44256</v>
          </cell>
          <cell r="Z261">
            <v>44253</v>
          </cell>
          <cell r="AA261">
            <v>44262</v>
          </cell>
          <cell r="AB261">
            <v>44254</v>
          </cell>
        </row>
        <row r="262">
          <cell r="L262" t="str">
            <v>MALB351CLMM164926</v>
          </cell>
          <cell r="M262" t="str">
            <v>HQS6K3615   G237</v>
          </cell>
          <cell r="N262" t="str">
            <v>3845</v>
          </cell>
          <cell r="O262" t="str">
            <v>G4LAMM866723</v>
          </cell>
          <cell r="P262" t="str">
            <v>NIOS-C</v>
          </cell>
          <cell r="Q262">
            <v>2021</v>
          </cell>
          <cell r="R262">
            <v>44253</v>
          </cell>
          <cell r="S262">
            <v>8</v>
          </cell>
          <cell r="T262" t="str">
            <v>NL01K6880</v>
          </cell>
          <cell r="U262" t="str">
            <v>03-DEL</v>
          </cell>
          <cell r="V262" t="str">
            <v>SHITAL PRAVIN DUBE</v>
          </cell>
          <cell r="W262" t="str">
            <v>SHITAL PRAVIN DUBE</v>
          </cell>
          <cell r="X262" t="str">
            <v>SHUBHAM KADU</v>
          </cell>
          <cell r="Y262">
            <v>44256</v>
          </cell>
          <cell r="Z262">
            <v>44253</v>
          </cell>
          <cell r="AA262">
            <v>44256</v>
          </cell>
          <cell r="AB262">
            <v>44256</v>
          </cell>
        </row>
        <row r="263">
          <cell r="L263" t="str">
            <v>MALB351CLMM164934</v>
          </cell>
          <cell r="M263" t="str">
            <v>HQS6K3615   G237</v>
          </cell>
          <cell r="N263" t="str">
            <v>3845</v>
          </cell>
          <cell r="O263" t="str">
            <v>G4LAMM866715</v>
          </cell>
          <cell r="P263" t="str">
            <v>NIOS-C</v>
          </cell>
          <cell r="Q263">
            <v>2021</v>
          </cell>
          <cell r="R263">
            <v>44253</v>
          </cell>
          <cell r="S263">
            <v>19</v>
          </cell>
          <cell r="T263" t="str">
            <v>NL01AA6771</v>
          </cell>
          <cell r="U263" t="str">
            <v>03-DEL</v>
          </cell>
          <cell r="V263" t="str">
            <v>GAJANAN TRIMBAKRAO SAWALKE</v>
          </cell>
          <cell r="W263" t="str">
            <v>GAJANAN TRIMBAKRAO SAWALKE</v>
          </cell>
          <cell r="X263" t="str">
            <v>ABHISHEK MANORE</v>
          </cell>
          <cell r="Y263">
            <v>44267</v>
          </cell>
          <cell r="Z263">
            <v>44267</v>
          </cell>
          <cell r="AA263">
            <v>44267</v>
          </cell>
          <cell r="AB263">
            <v>44267</v>
          </cell>
        </row>
        <row r="264">
          <cell r="L264" t="str">
            <v>MALB351CLMM164915</v>
          </cell>
          <cell r="M264" t="str">
            <v>HQS6K3615   G237</v>
          </cell>
          <cell r="N264" t="str">
            <v>3845</v>
          </cell>
          <cell r="O264" t="str">
            <v>G4LAMM866740</v>
          </cell>
          <cell r="P264" t="str">
            <v>NIOS-C</v>
          </cell>
          <cell r="Q264">
            <v>2021</v>
          </cell>
          <cell r="R264">
            <v>44253</v>
          </cell>
          <cell r="S264">
            <v>9</v>
          </cell>
          <cell r="T264" t="str">
            <v>NL01AA6771</v>
          </cell>
          <cell r="U264" t="str">
            <v>03-DEL</v>
          </cell>
          <cell r="V264" t="str">
            <v>MAHESH LAXMAN DAREKAR</v>
          </cell>
          <cell r="W264" t="str">
            <v>MAHESH LAXMAN DAREKAR</v>
          </cell>
          <cell r="X264" t="str">
            <v>SIDDHESH MANE</v>
          </cell>
          <cell r="Y264">
            <v>44256</v>
          </cell>
          <cell r="Z264">
            <v>44254</v>
          </cell>
          <cell r="AA264">
            <v>44257</v>
          </cell>
          <cell r="AB264">
            <v>44256</v>
          </cell>
        </row>
        <row r="265">
          <cell r="L265" t="str">
            <v>MALB351CLMM164914</v>
          </cell>
          <cell r="M265" t="str">
            <v>HQS6K3615   G237</v>
          </cell>
          <cell r="N265" t="str">
            <v>3845</v>
          </cell>
          <cell r="O265" t="str">
            <v>G4LAMM867509</v>
          </cell>
          <cell r="P265" t="str">
            <v>NIOS-C</v>
          </cell>
          <cell r="Q265">
            <v>2021</v>
          </cell>
          <cell r="R265">
            <v>44253</v>
          </cell>
          <cell r="S265">
            <v>25</v>
          </cell>
          <cell r="T265" t="str">
            <v>NL01AA6771</v>
          </cell>
          <cell r="U265" t="str">
            <v>03-DEL</v>
          </cell>
          <cell r="V265" t="str">
            <v>UMESHCHANDRA VISHWANATH LATPATE</v>
          </cell>
          <cell r="W265" t="str">
            <v>UMESHCHANDRA VISHWANATH LATPATE</v>
          </cell>
          <cell r="X265" t="str">
            <v>SHUBHAM YELLARE</v>
          </cell>
          <cell r="Y265">
            <v>44271</v>
          </cell>
          <cell r="Z265">
            <v>44271</v>
          </cell>
          <cell r="AA265">
            <v>44274</v>
          </cell>
          <cell r="AB265">
            <v>44272</v>
          </cell>
        </row>
        <row r="266">
          <cell r="L266" t="str">
            <v>MALBJ511LMM045865</v>
          </cell>
          <cell r="M266" t="str">
            <v>SVS6K2G17   K006</v>
          </cell>
          <cell r="N266" t="str">
            <v>3909</v>
          </cell>
          <cell r="O266" t="str">
            <v>G3LCMM187463</v>
          </cell>
          <cell r="P266" t="str">
            <v>All New i20-P</v>
          </cell>
          <cell r="Q266">
            <v>2021</v>
          </cell>
          <cell r="R266">
            <v>44256</v>
          </cell>
          <cell r="S266">
            <v>70</v>
          </cell>
          <cell r="T266" t="str">
            <v>NL01AD5670</v>
          </cell>
          <cell r="U266" t="str">
            <v>FREE</v>
          </cell>
          <cell r="V266" t="e">
            <v>#N/A</v>
          </cell>
          <cell r="W266" t="e">
            <v>#N/A</v>
          </cell>
          <cell r="X266" t="e">
            <v>#N/A</v>
          </cell>
          <cell r="Y266" t="e">
            <v>#N/A</v>
          </cell>
          <cell r="Z266" t="e">
            <v>#N/A</v>
          </cell>
          <cell r="AB266" t="e">
            <v>#N/A</v>
          </cell>
        </row>
        <row r="267">
          <cell r="L267" t="str">
            <v>MALFB81BLMM195672</v>
          </cell>
          <cell r="M267" t="str">
            <v>SPW5K3615   D080</v>
          </cell>
          <cell r="N267" t="str">
            <v>3400</v>
          </cell>
          <cell r="O267" t="str">
            <v>G4LALM754651</v>
          </cell>
          <cell r="P267" t="str">
            <v>Venue-P</v>
          </cell>
          <cell r="Q267">
            <v>2021</v>
          </cell>
          <cell r="R267">
            <v>44254</v>
          </cell>
          <cell r="S267">
            <v>50</v>
          </cell>
          <cell r="T267" t="str">
            <v>NL01N3384</v>
          </cell>
          <cell r="U267" t="str">
            <v>FREE</v>
          </cell>
          <cell r="V267" t="e">
            <v>#N/A</v>
          </cell>
          <cell r="W267" t="e">
            <v>#N/A</v>
          </cell>
          <cell r="X267" t="e">
            <v>#N/A</v>
          </cell>
          <cell r="Y267" t="e">
            <v>#N/A</v>
          </cell>
          <cell r="Z267" t="e">
            <v>#N/A</v>
          </cell>
          <cell r="AB267" t="e">
            <v>#N/A</v>
          </cell>
        </row>
        <row r="268">
          <cell r="L268" t="str">
            <v>MALAF51CLMM143613</v>
          </cell>
          <cell r="M268" t="str">
            <v>C4S6E3315   D475</v>
          </cell>
          <cell r="N268" t="str">
            <v>3826</v>
          </cell>
          <cell r="O268" t="str">
            <v>G4HGMM089020</v>
          </cell>
          <cell r="P268" t="str">
            <v>Santro-P</v>
          </cell>
          <cell r="Q268">
            <v>2021</v>
          </cell>
          <cell r="R268">
            <v>44254</v>
          </cell>
          <cell r="S268">
            <v>17</v>
          </cell>
          <cell r="T268" t="str">
            <v>NL01N3384</v>
          </cell>
          <cell r="U268" t="str">
            <v>03-DEL</v>
          </cell>
          <cell r="V268" t="str">
            <v>MANGESH JALANDAR KENJALE</v>
          </cell>
          <cell r="W268" t="str">
            <v>MANGESH JALANDAR KENJALE</v>
          </cell>
          <cell r="X268" t="str">
            <v>TATYASAHEB DHANE</v>
          </cell>
          <cell r="Y268">
            <v>44256</v>
          </cell>
          <cell r="Z268">
            <v>44254</v>
          </cell>
          <cell r="AA268">
            <v>44266</v>
          </cell>
          <cell r="AB268">
            <v>44256</v>
          </cell>
        </row>
        <row r="269">
          <cell r="L269" t="str">
            <v>MALB351CLMM165129</v>
          </cell>
          <cell r="M269" t="str">
            <v>HQS6K3615   G238</v>
          </cell>
          <cell r="N269" t="str">
            <v>3855</v>
          </cell>
          <cell r="O269" t="str">
            <v>G4LAMM868810</v>
          </cell>
          <cell r="P269" t="str">
            <v>NIOS-C</v>
          </cell>
          <cell r="Q269">
            <v>2021</v>
          </cell>
          <cell r="R269">
            <v>44254</v>
          </cell>
          <cell r="S269">
            <v>36</v>
          </cell>
          <cell r="T269" t="str">
            <v>NL01N3384</v>
          </cell>
          <cell r="U269" t="str">
            <v>03-DEL</v>
          </cell>
          <cell r="V269" t="str">
            <v>SITARAM RAGHUNATH SHINDE</v>
          </cell>
          <cell r="W269" t="str">
            <v>SITARAM RAGHUNATH SHINDE</v>
          </cell>
          <cell r="X269" t="str">
            <v>VRUSHALI MOHITE</v>
          </cell>
          <cell r="Y269">
            <v>44256</v>
          </cell>
          <cell r="Z269">
            <v>44254</v>
          </cell>
          <cell r="AA269">
            <v>44258</v>
          </cell>
          <cell r="AB269">
            <v>44256</v>
          </cell>
        </row>
        <row r="270">
          <cell r="L270" t="str">
            <v>MALBJ512TMM052456</v>
          </cell>
          <cell r="M270" t="str">
            <v>SVS6K761V   K010</v>
          </cell>
          <cell r="N270" t="str">
            <v>3900</v>
          </cell>
          <cell r="O270" t="str">
            <v>G4LFMV081405</v>
          </cell>
          <cell r="P270" t="str">
            <v>All New i20-P</v>
          </cell>
          <cell r="Q270">
            <v>2021</v>
          </cell>
          <cell r="R270">
            <v>44256</v>
          </cell>
          <cell r="S270">
            <v>36</v>
          </cell>
          <cell r="T270" t="str">
            <v>NL01AD5670</v>
          </cell>
          <cell r="U270" t="str">
            <v>03-DEL</v>
          </cell>
          <cell r="V270" t="str">
            <v>HARSHA HERAMB INAMDAR</v>
          </cell>
          <cell r="W270" t="str">
            <v>HARSHA HERAMB INAMDAR</v>
          </cell>
          <cell r="X270" t="str">
            <v>SHUBHAM YELLARE</v>
          </cell>
          <cell r="Y270">
            <v>44253</v>
          </cell>
          <cell r="Z270">
            <v>44258</v>
          </cell>
          <cell r="AA270">
            <v>44264</v>
          </cell>
          <cell r="AB270">
            <v>44259</v>
          </cell>
        </row>
        <row r="271">
          <cell r="L271" t="str">
            <v>MALB351CLMM166017</v>
          </cell>
          <cell r="M271" t="str">
            <v>HQS6K3615   G238</v>
          </cell>
          <cell r="N271" t="str">
            <v>3855</v>
          </cell>
          <cell r="O271" t="str">
            <v>G4LAMM872928</v>
          </cell>
          <cell r="P271" t="str">
            <v>NIOS-C</v>
          </cell>
          <cell r="Q271">
            <v>2021</v>
          </cell>
          <cell r="R271">
            <v>44256</v>
          </cell>
          <cell r="S271">
            <v>15</v>
          </cell>
          <cell r="T271" t="str">
            <v>NL01AD5670</v>
          </cell>
          <cell r="U271" t="str">
            <v>03-DEL</v>
          </cell>
          <cell r="V271" t="str">
            <v>SANTOSHKUMAR SHARMA</v>
          </cell>
          <cell r="W271" t="str">
            <v>SANTOSHKUMAR PRAVAKARNATH SHARMA</v>
          </cell>
          <cell r="X271" t="str">
            <v>SHRIKRUSHNA GAVLI</v>
          </cell>
          <cell r="Y271">
            <v>44264</v>
          </cell>
          <cell r="Z271">
            <v>44261</v>
          </cell>
          <cell r="AA271">
            <v>44266</v>
          </cell>
          <cell r="AB271">
            <v>44263</v>
          </cell>
        </row>
        <row r="272">
          <cell r="L272" t="str">
            <v>MALFC81BLMM196660</v>
          </cell>
          <cell r="M272" t="str">
            <v>SPW5K3615   G114</v>
          </cell>
          <cell r="N272" t="str">
            <v>3333</v>
          </cell>
          <cell r="O272" t="str">
            <v>G4LAMM836102</v>
          </cell>
          <cell r="P272" t="str">
            <v>Venue-P</v>
          </cell>
          <cell r="Q272">
            <v>2021</v>
          </cell>
          <cell r="R272">
            <v>44257</v>
          </cell>
          <cell r="S272">
            <v>14</v>
          </cell>
          <cell r="T272" t="str">
            <v>NL01AA3597</v>
          </cell>
          <cell r="U272" t="str">
            <v>03-DEL</v>
          </cell>
          <cell r="V272" t="str">
            <v>BAPUSAHEB ATMARAM JADHAV</v>
          </cell>
          <cell r="W272" t="str">
            <v>BAPUSAHEB ATMARAM JADHAV</v>
          </cell>
          <cell r="X272" t="str">
            <v>SIDDHESH MANE</v>
          </cell>
          <cell r="Y272">
            <v>44264</v>
          </cell>
          <cell r="Z272">
            <v>44264</v>
          </cell>
          <cell r="AA272">
            <v>44266</v>
          </cell>
          <cell r="AB272">
            <v>44264</v>
          </cell>
        </row>
        <row r="273">
          <cell r="L273" t="str">
            <v>MALFC81BLMM187310</v>
          </cell>
          <cell r="M273" t="str">
            <v>SPW5K3615   G114</v>
          </cell>
          <cell r="N273" t="str">
            <v>3333</v>
          </cell>
          <cell r="O273" t="str">
            <v>G4LAMM842500</v>
          </cell>
          <cell r="P273" t="str">
            <v>Venue-P</v>
          </cell>
          <cell r="Q273">
            <v>2021</v>
          </cell>
          <cell r="R273">
            <v>44258</v>
          </cell>
          <cell r="S273">
            <v>33</v>
          </cell>
          <cell r="T273" t="str">
            <v>PB13BB5126</v>
          </cell>
          <cell r="U273" t="str">
            <v>03-DEL</v>
          </cell>
          <cell r="V273" t="str">
            <v>NITISH BALASAHEB KADAM</v>
          </cell>
          <cell r="W273" t="str">
            <v>NITISH BALASAHEB KADAM</v>
          </cell>
          <cell r="X273" t="str">
            <v>ABHISHEK KHAKE</v>
          </cell>
          <cell r="Y273">
            <v>44264</v>
          </cell>
          <cell r="Z273">
            <v>44259</v>
          </cell>
          <cell r="AA273">
            <v>44260</v>
          </cell>
          <cell r="AB273">
            <v>44260</v>
          </cell>
        </row>
        <row r="274">
          <cell r="L274" t="str">
            <v>MALFC81ALMM197313</v>
          </cell>
          <cell r="M274" t="str">
            <v>SPW5K2G17   G196</v>
          </cell>
          <cell r="N274" t="str">
            <v>3712</v>
          </cell>
          <cell r="O274" t="str">
            <v>G3LCMM210708</v>
          </cell>
          <cell r="P274" t="str">
            <v>Venue-P</v>
          </cell>
          <cell r="Q274">
            <v>2021</v>
          </cell>
          <cell r="R274">
            <v>44257</v>
          </cell>
          <cell r="S274">
            <v>47</v>
          </cell>
          <cell r="T274" t="str">
            <v>NL01AA3597</v>
          </cell>
          <cell r="U274" t="str">
            <v>FREE</v>
          </cell>
          <cell r="V274" t="e">
            <v>#N/A</v>
          </cell>
          <cell r="W274" t="e">
            <v>#N/A</v>
          </cell>
          <cell r="X274" t="e">
            <v>#N/A</v>
          </cell>
          <cell r="Y274" t="e">
            <v>#N/A</v>
          </cell>
          <cell r="Z274" t="e">
            <v>#N/A</v>
          </cell>
          <cell r="AB274" t="e">
            <v>#N/A</v>
          </cell>
        </row>
        <row r="275">
          <cell r="L275" t="str">
            <v>MALFC81BLMM197110</v>
          </cell>
          <cell r="M275" t="str">
            <v>SPW5K3615   G114</v>
          </cell>
          <cell r="N275" t="str">
            <v>3333</v>
          </cell>
          <cell r="O275" t="str">
            <v>G4LAMM875069</v>
          </cell>
          <cell r="P275" t="str">
            <v>Venue-P</v>
          </cell>
          <cell r="Q275">
            <v>2021</v>
          </cell>
          <cell r="R275">
            <v>44258</v>
          </cell>
          <cell r="S275">
            <v>33</v>
          </cell>
          <cell r="T275" t="str">
            <v>PB13BB5126</v>
          </cell>
          <cell r="U275" t="str">
            <v>03-DEL</v>
          </cell>
          <cell r="V275" t="str">
            <v>SHANKAR CHARIYA RAMAWAT</v>
          </cell>
          <cell r="W275" t="str">
            <v>SHANKAR CHATRIYA RAMAWAT</v>
          </cell>
          <cell r="X275" t="str">
            <v>VAIBHAV GHULE</v>
          </cell>
          <cell r="Y275">
            <v>44272</v>
          </cell>
          <cell r="Z275">
            <v>44272</v>
          </cell>
          <cell r="AA275">
            <v>44275</v>
          </cell>
          <cell r="AB275">
            <v>44272</v>
          </cell>
        </row>
        <row r="276">
          <cell r="L276" t="str">
            <v>MALFC81BLMM197206</v>
          </cell>
          <cell r="M276" t="str">
            <v>SPW5K3615   G114</v>
          </cell>
          <cell r="N276" t="str">
            <v>3333</v>
          </cell>
          <cell r="O276" t="str">
            <v>G4LAMM875067</v>
          </cell>
          <cell r="P276" t="str">
            <v>Venue-P</v>
          </cell>
          <cell r="Q276">
            <v>2021</v>
          </cell>
          <cell r="R276">
            <v>44258</v>
          </cell>
          <cell r="S276">
            <v>46</v>
          </cell>
          <cell r="T276" t="str">
            <v>PB13BB5126</v>
          </cell>
          <cell r="U276" t="str">
            <v>FREE</v>
          </cell>
          <cell r="V276" t="e">
            <v>#N/A</v>
          </cell>
          <cell r="W276" t="e">
            <v>#N/A</v>
          </cell>
          <cell r="X276" t="e">
            <v>#N/A</v>
          </cell>
          <cell r="Y276" t="e">
            <v>#N/A</v>
          </cell>
          <cell r="Z276" t="e">
            <v>#N/A</v>
          </cell>
          <cell r="AB276" t="e">
            <v>#N/A</v>
          </cell>
        </row>
        <row r="277">
          <cell r="L277" t="str">
            <v>MALPA812LMM145845</v>
          </cell>
          <cell r="M277" t="str">
            <v>FHW5D6617   S017</v>
          </cell>
          <cell r="N277" t="str">
            <v>3840</v>
          </cell>
          <cell r="O277" t="str">
            <v>G4FLMV140153</v>
          </cell>
          <cell r="P277" t="str">
            <v>Creta-P</v>
          </cell>
          <cell r="Q277">
            <v>2021</v>
          </cell>
          <cell r="R277">
            <v>44258</v>
          </cell>
          <cell r="S277">
            <v>13</v>
          </cell>
          <cell r="T277" t="str">
            <v>PB13BB5126</v>
          </cell>
          <cell r="U277" t="str">
            <v>03-DEL</v>
          </cell>
          <cell r="V277" t="str">
            <v>SHARAD DNYANESHWAR BARATHE</v>
          </cell>
          <cell r="W277" t="str">
            <v>SHARAD DNYANESHWAR BARATHE</v>
          </cell>
          <cell r="X277" t="str">
            <v>ROHIT NIMBALKAR</v>
          </cell>
          <cell r="Y277">
            <v>44267</v>
          </cell>
          <cell r="Z277">
            <v>44265</v>
          </cell>
          <cell r="AA277">
            <v>44266</v>
          </cell>
          <cell r="AB277">
            <v>44265</v>
          </cell>
        </row>
        <row r="278">
          <cell r="L278" t="str">
            <v>MALB351CLMM167960</v>
          </cell>
          <cell r="M278" t="str">
            <v>HQS6K3615   G237</v>
          </cell>
          <cell r="N278" t="str">
            <v>3845</v>
          </cell>
          <cell r="O278" t="str">
            <v>G4LAMM877850</v>
          </cell>
          <cell r="P278" t="str">
            <v>NIOS-C</v>
          </cell>
          <cell r="Q278">
            <v>2021</v>
          </cell>
          <cell r="R278">
            <v>44260</v>
          </cell>
          <cell r="S278">
            <v>32</v>
          </cell>
          <cell r="T278" t="str">
            <v>NL01AC3063</v>
          </cell>
          <cell r="U278" t="str">
            <v>CURRENT</v>
          </cell>
          <cell r="V278" t="str">
            <v>UMANG RAJESH AGARWAL</v>
          </cell>
          <cell r="W278" t="str">
            <v>UMANG RAJESH AGARWAL</v>
          </cell>
          <cell r="X278" t="str">
            <v>ASHWIN R SAINDANE</v>
          </cell>
          <cell r="Y278">
            <v>44278</v>
          </cell>
          <cell r="Z278">
            <v>44278</v>
          </cell>
          <cell r="AA278">
            <v>44287</v>
          </cell>
          <cell r="AB278">
            <v>44278</v>
          </cell>
        </row>
        <row r="279">
          <cell r="L279" t="str">
            <v>MALBH512LMM053855</v>
          </cell>
          <cell r="M279" t="str">
            <v>SVS6K7615   G123</v>
          </cell>
          <cell r="N279" t="str">
            <v>3908</v>
          </cell>
          <cell r="O279" t="str">
            <v>G4LFMV082435</v>
          </cell>
          <cell r="P279" t="str">
            <v>All New i20-P</v>
          </cell>
          <cell r="Q279">
            <v>2021</v>
          </cell>
          <cell r="R279">
            <v>44260</v>
          </cell>
          <cell r="S279">
            <v>29</v>
          </cell>
          <cell r="T279" t="str">
            <v>NL01AC3063</v>
          </cell>
          <cell r="U279" t="str">
            <v>03-DEL</v>
          </cell>
          <cell r="V279" t="str">
            <v>SIDDHARTH GELDA</v>
          </cell>
          <cell r="W279" t="str">
            <v>SIDDHARTH GELDA</v>
          </cell>
          <cell r="X279" t="str">
            <v>ABHISHEK KHAKE</v>
          </cell>
          <cell r="Y279">
            <v>44280</v>
          </cell>
          <cell r="Z279">
            <v>44280</v>
          </cell>
          <cell r="AA279">
            <v>44286</v>
          </cell>
          <cell r="AB279">
            <v>44280</v>
          </cell>
        </row>
        <row r="280">
          <cell r="L280" t="str">
            <v>MALPC813LMM147938</v>
          </cell>
          <cell r="M280" t="str">
            <v>FHW51MC57   G206</v>
          </cell>
          <cell r="N280" t="str">
            <v>3836</v>
          </cell>
          <cell r="O280" t="str">
            <v>D4FAMM216168</v>
          </cell>
          <cell r="P280" t="str">
            <v>Creta-D</v>
          </cell>
          <cell r="Q280">
            <v>2021</v>
          </cell>
          <cell r="R280">
            <v>44267</v>
          </cell>
          <cell r="S280">
            <v>33</v>
          </cell>
          <cell r="T280" t="str">
            <v>NL01K4954</v>
          </cell>
          <cell r="U280" t="str">
            <v>CURRENT</v>
          </cell>
          <cell r="V280" t="str">
            <v>(NILIMA) RAJENDRA NAMDEV JAWALKAR</v>
          </cell>
          <cell r="W280" t="str">
            <v>RAJENDRA NAMDEV JAWALKAR</v>
          </cell>
          <cell r="X280" t="str">
            <v>VRUSHALI MOHITE</v>
          </cell>
          <cell r="Y280">
            <v>44289</v>
          </cell>
          <cell r="Z280">
            <v>44285</v>
          </cell>
          <cell r="AA280">
            <v>44290</v>
          </cell>
          <cell r="AB280">
            <v>44286</v>
          </cell>
        </row>
        <row r="281">
          <cell r="L281" t="str">
            <v>MALB351CLMM168529</v>
          </cell>
          <cell r="M281" t="str">
            <v>HQS6K3615   G234</v>
          </cell>
          <cell r="N281" t="str">
            <v>3702</v>
          </cell>
          <cell r="O281" t="str">
            <v>G4LALM722794</v>
          </cell>
          <cell r="P281" t="str">
            <v>NIOS-P</v>
          </cell>
          <cell r="Q281">
            <v>2021</v>
          </cell>
          <cell r="R281">
            <v>44267</v>
          </cell>
          <cell r="S281">
            <v>42</v>
          </cell>
          <cell r="T281" t="str">
            <v>NL01K4954</v>
          </cell>
          <cell r="U281" t="str">
            <v>FREE</v>
          </cell>
          <cell r="V281" t="e">
            <v>#N/A</v>
          </cell>
          <cell r="W281" t="e">
            <v>#N/A</v>
          </cell>
          <cell r="X281" t="e">
            <v>#N/A</v>
          </cell>
          <cell r="Y281" t="e">
            <v>#N/A</v>
          </cell>
          <cell r="Z281" t="e">
            <v>#N/A</v>
          </cell>
          <cell r="AB281" t="e">
            <v>#N/A</v>
          </cell>
        </row>
        <row r="282">
          <cell r="L282" t="str">
            <v>MALPA813LMM148250</v>
          </cell>
          <cell r="M282" t="str">
            <v>FHW51MC57   S010</v>
          </cell>
          <cell r="N282" t="str">
            <v>3809</v>
          </cell>
          <cell r="O282" t="str">
            <v>D4FAMM216979</v>
          </cell>
          <cell r="P282" t="str">
            <v>Creta-D</v>
          </cell>
          <cell r="Q282">
            <v>2021</v>
          </cell>
          <cell r="R282">
            <v>44267</v>
          </cell>
          <cell r="S282">
            <v>27</v>
          </cell>
          <cell r="T282" t="str">
            <v>NL01K4954</v>
          </cell>
          <cell r="U282" t="str">
            <v>03-DEL</v>
          </cell>
          <cell r="V282" t="str">
            <v>RAMESHWAR PUNJAJI PANDIT</v>
          </cell>
          <cell r="W282" t="str">
            <v>RAMESHWAR PUNJAJI PANDIT</v>
          </cell>
          <cell r="X282" t="str">
            <v>YUVRAJ THORAT</v>
          </cell>
          <cell r="Y282">
            <v>44271</v>
          </cell>
          <cell r="Z282">
            <v>44270</v>
          </cell>
          <cell r="AA282">
            <v>44285</v>
          </cell>
          <cell r="AB282">
            <v>44272</v>
          </cell>
        </row>
        <row r="283">
          <cell r="L283" t="str">
            <v>MALB241CLMM064222</v>
          </cell>
          <cell r="M283" t="str">
            <v>HQS4K3615   D275</v>
          </cell>
          <cell r="N283" t="str">
            <v>3847</v>
          </cell>
          <cell r="O283" t="str">
            <v>G4LAMM879256</v>
          </cell>
          <cell r="P283" t="str">
            <v>AURA-C</v>
          </cell>
          <cell r="Q283">
            <v>2021</v>
          </cell>
          <cell r="R283">
            <v>44267</v>
          </cell>
          <cell r="S283">
            <v>15</v>
          </cell>
          <cell r="T283" t="str">
            <v>NL01K4954</v>
          </cell>
          <cell r="U283" t="str">
            <v>03-DEL</v>
          </cell>
          <cell r="V283" t="str">
            <v>AJIT PRAKASH PATIL</v>
          </cell>
          <cell r="W283" t="str">
            <v>AJIT PRAKASH PATIL</v>
          </cell>
          <cell r="X283" t="str">
            <v>ABHISHEK KHAKE</v>
          </cell>
          <cell r="Y283">
            <v>44271</v>
          </cell>
          <cell r="Z283">
            <v>44270</v>
          </cell>
          <cell r="AA283">
            <v>44273</v>
          </cell>
          <cell r="AB283">
            <v>44271</v>
          </cell>
        </row>
        <row r="284">
          <cell r="L284" t="str">
            <v>MALB241CLMM064236</v>
          </cell>
          <cell r="M284" t="str">
            <v>HQS4K3615   D275</v>
          </cell>
          <cell r="N284" t="str">
            <v>3847</v>
          </cell>
          <cell r="O284" t="str">
            <v>G4LAMM879257</v>
          </cell>
          <cell r="P284" t="str">
            <v>AURA-C</v>
          </cell>
          <cell r="Q284">
            <v>2021</v>
          </cell>
          <cell r="R284">
            <v>44267</v>
          </cell>
          <cell r="S284">
            <v>35</v>
          </cell>
          <cell r="T284" t="str">
            <v>NL01K4954</v>
          </cell>
          <cell r="U284" t="str">
            <v>CURRENT</v>
          </cell>
          <cell r="V284" t="str">
            <v>TUSHAR GORAKH KHATALE</v>
          </cell>
          <cell r="W284" t="str">
            <v>TUSHAR GORAKH KHATALE</v>
          </cell>
          <cell r="X284" t="str">
            <v>VRUSHALI MOHITE</v>
          </cell>
          <cell r="Y284">
            <v>44271</v>
          </cell>
          <cell r="Z284">
            <v>44270</v>
          </cell>
          <cell r="AA284">
            <v>44293</v>
          </cell>
          <cell r="AB284">
            <v>44272</v>
          </cell>
        </row>
        <row r="285">
          <cell r="L285" t="str">
            <v>MALB241CLMM064210</v>
          </cell>
          <cell r="M285" t="str">
            <v>HQS4K3615   D275</v>
          </cell>
          <cell r="N285" t="str">
            <v>3847</v>
          </cell>
          <cell r="O285" t="str">
            <v>G4LAMM878734</v>
          </cell>
          <cell r="P285" t="str">
            <v>AURA-C</v>
          </cell>
          <cell r="Q285">
            <v>2021</v>
          </cell>
          <cell r="R285">
            <v>44264</v>
          </cell>
          <cell r="S285">
            <v>29</v>
          </cell>
          <cell r="T285" t="str">
            <v>NL01L7615</v>
          </cell>
          <cell r="U285" t="str">
            <v>03-DEL</v>
          </cell>
          <cell r="V285" t="str">
            <v>AMOL PRAKASH PATIL</v>
          </cell>
          <cell r="W285" t="str">
            <v>AMOL PRAKASH PATIL</v>
          </cell>
          <cell r="X285" t="str">
            <v>ASHWIN R SAINDANE</v>
          </cell>
          <cell r="Y285">
            <v>44271</v>
          </cell>
          <cell r="Z285">
            <v>44270</v>
          </cell>
          <cell r="AA285">
            <v>44271</v>
          </cell>
          <cell r="AB285">
            <v>44271</v>
          </cell>
        </row>
        <row r="286">
          <cell r="L286" t="str">
            <v>MALPA813LMM148961</v>
          </cell>
          <cell r="M286" t="str">
            <v>FHW51MC57   S010</v>
          </cell>
          <cell r="N286" t="str">
            <v>3809</v>
          </cell>
          <cell r="O286" t="str">
            <v>D4FAMM217673</v>
          </cell>
          <cell r="P286" t="str">
            <v>Creta-D</v>
          </cell>
          <cell r="Q286">
            <v>2021</v>
          </cell>
          <cell r="R286">
            <v>44264</v>
          </cell>
          <cell r="S286">
            <v>15</v>
          </cell>
          <cell r="T286" t="str">
            <v>NL01L7615</v>
          </cell>
          <cell r="U286" t="str">
            <v>03-DEL</v>
          </cell>
          <cell r="V286" t="str">
            <v>YASHWANT PRAMOD BHVIBHAR</v>
          </cell>
          <cell r="W286" t="str">
            <v>YASHWANT PRAMOD BHUIBHAR</v>
          </cell>
          <cell r="X286" t="str">
            <v>YUVRAJ THORAT</v>
          </cell>
          <cell r="Y286">
            <v>44267</v>
          </cell>
          <cell r="Z286">
            <v>44265</v>
          </cell>
          <cell r="AA286">
            <v>44273</v>
          </cell>
          <cell r="AB286">
            <v>44267</v>
          </cell>
        </row>
        <row r="287">
          <cell r="L287" t="str">
            <v>MALC841FLMM271100</v>
          </cell>
          <cell r="M287" t="str">
            <v>H6S41MC57   G257</v>
          </cell>
          <cell r="N287" t="str">
            <v>3632</v>
          </cell>
          <cell r="O287" t="str">
            <v>D4FAMM218406</v>
          </cell>
          <cell r="P287" t="str">
            <v>Verna-D</v>
          </cell>
          <cell r="Q287">
            <v>2021</v>
          </cell>
          <cell r="R287">
            <v>44265</v>
          </cell>
          <cell r="S287">
            <v>40</v>
          </cell>
          <cell r="T287" t="str">
            <v>NL01AC6362</v>
          </cell>
          <cell r="U287" t="str">
            <v>CURRENT</v>
          </cell>
          <cell r="V287" t="str">
            <v>KIRAN VASANTRAO WATTAMWAR</v>
          </cell>
          <cell r="W287" t="str">
            <v>KIRAN VASANTRAO WATTAMWAR</v>
          </cell>
          <cell r="X287" t="str">
            <v>NITIN BODAKE</v>
          </cell>
          <cell r="Y287">
            <v>44274</v>
          </cell>
          <cell r="Z287">
            <v>44275</v>
          </cell>
          <cell r="AA287">
            <v>44298</v>
          </cell>
          <cell r="AB287">
            <v>44278</v>
          </cell>
        </row>
        <row r="288">
          <cell r="L288" t="str">
            <v>MALB251CYMM170309</v>
          </cell>
          <cell r="M288" t="str">
            <v>HQS6K361L   D239</v>
          </cell>
          <cell r="N288" t="str">
            <v>3768</v>
          </cell>
          <cell r="O288" t="str">
            <v>G4LAMM883671</v>
          </cell>
          <cell r="P288" t="str">
            <v>NIOS-P</v>
          </cell>
          <cell r="Q288">
            <v>2021</v>
          </cell>
          <cell r="R288">
            <v>44265</v>
          </cell>
          <cell r="S288">
            <v>18</v>
          </cell>
          <cell r="T288" t="str">
            <v>NL01AC6362</v>
          </cell>
          <cell r="U288" t="str">
            <v>03-DEL</v>
          </cell>
          <cell r="V288" t="str">
            <v>SHRADDHA WADEKAR</v>
          </cell>
          <cell r="W288" t="str">
            <v>SHRADDHA WADEKAR</v>
          </cell>
          <cell r="X288" t="str">
            <v>YUVRAJ THORAT</v>
          </cell>
          <cell r="Y288">
            <v>44273</v>
          </cell>
          <cell r="Z288">
            <v>44274</v>
          </cell>
          <cell r="AA288">
            <v>44278</v>
          </cell>
          <cell r="AB288">
            <v>44274</v>
          </cell>
        </row>
        <row r="289">
          <cell r="L289" t="str">
            <v>MALPA813LMM150275</v>
          </cell>
          <cell r="M289" t="str">
            <v>FHW51MC57   S017</v>
          </cell>
          <cell r="N289" t="str">
            <v>3830</v>
          </cell>
          <cell r="O289" t="str">
            <v>D4FAMM220372</v>
          </cell>
          <cell r="P289" t="str">
            <v>Creta-D</v>
          </cell>
          <cell r="Q289">
            <v>2021</v>
          </cell>
          <cell r="R289">
            <v>44266</v>
          </cell>
          <cell r="S289">
            <v>24</v>
          </cell>
          <cell r="T289" t="str">
            <v>NL01AA5762</v>
          </cell>
          <cell r="U289" t="str">
            <v>03-DEL</v>
          </cell>
          <cell r="V289" t="str">
            <v>CHANDRAKANT ASHOK INGALE</v>
          </cell>
          <cell r="W289" t="str">
            <v>CHANDRAKANT ASHOK INGLE</v>
          </cell>
          <cell r="X289" t="str">
            <v>SHRIKRUSHNA GAVLI</v>
          </cell>
          <cell r="Y289">
            <v>44267</v>
          </cell>
          <cell r="Z289">
            <v>44267</v>
          </cell>
          <cell r="AA289">
            <v>44270</v>
          </cell>
          <cell r="AB289">
            <v>44267</v>
          </cell>
        </row>
        <row r="290">
          <cell r="L290" t="str">
            <v>MALPB813LMM149541</v>
          </cell>
          <cell r="M290" t="str">
            <v>FHW51MC57   D124</v>
          </cell>
          <cell r="N290" t="str">
            <v>3839</v>
          </cell>
          <cell r="O290" t="str">
            <v>D4FAMM220048</v>
          </cell>
          <cell r="P290" t="str">
            <v>Creta-D</v>
          </cell>
          <cell r="Q290">
            <v>2021</v>
          </cell>
          <cell r="R290">
            <v>44267</v>
          </cell>
          <cell r="S290">
            <v>13</v>
          </cell>
          <cell r="T290" t="str">
            <v>NL01N0064</v>
          </cell>
          <cell r="U290" t="str">
            <v>03-DEL</v>
          </cell>
          <cell r="V290" t="str">
            <v>MAHESH BHAGWANDAS GUGALE</v>
          </cell>
          <cell r="W290" t="str">
            <v>MAHESH BHAGWANDAS GUGALE</v>
          </cell>
          <cell r="X290" t="str">
            <v>ABHISHEK MANORE</v>
          </cell>
          <cell r="Y290">
            <v>44271</v>
          </cell>
          <cell r="Z290">
            <v>44268</v>
          </cell>
          <cell r="AA290">
            <v>44273</v>
          </cell>
          <cell r="AB290">
            <v>44270</v>
          </cell>
        </row>
        <row r="291">
          <cell r="L291" t="str">
            <v>MALPA813LMM150691</v>
          </cell>
          <cell r="M291" t="str">
            <v>FHW51MC57   S010</v>
          </cell>
          <cell r="N291" t="str">
            <v>3809</v>
          </cell>
          <cell r="O291" t="str">
            <v>D4FAMM220696</v>
          </cell>
          <cell r="P291" t="str">
            <v>Creta-D</v>
          </cell>
          <cell r="Q291">
            <v>2021</v>
          </cell>
          <cell r="R291">
            <v>44267</v>
          </cell>
          <cell r="S291">
            <v>24</v>
          </cell>
          <cell r="T291" t="str">
            <v>NL01N0064</v>
          </cell>
          <cell r="U291" t="str">
            <v>03-DEL</v>
          </cell>
          <cell r="V291" t="str">
            <v>YOGITA SUNIL DEORE</v>
          </cell>
          <cell r="W291" t="str">
            <v>YOGITA SUNIL DEORE</v>
          </cell>
          <cell r="X291" t="str">
            <v>MAHADEV JADHAV</v>
          </cell>
          <cell r="Y291">
            <v>44267</v>
          </cell>
          <cell r="Z291">
            <v>44267</v>
          </cell>
          <cell r="AA291">
            <v>44269</v>
          </cell>
          <cell r="AB291" t="str">
            <v>by party</v>
          </cell>
        </row>
        <row r="292">
          <cell r="L292" t="str">
            <v>MALPA813LMM150688</v>
          </cell>
          <cell r="M292" t="str">
            <v>FHW51MC57   S010</v>
          </cell>
          <cell r="N292" t="str">
            <v>3809</v>
          </cell>
          <cell r="O292" t="str">
            <v>D4FAMM220766</v>
          </cell>
          <cell r="P292" t="str">
            <v>Creta-D</v>
          </cell>
          <cell r="Q292">
            <v>2021</v>
          </cell>
          <cell r="R292">
            <v>44267</v>
          </cell>
          <cell r="S292">
            <v>24</v>
          </cell>
          <cell r="T292" t="str">
            <v>NL01N0064</v>
          </cell>
          <cell r="U292" t="str">
            <v>03-DEL</v>
          </cell>
          <cell r="V292" t="str">
            <v>NILESH PRAMOD KULKARNI</v>
          </cell>
          <cell r="W292" t="str">
            <v>NILESH PRAMOD KULKARNI</v>
          </cell>
          <cell r="X292" t="str">
            <v>VAIBHAV GHULE</v>
          </cell>
          <cell r="Y292">
            <v>44272</v>
          </cell>
          <cell r="Z292">
            <v>44269</v>
          </cell>
          <cell r="AA292">
            <v>44271</v>
          </cell>
          <cell r="AB292">
            <v>44270</v>
          </cell>
        </row>
        <row r="293">
          <cell r="L293" t="str">
            <v>MALB241CLMM064981</v>
          </cell>
          <cell r="M293" t="str">
            <v>HQS4K3615   D275</v>
          </cell>
          <cell r="N293" t="str">
            <v>3847</v>
          </cell>
          <cell r="O293" t="str">
            <v>G4LAMM884663</v>
          </cell>
          <cell r="P293" t="str">
            <v>AURA-C</v>
          </cell>
          <cell r="Q293">
            <v>2021</v>
          </cell>
          <cell r="R293">
            <v>44268</v>
          </cell>
          <cell r="S293">
            <v>30</v>
          </cell>
          <cell r="T293" t="str">
            <v>NL01AA3599</v>
          </cell>
          <cell r="U293" t="str">
            <v>CURRENT</v>
          </cell>
          <cell r="V293" t="str">
            <v>BHAGYASHRI SACHIN MANE</v>
          </cell>
          <cell r="W293" t="str">
            <v>BHAGYASHRI SACHIN MANE</v>
          </cell>
          <cell r="X293" t="str">
            <v>VIDULA BHARAM</v>
          </cell>
          <cell r="Y293">
            <v>44273</v>
          </cell>
          <cell r="Z293">
            <v>44275</v>
          </cell>
          <cell r="AA293">
            <v>44291</v>
          </cell>
          <cell r="AB293">
            <v>44278</v>
          </cell>
        </row>
        <row r="294">
          <cell r="L294" t="str">
            <v>MALAF51CLMM145321</v>
          </cell>
          <cell r="M294" t="str">
            <v>C4S6E3315   D414</v>
          </cell>
          <cell r="N294" t="str">
            <v>3595</v>
          </cell>
          <cell r="O294" t="str">
            <v>G4HGMM090820</v>
          </cell>
          <cell r="P294" t="str">
            <v>Santro-P</v>
          </cell>
          <cell r="Q294">
            <v>2021</v>
          </cell>
          <cell r="R294">
            <v>44268</v>
          </cell>
          <cell r="S294">
            <v>18</v>
          </cell>
          <cell r="T294" t="str">
            <v>NL01AA3599</v>
          </cell>
          <cell r="U294" t="str">
            <v>03-DEL</v>
          </cell>
          <cell r="V294" t="str">
            <v>ANIL MORESHWAR KELKAR</v>
          </cell>
          <cell r="W294" t="str">
            <v>ANIL MORESHWAR KELKAR</v>
          </cell>
          <cell r="X294" t="str">
            <v>SHUBHAM YELLARE</v>
          </cell>
          <cell r="Y294">
            <v>44279</v>
          </cell>
          <cell r="Z294">
            <v>44274</v>
          </cell>
          <cell r="AA294">
            <v>44279</v>
          </cell>
          <cell r="AB294">
            <v>44277</v>
          </cell>
        </row>
        <row r="295">
          <cell r="L295" t="str">
            <v>MALPA813LMM150272</v>
          </cell>
          <cell r="M295" t="str">
            <v>FHW51MC57   S017</v>
          </cell>
          <cell r="N295" t="str">
            <v>3830</v>
          </cell>
          <cell r="O295" t="str">
            <v>D4FAMM220352</v>
          </cell>
          <cell r="P295" t="str">
            <v>Creta-D</v>
          </cell>
          <cell r="Q295">
            <v>2021</v>
          </cell>
          <cell r="R295">
            <v>44268</v>
          </cell>
          <cell r="S295">
            <v>16</v>
          </cell>
          <cell r="T295" t="str">
            <v>NL01AA3599</v>
          </cell>
          <cell r="U295" t="str">
            <v>03-DEL</v>
          </cell>
          <cell r="V295" t="str">
            <v>ANIL BANSI BARGAL ( MANJUSHA JADHAV)</v>
          </cell>
          <cell r="W295" t="str">
            <v>ANIL BANSI BARGAL</v>
          </cell>
          <cell r="X295" t="str">
            <v>VAIBHAV GHULE</v>
          </cell>
          <cell r="Y295">
            <v>44274</v>
          </cell>
          <cell r="Z295">
            <v>44274</v>
          </cell>
          <cell r="AA295">
            <v>44279</v>
          </cell>
          <cell r="AB295">
            <v>44275</v>
          </cell>
        </row>
        <row r="296">
          <cell r="L296" t="str">
            <v>MALPC813LMM149221</v>
          </cell>
          <cell r="M296" t="str">
            <v>FHW51MC57   G206</v>
          </cell>
          <cell r="N296" t="str">
            <v>3836</v>
          </cell>
          <cell r="O296" t="str">
            <v>D4FAMM218505</v>
          </cell>
          <cell r="P296" t="str">
            <v>Creta-D</v>
          </cell>
          <cell r="Q296">
            <v>2021</v>
          </cell>
          <cell r="R296">
            <v>44268</v>
          </cell>
          <cell r="S296">
            <v>14</v>
          </cell>
          <cell r="T296" t="str">
            <v>NL01AA3599</v>
          </cell>
          <cell r="U296" t="str">
            <v>03-DEL</v>
          </cell>
          <cell r="V296" t="str">
            <v>AJAY CHAMANLAL LONGANI</v>
          </cell>
          <cell r="W296" t="str">
            <v>AJAY CHAMANLAL LONGANI</v>
          </cell>
          <cell r="X296" t="str">
            <v>ABHISHEK KHAKE</v>
          </cell>
          <cell r="Y296">
            <v>44271</v>
          </cell>
          <cell r="Z296">
            <v>44268</v>
          </cell>
          <cell r="AA296">
            <v>44273</v>
          </cell>
          <cell r="AB296">
            <v>44271</v>
          </cell>
        </row>
        <row r="297">
          <cell r="L297" t="str">
            <v>MALB351CYMM171386</v>
          </cell>
          <cell r="M297" t="str">
            <v>HQS6K361L   G240</v>
          </cell>
          <cell r="N297" t="str">
            <v>3762</v>
          </cell>
          <cell r="O297" t="str">
            <v>G4LAMM886357</v>
          </cell>
          <cell r="P297" t="str">
            <v>NIOS-P</v>
          </cell>
          <cell r="Q297">
            <v>2021</v>
          </cell>
          <cell r="R297">
            <v>44268</v>
          </cell>
          <cell r="S297">
            <v>36</v>
          </cell>
          <cell r="T297" t="str">
            <v>NL01AA3599</v>
          </cell>
          <cell r="U297" t="str">
            <v>BBND</v>
          </cell>
          <cell r="V297" t="str">
            <v>SHREEPAL SURAJMAL MEHTA</v>
          </cell>
          <cell r="W297" t="str">
            <v>SHREEPAL SURAJMAL MEHTA</v>
          </cell>
          <cell r="X297" t="str">
            <v>ABHISHEK MANORE</v>
          </cell>
          <cell r="Y297">
            <v>44273</v>
          </cell>
          <cell r="Z297">
            <v>44272</v>
          </cell>
          <cell r="AB297">
            <v>44274</v>
          </cell>
        </row>
        <row r="298">
          <cell r="L298" t="str">
            <v>MALPA812LMM151235</v>
          </cell>
          <cell r="M298" t="str">
            <v>FHW5D6617   S010</v>
          </cell>
          <cell r="N298" t="str">
            <v>3810</v>
          </cell>
          <cell r="O298" t="str">
            <v>G4FLMV143525</v>
          </cell>
          <cell r="P298" t="str">
            <v>Creta-P</v>
          </cell>
          <cell r="Q298">
            <v>2021</v>
          </cell>
          <cell r="R298">
            <v>44272</v>
          </cell>
          <cell r="S298">
            <v>13</v>
          </cell>
          <cell r="T298" t="str">
            <v>HR55N8090</v>
          </cell>
          <cell r="U298" t="str">
            <v>03-DEL</v>
          </cell>
          <cell r="V298" t="str">
            <v>PRASHANT RAMESH CHAVAN</v>
          </cell>
          <cell r="W298" t="str">
            <v>PRASHANT RAMESH CHAVAN</v>
          </cell>
          <cell r="X298" t="str">
            <v>SHRIKRUSHNA GAVLI</v>
          </cell>
          <cell r="Y298">
            <v>44273</v>
          </cell>
          <cell r="Z298">
            <v>44273</v>
          </cell>
          <cell r="AA298">
            <v>44276</v>
          </cell>
          <cell r="AB298">
            <v>44273</v>
          </cell>
        </row>
        <row r="299">
          <cell r="L299" t="str">
            <v>MALPC813LMM149100</v>
          </cell>
          <cell r="M299" t="str">
            <v>FHW51MC57   G206</v>
          </cell>
          <cell r="N299" t="str">
            <v>3836</v>
          </cell>
          <cell r="O299" t="str">
            <v>D4FAMM218224</v>
          </cell>
          <cell r="P299" t="str">
            <v>Creta-D</v>
          </cell>
          <cell r="Q299">
            <v>2021</v>
          </cell>
          <cell r="R299">
            <v>44272</v>
          </cell>
          <cell r="S299">
            <v>17</v>
          </cell>
          <cell r="T299" t="str">
            <v>HR55N8090</v>
          </cell>
          <cell r="U299" t="str">
            <v>03-DEL</v>
          </cell>
          <cell r="V299" t="str">
            <v>RAJENDRA KAPURCHAND CHORDIYA</v>
          </cell>
          <cell r="W299" t="str">
            <v>RAJENDRA KAPURCHAND CHORDIYA</v>
          </cell>
          <cell r="X299" t="str">
            <v>SANKET KAMBLE</v>
          </cell>
          <cell r="Y299">
            <v>44274</v>
          </cell>
          <cell r="Z299">
            <v>44273</v>
          </cell>
          <cell r="AA299">
            <v>44275</v>
          </cell>
          <cell r="AB299" t="str">
            <v>by party</v>
          </cell>
        </row>
        <row r="300">
          <cell r="L300" t="str">
            <v>MALPC812LMM149892</v>
          </cell>
          <cell r="M300" t="str">
            <v>FHW5D6617   G206</v>
          </cell>
          <cell r="N300" t="str">
            <v>3835</v>
          </cell>
          <cell r="O300" t="str">
            <v>G4FLMV143561</v>
          </cell>
          <cell r="P300" t="str">
            <v>Creta-P</v>
          </cell>
          <cell r="Q300">
            <v>2021</v>
          </cell>
          <cell r="R300">
            <v>44272</v>
          </cell>
          <cell r="S300">
            <v>12</v>
          </cell>
          <cell r="T300" t="str">
            <v>HR55N8090</v>
          </cell>
          <cell r="U300" t="str">
            <v>03-DEL</v>
          </cell>
          <cell r="V300" t="str">
            <v>NITESH AGARWAL</v>
          </cell>
          <cell r="W300" t="str">
            <v>NITESH AGARWAL</v>
          </cell>
          <cell r="X300" t="str">
            <v>SHUBHAM YELLARE</v>
          </cell>
          <cell r="Y300">
            <v>44271</v>
          </cell>
          <cell r="Z300">
            <v>44272</v>
          </cell>
          <cell r="AA300">
            <v>44274</v>
          </cell>
          <cell r="AB300">
            <v>44272</v>
          </cell>
        </row>
        <row r="301">
          <cell r="L301" t="str">
            <v>MALPC813MMM152208</v>
          </cell>
          <cell r="M301" t="str">
            <v>FHW51MC5F   G208</v>
          </cell>
          <cell r="N301" t="str">
            <v>3837</v>
          </cell>
          <cell r="O301" t="str">
            <v>D4FAMM223321</v>
          </cell>
          <cell r="P301" t="str">
            <v>Creta-D</v>
          </cell>
          <cell r="Q301">
            <v>2021</v>
          </cell>
          <cell r="R301">
            <v>44270</v>
          </cell>
          <cell r="S301">
            <v>9</v>
          </cell>
          <cell r="T301" t="str">
            <v>NL01L5168</v>
          </cell>
          <cell r="U301" t="str">
            <v>03-DEL</v>
          </cell>
          <cell r="V301" t="str">
            <v>SACHIN SUBHASH SHAH</v>
          </cell>
          <cell r="W301" t="str">
            <v>SACHIN SUBHASH SHAH</v>
          </cell>
          <cell r="X301" t="str">
            <v>ASHWIN R SAINDANE</v>
          </cell>
          <cell r="Y301">
            <v>44273</v>
          </cell>
          <cell r="Z301">
            <v>44272</v>
          </cell>
          <cell r="AA301">
            <v>44273</v>
          </cell>
          <cell r="AB301">
            <v>44273</v>
          </cell>
        </row>
        <row r="302">
          <cell r="L302" t="str">
            <v>MALPC813MMM152202</v>
          </cell>
          <cell r="M302" t="str">
            <v>FHW51MC5F   G208</v>
          </cell>
          <cell r="N302" t="str">
            <v>3837</v>
          </cell>
          <cell r="O302" t="str">
            <v>D4FAMM223304</v>
          </cell>
          <cell r="P302" t="str">
            <v>Creta-D</v>
          </cell>
          <cell r="Q302">
            <v>2021</v>
          </cell>
          <cell r="R302">
            <v>44270</v>
          </cell>
          <cell r="S302">
            <v>22</v>
          </cell>
          <cell r="T302" t="str">
            <v>NL01L5168</v>
          </cell>
          <cell r="U302" t="str">
            <v>03-DEL</v>
          </cell>
          <cell r="V302" t="str">
            <v>SAMEER KANCHARU KONDE</v>
          </cell>
          <cell r="W302" t="str">
            <v>SAMEER KACHARU KONDE</v>
          </cell>
          <cell r="X302" t="str">
            <v>SHUBHAM KADU</v>
          </cell>
          <cell r="Y302">
            <v>44282</v>
          </cell>
          <cell r="Z302">
            <v>44280</v>
          </cell>
          <cell r="AA302">
            <v>44286</v>
          </cell>
          <cell r="AB302">
            <v>44282</v>
          </cell>
        </row>
        <row r="303">
          <cell r="L303" t="str">
            <v>MALAF51CYMM145637</v>
          </cell>
          <cell r="M303" t="str">
            <v>C4S6E331L   D385</v>
          </cell>
          <cell r="N303" t="str">
            <v>3589</v>
          </cell>
          <cell r="O303" t="str">
            <v>G4HGMM091205</v>
          </cell>
          <cell r="P303" t="str">
            <v>Santro-P</v>
          </cell>
          <cell r="Q303">
            <v>2021</v>
          </cell>
          <cell r="R303">
            <v>44270</v>
          </cell>
          <cell r="S303">
            <v>12</v>
          </cell>
          <cell r="T303" t="str">
            <v>NL01L5168</v>
          </cell>
          <cell r="U303" t="str">
            <v>03-DEL</v>
          </cell>
          <cell r="V303" t="str">
            <v>NEETA SATISH CHAUDHARI</v>
          </cell>
          <cell r="W303" t="str">
            <v>NEETA SATISH CHAUDHARI</v>
          </cell>
          <cell r="X303" t="str">
            <v>ABHISHEK MANORE</v>
          </cell>
          <cell r="Y303">
            <v>44272</v>
          </cell>
          <cell r="Z303">
            <v>44272</v>
          </cell>
          <cell r="AA303">
            <v>44275</v>
          </cell>
          <cell r="AB303">
            <v>44272</v>
          </cell>
        </row>
        <row r="304">
          <cell r="L304" t="str">
            <v>MALB351CLMM171322</v>
          </cell>
          <cell r="M304" t="str">
            <v>HQS6K3615   G238</v>
          </cell>
          <cell r="N304" t="str">
            <v>3855</v>
          </cell>
          <cell r="O304" t="str">
            <v>G4LAMM885416</v>
          </cell>
          <cell r="P304" t="str">
            <v>NIOS-C</v>
          </cell>
          <cell r="Q304">
            <v>2021</v>
          </cell>
          <cell r="R304">
            <v>44270</v>
          </cell>
          <cell r="S304">
            <v>10</v>
          </cell>
          <cell r="T304" t="str">
            <v>NL01AC3065</v>
          </cell>
          <cell r="U304" t="str">
            <v>03-DEL</v>
          </cell>
          <cell r="V304" t="str">
            <v>SUHAS BABANRAO LADKAT</v>
          </cell>
          <cell r="W304" t="str">
            <v>SUHAS BABANRAO LADKAT</v>
          </cell>
          <cell r="X304" t="str">
            <v>YUVRAJ THORAT</v>
          </cell>
          <cell r="Y304">
            <v>44272</v>
          </cell>
          <cell r="Z304">
            <v>44272</v>
          </cell>
          <cell r="AA304">
            <v>44272</v>
          </cell>
          <cell r="AB304">
            <v>44272</v>
          </cell>
        </row>
        <row r="305">
          <cell r="L305" t="str">
            <v>MALB241CLMM065922</v>
          </cell>
          <cell r="M305" t="str">
            <v>HQS4K3615   D275</v>
          </cell>
          <cell r="N305" t="str">
            <v>3847</v>
          </cell>
          <cell r="O305" t="str">
            <v>G4LAMM888882</v>
          </cell>
          <cell r="P305" t="str">
            <v>AURA-C</v>
          </cell>
          <cell r="Q305">
            <v>2021</v>
          </cell>
          <cell r="R305">
            <v>44270</v>
          </cell>
          <cell r="S305">
            <v>27</v>
          </cell>
          <cell r="T305" t="str">
            <v>NL01K8781</v>
          </cell>
          <cell r="U305" t="str">
            <v>CURRENT</v>
          </cell>
          <cell r="V305" t="str">
            <v>DIPESH DINESH PINJARKAR</v>
          </cell>
          <cell r="W305" t="str">
            <v>DIPESH DINESH PINJARKAR</v>
          </cell>
          <cell r="X305" t="str">
            <v>ASHWIN R SAINDANE</v>
          </cell>
          <cell r="Y305">
            <v>44274</v>
          </cell>
          <cell r="Z305">
            <v>44280</v>
          </cell>
          <cell r="AA305">
            <v>44293</v>
          </cell>
          <cell r="AB305">
            <v>44280</v>
          </cell>
        </row>
        <row r="306">
          <cell r="L306" t="str">
            <v>MALB351CLMM171342</v>
          </cell>
          <cell r="M306" t="str">
            <v>HQS6K3615   G238</v>
          </cell>
          <cell r="N306" t="str">
            <v>3855</v>
          </cell>
          <cell r="O306" t="str">
            <v>G4LAMM888913</v>
          </cell>
          <cell r="P306" t="str">
            <v>NIOS-C</v>
          </cell>
          <cell r="Q306">
            <v>2021</v>
          </cell>
          <cell r="R306">
            <v>44270</v>
          </cell>
          <cell r="S306">
            <v>19</v>
          </cell>
          <cell r="T306" t="str">
            <v>NL01K8781</v>
          </cell>
          <cell r="U306" t="str">
            <v>03-DEL</v>
          </cell>
          <cell r="V306" t="str">
            <v>SACHIN RAMCHANDRA BHOSALE</v>
          </cell>
          <cell r="W306" t="str">
            <v>SACHIN RAMCHANDRA BHOSALE</v>
          </cell>
          <cell r="X306" t="str">
            <v>VAIBHAV GHULE</v>
          </cell>
          <cell r="Y306">
            <v>44281</v>
          </cell>
          <cell r="Z306">
            <v>44280</v>
          </cell>
          <cell r="AA306">
            <v>44285</v>
          </cell>
          <cell r="AB306">
            <v>44281</v>
          </cell>
        </row>
        <row r="307">
          <cell r="L307" t="str">
            <v>MALPB813LMM152059</v>
          </cell>
          <cell r="M307" t="str">
            <v>FHW51MC57   D124</v>
          </cell>
          <cell r="N307" t="str">
            <v>3839</v>
          </cell>
          <cell r="O307" t="str">
            <v>D4FAMM225038</v>
          </cell>
          <cell r="P307" t="str">
            <v>Creta-D</v>
          </cell>
          <cell r="Q307">
            <v>2021</v>
          </cell>
          <cell r="R307">
            <v>44270</v>
          </cell>
          <cell r="S307">
            <v>20</v>
          </cell>
          <cell r="T307" t="str">
            <v>NL01K8781</v>
          </cell>
          <cell r="U307" t="str">
            <v>03-DEL</v>
          </cell>
          <cell r="V307" t="str">
            <v>SATISH RAMRAO WADDE</v>
          </cell>
          <cell r="W307" t="str">
            <v>SATISH RAMRAO WADDE</v>
          </cell>
          <cell r="X307" t="str">
            <v>NITIN BODAKE</v>
          </cell>
          <cell r="Y307">
            <v>44277</v>
          </cell>
          <cell r="Z307">
            <v>44275</v>
          </cell>
          <cell r="AA307">
            <v>44282</v>
          </cell>
          <cell r="AB307">
            <v>44277</v>
          </cell>
        </row>
        <row r="308">
          <cell r="L308" t="str">
            <v>MALB351CYMM172976</v>
          </cell>
          <cell r="M308" t="str">
            <v>HQS6K361L   G240</v>
          </cell>
          <cell r="N308" t="str">
            <v>3762</v>
          </cell>
          <cell r="O308" t="str">
            <v>G4LALM753449</v>
          </cell>
          <cell r="P308" t="str">
            <v>NIOS-P</v>
          </cell>
          <cell r="Q308">
            <v>2021</v>
          </cell>
          <cell r="R308">
            <v>44271</v>
          </cell>
          <cell r="S308">
            <v>11</v>
          </cell>
          <cell r="T308" t="str">
            <v>NL01AC3061</v>
          </cell>
          <cell r="U308" t="str">
            <v>03-DEL</v>
          </cell>
          <cell r="V308" t="str">
            <v>MAHESH SHAMRAO GORE</v>
          </cell>
          <cell r="W308" t="str">
            <v>MAHESH SHAMRAO GORE</v>
          </cell>
          <cell r="X308" t="str">
            <v>ABHISHEK MANORE</v>
          </cell>
          <cell r="Y308">
            <v>44273</v>
          </cell>
          <cell r="Z308">
            <v>44272</v>
          </cell>
          <cell r="AA308">
            <v>44277</v>
          </cell>
          <cell r="AB308">
            <v>44273</v>
          </cell>
        </row>
        <row r="309">
          <cell r="L309" t="str">
            <v>MALFE81ALMM202784</v>
          </cell>
          <cell r="M309" t="str">
            <v>SPW5K2G17   H130</v>
          </cell>
          <cell r="N309" t="str">
            <v>3692</v>
          </cell>
          <cell r="O309" t="str">
            <v>G3LCMM224648</v>
          </cell>
          <cell r="P309" t="str">
            <v>Venue-P</v>
          </cell>
          <cell r="Q309">
            <v>2021</v>
          </cell>
          <cell r="R309">
            <v>44271</v>
          </cell>
          <cell r="S309">
            <v>10</v>
          </cell>
          <cell r="T309" t="str">
            <v>NL01AC3061</v>
          </cell>
          <cell r="U309" t="str">
            <v>03-DEL</v>
          </cell>
          <cell r="V309" t="str">
            <v>SUBODH PRATAPRAO PATIL</v>
          </cell>
          <cell r="W309" t="str">
            <v>SUBODH PRATAPRAO PATIL</v>
          </cell>
          <cell r="X309" t="str">
            <v>TATYASAHEB DHANE</v>
          </cell>
          <cell r="Y309">
            <v>44271</v>
          </cell>
          <cell r="Z309">
            <v>44272</v>
          </cell>
          <cell r="AA309">
            <v>44276</v>
          </cell>
          <cell r="AB309">
            <v>44272</v>
          </cell>
        </row>
        <row r="310">
          <cell r="L310" t="str">
            <v>MALPC812LMM152961</v>
          </cell>
          <cell r="M310" t="str">
            <v>FHW5D6617   G206</v>
          </cell>
          <cell r="N310" t="str">
            <v>3835</v>
          </cell>
          <cell r="O310" t="str">
            <v>G4FLMB415760</v>
          </cell>
          <cell r="P310" t="str">
            <v>Creta-P</v>
          </cell>
          <cell r="Q310">
            <v>2021</v>
          </cell>
          <cell r="R310">
            <v>44271</v>
          </cell>
          <cell r="S310">
            <v>19</v>
          </cell>
          <cell r="T310" t="str">
            <v>NL01Q8160</v>
          </cell>
          <cell r="U310" t="str">
            <v>03-DEL</v>
          </cell>
          <cell r="V310" t="str">
            <v>ASHWINI PRASAD WARTIKAR</v>
          </cell>
          <cell r="W310" t="str">
            <v>ASHWINI PRASAD WARTIKAR</v>
          </cell>
          <cell r="X310" t="str">
            <v>ABHISHEK MANORE</v>
          </cell>
          <cell r="Y310">
            <v>44273</v>
          </cell>
          <cell r="Z310">
            <v>44272</v>
          </cell>
          <cell r="AA310">
            <v>44283</v>
          </cell>
          <cell r="AB310">
            <v>44272</v>
          </cell>
        </row>
        <row r="311">
          <cell r="L311" t="str">
            <v>MALBH512LMM058408</v>
          </cell>
          <cell r="M311" t="str">
            <v>SVS6K7615   G123</v>
          </cell>
          <cell r="N311" t="str">
            <v>3908</v>
          </cell>
          <cell r="O311" t="str">
            <v>G4LFMV086934</v>
          </cell>
          <cell r="P311" t="str">
            <v>All New i20-P</v>
          </cell>
          <cell r="Q311">
            <v>2021</v>
          </cell>
          <cell r="R311">
            <v>44271</v>
          </cell>
          <cell r="S311">
            <v>32</v>
          </cell>
          <cell r="T311" t="str">
            <v>NL01Q8160</v>
          </cell>
          <cell r="U311" t="str">
            <v>CURRENT</v>
          </cell>
          <cell r="V311" t="str">
            <v>NILESH PURSHOTTAM CHAUDHARI</v>
          </cell>
          <cell r="W311" t="str">
            <v>NILESH PURUSHOTTAM CHAUDHARI</v>
          </cell>
          <cell r="X311" t="str">
            <v>VIDULA BHARAM</v>
          </cell>
          <cell r="Y311">
            <v>44280</v>
          </cell>
          <cell r="Z311">
            <v>44278</v>
          </cell>
          <cell r="AA311">
            <v>44299</v>
          </cell>
          <cell r="AB311">
            <v>44280</v>
          </cell>
        </row>
        <row r="312">
          <cell r="L312" t="str">
            <v>MALAF51CYMM145985</v>
          </cell>
          <cell r="M312" t="str">
            <v>C4S6E331L   D415</v>
          </cell>
          <cell r="N312" t="str">
            <v>3583</v>
          </cell>
          <cell r="O312" t="str">
            <v>G4HGMM091397</v>
          </cell>
          <cell r="P312" t="str">
            <v>Santro-P</v>
          </cell>
          <cell r="Q312">
            <v>2021</v>
          </cell>
          <cell r="R312">
            <v>44273</v>
          </cell>
          <cell r="S312">
            <v>20</v>
          </cell>
          <cell r="T312" t="str">
            <v>NL01AB1462</v>
          </cell>
          <cell r="U312" t="str">
            <v>03-DEL</v>
          </cell>
          <cell r="V312" t="str">
            <v>CHANDRAKANT BAPURAO MAHAJAN</v>
          </cell>
          <cell r="W312" t="str">
            <v>CHANDRAKANT BAPURAO MAHAJAN</v>
          </cell>
          <cell r="X312" t="str">
            <v>TATYASAHEB DHANE</v>
          </cell>
          <cell r="Y312">
            <v>44273</v>
          </cell>
          <cell r="Z312">
            <v>44275</v>
          </cell>
          <cell r="AA312">
            <v>44283</v>
          </cell>
          <cell r="AB312">
            <v>44275</v>
          </cell>
        </row>
        <row r="313">
          <cell r="L313" t="str">
            <v>MALFC81AVMM203258</v>
          </cell>
          <cell r="M313" t="str">
            <v>SPW5K2G1U   G191</v>
          </cell>
          <cell r="N313" t="str">
            <v>3696</v>
          </cell>
          <cell r="O313" t="str">
            <v>G3LCMM226286</v>
          </cell>
          <cell r="P313" t="str">
            <v>Venue-P</v>
          </cell>
          <cell r="Q313">
            <v>2021</v>
          </cell>
          <cell r="R313">
            <v>44271</v>
          </cell>
          <cell r="S313">
            <v>19</v>
          </cell>
          <cell r="T313" t="str">
            <v>NL01Q8160</v>
          </cell>
          <cell r="U313" t="str">
            <v>03-DEL</v>
          </cell>
          <cell r="V313" t="str">
            <v>ADWAIT IRANNA PATIL-CSD</v>
          </cell>
          <cell r="W313" t="str">
            <v>ADWAIT IRANNA PATIL</v>
          </cell>
          <cell r="X313" t="str">
            <v>TATYASAHEB DHANE</v>
          </cell>
          <cell r="Y313">
            <v>44277</v>
          </cell>
          <cell r="Z313">
            <v>44276</v>
          </cell>
          <cell r="AA313">
            <v>44282</v>
          </cell>
          <cell r="AB313">
            <v>44277</v>
          </cell>
        </row>
        <row r="314">
          <cell r="L314" t="str">
            <v>MALPC813LMM152791</v>
          </cell>
          <cell r="M314" t="str">
            <v>FHW51MC57   G204</v>
          </cell>
          <cell r="N314" t="str">
            <v>3841</v>
          </cell>
          <cell r="O314" t="str">
            <v>D4FAMM225291</v>
          </cell>
          <cell r="P314" t="str">
            <v>Creta-D</v>
          </cell>
          <cell r="Q314">
            <v>2021</v>
          </cell>
          <cell r="R314">
            <v>44271</v>
          </cell>
          <cell r="S314">
            <v>14</v>
          </cell>
          <cell r="T314" t="str">
            <v>NL01Q8160</v>
          </cell>
          <cell r="U314" t="str">
            <v>03-DEL</v>
          </cell>
          <cell r="V314" t="str">
            <v>AVINASH YADAVRAO GAIKWAD</v>
          </cell>
          <cell r="W314" t="str">
            <v>AVINASH YADAVRAO GAIKWAD</v>
          </cell>
          <cell r="X314" t="str">
            <v>ASHWIN R SAINDANE</v>
          </cell>
          <cell r="Y314">
            <v>44272</v>
          </cell>
          <cell r="Z314">
            <v>44271</v>
          </cell>
          <cell r="AA314">
            <v>44280</v>
          </cell>
          <cell r="AB314">
            <v>44272</v>
          </cell>
        </row>
        <row r="315">
          <cell r="L315" t="str">
            <v>MALB351CLMM173528</v>
          </cell>
          <cell r="M315" t="str">
            <v>HQS6K3615   G238</v>
          </cell>
          <cell r="N315" t="str">
            <v>3855</v>
          </cell>
          <cell r="O315" t="str">
            <v>G4LAMM890122</v>
          </cell>
          <cell r="P315" t="str">
            <v>NIOS-C</v>
          </cell>
          <cell r="Q315">
            <v>2021</v>
          </cell>
          <cell r="R315">
            <v>44273</v>
          </cell>
          <cell r="S315">
            <v>32</v>
          </cell>
          <cell r="T315" t="str">
            <v>NL01AB1462</v>
          </cell>
          <cell r="U315" t="str">
            <v>CURRENT</v>
          </cell>
          <cell r="V315" t="str">
            <v>SHWETA SHIVAJIRAO SHINDE</v>
          </cell>
          <cell r="W315" t="str">
            <v>SHWETA SHIVAJIRAO SHINDE</v>
          </cell>
          <cell r="X315" t="str">
            <v>VAIBHAV GHULE</v>
          </cell>
          <cell r="Y315">
            <v>44274</v>
          </cell>
          <cell r="Z315">
            <v>44280</v>
          </cell>
          <cell r="AA315">
            <v>44299</v>
          </cell>
          <cell r="AB315">
            <v>44280</v>
          </cell>
        </row>
        <row r="316">
          <cell r="L316" t="str">
            <v>MALB241CLMM065863</v>
          </cell>
          <cell r="M316" t="str">
            <v>HQS4K3615   D275</v>
          </cell>
          <cell r="N316" t="str">
            <v>3847</v>
          </cell>
          <cell r="O316" t="str">
            <v>G4LAMM891236</v>
          </cell>
          <cell r="P316" t="str">
            <v>AURA-C</v>
          </cell>
          <cell r="Q316">
            <v>2021</v>
          </cell>
          <cell r="R316">
            <v>44273</v>
          </cell>
          <cell r="S316">
            <v>12</v>
          </cell>
          <cell r="T316" t="str">
            <v>NL01AC3069</v>
          </cell>
          <cell r="U316" t="str">
            <v>03-DEL</v>
          </cell>
          <cell r="V316" t="str">
            <v>AMRUTA ASHOKGIRI GOSAVI</v>
          </cell>
          <cell r="W316" t="str">
            <v>AMRUTA ASHOKGIRI GOSAVI</v>
          </cell>
          <cell r="X316" t="str">
            <v>VIVEK BHALERAO</v>
          </cell>
          <cell r="Y316">
            <v>44278</v>
          </cell>
          <cell r="Z316">
            <v>44278</v>
          </cell>
          <cell r="AA316">
            <v>44280</v>
          </cell>
          <cell r="AB316">
            <v>44278</v>
          </cell>
        </row>
        <row r="317">
          <cell r="L317" t="str">
            <v>MALB241CLMM066460</v>
          </cell>
          <cell r="M317" t="str">
            <v>HQS4K3615   D275</v>
          </cell>
          <cell r="N317" t="str">
            <v>3847</v>
          </cell>
          <cell r="O317" t="str">
            <v>G4LAMM892088</v>
          </cell>
          <cell r="P317" t="str">
            <v>AURA-C</v>
          </cell>
          <cell r="Q317">
            <v>2021</v>
          </cell>
          <cell r="R317">
            <v>44273</v>
          </cell>
          <cell r="S317">
            <v>11</v>
          </cell>
          <cell r="T317" t="str">
            <v>NL01AC3069</v>
          </cell>
          <cell r="U317" t="str">
            <v>03-DEL</v>
          </cell>
          <cell r="V317" t="str">
            <v>VAIBHAV KASHABA VITHOBA KARMARE</v>
          </cell>
          <cell r="W317" t="str">
            <v>VAIBHAV KHASHABA KARMARE</v>
          </cell>
          <cell r="X317" t="str">
            <v>ABHISHEK KHAKE</v>
          </cell>
          <cell r="Y317">
            <v>44277</v>
          </cell>
          <cell r="Z317">
            <v>44277</v>
          </cell>
          <cell r="AA317">
            <v>44280</v>
          </cell>
          <cell r="AB317">
            <v>44277</v>
          </cell>
        </row>
        <row r="318">
          <cell r="L318" t="str">
            <v>MALB351CYMM174039</v>
          </cell>
          <cell r="M318" t="str">
            <v>HQS6K361L   G240</v>
          </cell>
          <cell r="N318" t="str">
            <v>3762</v>
          </cell>
          <cell r="O318" t="str">
            <v>G4LAMM892732</v>
          </cell>
          <cell r="P318" t="str">
            <v>NIOS-P</v>
          </cell>
          <cell r="Q318">
            <v>2021</v>
          </cell>
          <cell r="R318">
            <v>44273</v>
          </cell>
          <cell r="S318">
            <v>10</v>
          </cell>
          <cell r="T318" t="str">
            <v>NL01AC3069</v>
          </cell>
          <cell r="U318" t="str">
            <v>03-DEL</v>
          </cell>
          <cell r="V318" t="str">
            <v>SHARAD NAGNATRAO KONDEKAR</v>
          </cell>
          <cell r="W318" t="str">
            <v>SHARAD NAGNATRAO KONDEKAR</v>
          </cell>
          <cell r="X318" t="str">
            <v>VAIBHAV GHULE</v>
          </cell>
          <cell r="Y318">
            <v>44274</v>
          </cell>
          <cell r="Z318">
            <v>44274</v>
          </cell>
          <cell r="AA318">
            <v>44279</v>
          </cell>
          <cell r="AB318">
            <v>44275</v>
          </cell>
        </row>
        <row r="319">
          <cell r="L319" t="str">
            <v>MALFC81DLMM203766</v>
          </cell>
          <cell r="M319" t="str">
            <v>SPW51MC57   G193</v>
          </cell>
          <cell r="N319" t="str">
            <v>3699</v>
          </cell>
          <cell r="O319" t="str">
            <v>D4FAMM227345</v>
          </cell>
          <cell r="P319" t="str">
            <v>Venue-D</v>
          </cell>
          <cell r="Q319">
            <v>2021</v>
          </cell>
          <cell r="R319">
            <v>44273</v>
          </cell>
          <cell r="S319">
            <v>7</v>
          </cell>
          <cell r="T319" t="str">
            <v>HR47D5806</v>
          </cell>
          <cell r="U319" t="str">
            <v>03-DEL</v>
          </cell>
          <cell r="V319" t="str">
            <v>AAROHI NIKHIL KULKARNI</v>
          </cell>
          <cell r="W319" t="str">
            <v>AAROHI NIKHIL KULKARNI</v>
          </cell>
          <cell r="X319" t="str">
            <v>VIVEK BHALERAO</v>
          </cell>
          <cell r="Y319">
            <v>44273</v>
          </cell>
          <cell r="Z319">
            <v>44273</v>
          </cell>
          <cell r="AA319">
            <v>44276</v>
          </cell>
          <cell r="AB319">
            <v>44274</v>
          </cell>
        </row>
        <row r="320">
          <cell r="L320" t="str">
            <v>MALB351CLMM173531</v>
          </cell>
          <cell r="M320" t="str">
            <v>HQS6K3615   G238</v>
          </cell>
          <cell r="N320" t="str">
            <v>3855</v>
          </cell>
          <cell r="O320" t="str">
            <v>G4LAMM891207</v>
          </cell>
          <cell r="P320" t="str">
            <v>NIOS-C</v>
          </cell>
          <cell r="Q320">
            <v>2021</v>
          </cell>
          <cell r="R320">
            <v>44274</v>
          </cell>
          <cell r="S320">
            <v>20</v>
          </cell>
          <cell r="T320" t="str">
            <v>HR46E7175</v>
          </cell>
          <cell r="U320" t="str">
            <v>CURRENT</v>
          </cell>
          <cell r="V320" t="str">
            <v>VIVEK NARENDRA SINGH</v>
          </cell>
          <cell r="W320" t="str">
            <v>VIVEK NARENDRA SINGH</v>
          </cell>
          <cell r="X320" t="str">
            <v>VIDULA BHARAM</v>
          </cell>
          <cell r="Y320">
            <v>44285</v>
          </cell>
          <cell r="Z320">
            <v>44285</v>
          </cell>
          <cell r="AA320">
            <v>44288</v>
          </cell>
          <cell r="AB320">
            <v>44285</v>
          </cell>
        </row>
        <row r="321">
          <cell r="L321" t="str">
            <v>MALBK511VMM059230</v>
          </cell>
          <cell r="M321" t="str">
            <v>SVS6K2G1U   H062</v>
          </cell>
          <cell r="N321" t="str">
            <v>3799</v>
          </cell>
          <cell r="O321" t="str">
            <v>G3LCMM226595</v>
          </cell>
          <cell r="P321" t="str">
            <v>All New i20-P</v>
          </cell>
          <cell r="Q321">
            <v>2021</v>
          </cell>
          <cell r="R321">
            <v>44273</v>
          </cell>
          <cell r="S321">
            <v>11</v>
          </cell>
          <cell r="T321" t="str">
            <v>HR47D5806</v>
          </cell>
          <cell r="U321" t="str">
            <v>03-DEL</v>
          </cell>
          <cell r="V321" t="str">
            <v>CHAITANYA S GODBOLE</v>
          </cell>
          <cell r="W321" t="str">
            <v>CHAITANYA SHAMKANT GODBOLE</v>
          </cell>
          <cell r="X321" t="str">
            <v>VIDULA BHARAM</v>
          </cell>
          <cell r="Y321">
            <v>44279</v>
          </cell>
          <cell r="Z321">
            <v>44274</v>
          </cell>
          <cell r="AA321">
            <v>44280</v>
          </cell>
          <cell r="AB321" t="str">
            <v>by party</v>
          </cell>
        </row>
        <row r="322">
          <cell r="L322" t="str">
            <v>MALB351CLMM173345</v>
          </cell>
          <cell r="M322" t="str">
            <v>HQS6K3615   G234</v>
          </cell>
          <cell r="N322" t="str">
            <v>3702</v>
          </cell>
          <cell r="O322" t="str">
            <v>G4LALM732422</v>
          </cell>
          <cell r="P322" t="str">
            <v>NIOS-P</v>
          </cell>
          <cell r="Q322">
            <v>2021</v>
          </cell>
          <cell r="R322">
            <v>44274</v>
          </cell>
          <cell r="S322">
            <v>29</v>
          </cell>
          <cell r="T322" t="str">
            <v>HR46E7175</v>
          </cell>
          <cell r="U322" t="str">
            <v>ALLOT</v>
          </cell>
          <cell r="V322" t="str">
            <v>MUSTAFA HUZAIFA HUSAIN</v>
          </cell>
          <cell r="W322" t="e">
            <v>#N/A</v>
          </cell>
          <cell r="X322" t="str">
            <v>VRUSHALI MOHITE</v>
          </cell>
          <cell r="Y322" t="e">
            <v>#N/A</v>
          </cell>
          <cell r="Z322" t="e">
            <v>#N/A</v>
          </cell>
          <cell r="AB322" t="e">
            <v>#N/A</v>
          </cell>
        </row>
        <row r="323">
          <cell r="L323" t="str">
            <v>MALFC81BLMM204009</v>
          </cell>
          <cell r="M323" t="str">
            <v>SPW5K3615   G194</v>
          </cell>
          <cell r="N323" t="str">
            <v>3697</v>
          </cell>
          <cell r="O323" t="str">
            <v>G4LAMM895279</v>
          </cell>
          <cell r="P323" t="str">
            <v>Venue-P</v>
          </cell>
          <cell r="Q323">
            <v>2021</v>
          </cell>
          <cell r="R323">
            <v>44275</v>
          </cell>
          <cell r="S323">
            <v>15</v>
          </cell>
          <cell r="T323" t="str">
            <v>UP82T5514</v>
          </cell>
          <cell r="U323" t="str">
            <v>03-DEL</v>
          </cell>
          <cell r="V323" t="str">
            <v>VISHAL SHIVAJIRAO PANSARE</v>
          </cell>
          <cell r="W323" t="str">
            <v>VISHAL SHIVAJIRAO PANSARE</v>
          </cell>
          <cell r="X323" t="str">
            <v>ABHISHEK MANORE</v>
          </cell>
          <cell r="Y323">
            <v>44279</v>
          </cell>
          <cell r="Z323">
            <v>44279</v>
          </cell>
          <cell r="AA323">
            <v>44283</v>
          </cell>
          <cell r="AB323">
            <v>44279</v>
          </cell>
        </row>
        <row r="324">
          <cell r="L324" t="str">
            <v>MALPC812TMM155199</v>
          </cell>
          <cell r="M324" t="str">
            <v>FHW5D661V   G208</v>
          </cell>
          <cell r="N324" t="str">
            <v>3834</v>
          </cell>
          <cell r="O324" t="str">
            <v>G4FLMV144241</v>
          </cell>
          <cell r="P324" t="str">
            <v>Creta-P</v>
          </cell>
          <cell r="Q324">
            <v>2021</v>
          </cell>
          <cell r="R324">
            <v>44275</v>
          </cell>
          <cell r="S324">
            <v>14</v>
          </cell>
          <cell r="T324" t="str">
            <v>UP82T5514</v>
          </cell>
          <cell r="U324" t="str">
            <v>03-DEL</v>
          </cell>
          <cell r="V324" t="str">
            <v>AMEYA ANANT KUNTE</v>
          </cell>
          <cell r="W324" t="str">
            <v>AMEYA ANANT KUNTE</v>
          </cell>
          <cell r="X324" t="str">
            <v>ABHISHEK KHAKE</v>
          </cell>
          <cell r="Y324">
            <v>44273</v>
          </cell>
          <cell r="Z324">
            <v>44277</v>
          </cell>
          <cell r="AA324">
            <v>44286</v>
          </cell>
          <cell r="AB324">
            <v>44278</v>
          </cell>
        </row>
        <row r="325">
          <cell r="L325" t="str">
            <v>MALB351CYMM175129</v>
          </cell>
          <cell r="M325" t="str">
            <v>HQS6K361L   G240</v>
          </cell>
          <cell r="N325" t="str">
            <v>3762</v>
          </cell>
          <cell r="O325" t="str">
            <v>G4LALM741230</v>
          </cell>
          <cell r="P325" t="str">
            <v>NIOS-P</v>
          </cell>
          <cell r="Q325">
            <v>2021</v>
          </cell>
          <cell r="R325">
            <v>44282</v>
          </cell>
          <cell r="S325">
            <v>22</v>
          </cell>
          <cell r="T325" t="str">
            <v>NL01AB1371</v>
          </cell>
          <cell r="U325" t="str">
            <v>CURRENT</v>
          </cell>
          <cell r="V325" t="str">
            <v>ADITYA AMIT MODAK</v>
          </cell>
          <cell r="W325" t="str">
            <v>ADITYA AMIT MODAK</v>
          </cell>
          <cell r="X325" t="str">
            <v>NITIN BODAKE</v>
          </cell>
          <cell r="Y325">
            <v>44281</v>
          </cell>
          <cell r="Z325">
            <v>44282</v>
          </cell>
          <cell r="AA325">
            <v>44291</v>
          </cell>
          <cell r="AB325" t="str">
            <v>by party</v>
          </cell>
        </row>
        <row r="326">
          <cell r="L326" t="str">
            <v>MALBH514LMM057783</v>
          </cell>
          <cell r="M326" t="str">
            <v>SVS61MC57   G119</v>
          </cell>
          <cell r="N326" t="str">
            <v>3894</v>
          </cell>
          <cell r="O326" t="str">
            <v>D4FAMM224338</v>
          </cell>
          <cell r="P326" t="str">
            <v>All New i20-D</v>
          </cell>
          <cell r="Q326">
            <v>2021</v>
          </cell>
          <cell r="R326">
            <v>44277</v>
          </cell>
          <cell r="S326">
            <v>33</v>
          </cell>
          <cell r="T326" t="str">
            <v>NL01AB8335</v>
          </cell>
          <cell r="U326" t="str">
            <v>FREE</v>
          </cell>
          <cell r="V326" t="e">
            <v>#N/A</v>
          </cell>
          <cell r="W326" t="e">
            <v>#N/A</v>
          </cell>
          <cell r="X326" t="e">
            <v>#N/A</v>
          </cell>
          <cell r="Y326" t="e">
            <v>#N/A</v>
          </cell>
          <cell r="Z326" t="e">
            <v>#N/A</v>
          </cell>
          <cell r="AB326" t="e">
            <v>#N/A</v>
          </cell>
        </row>
        <row r="327">
          <cell r="L327" t="str">
            <v>MALBH514LMM057845</v>
          </cell>
          <cell r="M327" t="str">
            <v>SVS61MC57   G119</v>
          </cell>
          <cell r="N327" t="str">
            <v>3894</v>
          </cell>
          <cell r="O327" t="str">
            <v>D4FAMM224375</v>
          </cell>
          <cell r="P327" t="str">
            <v>All New i20-D</v>
          </cell>
          <cell r="Q327">
            <v>2021</v>
          </cell>
          <cell r="R327">
            <v>44277</v>
          </cell>
          <cell r="S327">
            <v>33</v>
          </cell>
          <cell r="T327" t="str">
            <v>NL01AB8335</v>
          </cell>
          <cell r="U327" t="str">
            <v>FREE</v>
          </cell>
          <cell r="V327" t="e">
            <v>#N/A</v>
          </cell>
          <cell r="W327" t="e">
            <v>#N/A</v>
          </cell>
          <cell r="X327" t="e">
            <v>#N/A</v>
          </cell>
          <cell r="Y327" t="e">
            <v>#N/A</v>
          </cell>
          <cell r="Z327" t="e">
            <v>#N/A</v>
          </cell>
          <cell r="AB327" t="e">
            <v>#N/A</v>
          </cell>
        </row>
        <row r="328">
          <cell r="L328" t="str">
            <v>MALBJ511LMM054447</v>
          </cell>
          <cell r="M328" t="str">
            <v>SVS6K2G17   K006</v>
          </cell>
          <cell r="N328" t="str">
            <v>3909</v>
          </cell>
          <cell r="O328" t="str">
            <v>G3LCMM214991</v>
          </cell>
          <cell r="P328" t="str">
            <v>All New i20-P</v>
          </cell>
          <cell r="Q328">
            <v>2021</v>
          </cell>
          <cell r="R328">
            <v>44282</v>
          </cell>
          <cell r="S328">
            <v>42</v>
          </cell>
          <cell r="T328" t="str">
            <v>NL01AB1371</v>
          </cell>
          <cell r="U328" t="str">
            <v>FREE</v>
          </cell>
          <cell r="V328" t="e">
            <v>#N/A</v>
          </cell>
          <cell r="W328" t="e">
            <v>#N/A</v>
          </cell>
          <cell r="X328" t="e">
            <v>#N/A</v>
          </cell>
          <cell r="Y328" t="e">
            <v>#N/A</v>
          </cell>
          <cell r="Z328" t="e">
            <v>#N/A</v>
          </cell>
          <cell r="AB328" t="e">
            <v>#N/A</v>
          </cell>
        </row>
        <row r="329">
          <cell r="L329" t="str">
            <v>MALBH511LMM056174</v>
          </cell>
          <cell r="M329" t="str">
            <v>SVS6K2G17   G121</v>
          </cell>
          <cell r="N329" t="str">
            <v>3911</v>
          </cell>
          <cell r="O329" t="str">
            <v>G3LCMM214968</v>
          </cell>
          <cell r="P329" t="str">
            <v>All New i20-P</v>
          </cell>
          <cell r="Q329">
            <v>2021</v>
          </cell>
          <cell r="R329">
            <v>44282</v>
          </cell>
          <cell r="S329">
            <v>39</v>
          </cell>
          <cell r="T329" t="str">
            <v>NL01AB1371</v>
          </cell>
          <cell r="U329" t="str">
            <v>FREE</v>
          </cell>
          <cell r="V329" t="e">
            <v>#N/A</v>
          </cell>
          <cell r="W329" t="e">
            <v>#N/A</v>
          </cell>
          <cell r="X329" t="e">
            <v>#N/A</v>
          </cell>
          <cell r="Y329" t="e">
            <v>#N/A</v>
          </cell>
          <cell r="Z329" t="e">
            <v>#N/A</v>
          </cell>
          <cell r="AB329" t="e">
            <v>#N/A</v>
          </cell>
        </row>
        <row r="330">
          <cell r="L330" t="str">
            <v>MALBH511LMM056207</v>
          </cell>
          <cell r="M330" t="str">
            <v>SVS6K2G17   G121</v>
          </cell>
          <cell r="N330" t="str">
            <v>3911</v>
          </cell>
          <cell r="O330" t="str">
            <v>G3LCMM219776</v>
          </cell>
          <cell r="P330" t="str">
            <v>All New i20-P</v>
          </cell>
          <cell r="Q330">
            <v>2021</v>
          </cell>
          <cell r="R330">
            <v>44277</v>
          </cell>
          <cell r="S330">
            <v>39</v>
          </cell>
          <cell r="T330" t="str">
            <v>NL01AB8335</v>
          </cell>
          <cell r="U330" t="str">
            <v>FREE</v>
          </cell>
          <cell r="V330" t="e">
            <v>#N/A</v>
          </cell>
          <cell r="W330" t="e">
            <v>#N/A</v>
          </cell>
          <cell r="X330" t="e">
            <v>#N/A</v>
          </cell>
          <cell r="Y330" t="e">
            <v>#N/A</v>
          </cell>
          <cell r="Z330" t="e">
            <v>#N/A</v>
          </cell>
          <cell r="AB330" t="e">
            <v>#N/A</v>
          </cell>
        </row>
        <row r="331">
          <cell r="L331" t="str">
            <v>MALC041FMMM272127</v>
          </cell>
          <cell r="M331" t="str">
            <v>H6S41MC5F   H028</v>
          </cell>
          <cell r="N331" t="str">
            <v>3635</v>
          </cell>
          <cell r="O331" t="str">
            <v>D4FAMM228064</v>
          </cell>
          <cell r="P331" t="str">
            <v>Verna-D</v>
          </cell>
          <cell r="Q331">
            <v>2021</v>
          </cell>
          <cell r="R331">
            <v>44282</v>
          </cell>
          <cell r="S331">
            <v>30</v>
          </cell>
          <cell r="T331" t="str">
            <v>NL01AB1371</v>
          </cell>
          <cell r="U331" t="str">
            <v>FREE</v>
          </cell>
          <cell r="V331" t="e">
            <v>#N/A</v>
          </cell>
          <cell r="W331" t="e">
            <v>#N/A</v>
          </cell>
          <cell r="X331" t="e">
            <v>#N/A</v>
          </cell>
          <cell r="Y331" t="e">
            <v>#N/A</v>
          </cell>
          <cell r="Z331" t="e">
            <v>#N/A</v>
          </cell>
          <cell r="AB331" t="e">
            <v>#N/A</v>
          </cell>
        </row>
        <row r="332">
          <cell r="L332" t="str">
            <v>MALPB812LMM156340</v>
          </cell>
          <cell r="M332" t="str">
            <v>FHW5D6617   D124</v>
          </cell>
          <cell r="N332" t="str">
            <v>3833</v>
          </cell>
          <cell r="O332" t="str">
            <v>G4FLMB421106</v>
          </cell>
          <cell r="P332" t="str">
            <v>Creta-P</v>
          </cell>
          <cell r="Q332">
            <v>2021</v>
          </cell>
          <cell r="R332">
            <v>44279</v>
          </cell>
          <cell r="S332">
            <v>13</v>
          </cell>
          <cell r="T332" t="str">
            <v>HR55P6914</v>
          </cell>
          <cell r="U332" t="str">
            <v>03-DEL</v>
          </cell>
          <cell r="V332" t="str">
            <v>VARSHA SHANTANU PANSARE</v>
          </cell>
          <cell r="W332" t="str">
            <v>VARSHA SHANTANU PANSARE</v>
          </cell>
          <cell r="X332" t="str">
            <v>SHUBHAM MADANE</v>
          </cell>
          <cell r="Y332">
            <v>44279</v>
          </cell>
          <cell r="Z332">
            <v>44279</v>
          </cell>
          <cell r="AA332">
            <v>44283</v>
          </cell>
          <cell r="AB332">
            <v>44279</v>
          </cell>
        </row>
        <row r="333">
          <cell r="L333" t="str">
            <v>MALBH512LMM060830</v>
          </cell>
          <cell r="M333" t="str">
            <v>SVS6K7615   G123</v>
          </cell>
          <cell r="N333" t="str">
            <v>3908</v>
          </cell>
          <cell r="O333" t="str">
            <v>G4LFMV090787</v>
          </cell>
          <cell r="P333" t="str">
            <v>All New i20-P</v>
          </cell>
          <cell r="Q333">
            <v>2021</v>
          </cell>
          <cell r="R333">
            <v>44279</v>
          </cell>
          <cell r="S333">
            <v>26</v>
          </cell>
          <cell r="T333" t="str">
            <v>NL01N2125</v>
          </cell>
          <cell r="U333" t="str">
            <v>CURRENT</v>
          </cell>
          <cell r="V333" t="str">
            <v>PRAKSH MOHANRAJ JOSHI</v>
          </cell>
          <cell r="W333" t="str">
            <v>PRAKASH MOHANRAJ JOSHI</v>
          </cell>
          <cell r="X333" t="str">
            <v>TATYASAHEB DHANE</v>
          </cell>
          <cell r="Y333">
            <v>44280</v>
          </cell>
          <cell r="Z333">
            <v>44281</v>
          </cell>
          <cell r="AA333">
            <v>44299</v>
          </cell>
          <cell r="AB333">
            <v>44282</v>
          </cell>
        </row>
        <row r="334">
          <cell r="L334" t="str">
            <v>MALFC81BLMM204441</v>
          </cell>
          <cell r="M334" t="str">
            <v>SPW5K3615   G194</v>
          </cell>
          <cell r="N334" t="str">
            <v>3697</v>
          </cell>
          <cell r="O334" t="str">
            <v>G4LAMM895307</v>
          </cell>
          <cell r="P334" t="str">
            <v>Venue-P</v>
          </cell>
          <cell r="Q334">
            <v>2021</v>
          </cell>
          <cell r="R334">
            <v>44279</v>
          </cell>
          <cell r="S334">
            <v>10</v>
          </cell>
          <cell r="T334" t="str">
            <v>NL01N2125</v>
          </cell>
          <cell r="U334" t="str">
            <v>03-DEL</v>
          </cell>
          <cell r="V334" t="str">
            <v>VIVEK SHARAD LELE</v>
          </cell>
          <cell r="W334" t="str">
            <v>VIVEK SHARAD LELE</v>
          </cell>
          <cell r="X334" t="str">
            <v>ABHISHEK KHAKE</v>
          </cell>
          <cell r="Y334">
            <v>44281</v>
          </cell>
          <cell r="Z334">
            <v>44279</v>
          </cell>
          <cell r="AA334">
            <v>44281</v>
          </cell>
          <cell r="AB334">
            <v>44280</v>
          </cell>
        </row>
        <row r="335">
          <cell r="L335" t="str">
            <v>MALFC81AVMM202222</v>
          </cell>
          <cell r="M335" t="str">
            <v>SPW5K2G1U   G191</v>
          </cell>
          <cell r="N335" t="str">
            <v>3696</v>
          </cell>
          <cell r="O335" t="str">
            <v>G3LCMM222555</v>
          </cell>
          <cell r="P335" t="str">
            <v>Venue-P</v>
          </cell>
          <cell r="Q335">
            <v>2021</v>
          </cell>
          <cell r="R335">
            <v>44279</v>
          </cell>
          <cell r="S335">
            <v>15</v>
          </cell>
          <cell r="T335" t="str">
            <v>NL01N2125</v>
          </cell>
          <cell r="U335" t="str">
            <v>03-DEL</v>
          </cell>
          <cell r="V335" t="str">
            <v>UTKARSH SHRIKANT UMRIKAR</v>
          </cell>
          <cell r="W335" t="str">
            <v>UTKARSH SHRIKANT UMRIKAR</v>
          </cell>
          <cell r="X335" t="str">
            <v>SHRIKRUSHNA GAVLI</v>
          </cell>
          <cell r="Y335">
            <v>44279</v>
          </cell>
          <cell r="Z335">
            <v>44279</v>
          </cell>
          <cell r="AA335">
            <v>44280</v>
          </cell>
          <cell r="AB335">
            <v>44279</v>
          </cell>
        </row>
        <row r="336">
          <cell r="L336" t="str">
            <v>MALFC81ALMM200676</v>
          </cell>
          <cell r="M336" t="str">
            <v>SPW5K2G17   G198</v>
          </cell>
          <cell r="N336" t="str">
            <v>3711</v>
          </cell>
          <cell r="O336" t="str">
            <v>G3LCMM217515</v>
          </cell>
          <cell r="P336" t="str">
            <v>Venue-P</v>
          </cell>
          <cell r="Q336">
            <v>2021</v>
          </cell>
          <cell r="R336">
            <v>44279</v>
          </cell>
          <cell r="S336">
            <v>28</v>
          </cell>
          <cell r="T336" t="str">
            <v>HR55P6914</v>
          </cell>
          <cell r="U336" t="str">
            <v>CURRENT</v>
          </cell>
          <cell r="V336" t="str">
            <v>APARNA SAMEER RAMESH DIVEKAR</v>
          </cell>
          <cell r="W336" t="str">
            <v>APARNA SAMEER DIVEKAR</v>
          </cell>
          <cell r="X336" t="str">
            <v>TATYASAHEB DHANE</v>
          </cell>
          <cell r="Y336">
            <v>44280</v>
          </cell>
          <cell r="Z336">
            <v>44280</v>
          </cell>
          <cell r="AA336">
            <v>44289</v>
          </cell>
          <cell r="AB336">
            <v>44280</v>
          </cell>
        </row>
        <row r="337">
          <cell r="L337" t="str">
            <v>MALBK512LMM060720</v>
          </cell>
          <cell r="M337" t="str">
            <v>SVS6K7615   H061</v>
          </cell>
          <cell r="N337" t="str">
            <v>3753</v>
          </cell>
          <cell r="O337" t="str">
            <v>G4LFMV090732</v>
          </cell>
          <cell r="P337" t="str">
            <v>All New i20-P</v>
          </cell>
          <cell r="Q337">
            <v>2021</v>
          </cell>
          <cell r="R337">
            <v>44279</v>
          </cell>
          <cell r="S337">
            <v>15</v>
          </cell>
          <cell r="T337" t="str">
            <v>HR55AF1302</v>
          </cell>
          <cell r="U337" t="str">
            <v>CURRENT</v>
          </cell>
          <cell r="V337" t="str">
            <v>PRAVIN PRABHAKAR GARUD</v>
          </cell>
          <cell r="W337" t="str">
            <v>PRAVIN PRABHAKAR GARUD</v>
          </cell>
          <cell r="X337" t="str">
            <v>SHUBHAM MADANE</v>
          </cell>
          <cell r="Y337">
            <v>44281</v>
          </cell>
          <cell r="Z337">
            <v>44282</v>
          </cell>
          <cell r="AA337">
            <v>44288</v>
          </cell>
          <cell r="AB337">
            <v>44285</v>
          </cell>
        </row>
        <row r="338">
          <cell r="L338" t="str">
            <v>MALFC81BLMM205179</v>
          </cell>
          <cell r="M338" t="str">
            <v>SPW5K3615   G114</v>
          </cell>
          <cell r="N338" t="str">
            <v>3333</v>
          </cell>
          <cell r="O338" t="str">
            <v>G4LAMM898189</v>
          </cell>
          <cell r="P338" t="str">
            <v>Venue-P</v>
          </cell>
          <cell r="Q338">
            <v>2021</v>
          </cell>
          <cell r="R338">
            <v>44279</v>
          </cell>
          <cell r="S338">
            <v>26</v>
          </cell>
          <cell r="T338" t="str">
            <v>NL01N2125</v>
          </cell>
          <cell r="U338" t="str">
            <v>CURRENT</v>
          </cell>
          <cell r="V338" t="str">
            <v>PRAMOD SAVKAR JADHAV</v>
          </cell>
          <cell r="W338" t="str">
            <v>PRAMOD SAVKAR JADHAV</v>
          </cell>
          <cell r="X338" t="str">
            <v>ABHISHEK MANORE</v>
          </cell>
          <cell r="Y338">
            <v>44289</v>
          </cell>
          <cell r="Z338">
            <v>44286</v>
          </cell>
          <cell r="AA338">
            <v>44299</v>
          </cell>
          <cell r="AB338">
            <v>44294</v>
          </cell>
        </row>
        <row r="339">
          <cell r="L339" t="str">
            <v>MALPA813LMM157065</v>
          </cell>
          <cell r="M339" t="str">
            <v>FHW51MC57   S010</v>
          </cell>
          <cell r="N339" t="str">
            <v>3809</v>
          </cell>
          <cell r="O339" t="str">
            <v>D4FAMM232458</v>
          </cell>
          <cell r="P339" t="str">
            <v>Creta-D</v>
          </cell>
          <cell r="Q339">
            <v>2021</v>
          </cell>
          <cell r="R339">
            <v>44279</v>
          </cell>
          <cell r="S339">
            <v>11</v>
          </cell>
          <cell r="T339" t="str">
            <v>NL01N2125</v>
          </cell>
          <cell r="U339" t="str">
            <v>03-DEL</v>
          </cell>
          <cell r="V339" t="str">
            <v>DAKSHABEN SUDHIRBHAI SANGHANI</v>
          </cell>
          <cell r="W339" t="str">
            <v>DAKSHABEN SUDHIRBHAI SANGHANI</v>
          </cell>
          <cell r="X339" t="str">
            <v>AKSHAY PAWAR</v>
          </cell>
          <cell r="Y339">
            <v>44285</v>
          </cell>
          <cell r="Z339">
            <v>44285</v>
          </cell>
          <cell r="AA339">
            <v>44285</v>
          </cell>
          <cell r="AB339" t="str">
            <v>by party</v>
          </cell>
        </row>
        <row r="340">
          <cell r="L340" t="str">
            <v>MALFC81BLMM204715</v>
          </cell>
          <cell r="M340" t="str">
            <v>SPW5K3615   G114</v>
          </cell>
          <cell r="N340" t="str">
            <v>3333</v>
          </cell>
          <cell r="O340" t="str">
            <v>G4LAMM864855</v>
          </cell>
          <cell r="P340" t="str">
            <v>Venue-P</v>
          </cell>
          <cell r="Q340">
            <v>2021</v>
          </cell>
          <cell r="R340">
            <v>44279</v>
          </cell>
          <cell r="S340">
            <v>25</v>
          </cell>
          <cell r="T340" t="str">
            <v>NL01N2125</v>
          </cell>
          <cell r="U340" t="str">
            <v>ALLOT</v>
          </cell>
          <cell r="V340" t="str">
            <v>SUDARSHAN DWARKAPRASAD AGARWAL</v>
          </cell>
          <cell r="W340" t="e">
            <v>#N/A</v>
          </cell>
          <cell r="X340" t="str">
            <v>ROHIT NIMBALKAR</v>
          </cell>
          <cell r="Y340" t="e">
            <v>#N/A</v>
          </cell>
          <cell r="Z340" t="e">
            <v>#N/A</v>
          </cell>
          <cell r="AB340" t="e">
            <v>#N/A</v>
          </cell>
        </row>
        <row r="341">
          <cell r="L341" t="str">
            <v>MALPA813LMM157100</v>
          </cell>
          <cell r="M341" t="str">
            <v>FHW51MC57   S017</v>
          </cell>
          <cell r="N341" t="str">
            <v>3830</v>
          </cell>
          <cell r="O341" t="str">
            <v>D4FAMM233120</v>
          </cell>
          <cell r="P341" t="str">
            <v>Creta-D</v>
          </cell>
          <cell r="Q341">
            <v>2021</v>
          </cell>
          <cell r="R341">
            <v>44279</v>
          </cell>
          <cell r="S341">
            <v>19</v>
          </cell>
          <cell r="T341" t="str">
            <v>HR55AF1302</v>
          </cell>
          <cell r="U341" t="str">
            <v>CURRENT</v>
          </cell>
          <cell r="V341" t="str">
            <v>SAYAJI PIRAJI VADGAVE</v>
          </cell>
          <cell r="W341" t="str">
            <v>SAYAJI PIRAJI VADGAVE</v>
          </cell>
          <cell r="X341" t="str">
            <v>SHUBHAM MADANE</v>
          </cell>
          <cell r="Y341">
            <v>44289</v>
          </cell>
          <cell r="Z341">
            <v>44285</v>
          </cell>
          <cell r="AA341">
            <v>44291</v>
          </cell>
          <cell r="AB341" t="e">
            <v>#N/A</v>
          </cell>
        </row>
        <row r="342">
          <cell r="L342" t="str">
            <v>MALPA813LMM157101</v>
          </cell>
          <cell r="M342" t="str">
            <v>FHW51MC57   S017</v>
          </cell>
          <cell r="N342" t="str">
            <v>3830</v>
          </cell>
          <cell r="O342" t="str">
            <v>D4FAMM232491</v>
          </cell>
          <cell r="P342" t="str">
            <v>Creta-D</v>
          </cell>
          <cell r="Q342">
            <v>2021</v>
          </cell>
          <cell r="R342">
            <v>44279</v>
          </cell>
          <cell r="S342">
            <v>11</v>
          </cell>
          <cell r="T342" t="str">
            <v>HR55AF1302</v>
          </cell>
          <cell r="U342" t="str">
            <v>03-DEL</v>
          </cell>
          <cell r="V342" t="str">
            <v>GANESH DATTATRAYA JADHAV</v>
          </cell>
          <cell r="W342" t="str">
            <v>GANESH DATTATRAYA JADHAV</v>
          </cell>
          <cell r="X342" t="str">
            <v>SHRIKRUSHNA GAVLI</v>
          </cell>
          <cell r="Y342">
            <v>44280</v>
          </cell>
          <cell r="Z342">
            <v>44279</v>
          </cell>
          <cell r="AA342">
            <v>44286</v>
          </cell>
          <cell r="AB342">
            <v>44280</v>
          </cell>
        </row>
        <row r="343">
          <cell r="L343" t="str">
            <v>MALBH512LMM060910</v>
          </cell>
          <cell r="M343" t="str">
            <v>SVS6K7615   G123</v>
          </cell>
          <cell r="N343" t="str">
            <v>3908</v>
          </cell>
          <cell r="O343" t="str">
            <v>G4LFMV090499</v>
          </cell>
          <cell r="P343" t="str">
            <v>All New i20-P</v>
          </cell>
          <cell r="Q343">
            <v>2021</v>
          </cell>
          <cell r="R343">
            <v>44281</v>
          </cell>
          <cell r="S343">
            <v>25</v>
          </cell>
          <cell r="T343" t="str">
            <v>NL01L1032</v>
          </cell>
          <cell r="U343" t="str">
            <v>CURRENT</v>
          </cell>
          <cell r="V343" t="str">
            <v>AKSHAY (HARIBHAU) DEVIDAS GADEKAR</v>
          </cell>
          <cell r="W343" t="str">
            <v>AKSHAY DEVIDAS GADEKAR</v>
          </cell>
          <cell r="X343" t="str">
            <v>ASHWIN R SAINDANE</v>
          </cell>
          <cell r="Y343">
            <v>44285</v>
          </cell>
          <cell r="Z343" t="e">
            <v>#N/A</v>
          </cell>
          <cell r="AA343">
            <v>44299</v>
          </cell>
          <cell r="AB343">
            <v>44291</v>
          </cell>
        </row>
        <row r="344">
          <cell r="L344" t="str">
            <v>MALPA813LMM150095</v>
          </cell>
          <cell r="M344" t="str">
            <v>FHW51MC57   S010</v>
          </cell>
          <cell r="N344" t="str">
            <v>3809</v>
          </cell>
          <cell r="O344" t="str">
            <v>D4FAMM220068</v>
          </cell>
          <cell r="P344" t="str">
            <v>Creta-D</v>
          </cell>
          <cell r="Q344">
            <v>2021</v>
          </cell>
          <cell r="R344">
            <v>44279</v>
          </cell>
          <cell r="S344">
            <v>14</v>
          </cell>
          <cell r="T344" t="str">
            <v>HR55AF1302</v>
          </cell>
          <cell r="U344" t="str">
            <v>CURRENT</v>
          </cell>
          <cell r="V344" t="str">
            <v>RUVINDERSINGH GURVINDARSING (KULDEEPSINGH TUTEJA</v>
          </cell>
          <cell r="W344" t="str">
            <v>RAVJYOTSINGH GURUVINDERSINGH TUTEJA</v>
          </cell>
          <cell r="X344" t="str">
            <v>VIVEK BHALERAO</v>
          </cell>
          <cell r="Y344">
            <v>44285</v>
          </cell>
          <cell r="Z344" t="e">
            <v>#N/A</v>
          </cell>
          <cell r="AA344">
            <v>44288</v>
          </cell>
          <cell r="AB344">
            <v>44285</v>
          </cell>
        </row>
        <row r="345">
          <cell r="L345" t="str">
            <v>MALJ381BMMM016434</v>
          </cell>
          <cell r="M345" t="str">
            <v>HRW52G61F   G035</v>
          </cell>
          <cell r="N345" t="str">
            <v>3421</v>
          </cell>
          <cell r="O345" t="str">
            <v>G4NAMW601493</v>
          </cell>
          <cell r="P345" t="str">
            <v>Tucson-P</v>
          </cell>
          <cell r="Q345">
            <v>2021</v>
          </cell>
          <cell r="R345">
            <v>44279</v>
          </cell>
          <cell r="S345">
            <v>33</v>
          </cell>
          <cell r="T345" t="str">
            <v>HR55P6914</v>
          </cell>
          <cell r="U345" t="str">
            <v>ALLOT</v>
          </cell>
          <cell r="V345" t="str">
            <v>SHIVRAJ JAYARAM HEGDE</v>
          </cell>
          <cell r="W345" t="e">
            <v>#N/A</v>
          </cell>
          <cell r="X345" t="str">
            <v>NITIN BODAKE</v>
          </cell>
          <cell r="Y345" t="e">
            <v>#N/A</v>
          </cell>
          <cell r="Z345" t="e">
            <v>#N/A</v>
          </cell>
          <cell r="AB345" t="e">
            <v>#N/A</v>
          </cell>
        </row>
        <row r="346">
          <cell r="L346" t="str">
            <v>MALB241CLMM067297</v>
          </cell>
          <cell r="M346" t="str">
            <v>HQS4K3615   D275</v>
          </cell>
          <cell r="N346" t="str">
            <v>3847</v>
          </cell>
          <cell r="O346" t="str">
            <v>G4LAMM898951</v>
          </cell>
          <cell r="P346" t="str">
            <v>AURA-C</v>
          </cell>
          <cell r="Q346">
            <v>2021</v>
          </cell>
          <cell r="R346">
            <v>44279</v>
          </cell>
          <cell r="S346">
            <v>11</v>
          </cell>
          <cell r="T346" t="str">
            <v>HR55AF1302</v>
          </cell>
          <cell r="U346" t="str">
            <v>03-DEL</v>
          </cell>
          <cell r="V346" t="str">
            <v>RAJIV SHANKAR BHOSALE</v>
          </cell>
          <cell r="W346" t="str">
            <v>RAJIV SHANKAR BHOSALE</v>
          </cell>
          <cell r="X346" t="str">
            <v>VIDULA BHARAM</v>
          </cell>
          <cell r="Y346">
            <v>44280</v>
          </cell>
          <cell r="Z346">
            <v>44280</v>
          </cell>
          <cell r="AA346">
            <v>44285</v>
          </cell>
          <cell r="AB346">
            <v>44280</v>
          </cell>
        </row>
        <row r="347">
          <cell r="L347" t="str">
            <v>MALB241CLMM067286</v>
          </cell>
          <cell r="M347" t="str">
            <v>HQS4K3615   D275</v>
          </cell>
          <cell r="N347" t="str">
            <v>3847</v>
          </cell>
          <cell r="O347" t="str">
            <v>G4LAMM898950</v>
          </cell>
          <cell r="P347" t="str">
            <v>AURA-C</v>
          </cell>
          <cell r="Q347">
            <v>2021</v>
          </cell>
          <cell r="R347">
            <v>44279</v>
          </cell>
          <cell r="S347">
            <v>12</v>
          </cell>
          <cell r="T347" t="str">
            <v>HR55AF1302</v>
          </cell>
          <cell r="U347" t="str">
            <v>03-DEL</v>
          </cell>
          <cell r="V347" t="str">
            <v>DILIP RAVJI DINKAR (MANOJ V KHANDAVE)</v>
          </cell>
          <cell r="W347" t="str">
            <v>DILIP RAVJI DENKAR</v>
          </cell>
          <cell r="X347" t="str">
            <v>MAHADEV JADHAV</v>
          </cell>
          <cell r="Y347">
            <v>44280</v>
          </cell>
          <cell r="Z347">
            <v>44280</v>
          </cell>
          <cell r="AA347">
            <v>44283</v>
          </cell>
          <cell r="AB347">
            <v>44280</v>
          </cell>
        </row>
        <row r="348">
          <cell r="L348" t="str">
            <v>MALFC81ALMM201007</v>
          </cell>
          <cell r="M348" t="str">
            <v>SPW5K2G17   G198</v>
          </cell>
          <cell r="N348" t="str">
            <v>3711</v>
          </cell>
          <cell r="O348" t="str">
            <v>G3LCMM218719</v>
          </cell>
          <cell r="P348" t="str">
            <v>Venue-P</v>
          </cell>
          <cell r="Q348">
            <v>2021</v>
          </cell>
          <cell r="R348">
            <v>44281</v>
          </cell>
          <cell r="S348">
            <v>36</v>
          </cell>
          <cell r="T348" t="str">
            <v>NL01L1032</v>
          </cell>
          <cell r="U348" t="str">
            <v>BBND</v>
          </cell>
          <cell r="V348" t="str">
            <v>SANDEEP PRABHAKAR RAUT</v>
          </cell>
          <cell r="W348" t="str">
            <v>SANDEEP PRABHAKAR RAUT</v>
          </cell>
          <cell r="X348" t="str">
            <v>VIDULA BHARAM</v>
          </cell>
          <cell r="Y348" t="str">
            <v>14/04/2021</v>
          </cell>
          <cell r="Z348" t="e">
            <v>#N/A</v>
          </cell>
          <cell r="AB348" t="e">
            <v>#N/A</v>
          </cell>
        </row>
        <row r="349">
          <cell r="L349" t="str">
            <v>MALBJ512LMM059833</v>
          </cell>
          <cell r="M349" t="str">
            <v>SVS6K7615   K010</v>
          </cell>
          <cell r="N349" t="str">
            <v>3904</v>
          </cell>
          <cell r="O349" t="str">
            <v>G4LFMV089428</v>
          </cell>
          <cell r="P349" t="str">
            <v>All New i20-P</v>
          </cell>
          <cell r="Q349">
            <v>2021</v>
          </cell>
          <cell r="R349">
            <v>44280</v>
          </cell>
          <cell r="S349">
            <v>12</v>
          </cell>
          <cell r="T349" t="str">
            <v>NL01AA0409</v>
          </cell>
          <cell r="U349" t="str">
            <v>03-DEL</v>
          </cell>
          <cell r="V349" t="str">
            <v>EKNATH HARISHCHANDRA TUMBA PATIL</v>
          </cell>
          <cell r="W349" t="str">
            <v>EKNATH TUMBA PATIL</v>
          </cell>
          <cell r="X349" t="str">
            <v>SHUBHAM YELLARE</v>
          </cell>
          <cell r="Y349">
            <v>44280</v>
          </cell>
          <cell r="Z349">
            <v>44281</v>
          </cell>
          <cell r="AA349">
            <v>44285</v>
          </cell>
          <cell r="AB349">
            <v>44281</v>
          </cell>
        </row>
        <row r="350">
          <cell r="L350" t="str">
            <v>MALPC813LMM157651</v>
          </cell>
          <cell r="M350" t="str">
            <v>FHW51MC57   G204</v>
          </cell>
          <cell r="N350" t="str">
            <v>3841</v>
          </cell>
          <cell r="O350" t="str">
            <v>D4FAMM233520</v>
          </cell>
          <cell r="P350" t="str">
            <v>Creta-D</v>
          </cell>
          <cell r="Q350">
            <v>2021</v>
          </cell>
          <cell r="R350">
            <v>44281</v>
          </cell>
          <cell r="S350">
            <v>24</v>
          </cell>
          <cell r="T350" t="str">
            <v>NL01L1032</v>
          </cell>
          <cell r="U350" t="str">
            <v>BBND</v>
          </cell>
          <cell r="V350" t="str">
            <v>NEERAJ LUTTUR YADAV</v>
          </cell>
          <cell r="W350" t="str">
            <v>NEERAJ LUTTUR YADAV</v>
          </cell>
          <cell r="X350" t="str">
            <v>ROHIT NIMBALKAR</v>
          </cell>
          <cell r="Y350">
            <v>44281</v>
          </cell>
          <cell r="Z350" t="e">
            <v>#N/A</v>
          </cell>
          <cell r="AB350">
            <v>44291</v>
          </cell>
        </row>
        <row r="351">
          <cell r="L351" t="str">
            <v>MALBH512LMM061144</v>
          </cell>
          <cell r="M351" t="str">
            <v>SVS6K7615   G123</v>
          </cell>
          <cell r="N351" t="str">
            <v>3908</v>
          </cell>
          <cell r="O351" t="str">
            <v>G4LFMV092721</v>
          </cell>
          <cell r="P351" t="str">
            <v>All New i20-P</v>
          </cell>
          <cell r="Q351">
            <v>2021</v>
          </cell>
          <cell r="R351">
            <v>44281</v>
          </cell>
          <cell r="S351">
            <v>24</v>
          </cell>
          <cell r="T351" t="str">
            <v>NL01L1032</v>
          </cell>
          <cell r="U351" t="str">
            <v>CURRENT</v>
          </cell>
          <cell r="V351" t="str">
            <v>RAMSHAKAL KHARPAT VISHWAKARMA</v>
          </cell>
          <cell r="W351" t="str">
            <v>RAMSHAKAL KHARPAT VISHWAKARMA</v>
          </cell>
          <cell r="X351" t="str">
            <v>ASHWIN R SAINDANE</v>
          </cell>
          <cell r="Y351">
            <v>44295</v>
          </cell>
          <cell r="Z351">
            <v>44294</v>
          </cell>
          <cell r="AA351">
            <v>44298</v>
          </cell>
          <cell r="AB351">
            <v>44294</v>
          </cell>
        </row>
        <row r="352">
          <cell r="L352" t="str">
            <v>MALB351CLMM176682</v>
          </cell>
          <cell r="M352" t="str">
            <v>HQS6K3615   G234</v>
          </cell>
          <cell r="N352" t="str">
            <v>3702</v>
          </cell>
          <cell r="O352" t="str">
            <v>G4LAMM900985</v>
          </cell>
          <cell r="P352" t="str">
            <v>NIOS-P</v>
          </cell>
          <cell r="Q352">
            <v>2021</v>
          </cell>
          <cell r="R352">
            <v>44280</v>
          </cell>
          <cell r="S352">
            <v>25</v>
          </cell>
          <cell r="T352" t="str">
            <v>NL01AA0409</v>
          </cell>
          <cell r="U352" t="str">
            <v>CURRENT</v>
          </cell>
          <cell r="V352" t="str">
            <v>MADHVI ASHUTOSH SHARMA</v>
          </cell>
          <cell r="W352" t="str">
            <v>MADHVI ASHUTOSH SHARMA</v>
          </cell>
          <cell r="X352" t="str">
            <v>SHRIKRUSHNA GAVLI</v>
          </cell>
          <cell r="Y352">
            <v>44285</v>
          </cell>
          <cell r="Z352">
            <v>44286</v>
          </cell>
          <cell r="AA352">
            <v>44299</v>
          </cell>
          <cell r="AB352">
            <v>44289</v>
          </cell>
        </row>
        <row r="353">
          <cell r="L353" t="str">
            <v>MALB351CLMM176579</v>
          </cell>
          <cell r="M353" t="str">
            <v>HQS6K3615   G235</v>
          </cell>
          <cell r="N353" t="str">
            <v>3703</v>
          </cell>
          <cell r="O353" t="str">
            <v>G4LAMM899671</v>
          </cell>
          <cell r="P353" t="str">
            <v>NIOS-P</v>
          </cell>
          <cell r="Q353">
            <v>2021</v>
          </cell>
          <cell r="R353">
            <v>44281</v>
          </cell>
          <cell r="S353">
            <v>25</v>
          </cell>
          <cell r="T353" t="str">
            <v>NL01L0052</v>
          </cell>
          <cell r="U353" t="str">
            <v>FREE</v>
          </cell>
          <cell r="V353" t="e">
            <v>#N/A</v>
          </cell>
          <cell r="W353" t="e">
            <v>#N/A</v>
          </cell>
          <cell r="X353" t="e">
            <v>#N/A</v>
          </cell>
          <cell r="Y353" t="e">
            <v>#N/A</v>
          </cell>
          <cell r="Z353" t="e">
            <v>#N/A</v>
          </cell>
          <cell r="AB353" t="e">
            <v>#N/A</v>
          </cell>
        </row>
        <row r="354">
          <cell r="L354" t="str">
            <v>MALFC81DLMM205369</v>
          </cell>
          <cell r="M354" t="str">
            <v>SPW51MC57   G193</v>
          </cell>
          <cell r="N354" t="str">
            <v>3699</v>
          </cell>
          <cell r="O354" t="str">
            <v>D4FAMM231976</v>
          </cell>
          <cell r="P354" t="str">
            <v>Venue-D</v>
          </cell>
          <cell r="Q354">
            <v>2021</v>
          </cell>
          <cell r="R354">
            <v>44281</v>
          </cell>
          <cell r="S354">
            <v>12</v>
          </cell>
          <cell r="T354" t="str">
            <v>NL01L1032</v>
          </cell>
          <cell r="U354" t="str">
            <v>03-DEL</v>
          </cell>
          <cell r="V354" t="str">
            <v>PRAKASH MADAN NEWADE</v>
          </cell>
          <cell r="W354" t="str">
            <v>PRAKASH MADAN NEWADE</v>
          </cell>
          <cell r="X354" t="str">
            <v>VAIBHAV GHULE</v>
          </cell>
          <cell r="Y354">
            <v>44281</v>
          </cell>
          <cell r="Z354">
            <v>44281</v>
          </cell>
          <cell r="AA354">
            <v>44285</v>
          </cell>
          <cell r="AB354">
            <v>44281</v>
          </cell>
        </row>
        <row r="355">
          <cell r="L355" t="str">
            <v>MALFC81BLMM204447</v>
          </cell>
          <cell r="M355" t="str">
            <v>SPW5K3615   G194</v>
          </cell>
          <cell r="N355" t="str">
            <v>3697</v>
          </cell>
          <cell r="O355" t="str">
            <v>G4LAMM899923</v>
          </cell>
          <cell r="P355" t="str">
            <v>Venue-P</v>
          </cell>
          <cell r="Q355">
            <v>2021</v>
          </cell>
          <cell r="R355">
            <v>44281</v>
          </cell>
          <cell r="S355">
            <v>25</v>
          </cell>
          <cell r="T355" t="str">
            <v>NL01L1032</v>
          </cell>
          <cell r="U355" t="str">
            <v>CURRENT</v>
          </cell>
          <cell r="V355" t="str">
            <v>DARPAN DEEPAK JAUHARI</v>
          </cell>
          <cell r="W355" t="str">
            <v>DARPAN DEEPAK JAUHARI</v>
          </cell>
          <cell r="X355" t="str">
            <v>AKSHAY PAWAR</v>
          </cell>
          <cell r="Y355">
            <v>44285</v>
          </cell>
          <cell r="Z355">
            <v>44281</v>
          </cell>
          <cell r="AA355">
            <v>44299</v>
          </cell>
          <cell r="AB355">
            <v>44285</v>
          </cell>
        </row>
        <row r="356">
          <cell r="L356" t="str">
            <v>MALB241CLMM067311</v>
          </cell>
          <cell r="M356" t="str">
            <v>HQS4K3615   D273</v>
          </cell>
          <cell r="N356" t="str">
            <v>3856</v>
          </cell>
          <cell r="O356" t="str">
            <v>G4LAMM900594</v>
          </cell>
          <cell r="P356" t="str">
            <v>AURA-P</v>
          </cell>
          <cell r="Q356">
            <v>2021</v>
          </cell>
          <cell r="R356">
            <v>44281</v>
          </cell>
          <cell r="S356">
            <v>25</v>
          </cell>
          <cell r="T356" t="str">
            <v>NL01L0052</v>
          </cell>
          <cell r="U356" t="str">
            <v>FREE</v>
          </cell>
          <cell r="V356" t="e">
            <v>#N/A</v>
          </cell>
          <cell r="W356" t="e">
            <v>#N/A</v>
          </cell>
          <cell r="X356" t="e">
            <v>#N/A</v>
          </cell>
          <cell r="Y356" t="e">
            <v>#N/A</v>
          </cell>
          <cell r="Z356" t="e">
            <v>#N/A</v>
          </cell>
          <cell r="AB356" t="e">
            <v>#N/A</v>
          </cell>
        </row>
        <row r="357">
          <cell r="L357" t="str">
            <v>MALPC813LMM157864</v>
          </cell>
          <cell r="M357" t="str">
            <v>FHW51MC57   G204</v>
          </cell>
          <cell r="N357" t="str">
            <v>3841</v>
          </cell>
          <cell r="O357" t="str">
            <v>D4FAMM233800</v>
          </cell>
          <cell r="P357" t="str">
            <v>Creta-D</v>
          </cell>
          <cell r="Q357">
            <v>2021</v>
          </cell>
          <cell r="R357">
            <v>44281</v>
          </cell>
          <cell r="S357">
            <v>9</v>
          </cell>
          <cell r="T357" t="str">
            <v>NL01L0052</v>
          </cell>
          <cell r="U357" t="str">
            <v>03-DEL</v>
          </cell>
          <cell r="V357" t="str">
            <v>MOIZ HAMID JOHAR</v>
          </cell>
          <cell r="W357" t="str">
            <v>MOIZ HAMID JOHAR</v>
          </cell>
          <cell r="X357" t="str">
            <v>NITIN BODAKE</v>
          </cell>
          <cell r="Y357">
            <v>44289</v>
          </cell>
          <cell r="Z357">
            <v>44282</v>
          </cell>
          <cell r="AA357">
            <v>44286</v>
          </cell>
          <cell r="AB357">
            <v>44285</v>
          </cell>
        </row>
        <row r="358">
          <cell r="L358" t="str">
            <v>MALPC813MMM158246</v>
          </cell>
          <cell r="M358" t="str">
            <v>FHW51MC5F   G208</v>
          </cell>
          <cell r="N358" t="str">
            <v>3837</v>
          </cell>
          <cell r="O358" t="str">
            <v>D4FAMM234168</v>
          </cell>
          <cell r="P358" t="str">
            <v>Creta-D</v>
          </cell>
          <cell r="Q358">
            <v>2021</v>
          </cell>
          <cell r="R358">
            <v>44281</v>
          </cell>
          <cell r="S358">
            <v>17</v>
          </cell>
          <cell r="T358" t="str">
            <v>NL01L0052</v>
          </cell>
          <cell r="U358" t="str">
            <v>CURRENT</v>
          </cell>
          <cell r="V358" t="str">
            <v>DHARMESH RAMESHCHANDRA MODI</v>
          </cell>
          <cell r="W358" t="str">
            <v>DHARMESH RAMESHCHANDRA MODI</v>
          </cell>
          <cell r="X358" t="str">
            <v>SHRIKRUSHNA GAVLI</v>
          </cell>
          <cell r="Y358">
            <v>44289</v>
          </cell>
          <cell r="Z358">
            <v>44283</v>
          </cell>
          <cell r="AA358">
            <v>44292</v>
          </cell>
          <cell r="AB358" t="str">
            <v>by party</v>
          </cell>
        </row>
        <row r="359">
          <cell r="L359" t="str">
            <v>MALB351CLMM176719</v>
          </cell>
          <cell r="M359" t="str">
            <v>HQS6K3615   G234</v>
          </cell>
          <cell r="N359" t="str">
            <v>3702</v>
          </cell>
          <cell r="O359" t="str">
            <v>G4LAMM900161</v>
          </cell>
          <cell r="P359" t="str">
            <v>NIOS-P</v>
          </cell>
          <cell r="Q359">
            <v>2021</v>
          </cell>
          <cell r="R359">
            <v>44281</v>
          </cell>
          <cell r="S359">
            <v>25</v>
          </cell>
          <cell r="T359" t="str">
            <v>NL01L0052</v>
          </cell>
          <cell r="U359" t="str">
            <v>FREE</v>
          </cell>
          <cell r="V359" t="e">
            <v>#N/A</v>
          </cell>
          <cell r="W359" t="e">
            <v>#N/A</v>
          </cell>
          <cell r="X359" t="e">
            <v>#N/A</v>
          </cell>
          <cell r="Y359" t="e">
            <v>#N/A</v>
          </cell>
          <cell r="Z359" t="e">
            <v>#N/A</v>
          </cell>
          <cell r="AB359" t="e">
            <v>#N/A</v>
          </cell>
        </row>
        <row r="360">
          <cell r="L360" t="str">
            <v>MALFC81ALMM202193</v>
          </cell>
          <cell r="M360" t="str">
            <v>SPW5K2G17   G198</v>
          </cell>
          <cell r="N360" t="str">
            <v>3711</v>
          </cell>
          <cell r="O360" t="str">
            <v>G3LCMM223655</v>
          </cell>
          <cell r="P360" t="str">
            <v>Venue-P</v>
          </cell>
          <cell r="Q360">
            <v>2021</v>
          </cell>
          <cell r="R360">
            <v>44281</v>
          </cell>
          <cell r="S360">
            <v>29</v>
          </cell>
          <cell r="T360" t="str">
            <v>NL01L0052</v>
          </cell>
          <cell r="U360" t="str">
            <v>CURRENT</v>
          </cell>
          <cell r="V360" t="str">
            <v>ROHAN SHASHANK FOUJDAR</v>
          </cell>
          <cell r="W360" t="str">
            <v>ROHAN SHASHANK FOUJDAR</v>
          </cell>
          <cell r="X360" t="str">
            <v>SHUBHAM KADU</v>
          </cell>
          <cell r="Y360">
            <v>44295</v>
          </cell>
          <cell r="Z360">
            <v>44286</v>
          </cell>
          <cell r="AA360">
            <v>44294</v>
          </cell>
          <cell r="AB360">
            <v>44291</v>
          </cell>
        </row>
        <row r="361">
          <cell r="L361" t="str">
            <v>MALBH514LMM059107</v>
          </cell>
          <cell r="M361" t="str">
            <v>SVS61MC57   G119</v>
          </cell>
          <cell r="N361" t="str">
            <v>3894</v>
          </cell>
          <cell r="O361" t="str">
            <v>D4FAMM227644</v>
          </cell>
          <cell r="P361" t="str">
            <v>All New i20-D</v>
          </cell>
          <cell r="Q361">
            <v>2021</v>
          </cell>
          <cell r="R361">
            <v>44282</v>
          </cell>
          <cell r="S361">
            <v>30</v>
          </cell>
          <cell r="T361" t="str">
            <v>NL01N2660</v>
          </cell>
          <cell r="U361" t="str">
            <v>FREE</v>
          </cell>
          <cell r="V361" t="e">
            <v>#N/A</v>
          </cell>
          <cell r="W361" t="e">
            <v>#N/A</v>
          </cell>
          <cell r="X361" t="e">
            <v>#N/A</v>
          </cell>
          <cell r="Y361" t="e">
            <v>#N/A</v>
          </cell>
          <cell r="Z361" t="e">
            <v>#N/A</v>
          </cell>
          <cell r="AB361" t="e">
            <v>#N/A</v>
          </cell>
        </row>
        <row r="362">
          <cell r="L362" t="str">
            <v>MALB241CLMM067591</v>
          </cell>
          <cell r="M362" t="str">
            <v>HQS4K3615   D275</v>
          </cell>
          <cell r="N362" t="str">
            <v>3847</v>
          </cell>
          <cell r="O362" t="str">
            <v>G4LAMM900745</v>
          </cell>
          <cell r="P362" t="str">
            <v>AURA-C</v>
          </cell>
          <cell r="Q362">
            <v>2021</v>
          </cell>
          <cell r="R362">
            <v>44282</v>
          </cell>
          <cell r="S362">
            <v>11</v>
          </cell>
          <cell r="T362" t="str">
            <v>NL01N2660</v>
          </cell>
          <cell r="U362" t="str">
            <v>CURRENT</v>
          </cell>
          <cell r="V362" t="str">
            <v>SANJAY NAMDEV FAWADE</v>
          </cell>
          <cell r="W362" t="str">
            <v>SANJAY NAMDEV FAWADE</v>
          </cell>
          <cell r="X362" t="str">
            <v>YUVRAJ THORAT</v>
          </cell>
          <cell r="Y362">
            <v>44289</v>
          </cell>
          <cell r="Z362">
            <v>44285</v>
          </cell>
          <cell r="AA362">
            <v>44288</v>
          </cell>
          <cell r="AB362">
            <v>44285</v>
          </cell>
        </row>
        <row r="363">
          <cell r="L363" t="str">
            <v>MALAF51CYMM146456</v>
          </cell>
          <cell r="M363" t="str">
            <v>C4S6E331L   D424</v>
          </cell>
          <cell r="N363" t="str">
            <v>3875</v>
          </cell>
          <cell r="O363" t="str">
            <v>G4HGMM091768</v>
          </cell>
          <cell r="P363" t="str">
            <v>Santro-P</v>
          </cell>
          <cell r="Q363">
            <v>2021</v>
          </cell>
          <cell r="R363">
            <v>44282</v>
          </cell>
          <cell r="S363">
            <v>28</v>
          </cell>
          <cell r="T363" t="str">
            <v>NL01N2660</v>
          </cell>
          <cell r="U363" t="str">
            <v>FREE</v>
          </cell>
          <cell r="V363" t="e">
            <v>#N/A</v>
          </cell>
          <cell r="W363" t="e">
            <v>#N/A</v>
          </cell>
          <cell r="X363" t="e">
            <v>#N/A</v>
          </cell>
          <cell r="Y363" t="e">
            <v>#N/A</v>
          </cell>
          <cell r="Z363" t="e">
            <v>#N/A</v>
          </cell>
          <cell r="AB363" t="e">
            <v>#N/A</v>
          </cell>
        </row>
        <row r="364">
          <cell r="L364" t="str">
            <v>MALB351CLMM177909</v>
          </cell>
          <cell r="M364" t="str">
            <v>HQS6K3615   G237</v>
          </cell>
          <cell r="N364" t="str">
            <v>3845</v>
          </cell>
          <cell r="O364" t="str">
            <v>G4LAMM901518</v>
          </cell>
          <cell r="P364" t="str">
            <v>NIOS-C</v>
          </cell>
          <cell r="Q364">
            <v>2021</v>
          </cell>
          <cell r="R364">
            <v>44281</v>
          </cell>
          <cell r="S364">
            <v>8</v>
          </cell>
          <cell r="T364" t="str">
            <v>NL01L0052</v>
          </cell>
          <cell r="U364" t="str">
            <v>03-DEL</v>
          </cell>
          <cell r="V364" t="str">
            <v>YOGESH YASHWANT BODAKE</v>
          </cell>
          <cell r="W364" t="str">
            <v>YOGESH YASHWANT BODAKE</v>
          </cell>
          <cell r="X364" t="str">
            <v>NITIN BODAKE</v>
          </cell>
          <cell r="Y364">
            <v>44282</v>
          </cell>
          <cell r="Z364">
            <v>44281</v>
          </cell>
          <cell r="AA364">
            <v>44286</v>
          </cell>
          <cell r="AB364">
            <v>44281</v>
          </cell>
        </row>
        <row r="365">
          <cell r="L365" t="str">
            <v>MALAF51CLMM146818</v>
          </cell>
          <cell r="M365" t="str">
            <v>C4S6E3315   D424</v>
          </cell>
          <cell r="N365" t="str">
            <v>3885</v>
          </cell>
          <cell r="O365" t="str">
            <v>G4HGMM092083</v>
          </cell>
          <cell r="P365" t="str">
            <v>Santro-P</v>
          </cell>
          <cell r="Q365">
            <v>2021</v>
          </cell>
          <cell r="R365">
            <v>44282</v>
          </cell>
          <cell r="S365">
            <v>25</v>
          </cell>
          <cell r="T365" t="str">
            <v>NL01N2660</v>
          </cell>
          <cell r="U365" t="str">
            <v>FREE</v>
          </cell>
          <cell r="V365" t="e">
            <v>#N/A</v>
          </cell>
          <cell r="W365" t="e">
            <v>#N/A</v>
          </cell>
          <cell r="X365" t="e">
            <v>#N/A</v>
          </cell>
          <cell r="Y365" t="e">
            <v>#N/A</v>
          </cell>
          <cell r="Z365" t="e">
            <v>#N/A</v>
          </cell>
          <cell r="AB365" t="e">
            <v>#N/A</v>
          </cell>
        </row>
        <row r="366">
          <cell r="L366" t="str">
            <v>MALBH512TMM061876</v>
          </cell>
          <cell r="M366" t="str">
            <v>SVS6K761V   G123</v>
          </cell>
          <cell r="N366" t="str">
            <v>3898</v>
          </cell>
          <cell r="O366" t="str">
            <v>G4LFMV093369</v>
          </cell>
          <cell r="P366" t="str">
            <v>All New i20-P</v>
          </cell>
          <cell r="Q366">
            <v>2021</v>
          </cell>
          <cell r="R366">
            <v>44282</v>
          </cell>
          <cell r="S366">
            <v>11</v>
          </cell>
          <cell r="T366" t="str">
            <v>NL01N2660</v>
          </cell>
          <cell r="U366" t="str">
            <v>CURRENT</v>
          </cell>
          <cell r="V366" t="str">
            <v>NILAY AJAY GHANGALE</v>
          </cell>
          <cell r="W366" t="str">
            <v>NILAY AJAY GHANGALE</v>
          </cell>
          <cell r="X366" t="str">
            <v>VIVEK BHALERAO</v>
          </cell>
          <cell r="Y366">
            <v>44285</v>
          </cell>
          <cell r="Z366">
            <v>44285</v>
          </cell>
          <cell r="AA366">
            <v>44288</v>
          </cell>
          <cell r="AB366">
            <v>44285</v>
          </cell>
        </row>
        <row r="367">
          <cell r="L367" t="str">
            <v>MALFC81BLMM207122</v>
          </cell>
          <cell r="M367" t="str">
            <v>SPW5K3615   G114</v>
          </cell>
          <cell r="N367" t="str">
            <v>3333</v>
          </cell>
          <cell r="O367" t="str">
            <v>G4LAMM899932</v>
          </cell>
          <cell r="P367" t="str">
            <v>Venue-P</v>
          </cell>
          <cell r="Q367">
            <v>2021</v>
          </cell>
          <cell r="R367">
            <v>44285</v>
          </cell>
          <cell r="S367">
            <v>21</v>
          </cell>
          <cell r="T367" t="str">
            <v>GJ06AZ6587</v>
          </cell>
          <cell r="U367" t="str">
            <v>ALLOT</v>
          </cell>
          <cell r="V367" t="str">
            <v>GANESH JAGANNATH BODAKE</v>
          </cell>
          <cell r="W367" t="e">
            <v>#N/A</v>
          </cell>
          <cell r="X367" t="str">
            <v>VIVEK BHALERAO</v>
          </cell>
          <cell r="Y367" t="e">
            <v>#N/A</v>
          </cell>
          <cell r="Z367" t="e">
            <v>#N/A</v>
          </cell>
          <cell r="AB367" t="e">
            <v>#N/A</v>
          </cell>
        </row>
        <row r="368">
          <cell r="L368" t="str">
            <v>MALBJ512LMM061858</v>
          </cell>
          <cell r="M368" t="str">
            <v>SVS6K7615   K010</v>
          </cell>
          <cell r="N368" t="str">
            <v>3904</v>
          </cell>
          <cell r="O368" t="str">
            <v>G4LFMV092984</v>
          </cell>
          <cell r="P368" t="str">
            <v>All New i20-P</v>
          </cell>
          <cell r="Q368">
            <v>2021</v>
          </cell>
          <cell r="R368">
            <v>44285</v>
          </cell>
          <cell r="S368">
            <v>7</v>
          </cell>
          <cell r="T368" t="str">
            <v>GJ06AZ6587</v>
          </cell>
          <cell r="U368" t="str">
            <v>03-DEL</v>
          </cell>
          <cell r="V368" t="str">
            <v>SAGAR RAJARAM PAWAR</v>
          </cell>
          <cell r="W368" t="str">
            <v>SAGAR RAJARAM PAWAR</v>
          </cell>
          <cell r="X368" t="str">
            <v>VIDULA BHARAM</v>
          </cell>
          <cell r="Y368">
            <v>44280</v>
          </cell>
          <cell r="Z368">
            <v>44285</v>
          </cell>
          <cell r="AA368">
            <v>44286</v>
          </cell>
          <cell r="AB368">
            <v>44285</v>
          </cell>
        </row>
        <row r="369">
          <cell r="L369" t="str">
            <v>MALPC812LMM159048</v>
          </cell>
          <cell r="M369" t="str">
            <v>FHW5D6617   G206</v>
          </cell>
          <cell r="N369" t="str">
            <v>3835</v>
          </cell>
          <cell r="O369" t="str">
            <v>G4FLMB421746</v>
          </cell>
          <cell r="P369" t="str">
            <v>Creta-P</v>
          </cell>
          <cell r="Q369">
            <v>2021</v>
          </cell>
          <cell r="R369">
            <v>44285</v>
          </cell>
          <cell r="S369">
            <v>21</v>
          </cell>
          <cell r="T369" t="str">
            <v>GJ06AZ6587</v>
          </cell>
          <cell r="U369" t="str">
            <v>CURRENT</v>
          </cell>
          <cell r="V369" t="str">
            <v>RAHUL AVINASH PATIL</v>
          </cell>
          <cell r="W369" t="str">
            <v>RAHUL AVINASH PATIL</v>
          </cell>
          <cell r="X369" t="str">
            <v>SHUBHAM YELLARE</v>
          </cell>
          <cell r="Y369">
            <v>44289</v>
          </cell>
          <cell r="Z369">
            <v>44286</v>
          </cell>
          <cell r="AA369">
            <v>44299</v>
          </cell>
          <cell r="AB369">
            <v>44289</v>
          </cell>
        </row>
        <row r="370">
          <cell r="L370" t="str">
            <v>MALFC81BLMM205170</v>
          </cell>
          <cell r="M370" t="str">
            <v>SPW5K3615   G114</v>
          </cell>
          <cell r="N370" t="str">
            <v>3333</v>
          </cell>
          <cell r="O370" t="str">
            <v>G4LAMM824595</v>
          </cell>
          <cell r="P370" t="str">
            <v>Venue-P</v>
          </cell>
          <cell r="Q370">
            <v>2021</v>
          </cell>
          <cell r="R370">
            <v>44285</v>
          </cell>
          <cell r="S370">
            <v>20</v>
          </cell>
          <cell r="T370" t="str">
            <v>GJ06AZ6587</v>
          </cell>
          <cell r="U370" t="str">
            <v>FREE</v>
          </cell>
          <cell r="V370" t="e">
            <v>#N/A</v>
          </cell>
          <cell r="W370" t="e">
            <v>#N/A</v>
          </cell>
          <cell r="X370" t="e">
            <v>#N/A</v>
          </cell>
          <cell r="Y370" t="e">
            <v>#N/A</v>
          </cell>
          <cell r="Z370" t="e">
            <v>#N/A</v>
          </cell>
          <cell r="AB370" t="e">
            <v>#N/A</v>
          </cell>
        </row>
        <row r="371">
          <cell r="L371" t="str">
            <v>MALFC81BLMM207078</v>
          </cell>
          <cell r="M371" t="str">
            <v>SPW5K3615   G114</v>
          </cell>
          <cell r="N371" t="str">
            <v>3333</v>
          </cell>
          <cell r="O371" t="str">
            <v>G4LAMM906110</v>
          </cell>
          <cell r="P371" t="str">
            <v>Venue-P</v>
          </cell>
          <cell r="Q371">
            <v>2021</v>
          </cell>
          <cell r="R371">
            <v>44285</v>
          </cell>
          <cell r="S371">
            <v>20</v>
          </cell>
          <cell r="T371" t="str">
            <v>GJ06AZ6587</v>
          </cell>
          <cell r="U371" t="str">
            <v>ALLOT</v>
          </cell>
          <cell r="V371" t="str">
            <v>RAM GANESHRAO BHAROSE( ARUN DOMBE)</v>
          </cell>
          <cell r="W371" t="e">
            <v>#N/A</v>
          </cell>
          <cell r="X371" t="str">
            <v>SHRIKRUSHNA GAVLI</v>
          </cell>
          <cell r="Y371" t="e">
            <v>#N/A</v>
          </cell>
          <cell r="Z371" t="e">
            <v>#N/A</v>
          </cell>
          <cell r="AB371" t="e">
            <v>#N/A</v>
          </cell>
        </row>
        <row r="372">
          <cell r="L372" t="str">
            <v>MALFC81BLMM207020</v>
          </cell>
          <cell r="M372" t="str">
            <v>SPW5K3615   G114</v>
          </cell>
          <cell r="N372" t="str">
            <v>3333</v>
          </cell>
          <cell r="O372" t="str">
            <v>G4LAMM901962</v>
          </cell>
          <cell r="P372" t="str">
            <v>Venue-P</v>
          </cell>
          <cell r="Q372">
            <v>2021</v>
          </cell>
          <cell r="R372">
            <v>44285</v>
          </cell>
          <cell r="S372">
            <v>15</v>
          </cell>
          <cell r="T372" t="str">
            <v>GJ06AZ6587</v>
          </cell>
          <cell r="U372" t="str">
            <v>CURRENT</v>
          </cell>
          <cell r="V372" t="str">
            <v>SHIVAJI SUKHDEV PAWAR</v>
          </cell>
          <cell r="W372" t="str">
            <v>SHIVAJI SUKHDEV PAWAR</v>
          </cell>
          <cell r="X372" t="str">
            <v>VAIBHAV GHULE</v>
          </cell>
          <cell r="Y372">
            <v>44295</v>
          </cell>
          <cell r="Z372">
            <v>44292</v>
          </cell>
          <cell r="AA372">
            <v>44294</v>
          </cell>
          <cell r="AB372">
            <v>44293</v>
          </cell>
        </row>
        <row r="373">
          <cell r="L373" t="str">
            <v>MALBJ512TMM062349</v>
          </cell>
          <cell r="M373" t="str">
            <v>SVS6K761V   K010</v>
          </cell>
          <cell r="N373" t="str">
            <v>3900</v>
          </cell>
          <cell r="O373" t="str">
            <v>G4LFMV095010</v>
          </cell>
          <cell r="P373" t="str">
            <v>All New i20-P</v>
          </cell>
          <cell r="Q373">
            <v>2021</v>
          </cell>
          <cell r="R373">
            <v>44285</v>
          </cell>
          <cell r="S373">
            <v>11</v>
          </cell>
          <cell r="T373" t="str">
            <v>HR46E4981</v>
          </cell>
          <cell r="U373" t="str">
            <v>CURRENT</v>
          </cell>
          <cell r="V373" t="str">
            <v>AKSHAY PAI</v>
          </cell>
          <cell r="W373" t="str">
            <v>AKSHAY PAI</v>
          </cell>
          <cell r="X373" t="str">
            <v>VRUSHALI MOHITE</v>
          </cell>
          <cell r="Y373">
            <v>44285</v>
          </cell>
          <cell r="Z373">
            <v>44285</v>
          </cell>
          <cell r="AA373">
            <v>44290</v>
          </cell>
          <cell r="AB373">
            <v>44285</v>
          </cell>
        </row>
        <row r="374">
          <cell r="L374" t="str">
            <v>MALPA812LMM160705</v>
          </cell>
          <cell r="M374" t="str">
            <v>FHW5D6617   S010</v>
          </cell>
          <cell r="N374" t="str">
            <v>3810</v>
          </cell>
          <cell r="O374" t="str">
            <v>G4FLMB421021</v>
          </cell>
          <cell r="P374" t="str">
            <v>Creta-P</v>
          </cell>
          <cell r="Q374">
            <v>2021</v>
          </cell>
          <cell r="R374">
            <v>44285</v>
          </cell>
          <cell r="S374">
            <v>19</v>
          </cell>
          <cell r="T374" t="str">
            <v>HR46E4981</v>
          </cell>
          <cell r="U374" t="str">
            <v>CURRENT</v>
          </cell>
          <cell r="V374" t="str">
            <v>GAUTAM SINHA</v>
          </cell>
          <cell r="W374" t="str">
            <v>GAUTAM SINHA</v>
          </cell>
          <cell r="X374" t="str">
            <v>NITIN BODAKE</v>
          </cell>
          <cell r="Y374">
            <v>44295</v>
          </cell>
          <cell r="Z374">
            <v>44292</v>
          </cell>
          <cell r="AA374">
            <v>44299</v>
          </cell>
          <cell r="AB374">
            <v>44293</v>
          </cell>
        </row>
        <row r="375">
          <cell r="L375" t="str">
            <v>MALPA812LMM160718</v>
          </cell>
          <cell r="M375" t="str">
            <v>FHW5D6617   S010</v>
          </cell>
          <cell r="N375" t="str">
            <v>3810</v>
          </cell>
          <cell r="O375" t="str">
            <v>G4FLMB421065</v>
          </cell>
          <cell r="P375" t="str">
            <v>Creta-P</v>
          </cell>
          <cell r="Q375">
            <v>2021</v>
          </cell>
          <cell r="R375">
            <v>44285</v>
          </cell>
          <cell r="S375">
            <v>19</v>
          </cell>
          <cell r="T375" t="str">
            <v>HR46E4981</v>
          </cell>
          <cell r="U375" t="str">
            <v>ALLOT</v>
          </cell>
          <cell r="V375" t="str">
            <v>JANAKI SUMIT WATTURKAR</v>
          </cell>
          <cell r="W375" t="e">
            <v>#N/A</v>
          </cell>
          <cell r="X375" t="str">
            <v>ASHWIN R SAINDANE</v>
          </cell>
          <cell r="Y375" t="e">
            <v>#N/A</v>
          </cell>
          <cell r="Z375" t="e">
            <v>#N/A</v>
          </cell>
          <cell r="AB375" t="e">
            <v>#N/A</v>
          </cell>
        </row>
        <row r="376">
          <cell r="L376" t="str">
            <v>MALPA812LMM160701</v>
          </cell>
          <cell r="M376" t="str">
            <v>FHW5D6617   S010</v>
          </cell>
          <cell r="N376" t="str">
            <v>3810</v>
          </cell>
          <cell r="O376" t="str">
            <v>G4FLMB421359</v>
          </cell>
          <cell r="P376" t="str">
            <v>Creta-P</v>
          </cell>
          <cell r="Q376">
            <v>2021</v>
          </cell>
          <cell r="R376">
            <v>44285</v>
          </cell>
          <cell r="S376">
            <v>19</v>
          </cell>
          <cell r="T376" t="str">
            <v>HR46E4981</v>
          </cell>
          <cell r="U376" t="str">
            <v>CURRENT</v>
          </cell>
          <cell r="V376" t="str">
            <v>RAJABHAU SITARAM JADHAV</v>
          </cell>
          <cell r="W376" t="str">
            <v>RAJABHAU SITARAM JADHAV</v>
          </cell>
          <cell r="X376" t="str">
            <v>AKSHAY PAWAR</v>
          </cell>
          <cell r="Y376">
            <v>44299</v>
          </cell>
          <cell r="Z376" t="e">
            <v>#N/A</v>
          </cell>
          <cell r="AA376">
            <v>44299</v>
          </cell>
          <cell r="AB376" t="e">
            <v>#N/A</v>
          </cell>
        </row>
        <row r="377">
          <cell r="L377" t="str">
            <v>MALPC812LMM160346</v>
          </cell>
          <cell r="M377" t="str">
            <v>FHW5D6617   G206</v>
          </cell>
          <cell r="N377" t="str">
            <v>3835</v>
          </cell>
          <cell r="O377" t="str">
            <v>G4FLMB421981</v>
          </cell>
          <cell r="P377" t="str">
            <v>Creta-P</v>
          </cell>
          <cell r="Q377">
            <v>2021</v>
          </cell>
          <cell r="R377">
            <v>44285</v>
          </cell>
          <cell r="S377">
            <v>21</v>
          </cell>
          <cell r="T377" t="str">
            <v>HR46E4981</v>
          </cell>
          <cell r="U377" t="str">
            <v>FREE</v>
          </cell>
          <cell r="V377" t="e">
            <v>#N/A</v>
          </cell>
          <cell r="W377" t="e">
            <v>#N/A</v>
          </cell>
          <cell r="X377" t="e">
            <v>#N/A</v>
          </cell>
          <cell r="Y377" t="e">
            <v>#N/A</v>
          </cell>
          <cell r="Z377" t="e">
            <v>#N/A</v>
          </cell>
          <cell r="AB377" t="e">
            <v>#N/A</v>
          </cell>
        </row>
        <row r="378">
          <cell r="L378" t="str">
            <v>MALPB812LMM160994</v>
          </cell>
          <cell r="M378" t="str">
            <v>FHW5D6617   D124</v>
          </cell>
          <cell r="N378" t="str">
            <v>3833</v>
          </cell>
          <cell r="O378" t="str">
            <v>G4FLMB421849</v>
          </cell>
          <cell r="P378" t="str">
            <v>Creta-P</v>
          </cell>
          <cell r="Q378">
            <v>2021</v>
          </cell>
          <cell r="R378">
            <v>44287</v>
          </cell>
          <cell r="S378">
            <v>18</v>
          </cell>
          <cell r="T378" t="str">
            <v>NL01AC3076</v>
          </cell>
          <cell r="U378" t="str">
            <v>BBND</v>
          </cell>
          <cell r="V378" t="str">
            <v>SCHMALZ INDIA PVT LTD</v>
          </cell>
          <cell r="W378" t="str">
            <v>SCHMALZ INDIA PVT LTD</v>
          </cell>
          <cell r="X378" t="str">
            <v>VAIBHAV GHULE</v>
          </cell>
          <cell r="Y378" t="str">
            <v>14/04/2021</v>
          </cell>
          <cell r="Z378" t="e">
            <v>#N/A</v>
          </cell>
          <cell r="AB378" t="e">
            <v>#N/A</v>
          </cell>
        </row>
        <row r="379">
          <cell r="L379" t="str">
            <v>MALB351CLMM180520</v>
          </cell>
          <cell r="M379" t="str">
            <v>HQS6K3615   G234</v>
          </cell>
          <cell r="N379" t="str">
            <v>3702</v>
          </cell>
          <cell r="O379" t="str">
            <v>G4LALM794285</v>
          </cell>
          <cell r="P379" t="str">
            <v>NIOS-P</v>
          </cell>
          <cell r="Q379">
            <v>2021</v>
          </cell>
          <cell r="R379">
            <v>44291</v>
          </cell>
          <cell r="S379">
            <v>16</v>
          </cell>
          <cell r="T379" t="str">
            <v>NL01K8001</v>
          </cell>
          <cell r="U379" t="str">
            <v>CURRENT</v>
          </cell>
          <cell r="V379" t="str">
            <v>ANANAD MADHUKAR RAO</v>
          </cell>
          <cell r="W379" t="str">
            <v>ANANAD MADHUKAR RAO</v>
          </cell>
          <cell r="X379" t="str">
            <v>ROHIT NIMBALKAR</v>
          </cell>
          <cell r="Y379">
            <v>44295</v>
          </cell>
          <cell r="Z379" t="e">
            <v>#N/A</v>
          </cell>
          <cell r="AA379">
            <v>44299</v>
          </cell>
          <cell r="AB379">
            <v>44295</v>
          </cell>
        </row>
        <row r="380">
          <cell r="L380" t="str">
            <v>MALBJ512LMM063507</v>
          </cell>
          <cell r="M380" t="str">
            <v>SVS6K7615   K010</v>
          </cell>
          <cell r="N380" t="str">
            <v>3904</v>
          </cell>
          <cell r="O380" t="str">
            <v>G4LFMV095789</v>
          </cell>
          <cell r="P380" t="str">
            <v>All New i20-P</v>
          </cell>
          <cell r="Q380">
            <v>2021</v>
          </cell>
          <cell r="R380">
            <v>44292</v>
          </cell>
          <cell r="S380">
            <v>14</v>
          </cell>
          <cell r="T380" t="str">
            <v>HR55R6331</v>
          </cell>
          <cell r="U380" t="str">
            <v>FREE</v>
          </cell>
          <cell r="V380" t="e">
            <v>#N/A</v>
          </cell>
          <cell r="W380" t="e">
            <v>#N/A</v>
          </cell>
          <cell r="X380" t="e">
            <v>#N/A</v>
          </cell>
          <cell r="Y380" t="e">
            <v>#N/A</v>
          </cell>
          <cell r="Z380" t="e">
            <v>#N/A</v>
          </cell>
          <cell r="AB380" t="e">
            <v>#N/A</v>
          </cell>
        </row>
        <row r="381">
          <cell r="L381" t="str">
            <v>MALFC81BLMM209655</v>
          </cell>
          <cell r="M381" t="str">
            <v>SPW5K3615   G194</v>
          </cell>
          <cell r="N381" t="str">
            <v>3697</v>
          </cell>
          <cell r="O381" t="str">
            <v>G4LAMM910573</v>
          </cell>
          <cell r="P381" t="str">
            <v>Venue-P</v>
          </cell>
          <cell r="Q381">
            <v>2021</v>
          </cell>
          <cell r="R381">
            <v>44292</v>
          </cell>
          <cell r="S381">
            <v>15</v>
          </cell>
          <cell r="T381" t="str">
            <v>HR55R6331</v>
          </cell>
          <cell r="U381" t="str">
            <v>CURRENT</v>
          </cell>
          <cell r="V381" t="str">
            <v>NITIN DILIP (GANAPAT)I BHOSALE</v>
          </cell>
          <cell r="W381" t="str">
            <v>NITIN DILIP BHOSALE</v>
          </cell>
          <cell r="X381" t="str">
            <v>VIVEK BHALERAO</v>
          </cell>
          <cell r="Y381">
            <v>44298</v>
          </cell>
          <cell r="Z381" t="e">
            <v>#N/A</v>
          </cell>
          <cell r="AA381">
            <v>44299</v>
          </cell>
          <cell r="AB381" t="e">
            <v>#N/A</v>
          </cell>
        </row>
        <row r="382">
          <cell r="L382" t="str">
            <v>MALPA813LMM161834</v>
          </cell>
          <cell r="M382" t="str">
            <v>FHW51MC57   S010</v>
          </cell>
          <cell r="N382" t="str">
            <v>3809</v>
          </cell>
          <cell r="O382" t="str">
            <v>D4FAMM241519</v>
          </cell>
          <cell r="P382" t="str">
            <v>Creta-D</v>
          </cell>
          <cell r="Q382">
            <v>2021</v>
          </cell>
          <cell r="R382">
            <v>44292</v>
          </cell>
          <cell r="S382">
            <v>16</v>
          </cell>
          <cell r="T382" t="str">
            <v>HR55R6331</v>
          </cell>
          <cell r="U382" t="str">
            <v>ALLOT</v>
          </cell>
          <cell r="V382" t="str">
            <v>VIJAY DATTATRAY SOBALE</v>
          </cell>
          <cell r="W382" t="e">
            <v>#N/A</v>
          </cell>
          <cell r="X382" t="str">
            <v>ABHISHEK MANORE</v>
          </cell>
          <cell r="Y382" t="e">
            <v>#N/A</v>
          </cell>
          <cell r="Z382" t="e">
            <v>#N/A</v>
          </cell>
          <cell r="AB382" t="e">
            <v>#N/A</v>
          </cell>
        </row>
        <row r="383">
          <cell r="L383" t="str">
            <v>MALPA813LMM162031</v>
          </cell>
          <cell r="M383" t="str">
            <v>FHW51MC57   S017</v>
          </cell>
          <cell r="N383" t="str">
            <v>3830</v>
          </cell>
          <cell r="O383" t="str">
            <v>D4FAMM245102</v>
          </cell>
          <cell r="P383" t="str">
            <v>Creta-D</v>
          </cell>
          <cell r="Q383">
            <v>2021</v>
          </cell>
          <cell r="R383">
            <v>44291</v>
          </cell>
          <cell r="S383">
            <v>12</v>
          </cell>
          <cell r="T383" t="str">
            <v>NL01K8001</v>
          </cell>
          <cell r="U383" t="str">
            <v>BBND</v>
          </cell>
          <cell r="V383" t="str">
            <v>YUNUS S MUTWALLI</v>
          </cell>
          <cell r="W383" t="str">
            <v>YUNUS S MUTWALLI</v>
          </cell>
          <cell r="X383" t="str">
            <v>SHUBHAM YELLARE</v>
          </cell>
          <cell r="Y383" t="str">
            <v>14/04/2021</v>
          </cell>
          <cell r="Z383" t="e">
            <v>#N/A</v>
          </cell>
          <cell r="AB383" t="e">
            <v>#N/A</v>
          </cell>
        </row>
        <row r="384">
          <cell r="L384" t="str">
            <v>MALPA813LMM163889</v>
          </cell>
          <cell r="M384" t="str">
            <v>FHW51MC57   S010</v>
          </cell>
          <cell r="N384" t="str">
            <v>3809</v>
          </cell>
          <cell r="O384" t="str">
            <v>D4FAMM245520</v>
          </cell>
          <cell r="P384" t="str">
            <v>Creta-D</v>
          </cell>
          <cell r="Q384">
            <v>2021</v>
          </cell>
          <cell r="R384">
            <v>44292</v>
          </cell>
          <cell r="S384">
            <v>12</v>
          </cell>
          <cell r="T384" t="str">
            <v>NL01Q0553</v>
          </cell>
          <cell r="U384" t="str">
            <v>ALLOT</v>
          </cell>
          <cell r="V384" t="str">
            <v>MONALI MANOJ JAISWAL</v>
          </cell>
          <cell r="W384" t="e">
            <v>#N/A</v>
          </cell>
          <cell r="X384" t="str">
            <v>SANKET KAMBLE</v>
          </cell>
          <cell r="Y384" t="e">
            <v>#N/A</v>
          </cell>
          <cell r="Z384" t="e">
            <v>#N/A</v>
          </cell>
          <cell r="AB384" t="e">
            <v>#N/A</v>
          </cell>
        </row>
        <row r="385">
          <cell r="L385" t="str">
            <v>MALPA813LMM164390</v>
          </cell>
          <cell r="M385" t="str">
            <v>FHW51MC57   S010</v>
          </cell>
          <cell r="N385" t="str">
            <v>3809</v>
          </cell>
          <cell r="O385" t="str">
            <v>D4FAMM245812</v>
          </cell>
          <cell r="P385" t="str">
            <v>Creta-D</v>
          </cell>
          <cell r="Q385">
            <v>2021</v>
          </cell>
          <cell r="R385">
            <v>44292</v>
          </cell>
          <cell r="S385">
            <v>12</v>
          </cell>
          <cell r="T385" t="str">
            <v>NL01Q0553</v>
          </cell>
          <cell r="U385" t="str">
            <v>CURRENT</v>
          </cell>
          <cell r="V385" t="str">
            <v>PURSHOTTAM SHRIMANT KALDATE</v>
          </cell>
          <cell r="W385" t="str">
            <v>PURSHOTTAM SHRIMANT KALDATE</v>
          </cell>
          <cell r="X385" t="str">
            <v>VAIBHAV GHULE</v>
          </cell>
          <cell r="Y385">
            <v>44295</v>
          </cell>
          <cell r="Z385">
            <v>44294</v>
          </cell>
          <cell r="AA385">
            <v>44299</v>
          </cell>
          <cell r="AB385">
            <v>44294</v>
          </cell>
        </row>
        <row r="386">
          <cell r="L386" t="str">
            <v>MALPC811VMM162189</v>
          </cell>
          <cell r="M386" t="str">
            <v>FHW5K4G1U   G202</v>
          </cell>
          <cell r="N386" t="str">
            <v>3838</v>
          </cell>
          <cell r="O386" t="str">
            <v>G4LDMG005730</v>
          </cell>
          <cell r="P386" t="str">
            <v>Creta-D</v>
          </cell>
          <cell r="Q386">
            <v>2021</v>
          </cell>
          <cell r="R386">
            <v>44292</v>
          </cell>
          <cell r="S386">
            <v>16</v>
          </cell>
          <cell r="T386" t="str">
            <v>HR55R6331</v>
          </cell>
          <cell r="U386" t="str">
            <v>CURRENT</v>
          </cell>
          <cell r="V386" t="str">
            <v>GANESH SOPAN SATAV</v>
          </cell>
          <cell r="W386" t="str">
            <v>GANESH SOPAN SATAV</v>
          </cell>
          <cell r="X386" t="str">
            <v>VIVEK BHALERAO</v>
          </cell>
          <cell r="Y386">
            <v>44298</v>
          </cell>
          <cell r="Z386" t="e">
            <v>#N/A</v>
          </cell>
          <cell r="AA386">
            <v>44299</v>
          </cell>
          <cell r="AB386" t="e">
            <v>#N/A</v>
          </cell>
        </row>
        <row r="387">
          <cell r="L387" t="str">
            <v>MALPC812TMM162331</v>
          </cell>
          <cell r="M387" t="str">
            <v>FHW5D661V   G205</v>
          </cell>
          <cell r="N387" t="str">
            <v>3842</v>
          </cell>
          <cell r="O387" t="str">
            <v>G4FLMB429571</v>
          </cell>
          <cell r="P387" t="str">
            <v>Creta-P</v>
          </cell>
          <cell r="Q387">
            <v>2021</v>
          </cell>
          <cell r="R387">
            <v>44292</v>
          </cell>
          <cell r="S387">
            <v>9</v>
          </cell>
          <cell r="T387" t="str">
            <v>HR55R6331</v>
          </cell>
          <cell r="U387" t="str">
            <v>CURRENT</v>
          </cell>
          <cell r="V387" t="str">
            <v>AMEY SANJAY MULAY</v>
          </cell>
          <cell r="W387" t="str">
            <v>AMEY SANJAY MULAY</v>
          </cell>
          <cell r="X387" t="str">
            <v>SIDDHESH MANE</v>
          </cell>
          <cell r="Y387">
            <v>44295</v>
          </cell>
          <cell r="Z387">
            <v>44292</v>
          </cell>
          <cell r="AA387">
            <v>44293</v>
          </cell>
          <cell r="AB387">
            <v>44293</v>
          </cell>
        </row>
        <row r="388">
          <cell r="L388" t="str">
            <v>MALPC813MMM161307</v>
          </cell>
          <cell r="M388" t="str">
            <v>FHW51MC5F   G208</v>
          </cell>
          <cell r="N388" t="str">
            <v>3837</v>
          </cell>
          <cell r="O388" t="str">
            <v>D4FAMM239510</v>
          </cell>
          <cell r="P388" t="str">
            <v>Creta-D</v>
          </cell>
          <cell r="Q388">
            <v>2021</v>
          </cell>
          <cell r="R388">
            <v>44292</v>
          </cell>
          <cell r="S388">
            <v>18</v>
          </cell>
          <cell r="T388" t="str">
            <v>HR55R6331</v>
          </cell>
          <cell r="U388" t="str">
            <v>CURRENT</v>
          </cell>
          <cell r="V388" t="str">
            <v>GANESH RAJENDRA PAWAR</v>
          </cell>
          <cell r="W388" t="str">
            <v>GANESH RAJENDRA PAWAR</v>
          </cell>
          <cell r="X388" t="str">
            <v>SHUBHAM MADANE</v>
          </cell>
          <cell r="Y388">
            <v>44295</v>
          </cell>
          <cell r="Z388">
            <v>44292</v>
          </cell>
          <cell r="AA388">
            <v>44299</v>
          </cell>
          <cell r="AB388">
            <v>44293</v>
          </cell>
        </row>
        <row r="389">
          <cell r="L389" t="str">
            <v>MALPA813LMM163559</v>
          </cell>
          <cell r="M389" t="str">
            <v>FHW51MC57   S017</v>
          </cell>
          <cell r="N389" t="str">
            <v>3830</v>
          </cell>
          <cell r="O389" t="str">
            <v>D4FAMM245071</v>
          </cell>
          <cell r="P389" t="str">
            <v>Creta-D</v>
          </cell>
          <cell r="Q389">
            <v>2021</v>
          </cell>
          <cell r="R389">
            <v>44291</v>
          </cell>
          <cell r="S389">
            <v>12</v>
          </cell>
          <cell r="T389" t="str">
            <v>NL01AC6365</v>
          </cell>
          <cell r="U389" t="str">
            <v>ALLOT</v>
          </cell>
          <cell r="V389" t="str">
            <v>MANCHAK BAPURAO THORAT</v>
          </cell>
          <cell r="W389" t="e">
            <v>#N/A</v>
          </cell>
          <cell r="X389" t="str">
            <v>SHRIKRUSHNA GAVLI</v>
          </cell>
          <cell r="Y389" t="e">
            <v>#N/A</v>
          </cell>
          <cell r="Z389" t="e">
            <v>#N/A</v>
          </cell>
          <cell r="AB389" t="e">
            <v>#N/A</v>
          </cell>
        </row>
        <row r="390">
          <cell r="L390" t="str">
            <v>MALB251CLMM182122</v>
          </cell>
          <cell r="M390" t="str">
            <v>HQS6K3615   D235</v>
          </cell>
          <cell r="N390" t="str">
            <v>3778</v>
          </cell>
          <cell r="O390" t="str">
            <v>G4LALM808488</v>
          </cell>
          <cell r="P390" t="str">
            <v>NIOS-P</v>
          </cell>
          <cell r="Q390">
            <v>2021</v>
          </cell>
          <cell r="R390">
            <v>44294</v>
          </cell>
          <cell r="S390">
            <v>12</v>
          </cell>
          <cell r="T390" t="str">
            <v>NL01AB0896</v>
          </cell>
          <cell r="U390" t="str">
            <v>BBND</v>
          </cell>
          <cell r="V390" t="str">
            <v>JOTIBA DHONDIBA NANDAVADEKAR</v>
          </cell>
          <cell r="W390" t="str">
            <v>JOTIBA DHONDIBA NANDAVADEKAR</v>
          </cell>
          <cell r="X390" t="str">
            <v>SANKET KAMBLE</v>
          </cell>
          <cell r="Y390">
            <v>44299</v>
          </cell>
          <cell r="Z390" t="e">
            <v>#N/A</v>
          </cell>
          <cell r="AB390" t="e">
            <v>#N/A</v>
          </cell>
        </row>
        <row r="391">
          <cell r="L391" t="str">
            <v>MALPC813MMM164019</v>
          </cell>
          <cell r="M391" t="str">
            <v>FHW51MC5F   G205</v>
          </cell>
          <cell r="N391" t="str">
            <v>3831</v>
          </cell>
          <cell r="O391" t="str">
            <v>D4FAMM245925</v>
          </cell>
          <cell r="P391" t="str">
            <v>Creta-D</v>
          </cell>
          <cell r="Q391">
            <v>2021</v>
          </cell>
          <cell r="R391">
            <v>44294</v>
          </cell>
          <cell r="S391">
            <v>12</v>
          </cell>
          <cell r="T391" t="str">
            <v>NL01AA3595</v>
          </cell>
          <cell r="U391" t="str">
            <v>CURRENT</v>
          </cell>
          <cell r="V391" t="str">
            <v>NARAYAN SHRIHARI SHEDGE</v>
          </cell>
          <cell r="W391" t="str">
            <v>NARAYAN SHRIHARI SHEDGE</v>
          </cell>
          <cell r="X391" t="str">
            <v>VIDULA BHARAM</v>
          </cell>
          <cell r="Y391">
            <v>44295</v>
          </cell>
          <cell r="Z391">
            <v>44292</v>
          </cell>
          <cell r="AA391">
            <v>44299</v>
          </cell>
          <cell r="AB391">
            <v>44293</v>
          </cell>
        </row>
        <row r="392">
          <cell r="L392" t="str">
            <v>MALPC813LMM154645</v>
          </cell>
          <cell r="M392" t="str">
            <v>FHW51MC57   G204</v>
          </cell>
          <cell r="N392" t="str">
            <v>3841</v>
          </cell>
          <cell r="O392" t="str">
            <v>D4FAMM227143</v>
          </cell>
          <cell r="P392" t="str">
            <v>Creta-D</v>
          </cell>
          <cell r="Q392">
            <v>2021</v>
          </cell>
          <cell r="R392">
            <v>44294</v>
          </cell>
          <cell r="S392">
            <v>29</v>
          </cell>
          <cell r="T392" t="str">
            <v>NL01AA3595</v>
          </cell>
          <cell r="U392" t="str">
            <v>CURRENT</v>
          </cell>
          <cell r="V392" t="str">
            <v>JEEVAN SHESHRAO JAGTAP</v>
          </cell>
          <cell r="W392" t="str">
            <v>JEEVAN SHESHRAO JAGTAP</v>
          </cell>
          <cell r="X392" t="str">
            <v>VIVEK BHALERAO</v>
          </cell>
          <cell r="Y392">
            <v>44295</v>
          </cell>
          <cell r="Z392">
            <v>44294</v>
          </cell>
          <cell r="AA392">
            <v>44299</v>
          </cell>
          <cell r="AB392">
            <v>44294</v>
          </cell>
        </row>
        <row r="393">
          <cell r="L393" t="str">
            <v>MALPC813LMM163344</v>
          </cell>
          <cell r="M393" t="str">
            <v>FHW51MC57   G206</v>
          </cell>
          <cell r="N393" t="str">
            <v>3836</v>
          </cell>
          <cell r="O393" t="str">
            <v>D4FAMM244210</v>
          </cell>
          <cell r="P393" t="str">
            <v>Creta-D</v>
          </cell>
          <cell r="Q393">
            <v>2021</v>
          </cell>
          <cell r="R393">
            <v>44291</v>
          </cell>
          <cell r="S393">
            <v>13</v>
          </cell>
          <cell r="T393" t="str">
            <v>NL01AC6365</v>
          </cell>
          <cell r="U393" t="str">
            <v>ALLOT</v>
          </cell>
          <cell r="V393" t="str">
            <v>KAMLESH ASHOK JAISWAL</v>
          </cell>
          <cell r="W393" t="e">
            <v>#N/A</v>
          </cell>
          <cell r="X393" t="str">
            <v>TATYASAHEB DHANE</v>
          </cell>
          <cell r="Y393" t="e">
            <v>#N/A</v>
          </cell>
          <cell r="Z393" t="e">
            <v>#N/A</v>
          </cell>
          <cell r="AB393" t="e">
            <v>#N/A</v>
          </cell>
        </row>
        <row r="394">
          <cell r="L394" t="str">
            <v>MALPC813LMM154648</v>
          </cell>
          <cell r="M394" t="str">
            <v>FHW51MC57   G204</v>
          </cell>
          <cell r="N394" t="str">
            <v>3841</v>
          </cell>
          <cell r="O394" t="str">
            <v>D4FAMM227465</v>
          </cell>
          <cell r="P394" t="str">
            <v>Creta-D</v>
          </cell>
          <cell r="Q394">
            <v>2021</v>
          </cell>
          <cell r="R394">
            <v>44295</v>
          </cell>
          <cell r="S394">
            <v>29</v>
          </cell>
          <cell r="T394" t="str">
            <v>NL01K3884</v>
          </cell>
          <cell r="U394" t="str">
            <v>ALLOT</v>
          </cell>
          <cell r="V394" t="str">
            <v>(ANIKET) VIJAY BHIMRAO AVAHALE</v>
          </cell>
          <cell r="W394" t="e">
            <v>#N/A</v>
          </cell>
          <cell r="X394" t="str">
            <v>SHRIKRUSHNA GAVLI</v>
          </cell>
          <cell r="Y394" t="e">
            <v>#N/A</v>
          </cell>
          <cell r="Z394" t="e">
            <v>#N/A</v>
          </cell>
          <cell r="AB394" t="e">
            <v>#N/A</v>
          </cell>
        </row>
        <row r="395">
          <cell r="L395" t="str">
            <v>MALPC813LMM147985</v>
          </cell>
          <cell r="M395" t="str">
            <v>FHW51MC57   G206</v>
          </cell>
          <cell r="N395" t="str">
            <v>3836</v>
          </cell>
          <cell r="O395" t="str">
            <v>D4FAMM215797</v>
          </cell>
          <cell r="P395" t="str">
            <v>Creta-D</v>
          </cell>
          <cell r="Q395">
            <v>2021</v>
          </cell>
          <cell r="R395">
            <v>44295</v>
          </cell>
          <cell r="S395">
            <v>42</v>
          </cell>
          <cell r="T395" t="str">
            <v>NL01Q9527</v>
          </cell>
          <cell r="U395" t="str">
            <v>CURRENT</v>
          </cell>
          <cell r="V395" t="str">
            <v>VIVEK DINKAR MOGHE</v>
          </cell>
          <cell r="W395" t="str">
            <v>VIVEK DINKAR MOGHE</v>
          </cell>
          <cell r="X395" t="str">
            <v>SHRIKRUSHNA GAVLI</v>
          </cell>
          <cell r="Y395">
            <v>44299</v>
          </cell>
          <cell r="Z395" t="e">
            <v>#N/A</v>
          </cell>
          <cell r="AA395">
            <v>44299</v>
          </cell>
          <cell r="AB395" t="e">
            <v>#N/A</v>
          </cell>
        </row>
        <row r="396">
          <cell r="L396" t="str">
            <v>MALFC81AVMM210363</v>
          </cell>
          <cell r="M396" t="str">
            <v>SPW5K2G1U   G191</v>
          </cell>
          <cell r="N396" t="str">
            <v>3696</v>
          </cell>
          <cell r="O396" t="str">
            <v>G3LCMM228880</v>
          </cell>
          <cell r="P396" t="str">
            <v>Venue-P</v>
          </cell>
          <cell r="Q396">
            <v>2021</v>
          </cell>
          <cell r="R396">
            <v>44295</v>
          </cell>
          <cell r="S396">
            <v>12</v>
          </cell>
          <cell r="T396" t="str">
            <v>NL01Q9527</v>
          </cell>
          <cell r="U396" t="str">
            <v>CURRENT</v>
          </cell>
          <cell r="V396" t="str">
            <v>PURVA MARATHE</v>
          </cell>
          <cell r="W396" t="str">
            <v>PURVA TEJAS MARATHE</v>
          </cell>
          <cell r="X396" t="str">
            <v>ABHISHEK MANORE</v>
          </cell>
          <cell r="Y396">
            <v>44299</v>
          </cell>
          <cell r="Z396" t="e">
            <v>#N/A</v>
          </cell>
          <cell r="AA396">
            <v>44299</v>
          </cell>
          <cell r="AB396" t="e">
            <v>#N/A</v>
          </cell>
        </row>
        <row r="397">
          <cell r="L397" t="str">
            <v>MALBK514LMM065595</v>
          </cell>
          <cell r="M397" t="str">
            <v>SVS61MC57   H064</v>
          </cell>
          <cell r="N397" t="str">
            <v>3785</v>
          </cell>
          <cell r="O397" t="str">
            <v>D4FAMM247240</v>
          </cell>
          <cell r="P397" t="str">
            <v>All New i20-D</v>
          </cell>
          <cell r="Q397">
            <v>2021</v>
          </cell>
          <cell r="R397">
            <v>44298</v>
          </cell>
          <cell r="S397">
            <v>10</v>
          </cell>
          <cell r="T397" t="str">
            <v>NL01L7655</v>
          </cell>
          <cell r="U397" t="str">
            <v>FREE</v>
          </cell>
          <cell r="V397" t="e">
            <v>#N/A</v>
          </cell>
          <cell r="W397" t="e">
            <v>#N/A</v>
          </cell>
          <cell r="X397" t="e">
            <v>#N/A</v>
          </cell>
          <cell r="Y397" t="e">
            <v>#N/A</v>
          </cell>
          <cell r="Z397" t="e">
            <v>#N/A</v>
          </cell>
          <cell r="AB397" t="e">
            <v>#N/A</v>
          </cell>
        </row>
        <row r="398">
          <cell r="L398" t="str">
            <v>MALBK512LMM065218</v>
          </cell>
          <cell r="M398" t="str">
            <v>SVS6K7615   H061</v>
          </cell>
          <cell r="N398" t="str">
            <v>3753</v>
          </cell>
          <cell r="O398" t="str">
            <v>G4LFMV097437</v>
          </cell>
          <cell r="P398" t="str">
            <v>All New i20-P</v>
          </cell>
          <cell r="Q398">
            <v>2021</v>
          </cell>
          <cell r="R398">
            <v>44295</v>
          </cell>
          <cell r="S398">
            <v>11</v>
          </cell>
          <cell r="T398" t="str">
            <v>NL01K3884</v>
          </cell>
          <cell r="U398" t="str">
            <v>ALLOT</v>
          </cell>
          <cell r="V398" t="str">
            <v>BHARATI VINAY KHIVSARE</v>
          </cell>
          <cell r="W398" t="e">
            <v>#N/A</v>
          </cell>
          <cell r="X398" t="str">
            <v>SHRIKRUSHNA GAVLI</v>
          </cell>
          <cell r="Y398" t="e">
            <v>#N/A</v>
          </cell>
          <cell r="Z398" t="e">
            <v>#N/A</v>
          </cell>
          <cell r="AB398" t="e">
            <v>#N/A</v>
          </cell>
        </row>
        <row r="399">
          <cell r="L399" t="str">
            <v>MALFC81DLMM211598</v>
          </cell>
          <cell r="M399" t="str">
            <v>SPW51MC57   G193</v>
          </cell>
          <cell r="N399" t="str">
            <v>3699</v>
          </cell>
          <cell r="O399" t="str">
            <v>D4FAMM247042</v>
          </cell>
          <cell r="P399" t="str">
            <v>Venue-D</v>
          </cell>
          <cell r="Q399">
            <v>2021</v>
          </cell>
          <cell r="R399">
            <v>44295</v>
          </cell>
          <cell r="S399">
            <v>9</v>
          </cell>
          <cell r="T399" t="str">
            <v>NL01K3884</v>
          </cell>
          <cell r="U399" t="str">
            <v>CURRENT</v>
          </cell>
          <cell r="V399" t="str">
            <v>NARSING JAGANNATH LATPATE (AMOL DAREKAR)</v>
          </cell>
          <cell r="W399" t="str">
            <v>NARSING JAGANNATH LATPATE</v>
          </cell>
          <cell r="X399" t="str">
            <v>VAIBHAV GHULE</v>
          </cell>
          <cell r="Y399">
            <v>44295</v>
          </cell>
          <cell r="Z399" t="e">
            <v>#N/A</v>
          </cell>
          <cell r="AA399">
            <v>44298</v>
          </cell>
          <cell r="AB399">
            <v>44295</v>
          </cell>
        </row>
        <row r="400">
          <cell r="L400" t="str">
            <v>MALB241CLMM069338</v>
          </cell>
          <cell r="M400" t="str">
            <v>HQS4K3615   D00T</v>
          </cell>
          <cell r="N400" t="str">
            <v>3936</v>
          </cell>
          <cell r="O400" t="str">
            <v>G4LAMM917630</v>
          </cell>
          <cell r="P400" t="str">
            <v>AURA-C</v>
          </cell>
          <cell r="Q400">
            <v>2021</v>
          </cell>
          <cell r="R400">
            <v>44295</v>
          </cell>
          <cell r="S400">
            <v>11</v>
          </cell>
          <cell r="T400" t="str">
            <v>NL01K3884</v>
          </cell>
          <cell r="U400" t="str">
            <v>ALLOT</v>
          </cell>
          <cell r="V400" t="e">
            <v>#N/A</v>
          </cell>
          <cell r="W400" t="e">
            <v>#N/A</v>
          </cell>
          <cell r="X400" t="e">
            <v>#N/A</v>
          </cell>
          <cell r="Y400" t="e">
            <v>#N/A</v>
          </cell>
          <cell r="Z400" t="e">
            <v>#N/A</v>
          </cell>
          <cell r="AB400" t="e">
            <v>#N/A</v>
          </cell>
        </row>
        <row r="401">
          <cell r="L401" t="str">
            <v>MALB241CLMM069336</v>
          </cell>
          <cell r="M401" t="str">
            <v>HQS4K3615   D00T</v>
          </cell>
          <cell r="N401" t="str">
            <v>3936</v>
          </cell>
          <cell r="O401" t="str">
            <v>G4LAMM917647</v>
          </cell>
          <cell r="P401" t="str">
            <v>AURA-C</v>
          </cell>
          <cell r="Q401">
            <v>2021</v>
          </cell>
          <cell r="R401">
            <v>44295</v>
          </cell>
          <cell r="S401">
            <v>11</v>
          </cell>
          <cell r="T401" t="str">
            <v>NL01K3884</v>
          </cell>
          <cell r="U401" t="str">
            <v>ALLOT</v>
          </cell>
          <cell r="V401" t="str">
            <v>NIKHIL RAMDAS SAWANT</v>
          </cell>
          <cell r="W401" t="e">
            <v>#N/A</v>
          </cell>
          <cell r="X401" t="str">
            <v>SHUBHAM YELLARE</v>
          </cell>
          <cell r="Y401" t="e">
            <v>#N/A</v>
          </cell>
          <cell r="Z401" t="e">
            <v>#N/A</v>
          </cell>
          <cell r="AB401" t="e">
            <v>#N/A</v>
          </cell>
        </row>
        <row r="402">
          <cell r="L402" t="str">
            <v>MALB241CLMM069350</v>
          </cell>
          <cell r="M402" t="str">
            <v>HQS4K3615   D00T</v>
          </cell>
          <cell r="N402" t="str">
            <v>3936</v>
          </cell>
          <cell r="O402" t="str">
            <v>G4LAMM917644</v>
          </cell>
          <cell r="P402" t="str">
            <v>AURA-C</v>
          </cell>
          <cell r="Q402">
            <v>2021</v>
          </cell>
          <cell r="R402">
            <v>44295</v>
          </cell>
          <cell r="S402">
            <v>11</v>
          </cell>
          <cell r="T402" t="str">
            <v>NL01K3884</v>
          </cell>
          <cell r="U402" t="str">
            <v>CURRENT</v>
          </cell>
          <cell r="V402" t="str">
            <v>RAHUL DATTATRAY BADAVE</v>
          </cell>
          <cell r="W402" t="str">
            <v>RAHUL DATTATRAY BADAVE</v>
          </cell>
          <cell r="X402" t="str">
            <v>VAIBHAV GHULE</v>
          </cell>
          <cell r="Y402">
            <v>44299</v>
          </cell>
          <cell r="Z402" t="e">
            <v>#N/A</v>
          </cell>
          <cell r="AA402">
            <v>44299</v>
          </cell>
          <cell r="AB402" t="e">
            <v>#N/A</v>
          </cell>
        </row>
        <row r="403">
          <cell r="L403" t="str">
            <v>MALBK514LMM065719</v>
          </cell>
          <cell r="M403" t="str">
            <v>SVS61MC57   H064</v>
          </cell>
          <cell r="N403" t="str">
            <v>3785</v>
          </cell>
          <cell r="O403" t="str">
            <v>D4FAMM247748</v>
          </cell>
          <cell r="P403" t="str">
            <v>All New i20-D</v>
          </cell>
          <cell r="Q403">
            <v>2021</v>
          </cell>
          <cell r="R403">
            <v>44298</v>
          </cell>
          <cell r="S403">
            <v>9</v>
          </cell>
          <cell r="T403" t="str">
            <v>NL01L7655</v>
          </cell>
          <cell r="U403" t="str">
            <v>ALLOT</v>
          </cell>
          <cell r="V403" t="str">
            <v>AMIT VASANT DUSANE</v>
          </cell>
          <cell r="W403" t="e">
            <v>#N/A</v>
          </cell>
          <cell r="X403" t="str">
            <v>AKSHAY PAWAR</v>
          </cell>
          <cell r="Y403" t="e">
            <v>#N/A</v>
          </cell>
          <cell r="Z403" t="e">
            <v>#N/A</v>
          </cell>
          <cell r="AB403" t="e">
            <v>#N/A</v>
          </cell>
        </row>
        <row r="404">
          <cell r="L404" t="str">
            <v>MALB351CLMM183440</v>
          </cell>
          <cell r="M404" t="str">
            <v>HQS6K3615   G237</v>
          </cell>
          <cell r="N404" t="str">
            <v>3845</v>
          </cell>
          <cell r="O404" t="str">
            <v>G4LALM754699</v>
          </cell>
          <cell r="P404" t="str">
            <v>NIOS-C</v>
          </cell>
          <cell r="Q404">
            <v>2021</v>
          </cell>
          <cell r="R404">
            <v>44298</v>
          </cell>
          <cell r="S404">
            <v>9</v>
          </cell>
          <cell r="T404" t="str">
            <v>NL01L7655</v>
          </cell>
          <cell r="U404" t="str">
            <v>CURRENT</v>
          </cell>
          <cell r="V404" t="str">
            <v>MUKUL DAMU CHAKANE</v>
          </cell>
          <cell r="W404" t="str">
            <v>MUKUL DAMU CHAKANE</v>
          </cell>
          <cell r="X404" t="str">
            <v>SHRIKRUSHNA GAVLI</v>
          </cell>
          <cell r="Y404">
            <v>44298</v>
          </cell>
          <cell r="Z404" t="e">
            <v>#N/A</v>
          </cell>
          <cell r="AA404">
            <v>44299</v>
          </cell>
          <cell r="AB404" t="e">
            <v>#N/A</v>
          </cell>
        </row>
        <row r="405">
          <cell r="L405" t="str">
            <v>MALFC81BLMM211423</v>
          </cell>
          <cell r="M405" t="str">
            <v>SPW5K3615   G194</v>
          </cell>
          <cell r="N405" t="str">
            <v>3697</v>
          </cell>
          <cell r="O405" t="str">
            <v>G4LAMM917486</v>
          </cell>
          <cell r="P405" t="str">
            <v>Venue-P</v>
          </cell>
          <cell r="Q405">
            <v>2021</v>
          </cell>
          <cell r="R405">
            <v>44298</v>
          </cell>
          <cell r="S405">
            <v>10</v>
          </cell>
          <cell r="T405" t="str">
            <v>NL01L7655</v>
          </cell>
          <cell r="U405" t="str">
            <v>ALLOT</v>
          </cell>
          <cell r="V405" t="str">
            <v>ADITYA ARVIND BALKAWADE</v>
          </cell>
          <cell r="W405" t="e">
            <v>#N/A</v>
          </cell>
          <cell r="X405" t="str">
            <v>SANKET KAMBLE</v>
          </cell>
          <cell r="Y405" t="e">
            <v>#N/A</v>
          </cell>
          <cell r="Z405" t="e">
            <v>#N/A</v>
          </cell>
          <cell r="AB405" t="e">
            <v>#N/A</v>
          </cell>
        </row>
        <row r="406">
          <cell r="L406" t="str">
            <v>MALFC81BLMM210525</v>
          </cell>
          <cell r="M406" t="str">
            <v>SPW5K3615   G114</v>
          </cell>
          <cell r="N406" t="str">
            <v>3333</v>
          </cell>
          <cell r="O406" t="str">
            <v>G4LAMM918926</v>
          </cell>
          <cell r="P406" t="str">
            <v>Venue-P</v>
          </cell>
          <cell r="Q406">
            <v>2021</v>
          </cell>
          <cell r="R406">
            <v>44298</v>
          </cell>
          <cell r="S406">
            <v>8</v>
          </cell>
          <cell r="T406" t="str">
            <v>HR55R2057</v>
          </cell>
          <cell r="U406" t="str">
            <v>FREE</v>
          </cell>
          <cell r="V406" t="e">
            <v>#N/A</v>
          </cell>
          <cell r="W406" t="e">
            <v>#N/A</v>
          </cell>
          <cell r="X406" t="e">
            <v>#N/A</v>
          </cell>
          <cell r="Y406" t="e">
            <v>#N/A</v>
          </cell>
          <cell r="Z406" t="e">
            <v>#N/A</v>
          </cell>
          <cell r="AB406" t="e">
            <v>#N/A</v>
          </cell>
        </row>
        <row r="407">
          <cell r="L407" t="str">
            <v>MALB351CYMM182379</v>
          </cell>
          <cell r="M407" t="str">
            <v>HQS6K361L   G240</v>
          </cell>
          <cell r="N407" t="str">
            <v>3762</v>
          </cell>
          <cell r="O407" t="str">
            <v>G4LAMM915331</v>
          </cell>
          <cell r="P407" t="str">
            <v>NIOS-P</v>
          </cell>
          <cell r="Q407">
            <v>2021</v>
          </cell>
          <cell r="R407">
            <v>44298</v>
          </cell>
          <cell r="S407">
            <v>12</v>
          </cell>
          <cell r="T407" t="str">
            <v>HR55R2057</v>
          </cell>
          <cell r="U407" t="str">
            <v>BBND</v>
          </cell>
          <cell r="V407" t="str">
            <v>SONAL SANJAY SALUNKE</v>
          </cell>
          <cell r="W407" t="str">
            <v>SONAL SANJAY SALUNKE</v>
          </cell>
          <cell r="X407" t="str">
            <v>SHUBHAM MADANE</v>
          </cell>
          <cell r="Y407" t="str">
            <v>14/04/2021</v>
          </cell>
          <cell r="Z407" t="e">
            <v>#N/A</v>
          </cell>
          <cell r="AB407" t="e">
            <v>#N/A</v>
          </cell>
        </row>
        <row r="408">
          <cell r="L408" t="str">
            <v>MALFC81DLMM211624</v>
          </cell>
          <cell r="M408" t="str">
            <v>SPW51MC57   G193</v>
          </cell>
          <cell r="N408" t="str">
            <v>3699</v>
          </cell>
          <cell r="O408" t="str">
            <v>D4FAMM248073</v>
          </cell>
          <cell r="P408" t="str">
            <v>Venue-D</v>
          </cell>
          <cell r="Q408">
            <v>2021</v>
          </cell>
          <cell r="R408">
            <v>44298</v>
          </cell>
          <cell r="S408">
            <v>8</v>
          </cell>
          <cell r="T408" t="str">
            <v>HR55R2057</v>
          </cell>
          <cell r="U408" t="str">
            <v>BBND</v>
          </cell>
          <cell r="V408" t="str">
            <v>PRASHANT ANANDA HEBALE</v>
          </cell>
          <cell r="W408" t="str">
            <v>PRASHANT ANANDA HEBALE</v>
          </cell>
          <cell r="X408" t="str">
            <v>VAIBHAV GHULE</v>
          </cell>
          <cell r="Y408" t="str">
            <v>14/04/2021</v>
          </cell>
          <cell r="Z408" t="e">
            <v>#N/A</v>
          </cell>
          <cell r="AB408" t="e">
            <v>#N/A</v>
          </cell>
        </row>
        <row r="409">
          <cell r="L409" t="str">
            <v>MALB241CLMM069283</v>
          </cell>
          <cell r="M409" t="str">
            <v>HQS4K3615   D00T</v>
          </cell>
          <cell r="N409" t="str">
            <v>3936</v>
          </cell>
          <cell r="O409" t="str">
            <v>G4LAMM917130</v>
          </cell>
          <cell r="P409" t="str">
            <v>AURA-C</v>
          </cell>
          <cell r="Q409">
            <v>2021</v>
          </cell>
          <cell r="R409">
            <v>44298</v>
          </cell>
          <cell r="S409">
            <v>11</v>
          </cell>
          <cell r="T409" t="str">
            <v>NL01AA2668</v>
          </cell>
          <cell r="U409" t="str">
            <v>FREE</v>
          </cell>
          <cell r="V409" t="str">
            <v>SAMEER DILIP MUNGIKAR</v>
          </cell>
          <cell r="W409" t="str">
            <v>SAMEER DILIP MUNGIKAR</v>
          </cell>
          <cell r="X409" t="str">
            <v>VRUSHALI MOHITE</v>
          </cell>
          <cell r="Y409" t="str">
            <v>14/04/2021</v>
          </cell>
          <cell r="Z409" t="e">
            <v>#N/A</v>
          </cell>
          <cell r="AB409" t="e">
            <v>#N/A</v>
          </cell>
        </row>
        <row r="410">
          <cell r="L410" t="str">
            <v>MALB241CLMM069288</v>
          </cell>
          <cell r="M410" t="str">
            <v>HQS4K3615   D00T</v>
          </cell>
          <cell r="N410" t="str">
            <v>3936</v>
          </cell>
          <cell r="O410" t="str">
            <v>G4LAMM917141</v>
          </cell>
          <cell r="P410" t="str">
            <v>AURA-C</v>
          </cell>
          <cell r="Q410">
            <v>2021</v>
          </cell>
          <cell r="R410">
            <v>44298</v>
          </cell>
          <cell r="S410">
            <v>11</v>
          </cell>
          <cell r="T410" t="str">
            <v>NL01AA2668</v>
          </cell>
          <cell r="U410" t="str">
            <v>BBND</v>
          </cell>
          <cell r="V410" t="str">
            <v>YOGESHKUMAR CHAINSING SATWAN</v>
          </cell>
          <cell r="W410" t="str">
            <v>YOGESHKUMAR CHAINSING SATWAN</v>
          </cell>
          <cell r="X410" t="str">
            <v>SHUBHAM YELLARE</v>
          </cell>
          <cell r="Y410" t="str">
            <v>14/04/2021</v>
          </cell>
          <cell r="Z410" t="e">
            <v>#N/A</v>
          </cell>
          <cell r="AB410" t="e">
            <v>#N/A</v>
          </cell>
        </row>
        <row r="411">
          <cell r="L411" t="str">
            <v>MALB241CYMM069621</v>
          </cell>
          <cell r="M411" t="str">
            <v>HQS4K361L   D00U</v>
          </cell>
          <cell r="N411" t="str">
            <v>3937</v>
          </cell>
          <cell r="O411" t="str">
            <v>G4LALM724373</v>
          </cell>
          <cell r="P411" t="str">
            <v>AURA-P</v>
          </cell>
          <cell r="Q411">
            <v>2021</v>
          </cell>
          <cell r="R411">
            <v>44298</v>
          </cell>
          <cell r="S411">
            <v>8</v>
          </cell>
          <cell r="T411" t="str">
            <v>NL01AA2668</v>
          </cell>
          <cell r="U411" t="str">
            <v>CURRENT</v>
          </cell>
          <cell r="V411" t="str">
            <v>(SHAM) PRASANNA ARVIND SHIRODKAR</v>
          </cell>
          <cell r="W411" t="str">
            <v>PRASSANA ARVIND SHIRODAKAR</v>
          </cell>
          <cell r="X411" t="str">
            <v>VIDULA BHARAM</v>
          </cell>
          <cell r="Y411">
            <v>44299</v>
          </cell>
          <cell r="Z411" t="e">
            <v>#N/A</v>
          </cell>
          <cell r="AA411">
            <v>44299</v>
          </cell>
          <cell r="AB411" t="e">
            <v>#N/A</v>
          </cell>
        </row>
        <row r="412">
          <cell r="L412" t="str">
            <v>MALPA812LMM165791</v>
          </cell>
          <cell r="M412" t="str">
            <v>FHW5D6617   S017</v>
          </cell>
          <cell r="N412" t="str">
            <v>3840</v>
          </cell>
          <cell r="O412" t="str">
            <v>G4FLMV154858</v>
          </cell>
          <cell r="P412" t="str">
            <v>Creta-P</v>
          </cell>
          <cell r="Q412">
            <v>2021</v>
          </cell>
          <cell r="R412">
            <v>44298</v>
          </cell>
          <cell r="S412">
            <v>6</v>
          </cell>
          <cell r="T412" t="str">
            <v>NL01AD5102</v>
          </cell>
          <cell r="U412" t="str">
            <v>BBND</v>
          </cell>
          <cell r="V412" t="str">
            <v>VARSHA PRAKASH KATARIA</v>
          </cell>
          <cell r="W412" t="str">
            <v>VARSHA PRAKASH KATARIA</v>
          </cell>
          <cell r="X412" t="str">
            <v>ROHIT NIMBALKAR</v>
          </cell>
          <cell r="Y412" t="str">
            <v>14/04/2021</v>
          </cell>
          <cell r="Z412" t="e">
            <v>#N/A</v>
          </cell>
          <cell r="AB412" t="e">
            <v>#N/A</v>
          </cell>
        </row>
        <row r="413">
          <cell r="L413" t="str">
            <v>MALB241CLMM069149</v>
          </cell>
          <cell r="M413" t="str">
            <v>HQS4K3615   D00T</v>
          </cell>
          <cell r="N413" t="str">
            <v>3936</v>
          </cell>
          <cell r="O413" t="str">
            <v>G4LAMM916429</v>
          </cell>
          <cell r="P413" t="str">
            <v>AURA-C</v>
          </cell>
          <cell r="Q413">
            <v>2021</v>
          </cell>
          <cell r="R413">
            <v>44298</v>
          </cell>
          <cell r="S413">
            <v>12</v>
          </cell>
          <cell r="T413" t="str">
            <v>NL01AD5102</v>
          </cell>
          <cell r="U413" t="str">
            <v>CURRENT</v>
          </cell>
          <cell r="V413" t="str">
            <v>DATTATARAYA KUMBHAR</v>
          </cell>
          <cell r="W413" t="str">
            <v>DATTATARAYA RAGHUNATH KUMBHAR</v>
          </cell>
          <cell r="X413" t="str">
            <v>SHRIKRUSHNA GAVLI</v>
          </cell>
          <cell r="Y413">
            <v>44299</v>
          </cell>
          <cell r="Z413" t="e">
            <v>#N/A</v>
          </cell>
          <cell r="AA413">
            <v>44299</v>
          </cell>
          <cell r="AB413" t="e">
            <v>#N/A</v>
          </cell>
        </row>
        <row r="414">
          <cell r="L414" t="str">
            <v>MALAF51CLMM148724</v>
          </cell>
          <cell r="M414" t="str">
            <v>C4S6E3315   D475</v>
          </cell>
          <cell r="N414" t="str">
            <v>3826</v>
          </cell>
          <cell r="O414" t="str">
            <v>G4HGMM094291</v>
          </cell>
          <cell r="P414" t="str">
            <v>Santro-P</v>
          </cell>
          <cell r="Q414">
            <v>2021</v>
          </cell>
          <cell r="R414">
            <v>44298</v>
          </cell>
          <cell r="S414">
            <v>6</v>
          </cell>
          <cell r="T414" t="str">
            <v>NL01AD5102</v>
          </cell>
          <cell r="U414" t="str">
            <v>BBND</v>
          </cell>
          <cell r="V414" t="str">
            <v>PRASHANT ASHOK RANSING</v>
          </cell>
          <cell r="W414" t="str">
            <v>PRASHANT ASHOK RANSING</v>
          </cell>
          <cell r="X414" t="str">
            <v>YUVRAJ THORAT</v>
          </cell>
          <cell r="Y414" t="str">
            <v>14/04/2021</v>
          </cell>
          <cell r="Z414" t="e">
            <v>#N/A</v>
          </cell>
          <cell r="AB414" t="e">
            <v>#N/A</v>
          </cell>
        </row>
        <row r="415">
          <cell r="L415" t="str">
            <v>MALB351CLMM184552</v>
          </cell>
          <cell r="M415" t="str">
            <v>HQS6K3615   G238</v>
          </cell>
          <cell r="N415" t="str">
            <v>3855</v>
          </cell>
          <cell r="O415" t="str">
            <v>G4LALM748996</v>
          </cell>
          <cell r="P415" t="str">
            <v>NIOS-C</v>
          </cell>
          <cell r="Q415">
            <v>2021</v>
          </cell>
          <cell r="R415">
            <v>44298</v>
          </cell>
          <cell r="S415">
            <v>6</v>
          </cell>
          <cell r="T415" t="str">
            <v>NL01AD5102</v>
          </cell>
          <cell r="U415" t="str">
            <v>BBND</v>
          </cell>
          <cell r="V415" t="str">
            <v>JAYSING NARAYAN BHILARE</v>
          </cell>
          <cell r="W415" t="str">
            <v>JAYSING NARAYAN BHILARE</v>
          </cell>
          <cell r="X415" t="str">
            <v>SHUBHAM MADANE</v>
          </cell>
          <cell r="Y415" t="str">
            <v>14/04/2021</v>
          </cell>
          <cell r="Z415" t="e">
            <v>#N/A</v>
          </cell>
          <cell r="AB415" t="e">
            <v>#N/A</v>
          </cell>
        </row>
        <row r="416">
          <cell r="L416" t="str">
            <v>MALB351CLMM184546</v>
          </cell>
          <cell r="M416" t="str">
            <v>HQS6K3615   G238</v>
          </cell>
          <cell r="N416" t="str">
            <v>3855</v>
          </cell>
          <cell r="O416" t="str">
            <v>G4LALM804488</v>
          </cell>
          <cell r="P416" t="str">
            <v>NIOS-C</v>
          </cell>
          <cell r="Q416">
            <v>2021</v>
          </cell>
          <cell r="R416">
            <v>44298</v>
          </cell>
          <cell r="S416">
            <v>6</v>
          </cell>
          <cell r="T416" t="str">
            <v>NL01AD5102</v>
          </cell>
          <cell r="U416" t="str">
            <v>BBND</v>
          </cell>
          <cell r="V416" t="str">
            <v>AKSHAY RAMDAS DHIDE</v>
          </cell>
          <cell r="W416" t="str">
            <v>AKSHAY RAMDAS DHIDE</v>
          </cell>
          <cell r="X416" t="str">
            <v>NITIN BODAKE</v>
          </cell>
          <cell r="Y416" t="str">
            <v>14/04/2021</v>
          </cell>
          <cell r="Z416" t="e">
            <v>#N/A</v>
          </cell>
          <cell r="AB416" t="e">
            <v>#N/A</v>
          </cell>
        </row>
        <row r="417">
          <cell r="L417" t="str">
            <v>MALB351CYMM184176</v>
          </cell>
          <cell r="M417" t="str">
            <v>HQS6K361L   G240</v>
          </cell>
          <cell r="N417" t="str">
            <v>3762</v>
          </cell>
          <cell r="O417" t="str">
            <v>G4LALM742913</v>
          </cell>
          <cell r="P417" t="str">
            <v>NIOS-P</v>
          </cell>
          <cell r="Q417">
            <v>2021</v>
          </cell>
          <cell r="R417">
            <v>44300</v>
          </cell>
          <cell r="S417">
            <v>5</v>
          </cell>
          <cell r="T417" t="str">
            <v>NL01AC0751</v>
          </cell>
          <cell r="U417" t="str">
            <v>ALLOT</v>
          </cell>
          <cell r="V417" t="str">
            <v>DINKAR ANANT BHOSALE</v>
          </cell>
          <cell r="W417" t="e">
            <v>#N/A</v>
          </cell>
          <cell r="X417" t="str">
            <v>VIDULA BHARAM</v>
          </cell>
          <cell r="Y417" t="e">
            <v>#N/A</v>
          </cell>
          <cell r="Z417" t="e">
            <v>#N/A</v>
          </cell>
          <cell r="AB417" t="e">
            <v>#N/A</v>
          </cell>
        </row>
        <row r="418">
          <cell r="L418" t="str">
            <v>MALPB813LMM166005</v>
          </cell>
          <cell r="M418" t="str">
            <v>FHW51MC57   D124</v>
          </cell>
          <cell r="N418" t="str">
            <v>3839</v>
          </cell>
          <cell r="O418" t="str">
            <v>D4FAMM250308</v>
          </cell>
          <cell r="P418" t="str">
            <v>Creta-D</v>
          </cell>
          <cell r="Q418">
            <v>2021</v>
          </cell>
          <cell r="R418">
            <v>44300</v>
          </cell>
          <cell r="S418">
            <v>5</v>
          </cell>
          <cell r="T418" t="str">
            <v>NL01AC0751</v>
          </cell>
          <cell r="U418" t="str">
            <v>ALLOT</v>
          </cell>
          <cell r="V418" t="str">
            <v>SANDEEP VASANT KADAMBANDE</v>
          </cell>
          <cell r="W418" t="e">
            <v>#N/A</v>
          </cell>
          <cell r="X418" t="str">
            <v>SANKET KAMBLE</v>
          </cell>
          <cell r="Y418" t="e">
            <v>#N/A</v>
          </cell>
          <cell r="Z418" t="e">
            <v>#N/A</v>
          </cell>
          <cell r="AB418" t="e">
            <v>#N/A</v>
          </cell>
        </row>
        <row r="419">
          <cell r="L419" t="str">
            <v>MALBK512LMM066515</v>
          </cell>
          <cell r="M419" t="str">
            <v>SVS6K7615   H061</v>
          </cell>
          <cell r="N419" t="str">
            <v>3753</v>
          </cell>
          <cell r="O419" t="str">
            <v>G4LFMV099285</v>
          </cell>
          <cell r="P419" t="str">
            <v>All New i20-P</v>
          </cell>
          <cell r="Q419">
            <v>2021</v>
          </cell>
          <cell r="R419">
            <v>44300</v>
          </cell>
          <cell r="S419">
            <v>5</v>
          </cell>
          <cell r="T419" t="str">
            <v>NL01AC3066</v>
          </cell>
          <cell r="U419" t="str">
            <v>ALLOT</v>
          </cell>
          <cell r="V419" t="str">
            <v>NISHANT SHARMA</v>
          </cell>
          <cell r="W419" t="e">
            <v>#N/A</v>
          </cell>
          <cell r="X419" t="str">
            <v>MAHADEV JADHAV</v>
          </cell>
          <cell r="Y419" t="e">
            <v>#N/A</v>
          </cell>
          <cell r="Z419" t="e">
            <v>#N/A</v>
          </cell>
          <cell r="AB419" t="e">
            <v>#N/A</v>
          </cell>
        </row>
        <row r="420">
          <cell r="L420" t="str">
            <v>MALB241CLMM070266</v>
          </cell>
          <cell r="M420" t="str">
            <v>HQS4K3615   D00T</v>
          </cell>
          <cell r="N420" t="str">
            <v>3936</v>
          </cell>
          <cell r="O420" t="str">
            <v>G4LALM750311</v>
          </cell>
          <cell r="P420" t="str">
            <v>AURA-C</v>
          </cell>
          <cell r="Q420">
            <v>2021</v>
          </cell>
          <cell r="R420">
            <v>44300</v>
          </cell>
          <cell r="S420">
            <v>4</v>
          </cell>
          <cell r="T420" t="str">
            <v>NL01AC3066</v>
          </cell>
          <cell r="U420" t="str">
            <v>BBND</v>
          </cell>
          <cell r="V420" t="str">
            <v>SHAM GANGADHAR BORADE</v>
          </cell>
          <cell r="W420" t="str">
            <v>SHAM GANGADHAR BORADE</v>
          </cell>
          <cell r="X420" t="str">
            <v>DEEPAK KHARAT</v>
          </cell>
          <cell r="Y420" t="str">
            <v>14/04/2021</v>
          </cell>
          <cell r="Z420" t="e">
            <v>#N/A</v>
          </cell>
          <cell r="AB420" t="e">
            <v>#N/A</v>
          </cell>
        </row>
        <row r="421">
          <cell r="L421" t="str">
            <v>MALPC813MMM167736</v>
          </cell>
          <cell r="M421" t="str">
            <v>FHW51MC5F   G208</v>
          </cell>
          <cell r="N421" t="str">
            <v>3837</v>
          </cell>
          <cell r="O421" t="str">
            <v>D4FAMM252794</v>
          </cell>
          <cell r="P421" t="str">
            <v>Creta-D</v>
          </cell>
          <cell r="Q421">
            <v>2021</v>
          </cell>
          <cell r="R421" t="str">
            <v>despatch dt 13.04</v>
          </cell>
          <cell r="S421">
            <v>3</v>
          </cell>
          <cell r="T421" t="str">
            <v>NL01L6567</v>
          </cell>
          <cell r="U421" t="str">
            <v>ALLOT</v>
          </cell>
          <cell r="V421" t="str">
            <v>YOGESH SOMNATH BALWADKAR</v>
          </cell>
          <cell r="W421" t="e">
            <v>#N/A</v>
          </cell>
          <cell r="X421" t="str">
            <v>NITIN BODAKE</v>
          </cell>
          <cell r="Y421" t="e">
            <v>#N/A</v>
          </cell>
          <cell r="Z421" t="e">
            <v>#N/A</v>
          </cell>
          <cell r="AB421" t="e">
            <v>#N/A</v>
          </cell>
        </row>
        <row r="422">
          <cell r="L422" t="str">
            <v>MALFC81DLMM211606</v>
          </cell>
          <cell r="M422" t="str">
            <v>SPW51MC57   G193</v>
          </cell>
          <cell r="N422" t="str">
            <v>3699</v>
          </cell>
          <cell r="O422" t="str">
            <v>D4FAMM247214</v>
          </cell>
          <cell r="P422" t="str">
            <v>Venue-D</v>
          </cell>
          <cell r="Q422">
            <v>2021</v>
          </cell>
          <cell r="R422" t="str">
            <v>despatch dt 13.04</v>
          </cell>
          <cell r="S422">
            <v>3</v>
          </cell>
          <cell r="T422" t="str">
            <v>NL01L6567</v>
          </cell>
          <cell r="U422" t="str">
            <v>BBND</v>
          </cell>
          <cell r="V422" t="str">
            <v>DHANANJAY SHIVAJIRAO PAWALE</v>
          </cell>
          <cell r="W422" t="str">
            <v>DHANANJAY SHIVAJIRAO PAWALE</v>
          </cell>
          <cell r="X422" t="str">
            <v>VAIBHAV GHULE</v>
          </cell>
          <cell r="Y422" t="str">
            <v>14/04/2021</v>
          </cell>
          <cell r="Z422" t="e">
            <v>#N/A</v>
          </cell>
          <cell r="AB422" t="e">
            <v>#N/A</v>
          </cell>
        </row>
        <row r="423">
          <cell r="L423" t="str">
            <v>MALFC81AVMM214256</v>
          </cell>
          <cell r="M423" t="str">
            <v>SPW5K2G1U   G191</v>
          </cell>
          <cell r="N423" t="str">
            <v>3696</v>
          </cell>
          <cell r="O423" t="str">
            <v>G3LCMM253416</v>
          </cell>
          <cell r="P423" t="str">
            <v>Venue-P</v>
          </cell>
          <cell r="Q423">
            <v>2021</v>
          </cell>
          <cell r="R423" t="str">
            <v>despatch dt 13.04</v>
          </cell>
          <cell r="S423">
            <v>2</v>
          </cell>
          <cell r="T423" t="str">
            <v>NL01L6567</v>
          </cell>
          <cell r="U423" t="str">
            <v>ALLOT</v>
          </cell>
          <cell r="V423" t="e">
            <v>#N/A</v>
          </cell>
          <cell r="W423" t="e">
            <v>#N/A</v>
          </cell>
          <cell r="X423" t="e">
            <v>#N/A</v>
          </cell>
          <cell r="Y423" t="e">
            <v>#N/A</v>
          </cell>
          <cell r="Z423" t="e">
            <v>#N/A</v>
          </cell>
          <cell r="AB423" t="e">
            <v>#N/A</v>
          </cell>
        </row>
        <row r="424">
          <cell r="L424" t="str">
            <v>MALPA813LMM168389</v>
          </cell>
          <cell r="M424" t="str">
            <v>FHW51MC57   S017</v>
          </cell>
          <cell r="N424" t="str">
            <v>3830</v>
          </cell>
          <cell r="O424" t="str">
            <v>D4FAMM254039</v>
          </cell>
          <cell r="P424" t="str">
            <v>Creta-D</v>
          </cell>
          <cell r="Q424">
            <v>2021</v>
          </cell>
          <cell r="R424" t="str">
            <v>assign</v>
          </cell>
          <cell r="S424">
            <v>1</v>
          </cell>
          <cell r="T424" t="str">
            <v/>
          </cell>
          <cell r="U424" t="str">
            <v>ALLOT</v>
          </cell>
          <cell r="V424" t="str">
            <v>SUNIL UTTAM PAWAR</v>
          </cell>
          <cell r="W424" t="e">
            <v>#N/A</v>
          </cell>
          <cell r="X424" t="str">
            <v>SHRIKRUSHNA GAVLI</v>
          </cell>
          <cell r="Y424" t="e">
            <v>#N/A</v>
          </cell>
          <cell r="Z424" t="e">
            <v>#N/A</v>
          </cell>
          <cell r="AB424" t="e">
            <v>#N/A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A1" t="str">
            <v>Vin Number</v>
          </cell>
          <cell r="B1" t="str">
            <v>Main Dealer Code</v>
          </cell>
          <cell r="C1" t="str">
            <v>Dealer Code</v>
          </cell>
          <cell r="D1" t="str">
            <v>Confirm Date</v>
          </cell>
        </row>
        <row r="2">
          <cell r="A2" t="str">
            <v>MALPA813LLM108421</v>
          </cell>
          <cell r="B2" t="str">
            <v>W2257</v>
          </cell>
          <cell r="C2" t="str">
            <v>W2257</v>
          </cell>
          <cell r="D2">
            <v>44198</v>
          </cell>
        </row>
        <row r="3">
          <cell r="A3" t="str">
            <v>MALAF51CLLM129853</v>
          </cell>
          <cell r="B3" t="str">
            <v>W2257</v>
          </cell>
          <cell r="C3" t="str">
            <v>W2257</v>
          </cell>
          <cell r="D3">
            <v>44198</v>
          </cell>
        </row>
        <row r="4">
          <cell r="A4" t="str">
            <v>MALBH511LLM019888</v>
          </cell>
          <cell r="B4" t="str">
            <v>W2257</v>
          </cell>
          <cell r="C4" t="str">
            <v>W2257</v>
          </cell>
          <cell r="D4">
            <v>44198</v>
          </cell>
        </row>
        <row r="5">
          <cell r="A5" t="str">
            <v>MALC841FLMM258623</v>
          </cell>
          <cell r="B5" t="str">
            <v>W2257</v>
          </cell>
          <cell r="C5" t="str">
            <v>W2257</v>
          </cell>
          <cell r="D5">
            <v>44200</v>
          </cell>
        </row>
        <row r="6">
          <cell r="A6" t="str">
            <v>MALPA813LMM113564</v>
          </cell>
          <cell r="B6" t="str">
            <v>W2257</v>
          </cell>
          <cell r="C6" t="str">
            <v>W2257</v>
          </cell>
          <cell r="D6">
            <v>44200</v>
          </cell>
        </row>
        <row r="7">
          <cell r="A7" t="str">
            <v>MALFC81AVMM171961</v>
          </cell>
          <cell r="B7" t="str">
            <v>W2257</v>
          </cell>
          <cell r="C7" t="str">
            <v>W2257</v>
          </cell>
          <cell r="D7">
            <v>44200</v>
          </cell>
        </row>
        <row r="8">
          <cell r="A8" t="str">
            <v>MALB241CLLM050083</v>
          </cell>
          <cell r="B8" t="str">
            <v>W2257</v>
          </cell>
          <cell r="C8" t="str">
            <v>W2257</v>
          </cell>
          <cell r="D8">
            <v>44200</v>
          </cell>
        </row>
        <row r="9">
          <cell r="A9" t="str">
            <v>MALAF51CLLM125628</v>
          </cell>
          <cell r="B9" t="str">
            <v>W2257</v>
          </cell>
          <cell r="C9" t="str">
            <v>W2257</v>
          </cell>
          <cell r="D9">
            <v>44200</v>
          </cell>
        </row>
        <row r="10">
          <cell r="A10" t="str">
            <v>MALFC81BLLM165408</v>
          </cell>
          <cell r="B10" t="str">
            <v>W2257</v>
          </cell>
          <cell r="C10" t="str">
            <v>W2257</v>
          </cell>
          <cell r="D10">
            <v>44200</v>
          </cell>
        </row>
        <row r="11">
          <cell r="A11" t="str">
            <v>MALFC81DLLM168334</v>
          </cell>
          <cell r="B11" t="str">
            <v>W2257</v>
          </cell>
          <cell r="C11" t="str">
            <v>W2257</v>
          </cell>
          <cell r="D11">
            <v>44200</v>
          </cell>
        </row>
        <row r="12">
          <cell r="A12" t="str">
            <v>MALAF51CYMM137706</v>
          </cell>
          <cell r="B12" t="str">
            <v>W2257</v>
          </cell>
          <cell r="C12" t="str">
            <v>W2257</v>
          </cell>
          <cell r="D12">
            <v>44200</v>
          </cell>
        </row>
        <row r="13">
          <cell r="A13" t="str">
            <v>MALPC812LMM118700</v>
          </cell>
          <cell r="B13" t="str">
            <v>W2257</v>
          </cell>
          <cell r="C13" t="str">
            <v>W2257</v>
          </cell>
          <cell r="D13">
            <v>44201</v>
          </cell>
        </row>
        <row r="14">
          <cell r="A14" t="str">
            <v>MALB351CLMM138505</v>
          </cell>
          <cell r="B14" t="str">
            <v>W2257</v>
          </cell>
          <cell r="C14" t="str">
            <v>W2257</v>
          </cell>
          <cell r="D14">
            <v>44201</v>
          </cell>
        </row>
        <row r="15">
          <cell r="A15" t="str">
            <v>MALFC81BLMM170881</v>
          </cell>
          <cell r="B15" t="str">
            <v>W2257</v>
          </cell>
          <cell r="C15" t="str">
            <v>W2257</v>
          </cell>
          <cell r="D15">
            <v>44201</v>
          </cell>
        </row>
        <row r="16">
          <cell r="A16" t="str">
            <v>MALAF51CLLM129854</v>
          </cell>
          <cell r="B16" t="str">
            <v>W2257</v>
          </cell>
          <cell r="C16" t="str">
            <v>W2257</v>
          </cell>
          <cell r="D16">
            <v>44201</v>
          </cell>
        </row>
        <row r="17">
          <cell r="A17" t="str">
            <v>MALB241CLMM053485</v>
          </cell>
          <cell r="B17" t="str">
            <v>W2257</v>
          </cell>
          <cell r="C17" t="str">
            <v>W2257</v>
          </cell>
          <cell r="D17">
            <v>44202</v>
          </cell>
        </row>
        <row r="18">
          <cell r="A18" t="str">
            <v>MALB351CLMM141291</v>
          </cell>
          <cell r="B18" t="str">
            <v>W2257</v>
          </cell>
          <cell r="C18" t="str">
            <v>W2257</v>
          </cell>
          <cell r="D18">
            <v>44202</v>
          </cell>
        </row>
        <row r="19">
          <cell r="A19" t="str">
            <v>MALPB813LLM108729</v>
          </cell>
          <cell r="B19" t="str">
            <v>W2257</v>
          </cell>
          <cell r="C19" t="str">
            <v>W2257</v>
          </cell>
          <cell r="D19">
            <v>44202</v>
          </cell>
        </row>
        <row r="20">
          <cell r="A20" t="str">
            <v>MALB241CLMM052875</v>
          </cell>
          <cell r="B20" t="str">
            <v>W2257</v>
          </cell>
          <cell r="C20" t="str">
            <v>W2257</v>
          </cell>
          <cell r="D20">
            <v>44202</v>
          </cell>
        </row>
        <row r="21">
          <cell r="A21" t="str">
            <v>MALPC812LMM118705</v>
          </cell>
          <cell r="B21" t="str">
            <v>W2257</v>
          </cell>
          <cell r="C21" t="str">
            <v>W2257</v>
          </cell>
          <cell r="D21">
            <v>44203</v>
          </cell>
        </row>
        <row r="22">
          <cell r="A22" t="str">
            <v>MALB351CLMM142542</v>
          </cell>
          <cell r="B22" t="str">
            <v>W2257</v>
          </cell>
          <cell r="C22" t="str">
            <v>W2257</v>
          </cell>
          <cell r="D22">
            <v>44203</v>
          </cell>
        </row>
        <row r="23">
          <cell r="A23" t="str">
            <v>MALB351CLMM139901</v>
          </cell>
          <cell r="B23" t="str">
            <v>W2257</v>
          </cell>
          <cell r="C23" t="str">
            <v>W2257</v>
          </cell>
          <cell r="D23">
            <v>44203</v>
          </cell>
        </row>
        <row r="24">
          <cell r="A24" t="str">
            <v>MALFC81BLLM161939</v>
          </cell>
          <cell r="B24" t="str">
            <v>W2257</v>
          </cell>
          <cell r="C24" t="str">
            <v>W2257</v>
          </cell>
          <cell r="D24">
            <v>44204</v>
          </cell>
        </row>
        <row r="25">
          <cell r="A25" t="str">
            <v>MALFC81BLLM168621</v>
          </cell>
          <cell r="B25" t="str">
            <v>W2257</v>
          </cell>
          <cell r="C25" t="str">
            <v>W2257</v>
          </cell>
          <cell r="D25">
            <v>44204</v>
          </cell>
        </row>
        <row r="26">
          <cell r="A26" t="str">
            <v>MALBH514LLM012404</v>
          </cell>
          <cell r="B26" t="str">
            <v>W2257</v>
          </cell>
          <cell r="C26" t="str">
            <v>W2257</v>
          </cell>
          <cell r="D26">
            <v>44204</v>
          </cell>
        </row>
        <row r="27">
          <cell r="A27" t="str">
            <v>MALFC81AVMM175044</v>
          </cell>
          <cell r="B27" t="str">
            <v>W2257</v>
          </cell>
          <cell r="C27" t="str">
            <v>W2257</v>
          </cell>
          <cell r="D27">
            <v>44204</v>
          </cell>
        </row>
        <row r="28">
          <cell r="A28" t="str">
            <v>MALPA813LLM101650</v>
          </cell>
          <cell r="B28" t="str">
            <v>W2257</v>
          </cell>
          <cell r="C28" t="str">
            <v>W2257</v>
          </cell>
          <cell r="D28">
            <v>44205</v>
          </cell>
        </row>
        <row r="29">
          <cell r="A29" t="str">
            <v>MALFC81DLLM169303</v>
          </cell>
          <cell r="B29" t="str">
            <v>W2257</v>
          </cell>
          <cell r="C29" t="str">
            <v>W2257</v>
          </cell>
          <cell r="D29">
            <v>44205</v>
          </cell>
        </row>
        <row r="30">
          <cell r="A30" t="str">
            <v>MALFC81BLMM170853</v>
          </cell>
          <cell r="B30" t="str">
            <v>W2257</v>
          </cell>
          <cell r="C30" t="str">
            <v>W2257</v>
          </cell>
          <cell r="D30">
            <v>44208</v>
          </cell>
        </row>
        <row r="31">
          <cell r="A31" t="str">
            <v>MALPA813LMM122050</v>
          </cell>
          <cell r="B31" t="str">
            <v>W2257</v>
          </cell>
          <cell r="C31" t="str">
            <v>W2257</v>
          </cell>
          <cell r="D31">
            <v>44209</v>
          </cell>
        </row>
        <row r="32">
          <cell r="A32" t="str">
            <v>MALBK512LMM039952</v>
          </cell>
          <cell r="B32" t="str">
            <v>W2257</v>
          </cell>
          <cell r="C32" t="str">
            <v>W2257</v>
          </cell>
          <cell r="D32">
            <v>44209</v>
          </cell>
        </row>
        <row r="33">
          <cell r="A33" t="str">
            <v>MALPB812LMM121172</v>
          </cell>
          <cell r="B33" t="str">
            <v>W2257</v>
          </cell>
          <cell r="C33" t="str">
            <v>W2257</v>
          </cell>
          <cell r="D33">
            <v>44209</v>
          </cell>
        </row>
        <row r="34">
          <cell r="A34" t="str">
            <v>MALPC813LLM109181</v>
          </cell>
          <cell r="B34" t="str">
            <v>W2257</v>
          </cell>
          <cell r="C34" t="str">
            <v>W2257</v>
          </cell>
          <cell r="D34">
            <v>44209</v>
          </cell>
        </row>
        <row r="35">
          <cell r="A35" t="str">
            <v>MALB251CLLM099892</v>
          </cell>
          <cell r="B35" t="str">
            <v>W2257</v>
          </cell>
          <cell r="C35" t="str">
            <v>W2257</v>
          </cell>
          <cell r="D35">
            <v>44209</v>
          </cell>
        </row>
        <row r="36">
          <cell r="A36" t="str">
            <v>MALB241CLMM054907</v>
          </cell>
          <cell r="B36" t="str">
            <v>W2257</v>
          </cell>
          <cell r="C36" t="str">
            <v>W2257</v>
          </cell>
          <cell r="D36">
            <v>44209</v>
          </cell>
        </row>
        <row r="37">
          <cell r="A37" t="str">
            <v>MALB351CYMM145564</v>
          </cell>
          <cell r="B37" t="str">
            <v>W2257</v>
          </cell>
          <cell r="C37" t="str">
            <v>W2257</v>
          </cell>
          <cell r="D37">
            <v>44209</v>
          </cell>
        </row>
        <row r="38">
          <cell r="A38" t="str">
            <v>MALAF51CLLM129866</v>
          </cell>
          <cell r="B38" t="str">
            <v>W2257</v>
          </cell>
          <cell r="C38" t="str">
            <v>W2257</v>
          </cell>
          <cell r="D38">
            <v>44209</v>
          </cell>
        </row>
        <row r="39">
          <cell r="A39" t="str">
            <v>MALPA813LMM117418</v>
          </cell>
          <cell r="B39" t="str">
            <v>W2257</v>
          </cell>
          <cell r="C39" t="str">
            <v>W2257</v>
          </cell>
          <cell r="D39">
            <v>44209</v>
          </cell>
        </row>
        <row r="40">
          <cell r="A40" t="str">
            <v>MALFC81ALMM170327</v>
          </cell>
          <cell r="B40" t="str">
            <v>W2257</v>
          </cell>
          <cell r="C40" t="str">
            <v>W2257</v>
          </cell>
          <cell r="D40">
            <v>44209</v>
          </cell>
        </row>
        <row r="41">
          <cell r="A41" t="str">
            <v>MALBH512LMM034377</v>
          </cell>
          <cell r="B41" t="str">
            <v>W2257</v>
          </cell>
          <cell r="C41" t="str">
            <v>W2257</v>
          </cell>
          <cell r="D41">
            <v>44209</v>
          </cell>
        </row>
        <row r="42">
          <cell r="A42" t="str">
            <v>MALC841GLMM262266</v>
          </cell>
          <cell r="B42" t="str">
            <v>W2257</v>
          </cell>
          <cell r="C42" t="str">
            <v>W2257</v>
          </cell>
          <cell r="D42">
            <v>44209</v>
          </cell>
        </row>
        <row r="43">
          <cell r="A43" t="str">
            <v>MALBK514LMM039316</v>
          </cell>
          <cell r="B43" t="str">
            <v>W2257</v>
          </cell>
          <cell r="C43" t="str">
            <v>W2257</v>
          </cell>
          <cell r="D43">
            <v>44210</v>
          </cell>
        </row>
        <row r="44">
          <cell r="A44" t="str">
            <v>MALFC81BLMM174955</v>
          </cell>
          <cell r="B44" t="str">
            <v>W2257</v>
          </cell>
          <cell r="C44" t="str">
            <v>W2257</v>
          </cell>
          <cell r="D44">
            <v>44210</v>
          </cell>
        </row>
        <row r="45">
          <cell r="A45" t="str">
            <v>MALFC81BLMM176785</v>
          </cell>
          <cell r="B45" t="str">
            <v>W2257</v>
          </cell>
          <cell r="C45" t="str">
            <v>W2257</v>
          </cell>
          <cell r="D45">
            <v>44212</v>
          </cell>
        </row>
        <row r="46">
          <cell r="A46" t="str">
            <v>MALPA813LMM122695</v>
          </cell>
          <cell r="B46" t="str">
            <v>W2257</v>
          </cell>
          <cell r="C46" t="str">
            <v>W2257</v>
          </cell>
          <cell r="D46">
            <v>44212</v>
          </cell>
        </row>
        <row r="47">
          <cell r="A47" t="str">
            <v>MALB351CLMM142275</v>
          </cell>
          <cell r="B47" t="str">
            <v>W2257</v>
          </cell>
          <cell r="C47" t="str">
            <v>W2257</v>
          </cell>
          <cell r="D47">
            <v>44212</v>
          </cell>
        </row>
        <row r="48">
          <cell r="A48" t="str">
            <v>MALBJ512LLM011068</v>
          </cell>
          <cell r="B48" t="str">
            <v>W2257</v>
          </cell>
          <cell r="C48" t="str">
            <v>W2257</v>
          </cell>
          <cell r="D48">
            <v>44212</v>
          </cell>
        </row>
        <row r="49">
          <cell r="A49" t="str">
            <v>MALB351CLMM143767</v>
          </cell>
          <cell r="B49" t="str">
            <v>W2257</v>
          </cell>
          <cell r="C49" t="str">
            <v>W2257</v>
          </cell>
          <cell r="D49">
            <v>44212</v>
          </cell>
        </row>
        <row r="50">
          <cell r="A50" t="str">
            <v>MALJ381ASLM016095</v>
          </cell>
          <cell r="B50" t="str">
            <v>W2257</v>
          </cell>
          <cell r="C50" t="str">
            <v>W2257</v>
          </cell>
          <cell r="D50">
            <v>44214</v>
          </cell>
        </row>
        <row r="51">
          <cell r="A51" t="str">
            <v>MALPC812TMM125211</v>
          </cell>
          <cell r="B51" t="str">
            <v>W2257</v>
          </cell>
          <cell r="C51" t="str">
            <v>W2257</v>
          </cell>
          <cell r="D51">
            <v>44216</v>
          </cell>
        </row>
        <row r="52">
          <cell r="A52" t="str">
            <v>MALPC813MMM125120</v>
          </cell>
          <cell r="B52" t="str">
            <v>W2257</v>
          </cell>
          <cell r="C52" t="str">
            <v>W2257</v>
          </cell>
          <cell r="D52">
            <v>44216</v>
          </cell>
        </row>
        <row r="53">
          <cell r="A53" t="str">
            <v>MALPC813LMM123504</v>
          </cell>
          <cell r="B53" t="str">
            <v>W2257</v>
          </cell>
          <cell r="C53" t="str">
            <v>W2257</v>
          </cell>
          <cell r="D53">
            <v>44216</v>
          </cell>
        </row>
        <row r="54">
          <cell r="A54" t="str">
            <v>MALB241CLMM052982</v>
          </cell>
          <cell r="B54" t="str">
            <v>W2257</v>
          </cell>
          <cell r="C54" t="str">
            <v>W2257</v>
          </cell>
          <cell r="D54">
            <v>44216</v>
          </cell>
        </row>
        <row r="55">
          <cell r="A55" t="str">
            <v>MALAF51CYMM140153</v>
          </cell>
          <cell r="B55" t="str">
            <v>W2257</v>
          </cell>
          <cell r="C55" t="str">
            <v>W2257</v>
          </cell>
          <cell r="D55">
            <v>44216</v>
          </cell>
        </row>
        <row r="56">
          <cell r="A56" t="str">
            <v>MALB241CLMM053500</v>
          </cell>
          <cell r="B56" t="str">
            <v>W2257</v>
          </cell>
          <cell r="C56" t="str">
            <v>W2257</v>
          </cell>
          <cell r="D56">
            <v>44216</v>
          </cell>
        </row>
        <row r="57">
          <cell r="A57" t="str">
            <v>MALPC813LMM122321</v>
          </cell>
          <cell r="B57" t="str">
            <v>W2257</v>
          </cell>
          <cell r="C57" t="str">
            <v>W2257</v>
          </cell>
          <cell r="D57">
            <v>44216</v>
          </cell>
        </row>
        <row r="58">
          <cell r="A58" t="str">
            <v>MALPB813LMM120913</v>
          </cell>
          <cell r="B58" t="str">
            <v>W2257</v>
          </cell>
          <cell r="C58" t="str">
            <v>W2257</v>
          </cell>
          <cell r="D58">
            <v>44216</v>
          </cell>
        </row>
        <row r="59">
          <cell r="A59" t="str">
            <v>MALB351CLMM143090</v>
          </cell>
          <cell r="B59" t="str">
            <v>W2257</v>
          </cell>
          <cell r="C59" t="str">
            <v>W2257</v>
          </cell>
          <cell r="D59">
            <v>44216</v>
          </cell>
        </row>
        <row r="60">
          <cell r="A60" t="str">
            <v>MALB351CLMM143091</v>
          </cell>
          <cell r="B60" t="str">
            <v>W2257</v>
          </cell>
          <cell r="C60" t="str">
            <v>W2257</v>
          </cell>
          <cell r="D60">
            <v>44216</v>
          </cell>
        </row>
        <row r="61">
          <cell r="A61" t="str">
            <v>MALB351CYMM149509</v>
          </cell>
          <cell r="B61" t="str">
            <v>W2257</v>
          </cell>
          <cell r="C61" t="str">
            <v>W2257</v>
          </cell>
          <cell r="D61">
            <v>44216</v>
          </cell>
        </row>
        <row r="62">
          <cell r="A62" t="str">
            <v>MALPA813LMM123389</v>
          </cell>
          <cell r="B62" t="str">
            <v>W2257</v>
          </cell>
          <cell r="C62" t="str">
            <v>W2257</v>
          </cell>
          <cell r="D62">
            <v>44216</v>
          </cell>
        </row>
        <row r="63">
          <cell r="A63" t="str">
            <v>MALFC81BLMM180552</v>
          </cell>
          <cell r="B63" t="str">
            <v>W2257</v>
          </cell>
          <cell r="C63" t="str">
            <v>W2257</v>
          </cell>
          <cell r="D63">
            <v>44216</v>
          </cell>
        </row>
        <row r="64">
          <cell r="A64" t="str">
            <v>MALB351CYMM150047</v>
          </cell>
          <cell r="B64" t="str">
            <v>W2257</v>
          </cell>
          <cell r="C64" t="str">
            <v>W2257</v>
          </cell>
          <cell r="D64">
            <v>44216</v>
          </cell>
        </row>
        <row r="65">
          <cell r="A65" t="str">
            <v>MALB351CLMM142600</v>
          </cell>
          <cell r="B65" t="str">
            <v>W2257</v>
          </cell>
          <cell r="C65" t="str">
            <v>W2257</v>
          </cell>
          <cell r="D65">
            <v>44216</v>
          </cell>
        </row>
        <row r="66">
          <cell r="A66" t="str">
            <v>MALFC81BLMM171110</v>
          </cell>
          <cell r="B66" t="str">
            <v>W2257</v>
          </cell>
          <cell r="C66" t="str">
            <v>W2257</v>
          </cell>
          <cell r="D66">
            <v>44216</v>
          </cell>
        </row>
        <row r="67">
          <cell r="A67" t="str">
            <v>MALB351CLMM138058</v>
          </cell>
          <cell r="B67" t="str">
            <v>W2257</v>
          </cell>
          <cell r="C67" t="str">
            <v>W2257</v>
          </cell>
          <cell r="D67">
            <v>44216</v>
          </cell>
        </row>
        <row r="68">
          <cell r="A68" t="str">
            <v>MALB241CLMM055328</v>
          </cell>
          <cell r="B68" t="str">
            <v>W2257</v>
          </cell>
          <cell r="C68" t="str">
            <v>W2257</v>
          </cell>
          <cell r="D68">
            <v>44216</v>
          </cell>
        </row>
        <row r="69">
          <cell r="A69" t="str">
            <v>MALFC81BLMM173817</v>
          </cell>
          <cell r="B69" t="str">
            <v>W2257</v>
          </cell>
          <cell r="C69" t="str">
            <v>W2257</v>
          </cell>
          <cell r="D69">
            <v>44216</v>
          </cell>
        </row>
        <row r="70">
          <cell r="A70" t="str">
            <v>MALBH512LMM035583</v>
          </cell>
          <cell r="B70" t="str">
            <v>W2257</v>
          </cell>
          <cell r="C70" t="str">
            <v>W2257</v>
          </cell>
          <cell r="D70">
            <v>44221</v>
          </cell>
        </row>
        <row r="71">
          <cell r="A71" t="str">
            <v>MALB241CLMM056390</v>
          </cell>
          <cell r="B71" t="str">
            <v>W2257</v>
          </cell>
          <cell r="C71" t="str">
            <v>W2257</v>
          </cell>
          <cell r="D71">
            <v>44221</v>
          </cell>
        </row>
        <row r="72">
          <cell r="A72" t="str">
            <v>MALB351CLMM137969</v>
          </cell>
          <cell r="B72" t="str">
            <v>W2257</v>
          </cell>
          <cell r="C72" t="str">
            <v>W2257</v>
          </cell>
          <cell r="D72">
            <v>44221</v>
          </cell>
        </row>
        <row r="73">
          <cell r="A73" t="str">
            <v>MALBJ511VMM037837</v>
          </cell>
          <cell r="B73" t="str">
            <v>W2257</v>
          </cell>
          <cell r="C73" t="str">
            <v>W2257</v>
          </cell>
          <cell r="D73">
            <v>44221</v>
          </cell>
        </row>
        <row r="74">
          <cell r="A74" t="str">
            <v>MALBK511VMM038673</v>
          </cell>
          <cell r="B74" t="str">
            <v>W2257</v>
          </cell>
          <cell r="C74" t="str">
            <v>W2257</v>
          </cell>
          <cell r="D74">
            <v>44221</v>
          </cell>
        </row>
        <row r="75">
          <cell r="A75" t="str">
            <v>MALPC813LMM121009</v>
          </cell>
          <cell r="B75" t="str">
            <v>W2257</v>
          </cell>
          <cell r="C75" t="str">
            <v>W2257</v>
          </cell>
          <cell r="D75">
            <v>44223</v>
          </cell>
        </row>
        <row r="76">
          <cell r="A76" t="str">
            <v>MALBJ511LLM013028</v>
          </cell>
          <cell r="B76" t="str">
            <v>W2257</v>
          </cell>
          <cell r="C76" t="str">
            <v>W2257</v>
          </cell>
          <cell r="D76">
            <v>44223</v>
          </cell>
        </row>
        <row r="77">
          <cell r="A77" t="str">
            <v>MALPA813LMM121386</v>
          </cell>
          <cell r="B77" t="str">
            <v>W2257</v>
          </cell>
          <cell r="C77" t="str">
            <v>W2257</v>
          </cell>
          <cell r="D77">
            <v>44224</v>
          </cell>
        </row>
        <row r="78">
          <cell r="A78" t="str">
            <v>MALPA813LMM127694</v>
          </cell>
          <cell r="B78" t="str">
            <v>W2257</v>
          </cell>
          <cell r="C78" t="str">
            <v>W2257</v>
          </cell>
          <cell r="D78">
            <v>44224</v>
          </cell>
        </row>
        <row r="79">
          <cell r="A79" t="str">
            <v>MALPA813LMM126809</v>
          </cell>
          <cell r="B79" t="str">
            <v>W2257</v>
          </cell>
          <cell r="C79" t="str">
            <v>W2257</v>
          </cell>
          <cell r="D79">
            <v>44224</v>
          </cell>
        </row>
        <row r="80">
          <cell r="A80" t="str">
            <v>MALPC813MMM126523</v>
          </cell>
          <cell r="B80" t="str">
            <v>W2257</v>
          </cell>
          <cell r="C80" t="str">
            <v>W2257</v>
          </cell>
          <cell r="D80">
            <v>44224</v>
          </cell>
        </row>
        <row r="81">
          <cell r="A81" t="str">
            <v>MALPC813LMM127512</v>
          </cell>
          <cell r="B81" t="str">
            <v>W2257</v>
          </cell>
          <cell r="C81" t="str">
            <v>W2257</v>
          </cell>
          <cell r="D81">
            <v>44224</v>
          </cell>
        </row>
        <row r="82">
          <cell r="A82" t="str">
            <v>MALPC812LMM126678</v>
          </cell>
          <cell r="B82" t="str">
            <v>W2257</v>
          </cell>
          <cell r="C82" t="str">
            <v>W2257</v>
          </cell>
          <cell r="D82">
            <v>44224</v>
          </cell>
        </row>
        <row r="83">
          <cell r="A83" t="str">
            <v>MALPC812TMM128614</v>
          </cell>
          <cell r="B83" t="str">
            <v>W2257</v>
          </cell>
          <cell r="C83" t="str">
            <v>W2257</v>
          </cell>
          <cell r="D83">
            <v>44224</v>
          </cell>
        </row>
        <row r="84">
          <cell r="A84" t="str">
            <v>MALPA813LMM127343</v>
          </cell>
          <cell r="B84" t="str">
            <v>W2257</v>
          </cell>
          <cell r="C84" t="str">
            <v>W2257</v>
          </cell>
          <cell r="D84">
            <v>44224</v>
          </cell>
        </row>
        <row r="85">
          <cell r="A85" t="str">
            <v>MALBK511VMM038247</v>
          </cell>
          <cell r="B85" t="str">
            <v>W2257</v>
          </cell>
          <cell r="C85" t="str">
            <v>W2257</v>
          </cell>
          <cell r="D85">
            <v>44224</v>
          </cell>
        </row>
        <row r="86">
          <cell r="A86" t="str">
            <v>MALBJ512TMM030111</v>
          </cell>
          <cell r="B86" t="str">
            <v>W2257</v>
          </cell>
          <cell r="C86" t="str">
            <v>W2257</v>
          </cell>
          <cell r="D86">
            <v>44225</v>
          </cell>
        </row>
        <row r="87">
          <cell r="A87" t="str">
            <v>MALPC813MMM128887</v>
          </cell>
          <cell r="B87" t="str">
            <v>W2257</v>
          </cell>
          <cell r="C87" t="str">
            <v>W2257</v>
          </cell>
          <cell r="D87">
            <v>44225</v>
          </cell>
        </row>
        <row r="88">
          <cell r="A88" t="str">
            <v>MALPB813LMM128755</v>
          </cell>
          <cell r="B88" t="str">
            <v>W2257</v>
          </cell>
          <cell r="C88" t="str">
            <v>W2257</v>
          </cell>
          <cell r="D88">
            <v>44225</v>
          </cell>
        </row>
        <row r="89">
          <cell r="A89" t="str">
            <v>MALPC813LMM127031</v>
          </cell>
          <cell r="B89" t="str">
            <v>W2257</v>
          </cell>
          <cell r="C89" t="str">
            <v>W2257</v>
          </cell>
          <cell r="D89">
            <v>44225</v>
          </cell>
        </row>
        <row r="90">
          <cell r="A90" t="str">
            <v>MALBH512LMM036554</v>
          </cell>
          <cell r="B90" t="str">
            <v>W2257</v>
          </cell>
          <cell r="C90" t="str">
            <v>W2257</v>
          </cell>
          <cell r="D90">
            <v>44225</v>
          </cell>
        </row>
        <row r="91">
          <cell r="A91" t="str">
            <v>MALPA813LMM128127</v>
          </cell>
          <cell r="B91" t="str">
            <v>W2257</v>
          </cell>
          <cell r="C91" t="str">
            <v>W2257</v>
          </cell>
          <cell r="D91">
            <v>44225</v>
          </cell>
        </row>
        <row r="92">
          <cell r="A92" t="str">
            <v>MALB351CLMM144495</v>
          </cell>
          <cell r="B92" t="str">
            <v>W2257</v>
          </cell>
          <cell r="C92" t="str">
            <v>W2257</v>
          </cell>
          <cell r="D92">
            <v>44228</v>
          </cell>
        </row>
        <row r="93">
          <cell r="A93" t="str">
            <v>MALFC81AVMM175029</v>
          </cell>
          <cell r="B93" t="str">
            <v>W2257</v>
          </cell>
          <cell r="C93" t="str">
            <v>W2257</v>
          </cell>
          <cell r="D93">
            <v>44228</v>
          </cell>
        </row>
        <row r="94">
          <cell r="A94" t="str">
            <v>MALB241CLMM054881</v>
          </cell>
          <cell r="B94" t="str">
            <v>W2257</v>
          </cell>
          <cell r="C94" t="str">
            <v>W2257</v>
          </cell>
          <cell r="D94">
            <v>44228</v>
          </cell>
        </row>
        <row r="95">
          <cell r="A95" t="str">
            <v>MALA741CLLM401705</v>
          </cell>
          <cell r="B95" t="str">
            <v>W2257</v>
          </cell>
          <cell r="C95" t="str">
            <v>W2257</v>
          </cell>
          <cell r="D95">
            <v>44228</v>
          </cell>
        </row>
        <row r="96">
          <cell r="A96" t="str">
            <v>MALFC81DLMM173272</v>
          </cell>
          <cell r="B96" t="str">
            <v>W2257</v>
          </cell>
          <cell r="C96" t="str">
            <v>W2257</v>
          </cell>
          <cell r="D96">
            <v>44228</v>
          </cell>
        </row>
        <row r="97">
          <cell r="A97" t="str">
            <v>MALB351CLMM143092</v>
          </cell>
          <cell r="B97" t="str">
            <v>W2257</v>
          </cell>
          <cell r="C97" t="str">
            <v>W2257</v>
          </cell>
          <cell r="D97">
            <v>44228</v>
          </cell>
        </row>
        <row r="98">
          <cell r="A98" t="str">
            <v>MALB241CLMM056436</v>
          </cell>
          <cell r="B98" t="str">
            <v>W2257</v>
          </cell>
          <cell r="C98" t="str">
            <v>W2257</v>
          </cell>
          <cell r="D98">
            <v>44228</v>
          </cell>
        </row>
        <row r="99">
          <cell r="A99" t="str">
            <v>MALB241CLMM056569</v>
          </cell>
          <cell r="B99" t="str">
            <v>W2257</v>
          </cell>
          <cell r="C99" t="str">
            <v>W2257</v>
          </cell>
          <cell r="D99">
            <v>44228</v>
          </cell>
        </row>
        <row r="100">
          <cell r="A100" t="str">
            <v>MALB351CLMM151054</v>
          </cell>
          <cell r="B100" t="str">
            <v>W2257</v>
          </cell>
          <cell r="C100" t="str">
            <v>W2257</v>
          </cell>
          <cell r="D100">
            <v>44228</v>
          </cell>
        </row>
        <row r="101">
          <cell r="A101" t="str">
            <v>MALB351CLMM142601</v>
          </cell>
          <cell r="B101" t="str">
            <v>W2257</v>
          </cell>
          <cell r="C101" t="str">
            <v>W2257</v>
          </cell>
          <cell r="D101">
            <v>44228</v>
          </cell>
        </row>
        <row r="102">
          <cell r="A102" t="str">
            <v>MALFC81DLMM182945</v>
          </cell>
          <cell r="B102" t="str">
            <v>W2257</v>
          </cell>
          <cell r="C102" t="str">
            <v>W2257</v>
          </cell>
          <cell r="D102">
            <v>44228</v>
          </cell>
        </row>
        <row r="103">
          <cell r="A103" t="str">
            <v>MALFC81DLMM182936</v>
          </cell>
          <cell r="B103" t="str">
            <v>W2257</v>
          </cell>
          <cell r="C103" t="str">
            <v>W2257</v>
          </cell>
          <cell r="D103">
            <v>44228</v>
          </cell>
        </row>
        <row r="104">
          <cell r="A104" t="str">
            <v>MALB251CLMM149003</v>
          </cell>
          <cell r="B104" t="str">
            <v>W2257</v>
          </cell>
          <cell r="C104" t="str">
            <v>W2257</v>
          </cell>
          <cell r="D104">
            <v>44228</v>
          </cell>
        </row>
        <row r="105">
          <cell r="A105" t="str">
            <v>MALB351CLMM138059</v>
          </cell>
          <cell r="B105" t="str">
            <v>W2257</v>
          </cell>
          <cell r="C105" t="str">
            <v>W2257</v>
          </cell>
          <cell r="D105">
            <v>44228</v>
          </cell>
        </row>
        <row r="106">
          <cell r="A106" t="str">
            <v>MALB351CLMM146660</v>
          </cell>
          <cell r="B106" t="str">
            <v>W2257</v>
          </cell>
          <cell r="C106" t="str">
            <v>W2257</v>
          </cell>
          <cell r="D106">
            <v>44228</v>
          </cell>
        </row>
        <row r="107">
          <cell r="A107" t="str">
            <v>MALFC81BLMM182085</v>
          </cell>
          <cell r="B107" t="str">
            <v>W2257</v>
          </cell>
          <cell r="C107" t="str">
            <v>W2257</v>
          </cell>
          <cell r="D107">
            <v>44228</v>
          </cell>
        </row>
        <row r="108">
          <cell r="A108" t="str">
            <v>MALFC81ALMM170355</v>
          </cell>
          <cell r="B108" t="str">
            <v>W2257</v>
          </cell>
          <cell r="C108" t="str">
            <v>W2257</v>
          </cell>
          <cell r="D108">
            <v>44228</v>
          </cell>
        </row>
        <row r="109">
          <cell r="A109" t="str">
            <v>MALFC81ALLM165102</v>
          </cell>
          <cell r="B109" t="str">
            <v>W2257</v>
          </cell>
          <cell r="C109" t="str">
            <v>W2257</v>
          </cell>
          <cell r="D109">
            <v>44229</v>
          </cell>
        </row>
        <row r="110">
          <cell r="A110" t="str">
            <v>MALB241CLMM055347</v>
          </cell>
          <cell r="B110" t="str">
            <v>W2257</v>
          </cell>
          <cell r="C110" t="str">
            <v>W2257</v>
          </cell>
          <cell r="D110">
            <v>44229</v>
          </cell>
        </row>
        <row r="111">
          <cell r="A111" t="str">
            <v>MALB241CLMM056448</v>
          </cell>
          <cell r="B111" t="str">
            <v>W2257</v>
          </cell>
          <cell r="C111" t="str">
            <v>W2257</v>
          </cell>
          <cell r="D111">
            <v>44229</v>
          </cell>
        </row>
        <row r="112">
          <cell r="A112" t="str">
            <v>MALB241CLMM051684</v>
          </cell>
          <cell r="B112" t="str">
            <v>W2257</v>
          </cell>
          <cell r="C112" t="str">
            <v>W2257</v>
          </cell>
          <cell r="D112">
            <v>44229</v>
          </cell>
        </row>
        <row r="113">
          <cell r="A113" t="str">
            <v>MALB351CLMM143066</v>
          </cell>
          <cell r="B113" t="str">
            <v>W2257</v>
          </cell>
          <cell r="C113" t="str">
            <v>W2257</v>
          </cell>
          <cell r="D113">
            <v>44229</v>
          </cell>
        </row>
        <row r="114">
          <cell r="A114" t="str">
            <v>MALB241CLMM053122</v>
          </cell>
          <cell r="B114" t="str">
            <v>W2257</v>
          </cell>
          <cell r="C114" t="str">
            <v>W2257</v>
          </cell>
          <cell r="D114">
            <v>44229</v>
          </cell>
        </row>
        <row r="115">
          <cell r="A115" t="str">
            <v>MALFC81DLMM184903</v>
          </cell>
          <cell r="B115" t="str">
            <v>W2257</v>
          </cell>
          <cell r="C115" t="str">
            <v>W2257</v>
          </cell>
          <cell r="D115">
            <v>44229</v>
          </cell>
        </row>
        <row r="116">
          <cell r="A116" t="str">
            <v>MALFC81ALMM182828</v>
          </cell>
          <cell r="B116" t="str">
            <v>W2257</v>
          </cell>
          <cell r="C116" t="str">
            <v>W2257</v>
          </cell>
          <cell r="D116">
            <v>44229</v>
          </cell>
        </row>
        <row r="117">
          <cell r="A117" t="str">
            <v>MALAF51CYMM140414</v>
          </cell>
          <cell r="B117" t="str">
            <v>W2257</v>
          </cell>
          <cell r="C117" t="str">
            <v>W2257</v>
          </cell>
          <cell r="D117">
            <v>44229</v>
          </cell>
        </row>
        <row r="118">
          <cell r="A118" t="str">
            <v>MALB351CLMM143828</v>
          </cell>
          <cell r="B118" t="str">
            <v>W2257</v>
          </cell>
          <cell r="C118" t="str">
            <v>W2257</v>
          </cell>
          <cell r="D118">
            <v>44229</v>
          </cell>
        </row>
        <row r="119">
          <cell r="A119" t="str">
            <v>MALFC81BLMM171085</v>
          </cell>
          <cell r="B119" t="str">
            <v>W2257</v>
          </cell>
          <cell r="C119" t="str">
            <v>W2257</v>
          </cell>
          <cell r="D119">
            <v>44229</v>
          </cell>
        </row>
        <row r="120">
          <cell r="A120" t="str">
            <v>MALFC81BLMM184063</v>
          </cell>
          <cell r="B120" t="str">
            <v>W2257</v>
          </cell>
          <cell r="C120" t="str">
            <v>W2257</v>
          </cell>
          <cell r="D120">
            <v>44229</v>
          </cell>
        </row>
        <row r="121">
          <cell r="A121" t="str">
            <v>MALB351CLMM146666</v>
          </cell>
          <cell r="B121" t="str">
            <v>W2257</v>
          </cell>
          <cell r="C121" t="str">
            <v>W2257</v>
          </cell>
          <cell r="D121">
            <v>44229</v>
          </cell>
        </row>
        <row r="122">
          <cell r="A122" t="str">
            <v>MALB241CLMM052831</v>
          </cell>
          <cell r="B122" t="str">
            <v>W2257</v>
          </cell>
          <cell r="C122" t="str">
            <v>W2257</v>
          </cell>
          <cell r="D122">
            <v>44229</v>
          </cell>
        </row>
        <row r="123">
          <cell r="A123" t="str">
            <v>MALB251CYMM145017</v>
          </cell>
          <cell r="B123" t="str">
            <v>W2257</v>
          </cell>
          <cell r="C123" t="str">
            <v>W2257</v>
          </cell>
          <cell r="D123">
            <v>44229</v>
          </cell>
        </row>
        <row r="124">
          <cell r="A124" t="str">
            <v>MALAF51CLMM137992</v>
          </cell>
          <cell r="B124" t="str">
            <v>W2257</v>
          </cell>
          <cell r="C124" t="str">
            <v>W2257</v>
          </cell>
          <cell r="D124">
            <v>44229</v>
          </cell>
        </row>
        <row r="125">
          <cell r="A125" t="str">
            <v>MALB351CLMM142602</v>
          </cell>
          <cell r="B125" t="str">
            <v>W2257</v>
          </cell>
          <cell r="C125" t="str">
            <v>W2257</v>
          </cell>
          <cell r="D125">
            <v>44229</v>
          </cell>
        </row>
        <row r="126">
          <cell r="A126" t="str">
            <v>MALFC81BLMM180505</v>
          </cell>
          <cell r="B126" t="str">
            <v>W2257</v>
          </cell>
          <cell r="C126" t="str">
            <v>W2257</v>
          </cell>
          <cell r="D126">
            <v>44229</v>
          </cell>
        </row>
        <row r="127">
          <cell r="A127" t="str">
            <v>MALB351CLMM136176</v>
          </cell>
          <cell r="B127" t="str">
            <v>W2257</v>
          </cell>
          <cell r="C127" t="str">
            <v>W2257</v>
          </cell>
          <cell r="D127">
            <v>44231</v>
          </cell>
        </row>
        <row r="128">
          <cell r="A128" t="str">
            <v>MALPA812LMM129695</v>
          </cell>
          <cell r="B128" t="str">
            <v>W2257</v>
          </cell>
          <cell r="C128" t="str">
            <v>W2257</v>
          </cell>
          <cell r="D128">
            <v>44231</v>
          </cell>
        </row>
        <row r="129">
          <cell r="A129" t="str">
            <v>MALB351CYMM150750</v>
          </cell>
          <cell r="B129" t="str">
            <v>W2257</v>
          </cell>
          <cell r="C129" t="str">
            <v>W2257</v>
          </cell>
          <cell r="D129">
            <v>44231</v>
          </cell>
        </row>
        <row r="130">
          <cell r="A130" t="str">
            <v>MALFC81BLMM186003</v>
          </cell>
          <cell r="B130" t="str">
            <v>W2257</v>
          </cell>
          <cell r="C130" t="str">
            <v>W2257</v>
          </cell>
          <cell r="D130">
            <v>44233</v>
          </cell>
        </row>
        <row r="131">
          <cell r="A131" t="str">
            <v>MALB351CLMM139278</v>
          </cell>
          <cell r="B131" t="str">
            <v>W2257</v>
          </cell>
          <cell r="C131" t="str">
            <v>W2257</v>
          </cell>
          <cell r="D131">
            <v>44233</v>
          </cell>
        </row>
        <row r="132">
          <cell r="A132" t="str">
            <v>MALFC81BLMM187496</v>
          </cell>
          <cell r="B132" t="str">
            <v>W2257</v>
          </cell>
          <cell r="C132" t="str">
            <v>W2257</v>
          </cell>
          <cell r="D132">
            <v>44233</v>
          </cell>
        </row>
        <row r="133">
          <cell r="A133" t="str">
            <v>MALB351CLMM147129</v>
          </cell>
          <cell r="B133" t="str">
            <v>W2257</v>
          </cell>
          <cell r="C133" t="str">
            <v>W2257</v>
          </cell>
          <cell r="D133">
            <v>44233</v>
          </cell>
        </row>
        <row r="134">
          <cell r="A134" t="str">
            <v>MALFC81AVMM185757</v>
          </cell>
          <cell r="B134" t="str">
            <v>W2257</v>
          </cell>
          <cell r="C134" t="str">
            <v>W2257</v>
          </cell>
          <cell r="D134">
            <v>44235</v>
          </cell>
        </row>
        <row r="135">
          <cell r="A135" t="str">
            <v>MALPC813LMM133752</v>
          </cell>
          <cell r="B135" t="str">
            <v>W2257</v>
          </cell>
          <cell r="C135" t="str">
            <v>W2257</v>
          </cell>
          <cell r="D135">
            <v>44236</v>
          </cell>
        </row>
        <row r="136">
          <cell r="A136" t="str">
            <v>MALBK512LMM046294</v>
          </cell>
          <cell r="B136" t="str">
            <v>W2257</v>
          </cell>
          <cell r="C136" t="str">
            <v>W2257</v>
          </cell>
          <cell r="D136">
            <v>44236</v>
          </cell>
        </row>
        <row r="137">
          <cell r="A137" t="str">
            <v>MALPA812LMM131290</v>
          </cell>
          <cell r="B137" t="str">
            <v>W2257</v>
          </cell>
          <cell r="C137" t="str">
            <v>W2257</v>
          </cell>
          <cell r="D137">
            <v>44236</v>
          </cell>
        </row>
        <row r="138">
          <cell r="A138" t="str">
            <v>MALFC81DLMM186229</v>
          </cell>
          <cell r="B138" t="str">
            <v>W2257</v>
          </cell>
          <cell r="C138" t="str">
            <v>W2257</v>
          </cell>
          <cell r="D138">
            <v>44236</v>
          </cell>
        </row>
        <row r="139">
          <cell r="A139" t="str">
            <v>MALFB81BLMM174195</v>
          </cell>
          <cell r="B139" t="str">
            <v>W2257</v>
          </cell>
          <cell r="C139" t="str">
            <v>W2257</v>
          </cell>
          <cell r="D139">
            <v>44236</v>
          </cell>
        </row>
        <row r="140">
          <cell r="A140" t="str">
            <v>MALBH512LMM042152</v>
          </cell>
          <cell r="B140" t="str">
            <v>W2257</v>
          </cell>
          <cell r="C140" t="str">
            <v>W2257</v>
          </cell>
          <cell r="D140">
            <v>44236</v>
          </cell>
        </row>
        <row r="141">
          <cell r="A141" t="str">
            <v>MALPA813LMM133580</v>
          </cell>
          <cell r="B141" t="str">
            <v>W2257</v>
          </cell>
          <cell r="C141" t="str">
            <v>W2257</v>
          </cell>
          <cell r="D141">
            <v>44236</v>
          </cell>
        </row>
        <row r="142">
          <cell r="A142" t="str">
            <v>MALPC811VMM131258</v>
          </cell>
          <cell r="B142" t="str">
            <v>W2257</v>
          </cell>
          <cell r="C142" t="str">
            <v>W2257</v>
          </cell>
          <cell r="D142">
            <v>44236</v>
          </cell>
        </row>
        <row r="143">
          <cell r="A143" t="str">
            <v>MALPA813LMM132296</v>
          </cell>
          <cell r="B143" t="str">
            <v>W2257</v>
          </cell>
          <cell r="C143" t="str">
            <v>W2257</v>
          </cell>
          <cell r="D143">
            <v>44236</v>
          </cell>
        </row>
        <row r="144">
          <cell r="A144" t="str">
            <v>MALBH512LLM019104</v>
          </cell>
          <cell r="B144" t="str">
            <v>W2257</v>
          </cell>
          <cell r="C144" t="str">
            <v>W2257</v>
          </cell>
          <cell r="D144">
            <v>44236</v>
          </cell>
        </row>
        <row r="145">
          <cell r="A145" t="str">
            <v>MALPC812LMM129158</v>
          </cell>
          <cell r="B145" t="str">
            <v>W2257</v>
          </cell>
          <cell r="C145" t="str">
            <v>W2257</v>
          </cell>
          <cell r="D145">
            <v>44237</v>
          </cell>
        </row>
        <row r="146">
          <cell r="A146" t="str">
            <v>MALFC81DLMM180042</v>
          </cell>
          <cell r="B146" t="str">
            <v>W2257</v>
          </cell>
          <cell r="C146" t="str">
            <v>W2257</v>
          </cell>
          <cell r="D146">
            <v>44237</v>
          </cell>
        </row>
        <row r="147">
          <cell r="A147" t="str">
            <v>MALB241CLMM059786</v>
          </cell>
          <cell r="B147" t="str">
            <v>W2257</v>
          </cell>
          <cell r="C147" t="str">
            <v>W2257</v>
          </cell>
          <cell r="D147">
            <v>44237</v>
          </cell>
        </row>
        <row r="148">
          <cell r="A148" t="str">
            <v>MALPA813LMM132894</v>
          </cell>
          <cell r="B148" t="str">
            <v>W2257</v>
          </cell>
          <cell r="C148" t="str">
            <v>W2257</v>
          </cell>
          <cell r="D148">
            <v>44239</v>
          </cell>
        </row>
        <row r="149">
          <cell r="A149" t="str">
            <v>MALB241CLMM059237</v>
          </cell>
          <cell r="B149" t="str">
            <v>W2257</v>
          </cell>
          <cell r="C149" t="str">
            <v>W2257</v>
          </cell>
          <cell r="D149">
            <v>44239</v>
          </cell>
        </row>
        <row r="150">
          <cell r="A150" t="str">
            <v>MALPC812LMM133387</v>
          </cell>
          <cell r="B150" t="str">
            <v>W2257</v>
          </cell>
          <cell r="C150" t="str">
            <v>W2257</v>
          </cell>
          <cell r="D150">
            <v>44239</v>
          </cell>
        </row>
        <row r="151">
          <cell r="A151" t="str">
            <v>MALB351CLMM142603</v>
          </cell>
          <cell r="B151" t="str">
            <v>W2257</v>
          </cell>
          <cell r="C151" t="str">
            <v>W2257</v>
          </cell>
          <cell r="D151">
            <v>44239</v>
          </cell>
        </row>
        <row r="152">
          <cell r="A152" t="str">
            <v>MALB351CYMM157891</v>
          </cell>
          <cell r="B152" t="str">
            <v>W2257</v>
          </cell>
          <cell r="C152" t="str">
            <v>W2257</v>
          </cell>
          <cell r="D152">
            <v>44239</v>
          </cell>
        </row>
        <row r="153">
          <cell r="A153" t="str">
            <v>MALB241CLMM060544</v>
          </cell>
          <cell r="B153" t="str">
            <v>W2257</v>
          </cell>
          <cell r="C153" t="str">
            <v>W2257</v>
          </cell>
          <cell r="D153">
            <v>44243</v>
          </cell>
        </row>
        <row r="154">
          <cell r="A154" t="str">
            <v>MALB241CYMM058484</v>
          </cell>
          <cell r="B154" t="str">
            <v>W2257</v>
          </cell>
          <cell r="C154" t="str">
            <v>W2257</v>
          </cell>
          <cell r="D154">
            <v>44243</v>
          </cell>
        </row>
        <row r="155">
          <cell r="A155" t="str">
            <v>MALC841GTMM264227</v>
          </cell>
          <cell r="B155" t="str">
            <v>W2257</v>
          </cell>
          <cell r="C155" t="str">
            <v>W2257</v>
          </cell>
          <cell r="D155">
            <v>44243</v>
          </cell>
        </row>
        <row r="156">
          <cell r="A156" t="str">
            <v>MALB241CLMM060551</v>
          </cell>
          <cell r="B156" t="str">
            <v>W2257</v>
          </cell>
          <cell r="C156" t="str">
            <v>W2257</v>
          </cell>
          <cell r="D156">
            <v>44243</v>
          </cell>
        </row>
        <row r="157">
          <cell r="A157" t="str">
            <v>MALB241CLMM060552</v>
          </cell>
          <cell r="B157" t="str">
            <v>W2257</v>
          </cell>
          <cell r="C157" t="str">
            <v>W2257</v>
          </cell>
          <cell r="D157">
            <v>44243</v>
          </cell>
        </row>
        <row r="158">
          <cell r="A158" t="str">
            <v>MALPC813MMM134490</v>
          </cell>
          <cell r="B158" t="str">
            <v>W2257</v>
          </cell>
          <cell r="C158" t="str">
            <v>W2257</v>
          </cell>
          <cell r="D158">
            <v>44243</v>
          </cell>
        </row>
        <row r="159">
          <cell r="A159" t="str">
            <v>MALPC813MMM135032</v>
          </cell>
          <cell r="B159" t="str">
            <v>W2257</v>
          </cell>
          <cell r="C159" t="str">
            <v>W2257</v>
          </cell>
          <cell r="D159">
            <v>44243</v>
          </cell>
        </row>
        <row r="160">
          <cell r="A160" t="str">
            <v>MALFC81DLMM191084</v>
          </cell>
          <cell r="B160" t="str">
            <v>W2257</v>
          </cell>
          <cell r="C160" t="str">
            <v>W2257</v>
          </cell>
          <cell r="D160">
            <v>44243</v>
          </cell>
        </row>
        <row r="161">
          <cell r="A161" t="str">
            <v>MALB351CYMM160009</v>
          </cell>
          <cell r="B161" t="str">
            <v>W2257</v>
          </cell>
          <cell r="C161" t="str">
            <v>W2257</v>
          </cell>
          <cell r="D161">
            <v>44243</v>
          </cell>
        </row>
        <row r="162">
          <cell r="A162" t="str">
            <v>MALB551CYMM160080</v>
          </cell>
          <cell r="B162" t="str">
            <v>W2257</v>
          </cell>
          <cell r="C162" t="str">
            <v>W2257</v>
          </cell>
          <cell r="D162">
            <v>44243</v>
          </cell>
        </row>
        <row r="163">
          <cell r="A163" t="str">
            <v>MALAF51CLMM140871</v>
          </cell>
          <cell r="B163" t="str">
            <v>W2257</v>
          </cell>
          <cell r="C163" t="str">
            <v>W2257</v>
          </cell>
          <cell r="D163">
            <v>44243</v>
          </cell>
        </row>
        <row r="164">
          <cell r="A164" t="str">
            <v>MALFC81DLMM191076</v>
          </cell>
          <cell r="B164" t="str">
            <v>W2257</v>
          </cell>
          <cell r="C164" t="str">
            <v>W2257</v>
          </cell>
          <cell r="D164">
            <v>44243</v>
          </cell>
        </row>
        <row r="165">
          <cell r="A165" t="str">
            <v>MALPA813LMM136776</v>
          </cell>
          <cell r="B165" t="str">
            <v>W2257</v>
          </cell>
          <cell r="C165" t="str">
            <v>W2257</v>
          </cell>
          <cell r="D165">
            <v>44243</v>
          </cell>
        </row>
        <row r="166">
          <cell r="A166" t="str">
            <v>MALPC813LMM133832</v>
          </cell>
          <cell r="B166" t="str">
            <v>W2257</v>
          </cell>
          <cell r="C166" t="str">
            <v>W2257</v>
          </cell>
          <cell r="D166">
            <v>44243</v>
          </cell>
        </row>
        <row r="167">
          <cell r="A167" t="str">
            <v>MALB241CLMM059844</v>
          </cell>
          <cell r="B167" t="str">
            <v>W2257</v>
          </cell>
          <cell r="C167" t="str">
            <v>W2257</v>
          </cell>
          <cell r="D167">
            <v>44244</v>
          </cell>
        </row>
        <row r="168">
          <cell r="A168" t="str">
            <v>MALFE81ALMM170412</v>
          </cell>
          <cell r="B168" t="str">
            <v>W2257</v>
          </cell>
          <cell r="C168" t="str">
            <v>W2257</v>
          </cell>
          <cell r="D168">
            <v>44246</v>
          </cell>
        </row>
        <row r="169">
          <cell r="A169" t="str">
            <v>MALB351CYMM160004</v>
          </cell>
          <cell r="B169" t="str">
            <v>W2257</v>
          </cell>
          <cell r="C169" t="str">
            <v>W2257</v>
          </cell>
          <cell r="D169">
            <v>44247</v>
          </cell>
        </row>
        <row r="170">
          <cell r="A170" t="str">
            <v>MALB251CLMM158590</v>
          </cell>
          <cell r="B170" t="str">
            <v>W2257</v>
          </cell>
          <cell r="C170" t="str">
            <v>W2257</v>
          </cell>
          <cell r="D170">
            <v>44247</v>
          </cell>
        </row>
        <row r="171">
          <cell r="A171" t="str">
            <v>MALB241CLMM059405</v>
          </cell>
          <cell r="B171" t="str">
            <v>W2257</v>
          </cell>
          <cell r="C171" t="str">
            <v>W2257</v>
          </cell>
          <cell r="D171">
            <v>44247</v>
          </cell>
        </row>
        <row r="172">
          <cell r="A172" t="str">
            <v>MALFC81DLMM191080</v>
          </cell>
          <cell r="B172" t="str">
            <v>W2257</v>
          </cell>
          <cell r="C172" t="str">
            <v>W2257</v>
          </cell>
          <cell r="D172">
            <v>44247</v>
          </cell>
        </row>
        <row r="173">
          <cell r="A173" t="str">
            <v>MALFC81BLMM181199</v>
          </cell>
          <cell r="B173" t="str">
            <v>W2257</v>
          </cell>
          <cell r="C173" t="str">
            <v>W2257</v>
          </cell>
          <cell r="D173">
            <v>44247</v>
          </cell>
        </row>
        <row r="174">
          <cell r="A174" t="str">
            <v>MALPA813LMM136688</v>
          </cell>
          <cell r="B174" t="str">
            <v>W2257</v>
          </cell>
          <cell r="C174" t="str">
            <v>W2257</v>
          </cell>
          <cell r="D174">
            <v>44247</v>
          </cell>
        </row>
        <row r="175">
          <cell r="A175" t="str">
            <v>MALPC813LMM137499</v>
          </cell>
          <cell r="B175" t="str">
            <v>W2257</v>
          </cell>
          <cell r="C175" t="str">
            <v>W2257</v>
          </cell>
          <cell r="D175">
            <v>44249</v>
          </cell>
        </row>
        <row r="176">
          <cell r="A176" t="str">
            <v>MALBJ512LMM047933</v>
          </cell>
          <cell r="B176" t="str">
            <v>W2257</v>
          </cell>
          <cell r="C176" t="str">
            <v>W2257</v>
          </cell>
          <cell r="D176">
            <v>44249</v>
          </cell>
        </row>
        <row r="177">
          <cell r="A177" t="str">
            <v>MALBK511VMM050162</v>
          </cell>
          <cell r="B177" t="str">
            <v>W2257</v>
          </cell>
          <cell r="C177" t="str">
            <v>W2257</v>
          </cell>
          <cell r="D177">
            <v>44249</v>
          </cell>
        </row>
        <row r="178">
          <cell r="A178" t="str">
            <v>MALBH512LMM042809</v>
          </cell>
          <cell r="B178" t="str">
            <v>W2257</v>
          </cell>
          <cell r="C178" t="str">
            <v>W2257</v>
          </cell>
          <cell r="D178">
            <v>44249</v>
          </cell>
        </row>
        <row r="179">
          <cell r="A179" t="str">
            <v>MALPC813MMM137073</v>
          </cell>
          <cell r="B179" t="str">
            <v>W2257</v>
          </cell>
          <cell r="C179" t="str">
            <v>W2257</v>
          </cell>
          <cell r="D179">
            <v>44250</v>
          </cell>
        </row>
        <row r="180">
          <cell r="A180" t="str">
            <v>MALB241CLMM061972</v>
          </cell>
          <cell r="B180" t="str">
            <v>W2257</v>
          </cell>
          <cell r="C180" t="str">
            <v>W2257</v>
          </cell>
          <cell r="D180">
            <v>44250</v>
          </cell>
        </row>
        <row r="181">
          <cell r="A181" t="str">
            <v>MALBH514LLM019440</v>
          </cell>
          <cell r="B181" t="str">
            <v>W2257</v>
          </cell>
          <cell r="C181" t="str">
            <v>W2257</v>
          </cell>
          <cell r="D181">
            <v>44250</v>
          </cell>
        </row>
        <row r="182">
          <cell r="A182" t="str">
            <v>MALB351CLMM162163</v>
          </cell>
          <cell r="B182" t="str">
            <v>W2257</v>
          </cell>
          <cell r="C182" t="str">
            <v>W2257</v>
          </cell>
          <cell r="D182">
            <v>44252</v>
          </cell>
        </row>
        <row r="183">
          <cell r="A183" t="str">
            <v>MALFC81BLMM191142</v>
          </cell>
          <cell r="B183" t="str">
            <v>W2257</v>
          </cell>
          <cell r="C183" t="str">
            <v>W2257</v>
          </cell>
          <cell r="D183">
            <v>44252</v>
          </cell>
        </row>
        <row r="184">
          <cell r="A184" t="str">
            <v>MALFC81AVMM192500</v>
          </cell>
          <cell r="B184" t="str">
            <v>W2257</v>
          </cell>
          <cell r="C184" t="str">
            <v>W2257</v>
          </cell>
          <cell r="D184">
            <v>44252</v>
          </cell>
        </row>
        <row r="185">
          <cell r="A185" t="str">
            <v>MALFC81BLMM192306</v>
          </cell>
          <cell r="B185" t="str">
            <v>W2257</v>
          </cell>
          <cell r="C185" t="str">
            <v>W2257</v>
          </cell>
          <cell r="D185">
            <v>44252</v>
          </cell>
        </row>
        <row r="186">
          <cell r="A186" t="str">
            <v>MALFC81DLMM191103</v>
          </cell>
          <cell r="B186" t="str">
            <v>W2257</v>
          </cell>
          <cell r="C186" t="str">
            <v>W2257</v>
          </cell>
          <cell r="D186">
            <v>44252</v>
          </cell>
        </row>
        <row r="187">
          <cell r="A187" t="str">
            <v>MALPA813LMM140202</v>
          </cell>
          <cell r="B187" t="str">
            <v>W2257</v>
          </cell>
          <cell r="C187" t="str">
            <v>W2257</v>
          </cell>
          <cell r="D187">
            <v>44252</v>
          </cell>
        </row>
        <row r="188">
          <cell r="A188" t="str">
            <v>MALPC813LMM136879</v>
          </cell>
          <cell r="B188" t="str">
            <v>W2257</v>
          </cell>
          <cell r="C188" t="str">
            <v>W2257</v>
          </cell>
          <cell r="D188">
            <v>44252</v>
          </cell>
        </row>
        <row r="189">
          <cell r="A189" t="str">
            <v>MALPC813MMM138225</v>
          </cell>
          <cell r="B189" t="str">
            <v>W2257</v>
          </cell>
          <cell r="C189" t="str">
            <v>W2257</v>
          </cell>
          <cell r="D189">
            <v>44252</v>
          </cell>
        </row>
        <row r="190">
          <cell r="A190" t="str">
            <v>MALPC813MMM138187</v>
          </cell>
          <cell r="B190" t="str">
            <v>W2257</v>
          </cell>
          <cell r="C190" t="str">
            <v>W2257</v>
          </cell>
          <cell r="D190">
            <v>44252</v>
          </cell>
        </row>
        <row r="191">
          <cell r="A191" t="str">
            <v>MALPB813LMM138032</v>
          </cell>
          <cell r="B191" t="str">
            <v>W2257</v>
          </cell>
          <cell r="C191" t="str">
            <v>W2257</v>
          </cell>
          <cell r="D191">
            <v>44252</v>
          </cell>
        </row>
        <row r="192">
          <cell r="A192" t="str">
            <v>MALPC812TMM136601</v>
          </cell>
          <cell r="B192" t="str">
            <v>W2257</v>
          </cell>
          <cell r="C192" t="str">
            <v>W2257</v>
          </cell>
          <cell r="D192">
            <v>44252</v>
          </cell>
        </row>
        <row r="193">
          <cell r="A193" t="str">
            <v>MALBH514LMM039983</v>
          </cell>
          <cell r="B193" t="str">
            <v>W2257</v>
          </cell>
          <cell r="C193" t="str">
            <v>W2257</v>
          </cell>
          <cell r="D193">
            <v>44253</v>
          </cell>
        </row>
        <row r="194">
          <cell r="A194" t="str">
            <v>MALBJ512TMM052456</v>
          </cell>
          <cell r="B194" t="str">
            <v>W2257</v>
          </cell>
          <cell r="C194" t="str">
            <v>W2257</v>
          </cell>
          <cell r="D194">
            <v>44253</v>
          </cell>
        </row>
        <row r="195">
          <cell r="A195" t="str">
            <v>MALBK512LMM048332</v>
          </cell>
          <cell r="B195" t="str">
            <v>W2257</v>
          </cell>
          <cell r="C195" t="str">
            <v>W2257</v>
          </cell>
          <cell r="D195">
            <v>44253</v>
          </cell>
        </row>
        <row r="196">
          <cell r="A196" t="str">
            <v>MALAF51CLMM143328</v>
          </cell>
          <cell r="B196" t="str">
            <v>W2257</v>
          </cell>
          <cell r="C196" t="str">
            <v>W2257</v>
          </cell>
          <cell r="D196" t="str">
            <v>01/03/2021</v>
          </cell>
        </row>
        <row r="197">
          <cell r="A197" t="str">
            <v>MALAF51CLMM143613</v>
          </cell>
          <cell r="B197" t="str">
            <v>W2257</v>
          </cell>
          <cell r="C197" t="str">
            <v>W2257</v>
          </cell>
          <cell r="D197" t="str">
            <v>01/03/2021</v>
          </cell>
        </row>
        <row r="198">
          <cell r="A198" t="str">
            <v>MALPC813LMM137040</v>
          </cell>
          <cell r="B198" t="str">
            <v>W2257</v>
          </cell>
          <cell r="C198" t="str">
            <v>W2257</v>
          </cell>
          <cell r="D198" t="str">
            <v>01/03/2021</v>
          </cell>
        </row>
        <row r="199">
          <cell r="A199" t="str">
            <v>MALC841FLMM266589</v>
          </cell>
          <cell r="B199" t="str">
            <v>W2257</v>
          </cell>
          <cell r="C199" t="str">
            <v>W2257</v>
          </cell>
          <cell r="D199" t="str">
            <v>01/03/2021</v>
          </cell>
        </row>
        <row r="200">
          <cell r="A200" t="str">
            <v>MALB241CLMM062092</v>
          </cell>
          <cell r="B200" t="str">
            <v>W2257</v>
          </cell>
          <cell r="C200" t="str">
            <v>W2257</v>
          </cell>
          <cell r="D200" t="str">
            <v>01/03/2021</v>
          </cell>
        </row>
        <row r="201">
          <cell r="A201" t="str">
            <v>MALB341CYMM060737</v>
          </cell>
          <cell r="B201" t="str">
            <v>W2257</v>
          </cell>
          <cell r="C201" t="str">
            <v>W2257</v>
          </cell>
          <cell r="D201" t="str">
            <v>01/03/2021</v>
          </cell>
        </row>
        <row r="202">
          <cell r="A202" t="str">
            <v>MALB351CLMM164915</v>
          </cell>
          <cell r="B202" t="str">
            <v>W2257</v>
          </cell>
          <cell r="C202" t="str">
            <v>W2257</v>
          </cell>
          <cell r="D202" t="str">
            <v>01/03/2021</v>
          </cell>
        </row>
        <row r="203">
          <cell r="A203" t="str">
            <v>MALB351CLMM164926</v>
          </cell>
          <cell r="B203" t="str">
            <v>W2257</v>
          </cell>
          <cell r="C203" t="str">
            <v>W2257</v>
          </cell>
          <cell r="D203" t="str">
            <v>01/03/2021</v>
          </cell>
        </row>
        <row r="204">
          <cell r="A204" t="str">
            <v>MALB351CLMM165129</v>
          </cell>
          <cell r="B204" t="str">
            <v>W2257</v>
          </cell>
          <cell r="C204" t="str">
            <v>W2257</v>
          </cell>
          <cell r="D204" t="str">
            <v>01/03/2021</v>
          </cell>
        </row>
        <row r="205">
          <cell r="A205" t="str">
            <v>MALB351CLMM164008</v>
          </cell>
          <cell r="B205" t="str">
            <v>W2257</v>
          </cell>
          <cell r="C205" t="str">
            <v>W2257</v>
          </cell>
          <cell r="D205" t="str">
            <v>01/03/2021</v>
          </cell>
        </row>
        <row r="206">
          <cell r="A206" t="str">
            <v>MALB351CLMM164033</v>
          </cell>
          <cell r="B206" t="str">
            <v>W2257</v>
          </cell>
          <cell r="C206" t="str">
            <v>W2257</v>
          </cell>
          <cell r="D206" t="str">
            <v>01/03/2021</v>
          </cell>
        </row>
        <row r="207">
          <cell r="A207" t="str">
            <v>MALB351CYMM160002</v>
          </cell>
          <cell r="B207" t="str">
            <v>W2257</v>
          </cell>
          <cell r="C207" t="str">
            <v>W2257</v>
          </cell>
          <cell r="D207" t="str">
            <v>01/03/2021</v>
          </cell>
        </row>
        <row r="208">
          <cell r="A208" t="str">
            <v>MALB351CYMM161109</v>
          </cell>
          <cell r="B208" t="str">
            <v>W2257</v>
          </cell>
          <cell r="C208" t="str">
            <v>W2257</v>
          </cell>
          <cell r="D208" t="str">
            <v>01/03/2021</v>
          </cell>
        </row>
        <row r="209">
          <cell r="A209" t="str">
            <v>MALFC81BLMM189015</v>
          </cell>
          <cell r="B209" t="str">
            <v>W2257</v>
          </cell>
          <cell r="C209" t="str">
            <v>W2257</v>
          </cell>
          <cell r="D209" t="str">
            <v>01/03/2021</v>
          </cell>
        </row>
        <row r="210">
          <cell r="A210" t="str">
            <v>MALFC81BLMM191293</v>
          </cell>
          <cell r="B210" t="str">
            <v>W2257</v>
          </cell>
          <cell r="C210" t="str">
            <v>W2257</v>
          </cell>
          <cell r="D210" t="str">
            <v>01/03/2021</v>
          </cell>
        </row>
        <row r="211">
          <cell r="A211" t="str">
            <v>MALB241CLMM060503</v>
          </cell>
          <cell r="B211" t="str">
            <v>W2257</v>
          </cell>
          <cell r="C211" t="str">
            <v>W2257</v>
          </cell>
          <cell r="D211" t="str">
            <v>02/03/2021</v>
          </cell>
        </row>
        <row r="212">
          <cell r="A212" t="str">
            <v>MALFC81ALMM195372</v>
          </cell>
          <cell r="B212" t="str">
            <v>W2257</v>
          </cell>
          <cell r="C212" t="str">
            <v>W2257</v>
          </cell>
          <cell r="D212" t="str">
            <v>02/03/2021</v>
          </cell>
        </row>
        <row r="213">
          <cell r="A213" t="str">
            <v>MALA741CLLM401709</v>
          </cell>
          <cell r="B213" t="str">
            <v>W2257</v>
          </cell>
          <cell r="C213" t="str">
            <v>W2257</v>
          </cell>
          <cell r="D213" t="str">
            <v>03/03/2021</v>
          </cell>
        </row>
        <row r="214">
          <cell r="A214" t="str">
            <v>MALBH514LMM049121</v>
          </cell>
          <cell r="B214" t="str">
            <v>W2257</v>
          </cell>
          <cell r="C214" t="str">
            <v>W2257</v>
          </cell>
          <cell r="D214" t="str">
            <v>05/03/2021</v>
          </cell>
        </row>
        <row r="215">
          <cell r="A215" t="str">
            <v>MALFC81BLMM183698</v>
          </cell>
          <cell r="B215" t="str">
            <v>W2257</v>
          </cell>
          <cell r="C215" t="str">
            <v>W2257</v>
          </cell>
          <cell r="D215" t="str">
            <v>05/03/2021</v>
          </cell>
        </row>
        <row r="216">
          <cell r="A216" t="str">
            <v>MALA741CLLM401808</v>
          </cell>
          <cell r="B216" t="str">
            <v>W2257</v>
          </cell>
          <cell r="C216" t="str">
            <v>W2257</v>
          </cell>
          <cell r="D216" t="str">
            <v>06/03/2021</v>
          </cell>
        </row>
        <row r="217">
          <cell r="A217" t="str">
            <v>MALBJ512LMM039127</v>
          </cell>
          <cell r="B217" t="str">
            <v>W2257</v>
          </cell>
          <cell r="C217" t="str">
            <v>W2257</v>
          </cell>
          <cell r="D217" t="str">
            <v>09/03/2021</v>
          </cell>
        </row>
        <row r="218">
          <cell r="A218" t="str">
            <v>MALA741CLLM401851</v>
          </cell>
          <cell r="B218" t="str">
            <v>W2257</v>
          </cell>
          <cell r="C218" t="str">
            <v>W2257</v>
          </cell>
          <cell r="D218" t="str">
            <v>09/03/2021</v>
          </cell>
        </row>
        <row r="219">
          <cell r="A219" t="str">
            <v>MALB351CLMM166017</v>
          </cell>
          <cell r="B219" t="str">
            <v>W2257</v>
          </cell>
          <cell r="C219" t="str">
            <v>W2257</v>
          </cell>
          <cell r="D219" t="str">
            <v>09/03/2021</v>
          </cell>
        </row>
        <row r="220">
          <cell r="A220" t="str">
            <v>MALFC81BLMM187310</v>
          </cell>
          <cell r="B220" t="str">
            <v>W2257</v>
          </cell>
          <cell r="C220" t="str">
            <v>W2257</v>
          </cell>
          <cell r="D220" t="str">
            <v>09/03/2021</v>
          </cell>
        </row>
        <row r="221">
          <cell r="A221" t="str">
            <v>MALFC81BLMM196660</v>
          </cell>
          <cell r="B221" t="str">
            <v>W2257</v>
          </cell>
          <cell r="C221" t="str">
            <v>W2257</v>
          </cell>
          <cell r="D221" t="str">
            <v>09/03/2021</v>
          </cell>
        </row>
        <row r="222">
          <cell r="A222" t="str">
            <v>MALA741CLLM401727</v>
          </cell>
          <cell r="B222" t="str">
            <v>W2257</v>
          </cell>
          <cell r="C222" t="str">
            <v>W2257</v>
          </cell>
          <cell r="D222" t="str">
            <v>11/03/2021</v>
          </cell>
        </row>
        <row r="223">
          <cell r="A223" t="str">
            <v>MALPA812LMM145845</v>
          </cell>
          <cell r="B223" t="str">
            <v>W2257</v>
          </cell>
          <cell r="C223" t="str">
            <v>W2257</v>
          </cell>
          <cell r="D223" t="str">
            <v>12/03/2021</v>
          </cell>
        </row>
        <row r="224">
          <cell r="A224" t="str">
            <v>MALPA813LMM148961</v>
          </cell>
          <cell r="B224" t="str">
            <v>W2257</v>
          </cell>
          <cell r="C224" t="str">
            <v>W2257</v>
          </cell>
          <cell r="D224" t="str">
            <v>12/03/2021</v>
          </cell>
        </row>
        <row r="225">
          <cell r="A225" t="str">
            <v>MALPA813LMM150691</v>
          </cell>
          <cell r="B225" t="str">
            <v>W2257</v>
          </cell>
          <cell r="C225" t="str">
            <v>W2257</v>
          </cell>
          <cell r="D225" t="str">
            <v>12/03/2021</v>
          </cell>
        </row>
        <row r="226">
          <cell r="A226" t="str">
            <v>MALPA813LMM150275</v>
          </cell>
          <cell r="B226" t="str">
            <v>W2257</v>
          </cell>
          <cell r="C226" t="str">
            <v>W2257</v>
          </cell>
          <cell r="D226" t="str">
            <v>12/03/2021</v>
          </cell>
        </row>
        <row r="227">
          <cell r="A227" t="str">
            <v>MALB351CLMM164934</v>
          </cell>
          <cell r="B227" t="str">
            <v>W2257</v>
          </cell>
          <cell r="C227" t="str">
            <v>W2257</v>
          </cell>
          <cell r="D227" t="str">
            <v>12/03/2021</v>
          </cell>
        </row>
        <row r="228">
          <cell r="A228" t="str">
            <v>MALFC81BLMM194381</v>
          </cell>
          <cell r="B228" t="str">
            <v>W2257</v>
          </cell>
          <cell r="C228" t="str">
            <v>W2257</v>
          </cell>
          <cell r="D228" t="str">
            <v>12/03/2021</v>
          </cell>
        </row>
        <row r="229">
          <cell r="A229" t="str">
            <v>MALPB813LMM149541</v>
          </cell>
          <cell r="B229" t="str">
            <v>W2257</v>
          </cell>
          <cell r="C229" t="str">
            <v>W2257</v>
          </cell>
          <cell r="D229" t="str">
            <v>16/03/2021</v>
          </cell>
        </row>
        <row r="230">
          <cell r="A230" t="str">
            <v>MALPA813LMM148250</v>
          </cell>
          <cell r="B230" t="str">
            <v>W2257</v>
          </cell>
          <cell r="C230" t="str">
            <v>W2257</v>
          </cell>
          <cell r="D230" t="str">
            <v>16/03/2021</v>
          </cell>
        </row>
        <row r="231">
          <cell r="A231" t="str">
            <v>MALPC812LMM149892</v>
          </cell>
          <cell r="B231" t="str">
            <v>W2257</v>
          </cell>
          <cell r="C231" t="str">
            <v>W2257</v>
          </cell>
          <cell r="D231" t="str">
            <v>16/03/2021</v>
          </cell>
        </row>
        <row r="232">
          <cell r="A232" t="str">
            <v>MALPC813LMM149221</v>
          </cell>
          <cell r="B232" t="str">
            <v>W2257</v>
          </cell>
          <cell r="C232" t="str">
            <v>W2257</v>
          </cell>
          <cell r="D232" t="str">
            <v>16/03/2021</v>
          </cell>
        </row>
        <row r="233">
          <cell r="A233" t="str">
            <v>MALB241CLMM064236</v>
          </cell>
          <cell r="B233" t="str">
            <v>W2257</v>
          </cell>
          <cell r="C233" t="str">
            <v>W2257</v>
          </cell>
          <cell r="D233" t="str">
            <v>16/03/2021</v>
          </cell>
        </row>
        <row r="234">
          <cell r="A234" t="str">
            <v>MALB241CLMM064222</v>
          </cell>
          <cell r="B234" t="str">
            <v>W2257</v>
          </cell>
          <cell r="C234" t="str">
            <v>W2257</v>
          </cell>
          <cell r="D234" t="str">
            <v>16/03/2021</v>
          </cell>
        </row>
        <row r="235">
          <cell r="A235" t="str">
            <v>MALB241CLMM064210</v>
          </cell>
          <cell r="B235" t="str">
            <v>W2257</v>
          </cell>
          <cell r="C235" t="str">
            <v>W2257</v>
          </cell>
          <cell r="D235" t="str">
            <v>16/03/2021</v>
          </cell>
        </row>
        <row r="236">
          <cell r="A236" t="str">
            <v>MALB351CLMM164914</v>
          </cell>
          <cell r="B236" t="str">
            <v>W2257</v>
          </cell>
          <cell r="C236" t="str">
            <v>W2257</v>
          </cell>
          <cell r="D236" t="str">
            <v>16/03/2021</v>
          </cell>
        </row>
        <row r="237">
          <cell r="A237" t="str">
            <v>MALFC81ALMM185684</v>
          </cell>
          <cell r="B237" t="str">
            <v>W2257</v>
          </cell>
          <cell r="C237" t="str">
            <v>W2257</v>
          </cell>
          <cell r="D237" t="str">
            <v>16/03/2021</v>
          </cell>
        </row>
        <row r="238">
          <cell r="A238" t="str">
            <v>MALFE81ALMM202784</v>
          </cell>
          <cell r="B238" t="str">
            <v>W2257</v>
          </cell>
          <cell r="C238" t="str">
            <v>W2257</v>
          </cell>
          <cell r="D238" t="str">
            <v>16/03/2021</v>
          </cell>
        </row>
        <row r="239">
          <cell r="A239" t="str">
            <v>MALAF51CLMM142016</v>
          </cell>
          <cell r="B239" t="str">
            <v>W2257</v>
          </cell>
          <cell r="C239" t="str">
            <v>W2257</v>
          </cell>
          <cell r="D239" t="str">
            <v>17/03/2021</v>
          </cell>
        </row>
        <row r="240">
          <cell r="A240" t="str">
            <v>MALAF51CYMM145637</v>
          </cell>
          <cell r="B240" t="str">
            <v>W2257</v>
          </cell>
          <cell r="C240" t="str">
            <v>W2257</v>
          </cell>
          <cell r="D240" t="str">
            <v>17/03/2021</v>
          </cell>
        </row>
        <row r="241">
          <cell r="A241" t="str">
            <v>MALPA813LMM150688</v>
          </cell>
          <cell r="B241" t="str">
            <v>W2257</v>
          </cell>
          <cell r="C241" t="str">
            <v>W2257</v>
          </cell>
          <cell r="D241" t="str">
            <v>17/03/2021</v>
          </cell>
        </row>
        <row r="242">
          <cell r="A242" t="str">
            <v>MALPC813LMM152791</v>
          </cell>
          <cell r="B242" t="str">
            <v>W2257</v>
          </cell>
          <cell r="C242" t="str">
            <v>W2257</v>
          </cell>
          <cell r="D242" t="str">
            <v>17/03/2021</v>
          </cell>
        </row>
        <row r="243">
          <cell r="A243" t="str">
            <v>MALB351CLMM171322</v>
          </cell>
          <cell r="B243" t="str">
            <v>W2257</v>
          </cell>
          <cell r="C243" t="str">
            <v>W2257</v>
          </cell>
          <cell r="D243" t="str">
            <v>17/03/2021</v>
          </cell>
        </row>
        <row r="244">
          <cell r="A244" t="str">
            <v>MALFC81BLMM194508</v>
          </cell>
          <cell r="B244" t="str">
            <v>W2257</v>
          </cell>
          <cell r="C244" t="str">
            <v>W2257</v>
          </cell>
          <cell r="D244" t="str">
            <v>17/03/2021</v>
          </cell>
        </row>
        <row r="245">
          <cell r="A245" t="str">
            <v>MALFC81BLMM197110</v>
          </cell>
          <cell r="B245" t="str">
            <v>W2257</v>
          </cell>
          <cell r="C245" t="str">
            <v>W2257</v>
          </cell>
          <cell r="D245" t="str">
            <v>17/03/2021</v>
          </cell>
        </row>
        <row r="246">
          <cell r="A246" t="str">
            <v>MALAF51CYMM145985</v>
          </cell>
          <cell r="B246" t="str">
            <v>W2257</v>
          </cell>
          <cell r="C246" t="str">
            <v>W2257</v>
          </cell>
          <cell r="D246" t="str">
            <v>18/03/2021</v>
          </cell>
        </row>
        <row r="247">
          <cell r="A247" t="str">
            <v>MALBH514LLM027483</v>
          </cell>
          <cell r="B247" t="str">
            <v>W2257</v>
          </cell>
          <cell r="C247" t="str">
            <v>W2257</v>
          </cell>
          <cell r="D247" t="str">
            <v>18/03/2021</v>
          </cell>
        </row>
        <row r="248">
          <cell r="A248" t="str">
            <v>MALPC813MMM152208</v>
          </cell>
          <cell r="B248" t="str">
            <v>W2257</v>
          </cell>
          <cell r="C248" t="str">
            <v>W2257</v>
          </cell>
          <cell r="D248" t="str">
            <v>18/03/2021</v>
          </cell>
        </row>
        <row r="249">
          <cell r="A249" t="str">
            <v>MALPC812LMM152961</v>
          </cell>
          <cell r="B249" t="str">
            <v>W2257</v>
          </cell>
          <cell r="C249" t="str">
            <v>W2257</v>
          </cell>
          <cell r="D249" t="str">
            <v>18/03/2021</v>
          </cell>
        </row>
        <row r="250">
          <cell r="A250" t="str">
            <v>MALPA812LMM151235</v>
          </cell>
          <cell r="B250" t="str">
            <v>W2257</v>
          </cell>
          <cell r="C250" t="str">
            <v>W2257</v>
          </cell>
          <cell r="D250" t="str">
            <v>18/03/2021</v>
          </cell>
        </row>
        <row r="251">
          <cell r="A251" t="str">
            <v>MALPC812TMM155199</v>
          </cell>
          <cell r="B251" t="str">
            <v>W2257</v>
          </cell>
          <cell r="C251" t="str">
            <v>W2257</v>
          </cell>
          <cell r="D251" t="str">
            <v>18/03/2021</v>
          </cell>
        </row>
        <row r="252">
          <cell r="A252" t="str">
            <v>MALB241CLMM064981</v>
          </cell>
          <cell r="B252" t="str">
            <v>W2257</v>
          </cell>
          <cell r="C252" t="str">
            <v>W2257</v>
          </cell>
          <cell r="D252" t="str">
            <v>18/03/2021</v>
          </cell>
        </row>
        <row r="253">
          <cell r="A253" t="str">
            <v>MALB241CLMM062236</v>
          </cell>
          <cell r="B253" t="str">
            <v>W2257</v>
          </cell>
          <cell r="C253" t="str">
            <v>W2257</v>
          </cell>
          <cell r="D253" t="str">
            <v>18/03/2021</v>
          </cell>
        </row>
        <row r="254">
          <cell r="A254" t="str">
            <v>MALB251CYMM170309</v>
          </cell>
          <cell r="B254" t="str">
            <v>W2257</v>
          </cell>
          <cell r="C254" t="str">
            <v>W2257</v>
          </cell>
          <cell r="D254" t="str">
            <v>18/03/2021</v>
          </cell>
        </row>
        <row r="255">
          <cell r="A255" t="str">
            <v>MALB351CLMM145420</v>
          </cell>
          <cell r="B255" t="str">
            <v>W2257</v>
          </cell>
          <cell r="C255" t="str">
            <v>W2257</v>
          </cell>
          <cell r="D255" t="str">
            <v>18/03/2021</v>
          </cell>
        </row>
        <row r="256">
          <cell r="A256" t="str">
            <v>MALB351CYMM172976</v>
          </cell>
          <cell r="B256" t="str">
            <v>W2257</v>
          </cell>
          <cell r="C256" t="str">
            <v>W2257</v>
          </cell>
          <cell r="D256" t="str">
            <v>18/03/2021</v>
          </cell>
        </row>
        <row r="257">
          <cell r="A257" t="str">
            <v>MALB351CYMM171386</v>
          </cell>
          <cell r="B257" t="str">
            <v>W2257</v>
          </cell>
          <cell r="C257" t="str">
            <v>W2257</v>
          </cell>
          <cell r="D257" t="str">
            <v>18/03/2021</v>
          </cell>
        </row>
        <row r="258">
          <cell r="A258" t="str">
            <v>MALFC81DLMM203766</v>
          </cell>
          <cell r="B258" t="str">
            <v>W2257</v>
          </cell>
          <cell r="C258" t="str">
            <v>W2257</v>
          </cell>
          <cell r="D258" t="str">
            <v>18/03/2021</v>
          </cell>
        </row>
        <row r="259">
          <cell r="A259" t="str">
            <v>MALPA813LMM150272</v>
          </cell>
          <cell r="B259" t="str">
            <v>W2257</v>
          </cell>
          <cell r="C259" t="str">
            <v>W2257</v>
          </cell>
          <cell r="D259" t="str">
            <v>19/03/2021</v>
          </cell>
        </row>
        <row r="260">
          <cell r="A260" t="str">
            <v>MALPC813LMM149100</v>
          </cell>
          <cell r="B260" t="str">
            <v>W2257</v>
          </cell>
          <cell r="C260" t="str">
            <v>W2257</v>
          </cell>
          <cell r="D260" t="str">
            <v>19/03/2021</v>
          </cell>
        </row>
        <row r="261">
          <cell r="A261" t="str">
            <v>MALC841FLMM271100</v>
          </cell>
          <cell r="B261" t="str">
            <v>W2257</v>
          </cell>
          <cell r="C261" t="str">
            <v>W2257</v>
          </cell>
          <cell r="D261" t="str">
            <v>19/03/2021</v>
          </cell>
        </row>
        <row r="262">
          <cell r="A262" t="str">
            <v>MALB241CLMM065922</v>
          </cell>
          <cell r="B262" t="str">
            <v>W2257</v>
          </cell>
          <cell r="C262" t="str">
            <v>W2257</v>
          </cell>
          <cell r="D262" t="str">
            <v>19/03/2021</v>
          </cell>
        </row>
        <row r="263">
          <cell r="A263" t="str">
            <v>MALB351CLMM173528</v>
          </cell>
          <cell r="B263" t="str">
            <v>W2257</v>
          </cell>
          <cell r="C263" t="str">
            <v>W2257</v>
          </cell>
          <cell r="D263" t="str">
            <v>19/03/2021</v>
          </cell>
        </row>
        <row r="264">
          <cell r="A264" t="str">
            <v>MALB351CYMM174039</v>
          </cell>
          <cell r="B264" t="str">
            <v>W2257</v>
          </cell>
          <cell r="C264" t="str">
            <v>W2257</v>
          </cell>
          <cell r="D264" t="str">
            <v>19/03/2021</v>
          </cell>
        </row>
        <row r="265">
          <cell r="A265" t="str">
            <v>MALPB813LMM152059</v>
          </cell>
          <cell r="B265" t="str">
            <v>W2257</v>
          </cell>
          <cell r="C265" t="str">
            <v>W2257</v>
          </cell>
          <cell r="D265" t="str">
            <v>22/03/2021</v>
          </cell>
        </row>
        <row r="266">
          <cell r="A266" t="str">
            <v>MALB241CLMM066460</v>
          </cell>
          <cell r="B266" t="str">
            <v>W2257</v>
          </cell>
          <cell r="C266" t="str">
            <v>W2257</v>
          </cell>
          <cell r="D266" t="str">
            <v>22/03/2021</v>
          </cell>
        </row>
        <row r="267">
          <cell r="A267" t="str">
            <v>MALFC81AVMM203258</v>
          </cell>
          <cell r="B267" t="str">
            <v>W2257</v>
          </cell>
          <cell r="C267" t="str">
            <v>W2257</v>
          </cell>
          <cell r="D267" t="str">
            <v>22/03/2021</v>
          </cell>
        </row>
        <row r="268">
          <cell r="A268" t="str">
            <v>MALB241CLMM065863</v>
          </cell>
          <cell r="B268" t="str">
            <v>W2257</v>
          </cell>
          <cell r="C268" t="str">
            <v>W2257</v>
          </cell>
          <cell r="D268" t="str">
            <v>23/03/2021</v>
          </cell>
        </row>
        <row r="269">
          <cell r="A269" t="str">
            <v>MALB351CLMM167960</v>
          </cell>
          <cell r="B269" t="str">
            <v>W2257</v>
          </cell>
          <cell r="C269" t="str">
            <v>W2257</v>
          </cell>
          <cell r="D269" t="str">
            <v>23/03/2021</v>
          </cell>
        </row>
        <row r="270">
          <cell r="A270" t="str">
            <v>MALAF51CLMM145321</v>
          </cell>
          <cell r="B270" t="str">
            <v>W2257</v>
          </cell>
          <cell r="C270" t="str">
            <v>W2257</v>
          </cell>
          <cell r="D270" t="str">
            <v>24/03/2021</v>
          </cell>
        </row>
        <row r="271">
          <cell r="A271" t="str">
            <v>MALBK511VMM059230</v>
          </cell>
          <cell r="B271" t="str">
            <v>W2257</v>
          </cell>
          <cell r="C271" t="str">
            <v>W2257</v>
          </cell>
          <cell r="D271" t="str">
            <v>24/03/2021</v>
          </cell>
        </row>
        <row r="272">
          <cell r="A272" t="str">
            <v>MALPB812LMM156340</v>
          </cell>
          <cell r="B272" t="str">
            <v>W2257</v>
          </cell>
          <cell r="C272" t="str">
            <v>W2257</v>
          </cell>
          <cell r="D272" t="str">
            <v>24/03/2021</v>
          </cell>
        </row>
        <row r="273">
          <cell r="A273" t="str">
            <v>MALFC81BLMM204009</v>
          </cell>
          <cell r="B273" t="str">
            <v>W2257</v>
          </cell>
          <cell r="C273" t="str">
            <v>W2257</v>
          </cell>
          <cell r="D273" t="str">
            <v>24/03/2021</v>
          </cell>
        </row>
        <row r="274">
          <cell r="A274" t="str">
            <v>MALFC81AVMM202222</v>
          </cell>
          <cell r="B274" t="str">
            <v>W2257</v>
          </cell>
          <cell r="C274" t="str">
            <v>W2257</v>
          </cell>
          <cell r="D274" t="str">
            <v>24/03/2021</v>
          </cell>
        </row>
        <row r="275">
          <cell r="A275" t="str">
            <v>MALBH512LMM058408</v>
          </cell>
          <cell r="B275" t="str">
            <v>W2257</v>
          </cell>
          <cell r="C275" t="str">
            <v>W2257</v>
          </cell>
          <cell r="D275" t="str">
            <v>25/03/2021</v>
          </cell>
        </row>
        <row r="276">
          <cell r="A276" t="str">
            <v>MALBJ512LMM061858</v>
          </cell>
          <cell r="B276" t="str">
            <v>W2257</v>
          </cell>
          <cell r="C276" t="str">
            <v>W2257</v>
          </cell>
          <cell r="D276" t="str">
            <v>25/03/2021</v>
          </cell>
        </row>
        <row r="277">
          <cell r="A277" t="str">
            <v>MALBH512LMM053855</v>
          </cell>
          <cell r="B277" t="str">
            <v>W2257</v>
          </cell>
          <cell r="C277" t="str">
            <v>W2257</v>
          </cell>
          <cell r="D277" t="str">
            <v>25/03/2021</v>
          </cell>
        </row>
        <row r="278">
          <cell r="A278" t="str">
            <v>MALBH512LMM060830</v>
          </cell>
          <cell r="B278" t="str">
            <v>W2257</v>
          </cell>
          <cell r="C278" t="str">
            <v>W2257</v>
          </cell>
          <cell r="D278" t="str">
            <v>25/03/2021</v>
          </cell>
        </row>
        <row r="279">
          <cell r="A279" t="str">
            <v>MALBJ512LMM059833</v>
          </cell>
          <cell r="B279" t="str">
            <v>W2257</v>
          </cell>
          <cell r="C279" t="str">
            <v>W2257</v>
          </cell>
          <cell r="D279" t="str">
            <v>25/03/2021</v>
          </cell>
        </row>
        <row r="280">
          <cell r="A280" t="str">
            <v>MALPA813LMM157101</v>
          </cell>
          <cell r="B280" t="str">
            <v>W2257</v>
          </cell>
          <cell r="C280" t="str">
            <v>W2257</v>
          </cell>
          <cell r="D280" t="str">
            <v>25/03/2021</v>
          </cell>
        </row>
        <row r="281">
          <cell r="A281" t="str">
            <v>MALC041FLMM262313</v>
          </cell>
          <cell r="B281" t="str">
            <v>W2257</v>
          </cell>
          <cell r="C281" t="str">
            <v>W2257</v>
          </cell>
          <cell r="D281" t="str">
            <v>25/03/2021</v>
          </cell>
        </row>
        <row r="282">
          <cell r="A282" t="str">
            <v>MALB241CLMM067297</v>
          </cell>
          <cell r="B282" t="str">
            <v>W2257</v>
          </cell>
          <cell r="C282" t="str">
            <v>W2257</v>
          </cell>
          <cell r="D282" t="str">
            <v>25/03/2021</v>
          </cell>
        </row>
        <row r="283">
          <cell r="A283" t="str">
            <v>MALB241CLMM067286</v>
          </cell>
          <cell r="B283" t="str">
            <v>W2257</v>
          </cell>
          <cell r="C283" t="str">
            <v>W2257</v>
          </cell>
          <cell r="D283" t="str">
            <v>25/03/2021</v>
          </cell>
        </row>
        <row r="284">
          <cell r="A284" t="str">
            <v>MALFC81ALMM200676</v>
          </cell>
          <cell r="B284" t="str">
            <v>W2257</v>
          </cell>
          <cell r="C284" t="str">
            <v>W2257</v>
          </cell>
          <cell r="D284" t="str">
            <v>25/03/2021</v>
          </cell>
        </row>
        <row r="285">
          <cell r="A285" t="str">
            <v>MALBK512LMM060720</v>
          </cell>
          <cell r="B285" t="str">
            <v>W2257</v>
          </cell>
          <cell r="C285" t="str">
            <v>W2257</v>
          </cell>
          <cell r="D285" t="str">
            <v>26/03/2021</v>
          </cell>
        </row>
        <row r="286">
          <cell r="A286" t="str">
            <v>MALPC813LMM157651</v>
          </cell>
          <cell r="B286" t="str">
            <v>W2257</v>
          </cell>
          <cell r="C286" t="str">
            <v>W2257</v>
          </cell>
          <cell r="D286" t="str">
            <v>26/03/2021</v>
          </cell>
        </row>
        <row r="287">
          <cell r="A287" t="str">
            <v>MALB351CLMM171342</v>
          </cell>
          <cell r="B287" t="str">
            <v>W2257</v>
          </cell>
          <cell r="C287" t="str">
            <v>W2257</v>
          </cell>
          <cell r="D287" t="str">
            <v>26/03/2021</v>
          </cell>
        </row>
        <row r="288">
          <cell r="A288" t="str">
            <v>MALB351CYMM175129</v>
          </cell>
          <cell r="B288" t="str">
            <v>W2257</v>
          </cell>
          <cell r="C288" t="str">
            <v>W2257</v>
          </cell>
          <cell r="D288" t="str">
            <v>26/03/2021</v>
          </cell>
        </row>
        <row r="289">
          <cell r="A289" t="str">
            <v>MALFC81BLMM204441</v>
          </cell>
          <cell r="B289" t="str">
            <v>W2257</v>
          </cell>
          <cell r="C289" t="str">
            <v>W2257</v>
          </cell>
          <cell r="D289" t="str">
            <v>26/03/2021</v>
          </cell>
        </row>
        <row r="290">
          <cell r="A290" t="str">
            <v>MALFC81DLMM205369</v>
          </cell>
          <cell r="B290" t="str">
            <v>W2257</v>
          </cell>
          <cell r="C290" t="str">
            <v>W2257</v>
          </cell>
          <cell r="D290" t="str">
            <v>26/03/2021</v>
          </cell>
        </row>
        <row r="291">
          <cell r="A291" t="str">
            <v>MALPC813MMM152202</v>
          </cell>
          <cell r="B291" t="str">
            <v>W2257</v>
          </cell>
          <cell r="C291" t="str">
            <v>W2257</v>
          </cell>
          <cell r="D291" t="str">
            <v>27/03/2021</v>
          </cell>
        </row>
        <row r="292">
          <cell r="A292" t="str">
            <v>MALB351CLMM177909</v>
          </cell>
          <cell r="B292" t="str">
            <v>W2257</v>
          </cell>
          <cell r="C292" t="str">
            <v>W2257</v>
          </cell>
          <cell r="D292" t="str">
            <v>27/03/2021</v>
          </cell>
        </row>
        <row r="293">
          <cell r="A293" t="str">
            <v>MALBH512TMM061876</v>
          </cell>
          <cell r="B293" t="str">
            <v>W2257</v>
          </cell>
          <cell r="C293" t="str">
            <v>W2257</v>
          </cell>
          <cell r="D293" t="str">
            <v>30/03/2021</v>
          </cell>
        </row>
        <row r="294">
          <cell r="A294" t="str">
            <v>MALBJ512TMM062349</v>
          </cell>
          <cell r="B294" t="str">
            <v>W2257</v>
          </cell>
          <cell r="C294" t="str">
            <v>W2257</v>
          </cell>
          <cell r="D294" t="str">
            <v>30/03/2021</v>
          </cell>
        </row>
        <row r="295">
          <cell r="A295" t="str">
            <v>MALBH512LMM060910</v>
          </cell>
          <cell r="B295" t="str">
            <v>W2257</v>
          </cell>
          <cell r="C295" t="str">
            <v>W2257</v>
          </cell>
          <cell r="D295" t="str">
            <v>30/03/2021</v>
          </cell>
        </row>
        <row r="296">
          <cell r="A296" t="str">
            <v>MALPA813LMM157065</v>
          </cell>
          <cell r="B296" t="str">
            <v>W2257</v>
          </cell>
          <cell r="C296" t="str">
            <v>W2257</v>
          </cell>
          <cell r="D296" t="str">
            <v>30/03/2021</v>
          </cell>
        </row>
        <row r="297">
          <cell r="A297" t="str">
            <v>MALPA813LMM150095</v>
          </cell>
          <cell r="B297" t="str">
            <v>W2257</v>
          </cell>
          <cell r="C297" t="str">
            <v>W2257</v>
          </cell>
          <cell r="D297" t="str">
            <v>30/03/2021</v>
          </cell>
        </row>
        <row r="298">
          <cell r="A298" t="str">
            <v>MALB351CLMM173531</v>
          </cell>
          <cell r="B298" t="str">
            <v>W2257</v>
          </cell>
          <cell r="C298" t="str">
            <v>W2257</v>
          </cell>
          <cell r="D298" t="str">
            <v>30/03/2021</v>
          </cell>
        </row>
        <row r="299">
          <cell r="A299" t="str">
            <v>MALB351CLMM176682</v>
          </cell>
          <cell r="B299" t="str">
            <v>W2257</v>
          </cell>
          <cell r="C299" t="str">
            <v>W2257</v>
          </cell>
          <cell r="D299" t="str">
            <v>30/03/2021</v>
          </cell>
        </row>
        <row r="300">
          <cell r="A300" t="str">
            <v>MALFC81BLMM204447</v>
          </cell>
          <cell r="B300" t="str">
            <v>W2257</v>
          </cell>
          <cell r="C300" t="str">
            <v>W2257</v>
          </cell>
          <cell r="D300" t="str">
            <v>30/03/2021</v>
          </cell>
        </row>
        <row r="301">
          <cell r="A301" t="str">
            <v>Vin No.</v>
          </cell>
          <cell r="B301" t="str">
            <v>Main Dealer Code</v>
          </cell>
          <cell r="C301" t="str">
            <v>Dealer Code</v>
          </cell>
          <cell r="D301" t="str">
            <v>Confirm Date</v>
          </cell>
        </row>
        <row r="302">
          <cell r="A302" t="str">
            <v>MALPC812LMM159048</v>
          </cell>
          <cell r="B302" t="str">
            <v>W2257</v>
          </cell>
          <cell r="C302" t="str">
            <v>W2257</v>
          </cell>
          <cell r="D302">
            <v>44289</v>
          </cell>
        </row>
        <row r="303">
          <cell r="A303" t="str">
            <v>MALPC813LMM157864</v>
          </cell>
          <cell r="B303" t="str">
            <v>W2257</v>
          </cell>
          <cell r="C303" t="str">
            <v>W2257</v>
          </cell>
          <cell r="D303">
            <v>44289</v>
          </cell>
        </row>
        <row r="304">
          <cell r="A304" t="str">
            <v>MALB241CLMM067591</v>
          </cell>
          <cell r="B304" t="str">
            <v>W2257</v>
          </cell>
          <cell r="C304" t="str">
            <v>W2257</v>
          </cell>
          <cell r="D304">
            <v>44289</v>
          </cell>
        </row>
        <row r="305">
          <cell r="A305" t="str">
            <v>MALPA813LMM157100</v>
          </cell>
          <cell r="B305" t="str">
            <v>W2257</v>
          </cell>
          <cell r="C305" t="str">
            <v>W2257</v>
          </cell>
          <cell r="D305">
            <v>44289</v>
          </cell>
        </row>
        <row r="306">
          <cell r="A306" t="str">
            <v>MALPC813LMM147938</v>
          </cell>
          <cell r="B306" t="str">
            <v>W2257</v>
          </cell>
          <cell r="C306" t="str">
            <v>W2257</v>
          </cell>
          <cell r="D306">
            <v>44289</v>
          </cell>
        </row>
        <row r="307">
          <cell r="A307" t="str">
            <v>MALFC81BLMM205179</v>
          </cell>
          <cell r="B307" t="str">
            <v>W2257</v>
          </cell>
          <cell r="C307" t="str">
            <v>W2257</v>
          </cell>
          <cell r="D307">
            <v>44289</v>
          </cell>
        </row>
        <row r="308">
          <cell r="A308" t="str">
            <v>MALPC813MMM158246</v>
          </cell>
          <cell r="B308" t="str">
            <v>W2257</v>
          </cell>
          <cell r="C308" t="str">
            <v>W2257</v>
          </cell>
          <cell r="D308">
            <v>44289</v>
          </cell>
        </row>
        <row r="309">
          <cell r="A309" t="str">
            <v>MALFC81ALMM194558</v>
          </cell>
          <cell r="B309" t="str">
            <v>W2257</v>
          </cell>
          <cell r="C309" t="str">
            <v>W2257</v>
          </cell>
          <cell r="D309">
            <v>44289</v>
          </cell>
        </row>
        <row r="310">
          <cell r="A310" t="str">
            <v>MALB351CLMM162259</v>
          </cell>
          <cell r="B310" t="str">
            <v>W2257</v>
          </cell>
          <cell r="C310" t="str">
            <v>W2257</v>
          </cell>
          <cell r="D310">
            <v>44289</v>
          </cell>
        </row>
        <row r="311">
          <cell r="A311" t="str">
            <v>MALPC812TMM162331</v>
          </cell>
          <cell r="B311" t="str">
            <v>W2257</v>
          </cell>
          <cell r="C311" t="str">
            <v>W2257</v>
          </cell>
          <cell r="D311">
            <v>44295</v>
          </cell>
        </row>
        <row r="312">
          <cell r="A312" t="str">
            <v>MALPA813LMM164390</v>
          </cell>
          <cell r="B312" t="str">
            <v>W2257</v>
          </cell>
          <cell r="C312" t="str">
            <v>W2257</v>
          </cell>
          <cell r="D312">
            <v>44295</v>
          </cell>
        </row>
        <row r="313">
          <cell r="A313" t="str">
            <v>MALFC81DLMM211598</v>
          </cell>
          <cell r="B313" t="str">
            <v>W2257</v>
          </cell>
          <cell r="C313" t="str">
            <v>W2257</v>
          </cell>
          <cell r="D313">
            <v>44295</v>
          </cell>
        </row>
        <row r="314">
          <cell r="A314" t="str">
            <v>MALPC813LMM154645</v>
          </cell>
          <cell r="B314" t="str">
            <v>W2257</v>
          </cell>
          <cell r="C314" t="str">
            <v>W2257</v>
          </cell>
          <cell r="D314">
            <v>44295</v>
          </cell>
        </row>
        <row r="315">
          <cell r="A315" t="str">
            <v>MALPC813MMM161307</v>
          </cell>
          <cell r="B315" t="str">
            <v>W2257</v>
          </cell>
          <cell r="C315" t="str">
            <v>W2257</v>
          </cell>
          <cell r="D315">
            <v>44295</v>
          </cell>
        </row>
        <row r="316">
          <cell r="A316" t="str">
            <v>MALB351CLMM180520</v>
          </cell>
          <cell r="B316" t="str">
            <v>W2257</v>
          </cell>
          <cell r="C316" t="str">
            <v>W2257</v>
          </cell>
          <cell r="D316">
            <v>44295</v>
          </cell>
        </row>
        <row r="317">
          <cell r="A317" t="str">
            <v>MALPC813MMM164019</v>
          </cell>
          <cell r="B317" t="str">
            <v>W2257</v>
          </cell>
          <cell r="C317" t="str">
            <v>W2257</v>
          </cell>
          <cell r="D317">
            <v>44295</v>
          </cell>
        </row>
        <row r="318">
          <cell r="A318" t="str">
            <v>MALBH512LMM061144</v>
          </cell>
          <cell r="B318" t="str">
            <v>W2257</v>
          </cell>
          <cell r="C318" t="str">
            <v>W2257</v>
          </cell>
          <cell r="D318">
            <v>44295</v>
          </cell>
        </row>
        <row r="319">
          <cell r="A319" t="str">
            <v>MALFC81ALMM202193</v>
          </cell>
          <cell r="B319" t="str">
            <v>W2257</v>
          </cell>
          <cell r="C319" t="str">
            <v>W2257</v>
          </cell>
          <cell r="D319">
            <v>44295</v>
          </cell>
        </row>
        <row r="320">
          <cell r="A320" t="str">
            <v>MALPA812LMM160705</v>
          </cell>
          <cell r="B320" t="str">
            <v>W2257</v>
          </cell>
          <cell r="C320" t="str">
            <v>W2257</v>
          </cell>
          <cell r="D320">
            <v>44295</v>
          </cell>
        </row>
        <row r="321">
          <cell r="A321" t="str">
            <v>MALFC81BLMM207020</v>
          </cell>
          <cell r="B321" t="str">
            <v>W2257</v>
          </cell>
          <cell r="C321" t="str">
            <v>W2257</v>
          </cell>
          <cell r="D321">
            <v>44295</v>
          </cell>
        </row>
        <row r="322">
          <cell r="A322" t="str">
            <v>MALFC81BLMM194407</v>
          </cell>
          <cell r="B322" t="str">
            <v>W2257</v>
          </cell>
          <cell r="C322" t="str">
            <v>W2257</v>
          </cell>
          <cell r="D322">
            <v>44295</v>
          </cell>
        </row>
        <row r="323">
          <cell r="A323" t="str">
            <v>MALPC811VMM162189</v>
          </cell>
          <cell r="B323" t="str">
            <v>W2257</v>
          </cell>
          <cell r="C323" t="str">
            <v>W2257</v>
          </cell>
          <cell r="D323">
            <v>44298</v>
          </cell>
        </row>
        <row r="324">
          <cell r="A324" t="str">
            <v>MALB351CLMM183440</v>
          </cell>
          <cell r="B324" t="str">
            <v>W2257</v>
          </cell>
          <cell r="C324" t="str">
            <v>W2257</v>
          </cell>
          <cell r="D324">
            <v>44298</v>
          </cell>
        </row>
        <row r="325">
          <cell r="A325" t="str">
            <v>MALBJ511LMM043080</v>
          </cell>
          <cell r="B325" t="str">
            <v>W2257</v>
          </cell>
          <cell r="C325" t="str">
            <v>W2257</v>
          </cell>
          <cell r="D325">
            <v>44298</v>
          </cell>
        </row>
        <row r="326">
          <cell r="A326" t="str">
            <v>MALFC81BLMM209655</v>
          </cell>
          <cell r="B326" t="str">
            <v>W2257</v>
          </cell>
          <cell r="C326" t="str">
            <v>W2257</v>
          </cell>
          <cell r="D326">
            <v>44298</v>
          </cell>
        </row>
        <row r="327">
          <cell r="A327" t="str">
            <v>MALB241CLMM069149</v>
          </cell>
          <cell r="B327" t="str">
            <v>W2257</v>
          </cell>
          <cell r="C327" t="str">
            <v>W2257</v>
          </cell>
          <cell r="D327">
            <v>44299</v>
          </cell>
        </row>
        <row r="328">
          <cell r="A328" t="str">
            <v>MALFC81AVMM210363</v>
          </cell>
          <cell r="B328" t="str">
            <v>W2257</v>
          </cell>
          <cell r="C328" t="str">
            <v>W2257</v>
          </cell>
          <cell r="D328">
            <v>44299</v>
          </cell>
        </row>
        <row r="329">
          <cell r="A329" t="str">
            <v>MALB241CLMM069350</v>
          </cell>
          <cell r="B329" t="str">
            <v>W2257</v>
          </cell>
          <cell r="C329" t="str">
            <v>W2257</v>
          </cell>
          <cell r="D329">
            <v>44299</v>
          </cell>
        </row>
        <row r="330">
          <cell r="A330" t="str">
            <v>MALB241CYMM069621</v>
          </cell>
          <cell r="B330" t="str">
            <v>W2257</v>
          </cell>
          <cell r="C330" t="str">
            <v>W2257</v>
          </cell>
          <cell r="D330">
            <v>44299</v>
          </cell>
        </row>
        <row r="331">
          <cell r="A331" t="str">
            <v>MALPC813LMM147985</v>
          </cell>
          <cell r="B331" t="str">
            <v>W2257</v>
          </cell>
          <cell r="C331" t="str">
            <v>W2257</v>
          </cell>
          <cell r="D331">
            <v>44299</v>
          </cell>
        </row>
        <row r="332">
          <cell r="A332" t="str">
            <v>MALPA812LMM160701</v>
          </cell>
          <cell r="B332" t="str">
            <v>W2257</v>
          </cell>
          <cell r="C332" t="str">
            <v>W2257</v>
          </cell>
          <cell r="D332">
            <v>44299</v>
          </cell>
        </row>
        <row r="333">
          <cell r="A333" t="str">
            <v>MALB251CLMM182122</v>
          </cell>
          <cell r="B333" t="str">
            <v>W2257</v>
          </cell>
          <cell r="C333" t="str">
            <v>W2257</v>
          </cell>
          <cell r="D333">
            <v>44299</v>
          </cell>
        </row>
        <row r="334">
          <cell r="A334" t="str">
            <v>MALB241CLMM069288</v>
          </cell>
          <cell r="B334" t="str">
            <v>W2257</v>
          </cell>
          <cell r="C334" t="str">
            <v>W2257</v>
          </cell>
          <cell r="D334" t="str">
            <v>14/04/2021</v>
          </cell>
        </row>
        <row r="335">
          <cell r="A335" t="str">
            <v>MALB241CLMM069283</v>
          </cell>
          <cell r="B335" t="str">
            <v>W2257</v>
          </cell>
          <cell r="C335" t="str">
            <v>W2257</v>
          </cell>
          <cell r="D335" t="str">
            <v>14/04/2021</v>
          </cell>
        </row>
        <row r="336">
          <cell r="A336" t="str">
            <v>MALB241CLMM070266</v>
          </cell>
          <cell r="B336" t="str">
            <v>W2257</v>
          </cell>
          <cell r="C336" t="str">
            <v>W2257</v>
          </cell>
          <cell r="D336" t="str">
            <v>14/04/2021</v>
          </cell>
        </row>
        <row r="337">
          <cell r="A337" t="str">
            <v>MALPA812LMM165791</v>
          </cell>
          <cell r="B337" t="str">
            <v>W2257</v>
          </cell>
          <cell r="C337" t="str">
            <v>W2257</v>
          </cell>
          <cell r="D337" t="str">
            <v>14/04/2021</v>
          </cell>
        </row>
        <row r="338">
          <cell r="A338" t="str">
            <v>MALB351CYMM182379</v>
          </cell>
          <cell r="B338" t="str">
            <v>W2257</v>
          </cell>
          <cell r="C338" t="str">
            <v>W2257</v>
          </cell>
          <cell r="D338" t="str">
            <v>14/04/2021</v>
          </cell>
        </row>
        <row r="339">
          <cell r="A339" t="str">
            <v>MALAF51CLMM148724</v>
          </cell>
          <cell r="B339" t="str">
            <v>W2257</v>
          </cell>
          <cell r="C339" t="str">
            <v>W2257</v>
          </cell>
          <cell r="D339" t="str">
            <v>14/04/2021</v>
          </cell>
        </row>
        <row r="340">
          <cell r="A340" t="str">
            <v>MALFC81DLMM211606</v>
          </cell>
          <cell r="B340" t="str">
            <v>W2257</v>
          </cell>
          <cell r="C340" t="str">
            <v>W2257</v>
          </cell>
          <cell r="D340" t="str">
            <v>14/04/2021</v>
          </cell>
        </row>
        <row r="341">
          <cell r="A341" t="str">
            <v>MALPA813LMM162031</v>
          </cell>
          <cell r="B341" t="str">
            <v>W2257</v>
          </cell>
          <cell r="C341" t="str">
            <v>W2257</v>
          </cell>
          <cell r="D341" t="str">
            <v>14/04/2021</v>
          </cell>
        </row>
        <row r="342">
          <cell r="A342" t="str">
            <v>MALB351CLMM184546</v>
          </cell>
          <cell r="B342" t="str">
            <v>W2257</v>
          </cell>
          <cell r="C342" t="str">
            <v>W2257</v>
          </cell>
          <cell r="D342" t="str">
            <v>14/04/2021</v>
          </cell>
        </row>
        <row r="343">
          <cell r="A343" t="str">
            <v>MALFC81ALMM201007</v>
          </cell>
          <cell r="B343" t="str">
            <v>W2257</v>
          </cell>
          <cell r="C343" t="str">
            <v>W2257</v>
          </cell>
          <cell r="D343" t="str">
            <v>14/04/2021</v>
          </cell>
        </row>
        <row r="344">
          <cell r="A344" t="str">
            <v>MALA741CLMM402880</v>
          </cell>
          <cell r="B344" t="str">
            <v>W2257</v>
          </cell>
          <cell r="C344" t="str">
            <v>W2257</v>
          </cell>
          <cell r="D344" t="str">
            <v>14/04/2021</v>
          </cell>
        </row>
        <row r="345">
          <cell r="A345" t="str">
            <v>MALB351CLMM184552</v>
          </cell>
          <cell r="B345" t="str">
            <v>W2257</v>
          </cell>
          <cell r="C345" t="str">
            <v>W2257</v>
          </cell>
          <cell r="D345" t="str">
            <v>14/04/2021</v>
          </cell>
        </row>
        <row r="346">
          <cell r="A346" t="str">
            <v>MALPB812LMM160994</v>
          </cell>
          <cell r="B346" t="str">
            <v>W2257</v>
          </cell>
          <cell r="C346" t="str">
            <v>W2257</v>
          </cell>
          <cell r="D346" t="str">
            <v>14/04/2021</v>
          </cell>
        </row>
        <row r="347">
          <cell r="A347" t="str">
            <v>MALFC81DLMM211624</v>
          </cell>
          <cell r="B347" t="str">
            <v>W2257</v>
          </cell>
          <cell r="C347" t="str">
            <v>W2257</v>
          </cell>
          <cell r="D347" t="str">
            <v>14/04/2021</v>
          </cell>
        </row>
      </sheetData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2020"/>
      <sheetName val="2021"/>
      <sheetName val="all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D1" t="str">
            <v>VIN No.</v>
          </cell>
          <cell r="E1" t="str">
            <v>INSURANCECOMPANY</v>
          </cell>
          <cell r="F1" t="str">
            <v>Issue Date</v>
          </cell>
        </row>
        <row r="2">
          <cell r="D2" t="str">
            <v>MALA851CLJM953014</v>
          </cell>
          <cell r="E2" t="str">
            <v>ICICI Lombard General Insurance Co. Ltd.</v>
          </cell>
          <cell r="F2">
            <v>43447</v>
          </cell>
        </row>
        <row r="3">
          <cell r="D3" t="str">
            <v>MALAF51CYJM028982</v>
          </cell>
          <cell r="E3" t="str">
            <v>ICICI Lombard General Insurance Co. Ltd.</v>
          </cell>
          <cell r="F3">
            <v>43447</v>
          </cell>
        </row>
        <row r="4">
          <cell r="D4" t="str">
            <v>MALA841CLJM357516</v>
          </cell>
          <cell r="E4" t="str">
            <v>ICICI Lombard General Insurance Co. Ltd.</v>
          </cell>
          <cell r="F4">
            <v>43448</v>
          </cell>
        </row>
        <row r="5">
          <cell r="D5" t="str">
            <v>MALBM51BLJM637053</v>
          </cell>
          <cell r="E5" t="str">
            <v>ICICI Lombard General Insurance Co. Ltd.</v>
          </cell>
          <cell r="F5">
            <v>43448</v>
          </cell>
        </row>
        <row r="6">
          <cell r="D6" t="str">
            <v>MALBM51RLJM624867</v>
          </cell>
          <cell r="E6" t="str">
            <v>ICICI Lombard General Insurance Co. Ltd.</v>
          </cell>
          <cell r="F6">
            <v>43448</v>
          </cell>
        </row>
        <row r="7">
          <cell r="D7" t="str">
            <v>MALC381ULJM508392</v>
          </cell>
          <cell r="E7" t="str">
            <v>Reliance General Insurance Co.Ltd.</v>
          </cell>
          <cell r="F7">
            <v>43448</v>
          </cell>
        </row>
        <row r="8">
          <cell r="D8" t="str">
            <v>MALC841DLJM109700</v>
          </cell>
          <cell r="E8" t="str">
            <v>ICICI Lombard General Insurance Co. Ltd.</v>
          </cell>
          <cell r="F8">
            <v>43451</v>
          </cell>
        </row>
        <row r="9">
          <cell r="D9" t="str">
            <v>MALC381ULJM504737</v>
          </cell>
          <cell r="E9" t="str">
            <v>ICICI Lombard General Insurance Co. Ltd.</v>
          </cell>
          <cell r="F9">
            <v>43452</v>
          </cell>
        </row>
        <row r="10">
          <cell r="D10" t="str">
            <v>MALC381CMJM506752</v>
          </cell>
          <cell r="E10" t="str">
            <v>ICICI Lombard General Insurance Co. Ltd.</v>
          </cell>
          <cell r="F10">
            <v>43452</v>
          </cell>
        </row>
        <row r="11">
          <cell r="D11" t="str">
            <v>MALC381CMJM506715</v>
          </cell>
          <cell r="E11" t="str">
            <v>Reliance General Insurance Co.Ltd.</v>
          </cell>
          <cell r="F11">
            <v>43453</v>
          </cell>
        </row>
        <row r="12">
          <cell r="D12" t="str">
            <v>MALC381UMJM501880</v>
          </cell>
          <cell r="E12" t="str">
            <v>Reliance General Insurance Co.Ltd.</v>
          </cell>
          <cell r="F12">
            <v>43455</v>
          </cell>
        </row>
        <row r="13">
          <cell r="D13" t="str">
            <v>MALA851CMJM954389</v>
          </cell>
          <cell r="E13" t="str">
            <v>reliance General Insurance Co.Ltd.</v>
          </cell>
          <cell r="F13">
            <v>43460</v>
          </cell>
        </row>
        <row r="14">
          <cell r="D14" t="str">
            <v>MALC381ULJM511790</v>
          </cell>
          <cell r="E14" t="str">
            <v>Reliance General Insurance Co.Ltd.</v>
          </cell>
          <cell r="F14">
            <v>43460</v>
          </cell>
        </row>
        <row r="15">
          <cell r="D15" t="str">
            <v>MALC181RLJM507777</v>
          </cell>
          <cell r="E15" t="str">
            <v>Reliance General Insurance Co.Ltd.</v>
          </cell>
          <cell r="F15">
            <v>43465</v>
          </cell>
        </row>
        <row r="16">
          <cell r="D16" t="str">
            <v>MALA851CLJM948562</v>
          </cell>
          <cell r="E16" t="str">
            <v xml:space="preserve">Reliance General Insurance Co.Ltd. </v>
          </cell>
          <cell r="F16">
            <v>43467</v>
          </cell>
        </row>
        <row r="17">
          <cell r="D17" t="str">
            <v>MALC281RLJM510671</v>
          </cell>
          <cell r="E17" t="str">
            <v xml:space="preserve">Reliance General Insurance Co.Ltd. </v>
          </cell>
          <cell r="F17">
            <v>43468</v>
          </cell>
        </row>
        <row r="18">
          <cell r="D18" t="str">
            <v>MALAF51CLJM032216</v>
          </cell>
          <cell r="E18" t="str">
            <v xml:space="preserve">Reliance General Insurance Co.Ltd. </v>
          </cell>
          <cell r="F18">
            <v>43468</v>
          </cell>
        </row>
        <row r="19">
          <cell r="D19" t="str">
            <v>MALBM51BLJM633831</v>
          </cell>
          <cell r="E19" t="str">
            <v xml:space="preserve">Reliance General Insurance Co.Ltd. </v>
          </cell>
          <cell r="F19">
            <v>43468</v>
          </cell>
        </row>
        <row r="20">
          <cell r="D20" t="str">
            <v>MALA851CMJM941334</v>
          </cell>
          <cell r="E20" t="str">
            <v xml:space="preserve">Reliance General Insurance Co.Ltd. </v>
          </cell>
          <cell r="F20">
            <v>43468</v>
          </cell>
        </row>
        <row r="21">
          <cell r="D21" t="str">
            <v>MALC181RLJM506894</v>
          </cell>
          <cell r="E21" t="str">
            <v xml:space="preserve">Reliance General Insurance Co.Ltd. </v>
          </cell>
          <cell r="F21">
            <v>43469</v>
          </cell>
        </row>
        <row r="22">
          <cell r="D22" t="str">
            <v xml:space="preserve">MALAF51CLJM029025 </v>
          </cell>
          <cell r="E22" t="str">
            <v xml:space="preserve">ICICI Lombard General Insurance Co. Ltd. </v>
          </cell>
          <cell r="F22">
            <v>43469</v>
          </cell>
        </row>
        <row r="23">
          <cell r="D23" t="str">
            <v>MALA851ELJM913586</v>
          </cell>
          <cell r="E23" t="str">
            <v xml:space="preserve">ICICI Lombard General Insurance Co. Ltd. </v>
          </cell>
          <cell r="F23">
            <v>43469</v>
          </cell>
        </row>
        <row r="24">
          <cell r="D24" t="str">
            <v>MALBM51RLJM625054</v>
          </cell>
          <cell r="E24" t="str">
            <v>Reliance General Insurance Co.Ltd.</v>
          </cell>
          <cell r="F24">
            <v>43472</v>
          </cell>
        </row>
        <row r="25">
          <cell r="D25" t="str">
            <v>MALC281RLJM510647</v>
          </cell>
          <cell r="E25" t="str">
            <v>Reliance General Insurance Co.Ltd.</v>
          </cell>
          <cell r="F25">
            <v>43473</v>
          </cell>
        </row>
        <row r="26">
          <cell r="D26" t="str">
            <v>MALA741CLJM355723</v>
          </cell>
          <cell r="E26" t="str">
            <v>Bharti AXA General Insurance Co. Ltd.</v>
          </cell>
          <cell r="F26">
            <v>43473</v>
          </cell>
        </row>
        <row r="27">
          <cell r="D27" t="str">
            <v>MALA851CMJM959346</v>
          </cell>
          <cell r="E27" t="str">
            <v>Bharti AXA General Insurance Co. Ltd.</v>
          </cell>
          <cell r="F27">
            <v>43473</v>
          </cell>
        </row>
        <row r="28">
          <cell r="D28" t="str">
            <v>MALA851CLJM949775</v>
          </cell>
          <cell r="E28" t="str">
            <v>Reliance General Insurance Co.Ltd.</v>
          </cell>
          <cell r="F28">
            <v>43475</v>
          </cell>
        </row>
        <row r="29">
          <cell r="D29" t="str">
            <v>MALA851CLJM951319</v>
          </cell>
          <cell r="E29" t="str">
            <v>HDFC ERGO General Insurance Company Limited</v>
          </cell>
          <cell r="F29">
            <v>43475</v>
          </cell>
        </row>
        <row r="30">
          <cell r="D30" t="str">
            <v>MALA851CLJM950692</v>
          </cell>
          <cell r="E30" t="str">
            <v>Reliance General Insurance Co.Ltd.</v>
          </cell>
          <cell r="F30">
            <v>43476</v>
          </cell>
        </row>
        <row r="31">
          <cell r="D31" t="str">
            <v xml:space="preserve">MALC181CLKM522477 </v>
          </cell>
          <cell r="E31" t="str">
            <v>HDFC ERGO General Insurance Company Limited</v>
          </cell>
          <cell r="F31">
            <v>43480</v>
          </cell>
        </row>
        <row r="32">
          <cell r="D32" t="str">
            <v>MALAE51CLKM036968</v>
          </cell>
          <cell r="E32" t="str">
            <v>Reliance General Insurance Co.Ltd.</v>
          </cell>
          <cell r="F32">
            <v>43481</v>
          </cell>
        </row>
        <row r="33">
          <cell r="D33" t="str">
            <v xml:space="preserve">MALA851CLKM965004 </v>
          </cell>
          <cell r="E33" t="str">
            <v>Reliance General Insurance Co.Ltd.</v>
          </cell>
          <cell r="F33">
            <v>43482</v>
          </cell>
        </row>
        <row r="34">
          <cell r="D34" t="str">
            <v>MALAF51CLKM037741</v>
          </cell>
          <cell r="E34" t="str">
            <v>Reliance General Insurance Co.Ltd.</v>
          </cell>
          <cell r="F34">
            <v>43482</v>
          </cell>
        </row>
        <row r="35">
          <cell r="D35" t="str">
            <v>MALA851CLJM951580</v>
          </cell>
          <cell r="E35" t="str">
            <v>Future Generali India Insurance Co. Ltd.</v>
          </cell>
          <cell r="F35">
            <v>43482</v>
          </cell>
        </row>
        <row r="36">
          <cell r="D36" t="str">
            <v>MALA851CLJM951556</v>
          </cell>
          <cell r="E36" t="str">
            <v>Future Generali India Insurance Co. Ltd.</v>
          </cell>
          <cell r="F36">
            <v>43483</v>
          </cell>
        </row>
        <row r="37">
          <cell r="D37" t="str">
            <v>MALAF51CLKM037742</v>
          </cell>
          <cell r="E37" t="str">
            <v>Reliance General Insurance Co.Ltd.</v>
          </cell>
          <cell r="F37">
            <v>43487</v>
          </cell>
        </row>
        <row r="38">
          <cell r="D38" t="str">
            <v>MALC841DMJM102202</v>
          </cell>
          <cell r="E38" t="str">
            <v>Reliance General Insurance Co.Ltd.</v>
          </cell>
          <cell r="F38">
            <v>43487</v>
          </cell>
        </row>
        <row r="39">
          <cell r="D39" t="str">
            <v>MALC381CMKM520003</v>
          </cell>
          <cell r="E39" t="str">
            <v>Reliance General Insurance Co.Ltd.</v>
          </cell>
          <cell r="F39">
            <v>43488</v>
          </cell>
        </row>
        <row r="40">
          <cell r="D40" t="str">
            <v>MALA851CMKM967431</v>
          </cell>
          <cell r="E40" t="str">
            <v>Reliance General Insurance Co.Ltd.</v>
          </cell>
          <cell r="F40">
            <v>43488</v>
          </cell>
        </row>
        <row r="41">
          <cell r="D41" t="str">
            <v>MALC181RLKM524637</v>
          </cell>
          <cell r="E41" t="str">
            <v>HDFC ERGO General Insurance Company Limited</v>
          </cell>
          <cell r="F41">
            <v>43489</v>
          </cell>
        </row>
        <row r="42">
          <cell r="D42" t="str">
            <v>MALC841DMKM114748</v>
          </cell>
          <cell r="E42" t="str">
            <v>HDFC ERGO General Insurance Company Limited</v>
          </cell>
          <cell r="F42">
            <v>43490</v>
          </cell>
        </row>
        <row r="43">
          <cell r="D43" t="str">
            <v>MALBM51RLJM626850</v>
          </cell>
          <cell r="E43" t="str">
            <v>HDFC ERGO General Insurance Company Limited</v>
          </cell>
          <cell r="F43">
            <v>43493</v>
          </cell>
        </row>
        <row r="44">
          <cell r="D44" t="str">
            <v>MALC181RLJM509126</v>
          </cell>
          <cell r="E44" t="str">
            <v>ICICI Lombard General Insurance Co. Ltd.</v>
          </cell>
          <cell r="F44">
            <v>43494</v>
          </cell>
        </row>
        <row r="45">
          <cell r="D45" t="str">
            <v>MALBM51RLJM624867</v>
          </cell>
          <cell r="E45" t="str">
            <v>ICICI Lombard General Insurance Co. Ltd.</v>
          </cell>
          <cell r="F45">
            <v>43494</v>
          </cell>
        </row>
        <row r="46">
          <cell r="D46" t="str">
            <v>MALAF51CLKM036776</v>
          </cell>
          <cell r="E46" t="str">
            <v>ICICI Lombard General Insurance Co. Ltd.</v>
          </cell>
          <cell r="F46">
            <v>43494</v>
          </cell>
        </row>
        <row r="47">
          <cell r="D47" t="str">
            <v>MALC841DMKM114420</v>
          </cell>
          <cell r="E47" t="str">
            <v>Reliance General Insurance Co.Ltd.</v>
          </cell>
          <cell r="F47">
            <v>43495</v>
          </cell>
        </row>
        <row r="48">
          <cell r="D48" t="str">
            <v>MALBM51BTKM656133</v>
          </cell>
          <cell r="E48" t="str">
            <v>Reliance General Insurance Co.Ltd.</v>
          </cell>
          <cell r="F48">
            <v>43496</v>
          </cell>
        </row>
        <row r="49">
          <cell r="D49" t="str">
            <v>MALAF51CLKM041884</v>
          </cell>
          <cell r="E49" t="str">
            <v>ICICI Lombard General Insurance Co. Ltd.</v>
          </cell>
          <cell r="F49">
            <v>43496</v>
          </cell>
        </row>
        <row r="50">
          <cell r="D50" t="str">
            <v>MALC281RLJM518325</v>
          </cell>
          <cell r="E50" t="str">
            <v>HDFC ERGO General Insurance Company Limited</v>
          </cell>
          <cell r="F50">
            <v>43497</v>
          </cell>
        </row>
        <row r="51">
          <cell r="D51" t="str">
            <v>MALAF51CYKM040512</v>
          </cell>
          <cell r="E51" t="str">
            <v>ICICI Lombard General Insurance Co. Ltd.</v>
          </cell>
          <cell r="F51">
            <v>43498</v>
          </cell>
        </row>
        <row r="52">
          <cell r="D52" t="str">
            <v>MALAF51CLJM034745</v>
          </cell>
          <cell r="E52" t="str">
            <v>ICICI Lombard General Insurance Co. Ltd.</v>
          </cell>
          <cell r="F52">
            <v>43498</v>
          </cell>
        </row>
        <row r="53">
          <cell r="D53" t="str">
            <v>MALC381UMKM519351</v>
          </cell>
          <cell r="E53" t="str">
            <v>Reliance General Insurance Co.Ltd.</v>
          </cell>
          <cell r="F53">
            <v>43498</v>
          </cell>
        </row>
        <row r="54">
          <cell r="D54" t="str">
            <v>MALAF51CLKM035802</v>
          </cell>
          <cell r="E54" t="str">
            <v>ICICI Lombard General Insurance Co. Ltd.</v>
          </cell>
          <cell r="F54">
            <v>43498</v>
          </cell>
        </row>
        <row r="55">
          <cell r="D55" t="str">
            <v>MALC381ULKM519246</v>
          </cell>
          <cell r="E55" t="str">
            <v>Reliance General Insurance Co.Ltd.</v>
          </cell>
          <cell r="F55">
            <v>43500</v>
          </cell>
        </row>
        <row r="56">
          <cell r="D56" t="str">
            <v>MALAF51CLJM029328</v>
          </cell>
          <cell r="E56" t="str">
            <v>ICICI Lombard General Insurance Co. Ltd.</v>
          </cell>
          <cell r="F56">
            <v>43501</v>
          </cell>
        </row>
        <row r="57">
          <cell r="D57" t="str">
            <v>MALBM51BLKM652083</v>
          </cell>
          <cell r="E57" t="str">
            <v>Reliance General Insurance Co.Ltd.</v>
          </cell>
          <cell r="F57">
            <v>43501</v>
          </cell>
        </row>
        <row r="58">
          <cell r="D58" t="str">
            <v>MALA851CMKM969765</v>
          </cell>
          <cell r="E58" t="str">
            <v>Reliance General Insurance Co.Ltd.</v>
          </cell>
          <cell r="F58">
            <v>43502</v>
          </cell>
        </row>
        <row r="59">
          <cell r="D59" t="str">
            <v>MALBM51BLJM637992</v>
          </cell>
          <cell r="E59" t="str">
            <v>Reliance General Insurance Co.Ltd.</v>
          </cell>
          <cell r="F59">
            <v>43504</v>
          </cell>
        </row>
        <row r="60">
          <cell r="D60" t="str">
            <v>MALC181RLJM517215</v>
          </cell>
          <cell r="E60" t="str">
            <v>Liberty General Insurance Limited</v>
          </cell>
          <cell r="F60">
            <v>43509</v>
          </cell>
        </row>
        <row r="61">
          <cell r="D61" t="str">
            <v>MALC841CLJM107316</v>
          </cell>
          <cell r="E61" t="str">
            <v>Reliance General Insurance Co.Ltd.</v>
          </cell>
          <cell r="F61">
            <v>43509</v>
          </cell>
        </row>
        <row r="62">
          <cell r="D62" t="str">
            <v>MALC381ULKM527041</v>
          </cell>
          <cell r="E62" t="str">
            <v>Reliance General Insurance Co.Ltd.</v>
          </cell>
          <cell r="F62">
            <v>43510</v>
          </cell>
        </row>
        <row r="63">
          <cell r="D63" t="str">
            <v>MALA851CMKM980027</v>
          </cell>
          <cell r="E63" t="str">
            <v>Liberty General Insurance Limited</v>
          </cell>
          <cell r="F63">
            <v>43511</v>
          </cell>
        </row>
        <row r="64">
          <cell r="D64" t="str">
            <v>MALBM51BTKM655975</v>
          </cell>
          <cell r="E64" t="str">
            <v>The New India Assurance Co. Ltd.</v>
          </cell>
          <cell r="F64">
            <v>43511</v>
          </cell>
        </row>
        <row r="65">
          <cell r="D65" t="str">
            <v>MALA741CLJM352286</v>
          </cell>
          <cell r="E65" t="str">
            <v>The New India Assurance Co. Ltd.</v>
          </cell>
          <cell r="F65">
            <v>43511</v>
          </cell>
        </row>
        <row r="66">
          <cell r="D66" t="str">
            <v>MALC381UMGM071830</v>
          </cell>
          <cell r="E66" t="str">
            <v>ICICI Lombard General Insurance Co. Ltd.</v>
          </cell>
          <cell r="F66">
            <v>43515</v>
          </cell>
        </row>
        <row r="67">
          <cell r="D67" t="str">
            <v>MALA841CLKM362719</v>
          </cell>
          <cell r="E67" t="str">
            <v>The New India Assurance Co. Ltd.</v>
          </cell>
          <cell r="F67">
            <v>43515</v>
          </cell>
        </row>
        <row r="68">
          <cell r="D68" t="str">
            <v>MALC181CLKM534210</v>
          </cell>
          <cell r="E68" t="str">
            <v>Liberty General Insurance Limited</v>
          </cell>
          <cell r="F68">
            <v>43516</v>
          </cell>
        </row>
        <row r="69">
          <cell r="D69" t="str">
            <v>MALC381CLKM528781</v>
          </cell>
          <cell r="E69" t="str">
            <v>Liberty General Insurance Limited</v>
          </cell>
          <cell r="F69">
            <v>43517</v>
          </cell>
        </row>
        <row r="70">
          <cell r="D70" t="str">
            <v>MALC181RLKM535954</v>
          </cell>
          <cell r="E70" t="str">
            <v>Reliance General Insurance Co.Ltd.</v>
          </cell>
          <cell r="F70">
            <v>43517</v>
          </cell>
        </row>
        <row r="71">
          <cell r="D71" t="str">
            <v>MALC181RLGM075456</v>
          </cell>
          <cell r="E71" t="str">
            <v>ICICI Lombard General Insurance Co. Ltd.</v>
          </cell>
          <cell r="F71">
            <v>43517</v>
          </cell>
        </row>
        <row r="72">
          <cell r="D72" t="str">
            <v>MALBM51RLJM619551</v>
          </cell>
          <cell r="E72" t="str">
            <v>Reliance General Insurance Co.Ltd.</v>
          </cell>
          <cell r="F72">
            <v>43523</v>
          </cell>
        </row>
        <row r="73">
          <cell r="D73" t="str">
            <v>MALBM51BLKM661693</v>
          </cell>
          <cell r="E73" t="str">
            <v>Reliance General Insurance Co.Ltd.</v>
          </cell>
          <cell r="F73">
            <v>43523</v>
          </cell>
        </row>
        <row r="74">
          <cell r="D74" t="str">
            <v>MALC181RLKM532893</v>
          </cell>
          <cell r="E74" t="str">
            <v>Reliance General Insurance Co.Ltd.</v>
          </cell>
          <cell r="F74">
            <v>43523</v>
          </cell>
        </row>
        <row r="75">
          <cell r="D75" t="str">
            <v>MALC281RLKM520175</v>
          </cell>
          <cell r="E75" t="str">
            <v>Liberty General Insurance Limited</v>
          </cell>
          <cell r="F75">
            <v>43524</v>
          </cell>
        </row>
        <row r="76">
          <cell r="D76" t="str">
            <v>MALAF51CLJM032689</v>
          </cell>
          <cell r="E76" t="str">
            <v>Reliance General Insurance Co.Ltd.</v>
          </cell>
          <cell r="F76">
            <v>43524</v>
          </cell>
        </row>
        <row r="77">
          <cell r="D77" t="str">
            <v>MALAF51CLJM031907</v>
          </cell>
          <cell r="E77" t="str">
            <v>Reliance General Insurance Co.Ltd.</v>
          </cell>
          <cell r="F77">
            <v>43524</v>
          </cell>
        </row>
        <row r="78">
          <cell r="D78" t="str">
            <v>MALBM51BLKM663653</v>
          </cell>
          <cell r="E78" t="str">
            <v>Liberty General Insurance Limited</v>
          </cell>
          <cell r="F78">
            <v>43524</v>
          </cell>
        </row>
        <row r="79">
          <cell r="D79" t="str">
            <v>MALBM51BLKM664754</v>
          </cell>
          <cell r="E79" t="str">
            <v>Liberty General Insurance Limited</v>
          </cell>
          <cell r="F79">
            <v>43524</v>
          </cell>
        </row>
        <row r="80">
          <cell r="D80" t="str">
            <v>MALAF51CLJM030705</v>
          </cell>
          <cell r="E80" t="str">
            <v>Reliance General Insurance Co.Ltd.</v>
          </cell>
          <cell r="F80">
            <v>43525</v>
          </cell>
        </row>
        <row r="81">
          <cell r="D81" t="str">
            <v>MALA851CMKM970281</v>
          </cell>
          <cell r="E81" t="str">
            <v>Liberty General Insurance Limited</v>
          </cell>
          <cell r="F81">
            <v>43528</v>
          </cell>
        </row>
        <row r="82">
          <cell r="D82" t="str">
            <v>MALC181RLKM535958</v>
          </cell>
          <cell r="E82" t="str">
            <v>Reliance General Insurance Co.Ltd.</v>
          </cell>
          <cell r="F82">
            <v>43528</v>
          </cell>
        </row>
        <row r="83">
          <cell r="D83" t="str">
            <v>MALBM51BLJM633756</v>
          </cell>
          <cell r="E83" t="str">
            <v>Reliance General Insurance Co.Ltd.</v>
          </cell>
          <cell r="F83">
            <v>43528</v>
          </cell>
        </row>
        <row r="84">
          <cell r="D84" t="str">
            <v>MALAF51CLKM041186</v>
          </cell>
          <cell r="E84" t="str">
            <v>Liberty General Insurance Limited</v>
          </cell>
          <cell r="F84">
            <v>43528</v>
          </cell>
        </row>
        <row r="85">
          <cell r="D85" t="str">
            <v>MALC381UMKM519888</v>
          </cell>
          <cell r="E85" t="str">
            <v>HDFC ERGO General Insurance Company Limited</v>
          </cell>
          <cell r="F85">
            <v>43529</v>
          </cell>
        </row>
        <row r="86">
          <cell r="D86" t="str">
            <v>MALC181RLKM534940</v>
          </cell>
          <cell r="E86" t="str">
            <v>Reliance General Insurance Co.Ltd.</v>
          </cell>
          <cell r="F86">
            <v>43529</v>
          </cell>
        </row>
        <row r="87">
          <cell r="D87" t="str">
            <v>MALC281RLKM541489</v>
          </cell>
          <cell r="E87" t="str">
            <v>Liberty General Insurance Limited</v>
          </cell>
          <cell r="F87">
            <v>43529</v>
          </cell>
        </row>
        <row r="88">
          <cell r="D88" t="str">
            <v>MALC381CMKM520004</v>
          </cell>
          <cell r="E88" t="str">
            <v>Liberty General Insurance Limited</v>
          </cell>
          <cell r="F88">
            <v>43529</v>
          </cell>
        </row>
        <row r="89">
          <cell r="D89" t="str">
            <v>MALA851CLKM969321</v>
          </cell>
          <cell r="E89" t="str">
            <v>Liberty General Insurance Limited</v>
          </cell>
          <cell r="F89">
            <v>43530</v>
          </cell>
        </row>
        <row r="90">
          <cell r="D90" t="str">
            <v>MALA851CLKM969320</v>
          </cell>
          <cell r="E90" t="str">
            <v>The New India Assurance Co. Ltd.</v>
          </cell>
          <cell r="F90">
            <v>43535</v>
          </cell>
        </row>
        <row r="91">
          <cell r="D91" t="str">
            <v>MALC381CLKM540235</v>
          </cell>
          <cell r="E91" t="str">
            <v>Bajaj Allianz General Insurance Co. Ltd.</v>
          </cell>
          <cell r="F91">
            <v>43535</v>
          </cell>
        </row>
        <row r="92">
          <cell r="D92" t="str">
            <v>MALAE51CLKM051934</v>
          </cell>
          <cell r="E92" t="str">
            <v>The New India Assurance Co. Ltd.</v>
          </cell>
          <cell r="F92">
            <v>43535</v>
          </cell>
        </row>
        <row r="93">
          <cell r="D93" t="str">
            <v>MALAF51CLKM039398</v>
          </cell>
          <cell r="E93" t="str">
            <v>Liberty General Insurance Limited</v>
          </cell>
          <cell r="F93">
            <v>43536</v>
          </cell>
        </row>
        <row r="94">
          <cell r="D94" t="str">
            <v>MALBM51BLKM664759</v>
          </cell>
          <cell r="E94" t="str">
            <v>The New India Assurance Co. Ltd.</v>
          </cell>
          <cell r="F94">
            <v>43536</v>
          </cell>
        </row>
        <row r="95">
          <cell r="D95" t="str">
            <v>MALA851CMKM969766</v>
          </cell>
          <cell r="E95" t="str">
            <v>Liberty General Insurance Limited</v>
          </cell>
          <cell r="F95">
            <v>43537</v>
          </cell>
        </row>
        <row r="96">
          <cell r="D96" t="str">
            <v>MALA851CLKM969636</v>
          </cell>
          <cell r="E96" t="str">
            <v>Liberty General Insurance Limited</v>
          </cell>
          <cell r="F96">
            <v>43537</v>
          </cell>
        </row>
        <row r="97">
          <cell r="D97" t="str">
            <v>MALC381ULKM533131</v>
          </cell>
          <cell r="E97" t="str">
            <v>Liberty General Insurance Limited</v>
          </cell>
          <cell r="F97">
            <v>43538</v>
          </cell>
        </row>
        <row r="98">
          <cell r="D98" t="str">
            <v>MALAF51CLKM041220</v>
          </cell>
          <cell r="E98" t="str">
            <v>Reliance General Insurance Co.Ltd.</v>
          </cell>
          <cell r="F98">
            <v>43542</v>
          </cell>
        </row>
        <row r="99">
          <cell r="D99" t="str">
            <v>MALC841CMKM133210</v>
          </cell>
          <cell r="E99" t="str">
            <v>The New India Assurance Co. Ltd.</v>
          </cell>
          <cell r="F99">
            <v>43542</v>
          </cell>
        </row>
        <row r="100">
          <cell r="D100" t="str">
            <v>MALC181RLKM539287</v>
          </cell>
          <cell r="E100" t="str">
            <v>Reliance General Insurance Co.Ltd.</v>
          </cell>
          <cell r="F100">
            <v>43543</v>
          </cell>
        </row>
        <row r="101">
          <cell r="D101" t="str">
            <v>MALA851CMKM967432</v>
          </cell>
          <cell r="E101" t="str">
            <v>Reliance General Insurance Co.Ltd.</v>
          </cell>
          <cell r="F101">
            <v>43543</v>
          </cell>
        </row>
        <row r="102">
          <cell r="D102" t="str">
            <v>MALAF51CLJM028862</v>
          </cell>
          <cell r="E102" t="str">
            <v>The New India Assurance Co. Ltd.</v>
          </cell>
          <cell r="F102">
            <v>43544</v>
          </cell>
        </row>
        <row r="103">
          <cell r="D103" t="str">
            <v xml:space="preserve"> MALA741DLHM238214 </v>
          </cell>
          <cell r="E103" t="str">
            <v>The New India Assurance Co. Ltd.</v>
          </cell>
          <cell r="F103">
            <v>43544</v>
          </cell>
        </row>
        <row r="104">
          <cell r="D104" t="str">
            <v>MALC281RLKM543920</v>
          </cell>
          <cell r="E104" t="str">
            <v>Liberty General Insurance Limited</v>
          </cell>
          <cell r="F104">
            <v>43544</v>
          </cell>
        </row>
        <row r="105">
          <cell r="D105" t="str">
            <v>MALAF51CLKM041191</v>
          </cell>
          <cell r="E105" t="str">
            <v>Reliance General Insurance Co.Ltd.</v>
          </cell>
          <cell r="F105">
            <v>43544</v>
          </cell>
        </row>
        <row r="106">
          <cell r="D106" t="str">
            <v xml:space="preserve"> MALC381CMKM549823</v>
          </cell>
          <cell r="E106" t="str">
            <v>Liberty General Insurance Limited</v>
          </cell>
          <cell r="F106">
            <v>43546</v>
          </cell>
        </row>
        <row r="107">
          <cell r="D107" t="str">
            <v xml:space="preserve"> MALC381UMKM550146 </v>
          </cell>
          <cell r="E107" t="str">
            <v xml:space="preserve">Reliance General Insurance Co.Ltd. </v>
          </cell>
          <cell r="F107">
            <v>43549</v>
          </cell>
        </row>
        <row r="108">
          <cell r="D108" t="str">
            <v>MALAF51CLKM049712</v>
          </cell>
          <cell r="E108" t="str">
            <v xml:space="preserve">Reliance General Insurance Co.Ltd. </v>
          </cell>
          <cell r="F108">
            <v>43549</v>
          </cell>
        </row>
        <row r="109">
          <cell r="D109" t="str">
            <v>MALA841ELJM350606</v>
          </cell>
          <cell r="E109" t="str">
            <v xml:space="preserve">Reliance General Insurance Co.Ltd. </v>
          </cell>
          <cell r="F109">
            <v>43549</v>
          </cell>
        </row>
        <row r="110">
          <cell r="D110" t="str">
            <v xml:space="preserve"> MALC181RLKM543276</v>
          </cell>
          <cell r="E110" t="str">
            <v xml:space="preserve">Reliance General Insurance Co.Ltd. </v>
          </cell>
          <cell r="F110">
            <v>43550</v>
          </cell>
        </row>
        <row r="111">
          <cell r="D111" t="str">
            <v xml:space="preserve"> MALC381ULKM519552 </v>
          </cell>
          <cell r="E111" t="str">
            <v xml:space="preserve">The New India Assurance Co. Ltd. </v>
          </cell>
          <cell r="F111">
            <v>43550</v>
          </cell>
        </row>
        <row r="112">
          <cell r="D112" t="str">
            <v>MALAF51CLKM046369</v>
          </cell>
          <cell r="E112" t="str">
            <v xml:space="preserve">The New India Assurance Co. Ltd. </v>
          </cell>
          <cell r="F112">
            <v>43550</v>
          </cell>
        </row>
        <row r="113">
          <cell r="D113" t="str">
            <v>MALAF51CYKM041967</v>
          </cell>
          <cell r="E113" t="str">
            <v xml:space="preserve">Reliance General Insurance Co.Ltd. </v>
          </cell>
          <cell r="F113">
            <v>43550</v>
          </cell>
        </row>
        <row r="114">
          <cell r="D114" t="str">
            <v>MALBM51RLJM620617</v>
          </cell>
          <cell r="E114" t="str">
            <v xml:space="preserve">Reliance General Insurance Co.Ltd. </v>
          </cell>
          <cell r="F114">
            <v>43551</v>
          </cell>
        </row>
        <row r="115">
          <cell r="D115" t="str">
            <v>MALA851CMKM980039</v>
          </cell>
          <cell r="E115" t="str">
            <v xml:space="preserve">Reliance General Insurance Co.Ltd. </v>
          </cell>
          <cell r="F115">
            <v>43552</v>
          </cell>
        </row>
        <row r="116">
          <cell r="D116" t="str">
            <v>MALA851CLKM966257</v>
          </cell>
          <cell r="E116" t="str">
            <v xml:space="preserve">Reliance General Insurance Co.Ltd. </v>
          </cell>
          <cell r="F116">
            <v>43552</v>
          </cell>
        </row>
        <row r="117">
          <cell r="D117" t="str">
            <v>MALA851CMKM981678</v>
          </cell>
          <cell r="E117" t="str">
            <v xml:space="preserve">Reliance General Insurance Co.Ltd. </v>
          </cell>
          <cell r="F117">
            <v>43552</v>
          </cell>
        </row>
        <row r="118">
          <cell r="D118" t="str">
            <v>MALA851CMKM980047</v>
          </cell>
          <cell r="E118" t="str">
            <v xml:space="preserve">Reliance General Insurance Co.Ltd. </v>
          </cell>
          <cell r="F118">
            <v>43552</v>
          </cell>
        </row>
        <row r="119">
          <cell r="D119" t="str">
            <v>MALC381UMKM550142</v>
          </cell>
          <cell r="E119" t="str">
            <v>Liberty General Insurance Limited</v>
          </cell>
          <cell r="F119">
            <v>43553</v>
          </cell>
        </row>
        <row r="120">
          <cell r="D120" t="str">
            <v>MALA741CLJM352287</v>
          </cell>
          <cell r="E120" t="str">
            <v xml:space="preserve">The New India Assurance Co. Ltd. </v>
          </cell>
          <cell r="F120">
            <v>43554</v>
          </cell>
        </row>
        <row r="121">
          <cell r="D121" t="str">
            <v>MALC381CMKM553791</v>
          </cell>
          <cell r="E121" t="str">
            <v xml:space="preserve">The New India Assurance Co. Ltd. </v>
          </cell>
          <cell r="F121">
            <v>43554</v>
          </cell>
        </row>
        <row r="122">
          <cell r="D122" t="str">
            <v xml:space="preserve"> MALC381CLKM546301 </v>
          </cell>
          <cell r="E122" t="str">
            <v xml:space="preserve">Cholamandalam MS General Insurance Co. Ltd. </v>
          </cell>
          <cell r="F122">
            <v>43554</v>
          </cell>
        </row>
        <row r="123">
          <cell r="D123" t="str">
            <v>MALC181RLKM555091</v>
          </cell>
          <cell r="E123" t="str">
            <v xml:space="preserve">The New India Assurance Co. Ltd. </v>
          </cell>
          <cell r="F123">
            <v>43554</v>
          </cell>
        </row>
        <row r="124">
          <cell r="D124" t="str">
            <v>MALAF51CYKM042274</v>
          </cell>
          <cell r="E124" t="str">
            <v xml:space="preserve">Reliance General Insurance Co.Ltd. </v>
          </cell>
          <cell r="F124">
            <v>43554</v>
          </cell>
        </row>
        <row r="125">
          <cell r="D125" t="str">
            <v>MALA851CLKM979928</v>
          </cell>
          <cell r="E125" t="str">
            <v xml:space="preserve">Reliance General Insurance Co.Ltd. </v>
          </cell>
          <cell r="F125">
            <v>43554</v>
          </cell>
        </row>
        <row r="126">
          <cell r="D126" t="str">
            <v>MALAF51CLKM053678</v>
          </cell>
          <cell r="E126" t="str">
            <v xml:space="preserve">Reliance General Insurance Co.Ltd. </v>
          </cell>
          <cell r="F126">
            <v>43554</v>
          </cell>
        </row>
        <row r="127">
          <cell r="D127" t="str">
            <v>MALC841CLKM130465</v>
          </cell>
          <cell r="E127" t="str">
            <v>Liberty General Insurance Limited</v>
          </cell>
          <cell r="F127">
            <v>43554</v>
          </cell>
        </row>
        <row r="128">
          <cell r="D128" t="str">
            <v>MALA851CLKM966899</v>
          </cell>
          <cell r="E128" t="str">
            <v xml:space="preserve">Reliance General Insurance Co.Ltd. </v>
          </cell>
          <cell r="F128">
            <v>43554</v>
          </cell>
        </row>
        <row r="129">
          <cell r="D129" t="str">
            <v>MALA851CLKM979804</v>
          </cell>
          <cell r="E129" t="str">
            <v xml:space="preserve">Reliance General Insurance Co.Ltd. </v>
          </cell>
          <cell r="F129">
            <v>43554</v>
          </cell>
        </row>
        <row r="130">
          <cell r="D130" t="str">
            <v>MALA851CLKM967855</v>
          </cell>
          <cell r="E130" t="str">
            <v xml:space="preserve">Reliance General Insurance Co.Ltd. </v>
          </cell>
          <cell r="F130">
            <v>43554</v>
          </cell>
        </row>
        <row r="131">
          <cell r="D131" t="str">
            <v>MALA851CMKM981674</v>
          </cell>
          <cell r="E131" t="str">
            <v>Liberty General Insurance Limited</v>
          </cell>
          <cell r="F131">
            <v>43554</v>
          </cell>
        </row>
        <row r="132">
          <cell r="D132" t="str">
            <v>MALA741CLKM366208</v>
          </cell>
          <cell r="E132" t="str">
            <v>Liberty General Insurance Limited</v>
          </cell>
          <cell r="F132">
            <v>43555</v>
          </cell>
        </row>
        <row r="133">
          <cell r="D133" t="str">
            <v>MALAF51CLJM027757</v>
          </cell>
          <cell r="E133" t="str">
            <v xml:space="preserve">Reliance General Insurance Co.Ltd. </v>
          </cell>
          <cell r="F133">
            <v>43555</v>
          </cell>
        </row>
        <row r="134">
          <cell r="D134" t="str">
            <v>MALAF51CLKM051632</v>
          </cell>
          <cell r="E134" t="str">
            <v>Liberty General Insurance Limited</v>
          </cell>
          <cell r="F134">
            <v>43555</v>
          </cell>
        </row>
        <row r="135">
          <cell r="D135" t="str">
            <v>MALAF51CLJM029126</v>
          </cell>
          <cell r="E135" t="str">
            <v>Bajaj Allianz General Insurance Co. Ltd.</v>
          </cell>
          <cell r="F135">
            <v>43555</v>
          </cell>
        </row>
        <row r="136">
          <cell r="D136" t="str">
            <v>MALAF51CLKM045761</v>
          </cell>
          <cell r="E136" t="str">
            <v>Bajaj Allianz General Insurance Co. Ltd.</v>
          </cell>
          <cell r="F136">
            <v>43556</v>
          </cell>
        </row>
        <row r="137">
          <cell r="D137" t="str">
            <v>MALA851CMKM982857</v>
          </cell>
          <cell r="E137" t="str">
            <v>Liberty General Insurance Limited</v>
          </cell>
          <cell r="F137">
            <v>43557</v>
          </cell>
        </row>
        <row r="138">
          <cell r="D138" t="str">
            <v>MALA851CLKM994064</v>
          </cell>
          <cell r="E138" t="str">
            <v>Liberty General Insurance Limited</v>
          </cell>
          <cell r="F138">
            <v>43557</v>
          </cell>
        </row>
        <row r="139">
          <cell r="D139" t="str">
            <v>MALAF51CLKM042436</v>
          </cell>
          <cell r="E139" t="str">
            <v>Reliance General Insurance Co.Ltd.</v>
          </cell>
          <cell r="F139">
            <v>43557</v>
          </cell>
        </row>
        <row r="140">
          <cell r="D140" t="str">
            <v>MALBM51BLKM665335</v>
          </cell>
          <cell r="E140" t="str">
            <v>Liberty General Insurance Limited</v>
          </cell>
          <cell r="F140">
            <v>43557</v>
          </cell>
        </row>
        <row r="141">
          <cell r="D141" t="str">
            <v>MALA851CLKM985333</v>
          </cell>
          <cell r="E141" t="str">
            <v>Reliance General Insurance Co.Ltd.</v>
          </cell>
          <cell r="F141">
            <v>43558</v>
          </cell>
        </row>
        <row r="142">
          <cell r="D142" t="str">
            <v>MALAF51CLKM042430</v>
          </cell>
          <cell r="E142" t="str">
            <v>Liberty General Insurance Limited</v>
          </cell>
          <cell r="F142">
            <v>43558</v>
          </cell>
        </row>
        <row r="143">
          <cell r="D143" t="str">
            <v>MALA851CMKM984112</v>
          </cell>
          <cell r="E143" t="str">
            <v>Liberty General Insurance Limited</v>
          </cell>
          <cell r="F143">
            <v>43558</v>
          </cell>
        </row>
        <row r="144">
          <cell r="D144" t="str">
            <v>MALAF51CYKM046512</v>
          </cell>
          <cell r="E144" t="str">
            <v>Reliance General Insurance Co.Ltd.</v>
          </cell>
          <cell r="F144">
            <v>43558</v>
          </cell>
        </row>
        <row r="145">
          <cell r="D145" t="str">
            <v>MALC181RLKM551610</v>
          </cell>
          <cell r="E145" t="str">
            <v>Cholamandalam MS General Insurance Co. Ltd.</v>
          </cell>
          <cell r="F145">
            <v>43558</v>
          </cell>
        </row>
        <row r="146">
          <cell r="D146" t="str">
            <v>MALAF51CYKM042274</v>
          </cell>
          <cell r="E146" t="str">
            <v>The New India Assurance Co. Ltd.</v>
          </cell>
          <cell r="F146">
            <v>43559</v>
          </cell>
        </row>
        <row r="147">
          <cell r="D147" t="str">
            <v>MALA851CMKM980110</v>
          </cell>
          <cell r="E147" t="str">
            <v>Liberty General Insurance Limited</v>
          </cell>
          <cell r="F147">
            <v>43559</v>
          </cell>
        </row>
        <row r="148">
          <cell r="D148" t="str">
            <v>MALBM51BLKM686591</v>
          </cell>
          <cell r="E148" t="str">
            <v>Cholamandalam MS General Insurance Co. Ltd.</v>
          </cell>
          <cell r="F148">
            <v>43559</v>
          </cell>
        </row>
        <row r="149">
          <cell r="D149" t="str">
            <v>MALC841CLKM131255</v>
          </cell>
          <cell r="E149" t="str">
            <v>Liberty General Insurance Limited</v>
          </cell>
          <cell r="F149">
            <v>43559</v>
          </cell>
        </row>
        <row r="150">
          <cell r="D150" t="str">
            <v>MALBM51RLKM684221</v>
          </cell>
          <cell r="E150" t="str">
            <v>Reliance General Insurance Co.Ltd.</v>
          </cell>
          <cell r="F150">
            <v>43559</v>
          </cell>
        </row>
        <row r="151">
          <cell r="D151" t="str">
            <v>MALAF51CLKM045778</v>
          </cell>
          <cell r="E151" t="str">
            <v>Reliance General Insurance Co.Ltd.</v>
          </cell>
          <cell r="F151">
            <v>43559</v>
          </cell>
        </row>
        <row r="152">
          <cell r="D152" t="str">
            <v>MALAF51CLKM053533</v>
          </cell>
          <cell r="E152" t="str">
            <v>Reliance General Insurance Co.Ltd.</v>
          </cell>
          <cell r="F152">
            <v>43560</v>
          </cell>
        </row>
        <row r="153">
          <cell r="D153" t="str">
            <v>MALAF51CLKM054566</v>
          </cell>
          <cell r="E153" t="str">
            <v>Reliance General Insurance Co.Ltd.</v>
          </cell>
          <cell r="F153">
            <v>43560</v>
          </cell>
        </row>
        <row r="154">
          <cell r="D154" t="str">
            <v>MALAF51CLKM053510</v>
          </cell>
          <cell r="E154" t="str">
            <v>Reliance General Insurance Co.Ltd.</v>
          </cell>
          <cell r="F154">
            <v>43560</v>
          </cell>
        </row>
        <row r="155">
          <cell r="D155" t="str">
            <v>MALAF51CLKM053541</v>
          </cell>
          <cell r="E155" t="str">
            <v>Reliance General Insurance Co.Ltd.</v>
          </cell>
          <cell r="F155">
            <v>43560</v>
          </cell>
        </row>
        <row r="156">
          <cell r="D156" t="str">
            <v>MALA741CLJM344569</v>
          </cell>
          <cell r="E156" t="str">
            <v>The New India Assurance Co. Ltd.</v>
          </cell>
          <cell r="F156">
            <v>43560</v>
          </cell>
        </row>
        <row r="157">
          <cell r="D157" t="str">
            <v>MALA851CLKM985233</v>
          </cell>
          <cell r="E157" t="str">
            <v>Reliance General Insurance Co.Ltd.</v>
          </cell>
          <cell r="F157">
            <v>43564</v>
          </cell>
        </row>
        <row r="158">
          <cell r="D158" t="str">
            <v>MALA851ELJM932540</v>
          </cell>
          <cell r="E158" t="str">
            <v>Cholamandalam MS General Insurance Co. Ltd.</v>
          </cell>
          <cell r="F158">
            <v>43564</v>
          </cell>
        </row>
        <row r="159">
          <cell r="D159" t="str">
            <v>MALA841CLKM365711</v>
          </cell>
          <cell r="E159" t="str">
            <v>The New India Assurance Co. Ltd.</v>
          </cell>
          <cell r="F159">
            <v>43567</v>
          </cell>
        </row>
        <row r="160">
          <cell r="D160" t="str">
            <v>MALAF51CYKM045830</v>
          </cell>
          <cell r="E160" t="str">
            <v>Reliance General Insurance Co.Ltd.</v>
          </cell>
          <cell r="F160">
            <v>43567</v>
          </cell>
        </row>
        <row r="161">
          <cell r="D161" t="str">
            <v>MALAF51CLKM047334</v>
          </cell>
          <cell r="E161" t="str">
            <v>Reliance General Insurance Co.Ltd.</v>
          </cell>
          <cell r="F161">
            <v>43567</v>
          </cell>
        </row>
        <row r="162">
          <cell r="D162" t="str">
            <v>MALAF51CLKM048918</v>
          </cell>
          <cell r="E162" t="str">
            <v>Reliance General Insurance Co.Ltd.</v>
          </cell>
          <cell r="F162">
            <v>43571</v>
          </cell>
        </row>
        <row r="163">
          <cell r="D163" t="str">
            <v>MALA851CLKM969637</v>
          </cell>
          <cell r="E163" t="str">
            <v>Reliance General Insurance Co.Ltd.</v>
          </cell>
          <cell r="F163">
            <v>43571</v>
          </cell>
        </row>
        <row r="164">
          <cell r="D164" t="str">
            <v>MALA741ELKM371201</v>
          </cell>
          <cell r="E164" t="str">
            <v>Reliance General Insurance Co.Ltd.</v>
          </cell>
          <cell r="F164">
            <v>43571</v>
          </cell>
        </row>
        <row r="165">
          <cell r="D165" t="str">
            <v>MALAF51CLKM051640</v>
          </cell>
          <cell r="E165" t="str">
            <v>Reliance General Insurance Co.Ltd.</v>
          </cell>
          <cell r="F165">
            <v>43572</v>
          </cell>
        </row>
        <row r="166">
          <cell r="D166" t="str">
            <v>MALAF51CYKM043206</v>
          </cell>
          <cell r="E166" t="str">
            <v>Reliance General Insurance Co.Ltd.</v>
          </cell>
          <cell r="F166">
            <v>43572</v>
          </cell>
        </row>
        <row r="167">
          <cell r="D167" t="str">
            <v>MALC181RLKM560404</v>
          </cell>
          <cell r="E167" t="str">
            <v>HDFC ERGO General Insurance Company Limited</v>
          </cell>
          <cell r="F167">
            <v>43575</v>
          </cell>
        </row>
        <row r="168">
          <cell r="D168" t="str">
            <v>MALC381CMKM561461</v>
          </cell>
          <cell r="E168" t="str">
            <v>Liberty General Insurance Limited</v>
          </cell>
          <cell r="F168">
            <v>43575</v>
          </cell>
        </row>
        <row r="169">
          <cell r="D169" t="str">
            <v>MALC381ULJM511863</v>
          </cell>
          <cell r="E169" t="str">
            <v>Reliance General Insurance Co.Ltd.</v>
          </cell>
          <cell r="F169">
            <v>43579</v>
          </cell>
        </row>
        <row r="170">
          <cell r="D170" t="str">
            <v>MALAF51CLKM052419</v>
          </cell>
          <cell r="E170" t="str">
            <v>Reliance General Insurance Co.Ltd.</v>
          </cell>
          <cell r="F170">
            <v>43579</v>
          </cell>
        </row>
        <row r="171">
          <cell r="D171" t="str">
            <v>MALA851CLKM995795</v>
          </cell>
          <cell r="E171" t="str">
            <v>ICICI Lombard General Insurance Co. Ltd.</v>
          </cell>
          <cell r="F171">
            <v>43580</v>
          </cell>
        </row>
        <row r="172">
          <cell r="D172" t="str">
            <v>MALC281RLKM559784</v>
          </cell>
          <cell r="E172" t="str">
            <v>Reliance General Insurance Co.Ltd.</v>
          </cell>
          <cell r="F172">
            <v>43580</v>
          </cell>
        </row>
        <row r="173">
          <cell r="D173" t="str">
            <v>MALAF51CYKM048846</v>
          </cell>
          <cell r="E173" t="str">
            <v>Reliance General Insurance Co.Ltd.</v>
          </cell>
          <cell r="F173">
            <v>43581</v>
          </cell>
        </row>
        <row r="174">
          <cell r="D174" t="str">
            <v>MALA851CLKM965045</v>
          </cell>
          <cell r="E174" t="str">
            <v>Reliance General Insurance Co.Ltd.</v>
          </cell>
          <cell r="F174">
            <v>43585</v>
          </cell>
        </row>
        <row r="175">
          <cell r="D175" t="str">
            <v>MALC381CLKM564274</v>
          </cell>
          <cell r="E175" t="str">
            <v>Reliance General Insurance Co.Ltd.</v>
          </cell>
          <cell r="F175">
            <v>43585</v>
          </cell>
        </row>
        <row r="176">
          <cell r="D176" t="str">
            <v>MALBM51BLKM690442</v>
          </cell>
          <cell r="E176" t="str">
            <v>Reliance General Insurance Co.Ltd.</v>
          </cell>
          <cell r="F176">
            <v>43585</v>
          </cell>
        </row>
        <row r="177">
          <cell r="D177" t="str">
            <v>MALC281RLKM521839</v>
          </cell>
          <cell r="E177" t="str">
            <v>Reliance General Insurance Co.Ltd.</v>
          </cell>
          <cell r="F177">
            <v>43585</v>
          </cell>
        </row>
        <row r="178">
          <cell r="D178" t="str">
            <v>MALAF51CLKM060592</v>
          </cell>
          <cell r="E178" t="str">
            <v>Reliance General Insurance Co.Ltd.</v>
          </cell>
          <cell r="F178">
            <v>43585</v>
          </cell>
        </row>
        <row r="179">
          <cell r="D179" t="str">
            <v>MALC841CMJM100749</v>
          </cell>
          <cell r="E179" t="str">
            <v>Reliance General Insurance Co.Ltd.</v>
          </cell>
          <cell r="F179">
            <v>43585</v>
          </cell>
        </row>
        <row r="180">
          <cell r="D180" t="str">
            <v>MALC181RLKM558199</v>
          </cell>
          <cell r="E180" t="str">
            <v>Reliance General Insurance Co.Ltd.</v>
          </cell>
          <cell r="F180">
            <v>43585</v>
          </cell>
        </row>
        <row r="181">
          <cell r="D181" t="str">
            <v>MALA851CLKM982655</v>
          </cell>
          <cell r="E181" t="str">
            <v>Reliance General Insurance Co.Ltd.</v>
          </cell>
          <cell r="F181">
            <v>43587</v>
          </cell>
        </row>
        <row r="182">
          <cell r="D182" t="str">
            <v>MALA851CLKM973655</v>
          </cell>
          <cell r="E182" t="str">
            <v>ICICI Lombard General Insurance Co. Ltd.</v>
          </cell>
          <cell r="F182">
            <v>43587</v>
          </cell>
        </row>
        <row r="183">
          <cell r="D183" t="str">
            <v>MALA851CLKM971900</v>
          </cell>
          <cell r="E183" t="str">
            <v>Reliance General Insurance Co.Ltd.</v>
          </cell>
          <cell r="F183">
            <v>43587</v>
          </cell>
        </row>
        <row r="184">
          <cell r="D184" t="str">
            <v>MALBM51BTKM697524</v>
          </cell>
          <cell r="E184" t="str">
            <v>Reliance General Insurance Co.Ltd.</v>
          </cell>
          <cell r="F184">
            <v>43588</v>
          </cell>
        </row>
        <row r="185">
          <cell r="D185" t="str">
            <v>MALA851CLKM995796</v>
          </cell>
          <cell r="E185" t="str">
            <v>Reliance General Insurance Co.Ltd.</v>
          </cell>
          <cell r="F185">
            <v>43588</v>
          </cell>
        </row>
        <row r="186">
          <cell r="D186" t="str">
            <v>MALAF51CLKM053640</v>
          </cell>
          <cell r="E186" t="str">
            <v>Reliance General Insurance Co.Ltd.</v>
          </cell>
          <cell r="F186">
            <v>43588</v>
          </cell>
        </row>
        <row r="187">
          <cell r="D187" t="str">
            <v>MALC841CLKM142802</v>
          </cell>
          <cell r="E187" t="str">
            <v>ICICI Lombard General Insurance Co. Ltd.</v>
          </cell>
          <cell r="F187">
            <v>43591</v>
          </cell>
        </row>
        <row r="188">
          <cell r="D188" t="str">
            <v>MALA851CMKM980747</v>
          </cell>
          <cell r="E188" t="str">
            <v>Reliance General Insurance Co.Ltd.</v>
          </cell>
          <cell r="F188">
            <v>43591</v>
          </cell>
        </row>
        <row r="189">
          <cell r="D189" t="str">
            <v>MALAF51CLKM053669</v>
          </cell>
          <cell r="E189" t="str">
            <v>Reliance General Insurance Co.Ltd.</v>
          </cell>
          <cell r="F189">
            <v>43591</v>
          </cell>
        </row>
        <row r="190">
          <cell r="D190" t="str">
            <v>MALAF51CLKM052432</v>
          </cell>
          <cell r="E190" t="str">
            <v>Reliance General Insurance Co.Ltd.</v>
          </cell>
          <cell r="F190">
            <v>43591</v>
          </cell>
        </row>
        <row r="191">
          <cell r="D191" t="str">
            <v>MALC181RLKM566669</v>
          </cell>
          <cell r="E191" t="str">
            <v>Reliance General Insurance Co.Ltd.</v>
          </cell>
          <cell r="F191">
            <v>43592</v>
          </cell>
        </row>
        <row r="192">
          <cell r="D192" t="str">
            <v>MALC181RLKM571435</v>
          </cell>
          <cell r="E192" t="str">
            <v>Reliance General Insurance Co.Ltd.</v>
          </cell>
          <cell r="F192">
            <v>43593</v>
          </cell>
        </row>
        <row r="193">
          <cell r="D193" t="str">
            <v>MALC281RLKM571805</v>
          </cell>
          <cell r="E193" t="str">
            <v>Reliance General Insurance Co.Ltd.</v>
          </cell>
          <cell r="F193">
            <v>43595</v>
          </cell>
        </row>
        <row r="194">
          <cell r="D194" t="str">
            <v>MALA851CMKM982858</v>
          </cell>
          <cell r="E194" t="str">
            <v>Reliance General Insurance Co.Ltd.</v>
          </cell>
          <cell r="F194">
            <v>43595</v>
          </cell>
        </row>
        <row r="195">
          <cell r="D195" t="str">
            <v>MALA741DLGM226445</v>
          </cell>
          <cell r="E195" t="str">
            <v>The New India Assurance Co. Ltd.</v>
          </cell>
          <cell r="F195">
            <v>43595</v>
          </cell>
        </row>
        <row r="196">
          <cell r="D196" t="str">
            <v>MALA851CLKM997185</v>
          </cell>
          <cell r="E196" t="str">
            <v>Bajaj Allianz General Insurance Co. Ltd.</v>
          </cell>
          <cell r="F196">
            <v>43598</v>
          </cell>
        </row>
        <row r="197">
          <cell r="D197" t="str">
            <v>MALJ381ASJM013741</v>
          </cell>
          <cell r="E197" t="str">
            <v>Reliance General Insurance Co.Ltd.</v>
          </cell>
          <cell r="F197">
            <v>43601</v>
          </cell>
        </row>
        <row r="198">
          <cell r="D198" t="str">
            <v>MALBM51BLKM665334</v>
          </cell>
          <cell r="E198" t="str">
            <v>Cholamandalam MS General Insurance Co. Ltd.</v>
          </cell>
          <cell r="F198">
            <v>43602</v>
          </cell>
        </row>
        <row r="199">
          <cell r="D199" t="str">
            <v xml:space="preserve"> MALC181RLKM571888 </v>
          </cell>
          <cell r="E199" t="str">
            <v>Cholamandalam MS General Insurance Co. Ltd.</v>
          </cell>
          <cell r="F199">
            <v>43602</v>
          </cell>
        </row>
        <row r="200">
          <cell r="D200" t="str">
            <v>MALC381CMKM568249</v>
          </cell>
          <cell r="E200" t="str">
            <v>Cholamandalam MS General Insurance Co. Ltd.</v>
          </cell>
          <cell r="F200">
            <v>43602</v>
          </cell>
        </row>
        <row r="201">
          <cell r="D201" t="str">
            <v>MALA841CLEM019421</v>
          </cell>
          <cell r="E201" t="str">
            <v>Cholamandalam MS General Insurance Co. Ltd.</v>
          </cell>
          <cell r="F201">
            <v>43603</v>
          </cell>
        </row>
        <row r="202">
          <cell r="D202" t="str">
            <v>MALAF51CYKM048124</v>
          </cell>
          <cell r="E202" t="str">
            <v>Cholamandalam MS General Insurance Co. Ltd.</v>
          </cell>
          <cell r="F202">
            <v>43603</v>
          </cell>
        </row>
        <row r="203">
          <cell r="D203" t="str">
            <v>MALA851CLKM989587</v>
          </cell>
          <cell r="E203" t="str">
            <v>Cholamandalam MS General Insurance Co. Ltd.</v>
          </cell>
          <cell r="F203">
            <v>43605</v>
          </cell>
        </row>
        <row r="204">
          <cell r="D204" t="str">
            <v>MALC181RLKM569456</v>
          </cell>
          <cell r="E204" t="str">
            <v>Cholamandalam MS General Insurance Co. Ltd.</v>
          </cell>
          <cell r="F204">
            <v>43606</v>
          </cell>
        </row>
        <row r="205">
          <cell r="D205" t="str">
            <v>MALC181RLKM569056</v>
          </cell>
          <cell r="E205" t="str">
            <v>Cholamandalam MS General Insurance Co. Ltd.</v>
          </cell>
          <cell r="F205">
            <v>43606</v>
          </cell>
        </row>
        <row r="206">
          <cell r="D206" t="str">
            <v>MALA851CMKM011355</v>
          </cell>
          <cell r="E206" t="str">
            <v>Cholamandalam MS General Insurance Co. Ltd.</v>
          </cell>
          <cell r="F206">
            <v>43607</v>
          </cell>
        </row>
        <row r="207">
          <cell r="D207" t="str">
            <v>MALBM51BTKM668792</v>
          </cell>
          <cell r="E207" t="str">
            <v>Cholamandalam MS General Insurance Co. Ltd.</v>
          </cell>
          <cell r="F207">
            <v>43608</v>
          </cell>
        </row>
        <row r="208">
          <cell r="D208" t="str">
            <v>MALA851CLJM851598</v>
          </cell>
          <cell r="E208" t="str">
            <v>Cholamandalam MS General Insurance Co. Ltd.</v>
          </cell>
          <cell r="F208">
            <v>43608</v>
          </cell>
        </row>
        <row r="209">
          <cell r="D209" t="str">
            <v>MALFC81AVKM010161</v>
          </cell>
          <cell r="E209" t="str">
            <v>Cholamandalam MS General Insurance Co. Ltd.</v>
          </cell>
          <cell r="F209">
            <v>43608</v>
          </cell>
        </row>
        <row r="210">
          <cell r="D210" t="str">
            <v>MALAF51CLKM054316</v>
          </cell>
          <cell r="E210" t="str">
            <v>Cholamandalam MS General Insurance Co. Ltd.</v>
          </cell>
          <cell r="F210">
            <v>43609</v>
          </cell>
        </row>
        <row r="211">
          <cell r="D211" t="str">
            <v>MALA851CLKM989964</v>
          </cell>
          <cell r="E211" t="str">
            <v>Cholamandalam MS General Insurance Co. Ltd.</v>
          </cell>
          <cell r="F211">
            <v>43609</v>
          </cell>
        </row>
        <row r="212">
          <cell r="D212" t="str">
            <v>MALC381CLKM562497</v>
          </cell>
          <cell r="E212" t="str">
            <v>Cholamandalam MS General Insurance Co. Ltd.</v>
          </cell>
          <cell r="F212">
            <v>43609</v>
          </cell>
        </row>
        <row r="213">
          <cell r="D213" t="str">
            <v>MALC841CLKM150486</v>
          </cell>
          <cell r="E213" t="str">
            <v>ICICI Lombard General Insurance Co. Ltd.</v>
          </cell>
          <cell r="F213">
            <v>43609</v>
          </cell>
        </row>
        <row r="214">
          <cell r="D214" t="str">
            <v>MALA851ELJM940057</v>
          </cell>
          <cell r="E214" t="str">
            <v>Cholamandalam MS General Insurance Co. Ltd.</v>
          </cell>
          <cell r="F214">
            <v>43612</v>
          </cell>
        </row>
        <row r="215">
          <cell r="D215" t="str">
            <v>MALC381ULKM519566</v>
          </cell>
          <cell r="E215" t="str">
            <v>Cholamandalam MS General Insurance Co. Ltd.</v>
          </cell>
          <cell r="F215">
            <v>43612</v>
          </cell>
        </row>
        <row r="216">
          <cell r="D216" t="str">
            <v>MALC181RLKM579932</v>
          </cell>
          <cell r="E216" t="str">
            <v>Cholamandalam MS General Insurance Co. Ltd.</v>
          </cell>
          <cell r="F216">
            <v>43612</v>
          </cell>
        </row>
        <row r="217">
          <cell r="D217" t="str">
            <v>MALAF51CLKM062608</v>
          </cell>
          <cell r="E217" t="str">
            <v>Cholamandalam MS General Insurance Co. Ltd.</v>
          </cell>
          <cell r="F217">
            <v>43612</v>
          </cell>
        </row>
        <row r="218">
          <cell r="D218" t="str">
            <v>MALBM51RLKM701295</v>
          </cell>
          <cell r="E218" t="str">
            <v>Cholamandalam MS General Insurance Co. Ltd.</v>
          </cell>
          <cell r="F218">
            <v>43612</v>
          </cell>
        </row>
        <row r="219">
          <cell r="D219" t="str">
            <v>MALA741CLJM345140</v>
          </cell>
          <cell r="E219" t="str">
            <v>Reliance General Insurance Co.Ltd.</v>
          </cell>
          <cell r="F219">
            <v>43612</v>
          </cell>
        </row>
        <row r="220">
          <cell r="D220" t="str">
            <v>MALA851CLGM434009</v>
          </cell>
          <cell r="E220" t="str">
            <v>Cholamandalam MS General Insurance Co. Ltd.</v>
          </cell>
          <cell r="F220">
            <v>43614</v>
          </cell>
        </row>
        <row r="221">
          <cell r="D221" t="str">
            <v xml:space="preserve"> MALA851CLKM997327 </v>
          </cell>
          <cell r="E221" t="str">
            <v>Cholamandalam MS General Insurance Co. Ltd.</v>
          </cell>
          <cell r="F221">
            <v>43614</v>
          </cell>
        </row>
        <row r="222">
          <cell r="D222" t="str">
            <v xml:space="preserve"> MALBM51RLKM704102 </v>
          </cell>
          <cell r="E222" t="str">
            <v>Cholamandalam MS General Insurance Co. Ltd.</v>
          </cell>
          <cell r="F222">
            <v>43614</v>
          </cell>
        </row>
        <row r="223">
          <cell r="D223" t="str">
            <v>MALA851CLKM982262</v>
          </cell>
          <cell r="E223" t="str">
            <v>Cholamandalam MS General Insurance Co. Ltd.</v>
          </cell>
          <cell r="F223">
            <v>43614</v>
          </cell>
        </row>
        <row r="224">
          <cell r="D224" t="str">
            <v>MALAF51CLKM058301</v>
          </cell>
          <cell r="E224" t="str">
            <v>Bajaj Allianz General Insurance Co. Ltd.</v>
          </cell>
          <cell r="F224">
            <v>43615</v>
          </cell>
        </row>
        <row r="225">
          <cell r="D225" t="str">
            <v>MALA851CLKM993061</v>
          </cell>
          <cell r="E225" t="str">
            <v>Cholamandalam MS General Insurance Co. Ltd.</v>
          </cell>
          <cell r="F225">
            <v>43615</v>
          </cell>
        </row>
        <row r="226">
          <cell r="D226" t="str">
            <v>MALFE81CLKM011615</v>
          </cell>
          <cell r="E226" t="str">
            <v>Cholamandalam MS General Insurance Co. Ltd.</v>
          </cell>
          <cell r="F226">
            <v>43615</v>
          </cell>
        </row>
        <row r="227">
          <cell r="D227" t="str">
            <v>MALC181RLKM581404</v>
          </cell>
          <cell r="E227" t="str">
            <v>Cholamandalam MS General Insurance Co. Ltd.</v>
          </cell>
          <cell r="F227">
            <v>43616</v>
          </cell>
        </row>
        <row r="228">
          <cell r="D228" t="str">
            <v>MALA851ELJM938963</v>
          </cell>
          <cell r="E228" t="str">
            <v>Reliance General Insurance Co.Ltd.</v>
          </cell>
          <cell r="F228">
            <v>43616</v>
          </cell>
        </row>
        <row r="229">
          <cell r="D229" t="str">
            <v>MALBM51RLKM708341</v>
          </cell>
          <cell r="E229" t="str">
            <v>Reliance General Insurance Co.Ltd.</v>
          </cell>
          <cell r="F229">
            <v>43616</v>
          </cell>
        </row>
        <row r="230">
          <cell r="D230" t="str">
            <v xml:space="preserve"> MALA851CLKM032394 </v>
          </cell>
          <cell r="E230" t="str">
            <v xml:space="preserve">Cholamandalam MS General Insurance Co. Ltd. </v>
          </cell>
          <cell r="F230">
            <v>43617</v>
          </cell>
        </row>
        <row r="231">
          <cell r="D231" t="str">
            <v>MALAF51CLKM062609</v>
          </cell>
          <cell r="E231" t="str">
            <v xml:space="preserve">Cholamandalam MS General Insurance Co. Ltd. </v>
          </cell>
          <cell r="F231">
            <v>43620</v>
          </cell>
        </row>
        <row r="232">
          <cell r="D232" t="str">
            <v>MALA851CLKM015620</v>
          </cell>
          <cell r="E232" t="str">
            <v xml:space="preserve">Cholamandalam MS General Insurance Co. Ltd. </v>
          </cell>
          <cell r="F232">
            <v>43620</v>
          </cell>
        </row>
        <row r="233">
          <cell r="D233" t="str">
            <v>MALC841DLKM144298</v>
          </cell>
          <cell r="E233" t="str">
            <v xml:space="preserve">Cholamandalam MS General Insurance Co. Ltd. </v>
          </cell>
          <cell r="F233">
            <v>43621</v>
          </cell>
        </row>
        <row r="234">
          <cell r="D234" t="str">
            <v>MALA741CLKM369342</v>
          </cell>
          <cell r="E234" t="str">
            <v>Reliance General Insurance Co.Ltd.</v>
          </cell>
          <cell r="F234">
            <v>43621</v>
          </cell>
        </row>
        <row r="235">
          <cell r="D235" t="str">
            <v>MALFC81AVKM012487</v>
          </cell>
          <cell r="E235" t="str">
            <v xml:space="preserve">Bajaj Allianz General Insurance Co. Ltd. </v>
          </cell>
          <cell r="F235">
            <v>43621</v>
          </cell>
        </row>
        <row r="236">
          <cell r="D236" t="str">
            <v>MALA851CLKM999142</v>
          </cell>
          <cell r="E236" t="str">
            <v xml:space="preserve">Cholamandalam MS General Insurance Co. Ltd. </v>
          </cell>
          <cell r="F236">
            <v>43622</v>
          </cell>
        </row>
        <row r="237">
          <cell r="D237" t="str">
            <v>MALA851CLKM997676</v>
          </cell>
          <cell r="E237" t="str">
            <v>Future Generali India Insurance Co. Ltd.</v>
          </cell>
          <cell r="F237">
            <v>43623</v>
          </cell>
        </row>
        <row r="238">
          <cell r="D238" t="str">
            <v>MALC181RLKM581411</v>
          </cell>
          <cell r="E238" t="str">
            <v xml:space="preserve">Cholamandalam MS General Insurance Co. Ltd. </v>
          </cell>
          <cell r="F238">
            <v>43623</v>
          </cell>
        </row>
        <row r="239">
          <cell r="D239" t="str">
            <v>MALAC51HR5M591920</v>
          </cell>
          <cell r="E239" t="str">
            <v xml:space="preserve">Cholamandalam MS General Insurance Co. Ltd. </v>
          </cell>
          <cell r="F239">
            <v>43624</v>
          </cell>
        </row>
        <row r="240">
          <cell r="D240" t="str">
            <v>MALA851CLKM010211</v>
          </cell>
          <cell r="E240" t="str">
            <v xml:space="preserve">Cholamandalam MS General Insurance Co. Ltd. </v>
          </cell>
          <cell r="F240">
            <v>43624</v>
          </cell>
        </row>
        <row r="241">
          <cell r="D241" t="str">
            <v>MALBM51BLKM662249</v>
          </cell>
          <cell r="E241" t="str">
            <v xml:space="preserve">Cholamandalam MS General Insurance Co. Ltd. </v>
          </cell>
          <cell r="F241">
            <v>43627</v>
          </cell>
        </row>
        <row r="242">
          <cell r="D242" t="str">
            <v>MALA741CLKM372628</v>
          </cell>
          <cell r="E242" t="str">
            <v>Reliance General Insurance Co.Ltd.</v>
          </cell>
          <cell r="F242">
            <v>43628</v>
          </cell>
        </row>
        <row r="243">
          <cell r="D243" t="str">
            <v>MALA851CLKM966228</v>
          </cell>
          <cell r="E243" t="str">
            <v xml:space="preserve">Cholamandalam MS General Insurance Co. Ltd. </v>
          </cell>
          <cell r="F243">
            <v>43628</v>
          </cell>
        </row>
        <row r="244">
          <cell r="D244" t="str">
            <v>MALC841DMKM151556</v>
          </cell>
          <cell r="E244" t="str">
            <v>ICICI Lombard General Insurance Co. Ltd.</v>
          </cell>
          <cell r="F244">
            <v>43633</v>
          </cell>
        </row>
        <row r="245">
          <cell r="D245" t="str">
            <v>MALAF51CLKM059860</v>
          </cell>
          <cell r="E245" t="str">
            <v xml:space="preserve">cholamandalam MS General Insurance Co. Ltd. </v>
          </cell>
          <cell r="F245">
            <v>43633</v>
          </cell>
        </row>
        <row r="246">
          <cell r="D246" t="str">
            <v>MALA741CLKM372878</v>
          </cell>
          <cell r="E246" t="str">
            <v>Reliance General Insurance Co.Ltd.</v>
          </cell>
          <cell r="F246">
            <v>43633</v>
          </cell>
        </row>
        <row r="247">
          <cell r="D247" t="str">
            <v>MALBM51BLKM675768</v>
          </cell>
          <cell r="E247" t="str">
            <v xml:space="preserve">cholamandalam MS General Insurance Co. Ltd. </v>
          </cell>
          <cell r="F247">
            <v>43634</v>
          </cell>
        </row>
        <row r="248">
          <cell r="D248" t="str">
            <v>MALAF51CLKM058874</v>
          </cell>
          <cell r="E248" t="str">
            <v xml:space="preserve">cholamandalam MS General Insurance Co. Ltd. </v>
          </cell>
          <cell r="F248">
            <v>43634</v>
          </cell>
        </row>
        <row r="249">
          <cell r="D249" t="str">
            <v>MALFC81AVKM014054</v>
          </cell>
          <cell r="E249" t="str">
            <v xml:space="preserve">Cholamandalam MS General Insurance Co. Ltd. </v>
          </cell>
          <cell r="F249">
            <v>43634</v>
          </cell>
        </row>
        <row r="250">
          <cell r="D250" t="str">
            <v>MALFC81CLKM012858</v>
          </cell>
          <cell r="E250" t="str">
            <v xml:space="preserve">Cholamandalam MS General Insurance Co. Ltd. </v>
          </cell>
          <cell r="F250">
            <v>43634</v>
          </cell>
        </row>
        <row r="251">
          <cell r="D251" t="str">
            <v>MALAF51CLKM076938</v>
          </cell>
          <cell r="E251" t="str">
            <v xml:space="preserve">Cholamandalam MS General Insurance Co. Ltd. </v>
          </cell>
          <cell r="F251">
            <v>43634</v>
          </cell>
        </row>
        <row r="252">
          <cell r="D252" t="str">
            <v>MALA851ELJM939403</v>
          </cell>
          <cell r="E252" t="str">
            <v xml:space="preserve">Cholamandalam MS General Insurance Co. Ltd. </v>
          </cell>
          <cell r="F252">
            <v>43634</v>
          </cell>
        </row>
        <row r="253">
          <cell r="D253" t="str">
            <v>MALAM51BLDM436545</v>
          </cell>
          <cell r="E253" t="str">
            <v xml:space="preserve">Cholamandalam MS General Insurance Co. Ltd. </v>
          </cell>
          <cell r="F253">
            <v>43634</v>
          </cell>
        </row>
        <row r="254">
          <cell r="D254" t="str">
            <v>MALAF51CYKM071902</v>
          </cell>
          <cell r="E254" t="str">
            <v xml:space="preserve">Cholamandalam MS General Insurance Co. Ltd. </v>
          </cell>
          <cell r="F254">
            <v>43634</v>
          </cell>
        </row>
        <row r="255">
          <cell r="D255" t="str">
            <v>MALA851CMKM022700</v>
          </cell>
          <cell r="E255" t="str">
            <v xml:space="preserve">Cholamandalam MS General Insurance Co. Ltd. </v>
          </cell>
          <cell r="F255">
            <v>43634</v>
          </cell>
        </row>
        <row r="256">
          <cell r="D256" t="str">
            <v>MALC841CLKM153167</v>
          </cell>
          <cell r="E256" t="str">
            <v xml:space="preserve">Bajaj Allianz General Insurance Co. Ltd. </v>
          </cell>
          <cell r="F256">
            <v>43634</v>
          </cell>
        </row>
        <row r="257">
          <cell r="D257" t="str">
            <v>MALC381ULJM505074</v>
          </cell>
          <cell r="E257" t="str">
            <v xml:space="preserve">cholamandalam MS General Insurance Co. Ltd. </v>
          </cell>
          <cell r="F257">
            <v>43635</v>
          </cell>
        </row>
        <row r="258">
          <cell r="D258" t="str">
            <v>MALFE81CLKM017770</v>
          </cell>
          <cell r="E258" t="str">
            <v xml:space="preserve">Cholamandalam MS General Insurance Co. Ltd. </v>
          </cell>
          <cell r="F258">
            <v>43635</v>
          </cell>
        </row>
        <row r="259">
          <cell r="D259" t="str">
            <v>MALFC81AVKM018368</v>
          </cell>
          <cell r="E259" t="str">
            <v xml:space="preserve">cholamandalam MS General Insurance Co. Ltd. </v>
          </cell>
          <cell r="F259">
            <v>43635</v>
          </cell>
        </row>
        <row r="260">
          <cell r="D260" t="str">
            <v>MALBM51BLKM686712</v>
          </cell>
          <cell r="E260" t="str">
            <v>Reliance General Insurance Co.Ltd.</v>
          </cell>
          <cell r="F260">
            <v>43636</v>
          </cell>
        </row>
        <row r="261">
          <cell r="D261" t="str">
            <v>MALBM51BLKM669435</v>
          </cell>
          <cell r="E261" t="str">
            <v xml:space="preserve">Bajaj Allianz General Insurance Co. Ltd. </v>
          </cell>
          <cell r="F261">
            <v>43637</v>
          </cell>
        </row>
        <row r="262">
          <cell r="D262" t="str">
            <v>MALC181RLKM590568</v>
          </cell>
          <cell r="E262" t="str">
            <v xml:space="preserve">cholamandalam MS General Insurance Co. Ltd. </v>
          </cell>
          <cell r="F262">
            <v>43637</v>
          </cell>
        </row>
        <row r="263">
          <cell r="D263" t="str">
            <v>MALC381UMKM575367</v>
          </cell>
          <cell r="E263" t="str">
            <v xml:space="preserve">Cholamandalam MS General Insurance Co. Ltd. </v>
          </cell>
          <cell r="F263">
            <v>43637</v>
          </cell>
        </row>
        <row r="264">
          <cell r="D264" t="str">
            <v>MALC181RLKM591149</v>
          </cell>
          <cell r="E264" t="str">
            <v>Reliance General Insurance Co.Ltd.</v>
          </cell>
          <cell r="F264">
            <v>43637</v>
          </cell>
        </row>
        <row r="265">
          <cell r="D265" t="str">
            <v>MALFE81ALKM014697</v>
          </cell>
          <cell r="E265" t="str">
            <v xml:space="preserve">Cholamandalam MS General Insurance Co. Ltd. </v>
          </cell>
          <cell r="F265">
            <v>43640</v>
          </cell>
        </row>
        <row r="266">
          <cell r="D266" t="str">
            <v>MALC181RLKM591149</v>
          </cell>
          <cell r="E266" t="str">
            <v>Reliance General Insurance Co.Ltd.</v>
          </cell>
          <cell r="F266">
            <v>43640</v>
          </cell>
        </row>
        <row r="267">
          <cell r="D267" t="str">
            <v>MALAF51CLKM074136</v>
          </cell>
          <cell r="E267" t="str">
            <v xml:space="preserve">Cholamandalam MS General Insurance Co. Ltd. </v>
          </cell>
          <cell r="F267">
            <v>43641</v>
          </cell>
        </row>
        <row r="268">
          <cell r="D268" t="str">
            <v>MALA851CMKM998233</v>
          </cell>
          <cell r="E268" t="str">
            <v xml:space="preserve">Cholamandalam MS General Insurance Co. Ltd. </v>
          </cell>
          <cell r="F268">
            <v>43641</v>
          </cell>
        </row>
        <row r="269">
          <cell r="D269" t="str">
            <v>MALAF51CLKM062607</v>
          </cell>
          <cell r="E269" t="str">
            <v xml:space="preserve">Cholamandalam MS General Insurance Co. Ltd. </v>
          </cell>
          <cell r="F269">
            <v>43641</v>
          </cell>
        </row>
        <row r="270">
          <cell r="D270" t="str">
            <v>MALFC81ALKM018747</v>
          </cell>
          <cell r="E270" t="str">
            <v xml:space="preserve">Cholamandalam MS General Insurance Co. Ltd. </v>
          </cell>
          <cell r="F270">
            <v>43642</v>
          </cell>
        </row>
        <row r="271">
          <cell r="D271" t="str">
            <v>MALFE81CLKM022703</v>
          </cell>
          <cell r="E271" t="str">
            <v xml:space="preserve">cholamandalam MS General Insurance Co. Ltd. </v>
          </cell>
          <cell r="F271">
            <v>43643</v>
          </cell>
        </row>
        <row r="272">
          <cell r="D272" t="str">
            <v>MALAF51CYKM056957</v>
          </cell>
          <cell r="E272" t="str">
            <v xml:space="preserve">cholamandalam MS General Insurance Co. Ltd. </v>
          </cell>
          <cell r="F272">
            <v>43643</v>
          </cell>
        </row>
        <row r="273">
          <cell r="D273" t="str">
            <v>MALFC81AVKM022479</v>
          </cell>
          <cell r="E273" t="str">
            <v xml:space="preserve">Cholamandalam MS General Insurance Co. Ltd. </v>
          </cell>
          <cell r="F273">
            <v>43644</v>
          </cell>
        </row>
        <row r="274">
          <cell r="D274" t="str">
            <v>MALBM51BLFM167391</v>
          </cell>
          <cell r="E274" t="str">
            <v xml:space="preserve">cholamandalam MS General Insurance Co. Ltd. </v>
          </cell>
          <cell r="F274">
            <v>43644</v>
          </cell>
        </row>
        <row r="275">
          <cell r="D275" t="str">
            <v>MALBM51BTKM710259</v>
          </cell>
          <cell r="E275" t="str">
            <v xml:space="preserve">cholamandalam MS General Insurance Co. Ltd. </v>
          </cell>
          <cell r="F275">
            <v>43645</v>
          </cell>
        </row>
        <row r="276">
          <cell r="D276" t="str">
            <v>MALA741CLKM377224</v>
          </cell>
          <cell r="E276" t="str">
            <v xml:space="preserve">Cholamandalam MS General Insurance Co. Ltd. </v>
          </cell>
          <cell r="F276">
            <v>43645</v>
          </cell>
        </row>
        <row r="277">
          <cell r="D277" t="str">
            <v>MALFC81AVKM022951</v>
          </cell>
          <cell r="E277" t="str">
            <v xml:space="preserve">cholamandalam MS General Insurance Co. Ltd. </v>
          </cell>
          <cell r="F277">
            <v>43645</v>
          </cell>
        </row>
        <row r="278">
          <cell r="D278" t="str">
            <v xml:space="preserve"> MALC181RLKM591086 </v>
          </cell>
          <cell r="E278" t="str">
            <v xml:space="preserve">cholamandalam MS General Insurance Co. Ltd. </v>
          </cell>
          <cell r="F278">
            <v>43645</v>
          </cell>
        </row>
        <row r="279">
          <cell r="D279" t="str">
            <v>MALA741CLKM377228</v>
          </cell>
          <cell r="E279" t="str">
            <v xml:space="preserve">Cholamandalam MS General Insurance Co. Ltd. </v>
          </cell>
          <cell r="F279">
            <v>43646</v>
          </cell>
        </row>
        <row r="280">
          <cell r="D280" t="str">
            <v>MALC181RLKM594856</v>
          </cell>
          <cell r="E280" t="str">
            <v xml:space="preserve">Cholamandalam MS General Insurance Co. Ltd. </v>
          </cell>
          <cell r="F280">
            <v>43646</v>
          </cell>
        </row>
        <row r="281">
          <cell r="D281" t="str">
            <v>MALC181RLKM595426</v>
          </cell>
          <cell r="E281" t="str">
            <v xml:space="preserve">Cholamandalam MS General Insurance Co. Ltd. </v>
          </cell>
          <cell r="F281">
            <v>43646</v>
          </cell>
        </row>
        <row r="282">
          <cell r="D282" t="str">
            <v>MALFC81AVKM012141</v>
          </cell>
          <cell r="E282" t="str">
            <v xml:space="preserve">Cholamandalam MS General Insurance Co. Ltd. </v>
          </cell>
          <cell r="F282">
            <v>43646</v>
          </cell>
        </row>
        <row r="283">
          <cell r="D283" t="str">
            <v xml:space="preserve"> MALFC81CLKM018941 </v>
          </cell>
          <cell r="E283" t="str">
            <v xml:space="preserve">Cholamandalam MS General Insurance Co. Ltd. </v>
          </cell>
          <cell r="F283">
            <v>43646</v>
          </cell>
        </row>
        <row r="284">
          <cell r="D284" t="str">
            <v>MALAF51CLKM053547</v>
          </cell>
          <cell r="E284" t="str">
            <v xml:space="preserve">Cholamandalam MS General Insurance Co. Ltd. </v>
          </cell>
          <cell r="F284">
            <v>43646</v>
          </cell>
        </row>
        <row r="285">
          <cell r="D285" t="str">
            <v>MALC381ULKM573569</v>
          </cell>
          <cell r="E285" t="str">
            <v xml:space="preserve">Cholamandalam MS General Insurance Co. Ltd. </v>
          </cell>
          <cell r="F285">
            <v>43649</v>
          </cell>
        </row>
        <row r="286">
          <cell r="D286" t="str">
            <v>MALC181RLKM595426</v>
          </cell>
          <cell r="E286" t="str">
            <v xml:space="preserve">Cholamandalam MS General Insurance Co. Ltd. </v>
          </cell>
          <cell r="F286">
            <v>43649</v>
          </cell>
        </row>
        <row r="287">
          <cell r="D287" t="str">
            <v>MALC181RLKM595851</v>
          </cell>
          <cell r="E287" t="str">
            <v xml:space="preserve">Cholamandalam MS General Insurance Co. Ltd. </v>
          </cell>
          <cell r="F287">
            <v>43649</v>
          </cell>
        </row>
        <row r="288">
          <cell r="D288" t="str">
            <v>MALAF51CLKM052126</v>
          </cell>
          <cell r="E288" t="str">
            <v xml:space="preserve">Cholamandalam MS General Insurance Co. Ltd. </v>
          </cell>
          <cell r="F288">
            <v>43651</v>
          </cell>
        </row>
        <row r="289">
          <cell r="D289" t="str">
            <v>MALC181RLKM593738</v>
          </cell>
          <cell r="E289" t="str">
            <v xml:space="preserve">cholamandalam MS General Insurance Co. Ltd. </v>
          </cell>
          <cell r="F289">
            <v>43654</v>
          </cell>
        </row>
        <row r="290">
          <cell r="D290" t="str">
            <v>MALA851CLKM993799</v>
          </cell>
          <cell r="E290" t="str">
            <v xml:space="preserve">Cholamandalam MS General Insurance Co. Ltd. </v>
          </cell>
          <cell r="F290">
            <v>43656</v>
          </cell>
        </row>
        <row r="291">
          <cell r="D291" t="str">
            <v>MALBM51BLKM715311</v>
          </cell>
          <cell r="E291" t="str">
            <v xml:space="preserve">Cholamandalam MS General Insurance Co. Ltd. </v>
          </cell>
          <cell r="F291">
            <v>43656</v>
          </cell>
        </row>
        <row r="292">
          <cell r="D292" t="str">
            <v>MALAF51CLKM076939</v>
          </cell>
          <cell r="E292" t="str">
            <v xml:space="preserve">Cholamandalam MS General Insurance Co. Ltd. </v>
          </cell>
          <cell r="F292">
            <v>43657</v>
          </cell>
        </row>
        <row r="293">
          <cell r="D293" t="str">
            <v>MALA741CLKM373412</v>
          </cell>
          <cell r="E293" t="str">
            <v>Reliance General Insurance Co.Ltd.</v>
          </cell>
          <cell r="F293">
            <v>43657</v>
          </cell>
        </row>
        <row r="294">
          <cell r="D294" t="str">
            <v>MALAF51CYKM048504</v>
          </cell>
          <cell r="E294" t="str">
            <v xml:space="preserve">Cholamandalam MS General Insurance Co. Ltd. </v>
          </cell>
          <cell r="F294">
            <v>43662</v>
          </cell>
        </row>
        <row r="295">
          <cell r="D295" t="str">
            <v>MALA851CLKM022430</v>
          </cell>
          <cell r="E295" t="str">
            <v xml:space="preserve">Cholamandalam MS General Insurance Co. Ltd. </v>
          </cell>
          <cell r="F295">
            <v>43663</v>
          </cell>
        </row>
        <row r="296">
          <cell r="D296" t="str">
            <v>MALFE81CLKM029422</v>
          </cell>
          <cell r="E296" t="str">
            <v xml:space="preserve">Cholamandalam MS General Insurance Co. Ltd. </v>
          </cell>
          <cell r="F296">
            <v>43663</v>
          </cell>
        </row>
        <row r="297">
          <cell r="D297" t="str">
            <v>MALBM51BLKM713401</v>
          </cell>
          <cell r="E297" t="str">
            <v>Reliance General Insurance Co.Ltd.</v>
          </cell>
          <cell r="F297">
            <v>43664</v>
          </cell>
        </row>
        <row r="298">
          <cell r="D298" t="str">
            <v xml:space="preserve"> MALA741CLKM373425 </v>
          </cell>
          <cell r="E298" t="str">
            <v>Reliance General Insurance Co.Ltd.</v>
          </cell>
          <cell r="F298">
            <v>43664</v>
          </cell>
        </row>
        <row r="299">
          <cell r="D299" t="str">
            <v>MALFC81AVKM022952</v>
          </cell>
          <cell r="E299" t="str">
            <v xml:space="preserve">Cholamandalam MS General Insurance Co. Ltd. </v>
          </cell>
          <cell r="F299">
            <v>43664</v>
          </cell>
        </row>
        <row r="300">
          <cell r="D300" t="str">
            <v>MALC381ULKM597332</v>
          </cell>
          <cell r="E300" t="str">
            <v xml:space="preserve">Cholamandalam MS General Insurance Co. Ltd. </v>
          </cell>
          <cell r="F300">
            <v>43664</v>
          </cell>
        </row>
        <row r="301">
          <cell r="D301" t="str">
            <v>MALBM51RLKM715992</v>
          </cell>
          <cell r="E301" t="str">
            <v>Reliance General Insurance Co.Ltd.</v>
          </cell>
          <cell r="F301">
            <v>43665</v>
          </cell>
        </row>
        <row r="302">
          <cell r="D302" t="str">
            <v>MALC181RLGM075456</v>
          </cell>
          <cell r="E302" t="str">
            <v>ICICI Lombard General Insurance Co. Ltd.</v>
          </cell>
          <cell r="F302">
            <v>43665</v>
          </cell>
        </row>
        <row r="303">
          <cell r="D303" t="str">
            <v>MALFC81AVKM028125</v>
          </cell>
          <cell r="E303" t="str">
            <v xml:space="preserve">cholamandalam MS General Insurance Co. Ltd. </v>
          </cell>
          <cell r="F303">
            <v>43665</v>
          </cell>
        </row>
        <row r="304">
          <cell r="D304" t="str">
            <v>MALA851CLKM994132</v>
          </cell>
          <cell r="E304" t="str">
            <v xml:space="preserve">Cholamandalam MS General Insurance Co. Ltd. </v>
          </cell>
          <cell r="F304">
            <v>43665</v>
          </cell>
        </row>
        <row r="305">
          <cell r="D305" t="str">
            <v xml:space="preserve"> MALC841CLKM166239 </v>
          </cell>
          <cell r="E305" t="str">
            <v xml:space="preserve">Cholamandalam MS General Insurance Co. Ltd. </v>
          </cell>
          <cell r="F305">
            <v>43668</v>
          </cell>
        </row>
        <row r="306">
          <cell r="D306" t="str">
            <v>MALC381CMKM598711</v>
          </cell>
          <cell r="E306" t="str">
            <v xml:space="preserve">Cholamandalam MS General Insurance Co. Ltd. </v>
          </cell>
          <cell r="F306">
            <v>43668</v>
          </cell>
        </row>
        <row r="307">
          <cell r="D307" t="str">
            <v>MALFC81CLKM030884</v>
          </cell>
          <cell r="E307" t="str">
            <v>Reliance General Insurance Co.Ltd.</v>
          </cell>
          <cell r="F307">
            <v>43669</v>
          </cell>
        </row>
        <row r="308">
          <cell r="D308" t="str">
            <v xml:space="preserve"> MALC841DMKM151916 </v>
          </cell>
          <cell r="E308" t="str">
            <v>Reliance General Insurance Co.Ltd.</v>
          </cell>
          <cell r="F308">
            <v>43671</v>
          </cell>
        </row>
        <row r="309">
          <cell r="D309" t="str">
            <v>MALAF51CLKM077459</v>
          </cell>
          <cell r="E309" t="str">
            <v xml:space="preserve">Cholamandalam MS General Insurance Co. Ltd. </v>
          </cell>
          <cell r="F309">
            <v>43671</v>
          </cell>
        </row>
        <row r="310">
          <cell r="D310" t="str">
            <v>MALA741CLKM375563</v>
          </cell>
          <cell r="E310" t="str">
            <v>Reliance General Insurance Co.Ltd.</v>
          </cell>
          <cell r="F310">
            <v>43671</v>
          </cell>
        </row>
        <row r="311">
          <cell r="D311" t="str">
            <v>MALA741CLKM375602</v>
          </cell>
          <cell r="E311" t="str">
            <v>Reliance General Insurance Co.Ltd.</v>
          </cell>
          <cell r="F311">
            <v>43672</v>
          </cell>
        </row>
        <row r="312">
          <cell r="D312" t="str">
            <v>MALBM51RLKM724102</v>
          </cell>
          <cell r="E312" t="str">
            <v>Reliance General Insurance Co.Ltd.</v>
          </cell>
          <cell r="F312">
            <v>43672</v>
          </cell>
        </row>
        <row r="313">
          <cell r="D313" t="str">
            <v>MALFC81AVKM030358</v>
          </cell>
          <cell r="E313" t="str">
            <v xml:space="preserve">Cholamandalam MS General Insurance Co. Ltd. </v>
          </cell>
          <cell r="F313">
            <v>43672</v>
          </cell>
        </row>
        <row r="314">
          <cell r="D314" t="str">
            <v>MALBM51RLFM132281</v>
          </cell>
          <cell r="E314" t="str">
            <v>Bajaj Allianz General Insurance Co. Ltd.</v>
          </cell>
          <cell r="F314">
            <v>43672</v>
          </cell>
        </row>
        <row r="315">
          <cell r="D315" t="str">
            <v>MALA851CLKM016740</v>
          </cell>
          <cell r="E315" t="str">
            <v>Bajaj Allianz General Insurance Co. Ltd.</v>
          </cell>
          <cell r="F315">
            <v>43675</v>
          </cell>
        </row>
        <row r="316">
          <cell r="D316" t="str">
            <v>MALC381CMKM599688</v>
          </cell>
          <cell r="E316" t="str">
            <v xml:space="preserve">Cholamandalam MS General Insurance Co. Ltd. </v>
          </cell>
          <cell r="F316">
            <v>43675</v>
          </cell>
        </row>
        <row r="317">
          <cell r="D317" t="str">
            <v>MALFE81ALKM029303</v>
          </cell>
          <cell r="E317" t="str">
            <v xml:space="preserve">Cholamandalam MS General Insurance Co. Ltd. </v>
          </cell>
          <cell r="F317">
            <v>43676</v>
          </cell>
        </row>
        <row r="318">
          <cell r="D318" t="str">
            <v xml:space="preserve"> MALAF51CLKM076935 </v>
          </cell>
          <cell r="E318" t="str">
            <v>Cholamandalam MS General Insurance Co. Ltd.</v>
          </cell>
          <cell r="F318">
            <v>43678</v>
          </cell>
        </row>
        <row r="319">
          <cell r="D319" t="str">
            <v xml:space="preserve"> MALC381CMKM603811</v>
          </cell>
          <cell r="E319" t="str">
            <v>Cholamandalam MS General Insurance Co. Ltd.</v>
          </cell>
          <cell r="F319">
            <v>43678</v>
          </cell>
        </row>
        <row r="320">
          <cell r="D320" t="str">
            <v>MALFC81AVKM032654</v>
          </cell>
          <cell r="E320" t="str">
            <v>Cholamandalam MS General Insurance Co. Ltd.</v>
          </cell>
          <cell r="F320">
            <v>43678</v>
          </cell>
        </row>
        <row r="321">
          <cell r="D321" t="str">
            <v>MALAF51CYKM076080</v>
          </cell>
          <cell r="E321" t="str">
            <v>Cholamandalam MS General Insurance Co. Ltd.</v>
          </cell>
          <cell r="F321">
            <v>43678</v>
          </cell>
        </row>
        <row r="322">
          <cell r="D322" t="str">
            <v xml:space="preserve"> MALFE81CLKM033071 </v>
          </cell>
          <cell r="E322" t="str">
            <v>Cholamandalam MS General Insurance Co. Ltd.</v>
          </cell>
          <cell r="F322">
            <v>43678</v>
          </cell>
        </row>
        <row r="323">
          <cell r="D323" t="str">
            <v xml:space="preserve"> MALA851CLKM020838 </v>
          </cell>
          <cell r="E323" t="str">
            <v>Cholamandalam MS General Insurance Co. Ltd.</v>
          </cell>
          <cell r="F323">
            <v>43678</v>
          </cell>
        </row>
        <row r="324">
          <cell r="D324" t="str">
            <v xml:space="preserve"> MALAF51CLKM082925 </v>
          </cell>
          <cell r="E324" t="str">
            <v>Cholamandalam MS General Insurance Co. Ltd.</v>
          </cell>
          <cell r="F324">
            <v>43679</v>
          </cell>
        </row>
        <row r="325">
          <cell r="D325" t="str">
            <v>MALA851CLKM997674</v>
          </cell>
          <cell r="E325" t="str">
            <v>Cholamandalam MS General Insurance Co. Ltd.</v>
          </cell>
          <cell r="F325">
            <v>43679</v>
          </cell>
        </row>
        <row r="326">
          <cell r="D326" t="str">
            <v xml:space="preserve"> MALAF51CLKM082946</v>
          </cell>
          <cell r="E326" t="str">
            <v xml:space="preserve">Reliance General Insurance Co.Ltd. </v>
          </cell>
          <cell r="F326">
            <v>43679</v>
          </cell>
        </row>
        <row r="327">
          <cell r="D327" t="str">
            <v xml:space="preserve"> MALA851CLKM014345 </v>
          </cell>
          <cell r="E327" t="str">
            <v xml:space="preserve">Reliance General Insurance Co.Ltd. </v>
          </cell>
          <cell r="F327">
            <v>43679</v>
          </cell>
        </row>
        <row r="328">
          <cell r="D328" t="str">
            <v xml:space="preserve"> MALC181RLKM603992 </v>
          </cell>
          <cell r="E328" t="str">
            <v>Cholamandalam MS General Insurance Co. Ltd.</v>
          </cell>
          <cell r="F328">
            <v>43680</v>
          </cell>
        </row>
        <row r="329">
          <cell r="D329" t="str">
            <v>MALA851CLKM018282</v>
          </cell>
          <cell r="E329" t="str">
            <v xml:space="preserve">Reliance General Insurance Co.Ltd. </v>
          </cell>
          <cell r="F329">
            <v>43682</v>
          </cell>
        </row>
        <row r="330">
          <cell r="D330" t="str">
            <v>MALA851CLKM010212</v>
          </cell>
          <cell r="E330" t="str">
            <v>Cholamandalam MS General Insurance Co. Ltd.</v>
          </cell>
          <cell r="F330">
            <v>43682</v>
          </cell>
        </row>
        <row r="331">
          <cell r="D331" t="str">
            <v>MALFC81BLKM032500</v>
          </cell>
          <cell r="E331" t="str">
            <v>Cholamandalam MS General Insurance Co. Ltd.</v>
          </cell>
          <cell r="F331">
            <v>43682</v>
          </cell>
        </row>
        <row r="332">
          <cell r="D332" t="str">
            <v>MALFC81AVKM032950</v>
          </cell>
          <cell r="E332" t="str">
            <v>Cholamandalam MS General Insurance Co. Ltd.</v>
          </cell>
          <cell r="F332">
            <v>43682</v>
          </cell>
        </row>
        <row r="333">
          <cell r="D333" t="str">
            <v>MALFC81AVKM014041</v>
          </cell>
          <cell r="E333" t="str">
            <v>Cholamandalam MS General Insurance Co. Ltd.</v>
          </cell>
          <cell r="F333">
            <v>43682</v>
          </cell>
        </row>
        <row r="334">
          <cell r="D334" t="str">
            <v>MALA851CLKM016743</v>
          </cell>
          <cell r="E334" t="str">
            <v>Cholamandalam MS General Insurance Co. Ltd.</v>
          </cell>
          <cell r="F334">
            <v>43683</v>
          </cell>
        </row>
        <row r="335">
          <cell r="D335" t="str">
            <v xml:space="preserve"> MALA741CLKM374998 </v>
          </cell>
          <cell r="E335" t="str">
            <v xml:space="preserve">Reliance General Insurance Co.Ltd. </v>
          </cell>
          <cell r="F335">
            <v>43684</v>
          </cell>
        </row>
        <row r="336">
          <cell r="D336" t="str">
            <v>MALA741CLKM373410</v>
          </cell>
          <cell r="E336" t="str">
            <v xml:space="preserve">Reliance General Insurance Co.Ltd. </v>
          </cell>
          <cell r="F336">
            <v>43685</v>
          </cell>
        </row>
        <row r="337">
          <cell r="D337" t="str">
            <v>MALBM51BTKM670800</v>
          </cell>
          <cell r="E337" t="str">
            <v xml:space="preserve">Reliance General Insurance Co.Ltd. </v>
          </cell>
          <cell r="F337">
            <v>43685</v>
          </cell>
        </row>
        <row r="338">
          <cell r="D338" t="str">
            <v>MALBM51BLKM730313</v>
          </cell>
          <cell r="E338" t="str">
            <v>Cholamandalam MS General Insurance Co. Ltd.</v>
          </cell>
          <cell r="F338">
            <v>43685</v>
          </cell>
        </row>
        <row r="339">
          <cell r="D339" t="str">
            <v>MALC181RLKM604037</v>
          </cell>
          <cell r="E339" t="str">
            <v xml:space="preserve">Reliance General Insurance Co.Ltd. </v>
          </cell>
          <cell r="F339">
            <v>43685</v>
          </cell>
        </row>
        <row r="340">
          <cell r="D340" t="str">
            <v>MALAF51CYKM076418</v>
          </cell>
          <cell r="E340" t="str">
            <v>Cholamandalam MS General Insurance Co. Ltd.</v>
          </cell>
          <cell r="F340">
            <v>43686</v>
          </cell>
        </row>
        <row r="341">
          <cell r="D341" t="str">
            <v>MALAF51CLKM080672</v>
          </cell>
          <cell r="E341" t="str">
            <v xml:space="preserve">reliance General Insurance Co.Ltd. </v>
          </cell>
          <cell r="F341">
            <v>43687</v>
          </cell>
        </row>
        <row r="342">
          <cell r="D342" t="str">
            <v>MALA741CLKM375098</v>
          </cell>
          <cell r="E342" t="str">
            <v xml:space="preserve">Reliance General Insurance Co.Ltd. </v>
          </cell>
          <cell r="F342">
            <v>43687</v>
          </cell>
        </row>
        <row r="343">
          <cell r="D343" t="str">
            <v>MALAM51BLFM644408</v>
          </cell>
          <cell r="E343" t="str">
            <v>cholamandalam MS General Insurance Co. Ltd.</v>
          </cell>
          <cell r="F343">
            <v>43687</v>
          </cell>
        </row>
        <row r="344">
          <cell r="D344" t="str">
            <v>MALAF51CYKM081732</v>
          </cell>
          <cell r="E344" t="str">
            <v>Cholamandalam MS General Insurance Co. Ltd.</v>
          </cell>
          <cell r="F344">
            <v>43689</v>
          </cell>
        </row>
        <row r="345">
          <cell r="D345" t="str">
            <v>MALFE81ALKM010386</v>
          </cell>
          <cell r="E345" t="str">
            <v>Cholamandalam MS General Insurance Co. Ltd.</v>
          </cell>
          <cell r="F345">
            <v>43689</v>
          </cell>
        </row>
        <row r="346">
          <cell r="D346" t="str">
            <v>MALC381CLHM281833</v>
          </cell>
          <cell r="E346" t="str">
            <v xml:space="preserve">ICICI Lombard General Insurance Co. Ltd. </v>
          </cell>
          <cell r="F346">
            <v>43690</v>
          </cell>
        </row>
        <row r="347">
          <cell r="D347" t="str">
            <v>MALA741CLKM375086</v>
          </cell>
          <cell r="E347" t="str">
            <v xml:space="preserve">Reliance General Insurance Co.Ltd. </v>
          </cell>
          <cell r="F347">
            <v>43690</v>
          </cell>
        </row>
        <row r="348">
          <cell r="D348" t="str">
            <v>MALBM51BLJM585095</v>
          </cell>
          <cell r="E348" t="str">
            <v xml:space="preserve">Reliance General Insurance Co.Ltd. </v>
          </cell>
          <cell r="F348">
            <v>43691</v>
          </cell>
        </row>
        <row r="349">
          <cell r="D349" t="str">
            <v>MALC181RLKM595386</v>
          </cell>
          <cell r="E349" t="str">
            <v>Cholamandalam MS General Insurance Co. Ltd.</v>
          </cell>
          <cell r="F349">
            <v>43693</v>
          </cell>
        </row>
        <row r="350">
          <cell r="D350" t="str">
            <v>MALFC81AVKM036003</v>
          </cell>
          <cell r="E350" t="str">
            <v>Cholamandalam MS General Insurance Co. Ltd.</v>
          </cell>
          <cell r="F350">
            <v>43693</v>
          </cell>
        </row>
        <row r="351">
          <cell r="D351" t="str">
            <v>MALBM51BLGM245189</v>
          </cell>
          <cell r="E351" t="str">
            <v xml:space="preserve">HDFC ERGO General Insurance Company Limited </v>
          </cell>
          <cell r="F351">
            <v>43694</v>
          </cell>
        </row>
        <row r="352">
          <cell r="D352" t="str">
            <v>MALFC81CLKM037888</v>
          </cell>
          <cell r="E352" t="str">
            <v>Cholamandalam MS General Insurance Co. Ltd.</v>
          </cell>
          <cell r="F352">
            <v>43694</v>
          </cell>
        </row>
        <row r="353">
          <cell r="D353" t="str">
            <v>MALC841ALKM169967</v>
          </cell>
          <cell r="E353" t="str">
            <v xml:space="preserve">Reliance General Insurance Co.Ltd. </v>
          </cell>
          <cell r="F353">
            <v>43694</v>
          </cell>
        </row>
        <row r="354">
          <cell r="D354" t="str">
            <v xml:space="preserve"> MALA741CLKM377582 </v>
          </cell>
          <cell r="E354" t="str">
            <v>Cholamandalam MS General Insurance Co. Ltd.</v>
          </cell>
          <cell r="F354">
            <v>43694</v>
          </cell>
        </row>
        <row r="355">
          <cell r="D355" t="str">
            <v xml:space="preserve"> MALC181RLKM580479 </v>
          </cell>
          <cell r="E355" t="str">
            <v>Cholamandalam MS General Insurance Co. Ltd.</v>
          </cell>
          <cell r="F355">
            <v>43694</v>
          </cell>
        </row>
        <row r="356">
          <cell r="D356" t="str">
            <v>MALFC81BLKM039548</v>
          </cell>
          <cell r="E356" t="str">
            <v>Cholamandalam MS General Insurance Co. Ltd.</v>
          </cell>
          <cell r="F356">
            <v>43694</v>
          </cell>
        </row>
        <row r="357">
          <cell r="D357" t="str">
            <v xml:space="preserve"> MALC181RLKM610220 </v>
          </cell>
          <cell r="E357" t="str">
            <v>Cholamandalam MS General Insurance Co. Ltd.</v>
          </cell>
          <cell r="F357">
            <v>43697</v>
          </cell>
        </row>
        <row r="358">
          <cell r="D358" t="str">
            <v>MALA851CLKM025583</v>
          </cell>
          <cell r="E358" t="str">
            <v>Cholamandalam MS General Insurance Co. Ltd.</v>
          </cell>
          <cell r="F358">
            <v>43697</v>
          </cell>
        </row>
        <row r="359">
          <cell r="D359" t="str">
            <v>MALA851CLKM013168</v>
          </cell>
          <cell r="E359" t="str">
            <v>Cholamandalam MS General Insurance Co. Ltd.</v>
          </cell>
          <cell r="F359">
            <v>43697</v>
          </cell>
        </row>
        <row r="360">
          <cell r="D360" t="str">
            <v xml:space="preserve"> MALA851CLKM010261</v>
          </cell>
          <cell r="E360" t="str">
            <v>Cholamandalam MS General Insurance Co. Ltd.</v>
          </cell>
          <cell r="F360">
            <v>43698</v>
          </cell>
        </row>
        <row r="361">
          <cell r="D361" t="str">
            <v>MALBM51BLKM715644</v>
          </cell>
          <cell r="E361" t="str">
            <v>Cholamandalam MS General Insurance Co. Ltd.</v>
          </cell>
          <cell r="F361">
            <v>43698</v>
          </cell>
        </row>
        <row r="362">
          <cell r="D362" t="str">
            <v xml:space="preserve"> MALC841CLKM169196 </v>
          </cell>
          <cell r="E362" t="str">
            <v>The New India Assurance Co. Ltd.</v>
          </cell>
          <cell r="F362">
            <v>43698</v>
          </cell>
        </row>
        <row r="363">
          <cell r="D363" t="str">
            <v>MALA851CLKM998994</v>
          </cell>
          <cell r="E363" t="str">
            <v>Cholamandalam MS General Insurance Co. Ltd.</v>
          </cell>
          <cell r="F363">
            <v>43698</v>
          </cell>
        </row>
        <row r="364">
          <cell r="D364" t="str">
            <v>MALB351CYKM010126</v>
          </cell>
          <cell r="E364" t="str">
            <v xml:space="preserve">Reliance General Insurance Co.Ltd. </v>
          </cell>
          <cell r="F364">
            <v>43699</v>
          </cell>
        </row>
        <row r="365">
          <cell r="D365" t="str">
            <v>MALBM51BLKM723431</v>
          </cell>
          <cell r="E365" t="str">
            <v>Cholamandalam MS General Insurance Co. Ltd.</v>
          </cell>
          <cell r="F365">
            <v>43700</v>
          </cell>
        </row>
        <row r="366">
          <cell r="D366" t="str">
            <v>MALAF51CYKM088345</v>
          </cell>
          <cell r="E366" t="str">
            <v xml:space="preserve">Reliance General Insurance Co.Ltd. </v>
          </cell>
          <cell r="F366">
            <v>43703</v>
          </cell>
        </row>
        <row r="367">
          <cell r="D367" t="str">
            <v>MALAF51CLKM059650</v>
          </cell>
          <cell r="E367" t="str">
            <v>Cholamandalam MS General Insurance Co. Ltd.</v>
          </cell>
          <cell r="F367">
            <v>43703</v>
          </cell>
        </row>
        <row r="368">
          <cell r="D368" t="str">
            <v>MALA741CLKM375601</v>
          </cell>
          <cell r="E368" t="str">
            <v xml:space="preserve">Bajaj Allianz General Insurance Co. Ltd. </v>
          </cell>
          <cell r="F368">
            <v>43703</v>
          </cell>
        </row>
        <row r="369">
          <cell r="D369" t="str">
            <v>MALAF51CYKM083381</v>
          </cell>
          <cell r="E369" t="str">
            <v xml:space="preserve">Bajaj Allianz General Insurance Co. Ltd. </v>
          </cell>
          <cell r="F369">
            <v>43704</v>
          </cell>
        </row>
        <row r="370">
          <cell r="D370" t="str">
            <v>MALB351CYKM012194</v>
          </cell>
          <cell r="E370" t="str">
            <v xml:space="preserve">Bajaj Allianz General Insurance Co. Ltd. </v>
          </cell>
          <cell r="F370">
            <v>43704</v>
          </cell>
        </row>
        <row r="371">
          <cell r="D371" t="str">
            <v>MALA851CLKM032874</v>
          </cell>
          <cell r="E371" t="str">
            <v xml:space="preserve">Bajaj Allianz General Insurance Co. Ltd. </v>
          </cell>
          <cell r="F371">
            <v>43704</v>
          </cell>
        </row>
        <row r="372">
          <cell r="D372" t="str">
            <v>MALAF51CYKM084875</v>
          </cell>
          <cell r="E372" t="str">
            <v xml:space="preserve">iCICI Lombard General Insurance Co. Ltd. </v>
          </cell>
          <cell r="F372">
            <v>43704</v>
          </cell>
        </row>
        <row r="373">
          <cell r="D373" t="str">
            <v>MALC381CLKM604840</v>
          </cell>
          <cell r="E373" t="str">
            <v xml:space="preserve">Reliance General Insurance Co.Ltd. </v>
          </cell>
          <cell r="F373">
            <v>43705</v>
          </cell>
        </row>
        <row r="374">
          <cell r="D374" t="str">
            <v xml:space="preserve"> MALAF51CLKM078477 </v>
          </cell>
          <cell r="E374" t="str">
            <v xml:space="preserve">Bajaj Allianz General Insurance Co. Ltd. </v>
          </cell>
          <cell r="F374">
            <v>43705</v>
          </cell>
        </row>
        <row r="375">
          <cell r="D375" t="str">
            <v>MALBM51BLKM732854</v>
          </cell>
          <cell r="E375" t="str">
            <v xml:space="preserve">Bajaj Allianz General Insurance Co. Ltd. </v>
          </cell>
          <cell r="F375">
            <v>43705</v>
          </cell>
        </row>
        <row r="376">
          <cell r="D376" t="str">
            <v>MALFC81CLKM041629</v>
          </cell>
          <cell r="E376" t="str">
            <v>Cholamandalam MS General Insurance Co. Ltd.</v>
          </cell>
          <cell r="F376">
            <v>43706</v>
          </cell>
        </row>
        <row r="377">
          <cell r="D377" t="str">
            <v>MALC181RLKM597070</v>
          </cell>
          <cell r="E377" t="str">
            <v>Cholamandalam MS General Insurance Co. Ltd.</v>
          </cell>
          <cell r="F377">
            <v>43706</v>
          </cell>
        </row>
        <row r="378">
          <cell r="D378" t="str">
            <v>MALFE81CLKM038024</v>
          </cell>
          <cell r="E378" t="str">
            <v>Cholamandalam MS General Insurance Co. Ltd.</v>
          </cell>
          <cell r="F378">
            <v>43706</v>
          </cell>
        </row>
        <row r="379">
          <cell r="D379" t="str">
            <v>MALFC81AVKM036361</v>
          </cell>
          <cell r="E379" t="str">
            <v>Cholamandalam MS General Insurance Co. Ltd.</v>
          </cell>
          <cell r="F379">
            <v>43706</v>
          </cell>
        </row>
        <row r="380">
          <cell r="D380" t="str">
            <v>MALB551CLKM010995</v>
          </cell>
          <cell r="E380" t="str">
            <v>Cholamandalam MS General Insurance Co. Ltd.</v>
          </cell>
          <cell r="F380">
            <v>43706</v>
          </cell>
        </row>
        <row r="381">
          <cell r="D381" t="str">
            <v>MALA741CLKM377150</v>
          </cell>
          <cell r="E381" t="str">
            <v>Cholamandalam MS General Insurance Co. Ltd.</v>
          </cell>
          <cell r="F381">
            <v>43706</v>
          </cell>
        </row>
        <row r="382">
          <cell r="D382" t="str">
            <v>MALAF51CLKM083071</v>
          </cell>
          <cell r="E382" t="str">
            <v xml:space="preserve">Reliance General Insurance Co.Ltd. </v>
          </cell>
          <cell r="F382">
            <v>43706</v>
          </cell>
        </row>
        <row r="383">
          <cell r="D383" t="str">
            <v>MALC181RLKM580471</v>
          </cell>
          <cell r="E383" t="str">
            <v>Cholamandalam MS General Insurance Co. Ltd.</v>
          </cell>
          <cell r="F383">
            <v>43707</v>
          </cell>
        </row>
        <row r="384">
          <cell r="D384" t="str">
            <v>MALBM51BLKM734713</v>
          </cell>
          <cell r="E384" t="str">
            <v>Cholamandalam MS General Insurance Co. Ltd.</v>
          </cell>
          <cell r="F384">
            <v>43707</v>
          </cell>
        </row>
        <row r="385">
          <cell r="D385" t="str">
            <v>MALAF51CLKM056622</v>
          </cell>
          <cell r="E385" t="str">
            <v>Cholamandalam MS General Insurance Co. Ltd.</v>
          </cell>
          <cell r="F385">
            <v>43707</v>
          </cell>
        </row>
        <row r="386">
          <cell r="D386" t="str">
            <v>MALC281RLKM611900</v>
          </cell>
          <cell r="E386" t="str">
            <v>Cholamandalam MS General Insurance Co. Ltd.</v>
          </cell>
          <cell r="F386">
            <v>43707</v>
          </cell>
        </row>
        <row r="387">
          <cell r="D387" t="str">
            <v>MALB351CYKM014406</v>
          </cell>
          <cell r="E387" t="str">
            <v>Cholamandalam MS General Insurance Co. Ltd.</v>
          </cell>
          <cell r="F387">
            <v>43708</v>
          </cell>
        </row>
        <row r="388">
          <cell r="D388" t="str">
            <v>MALB351CYKM014984</v>
          </cell>
          <cell r="E388" t="str">
            <v>Cholamandalam MS General Insurance Co. Ltd.</v>
          </cell>
          <cell r="F388">
            <v>43710</v>
          </cell>
        </row>
        <row r="389">
          <cell r="D389" t="str">
            <v>MALFC81CLKM045088</v>
          </cell>
          <cell r="E389" t="str">
            <v>Cholamandalam MS General Insurance Co. Ltd.</v>
          </cell>
          <cell r="F389">
            <v>43710</v>
          </cell>
        </row>
        <row r="390">
          <cell r="D390" t="str">
            <v>MALA851CLKM013343</v>
          </cell>
          <cell r="E390" t="str">
            <v>Cholamandalam MS General Insurance Co. Ltd.</v>
          </cell>
          <cell r="F390">
            <v>43711</v>
          </cell>
        </row>
        <row r="391">
          <cell r="D391" t="str">
            <v>MALBM51RLGM207342</v>
          </cell>
          <cell r="E391" t="str">
            <v>Bharti AXA General Insurance Co. Ltd.</v>
          </cell>
          <cell r="F391">
            <v>43711</v>
          </cell>
        </row>
        <row r="392">
          <cell r="D392" t="str">
            <v>MALC181RLKM619935</v>
          </cell>
          <cell r="E392" t="str">
            <v>Cholamandalam MS General Insurance Co. Ltd.</v>
          </cell>
          <cell r="F392">
            <v>43711</v>
          </cell>
        </row>
        <row r="393">
          <cell r="D393" t="str">
            <v>MALC181RLKM610162</v>
          </cell>
          <cell r="E393" t="str">
            <v>Cholamandalam MS General Insurance Co. Ltd.</v>
          </cell>
          <cell r="F393">
            <v>43711</v>
          </cell>
        </row>
        <row r="394">
          <cell r="D394" t="str">
            <v>MALA851CLKM058387</v>
          </cell>
          <cell r="E394" t="str">
            <v>Cholamandalam MS General Insurance Co. Ltd.</v>
          </cell>
          <cell r="F394">
            <v>43713</v>
          </cell>
        </row>
        <row r="395">
          <cell r="D395" t="str">
            <v xml:space="preserve"> MALA851CLKM999072 </v>
          </cell>
          <cell r="E395" t="str">
            <v>Cholamandalam MS General Insurance Co. Ltd.</v>
          </cell>
          <cell r="F395">
            <v>43714</v>
          </cell>
        </row>
        <row r="396">
          <cell r="D396" t="str">
            <v>MALB251CYKM015394</v>
          </cell>
          <cell r="E396" t="str">
            <v>Cholamandalam MS General Insurance Co. Ltd.</v>
          </cell>
          <cell r="F396">
            <v>43714</v>
          </cell>
        </row>
        <row r="397">
          <cell r="D397" t="str">
            <v>MALB351CYKM014558</v>
          </cell>
          <cell r="E397" t="str">
            <v xml:space="preserve">Reliance General Insurance Co.Ltd. </v>
          </cell>
          <cell r="F397">
            <v>43714</v>
          </cell>
        </row>
        <row r="398">
          <cell r="D398" t="str">
            <v xml:space="preserve">MALBM51RLKM715984 </v>
          </cell>
          <cell r="E398" t="str">
            <v xml:space="preserve">Reliance General Insurance Co.Ltd. </v>
          </cell>
          <cell r="F398">
            <v>43714</v>
          </cell>
        </row>
        <row r="399">
          <cell r="D399" t="str">
            <v>MALCU41DMDM140713</v>
          </cell>
          <cell r="E399" t="str">
            <v>Cholamandalam MS General Insurance Co. Ltd.</v>
          </cell>
          <cell r="F399">
            <v>43715</v>
          </cell>
        </row>
        <row r="400">
          <cell r="D400" t="str">
            <v>MALAE51CLKM088083</v>
          </cell>
          <cell r="E400" t="str">
            <v xml:space="preserve">ICICI Lombard General Insurance Co. Ltd. </v>
          </cell>
          <cell r="F400">
            <v>43717</v>
          </cell>
        </row>
        <row r="401">
          <cell r="D401" t="str">
            <v>MALC181CLGM161931</v>
          </cell>
          <cell r="E401" t="str">
            <v>Bajaj Allianz General Insurance Co. Ltd.</v>
          </cell>
          <cell r="F401">
            <v>43718</v>
          </cell>
        </row>
        <row r="402">
          <cell r="D402" t="str">
            <v>MALB351CYKM018575</v>
          </cell>
          <cell r="E402" t="str">
            <v>Cholamandalam MS General Insurance Co. Ltd.</v>
          </cell>
          <cell r="F402">
            <v>43718</v>
          </cell>
        </row>
        <row r="403">
          <cell r="D403" t="str">
            <v xml:space="preserve"> MALB351CLKM017129 </v>
          </cell>
          <cell r="E403" t="str">
            <v xml:space="preserve">Reliance General Insurance Co.Ltd. </v>
          </cell>
          <cell r="F403">
            <v>43719</v>
          </cell>
        </row>
        <row r="404">
          <cell r="D404" t="str">
            <v>MALBM51RLKM719455</v>
          </cell>
          <cell r="E404" t="str">
            <v xml:space="preserve">Reliance General Insurance Co.Ltd. </v>
          </cell>
          <cell r="F404">
            <v>43720</v>
          </cell>
        </row>
        <row r="405">
          <cell r="D405" t="str">
            <v>MALBM51BLKM664173</v>
          </cell>
          <cell r="E405" t="str">
            <v>Cholamandalam MS General Insurance Co. Ltd.</v>
          </cell>
          <cell r="F405">
            <v>43720</v>
          </cell>
        </row>
        <row r="406">
          <cell r="D406" t="str">
            <v>MALAF51CYKM087454</v>
          </cell>
          <cell r="E406" t="str">
            <v>Cholamandalam MS General Insurance Co. Ltd.</v>
          </cell>
          <cell r="F406">
            <v>43721</v>
          </cell>
        </row>
        <row r="407">
          <cell r="D407" t="str">
            <v>MALFC81BLKM045986</v>
          </cell>
          <cell r="E407" t="str">
            <v>Cholamandalam MS General Insurance Co. Ltd.</v>
          </cell>
          <cell r="F407">
            <v>43721</v>
          </cell>
        </row>
        <row r="408">
          <cell r="D408" t="str">
            <v>MALA851CLHM585513</v>
          </cell>
          <cell r="E408" t="str">
            <v xml:space="preserve">Reliance General Insurance Co.Ltd. </v>
          </cell>
          <cell r="F408">
            <v>43724</v>
          </cell>
        </row>
        <row r="409">
          <cell r="D409" t="str">
            <v>MALFC81CLKM037596</v>
          </cell>
          <cell r="E409" t="str">
            <v>Cholamandalam MS General Insurance Co. Ltd.</v>
          </cell>
          <cell r="F409">
            <v>43725</v>
          </cell>
        </row>
        <row r="410">
          <cell r="D410" t="str">
            <v>MALAF51CYKM091210</v>
          </cell>
          <cell r="E410" t="str">
            <v>Cholamandalam MS General Insurance Co. Ltd.</v>
          </cell>
          <cell r="F410">
            <v>43725</v>
          </cell>
        </row>
        <row r="411">
          <cell r="D411" t="str">
            <v>MALAF51CLKM083605</v>
          </cell>
          <cell r="E411" t="str">
            <v>Cholamandalam MS General Insurance Co. Ltd.</v>
          </cell>
          <cell r="F411">
            <v>43726</v>
          </cell>
        </row>
        <row r="412">
          <cell r="D412" t="str">
            <v>MALFC81AVKM036305</v>
          </cell>
          <cell r="E412" t="str">
            <v xml:space="preserve">Bajaj Allianz General Insurance Co. Ltd. </v>
          </cell>
          <cell r="F412">
            <v>43726</v>
          </cell>
        </row>
        <row r="413">
          <cell r="D413" t="str">
            <v>MALAF51CYKM054832</v>
          </cell>
          <cell r="E413" t="str">
            <v>Cholamandalam MS General Insurance Co. Ltd.</v>
          </cell>
          <cell r="F413">
            <v>43728</v>
          </cell>
        </row>
        <row r="414">
          <cell r="D414" t="str">
            <v>MALC181RLKM620942</v>
          </cell>
          <cell r="E414" t="str">
            <v>Cholamandalam MS General Insurance Co. Ltd.</v>
          </cell>
          <cell r="F414">
            <v>43728</v>
          </cell>
        </row>
        <row r="415">
          <cell r="D415" t="str">
            <v>MALFC81ALKM029515</v>
          </cell>
          <cell r="E415" t="str">
            <v>Cholamandalam MS General Insurance Co. Ltd.</v>
          </cell>
          <cell r="F415">
            <v>43729</v>
          </cell>
        </row>
        <row r="416">
          <cell r="D416" t="str">
            <v>MALA851CLKM049551</v>
          </cell>
          <cell r="E416" t="str">
            <v>Cholamandalam MS General Insurance Co. Ltd.</v>
          </cell>
          <cell r="F416">
            <v>43731</v>
          </cell>
        </row>
        <row r="417">
          <cell r="D417" t="str">
            <v>MALB351CYKM011484</v>
          </cell>
          <cell r="E417" t="str">
            <v xml:space="preserve">Reliance General Insurance Co.Ltd. </v>
          </cell>
          <cell r="F417">
            <v>43731</v>
          </cell>
        </row>
        <row r="418">
          <cell r="D418" t="str">
            <v>MALFE81CLKM036119</v>
          </cell>
          <cell r="E418" t="str">
            <v xml:space="preserve">Reliance General Insurance Co.Ltd. </v>
          </cell>
          <cell r="F418">
            <v>43732</v>
          </cell>
        </row>
        <row r="419">
          <cell r="D419" t="str">
            <v>MALC841BLKM184922</v>
          </cell>
          <cell r="E419" t="str">
            <v>Cholamandalam MS General Insurance Co. Ltd.</v>
          </cell>
          <cell r="F419">
            <v>43732</v>
          </cell>
        </row>
        <row r="420">
          <cell r="D420" t="str">
            <v>MALB351CLKM018990</v>
          </cell>
          <cell r="E420" t="str">
            <v>Cholamandalam MS General Insurance Co. Ltd.</v>
          </cell>
          <cell r="F420">
            <v>43732</v>
          </cell>
        </row>
        <row r="421">
          <cell r="D421" t="str">
            <v>MALB351CYKM014560</v>
          </cell>
          <cell r="E421" t="str">
            <v>Cholamandalam MS General Insurance Co. Ltd.</v>
          </cell>
          <cell r="F421">
            <v>43733</v>
          </cell>
        </row>
        <row r="422">
          <cell r="D422" t="str">
            <v>MALFC81CLKM047353</v>
          </cell>
          <cell r="E422" t="str">
            <v>Cholamandalam MS General Insurance Co. Ltd.</v>
          </cell>
          <cell r="F422">
            <v>43733</v>
          </cell>
        </row>
        <row r="423">
          <cell r="D423" t="str">
            <v>MALAF51CLKM083620</v>
          </cell>
          <cell r="E423" t="str">
            <v>Cholamandalam MS General Insurance Co. Ltd.</v>
          </cell>
          <cell r="F423">
            <v>43733</v>
          </cell>
        </row>
        <row r="424">
          <cell r="D424" t="str">
            <v>MALBM51BLKM669340</v>
          </cell>
          <cell r="E424" t="str">
            <v>Cholamandalam MS General Insurance Co. Ltd.</v>
          </cell>
          <cell r="F424">
            <v>43733</v>
          </cell>
        </row>
        <row r="425">
          <cell r="D425" t="str">
            <v>MALA741CLKM371565</v>
          </cell>
          <cell r="E425" t="str">
            <v>Cholamandalam MS General Insurance Co. Ltd.</v>
          </cell>
          <cell r="F425">
            <v>43733</v>
          </cell>
        </row>
        <row r="426">
          <cell r="D426" t="str">
            <v>MALC381CMKM605381</v>
          </cell>
          <cell r="E426" t="str">
            <v>Cholamandalam MS General Insurance Co. Ltd.</v>
          </cell>
          <cell r="F426">
            <v>43733</v>
          </cell>
        </row>
        <row r="427">
          <cell r="D427" t="str">
            <v>MALAF51CLKM083610</v>
          </cell>
          <cell r="E427" t="str">
            <v>Cholamandalam MS General Insurance Co. Ltd.</v>
          </cell>
          <cell r="F427">
            <v>43734</v>
          </cell>
        </row>
        <row r="428">
          <cell r="D428" t="str">
            <v>MALAF51CLKM059649</v>
          </cell>
          <cell r="E428" t="str">
            <v>Cholamandalam MS General Insurance Co. Ltd.</v>
          </cell>
          <cell r="F428">
            <v>43734</v>
          </cell>
        </row>
        <row r="429">
          <cell r="D429" t="str">
            <v>MALAF51CLKM061153</v>
          </cell>
          <cell r="E429" t="str">
            <v>Cholamandalam MS General Insurance Co. Ltd.</v>
          </cell>
          <cell r="F429">
            <v>43734</v>
          </cell>
        </row>
        <row r="430">
          <cell r="D430" t="str">
            <v>MALA851CLKM996946</v>
          </cell>
          <cell r="E430" t="str">
            <v xml:space="preserve">Reliance General Insurance Co.Ltd. </v>
          </cell>
          <cell r="F430">
            <v>43734</v>
          </cell>
        </row>
        <row r="431">
          <cell r="D431" t="str">
            <v>MALC181RLKM620931</v>
          </cell>
          <cell r="E431" t="str">
            <v xml:space="preserve">Reliance General Insurance Co.Ltd. </v>
          </cell>
          <cell r="F431">
            <v>43734</v>
          </cell>
        </row>
        <row r="432">
          <cell r="D432" t="str">
            <v>MALBM51BLKM662134</v>
          </cell>
          <cell r="E432" t="str">
            <v xml:space="preserve">Reliance General Insurance Co.Ltd. </v>
          </cell>
          <cell r="F432">
            <v>43734</v>
          </cell>
        </row>
        <row r="433">
          <cell r="D433" t="str">
            <v>MALB351CYKM022799</v>
          </cell>
          <cell r="E433" t="str">
            <v xml:space="preserve">Reliance General Insurance Co.Ltd. </v>
          </cell>
          <cell r="F433">
            <v>43735</v>
          </cell>
        </row>
        <row r="434">
          <cell r="D434" t="str">
            <v>MALA741CLKM377154</v>
          </cell>
          <cell r="E434" t="str">
            <v xml:space="preserve">Reliance General Insurance Co.Ltd. </v>
          </cell>
          <cell r="F434">
            <v>43735</v>
          </cell>
        </row>
        <row r="435">
          <cell r="D435" t="str">
            <v>MALAF51CLKM064752</v>
          </cell>
          <cell r="E435" t="str">
            <v>Cholamandalam MS General Insurance Co. Ltd.</v>
          </cell>
          <cell r="F435">
            <v>43735</v>
          </cell>
        </row>
        <row r="436">
          <cell r="D436" t="str">
            <v>MALAF51CLKM082938</v>
          </cell>
          <cell r="E436" t="str">
            <v>Cholamandalam MS General Insurance Co. Ltd.</v>
          </cell>
          <cell r="F436">
            <v>43736</v>
          </cell>
        </row>
        <row r="437">
          <cell r="D437" t="str">
            <v>MALFC81ALKM050257</v>
          </cell>
          <cell r="E437" t="str">
            <v>Cholamandalam MS General Insurance Co. Ltd.</v>
          </cell>
          <cell r="F437">
            <v>43736</v>
          </cell>
        </row>
        <row r="438">
          <cell r="D438" t="str">
            <v>MALAF51CLKM085263</v>
          </cell>
          <cell r="E438" t="str">
            <v>Cholamandalam MS General Insurance Co. Ltd.</v>
          </cell>
          <cell r="F438">
            <v>43736</v>
          </cell>
        </row>
        <row r="439">
          <cell r="D439" t="str">
            <v xml:space="preserve"> MALAF51CLKM083618 </v>
          </cell>
          <cell r="E439" t="str">
            <v>Cholamandalam MS General Insurance Co. Ltd.</v>
          </cell>
          <cell r="F439">
            <v>43737</v>
          </cell>
        </row>
        <row r="440">
          <cell r="D440" t="str">
            <v>MALC381CLGM124724</v>
          </cell>
          <cell r="E440" t="str">
            <v xml:space="preserve">Reliance General Insurance Co.Ltd. </v>
          </cell>
          <cell r="F440">
            <v>43738</v>
          </cell>
        </row>
        <row r="441">
          <cell r="D441" t="str">
            <v>MALC181RLKM610163</v>
          </cell>
          <cell r="E441" t="str">
            <v xml:space="preserve">Reliance General Insurance Co.Ltd. </v>
          </cell>
          <cell r="F441">
            <v>43739</v>
          </cell>
        </row>
        <row r="442">
          <cell r="D442" t="str">
            <v>MALAF51CLKM060901</v>
          </cell>
          <cell r="E442" t="str">
            <v>Cholamandalam MS General Insurance Co. Ltd.</v>
          </cell>
          <cell r="F442">
            <v>43739</v>
          </cell>
        </row>
        <row r="443">
          <cell r="D443" t="str">
            <v>MALFC81CLKM046542</v>
          </cell>
          <cell r="E443" t="str">
            <v xml:space="preserve">Reliance General Insurance Co.Ltd. </v>
          </cell>
          <cell r="F443">
            <v>43739</v>
          </cell>
        </row>
        <row r="444">
          <cell r="D444" t="str">
            <v>MALA841CLKM390269</v>
          </cell>
          <cell r="E444" t="str">
            <v>Bajaj Allianz General Insurance Co. Ltd.</v>
          </cell>
          <cell r="F444">
            <v>43739</v>
          </cell>
        </row>
        <row r="445">
          <cell r="D445" t="str">
            <v xml:space="preserve">MALFC81CLKM047835 </v>
          </cell>
          <cell r="E445" t="str">
            <v xml:space="preserve">Reliance General Insurance Co.Ltd. </v>
          </cell>
          <cell r="F445">
            <v>43740</v>
          </cell>
        </row>
        <row r="446">
          <cell r="D446" t="str">
            <v>MALBM51BLKM735487</v>
          </cell>
          <cell r="E446" t="str">
            <v>Cholamandalam MS General Insurance Co. Ltd.</v>
          </cell>
          <cell r="F446">
            <v>43740</v>
          </cell>
        </row>
        <row r="447">
          <cell r="D447" t="str">
            <v>MALC841CLKM178808</v>
          </cell>
          <cell r="E447" t="str">
            <v>Cholamandalam MS General Insurance Co. Ltd.</v>
          </cell>
          <cell r="F447">
            <v>43740</v>
          </cell>
        </row>
        <row r="448">
          <cell r="D448" t="str">
            <v>MALC181RLKM626146</v>
          </cell>
          <cell r="E448" t="str">
            <v xml:space="preserve">Reliance General Insurance Co.Ltd. </v>
          </cell>
          <cell r="F448">
            <v>43740</v>
          </cell>
        </row>
        <row r="449">
          <cell r="D449" t="str">
            <v>MALAF51CLKM083628</v>
          </cell>
          <cell r="E449" t="str">
            <v>Cholamandalam MS General Insurance Co. Ltd.</v>
          </cell>
          <cell r="F449">
            <v>43741</v>
          </cell>
        </row>
        <row r="450">
          <cell r="D450" t="str">
            <v xml:space="preserve"> MALC381CMKM608947 </v>
          </cell>
          <cell r="E450" t="str">
            <v xml:space="preserve">Reliance General Insurance Co.Ltd. </v>
          </cell>
          <cell r="F450">
            <v>43741</v>
          </cell>
        </row>
        <row r="451">
          <cell r="D451" t="str">
            <v>MALB351CLKM022643</v>
          </cell>
          <cell r="E451" t="str">
            <v xml:space="preserve">Reliance General Insurance Co.Ltd. </v>
          </cell>
          <cell r="F451">
            <v>43742</v>
          </cell>
        </row>
        <row r="452">
          <cell r="D452" t="str">
            <v>MALBM51RLKM750583</v>
          </cell>
          <cell r="E452" t="str">
            <v xml:space="preserve">Reliance General Insurance Co.Ltd. </v>
          </cell>
          <cell r="F452">
            <v>43742</v>
          </cell>
        </row>
        <row r="453">
          <cell r="D453" t="str">
            <v>MALAF51CYKM087929</v>
          </cell>
          <cell r="E453" t="str">
            <v>Cholamandalam MS General Insurance Co. Ltd.</v>
          </cell>
          <cell r="F453">
            <v>43742</v>
          </cell>
        </row>
        <row r="454">
          <cell r="D454" t="str">
            <v xml:space="preserve"> MALBM51BLKM661623 </v>
          </cell>
          <cell r="E454" t="str">
            <v>Cholamandalam MS General Insurance Co. Ltd.</v>
          </cell>
          <cell r="F454">
            <v>43742</v>
          </cell>
        </row>
        <row r="455">
          <cell r="D455" t="str">
            <v>MALC381CLKM609560</v>
          </cell>
          <cell r="E455" t="str">
            <v>Cholamandalam MS General Insurance Co. Ltd.</v>
          </cell>
          <cell r="F455">
            <v>43742</v>
          </cell>
        </row>
        <row r="456">
          <cell r="D456" t="str">
            <v xml:space="preserve"> MALAF51CLKM061834 </v>
          </cell>
          <cell r="E456" t="str">
            <v>Cholamandalam MS General Insurance Co. Ltd.</v>
          </cell>
          <cell r="F456">
            <v>43742</v>
          </cell>
        </row>
        <row r="457">
          <cell r="D457" t="str">
            <v>MALC181RLKM619569</v>
          </cell>
          <cell r="E457" t="str">
            <v xml:space="preserve">Reliance General Insurance Co.Ltd. </v>
          </cell>
          <cell r="F457">
            <v>43742</v>
          </cell>
        </row>
        <row r="458">
          <cell r="D458" t="str">
            <v>MALAF51CLKM064846</v>
          </cell>
          <cell r="E458" t="str">
            <v xml:space="preserve">Reliance General Insurance Co.Ltd. </v>
          </cell>
          <cell r="F458">
            <v>43742</v>
          </cell>
        </row>
        <row r="459">
          <cell r="D459" t="str">
            <v xml:space="preserve"> MALB351CLKM022629 </v>
          </cell>
          <cell r="E459" t="str">
            <v>Cholamandalam MS General Insurance Co. Ltd.</v>
          </cell>
          <cell r="F459">
            <v>43742</v>
          </cell>
        </row>
        <row r="460">
          <cell r="D460" t="str">
            <v>MALC281RLKM611902</v>
          </cell>
          <cell r="E460" t="str">
            <v>Cholamandalam MS General Insurance Co. Ltd.</v>
          </cell>
          <cell r="F460">
            <v>43742</v>
          </cell>
        </row>
        <row r="461">
          <cell r="D461" t="str">
            <v>MALAF51CYKM084854</v>
          </cell>
          <cell r="E461" t="str">
            <v xml:space="preserve">The New India Assurance Co. Ltd. </v>
          </cell>
          <cell r="F461">
            <v>43742</v>
          </cell>
        </row>
        <row r="462">
          <cell r="D462" t="str">
            <v>MALAF51CLKM061156</v>
          </cell>
          <cell r="E462" t="str">
            <v>Cholamandalam MS General Insurance Co. Ltd.</v>
          </cell>
          <cell r="F462">
            <v>43743</v>
          </cell>
        </row>
        <row r="463">
          <cell r="D463" t="str">
            <v>MALFC81AVKM045291</v>
          </cell>
          <cell r="E463" t="str">
            <v>HDFC ERGO General Insurance Co. Ltd.</v>
          </cell>
          <cell r="F463">
            <v>43745</v>
          </cell>
        </row>
        <row r="464">
          <cell r="D464" t="str">
            <v>MALD341CMKM015802</v>
          </cell>
          <cell r="E464" t="str">
            <v>Cholamandalam MS General Insurance Co. Ltd.</v>
          </cell>
          <cell r="F464">
            <v>43745</v>
          </cell>
        </row>
        <row r="465">
          <cell r="D465" t="str">
            <v>MALBM51BLKM654424</v>
          </cell>
          <cell r="E465" t="str">
            <v>HDFC ERGO General Insurance Co. Ltd.</v>
          </cell>
          <cell r="F465">
            <v>43746</v>
          </cell>
        </row>
        <row r="466">
          <cell r="D466" t="str">
            <v>MALBM51RLKM717982</v>
          </cell>
          <cell r="E466" t="str">
            <v xml:space="preserve">The New India Assurance Co. Ltd. </v>
          </cell>
          <cell r="F466">
            <v>43746</v>
          </cell>
        </row>
        <row r="467">
          <cell r="D467" t="str">
            <v xml:space="preserve"> MALC841DLKM168938 </v>
          </cell>
          <cell r="E467" t="str">
            <v>Cholamandalam MS General Insurance Co. Ltd.</v>
          </cell>
          <cell r="F467">
            <v>43746</v>
          </cell>
        </row>
        <row r="468">
          <cell r="D468" t="str">
            <v>MALA741CLKM377293</v>
          </cell>
          <cell r="E468" t="str">
            <v>Cholamandalam MS General Insurance Co. Ltd.</v>
          </cell>
          <cell r="F468">
            <v>43746</v>
          </cell>
        </row>
        <row r="469">
          <cell r="D469" t="str">
            <v xml:space="preserve"> MALAF51CLKM092056 </v>
          </cell>
          <cell r="E469" t="str">
            <v>Cholamandalam MS General Insurance Co. Ltd.</v>
          </cell>
          <cell r="F469">
            <v>43746</v>
          </cell>
        </row>
        <row r="470">
          <cell r="D470" t="str">
            <v>MALAF51CYKM086144</v>
          </cell>
          <cell r="E470" t="str">
            <v>HDFC ERGO General Insurance Co. Ltd.</v>
          </cell>
          <cell r="F470">
            <v>43746</v>
          </cell>
        </row>
        <row r="471">
          <cell r="D471" t="str">
            <v>MALA851CLKM050750</v>
          </cell>
          <cell r="E471" t="str">
            <v xml:space="preserve">Reliance General Insurance Co.Ltd. </v>
          </cell>
          <cell r="F471">
            <v>43746</v>
          </cell>
        </row>
        <row r="472">
          <cell r="D472" t="str">
            <v>MALC181RLKM626193</v>
          </cell>
          <cell r="E472" t="str">
            <v>Cholamandalam MS General Insurance Co. Ltd.</v>
          </cell>
          <cell r="F472">
            <v>43746</v>
          </cell>
        </row>
        <row r="473">
          <cell r="D473" t="str">
            <v>MALBM51BLKM723418</v>
          </cell>
          <cell r="E473" t="str">
            <v>HDFC ERGO General Insurance Co. Ltd.</v>
          </cell>
          <cell r="F473">
            <v>43749</v>
          </cell>
        </row>
        <row r="474">
          <cell r="D474" t="str">
            <v>MALA741ELKM388338</v>
          </cell>
          <cell r="E474" t="str">
            <v>HDFC ERGO General Insurance Co. Ltd.</v>
          </cell>
          <cell r="F474">
            <v>43749</v>
          </cell>
        </row>
        <row r="475">
          <cell r="D475" t="str">
            <v>MALA741ELKM388333</v>
          </cell>
          <cell r="E475" t="str">
            <v>HDFC ERGO General Insurance Co. Ltd.</v>
          </cell>
          <cell r="F475">
            <v>43749</v>
          </cell>
        </row>
        <row r="476">
          <cell r="D476" t="str">
            <v>MALA741ELKM388334</v>
          </cell>
          <cell r="E476" t="str">
            <v xml:space="preserve">Reliance General Insurance Co.Ltd. </v>
          </cell>
          <cell r="F476">
            <v>43749</v>
          </cell>
        </row>
        <row r="477">
          <cell r="D477" t="str">
            <v>MALBM51BLKM739561</v>
          </cell>
          <cell r="E477" t="str">
            <v>HDFC ERGO General Insurance Co. Ltd.</v>
          </cell>
          <cell r="F477">
            <v>43749</v>
          </cell>
        </row>
        <row r="478">
          <cell r="D478" t="str">
            <v>MALAF51CYKM087062</v>
          </cell>
          <cell r="E478" t="str">
            <v xml:space="preserve">Reliance General Insurance Co.Ltd. </v>
          </cell>
          <cell r="F478">
            <v>43749</v>
          </cell>
        </row>
        <row r="479">
          <cell r="D479" t="str">
            <v>MALFE81ALKM054106</v>
          </cell>
          <cell r="E479" t="str">
            <v>HDFC ERGO General Insurance Co. Ltd.</v>
          </cell>
          <cell r="F479">
            <v>43749</v>
          </cell>
        </row>
        <row r="480">
          <cell r="D480" t="str">
            <v>MALBM51BLHM456604</v>
          </cell>
          <cell r="E480" t="str">
            <v xml:space="preserve">ICICI Lombard General Insurance Co. Ltd. </v>
          </cell>
          <cell r="F480">
            <v>43750</v>
          </cell>
        </row>
        <row r="481">
          <cell r="D481" t="str">
            <v>MALJ381BMJM014463</v>
          </cell>
          <cell r="E481" t="str">
            <v xml:space="preserve">Reliance General Insurance Co.Ltd. </v>
          </cell>
          <cell r="F481">
            <v>43750</v>
          </cell>
        </row>
        <row r="482">
          <cell r="D482" t="str">
            <v>MALAF51CLKM092475</v>
          </cell>
          <cell r="E482" t="str">
            <v xml:space="preserve">Reliance General Insurance Co.Ltd. </v>
          </cell>
          <cell r="F482">
            <v>43750</v>
          </cell>
        </row>
        <row r="483">
          <cell r="D483" t="str">
            <v>MALC381CLKM613657</v>
          </cell>
          <cell r="E483" t="str">
            <v>HDFC ERGO General Insurance Co. Ltd.</v>
          </cell>
          <cell r="F483">
            <v>43750</v>
          </cell>
        </row>
        <row r="484">
          <cell r="D484" t="str">
            <v>MALA741ELKM389563</v>
          </cell>
          <cell r="E484" t="str">
            <v xml:space="preserve">Reliance General Insurance Co.Ltd. </v>
          </cell>
          <cell r="F484">
            <v>43750</v>
          </cell>
        </row>
        <row r="485">
          <cell r="D485" t="str">
            <v>MALAF51CYKM090508</v>
          </cell>
          <cell r="E485" t="str">
            <v>Cholamandalam MS General Insurance Co. Ltd.</v>
          </cell>
          <cell r="F485">
            <v>43752</v>
          </cell>
        </row>
        <row r="486">
          <cell r="D486" t="str">
            <v>MALBM51BTKM742428</v>
          </cell>
          <cell r="E486" t="str">
            <v xml:space="preserve">HDFC ERGO General Insurance Co. Ltd. </v>
          </cell>
          <cell r="F486">
            <v>43753</v>
          </cell>
        </row>
        <row r="487">
          <cell r="D487" t="str">
            <v>MALBM51BLKM739708</v>
          </cell>
          <cell r="E487" t="str">
            <v xml:space="preserve">Reliance General Insurance Co.Ltd. </v>
          </cell>
          <cell r="F487">
            <v>43753</v>
          </cell>
        </row>
        <row r="488">
          <cell r="D488" t="str">
            <v>MALA741ELKM388336</v>
          </cell>
          <cell r="E488" t="str">
            <v xml:space="preserve">Reliance General Insurance Co.Ltd. </v>
          </cell>
          <cell r="F488">
            <v>43753</v>
          </cell>
        </row>
        <row r="489">
          <cell r="D489" t="str">
            <v>MALBM51BLKM752356</v>
          </cell>
          <cell r="E489" t="str">
            <v>Cholamandalam MS General Insurance Co. Ltd.</v>
          </cell>
          <cell r="F489">
            <v>43753</v>
          </cell>
        </row>
        <row r="490">
          <cell r="D490" t="str">
            <v>MALA741CLKM377002</v>
          </cell>
          <cell r="E490" t="str">
            <v xml:space="preserve">HDFC ERGO General Insurance Co. Ltd. </v>
          </cell>
          <cell r="F490">
            <v>43753</v>
          </cell>
        </row>
        <row r="491">
          <cell r="D491" t="str">
            <v>MALAM51BLGM688425</v>
          </cell>
          <cell r="E491" t="str">
            <v>Bharti AXA General Insurance Co. Ltd.</v>
          </cell>
          <cell r="F491">
            <v>43753</v>
          </cell>
        </row>
        <row r="492">
          <cell r="D492" t="str">
            <v>MALA851CLJM902317</v>
          </cell>
          <cell r="E492" t="str">
            <v>Cholamandalam MS General Insurance Co. Ltd.</v>
          </cell>
          <cell r="F492">
            <v>43753</v>
          </cell>
        </row>
        <row r="493">
          <cell r="D493" t="str">
            <v>MALC381CLKM624608</v>
          </cell>
          <cell r="E493" t="str">
            <v xml:space="preserve">Reliance General Insurance Co.Ltd. </v>
          </cell>
          <cell r="F493">
            <v>43753</v>
          </cell>
        </row>
        <row r="494">
          <cell r="D494" t="str">
            <v>MALC181RLKM622514</v>
          </cell>
          <cell r="E494" t="str">
            <v>HDFC ERGO General Insurance co.Ltd.</v>
          </cell>
          <cell r="F494">
            <v>43753</v>
          </cell>
        </row>
        <row r="495">
          <cell r="D495" t="str">
            <v>MALBM51BLKM745319</v>
          </cell>
          <cell r="E495" t="str">
            <v>HDFC ERGO General Insurance co.Ltd.</v>
          </cell>
          <cell r="F495">
            <v>43753</v>
          </cell>
        </row>
        <row r="496">
          <cell r="D496" t="str">
            <v>MALC381ULKM622668</v>
          </cell>
          <cell r="E496" t="str">
            <v>HDFC ERGO General Insurance co.Ltd.</v>
          </cell>
          <cell r="F496">
            <v>43753</v>
          </cell>
        </row>
        <row r="497">
          <cell r="D497" t="str">
            <v>MALB351CYKM016550</v>
          </cell>
          <cell r="E497" t="str">
            <v xml:space="preserve">Reliance General Insurance Co.Ltd. </v>
          </cell>
          <cell r="F497">
            <v>43753</v>
          </cell>
        </row>
        <row r="498">
          <cell r="D498" t="str">
            <v xml:space="preserve"> MALC381CLKM611784 </v>
          </cell>
          <cell r="E498" t="str">
            <v>Cholamandalam MS General Insurance Co. Ltd.</v>
          </cell>
          <cell r="F498">
            <v>43755</v>
          </cell>
        </row>
        <row r="499">
          <cell r="D499" t="str">
            <v>MALAF51CLKM091885</v>
          </cell>
          <cell r="E499" t="str">
            <v xml:space="preserve">Reliance General Insurance Co.Ltd. </v>
          </cell>
          <cell r="F499">
            <v>43755</v>
          </cell>
        </row>
        <row r="500">
          <cell r="D500" t="str">
            <v>MALB351CLKM023072</v>
          </cell>
          <cell r="E500" t="str">
            <v>Cholamandalam MS General Insurance Co. Ltd.</v>
          </cell>
          <cell r="F500">
            <v>43755</v>
          </cell>
        </row>
        <row r="501">
          <cell r="D501" t="str">
            <v xml:space="preserve">MALC181RLKM622515 </v>
          </cell>
          <cell r="E501" t="str">
            <v>Cholamandalam MS General Insurance Co. Ltd.</v>
          </cell>
          <cell r="F501">
            <v>43756</v>
          </cell>
        </row>
        <row r="502">
          <cell r="D502" t="str">
            <v xml:space="preserve"> MALC181RLKM629332 </v>
          </cell>
          <cell r="E502" t="str">
            <v>Cholamandalam MS General Insurance Co. Ltd.</v>
          </cell>
          <cell r="F502">
            <v>43756</v>
          </cell>
        </row>
        <row r="503">
          <cell r="D503" t="str">
            <v>MALAF51CLKM092057</v>
          </cell>
          <cell r="E503" t="str">
            <v>Cholamandalam MS General Insurance Co. Ltd.</v>
          </cell>
          <cell r="F503">
            <v>43756</v>
          </cell>
        </row>
        <row r="504">
          <cell r="D504" t="str">
            <v>MALAF51CLKM097576</v>
          </cell>
          <cell r="E504" t="str">
            <v>Cholamandalam MS General Insurance Co. Ltd.</v>
          </cell>
          <cell r="F504">
            <v>43756</v>
          </cell>
        </row>
        <row r="505">
          <cell r="D505" t="str">
            <v>MALBM51BLKM748949</v>
          </cell>
          <cell r="E505" t="str">
            <v>Cholamandalam MS General Insurance Co. Ltd.</v>
          </cell>
          <cell r="F505">
            <v>43756</v>
          </cell>
        </row>
        <row r="506">
          <cell r="D506" t="str">
            <v xml:space="preserve"> MALA251ALJM599556 </v>
          </cell>
          <cell r="E506" t="str">
            <v xml:space="preserve">Reliance General Insurance Co.Ltd. </v>
          </cell>
          <cell r="F506">
            <v>43756</v>
          </cell>
        </row>
        <row r="507">
          <cell r="D507" t="str">
            <v>MALFC81ALKM031760</v>
          </cell>
          <cell r="E507" t="str">
            <v>Cholamandalam MS General Insurance Co. Ltd.</v>
          </cell>
          <cell r="F507">
            <v>43757</v>
          </cell>
        </row>
        <row r="508">
          <cell r="D508" t="str">
            <v xml:space="preserve">MALB351CYKM017937 </v>
          </cell>
          <cell r="E508" t="str">
            <v xml:space="preserve">Reliance General Insurance Co.Ltd. </v>
          </cell>
          <cell r="F508">
            <v>43757</v>
          </cell>
        </row>
        <row r="509">
          <cell r="D509" t="str">
            <v>MALB351CYKM014985</v>
          </cell>
          <cell r="E509" t="str">
            <v>Cholamandalam MS General Insurance Co. Ltd.</v>
          </cell>
          <cell r="F509">
            <v>43758</v>
          </cell>
        </row>
        <row r="510">
          <cell r="D510" t="str">
            <v>MALC181RLKM626192</v>
          </cell>
          <cell r="E510" t="str">
            <v>Cholamandalam MS General Insurance Co. Ltd.</v>
          </cell>
          <cell r="F510">
            <v>43758</v>
          </cell>
        </row>
        <row r="511">
          <cell r="D511" t="str">
            <v>MALA851CLKM062456</v>
          </cell>
          <cell r="E511" t="str">
            <v>Cholamandalam MS General Insurance Co. Ltd.</v>
          </cell>
          <cell r="F511">
            <v>43758</v>
          </cell>
        </row>
        <row r="512">
          <cell r="D512" t="str">
            <v>MALC381ULKM612630</v>
          </cell>
          <cell r="E512" t="str">
            <v>Cholamandalam MS General Insurance Co. Ltd.</v>
          </cell>
          <cell r="F512">
            <v>43758</v>
          </cell>
        </row>
        <row r="513">
          <cell r="D513" t="str">
            <v>MALAF51CLKM056729</v>
          </cell>
          <cell r="E513" t="str">
            <v>Cholamandalam MS General Insurance Co. Ltd.</v>
          </cell>
          <cell r="F513">
            <v>43758</v>
          </cell>
        </row>
        <row r="514">
          <cell r="D514" t="str">
            <v>MALAF51CYKM087959</v>
          </cell>
          <cell r="E514" t="str">
            <v>Cholamandalam MS General Insurance Co. Ltd.</v>
          </cell>
          <cell r="F514">
            <v>43758</v>
          </cell>
        </row>
        <row r="515">
          <cell r="D515" t="str">
            <v>MALBM51BLKM754463</v>
          </cell>
          <cell r="E515" t="str">
            <v xml:space="preserve">The New India Assurance Co. Ltd. </v>
          </cell>
          <cell r="F515">
            <v>43758</v>
          </cell>
        </row>
        <row r="516">
          <cell r="D516" t="str">
            <v>MALC181RLKM633504</v>
          </cell>
          <cell r="E516" t="str">
            <v>Cholamandalam MS General Insurance Co. Ltd.</v>
          </cell>
          <cell r="F516">
            <v>43759</v>
          </cell>
        </row>
        <row r="517">
          <cell r="D517" t="str">
            <v>MALA851CLKM013199</v>
          </cell>
          <cell r="E517" t="str">
            <v>Cholamandalam MS General Insurance Co. Ltd.</v>
          </cell>
          <cell r="F517">
            <v>43759</v>
          </cell>
        </row>
        <row r="518">
          <cell r="D518" t="str">
            <v>MALB351CYKM028437</v>
          </cell>
          <cell r="E518" t="str">
            <v>Cholamandalam MS General Insurance Co. Ltd.</v>
          </cell>
          <cell r="F518">
            <v>43759</v>
          </cell>
        </row>
        <row r="519">
          <cell r="D519" t="str">
            <v>MALC181RLKM627489</v>
          </cell>
          <cell r="E519" t="str">
            <v>Cholamandalam MS General Insurance Co. Ltd.</v>
          </cell>
          <cell r="F519">
            <v>43759</v>
          </cell>
        </row>
        <row r="520">
          <cell r="D520" t="str">
            <v>MALFC81BLKM041103</v>
          </cell>
          <cell r="E520" t="str">
            <v>Cholamandalam MS General Insurance Co. Ltd.</v>
          </cell>
          <cell r="F520">
            <v>43759</v>
          </cell>
        </row>
        <row r="521">
          <cell r="D521" t="str">
            <v>MALC181RLKM627748</v>
          </cell>
          <cell r="E521" t="str">
            <v>Cholamandalam MS General Insurance Co. Ltd.</v>
          </cell>
          <cell r="F521">
            <v>43759</v>
          </cell>
        </row>
        <row r="522">
          <cell r="D522" t="str">
            <v>MALBM51BLKM749254</v>
          </cell>
          <cell r="E522" t="str">
            <v>Cholamandalam MS General Insurance Co. Ltd.</v>
          </cell>
          <cell r="F522">
            <v>43759</v>
          </cell>
        </row>
        <row r="523">
          <cell r="D523" t="str">
            <v>MALAF51CYKM087897</v>
          </cell>
          <cell r="E523" t="str">
            <v>Cholamandalam MS General Insurance Co. Ltd.</v>
          </cell>
          <cell r="F523">
            <v>43759</v>
          </cell>
        </row>
        <row r="524">
          <cell r="D524" t="str">
            <v>MALAF51CLKM092499</v>
          </cell>
          <cell r="E524" t="str">
            <v>Cholamandalam MS General Insurance Co. Ltd.</v>
          </cell>
          <cell r="F524">
            <v>43759</v>
          </cell>
        </row>
        <row r="525">
          <cell r="D525" t="str">
            <v>MALAF51CLKM061157</v>
          </cell>
          <cell r="E525" t="str">
            <v>HDFC ERGO General Insurance co.Ltd.</v>
          </cell>
          <cell r="F525">
            <v>43760</v>
          </cell>
        </row>
        <row r="526">
          <cell r="D526" t="str">
            <v>MALBM51BLKM749255</v>
          </cell>
          <cell r="E526" t="str">
            <v>HDFC ERGO General Insurance co.Ltd.</v>
          </cell>
          <cell r="F526">
            <v>43760</v>
          </cell>
        </row>
        <row r="527">
          <cell r="D527" t="str">
            <v>MALA741CLKM377315</v>
          </cell>
          <cell r="E527" t="str">
            <v>HDFC ERGO General Insurance co.Ltd.</v>
          </cell>
          <cell r="F527">
            <v>43761</v>
          </cell>
        </row>
        <row r="528">
          <cell r="D528" t="str">
            <v>MALC841ALKM189559</v>
          </cell>
          <cell r="E528" t="str">
            <v>HDFC ERGO General Insurance co.Ltd.</v>
          </cell>
          <cell r="F528">
            <v>43761</v>
          </cell>
        </row>
        <row r="529">
          <cell r="D529" t="str">
            <v>MALC841DLKM169996</v>
          </cell>
          <cell r="E529" t="str">
            <v>HDFC ERGO General Insurance co.Ltd.</v>
          </cell>
          <cell r="F529">
            <v>43761</v>
          </cell>
        </row>
        <row r="530">
          <cell r="D530" t="str">
            <v>MALC381UMKM603148</v>
          </cell>
          <cell r="E530" t="str">
            <v>HDFC ERGO General Insurance co.Ltd.</v>
          </cell>
          <cell r="F530">
            <v>43761</v>
          </cell>
        </row>
        <row r="531">
          <cell r="D531" t="str">
            <v>MALBM51BLKM757003</v>
          </cell>
          <cell r="E531" t="str">
            <v>HDFC ERGO General Insurance co.Ltd.</v>
          </cell>
          <cell r="F531">
            <v>43761</v>
          </cell>
        </row>
        <row r="532">
          <cell r="D532" t="str">
            <v>MALAF51CLKM059385</v>
          </cell>
          <cell r="E532" t="str">
            <v>HDFC ERGO General Insurance co.Ltd.</v>
          </cell>
          <cell r="F532">
            <v>43761</v>
          </cell>
        </row>
        <row r="533">
          <cell r="D533" t="str">
            <v>MALFC81AVKM047683</v>
          </cell>
          <cell r="E533" t="str">
            <v xml:space="preserve">Reliance General Insurance Co.Ltd. </v>
          </cell>
          <cell r="F533">
            <v>43761</v>
          </cell>
        </row>
        <row r="534">
          <cell r="D534" t="str">
            <v>MALC381ULKM616950</v>
          </cell>
          <cell r="E534" t="str">
            <v xml:space="preserve">Reliance General Insurance Co.Ltd. </v>
          </cell>
          <cell r="F534">
            <v>43761</v>
          </cell>
        </row>
        <row r="535">
          <cell r="D535" t="str">
            <v>MALC381CLKM623793</v>
          </cell>
          <cell r="E535" t="str">
            <v>Cholamandalam MS General Insurance Co. Ltd.</v>
          </cell>
          <cell r="F535">
            <v>43761</v>
          </cell>
        </row>
        <row r="536">
          <cell r="D536" t="str">
            <v>MALA741CLKM379004</v>
          </cell>
          <cell r="E536" t="str">
            <v xml:space="preserve">Reliance General Insurance Co.Ltd. </v>
          </cell>
          <cell r="F536">
            <v>43762</v>
          </cell>
        </row>
        <row r="537">
          <cell r="D537" t="str">
            <v>MALBM51BLKM759445</v>
          </cell>
          <cell r="E537" t="str">
            <v>HDFC ERGO General Insurance co.Ltd.</v>
          </cell>
          <cell r="F537">
            <v>43762</v>
          </cell>
        </row>
        <row r="538">
          <cell r="D538" t="str">
            <v>MALBM51BTKM756413</v>
          </cell>
          <cell r="E538" t="str">
            <v>HDFC ERGO General Insurance co.Ltd.</v>
          </cell>
          <cell r="F538">
            <v>43762</v>
          </cell>
        </row>
        <row r="539">
          <cell r="D539" t="str">
            <v>MALC181RLKM633503</v>
          </cell>
          <cell r="E539" t="str">
            <v>HDFC ERGO General Insurance co.Ltd.</v>
          </cell>
          <cell r="F539">
            <v>43762</v>
          </cell>
        </row>
        <row r="540">
          <cell r="D540" t="str">
            <v>MALBM51BTKM756423</v>
          </cell>
          <cell r="E540" t="str">
            <v xml:space="preserve">Reliance General Insurance Co.Ltd. </v>
          </cell>
          <cell r="F540">
            <v>43762</v>
          </cell>
        </row>
        <row r="541">
          <cell r="D541" t="str">
            <v>MALAF51CLKM061366</v>
          </cell>
          <cell r="E541" t="str">
            <v>HDFC ERGO General Insurance co.Ltd.</v>
          </cell>
          <cell r="F541">
            <v>43762</v>
          </cell>
        </row>
        <row r="542">
          <cell r="D542" t="str">
            <v>MALFC81CLKM059542</v>
          </cell>
          <cell r="E542" t="str">
            <v>Reliance General Insurance Co. Ltd.</v>
          </cell>
          <cell r="F542">
            <v>43762</v>
          </cell>
        </row>
        <row r="543">
          <cell r="D543" t="str">
            <v>MALC181RLKM626522</v>
          </cell>
          <cell r="E543" t="str">
            <v>HDFC ERGO General Insurance co.Ltd.</v>
          </cell>
          <cell r="F543">
            <v>43763</v>
          </cell>
        </row>
        <row r="544">
          <cell r="D544" t="str">
            <v>MALBM51BLKM754483</v>
          </cell>
          <cell r="E544" t="str">
            <v>HDFC ERGO General Insurance co.Ltd.</v>
          </cell>
          <cell r="F544">
            <v>43763</v>
          </cell>
        </row>
        <row r="545">
          <cell r="D545" t="str">
            <v>MALC841CLKM182973</v>
          </cell>
          <cell r="E545" t="str">
            <v>HDFC ERGO General Insurance co.Ltd.</v>
          </cell>
          <cell r="F545">
            <v>43763</v>
          </cell>
        </row>
        <row r="546">
          <cell r="D546" t="str">
            <v>MALFC81CLKM056419</v>
          </cell>
          <cell r="E546" t="str">
            <v>Reliance General Insurance Co. Ltd.</v>
          </cell>
          <cell r="F546">
            <v>43763</v>
          </cell>
        </row>
        <row r="547">
          <cell r="D547" t="str">
            <v>MALBM51BLKM661718</v>
          </cell>
          <cell r="E547" t="str">
            <v>Cholamandalam MS General Insurance Co. Ltd.</v>
          </cell>
          <cell r="F547">
            <v>43763</v>
          </cell>
        </row>
        <row r="548">
          <cell r="D548" t="str">
            <v>MALBM51BLKM761671</v>
          </cell>
          <cell r="E548" t="str">
            <v>Reliance General Insurance Co. Ltd.</v>
          </cell>
          <cell r="F548">
            <v>43763</v>
          </cell>
        </row>
        <row r="549">
          <cell r="D549" t="str">
            <v>MALA351ALCM135074</v>
          </cell>
          <cell r="E549" t="str">
            <v>Bharti AXA General Insurance Co. Ltd.</v>
          </cell>
          <cell r="F549">
            <v>43763</v>
          </cell>
        </row>
        <row r="550">
          <cell r="D550" t="str">
            <v>MALC381CLKM566536</v>
          </cell>
          <cell r="E550" t="str">
            <v>Reliance General Insurance Co. Ltd.</v>
          </cell>
          <cell r="F550">
            <v>43763</v>
          </cell>
        </row>
        <row r="551">
          <cell r="D551" t="str">
            <v>MALAF51CLKM074041</v>
          </cell>
          <cell r="E551" t="str">
            <v>Cholamandalam MS General Insurance Co. Ltd.</v>
          </cell>
          <cell r="F551">
            <v>43765</v>
          </cell>
        </row>
        <row r="552">
          <cell r="D552" t="str">
            <v xml:space="preserve"> MALBM51BLKM760519</v>
          </cell>
          <cell r="E552" t="str">
            <v>Cholamandalam MS General Insurance Co. Ltd.</v>
          </cell>
          <cell r="F552">
            <v>43765</v>
          </cell>
        </row>
        <row r="553">
          <cell r="D553" t="str">
            <v>MALC281RLKM613221</v>
          </cell>
          <cell r="E553" t="str">
            <v>Cholamandalam MS General Insurance Co. Ltd.</v>
          </cell>
          <cell r="F553">
            <v>43766</v>
          </cell>
        </row>
        <row r="554">
          <cell r="D554" t="str">
            <v>MALAF51CLKM059824</v>
          </cell>
          <cell r="E554" t="str">
            <v>Cholamandalam MS General Insurance Co. Ltd.</v>
          </cell>
          <cell r="F554">
            <v>43767</v>
          </cell>
        </row>
        <row r="555">
          <cell r="D555" t="str">
            <v xml:space="preserve"> MALC181RLKM634503 </v>
          </cell>
          <cell r="E555" t="str">
            <v>Cholamandalam MS General Insurance Co. Ltd.</v>
          </cell>
          <cell r="F555">
            <v>43767</v>
          </cell>
        </row>
        <row r="556">
          <cell r="D556" t="str">
            <v>MALC381ULKM624412</v>
          </cell>
          <cell r="E556" t="str">
            <v>Cholamandalam MS General Insurance Co. Ltd.</v>
          </cell>
          <cell r="F556">
            <v>43768</v>
          </cell>
        </row>
        <row r="557">
          <cell r="D557" t="str">
            <v>MALAF51CLKM100051</v>
          </cell>
          <cell r="E557" t="str">
            <v>Cholamandalam MS General Insurance Co. Ltd.</v>
          </cell>
          <cell r="F557">
            <v>43768</v>
          </cell>
        </row>
        <row r="558">
          <cell r="D558" t="str">
            <v xml:space="preserve"> MALC181RLKM572558 </v>
          </cell>
          <cell r="E558" t="str">
            <v>Cholamandalam MS General Insurance Co. Ltd.</v>
          </cell>
          <cell r="F558">
            <v>43769</v>
          </cell>
        </row>
        <row r="559">
          <cell r="D559" t="str">
            <v xml:space="preserve"> MALA741CLKM371345 </v>
          </cell>
          <cell r="E559" t="str">
            <v>Cholamandalam MS General Insurance Co. Ltd.</v>
          </cell>
          <cell r="F559">
            <v>43769</v>
          </cell>
        </row>
        <row r="560">
          <cell r="D560" t="str">
            <v>MALAF51CLKM100064</v>
          </cell>
          <cell r="E560" t="str">
            <v>Cholamandalam MS General Insurance Co. Ltd.</v>
          </cell>
          <cell r="F560">
            <v>43769</v>
          </cell>
        </row>
        <row r="561">
          <cell r="D561" t="str">
            <v>MALC181RLKM634703</v>
          </cell>
          <cell r="E561" t="str">
            <v>Cholamandalam MS General Insurance Co. Ltd.</v>
          </cell>
          <cell r="F561">
            <v>43771</v>
          </cell>
        </row>
        <row r="562">
          <cell r="D562" t="str">
            <v>MALFC81BLKM061027</v>
          </cell>
          <cell r="E562" t="str">
            <v>Cholamandalam MS General Insurance Co. Ltd.</v>
          </cell>
          <cell r="F562">
            <v>43774</v>
          </cell>
        </row>
        <row r="563">
          <cell r="D563" t="str">
            <v>MALBM51BLKM765293</v>
          </cell>
          <cell r="E563" t="str">
            <v>Reliance General Insurance Co. Ltd.</v>
          </cell>
          <cell r="F563">
            <v>43774</v>
          </cell>
        </row>
        <row r="564">
          <cell r="D564" t="str">
            <v>MALFC81AVKM036676</v>
          </cell>
          <cell r="E564" t="str">
            <v>Reliance General Insurance Co. Ltd.</v>
          </cell>
          <cell r="F564">
            <v>43774</v>
          </cell>
        </row>
        <row r="565">
          <cell r="D565" t="str">
            <v>MALAF51CYKM091251</v>
          </cell>
          <cell r="E565" t="str">
            <v>Reliance General Insurance Co. Ltd.</v>
          </cell>
          <cell r="F565">
            <v>43774</v>
          </cell>
        </row>
        <row r="566">
          <cell r="D566" t="str">
            <v>MALC841CMKM183129</v>
          </cell>
          <cell r="E566" t="str">
            <v>Cholamandalam MS General Insurance Co. Ltd.</v>
          </cell>
          <cell r="F566">
            <v>43774</v>
          </cell>
        </row>
        <row r="567">
          <cell r="D567" t="str">
            <v>MALC841DLJM102519</v>
          </cell>
          <cell r="E567" t="str">
            <v>Cholamandalam MS General Insurance Co. Ltd.</v>
          </cell>
          <cell r="F567">
            <v>43774</v>
          </cell>
        </row>
        <row r="568">
          <cell r="D568" t="str">
            <v>MALA841CLKM393003</v>
          </cell>
          <cell r="E568" t="str">
            <v>Reliance General Insurance Co. Ltd.</v>
          </cell>
          <cell r="F568">
            <v>43775</v>
          </cell>
        </row>
        <row r="569">
          <cell r="D569" t="str">
            <v>MALA741CLKM387415</v>
          </cell>
          <cell r="E569" t="str">
            <v>Reliance General Insurance Co. Ltd.</v>
          </cell>
          <cell r="F569">
            <v>43775</v>
          </cell>
        </row>
        <row r="570">
          <cell r="D570" t="str">
            <v>MALAF51CLKM086168</v>
          </cell>
          <cell r="E570" t="str">
            <v>HDFC ERGO General Insurance Co. Ltd.</v>
          </cell>
          <cell r="F570">
            <v>43776</v>
          </cell>
        </row>
        <row r="571">
          <cell r="D571" t="str">
            <v>MALB351CYKM014410</v>
          </cell>
          <cell r="E571" t="str">
            <v>HDFC ERGO General Insurance Co. Ltd.</v>
          </cell>
          <cell r="F571">
            <v>43776</v>
          </cell>
        </row>
        <row r="572">
          <cell r="D572" t="str">
            <v>MALBM51BLKM764439</v>
          </cell>
          <cell r="E572" t="str">
            <v>HDFC ERGO General Insurance Co. Ltd.</v>
          </cell>
          <cell r="F572">
            <v>43776</v>
          </cell>
        </row>
        <row r="573">
          <cell r="D573" t="str">
            <v>MALA851CLDM033499</v>
          </cell>
          <cell r="E573" t="str">
            <v>The New India Assurance Co. Ltd.</v>
          </cell>
          <cell r="F573">
            <v>43778</v>
          </cell>
        </row>
        <row r="574">
          <cell r="D574" t="str">
            <v>MALA741CLKM387389</v>
          </cell>
          <cell r="E574" t="str">
            <v>Reliance General Insurance Co. Ltd.</v>
          </cell>
          <cell r="F574">
            <v>43780</v>
          </cell>
        </row>
        <row r="575">
          <cell r="D575" t="str">
            <v>MALA851CLKM066239</v>
          </cell>
          <cell r="E575" t="str">
            <v>Cholamandalam MS General Insurance Co. Ltd.</v>
          </cell>
          <cell r="F575">
            <v>43781</v>
          </cell>
        </row>
        <row r="576">
          <cell r="D576" t="str">
            <v>MALA741CLKM387079</v>
          </cell>
          <cell r="E576" t="str">
            <v>Reliance General Insurance Co. Ltd.</v>
          </cell>
          <cell r="F576">
            <v>43781</v>
          </cell>
        </row>
        <row r="577">
          <cell r="D577" t="str">
            <v>MALBB51RLCM488357</v>
          </cell>
          <cell r="E577" t="str">
            <v>Reliance General Insurance Co. Ltd.</v>
          </cell>
          <cell r="F577">
            <v>43782</v>
          </cell>
        </row>
        <row r="578">
          <cell r="D578" t="str">
            <v>MALB351CYKM031400</v>
          </cell>
          <cell r="E578" t="str">
            <v>Cholamandalam MS General Insurance Co. Ltd.</v>
          </cell>
          <cell r="F578">
            <v>43784</v>
          </cell>
        </row>
        <row r="579">
          <cell r="D579" t="str">
            <v>MALC381CMKM623339</v>
          </cell>
          <cell r="E579" t="str">
            <v>Cholamandalam MS General Insurance Co. Ltd.</v>
          </cell>
          <cell r="F579">
            <v>43784</v>
          </cell>
        </row>
        <row r="580">
          <cell r="D580" t="str">
            <v>MALFC81AVKM061119</v>
          </cell>
          <cell r="E580" t="str">
            <v>Reliance General Insurance Co. Ltd.</v>
          </cell>
          <cell r="F580">
            <v>43784</v>
          </cell>
        </row>
        <row r="581">
          <cell r="D581" t="str">
            <v>MALA851CLJM939525</v>
          </cell>
          <cell r="E581" t="str">
            <v>Reliance General Insurance Co. Ltd.</v>
          </cell>
          <cell r="F581">
            <v>43784</v>
          </cell>
        </row>
        <row r="582">
          <cell r="D582" t="str">
            <v>MALFE81CLKM061007</v>
          </cell>
          <cell r="E582" t="str">
            <v>Cholamandalam MS General Insurance Co. Ltd.</v>
          </cell>
          <cell r="F582">
            <v>43784</v>
          </cell>
        </row>
        <row r="583">
          <cell r="D583" t="str">
            <v>MALA841CLKM390517</v>
          </cell>
          <cell r="E583" t="str">
            <v>HDFC ERGO General Insurance Co. Ltd.</v>
          </cell>
          <cell r="F583">
            <v>43787</v>
          </cell>
        </row>
        <row r="584">
          <cell r="D584" t="str">
            <v xml:space="preserve"> MALAF51CYKM091256</v>
          </cell>
          <cell r="E584" t="str">
            <v>HDFC ERGO General Insurance Co. Ltd.</v>
          </cell>
          <cell r="F584">
            <v>43787</v>
          </cell>
        </row>
        <row r="585">
          <cell r="D585" t="str">
            <v xml:space="preserve"> MALFC81CLKM059758 </v>
          </cell>
          <cell r="E585" t="str">
            <v>HDFC ERGO General Insurance Co. Ltd.</v>
          </cell>
          <cell r="F585">
            <v>43787</v>
          </cell>
        </row>
        <row r="586">
          <cell r="D586" t="str">
            <v>MALC381ULKM611954</v>
          </cell>
          <cell r="E586" t="str">
            <v>Cholamandalam MS General Insurance Co. Ltd.</v>
          </cell>
          <cell r="F586">
            <v>43789</v>
          </cell>
        </row>
        <row r="587">
          <cell r="D587" t="str">
            <v>MALBM51BLKM766365</v>
          </cell>
          <cell r="E587" t="str">
            <v>Cholamandalam MS General Insurance Co. Ltd.</v>
          </cell>
          <cell r="F587">
            <v>43790</v>
          </cell>
        </row>
        <row r="588">
          <cell r="D588" t="str">
            <v>MALB351CYKM015892</v>
          </cell>
          <cell r="E588" t="str">
            <v>Cholamandalam MS General Insurance Co. Ltd.</v>
          </cell>
          <cell r="F588">
            <v>43790</v>
          </cell>
        </row>
        <row r="589">
          <cell r="D589" t="str">
            <v>MALAF51CLKM053679</v>
          </cell>
          <cell r="E589" t="str">
            <v>Reliance General Insurance Co. Ltd.</v>
          </cell>
          <cell r="F589">
            <v>43790</v>
          </cell>
        </row>
        <row r="590">
          <cell r="D590" t="str">
            <v>MALFC81ALKM064400</v>
          </cell>
          <cell r="E590" t="str">
            <v>Reliance General Insurance Co. Ltd.</v>
          </cell>
          <cell r="F590">
            <v>43790</v>
          </cell>
        </row>
        <row r="591">
          <cell r="D591" t="str">
            <v>MALC181RLKM628870</v>
          </cell>
          <cell r="E591" t="str">
            <v>Reliance General Insurance Co. Ltd.</v>
          </cell>
          <cell r="F591">
            <v>43792</v>
          </cell>
        </row>
        <row r="592">
          <cell r="D592" t="str">
            <v>MALB351CYKM033878</v>
          </cell>
          <cell r="E592" t="str">
            <v>The New India Assurance Co. Ltd.</v>
          </cell>
          <cell r="F592">
            <v>43792</v>
          </cell>
        </row>
        <row r="593">
          <cell r="D593" t="str">
            <v>MALFC81AVKM067775</v>
          </cell>
          <cell r="E593" t="str">
            <v>Reliance General Insurance Co. Ltd.</v>
          </cell>
          <cell r="F593">
            <v>43792</v>
          </cell>
        </row>
        <row r="594">
          <cell r="D594" t="str">
            <v>MALAF51CLKM102796</v>
          </cell>
          <cell r="E594" t="str">
            <v>Reliance General Insurance Co. Ltd.</v>
          </cell>
          <cell r="F594">
            <v>43792</v>
          </cell>
        </row>
        <row r="595">
          <cell r="D595" t="str">
            <v>MALAF51CLKM102196</v>
          </cell>
          <cell r="E595" t="str">
            <v>Reliance General Insurance Co. Ltd.</v>
          </cell>
          <cell r="F595">
            <v>43792</v>
          </cell>
        </row>
        <row r="596">
          <cell r="D596" t="str">
            <v>MALAF51CLKM067316</v>
          </cell>
          <cell r="E596" t="str">
            <v>Reliance General Insurance Co. Ltd.</v>
          </cell>
          <cell r="F596">
            <v>43794</v>
          </cell>
        </row>
        <row r="597">
          <cell r="D597" t="str">
            <v>MALBM51BLKM767602</v>
          </cell>
          <cell r="E597" t="str">
            <v>Reliance General Insurance Co. Ltd.</v>
          </cell>
          <cell r="F597">
            <v>43795</v>
          </cell>
        </row>
        <row r="598">
          <cell r="D598" t="str">
            <v>MALA741CLKM387743</v>
          </cell>
          <cell r="E598" t="str">
            <v>Reliance General Insurance Co. Ltd.</v>
          </cell>
          <cell r="F598">
            <v>43795</v>
          </cell>
        </row>
        <row r="599">
          <cell r="D599" t="str">
            <v>MALC181RLKM634704</v>
          </cell>
          <cell r="E599" t="str">
            <v>Reliance General Insurance Co. Ltd.</v>
          </cell>
          <cell r="F599">
            <v>43795</v>
          </cell>
        </row>
        <row r="600">
          <cell r="D600" t="str">
            <v>MALFE81CLKM066592</v>
          </cell>
          <cell r="E600" t="str">
            <v>Reliance General Insurance Co. Ltd.</v>
          </cell>
          <cell r="F600">
            <v>43796</v>
          </cell>
        </row>
        <row r="601">
          <cell r="D601" t="str">
            <v xml:space="preserve"> MALBM51BLKM774282 </v>
          </cell>
          <cell r="E601" t="str">
            <v>Reliance General Insurance Co. Ltd.</v>
          </cell>
          <cell r="F601">
            <v>43796</v>
          </cell>
        </row>
        <row r="602">
          <cell r="D602" t="str">
            <v>MALBM51BLKM765577</v>
          </cell>
          <cell r="E602" t="str">
            <v>Reliance General Insurance Co. Ltd.</v>
          </cell>
          <cell r="F602">
            <v>43796</v>
          </cell>
        </row>
        <row r="603">
          <cell r="D603" t="str">
            <v>MALC181RLKM635289</v>
          </cell>
          <cell r="E603" t="str">
            <v>Reliance General Insurance Co. Ltd.</v>
          </cell>
          <cell r="F603">
            <v>43797</v>
          </cell>
        </row>
        <row r="604">
          <cell r="D604" t="str">
            <v>MALC381CLKM645864</v>
          </cell>
          <cell r="E604" t="str">
            <v>Reliance General Insurance Co. Ltd.</v>
          </cell>
          <cell r="F604">
            <v>43797</v>
          </cell>
        </row>
        <row r="605">
          <cell r="D605" t="str">
            <v>MALAF51CLKM100086</v>
          </cell>
          <cell r="E605" t="str">
            <v>Reliance General Insurance Co. Ltd.</v>
          </cell>
          <cell r="F605">
            <v>43798</v>
          </cell>
        </row>
        <row r="606">
          <cell r="D606" t="str">
            <v>MALAF51CLKM067317</v>
          </cell>
          <cell r="E606" t="str">
            <v>Reliance General Insurance Co. Ltd.</v>
          </cell>
          <cell r="F606">
            <v>43798</v>
          </cell>
        </row>
        <row r="607">
          <cell r="D607" t="str">
            <v>MALC841CLKM200002</v>
          </cell>
          <cell r="E607" t="str">
            <v>HDFC ERGO General Insurance Co. Ltd.</v>
          </cell>
          <cell r="F607">
            <v>43798</v>
          </cell>
        </row>
        <row r="608">
          <cell r="D608" t="str">
            <v>MALA841CLHM247204</v>
          </cell>
          <cell r="E608" t="str">
            <v>Cholamandalam MS General Insurance Co. Ltd.</v>
          </cell>
          <cell r="F608">
            <v>43799</v>
          </cell>
        </row>
        <row r="609">
          <cell r="D609" t="str">
            <v>MALAF51CLKM091704</v>
          </cell>
          <cell r="E609" t="str">
            <v xml:space="preserve">Bajaj Allianz General Insurance Co. Ltd.
</v>
          </cell>
          <cell r="F609">
            <v>43799</v>
          </cell>
        </row>
        <row r="610">
          <cell r="D610" t="str">
            <v>MALC181RLKM636692</v>
          </cell>
          <cell r="E610" t="str">
            <v>Reliance General Insurance Co. Ltd.</v>
          </cell>
          <cell r="F610">
            <v>43799</v>
          </cell>
        </row>
        <row r="611">
          <cell r="D611" t="str">
            <v>MALA741CLKM387803</v>
          </cell>
          <cell r="E611" t="str">
            <v>Reliance General Insurance Co. Ltd.</v>
          </cell>
          <cell r="F611">
            <v>43801</v>
          </cell>
        </row>
        <row r="612">
          <cell r="D612" t="str">
            <v>MALAF51CYKM102430</v>
          </cell>
          <cell r="E612" t="str">
            <v>Reliance General Insurance Co. Ltd.</v>
          </cell>
          <cell r="F612">
            <v>43801</v>
          </cell>
        </row>
        <row r="613">
          <cell r="D613" t="str">
            <v>MALC181RLKM635295</v>
          </cell>
          <cell r="E613" t="str">
            <v>Reliance General Insurance Co. Ltd.</v>
          </cell>
          <cell r="F613">
            <v>43801</v>
          </cell>
        </row>
        <row r="614">
          <cell r="D614" t="str">
            <v>MALFE81ALKM062281</v>
          </cell>
          <cell r="E614" t="str">
            <v>Reliance General Insurance Co. Ltd.</v>
          </cell>
          <cell r="F614">
            <v>43801</v>
          </cell>
        </row>
        <row r="615">
          <cell r="D615" t="str">
            <v>MALC181RLKM636686</v>
          </cell>
          <cell r="E615" t="str">
            <v>Reliance General Insurance Co. Ltd.</v>
          </cell>
          <cell r="F615">
            <v>43802</v>
          </cell>
        </row>
        <row r="616">
          <cell r="D616" t="str">
            <v>MALFC81ALKM067316</v>
          </cell>
          <cell r="E616" t="str">
            <v>Reliance General Insurance Co. Ltd.</v>
          </cell>
          <cell r="F616">
            <v>43802</v>
          </cell>
        </row>
        <row r="617">
          <cell r="D617" t="str">
            <v>MALAF51CLKM101709</v>
          </cell>
          <cell r="E617" t="str">
            <v>Reliance General Insurance Co. Ltd.</v>
          </cell>
          <cell r="F617">
            <v>43802</v>
          </cell>
        </row>
        <row r="618">
          <cell r="D618" t="str">
            <v>MALBM51BLKM661900</v>
          </cell>
          <cell r="E618" t="str">
            <v>Reliance General Insurance Co. Ltd.</v>
          </cell>
          <cell r="F618">
            <v>43803</v>
          </cell>
        </row>
        <row r="619">
          <cell r="D619" t="str">
            <v>MALB351CYKM038329</v>
          </cell>
          <cell r="E619" t="str">
            <v>Bajaj Allianz General Insurance Co. Ltd.</v>
          </cell>
          <cell r="F619">
            <v>43803</v>
          </cell>
        </row>
        <row r="620">
          <cell r="D620" t="str">
            <v>MALAF51CYKM096778</v>
          </cell>
          <cell r="E620" t="str">
            <v>Reliance General Insurance Co. Ltd.</v>
          </cell>
          <cell r="F620">
            <v>43803</v>
          </cell>
        </row>
        <row r="621">
          <cell r="D621" t="str">
            <v>MALAF51CYKM102429</v>
          </cell>
          <cell r="E621" t="str">
            <v>Reliance General Insurance Co. Ltd.</v>
          </cell>
          <cell r="F621">
            <v>43805</v>
          </cell>
        </row>
        <row r="622">
          <cell r="D622" t="str">
            <v>MALAF51CLKM067315</v>
          </cell>
          <cell r="E622" t="str">
            <v>Reliance General Insurance Co. Ltd.</v>
          </cell>
          <cell r="F622">
            <v>43808</v>
          </cell>
        </row>
        <row r="623">
          <cell r="D623" t="str">
            <v>MALC281RLJM510647</v>
          </cell>
          <cell r="E623" t="str">
            <v>Reliance General Insurance Co. Ltd.</v>
          </cell>
          <cell r="F623">
            <v>43808</v>
          </cell>
        </row>
        <row r="624">
          <cell r="D624" t="str">
            <v>MALBM51BLKM775976</v>
          </cell>
          <cell r="E624" t="str">
            <v>Reliance General Insurance Co. Ltd.</v>
          </cell>
          <cell r="F624">
            <v>43808</v>
          </cell>
        </row>
        <row r="625">
          <cell r="D625" t="str">
            <v>MALA851CMJM941334</v>
          </cell>
          <cell r="E625" t="str">
            <v>Reliance General Insurance Co. Ltd.</v>
          </cell>
          <cell r="F625">
            <v>43808</v>
          </cell>
        </row>
        <row r="626">
          <cell r="D626" t="str">
            <v>MALAF51CYKM091374</v>
          </cell>
          <cell r="E626" t="str">
            <v>Reliance General Insurance Co. Ltd.</v>
          </cell>
          <cell r="F626">
            <v>43809</v>
          </cell>
        </row>
        <row r="627">
          <cell r="D627" t="str">
            <v>MALJ381AMKM015454</v>
          </cell>
          <cell r="E627" t="str">
            <v>Reliance General Insurance Co. Ltd.</v>
          </cell>
          <cell r="F627">
            <v>43809</v>
          </cell>
        </row>
        <row r="628">
          <cell r="D628" t="str">
            <v>MALAF51CLKM102198</v>
          </cell>
          <cell r="E628" t="str">
            <v>Reliance General Insurance Co. Ltd.</v>
          </cell>
          <cell r="F628">
            <v>43809</v>
          </cell>
        </row>
        <row r="629">
          <cell r="D629" t="str">
            <v>MALC841DLKM202956</v>
          </cell>
          <cell r="E629" t="str">
            <v>Reliance General Insurance Co. Ltd.</v>
          </cell>
          <cell r="F629">
            <v>43809</v>
          </cell>
        </row>
        <row r="630">
          <cell r="D630" t="str">
            <v xml:space="preserve">MALA851CLJM948562 </v>
          </cell>
          <cell r="E630" t="str">
            <v>Reliance General Insurance Co. Ltd.</v>
          </cell>
          <cell r="F630">
            <v>43810</v>
          </cell>
        </row>
        <row r="631">
          <cell r="D631" t="str">
            <v>MALAF51CLKM065204</v>
          </cell>
          <cell r="E631" t="str">
            <v>Reliance General Insurance Co. Ltd.</v>
          </cell>
          <cell r="F631">
            <v>43810</v>
          </cell>
        </row>
        <row r="632">
          <cell r="D632" t="str">
            <v>MALC381CMKM643115</v>
          </cell>
          <cell r="E632" t="str">
            <v>Reliance General Insurance Co. Ltd.</v>
          </cell>
          <cell r="F632">
            <v>43810</v>
          </cell>
        </row>
        <row r="633">
          <cell r="D633" t="str">
            <v>MALC381ULJM508392</v>
          </cell>
          <cell r="E633" t="str">
            <v>Reliance General Insurance Co. Ltd.</v>
          </cell>
          <cell r="F633">
            <v>43810</v>
          </cell>
        </row>
        <row r="634">
          <cell r="D634" t="str">
            <v>MALC381CMJM506752</v>
          </cell>
          <cell r="E634" t="str">
            <v xml:space="preserve">ICICI Lombard General Insurance Co. Ltd. </v>
          </cell>
          <cell r="F634">
            <v>43810</v>
          </cell>
        </row>
        <row r="635">
          <cell r="D635" t="str">
            <v>MALA851CMJM954389</v>
          </cell>
          <cell r="E635" t="str">
            <v>Reliance General Insurance Co. Ltd.</v>
          </cell>
          <cell r="F635">
            <v>43810</v>
          </cell>
        </row>
        <row r="636">
          <cell r="D636" t="str">
            <v xml:space="preserve"> MALC381CMJM506715 </v>
          </cell>
          <cell r="E636" t="str">
            <v>Reliance General Insurance Co. Ltd.</v>
          </cell>
          <cell r="F636">
            <v>43810</v>
          </cell>
        </row>
        <row r="637">
          <cell r="D637" t="str">
            <v>MALA851CLJM953014</v>
          </cell>
          <cell r="E637" t="str">
            <v>Reliance General Insurance Co. Ltd.</v>
          </cell>
          <cell r="F637">
            <v>43810</v>
          </cell>
        </row>
        <row r="638">
          <cell r="D638" t="str">
            <v>MALBM51BLJM637053</v>
          </cell>
          <cell r="E638" t="str">
            <v>Reliance General Insurance Co. Ltd.</v>
          </cell>
          <cell r="F638">
            <v>43810</v>
          </cell>
        </row>
        <row r="639">
          <cell r="D639" t="str">
            <v>MALA841CLJM357516</v>
          </cell>
          <cell r="E639" t="str">
            <v>Reliance General Insurance Co. Ltd.</v>
          </cell>
          <cell r="F639">
            <v>43810</v>
          </cell>
        </row>
        <row r="640">
          <cell r="D640" t="str">
            <v>MALAF51CYJM028982</v>
          </cell>
          <cell r="E640" t="str">
            <v>Reliance General Insurance Co. Ltd.</v>
          </cell>
          <cell r="F640">
            <v>43810</v>
          </cell>
        </row>
        <row r="641">
          <cell r="D641" t="str">
            <v>MALC841DMKM114420</v>
          </cell>
          <cell r="E641" t="str">
            <v>Reliance General Insurance Co. Ltd.</v>
          </cell>
          <cell r="F641">
            <v>43811</v>
          </cell>
        </row>
        <row r="642">
          <cell r="D642" t="str">
            <v>MALC381ULJM511790</v>
          </cell>
          <cell r="E642" t="str">
            <v>Reliance General Insurance Co. Ltd.</v>
          </cell>
          <cell r="F642">
            <v>43811</v>
          </cell>
        </row>
        <row r="643">
          <cell r="D643" t="str">
            <v>MALC841DLJM109700</v>
          </cell>
          <cell r="E643" t="str">
            <v>Reliance General Insurance Co. Ltd.</v>
          </cell>
          <cell r="F643">
            <v>43811</v>
          </cell>
        </row>
        <row r="644">
          <cell r="D644" t="str">
            <v>MALC381CMKM644503</v>
          </cell>
          <cell r="E644" t="str">
            <v>Reliance General Insurance Co. Ltd.</v>
          </cell>
          <cell r="F644">
            <v>43812</v>
          </cell>
        </row>
        <row r="645">
          <cell r="D645" t="str">
            <v>MALB351CLKM019017</v>
          </cell>
          <cell r="E645" t="str">
            <v xml:space="preserve">Kotak Mahindra General Insurance Co. Ltd. </v>
          </cell>
          <cell r="F645">
            <v>43813</v>
          </cell>
        </row>
        <row r="646">
          <cell r="D646" t="str">
            <v>MALBM51BLKM775210</v>
          </cell>
          <cell r="E646" t="str">
            <v>Reliance General Insurance Co. Ltd.</v>
          </cell>
          <cell r="F646">
            <v>43813</v>
          </cell>
        </row>
        <row r="647">
          <cell r="D647" t="str">
            <v>MALA741CLKM387756</v>
          </cell>
          <cell r="E647" t="str">
            <v>Reliance General Insurance Co. Ltd.</v>
          </cell>
          <cell r="F647">
            <v>43813</v>
          </cell>
        </row>
        <row r="648">
          <cell r="D648" t="str">
            <v>MALAF51CLKM095169</v>
          </cell>
          <cell r="E648" t="str">
            <v>Reliance General Insurance Co. Ltd.</v>
          </cell>
          <cell r="F648">
            <v>43815</v>
          </cell>
        </row>
        <row r="649">
          <cell r="D649" t="str">
            <v>MALAF51CLKM104362</v>
          </cell>
          <cell r="E649" t="str">
            <v>Reliance General Insurance Co. Ltd.</v>
          </cell>
          <cell r="F649">
            <v>43816</v>
          </cell>
        </row>
        <row r="650">
          <cell r="D650" t="str">
            <v>MALC181RLKM636754</v>
          </cell>
          <cell r="E650" t="str">
            <v>Reliance General Insurance Co. Ltd.</v>
          </cell>
          <cell r="F650">
            <v>43816</v>
          </cell>
        </row>
        <row r="651">
          <cell r="D651" t="str">
            <v>MALB351CYKM015159</v>
          </cell>
          <cell r="E651" t="str">
            <v xml:space="preserve">kotak Mahindra General Insurance Co. Ltd. </v>
          </cell>
          <cell r="F651">
            <v>43816</v>
          </cell>
        </row>
        <row r="652">
          <cell r="D652" t="str">
            <v>MALA741CLKM392695</v>
          </cell>
          <cell r="E652" t="str">
            <v>Reliance General Insurance Co. Ltd.</v>
          </cell>
          <cell r="F652">
            <v>43816</v>
          </cell>
        </row>
        <row r="653">
          <cell r="D653" t="str">
            <v>MALBM51BTKM781611</v>
          </cell>
          <cell r="E653" t="str">
            <v xml:space="preserve">Kotak Mahindra General Insurance Co. Ltd. </v>
          </cell>
          <cell r="F653">
            <v>43817</v>
          </cell>
        </row>
        <row r="654">
          <cell r="D654" t="str">
            <v xml:space="preserve"> MALAF51CLKM061050 </v>
          </cell>
          <cell r="E654" t="str">
            <v>Reliance General Insurance Co. Ltd.</v>
          </cell>
          <cell r="F654">
            <v>43817</v>
          </cell>
        </row>
        <row r="655">
          <cell r="D655" t="str">
            <v>MALC841CLKM189472</v>
          </cell>
          <cell r="E655" t="str">
            <v>Reliance General Insurance Co. Ltd.</v>
          </cell>
          <cell r="F655">
            <v>43817</v>
          </cell>
        </row>
        <row r="656">
          <cell r="D656" t="str">
            <v>MALB351CYKM039356</v>
          </cell>
          <cell r="E656" t="str">
            <v xml:space="preserve">Kotak Mahindra General Insurance Co. Ltd. </v>
          </cell>
          <cell r="F656">
            <v>43818</v>
          </cell>
        </row>
        <row r="657">
          <cell r="D657" t="str">
            <v>MALAF51CLKM065161</v>
          </cell>
          <cell r="E657" t="str">
            <v xml:space="preserve">Kotak Mahindra General Insurance Co. Ltd. </v>
          </cell>
          <cell r="F657">
            <v>43818</v>
          </cell>
        </row>
        <row r="658">
          <cell r="D658" t="str">
            <v xml:space="preserve"> MALBM51BTKM781586 </v>
          </cell>
          <cell r="E658" t="str">
            <v xml:space="preserve">Kotak Mahindra General Insurance Co. Ltd. </v>
          </cell>
          <cell r="F658">
            <v>43818</v>
          </cell>
        </row>
        <row r="659">
          <cell r="D659" t="str">
            <v>MALBM51BLFM187362</v>
          </cell>
          <cell r="E659" t="str">
            <v xml:space="preserve">Kotak Mahindra General Insurance Co. Ltd. </v>
          </cell>
          <cell r="F659">
            <v>43818</v>
          </cell>
        </row>
        <row r="660">
          <cell r="D660" t="str">
            <v>MALBM51BLKM771799</v>
          </cell>
          <cell r="E660" t="str">
            <v xml:space="preserve">Kotak Mahindra General Insurance Co. Ltd. </v>
          </cell>
          <cell r="F660">
            <v>43818</v>
          </cell>
        </row>
        <row r="661">
          <cell r="D661" t="str">
            <v>MALAF51CYKM095914</v>
          </cell>
          <cell r="E661" t="str">
            <v xml:space="preserve">Kotak Mahindra General Insurance Co. Ltd. </v>
          </cell>
          <cell r="F661">
            <v>43819</v>
          </cell>
        </row>
        <row r="662">
          <cell r="D662" t="str">
            <v>MALBM51BLKM776375</v>
          </cell>
          <cell r="E662" t="str">
            <v xml:space="preserve">Kotak Mahindra General Insurance Co. Ltd. </v>
          </cell>
          <cell r="F662">
            <v>43820</v>
          </cell>
        </row>
        <row r="663">
          <cell r="D663" t="str">
            <v>MALAF51CLKM059352</v>
          </cell>
          <cell r="E663" t="str">
            <v xml:space="preserve">Kotak Mahindra General Insurance Co. Ltd. </v>
          </cell>
          <cell r="F663">
            <v>43820</v>
          </cell>
        </row>
        <row r="664">
          <cell r="D664" t="str">
            <v xml:space="preserve"> MALC181RLKM642648</v>
          </cell>
          <cell r="E664" t="str">
            <v xml:space="preserve">Kotak Mahindra General Insurance Co. Ltd. </v>
          </cell>
          <cell r="F664">
            <v>43822</v>
          </cell>
        </row>
        <row r="665">
          <cell r="D665" t="str">
            <v xml:space="preserve"> MALC181RLKM640146 </v>
          </cell>
          <cell r="E665" t="str">
            <v xml:space="preserve">Kotak Mahindra General Insurance Co. Ltd. </v>
          </cell>
          <cell r="F665">
            <v>43822</v>
          </cell>
        </row>
        <row r="666">
          <cell r="D666" t="str">
            <v xml:space="preserve"> MALBM51RLKM739048 </v>
          </cell>
          <cell r="E666" t="str">
            <v xml:space="preserve">Kotak Mahindra General Insurance Co. Ltd. </v>
          </cell>
          <cell r="F666">
            <v>43822</v>
          </cell>
        </row>
        <row r="667">
          <cell r="D667" t="str">
            <v xml:space="preserve"> MALAF51CYKM105021 </v>
          </cell>
          <cell r="E667" t="str">
            <v xml:space="preserve">Kotak Mahindra General Insurance Co. Ltd. </v>
          </cell>
          <cell r="F667">
            <v>43822</v>
          </cell>
        </row>
        <row r="668">
          <cell r="D668" t="str">
            <v>MALC181RLKM639619</v>
          </cell>
          <cell r="E668" t="str">
            <v xml:space="preserve">Kotak Mahindra General Insurance Co. Ltd. </v>
          </cell>
          <cell r="F668">
            <v>43823</v>
          </cell>
        </row>
        <row r="669">
          <cell r="D669" t="str">
            <v>MALA741CLKM389135</v>
          </cell>
          <cell r="E669" t="str">
            <v>Reliance General Insurance Co. Ltd.</v>
          </cell>
          <cell r="F669">
            <v>43823</v>
          </cell>
        </row>
        <row r="670">
          <cell r="D670" t="str">
            <v xml:space="preserve"> MALC181RLKM642883 </v>
          </cell>
          <cell r="E670" t="str">
            <v xml:space="preserve">Kotak Mahindra General Insurance Co. Ltd. </v>
          </cell>
          <cell r="F670">
            <v>43823</v>
          </cell>
        </row>
        <row r="671">
          <cell r="D671" t="str">
            <v>MALA741CLKM388662</v>
          </cell>
          <cell r="E671" t="str">
            <v>Reliance General Insurance Co. Ltd.</v>
          </cell>
          <cell r="F671">
            <v>43824</v>
          </cell>
        </row>
        <row r="672">
          <cell r="D672" t="str">
            <v>MALFC81AVKM078221</v>
          </cell>
          <cell r="E672" t="str">
            <v xml:space="preserve">Kotak Mahindra General Insurance Co. Ltd. </v>
          </cell>
          <cell r="F672">
            <v>43824</v>
          </cell>
        </row>
        <row r="673">
          <cell r="D673" t="str">
            <v>MALAF51CYKM090182</v>
          </cell>
          <cell r="E673" t="str">
            <v xml:space="preserve">Kotak Mahindra General Insurance Co. Ltd. </v>
          </cell>
          <cell r="F673">
            <v>43825</v>
          </cell>
        </row>
        <row r="674">
          <cell r="D674" t="str">
            <v>MALC841DLKM203521</v>
          </cell>
          <cell r="E674" t="str">
            <v xml:space="preserve">Kotak Mahindra General Insurance Co. Ltd. </v>
          </cell>
          <cell r="F674">
            <v>43825</v>
          </cell>
        </row>
        <row r="675">
          <cell r="D675" t="str">
            <v>MALBM51BLKM782138</v>
          </cell>
          <cell r="E675" t="str">
            <v xml:space="preserve">Kotak Mahindra General Insurance Co. Ltd. </v>
          </cell>
          <cell r="F675">
            <v>43825</v>
          </cell>
        </row>
        <row r="676">
          <cell r="D676" t="str">
            <v>MALC381UMJM501880</v>
          </cell>
          <cell r="E676" t="str">
            <v>Reliance General Insurance Co. Ltd.</v>
          </cell>
          <cell r="F676">
            <v>43827</v>
          </cell>
        </row>
        <row r="677">
          <cell r="D677" t="str">
            <v>MALC841DMKM114748</v>
          </cell>
          <cell r="E677" t="str">
            <v xml:space="preserve">HDFC ERGO General Insurance Co. Ltd.
</v>
          </cell>
          <cell r="F677">
            <v>43828</v>
          </cell>
        </row>
        <row r="678">
          <cell r="D678" t="str">
            <v>MALC381CMKM520003</v>
          </cell>
          <cell r="E678" t="str">
            <v>Reliance General Insurance Co. Ltd.</v>
          </cell>
          <cell r="F678">
            <v>43828</v>
          </cell>
        </row>
        <row r="679">
          <cell r="D679" t="str">
            <v>MALA741CLKM388663</v>
          </cell>
          <cell r="E679" t="str">
            <v xml:space="preserve">The New India Assurance Co. Ltd. </v>
          </cell>
          <cell r="F679">
            <v>43829</v>
          </cell>
        </row>
        <row r="680">
          <cell r="D680" t="str">
            <v>MALA741CLKM388161</v>
          </cell>
          <cell r="E680" t="str">
            <v xml:space="preserve">The New India Assurance Co. Ltd. </v>
          </cell>
          <cell r="F680">
            <v>43829</v>
          </cell>
        </row>
        <row r="681">
          <cell r="D681" t="str">
            <v>MALA851CLJM950692</v>
          </cell>
          <cell r="E681" t="str">
            <v>Reliance General Insurance Co. Ltd.</v>
          </cell>
          <cell r="F681">
            <v>43829</v>
          </cell>
        </row>
        <row r="682">
          <cell r="D682" t="str">
            <v>MALC181RLJM507777</v>
          </cell>
          <cell r="E682" t="str">
            <v>Reliance General Insurance Co. Ltd.</v>
          </cell>
          <cell r="F682">
            <v>43829</v>
          </cell>
        </row>
        <row r="683">
          <cell r="D683" t="str">
            <v>MALBM51BLJM633831</v>
          </cell>
          <cell r="E683" t="str">
            <v>Reliance General Insurance Co. Ltd.</v>
          </cell>
          <cell r="F683">
            <v>43829</v>
          </cell>
        </row>
        <row r="684">
          <cell r="D684" t="str">
            <v>MALAF51CLJM029025</v>
          </cell>
          <cell r="E684" t="str">
            <v>Reliance General Insurance Co. Ltd.</v>
          </cell>
          <cell r="F684">
            <v>43830</v>
          </cell>
        </row>
        <row r="685">
          <cell r="D685" t="str">
            <v>MALA851ELJM913586</v>
          </cell>
          <cell r="E685" t="str">
            <v>Reliance General Insurance Co. Ltd.</v>
          </cell>
          <cell r="F685">
            <v>43830</v>
          </cell>
        </row>
        <row r="686">
          <cell r="D686" t="str">
            <v xml:space="preserve"> MALC381CMKM650786 </v>
          </cell>
          <cell r="E686" t="str">
            <v xml:space="preserve">Kotak Mahindra General Insurance Co. Ltd. </v>
          </cell>
          <cell r="F686">
            <v>43830</v>
          </cell>
        </row>
        <row r="687">
          <cell r="D687" t="str">
            <v>MALAF51CLKM061836</v>
          </cell>
          <cell r="E687" t="str">
            <v xml:space="preserve">Kotak Mahindra General Insurance Co. Ltd. </v>
          </cell>
          <cell r="F687">
            <v>43830</v>
          </cell>
        </row>
        <row r="688">
          <cell r="D688" t="str">
            <v>MALB351CYKM015472</v>
          </cell>
          <cell r="E688" t="str">
            <v xml:space="preserve">Kotak Mahindra General Insurance Co. Ltd. </v>
          </cell>
          <cell r="F688">
            <v>43830</v>
          </cell>
        </row>
        <row r="689">
          <cell r="D689" t="str">
            <v>MALAF51CYKM095915</v>
          </cell>
          <cell r="E689" t="str">
            <v xml:space="preserve">Kotak Mahindra General Insurance Co. Ltd. </v>
          </cell>
          <cell r="F689">
            <v>43830</v>
          </cell>
        </row>
        <row r="690">
          <cell r="D690" t="str">
            <v>MALBM51BLKM776031</v>
          </cell>
          <cell r="E690" t="str">
            <v xml:space="preserve">HDFC ERGO General Insurance Co. Ltd.
</v>
          </cell>
          <cell r="F690">
            <v>43830</v>
          </cell>
        </row>
        <row r="691">
          <cell r="D691" t="str">
            <v>MALAF51CLKM060800</v>
          </cell>
          <cell r="E691" t="str">
            <v xml:space="preserve">Kotak Mahindra General Insurance Co. Ltd. </v>
          </cell>
          <cell r="F691">
            <v>43830</v>
          </cell>
        </row>
        <row r="692">
          <cell r="D692" t="str">
            <v>MALC181RLKM642819</v>
          </cell>
          <cell r="E692" t="str">
            <v xml:space="preserve">Kotak Mahindra General Insurance Co. Ltd. </v>
          </cell>
          <cell r="F692">
            <v>43830</v>
          </cell>
        </row>
        <row r="693">
          <cell r="D693" t="str">
            <v>MALAF51CLKM070950</v>
          </cell>
          <cell r="E693" t="str">
            <v xml:space="preserve">Kotak Mahindra General Insurance Co. Ltd. </v>
          </cell>
          <cell r="F693">
            <v>43830</v>
          </cell>
        </row>
        <row r="694">
          <cell r="D694" t="str">
            <v>MALFC81AVKM055280</v>
          </cell>
          <cell r="E694" t="str">
            <v xml:space="preserve">HDFC ERGO General Insurance Co. Ltd.
</v>
          </cell>
          <cell r="F694">
            <v>43830</v>
          </cell>
        </row>
        <row r="695">
          <cell r="D695" t="str">
            <v>MALBM51BLKM785163</v>
          </cell>
          <cell r="E695" t="str">
            <v xml:space="preserve">HDFC ERGO General Insurance Co. Ltd.
</v>
          </cell>
          <cell r="F695">
            <v>43830</v>
          </cell>
        </row>
        <row r="696">
          <cell r="D696" t="str">
            <v>MALB351CYKM017397</v>
          </cell>
          <cell r="E696" t="str">
            <v xml:space="preserve">Kotak Mahindra General Insurance Co. Ltd. </v>
          </cell>
          <cell r="F696">
            <v>43830</v>
          </cell>
        </row>
        <row r="697">
          <cell r="D697" t="str">
            <v>MALAF51CYKM086145</v>
          </cell>
          <cell r="E697" t="str">
            <v xml:space="preserve">Kotak Mahindra General Insurance Co. Ltd. </v>
          </cell>
          <cell r="F697">
            <v>43830</v>
          </cell>
        </row>
        <row r="698">
          <cell r="D698" t="str">
            <v>MALAF51CLKM058962</v>
          </cell>
          <cell r="E698" t="str">
            <v xml:space="preserve">Kotak Mahindra General Insurance Co. Ltd. </v>
          </cell>
          <cell r="F698">
            <v>43830</v>
          </cell>
        </row>
        <row r="699">
          <cell r="D699" t="str">
            <v>MALC841DLKM190567</v>
          </cell>
          <cell r="E699" t="str">
            <v xml:space="preserve">The New India Assurance Co. Ltd. </v>
          </cell>
          <cell r="F699">
            <v>43830</v>
          </cell>
        </row>
        <row r="700">
          <cell r="D700" t="str">
            <v>MALBM51BLKM781801</v>
          </cell>
          <cell r="E700" t="str">
            <v>Bajaj Allianz General Insurance Co. Ltd.</v>
          </cell>
          <cell r="F700">
            <v>43830</v>
          </cell>
        </row>
        <row r="701">
          <cell r="D701" t="str">
            <v>MALAM51CR9M492406</v>
          </cell>
          <cell r="E701" t="str">
            <v>Bharti AXA General Insurance Co. Ltd.</v>
          </cell>
          <cell r="F701">
            <v>43832</v>
          </cell>
        </row>
        <row r="702">
          <cell r="D702" t="str">
            <v>MALA741CLKM389646</v>
          </cell>
          <cell r="E702" t="str">
            <v>Kotak Mahindra General Insurance Co. Ltd.</v>
          </cell>
          <cell r="F702">
            <v>43832</v>
          </cell>
        </row>
        <row r="703">
          <cell r="D703" t="str">
            <v>MALC181RLKM642911</v>
          </cell>
          <cell r="E703" t="str">
            <v>Kotak Mahindra General Insurance Co. Ltd.</v>
          </cell>
          <cell r="F703">
            <v>43832</v>
          </cell>
        </row>
        <row r="704">
          <cell r="D704" t="str">
            <v>MALA741CLKM388163</v>
          </cell>
          <cell r="E704" t="str">
            <v>HDFC ERGO General Insurance Co. Ltd.</v>
          </cell>
          <cell r="F704">
            <v>43832</v>
          </cell>
        </row>
        <row r="705">
          <cell r="D705" t="str">
            <v>MALFC81AVKM036677</v>
          </cell>
          <cell r="E705" t="str">
            <v>Kotak Mahindra General Insurance Co. Ltd.</v>
          </cell>
          <cell r="F705">
            <v>43832</v>
          </cell>
        </row>
        <row r="706">
          <cell r="D706" t="str">
            <v>MALC181RLKM634482</v>
          </cell>
          <cell r="E706" t="str">
            <v>Kotak Mahindra General Insurance Co. Ltd.</v>
          </cell>
          <cell r="F706">
            <v>43832</v>
          </cell>
        </row>
        <row r="707">
          <cell r="D707" t="str">
            <v>MALFC81ALKM078408</v>
          </cell>
          <cell r="E707" t="str">
            <v>Kotak Mahindra General Insurance Co. Ltd.</v>
          </cell>
          <cell r="F707">
            <v>43833</v>
          </cell>
        </row>
        <row r="708">
          <cell r="D708" t="str">
            <v>MALC181RLKM643067</v>
          </cell>
          <cell r="E708" t="str">
            <v>Kotak Mahindra General Insurance Co. Ltd.</v>
          </cell>
          <cell r="F708">
            <v>43833</v>
          </cell>
        </row>
        <row r="709">
          <cell r="D709" t="str">
            <v>MALC181RLKM643074</v>
          </cell>
          <cell r="E709" t="str">
            <v>Kotak Mahindra General Insurance Co. Ltd.</v>
          </cell>
          <cell r="F709">
            <v>43833</v>
          </cell>
        </row>
        <row r="710">
          <cell r="D710" t="str">
            <v>MALAF51CYKM090181</v>
          </cell>
          <cell r="E710" t="str">
            <v>Kotak Mahindra General Insurance Co. Ltd.</v>
          </cell>
          <cell r="F710">
            <v>43833</v>
          </cell>
        </row>
        <row r="711">
          <cell r="D711" t="str">
            <v>MALAF51CYKM087316</v>
          </cell>
          <cell r="E711" t="str">
            <v>Kotak Mahindra General Insurance Co. Ltd.</v>
          </cell>
          <cell r="F711">
            <v>43833</v>
          </cell>
        </row>
        <row r="712">
          <cell r="D712" t="str">
            <v>MALFC81BLKM074259</v>
          </cell>
          <cell r="E712" t="str">
            <v>Kotak Mahindra General Insurance Co. Ltd.</v>
          </cell>
          <cell r="F712">
            <v>43833</v>
          </cell>
        </row>
        <row r="713">
          <cell r="D713" t="str">
            <v>MALA741CLKM388666</v>
          </cell>
          <cell r="E713" t="str">
            <v>HDFC ERGO General Insurance Co. Ltd.</v>
          </cell>
          <cell r="F713">
            <v>43833</v>
          </cell>
        </row>
        <row r="714">
          <cell r="D714" t="str">
            <v>MALC841CLKM203836</v>
          </cell>
          <cell r="E714" t="str">
            <v>Kotak Mahindra General Insurance Co. Ltd.</v>
          </cell>
          <cell r="F714">
            <v>43833</v>
          </cell>
        </row>
        <row r="715">
          <cell r="D715" t="str">
            <v>MALFC81ALKM074837</v>
          </cell>
          <cell r="E715" t="str">
            <v>Kotak Mahindra General Insurance Co. Ltd.</v>
          </cell>
          <cell r="F715">
            <v>43833</v>
          </cell>
        </row>
        <row r="716">
          <cell r="D716" t="str">
            <v>MALBM51BLKM775978</v>
          </cell>
          <cell r="E716" t="str">
            <v>Kotak Mahindra General Insurance Co. Ltd.</v>
          </cell>
          <cell r="F716">
            <v>43833</v>
          </cell>
        </row>
        <row r="717">
          <cell r="D717" t="str">
            <v>MALBM51BLKM786119</v>
          </cell>
          <cell r="E717" t="str">
            <v>Kotak Mahindra General Insurance Co. Ltd.</v>
          </cell>
          <cell r="F717">
            <v>43833</v>
          </cell>
        </row>
        <row r="718">
          <cell r="D718" t="str">
            <v>MALC181RLKM640145</v>
          </cell>
          <cell r="E718" t="str">
            <v>Kotak Mahindra General Insurance Co. Ltd.</v>
          </cell>
          <cell r="F718">
            <v>43833</v>
          </cell>
        </row>
        <row r="719">
          <cell r="D719" t="str">
            <v>MALB351CYKM015240</v>
          </cell>
          <cell r="E719" t="str">
            <v>HDFC ERGO General Insurance Co. Ltd.</v>
          </cell>
          <cell r="F719">
            <v>43833</v>
          </cell>
        </row>
        <row r="720">
          <cell r="D720" t="str">
            <v>MALC181RLKM647665</v>
          </cell>
          <cell r="E720" t="str">
            <v>Reliance General Insurance Co. Ltd.</v>
          </cell>
          <cell r="F720">
            <v>43833</v>
          </cell>
        </row>
        <row r="721">
          <cell r="D721" t="str">
            <v>MALAF51CYKM104737</v>
          </cell>
          <cell r="E721" t="str">
            <v>Reliance General Insurance Co. Ltd.</v>
          </cell>
          <cell r="F721">
            <v>43833</v>
          </cell>
        </row>
        <row r="722">
          <cell r="D722" t="str">
            <v>MALAF51CLKM106076</v>
          </cell>
          <cell r="E722" t="str">
            <v>Reliance General Insurance Co. Ltd.</v>
          </cell>
          <cell r="F722">
            <v>43836</v>
          </cell>
        </row>
        <row r="723">
          <cell r="D723" t="str">
            <v>MALC181ULKM629930</v>
          </cell>
          <cell r="E723" t="str">
            <v>Kotak Mahindra General Insurance Co. Ltd.</v>
          </cell>
          <cell r="F723">
            <v>43836</v>
          </cell>
        </row>
        <row r="724">
          <cell r="D724" t="str">
            <v>MALC181RLKM652044</v>
          </cell>
          <cell r="E724" t="str">
            <v>Kotak Mahindra General Insurance Co. Ltd.</v>
          </cell>
          <cell r="F724">
            <v>43836</v>
          </cell>
        </row>
        <row r="725">
          <cell r="D725" t="str">
            <v>MALBM51RLJM625054</v>
          </cell>
          <cell r="E725" t="str">
            <v>Reliance General Insurance Co. Ltd.</v>
          </cell>
          <cell r="F725">
            <v>43836</v>
          </cell>
        </row>
        <row r="726">
          <cell r="D726" t="str">
            <v>MALFC81BLKM075297</v>
          </cell>
          <cell r="E726" t="str">
            <v>Kotak Mahindra General Insurance Co. Ltd.</v>
          </cell>
          <cell r="F726">
            <v>43837</v>
          </cell>
        </row>
        <row r="727">
          <cell r="D727" t="str">
            <v>MALB351CYKM015160</v>
          </cell>
          <cell r="E727" t="str">
            <v>HDFC ERGO General Insurance Co. Ltd.</v>
          </cell>
          <cell r="F727">
            <v>43837</v>
          </cell>
        </row>
        <row r="728">
          <cell r="D728" t="str">
            <v>MALA851CLJM949775</v>
          </cell>
          <cell r="E728" t="str">
            <v>Reliance General Insurance Co. Ltd.</v>
          </cell>
          <cell r="F728">
            <v>43837</v>
          </cell>
        </row>
        <row r="729">
          <cell r="D729" t="str">
            <v>MALA741CLKM388665</v>
          </cell>
          <cell r="E729" t="str">
            <v>Kotak Mahindra General Insurance Co. Ltd.</v>
          </cell>
          <cell r="F729">
            <v>43838</v>
          </cell>
        </row>
        <row r="730">
          <cell r="D730" t="str">
            <v>MALA741CLKM388684</v>
          </cell>
          <cell r="E730" t="str">
            <v>HDFC ERGO General Insurance Co. Ltd.</v>
          </cell>
          <cell r="F730">
            <v>43838</v>
          </cell>
        </row>
        <row r="731">
          <cell r="D731" t="str">
            <v>MALA851CLJM951319</v>
          </cell>
          <cell r="E731" t="str">
            <v>HDFC ERGO General Insurance Co. Ltd.</v>
          </cell>
          <cell r="F731">
            <v>43838</v>
          </cell>
        </row>
        <row r="732">
          <cell r="D732" t="str">
            <v>MALC381CMGM185490</v>
          </cell>
          <cell r="E732" t="str">
            <v>Future Generali India Insurance Co. Ltd.</v>
          </cell>
          <cell r="F732">
            <v>43839</v>
          </cell>
        </row>
        <row r="733">
          <cell r="D733" t="str">
            <v>MALA851CMKM967431</v>
          </cell>
          <cell r="E733" t="str">
            <v>Reliance General Insurance Co. Ltd.</v>
          </cell>
          <cell r="F733">
            <v>43839</v>
          </cell>
        </row>
        <row r="734">
          <cell r="D734" t="str">
            <v>MALB351CYKM017395</v>
          </cell>
          <cell r="E734" t="str">
            <v>HDFC ERGO General Insurance Co. Ltd.</v>
          </cell>
          <cell r="F734">
            <v>43839</v>
          </cell>
        </row>
        <row r="735">
          <cell r="D735" t="str">
            <v>MALC181RLKM642910</v>
          </cell>
          <cell r="E735" t="str">
            <v>HDFC ERGO General Insurance Co. Ltd.</v>
          </cell>
          <cell r="F735">
            <v>43839</v>
          </cell>
        </row>
        <row r="736">
          <cell r="D736" t="str">
            <v>MALBM51BLKM786117</v>
          </cell>
          <cell r="E736" t="str">
            <v>Reliance General Insurance Co. Ltd.</v>
          </cell>
          <cell r="F736">
            <v>43839</v>
          </cell>
        </row>
        <row r="737">
          <cell r="D737" t="str">
            <v>MALB351CLKM030138</v>
          </cell>
          <cell r="E737" t="str">
            <v>Kotak Mahindra General Insurance Co. Ltd.</v>
          </cell>
          <cell r="F737">
            <v>43839</v>
          </cell>
        </row>
        <row r="738">
          <cell r="D738" t="str">
            <v>MALC381ULFM034960</v>
          </cell>
          <cell r="E738" t="str">
            <v>Reliance General Insurance Co. Ltd.</v>
          </cell>
          <cell r="F738">
            <v>43840</v>
          </cell>
        </row>
        <row r="739">
          <cell r="D739" t="str">
            <v>MALC181RLKM637879</v>
          </cell>
          <cell r="E739" t="str">
            <v>HDFC ERGO General Insurance Co. Ltd.</v>
          </cell>
          <cell r="F739">
            <v>43840</v>
          </cell>
        </row>
        <row r="740">
          <cell r="D740" t="str">
            <v>MALA741CLKM395791</v>
          </cell>
          <cell r="E740" t="str">
            <v>Kotak Mahindra General Insurance Co. Ltd.</v>
          </cell>
          <cell r="F740">
            <v>43840</v>
          </cell>
        </row>
        <row r="741">
          <cell r="D741" t="str">
            <v>MALA741CLKM389129</v>
          </cell>
          <cell r="E741" t="str">
            <v>HDFC ERGO General Insurance Co. Ltd.</v>
          </cell>
          <cell r="F741">
            <v>43840</v>
          </cell>
        </row>
        <row r="742">
          <cell r="D742" t="str">
            <v>MALFC81BLKM075299</v>
          </cell>
          <cell r="E742" t="str">
            <v>Kotak Mahindra General Insurance Co. Ltd.</v>
          </cell>
          <cell r="F742">
            <v>43844</v>
          </cell>
        </row>
        <row r="743">
          <cell r="D743" t="str">
            <v>MALBM51BLKM785631</v>
          </cell>
          <cell r="E743" t="str">
            <v>HDFC ERGO General Insurance Co. Ltd.</v>
          </cell>
          <cell r="F743">
            <v>43844</v>
          </cell>
        </row>
        <row r="744">
          <cell r="D744" t="str">
            <v>MALC841CLKM189483</v>
          </cell>
          <cell r="E744" t="str">
            <v>Reliance General Insurance Co. Ltd.</v>
          </cell>
          <cell r="F744">
            <v>43844</v>
          </cell>
        </row>
        <row r="745">
          <cell r="D745" t="str">
            <v>MALAF51CLKM037741</v>
          </cell>
          <cell r="E745" t="str">
            <v>Reliance General Insurance Co. Ltd.</v>
          </cell>
          <cell r="F745">
            <v>43844</v>
          </cell>
        </row>
        <row r="746">
          <cell r="D746" t="str">
            <v>MALA851CLKM965004</v>
          </cell>
          <cell r="E746" t="str">
            <v>Reliance General Insurance Co. Ltd.</v>
          </cell>
          <cell r="F746">
            <v>43845</v>
          </cell>
        </row>
        <row r="747">
          <cell r="D747" t="str">
            <v>MALAE51CLKM036968</v>
          </cell>
          <cell r="E747" t="str">
            <v>Reliance General Insurance Co. Ltd.</v>
          </cell>
          <cell r="F747">
            <v>43845</v>
          </cell>
        </row>
        <row r="748">
          <cell r="D748" t="str">
            <v>MALAF51CYLM106480</v>
          </cell>
          <cell r="E748" t="str">
            <v>Reliance General Insurance Co. Ltd.</v>
          </cell>
          <cell r="F748">
            <v>43845</v>
          </cell>
        </row>
        <row r="749">
          <cell r="D749" t="str">
            <v>MALBM51BLKM777887</v>
          </cell>
          <cell r="E749" t="str">
            <v>HDFC ERGO General Insurance Co. Ltd.</v>
          </cell>
          <cell r="F749">
            <v>43845</v>
          </cell>
        </row>
        <row r="750">
          <cell r="D750" t="str">
            <v>MALA851CLJM951580</v>
          </cell>
          <cell r="E750" t="str">
            <v>Reliance General Insurance Co. Ltd.</v>
          </cell>
          <cell r="F750">
            <v>43846</v>
          </cell>
        </row>
        <row r="751">
          <cell r="D751" t="str">
            <v>MALC381CMKM650902</v>
          </cell>
          <cell r="E751" t="str">
            <v>Kotak Mahindra General Insurance Co. Ltd.</v>
          </cell>
          <cell r="F751">
            <v>43846</v>
          </cell>
        </row>
        <row r="752">
          <cell r="D752" t="str">
            <v>MALC181RLKM647651</v>
          </cell>
          <cell r="E752" t="str">
            <v>Reliance General Insurance Co. Ltd.</v>
          </cell>
          <cell r="F752">
            <v>43846</v>
          </cell>
        </row>
        <row r="753">
          <cell r="D753" t="str">
            <v>MALFC81ALKM060058</v>
          </cell>
          <cell r="E753" t="str">
            <v>Reliance General Insurance Co. Ltd.</v>
          </cell>
          <cell r="F753">
            <v>43846</v>
          </cell>
        </row>
        <row r="754">
          <cell r="D754" t="str">
            <v>MALFC81AVKM079964</v>
          </cell>
          <cell r="E754" t="str">
            <v>Reliance General Insurance Co. Ltd.</v>
          </cell>
          <cell r="F754">
            <v>43846</v>
          </cell>
        </row>
        <row r="755">
          <cell r="D755" t="str">
            <v>MALC181RLJM509126</v>
          </cell>
          <cell r="E755" t="str">
            <v xml:space="preserve">ICICI Lombard General Insurance Co. Ltd. </v>
          </cell>
          <cell r="F755">
            <v>43848</v>
          </cell>
        </row>
        <row r="756">
          <cell r="D756" t="str">
            <v>MALBM51BLJM637992</v>
          </cell>
          <cell r="E756" t="str">
            <v>Reliance General Insurance Co. Ltd.</v>
          </cell>
          <cell r="F756">
            <v>43848</v>
          </cell>
        </row>
        <row r="757">
          <cell r="D757" t="str">
            <v>MALB251CYKM014702</v>
          </cell>
          <cell r="E757" t="str">
            <v>Reliance General Insurance Co. Ltd.</v>
          </cell>
          <cell r="F757">
            <v>43848</v>
          </cell>
        </row>
        <row r="758">
          <cell r="D758" t="str">
            <v>MALA741CLKM389658</v>
          </cell>
          <cell r="E758" t="str">
            <v>Reliance General Insurance Co. Ltd.</v>
          </cell>
          <cell r="F758">
            <v>43848</v>
          </cell>
        </row>
        <row r="759">
          <cell r="D759" t="str">
            <v>MALFC81ALLM086439</v>
          </cell>
          <cell r="E759" t="str">
            <v>Reliance General Insurance Co. Ltd.</v>
          </cell>
          <cell r="F759">
            <v>43848</v>
          </cell>
        </row>
        <row r="760">
          <cell r="D760" t="str">
            <v>MALB251CLLM042485</v>
          </cell>
          <cell r="E760" t="str">
            <v>Reliance General Insurance Co. Ltd.</v>
          </cell>
          <cell r="F760">
            <v>43848</v>
          </cell>
        </row>
        <row r="761">
          <cell r="D761" t="str">
            <v>MALAF51CLLM106346</v>
          </cell>
          <cell r="E761" t="str">
            <v xml:space="preserve">Reliance General Insurance Co. Ltd. </v>
          </cell>
          <cell r="F761">
            <v>43850</v>
          </cell>
        </row>
        <row r="762">
          <cell r="D762" t="str">
            <v>MALAF51CLKM037742</v>
          </cell>
          <cell r="E762" t="str">
            <v xml:space="preserve">Reliance General Insurance Co. Ltd. </v>
          </cell>
          <cell r="F762">
            <v>43851</v>
          </cell>
        </row>
        <row r="763">
          <cell r="D763" t="str">
            <v>MALAF51CYLM106492</v>
          </cell>
          <cell r="E763" t="str">
            <v>HDFC ERGO General Insurance Co. Ltd.</v>
          </cell>
          <cell r="F763">
            <v>43851</v>
          </cell>
        </row>
        <row r="764">
          <cell r="D764" t="str">
            <v>MALA741CLKM389669</v>
          </cell>
          <cell r="E764" t="str">
            <v>HDFC ERGO General Insurance Co. Ltd.</v>
          </cell>
          <cell r="F764">
            <v>43852</v>
          </cell>
        </row>
        <row r="765">
          <cell r="D765" t="str">
            <v>MALC181RLKM642954</v>
          </cell>
          <cell r="E765" t="str">
            <v>HDFC ERGO General Insurance Co. Ltd.</v>
          </cell>
          <cell r="F765">
            <v>43852</v>
          </cell>
        </row>
        <row r="766">
          <cell r="D766" t="str">
            <v>MALC181ULKM644525</v>
          </cell>
          <cell r="E766" t="str">
            <v>HDFC ERGO General Insurance Co. Ltd.</v>
          </cell>
          <cell r="F766">
            <v>43852</v>
          </cell>
        </row>
        <row r="767">
          <cell r="D767" t="str">
            <v>MALAF51CLLM106272</v>
          </cell>
          <cell r="E767" t="str">
            <v>HDFC ERGO General Insurance Co. Ltd.</v>
          </cell>
          <cell r="F767">
            <v>43852</v>
          </cell>
        </row>
        <row r="768">
          <cell r="D768" t="str">
            <v>MALAF51CYKM040512</v>
          </cell>
          <cell r="E768" t="str">
            <v xml:space="preserve">ICICI Lombard General Insurance Co. Ltd. </v>
          </cell>
          <cell r="F768">
            <v>43853</v>
          </cell>
        </row>
        <row r="769">
          <cell r="D769" t="str">
            <v>MALBM51RLJM626850</v>
          </cell>
          <cell r="E769" t="str">
            <v>HDFC ERGO General Insurance Co. Ltd.</v>
          </cell>
          <cell r="F769">
            <v>43853</v>
          </cell>
        </row>
        <row r="770">
          <cell r="D770" t="str">
            <v>MALC381CLLM661577</v>
          </cell>
          <cell r="E770" t="str">
            <v>HDFC ERGO General Insurance Co. Ltd.</v>
          </cell>
          <cell r="F770">
            <v>43853</v>
          </cell>
        </row>
        <row r="771">
          <cell r="D771" t="str">
            <v>MALC381UMKM649883</v>
          </cell>
          <cell r="E771" t="str">
            <v>HDFC ERGO General Insurance Co. Ltd.</v>
          </cell>
          <cell r="F771">
            <v>43854</v>
          </cell>
        </row>
        <row r="772">
          <cell r="D772" t="str">
            <v>MALFC81CLLM082640</v>
          </cell>
          <cell r="E772" t="str">
            <v>Reliance General Insurance Co. Ltd.</v>
          </cell>
          <cell r="F772">
            <v>43855</v>
          </cell>
        </row>
        <row r="773">
          <cell r="D773" t="str">
            <v>MALAF51CLKM041884</v>
          </cell>
          <cell r="E773" t="str">
            <v xml:space="preserve">ICICI Lombard General Insurance Co. Ltd. </v>
          </cell>
          <cell r="F773">
            <v>43858</v>
          </cell>
        </row>
        <row r="774">
          <cell r="D774" t="str">
            <v>MALC181RLLM653420</v>
          </cell>
          <cell r="E774" t="str">
            <v>Kotak Mahindra General Insurance Co. Ltd.</v>
          </cell>
          <cell r="F774">
            <v>43859</v>
          </cell>
        </row>
        <row r="775">
          <cell r="D775" t="str">
            <v>MALAF51CYLM106504</v>
          </cell>
          <cell r="E775" t="str">
            <v>Kotak Mahindra General Insurance Co. Ltd.</v>
          </cell>
          <cell r="F775">
            <v>43860</v>
          </cell>
        </row>
        <row r="776">
          <cell r="D776" t="str">
            <v>MALAF51CYLM106503</v>
          </cell>
          <cell r="E776" t="str">
            <v>HDFC ERGO General Insurance Co. Ltd.</v>
          </cell>
          <cell r="F776">
            <v>43860</v>
          </cell>
        </row>
        <row r="777">
          <cell r="D777" t="str">
            <v>MALC381ULKM527041</v>
          </cell>
          <cell r="E777" t="str">
            <v>Reliance General Insurance Co. Ltd.</v>
          </cell>
          <cell r="F777">
            <v>43860</v>
          </cell>
        </row>
        <row r="778">
          <cell r="D778" t="str">
            <v>MALFC81ALKM081326</v>
          </cell>
          <cell r="E778" t="str">
            <v>Kotak Mahindra General Insurance Co. Ltd.</v>
          </cell>
          <cell r="F778">
            <v>43861</v>
          </cell>
        </row>
        <row r="779">
          <cell r="D779" t="str">
            <v>MALC381CLLM665765</v>
          </cell>
          <cell r="E779" t="str">
            <v>Reliance General Insurance Co. Ltd.</v>
          </cell>
          <cell r="F779">
            <v>43861</v>
          </cell>
        </row>
        <row r="780">
          <cell r="D780" t="str">
            <v>MALBM51BLLM789877</v>
          </cell>
          <cell r="E780" t="str">
            <v>Kotak Mahindra General Insurance Co. Ltd.</v>
          </cell>
          <cell r="F780">
            <v>43861</v>
          </cell>
        </row>
        <row r="781">
          <cell r="D781" t="str">
            <v>MALC181RLLM653773</v>
          </cell>
          <cell r="E781" t="str">
            <v>Reliance General Insurance Co. Ltd.</v>
          </cell>
          <cell r="F781">
            <v>43861</v>
          </cell>
        </row>
        <row r="782">
          <cell r="D782" t="str">
            <v>MALC181RLLM654071</v>
          </cell>
          <cell r="E782" t="str">
            <v>Kotak Mahindra General Insurance Co. Ltd.</v>
          </cell>
          <cell r="F782">
            <v>43861</v>
          </cell>
        </row>
        <row r="783">
          <cell r="D783" t="str">
            <v>MALFC81BLLM088561</v>
          </cell>
          <cell r="E783" t="str">
            <v>Kotak Mahindra General Insurance Co. Ltd.</v>
          </cell>
          <cell r="F783">
            <v>43864</v>
          </cell>
        </row>
        <row r="784">
          <cell r="D784" t="str">
            <v>MALA851CLFM249666</v>
          </cell>
          <cell r="E784" t="str">
            <v>The New India Assurance Co. Ltd.</v>
          </cell>
          <cell r="F784">
            <v>43864</v>
          </cell>
        </row>
        <row r="785">
          <cell r="D785" t="str">
            <v>MALAA51HR8M385548</v>
          </cell>
          <cell r="E785" t="str">
            <v>Kotak Mahindra General Insurance Co. Ltd.</v>
          </cell>
          <cell r="F785">
            <v>43864</v>
          </cell>
        </row>
        <row r="786">
          <cell r="D786" t="str">
            <v>MALA741CLLM400474</v>
          </cell>
          <cell r="E786" t="str">
            <v>HDFC ERGO General Insurance Co. Ltd.</v>
          </cell>
          <cell r="F786">
            <v>43864</v>
          </cell>
        </row>
        <row r="787">
          <cell r="D787" t="str">
            <v>MALC841CLLM214544</v>
          </cell>
          <cell r="E787" t="str">
            <v>Kotak Mahindra General Insurance Co. Ltd.</v>
          </cell>
          <cell r="F787">
            <v>43866</v>
          </cell>
        </row>
        <row r="788">
          <cell r="D788" t="str">
            <v>MALB351CLLM044190</v>
          </cell>
          <cell r="E788" t="str">
            <v>HDFC ERGO General Insurance Co. Ltd.</v>
          </cell>
          <cell r="F788">
            <v>43866</v>
          </cell>
        </row>
        <row r="789">
          <cell r="D789" t="str">
            <v>MALA741CLLM400475</v>
          </cell>
          <cell r="E789" t="str">
            <v>HDFC ERGO General Insurance Co. Ltd.</v>
          </cell>
          <cell r="F789">
            <v>43866</v>
          </cell>
        </row>
        <row r="790">
          <cell r="D790" t="str">
            <v>MALAF51CLLM111610</v>
          </cell>
          <cell r="E790" t="str">
            <v>Kotak Mahindra General Insurance Co. Ltd.</v>
          </cell>
          <cell r="F790">
            <v>43867</v>
          </cell>
        </row>
        <row r="791">
          <cell r="D791" t="str">
            <v>MALC181RLLM666507</v>
          </cell>
          <cell r="E791" t="str">
            <v>Kotak Mahindra General Insurance Co. Ltd.</v>
          </cell>
          <cell r="F791">
            <v>43867</v>
          </cell>
        </row>
        <row r="792">
          <cell r="D792" t="str">
            <v>MALAF51CYLM107701</v>
          </cell>
          <cell r="E792" t="str">
            <v>HDFC ERGO General Insurance Co. Ltd.</v>
          </cell>
          <cell r="F792">
            <v>43868</v>
          </cell>
        </row>
        <row r="793">
          <cell r="D793" t="str">
            <v>MALA741ELLM400599</v>
          </cell>
          <cell r="E793" t="str">
            <v xml:space="preserve">Reliance General Insurance Co. Ltd. </v>
          </cell>
          <cell r="F793">
            <v>43869</v>
          </cell>
        </row>
        <row r="794">
          <cell r="D794" t="str">
            <v>MALFC81ALKM075352</v>
          </cell>
          <cell r="E794" t="str">
            <v>Kotak Mahindra General Insurance Co. Ltd.</v>
          </cell>
          <cell r="F794">
            <v>43869</v>
          </cell>
        </row>
        <row r="795">
          <cell r="D795" t="str">
            <v>MALC181RLLM653419</v>
          </cell>
          <cell r="E795" t="str">
            <v xml:space="preserve">Reliance General Insurance Co. Ltd. </v>
          </cell>
          <cell r="F795">
            <v>43869</v>
          </cell>
        </row>
        <row r="796">
          <cell r="D796" t="str">
            <v>MALB351CYLM047920</v>
          </cell>
          <cell r="E796" t="str">
            <v>The New India Assurance Co. Ltd.</v>
          </cell>
          <cell r="F796">
            <v>43869</v>
          </cell>
        </row>
        <row r="797">
          <cell r="D797" t="str">
            <v>MALA741CLKM389660</v>
          </cell>
          <cell r="E797" t="str">
            <v xml:space="preserve">Reliance General Insurance Co. Ltd. </v>
          </cell>
          <cell r="F797">
            <v>43871</v>
          </cell>
        </row>
        <row r="798">
          <cell r="D798" t="str">
            <v>MALFC81AVLM088828</v>
          </cell>
          <cell r="E798" t="str">
            <v>Kotak Mahindra General Insurance Co. Ltd.</v>
          </cell>
          <cell r="F798">
            <v>43871</v>
          </cell>
        </row>
        <row r="799">
          <cell r="D799" t="str">
            <v>MALB241CLLM014502</v>
          </cell>
          <cell r="E799" t="str">
            <v>Kotak Mahindra General Insurance Co. Ltd.</v>
          </cell>
          <cell r="F799">
            <v>43873</v>
          </cell>
        </row>
        <row r="800">
          <cell r="D800" t="str">
            <v>MALA741CLKM389672</v>
          </cell>
          <cell r="E800" t="str">
            <v xml:space="preserve">Reliance General Insurance Co. Ltd. </v>
          </cell>
          <cell r="F800">
            <v>43873</v>
          </cell>
        </row>
        <row r="801">
          <cell r="D801" t="str">
            <v>MALC181RLLM654464</v>
          </cell>
          <cell r="E801" t="str">
            <v xml:space="preserve">Reliance General Insurance Co. Ltd. </v>
          </cell>
          <cell r="F801">
            <v>43874</v>
          </cell>
        </row>
        <row r="802">
          <cell r="D802" t="str">
            <v>MALBM51BLLM792950</v>
          </cell>
          <cell r="E802" t="str">
            <v xml:space="preserve">ICICI Lombard General Insurance Co. Ltd. </v>
          </cell>
          <cell r="F802">
            <v>43874</v>
          </cell>
        </row>
        <row r="803">
          <cell r="D803" t="str">
            <v>MALAF51CLLM106347</v>
          </cell>
          <cell r="E803" t="str">
            <v>HDFC ERGO General Insurance Co. Ltd.</v>
          </cell>
          <cell r="F803">
            <v>43874</v>
          </cell>
        </row>
        <row r="804">
          <cell r="D804" t="str">
            <v>MALFC81ALKM080749</v>
          </cell>
          <cell r="E804" t="str">
            <v>Kotak Mahindra General Insurance Co. Ltd.</v>
          </cell>
          <cell r="F804">
            <v>43875</v>
          </cell>
        </row>
        <row r="805">
          <cell r="D805" t="str">
            <v>MALFC81BLLM087350</v>
          </cell>
          <cell r="E805" t="str">
            <v>Kotak Mahindra General Insurance Co. Ltd.</v>
          </cell>
          <cell r="F805">
            <v>43878</v>
          </cell>
        </row>
        <row r="806">
          <cell r="D806" t="str">
            <v>MALB351CLLM043236</v>
          </cell>
          <cell r="E806" t="str">
            <v xml:space="preserve">ICICI Lombard General Insurance Co. Ltd. </v>
          </cell>
          <cell r="F806">
            <v>43878</v>
          </cell>
        </row>
        <row r="807">
          <cell r="D807" t="str">
            <v>MALB341CYLM010123</v>
          </cell>
          <cell r="E807" t="str">
            <v xml:space="preserve">Reliance General Insurance Co. Ltd. </v>
          </cell>
          <cell r="F807">
            <v>43878</v>
          </cell>
        </row>
        <row r="808">
          <cell r="D808" t="str">
            <v>MALC181RLLM654072</v>
          </cell>
          <cell r="E808" t="str">
            <v xml:space="preserve">Reliance General Insurance Co. Ltd. </v>
          </cell>
          <cell r="F808">
            <v>43879</v>
          </cell>
        </row>
        <row r="809">
          <cell r="D809" t="str">
            <v>MALB351CYLM048466</v>
          </cell>
          <cell r="E809" t="str">
            <v xml:space="preserve">Reliance General Insurance Co. Ltd. </v>
          </cell>
          <cell r="F809">
            <v>43879</v>
          </cell>
        </row>
        <row r="810">
          <cell r="D810" t="str">
            <v>MALFC81AVLM096648</v>
          </cell>
          <cell r="E810" t="str">
            <v>Kotak Mahindra General Insurance Co. Ltd.</v>
          </cell>
          <cell r="F810">
            <v>43879</v>
          </cell>
        </row>
        <row r="811">
          <cell r="D811" t="str">
            <v>MALC181CLKM534210</v>
          </cell>
          <cell r="E811" t="str">
            <v>Kotak Mahindra General Insurance Co. Ltd.</v>
          </cell>
          <cell r="F811">
            <v>43879</v>
          </cell>
        </row>
        <row r="812">
          <cell r="D812" t="str">
            <v>MALC181RLKM535954</v>
          </cell>
          <cell r="E812" t="str">
            <v>The New India Assurance Co. Ltd.</v>
          </cell>
          <cell r="F812">
            <v>43879</v>
          </cell>
        </row>
        <row r="813">
          <cell r="D813" t="str">
            <v>MALBM51BLKM663653</v>
          </cell>
          <cell r="E813" t="str">
            <v>Kotak Mahindra General Insurance Co. Ltd.</v>
          </cell>
          <cell r="F813">
            <v>43880</v>
          </cell>
        </row>
        <row r="814">
          <cell r="D814" t="str">
            <v>MALB351CLLM053935</v>
          </cell>
          <cell r="E814" t="str">
            <v>HDFC ERGO General Insurance Co. Ltd.</v>
          </cell>
          <cell r="F814">
            <v>43881</v>
          </cell>
        </row>
        <row r="815">
          <cell r="D815" t="str">
            <v>MALBB51BLEM634972</v>
          </cell>
          <cell r="E815" t="str">
            <v xml:space="preserve">Reliance General Insurance Co. Ltd. </v>
          </cell>
          <cell r="F815">
            <v>43881</v>
          </cell>
        </row>
        <row r="816">
          <cell r="D816" t="str">
            <v>MALC381UMGM071830</v>
          </cell>
          <cell r="E816" t="str">
            <v xml:space="preserve">Reliance General Insurance Co. Ltd. </v>
          </cell>
          <cell r="F816">
            <v>43881</v>
          </cell>
        </row>
        <row r="817">
          <cell r="D817" t="str">
            <v>MALB241EYLM015327</v>
          </cell>
          <cell r="E817" t="str">
            <v xml:space="preserve">Future Generali India Insurance Co. Ltd. </v>
          </cell>
          <cell r="F817">
            <v>43883</v>
          </cell>
        </row>
        <row r="818">
          <cell r="D818" t="str">
            <v>MALBM51BLLM792108</v>
          </cell>
          <cell r="E818" t="str">
            <v xml:space="preserve">Future Generali India Insurance Co. Ltd. </v>
          </cell>
          <cell r="F818">
            <v>43883</v>
          </cell>
        </row>
        <row r="819">
          <cell r="D819" t="str">
            <v>MALFE81AVKM068639</v>
          </cell>
          <cell r="E819" t="str">
            <v>Kotak Mahindra General Insurance Co. Ltd.</v>
          </cell>
          <cell r="F819">
            <v>43886</v>
          </cell>
        </row>
        <row r="820">
          <cell r="D820" t="str">
            <v>MALB341CYLM019707</v>
          </cell>
          <cell r="E820" t="str">
            <v xml:space="preserve">Reliance General Insurance Co. Ltd. </v>
          </cell>
          <cell r="F820">
            <v>43886</v>
          </cell>
        </row>
        <row r="821">
          <cell r="D821" t="str">
            <v>MALBM51BLLM798932</v>
          </cell>
          <cell r="E821" t="str">
            <v xml:space="preserve">Bharti AXA General Insurance Co. Ltd. </v>
          </cell>
          <cell r="F821">
            <v>43886</v>
          </cell>
        </row>
        <row r="822">
          <cell r="D822" t="str">
            <v>MALA851CLKM969636</v>
          </cell>
          <cell r="E822" t="str">
            <v>Liberty General Insurance Ltd</v>
          </cell>
          <cell r="F822">
            <v>43886</v>
          </cell>
        </row>
        <row r="823">
          <cell r="D823" t="str">
            <v>MALC181RLKM532893</v>
          </cell>
          <cell r="E823" t="str">
            <v xml:space="preserve">Reliance General Insurance Co. Ltd. </v>
          </cell>
          <cell r="F823">
            <v>43886</v>
          </cell>
        </row>
        <row r="824">
          <cell r="D824" t="str">
            <v xml:space="preserve"> MALC181RLKM535958 </v>
          </cell>
          <cell r="E824" t="str">
            <v>The New India Assurance Co. Ltd.</v>
          </cell>
          <cell r="F824">
            <v>43887</v>
          </cell>
        </row>
        <row r="825">
          <cell r="D825" t="str">
            <v>MALBM51RLJM619551</v>
          </cell>
          <cell r="E825" t="str">
            <v xml:space="preserve">ICICI Lombard General Insurance Co. Ltd. </v>
          </cell>
          <cell r="F825">
            <v>43887</v>
          </cell>
        </row>
        <row r="826">
          <cell r="D826" t="str">
            <v>MALAF51CLJM031907</v>
          </cell>
          <cell r="E826" t="str">
            <v xml:space="preserve">Reliance General Insurance Co. Ltd. </v>
          </cell>
          <cell r="F826">
            <v>43887</v>
          </cell>
        </row>
        <row r="827">
          <cell r="D827" t="str">
            <v>MALC181RLLM654468</v>
          </cell>
          <cell r="E827" t="str">
            <v>Future Generali India Insurance Co. Ltd</v>
          </cell>
          <cell r="F827">
            <v>43887</v>
          </cell>
        </row>
        <row r="828">
          <cell r="D828" t="str">
            <v>MALBM51BLLM789887</v>
          </cell>
          <cell r="E828" t="str">
            <v>Kotak Mahindra General Insurance Co. Ltd</v>
          </cell>
          <cell r="F828">
            <v>43887</v>
          </cell>
        </row>
        <row r="829">
          <cell r="D829" t="str">
            <v>MALFC81BLLM100142</v>
          </cell>
          <cell r="E829" t="str">
            <v>Kotak Mahindra General Insurance Co. Ltd</v>
          </cell>
          <cell r="F829">
            <v>43889</v>
          </cell>
        </row>
        <row r="830">
          <cell r="D830" t="str">
            <v>MALBM51BLLM793288</v>
          </cell>
          <cell r="E830" t="str">
            <v>Liberty General Insurance Ltd</v>
          </cell>
          <cell r="F830">
            <v>43889</v>
          </cell>
        </row>
        <row r="831">
          <cell r="D831" t="str">
            <v>MALB351CYLM048490</v>
          </cell>
          <cell r="E831" t="str">
            <v>Kotak Mahindra General Insurance Co. Ltd</v>
          </cell>
          <cell r="F831">
            <v>43889</v>
          </cell>
        </row>
        <row r="832">
          <cell r="D832" t="str">
            <v>MALB351CLLM043239</v>
          </cell>
          <cell r="E832" t="str">
            <v>Kotak Mahindra General Insurance Co. Ltd</v>
          </cell>
          <cell r="F832">
            <v>43890</v>
          </cell>
        </row>
        <row r="833">
          <cell r="D833" t="str">
            <v>MALBM51BLLM791321</v>
          </cell>
          <cell r="E833" t="str">
            <v>Kotak Mahindra General Insurance Co. Ltd</v>
          </cell>
          <cell r="F833">
            <v>43890</v>
          </cell>
        </row>
        <row r="834">
          <cell r="D834" t="str">
            <v>MALC381CLKM528781</v>
          </cell>
          <cell r="E834" t="str">
            <v>Cholamandalam MS General Insurance Co. Ltd.</v>
          </cell>
          <cell r="F834">
            <v>43890</v>
          </cell>
        </row>
        <row r="835">
          <cell r="D835" t="str">
            <v>MALA741ELLM400600</v>
          </cell>
          <cell r="E835" t="str">
            <v xml:space="preserve">Reliance General Insurance Co. Ltd. </v>
          </cell>
          <cell r="F835">
            <v>43890</v>
          </cell>
        </row>
        <row r="836">
          <cell r="D836" t="str">
            <v>MALA741ELLM400600</v>
          </cell>
          <cell r="E836" t="str">
            <v xml:space="preserve">Reliance General Insurance Co. Ltd. </v>
          </cell>
          <cell r="F836">
            <v>43890</v>
          </cell>
        </row>
        <row r="837">
          <cell r="D837" t="str">
            <v>MALA741CLKM389672</v>
          </cell>
          <cell r="E837" t="str">
            <v xml:space="preserve">Reliance General Insurance Co. Ltd. </v>
          </cell>
          <cell r="F837">
            <v>43892</v>
          </cell>
        </row>
        <row r="838">
          <cell r="D838" t="str">
            <v>MALB241CLLM016426</v>
          </cell>
          <cell r="E838" t="str">
            <v xml:space="preserve">Kotak Mahindra General Insurance Co. Ltd. </v>
          </cell>
          <cell r="F838">
            <v>43892</v>
          </cell>
        </row>
        <row r="839">
          <cell r="D839" t="str">
            <v>MALB241CLLM015071</v>
          </cell>
          <cell r="E839" t="str">
            <v xml:space="preserve">Liberty General Insurance Ltd. </v>
          </cell>
          <cell r="F839">
            <v>43892</v>
          </cell>
        </row>
        <row r="840">
          <cell r="D840" t="str">
            <v>MALB241CLLM016703</v>
          </cell>
          <cell r="E840" t="str">
            <v xml:space="preserve">Liberty General Insurance Ltd. </v>
          </cell>
          <cell r="F840">
            <v>43892</v>
          </cell>
        </row>
        <row r="841">
          <cell r="D841" t="str">
            <v>MALA851CLKM969321</v>
          </cell>
          <cell r="E841" t="str">
            <v xml:space="preserve">Liberty General Insurance Ltd. </v>
          </cell>
          <cell r="F841">
            <v>43892</v>
          </cell>
        </row>
        <row r="842">
          <cell r="D842" t="str">
            <v>MALB351CLLM056135</v>
          </cell>
          <cell r="E842" t="str">
            <v xml:space="preserve">Kotak Mahindra General Insurance Co. Ltd. </v>
          </cell>
          <cell r="F842">
            <v>43892</v>
          </cell>
        </row>
        <row r="843">
          <cell r="D843" t="str">
            <v>MALC181RLKM534940</v>
          </cell>
          <cell r="E843" t="str">
            <v xml:space="preserve">Reliance General Insurance Co. Ltd. </v>
          </cell>
          <cell r="F843">
            <v>43892</v>
          </cell>
        </row>
        <row r="844">
          <cell r="D844" t="str">
            <v>MALB351CYLM057474</v>
          </cell>
          <cell r="E844" t="str">
            <v xml:space="preserve">Kotak Mahindra General Insurance Co. Ltd. </v>
          </cell>
          <cell r="F844">
            <v>43892</v>
          </cell>
        </row>
        <row r="845">
          <cell r="D845" t="str">
            <v>MALFC81DLLM102275</v>
          </cell>
          <cell r="E845" t="str">
            <v xml:space="preserve">Kotak Mahindra General Insurance Co. Ltd. </v>
          </cell>
          <cell r="F845">
            <v>43893</v>
          </cell>
        </row>
        <row r="846">
          <cell r="D846" t="str">
            <v>MALFC81DLLM101309</v>
          </cell>
          <cell r="E846" t="str">
            <v xml:space="preserve">Kotak Mahindra General Insurance Co. Ltd. </v>
          </cell>
          <cell r="F846">
            <v>43893</v>
          </cell>
        </row>
        <row r="847">
          <cell r="D847" t="str">
            <v xml:space="preserve"> MALC381CMKM520004 </v>
          </cell>
          <cell r="E847" t="str">
            <v xml:space="preserve">Liberty General Insurance Ltd. </v>
          </cell>
          <cell r="F847">
            <v>43893</v>
          </cell>
        </row>
        <row r="848">
          <cell r="D848" t="str">
            <v xml:space="preserve"> MALA851CMKM970281 </v>
          </cell>
          <cell r="E848" t="str">
            <v>ICICI Lombard General Insurance Co. Ltd</v>
          </cell>
          <cell r="F848">
            <v>43893</v>
          </cell>
        </row>
        <row r="849">
          <cell r="D849" t="str">
            <v xml:space="preserve"> MALBM51BTKM655975 </v>
          </cell>
          <cell r="E849" t="str">
            <v>The New India Assurance Co. Ltd.</v>
          </cell>
          <cell r="F849">
            <v>43893</v>
          </cell>
        </row>
        <row r="850">
          <cell r="D850" t="str">
            <v>MALB351CYLM045126</v>
          </cell>
          <cell r="E850" t="str">
            <v xml:space="preserve">reliance General Insurance Co. Ltd. </v>
          </cell>
          <cell r="F850">
            <v>43895</v>
          </cell>
        </row>
        <row r="851">
          <cell r="D851" t="str">
            <v>MALAE51CLKM051934</v>
          </cell>
          <cell r="E851" t="str">
            <v>The New India Assurance Co. Ltd.</v>
          </cell>
          <cell r="F851">
            <v>43895</v>
          </cell>
        </row>
        <row r="852">
          <cell r="D852" t="str">
            <v>MALB341CYLM020034</v>
          </cell>
          <cell r="E852" t="str">
            <v xml:space="preserve">Kotak Mahindra General Insurance Co. Ltd. </v>
          </cell>
          <cell r="F852">
            <v>43896</v>
          </cell>
        </row>
        <row r="853">
          <cell r="D853" t="str">
            <v>MALC381CLKM540235</v>
          </cell>
          <cell r="E853" t="str">
            <v xml:space="preserve">Bajaj Allianz General Insurance Co. Ltd. </v>
          </cell>
          <cell r="F853">
            <v>43896</v>
          </cell>
        </row>
        <row r="854">
          <cell r="D854" t="str">
            <v>MALAF51CLKM039398</v>
          </cell>
          <cell r="E854" t="str">
            <v>The New India Assurance Co. Ltd.</v>
          </cell>
          <cell r="F854">
            <v>43897</v>
          </cell>
        </row>
        <row r="855">
          <cell r="D855" t="str">
            <v>MALAN51CLBM833393</v>
          </cell>
          <cell r="E855" t="str">
            <v>HDFC ERGO General Insurance Co. Ltd.</v>
          </cell>
          <cell r="F855">
            <v>43897</v>
          </cell>
        </row>
        <row r="856">
          <cell r="D856" t="str">
            <v>MALB241CLLM019006</v>
          </cell>
          <cell r="E856" t="str">
            <v xml:space="preserve">Reliance General Insurance Co. Ltd. </v>
          </cell>
          <cell r="F856">
            <v>43899</v>
          </cell>
        </row>
        <row r="857">
          <cell r="D857" t="str">
            <v>MALBM51BLLM792138</v>
          </cell>
          <cell r="E857" t="str">
            <v xml:space="preserve">Reliance General Insurance Co. Ltd. </v>
          </cell>
          <cell r="F857">
            <v>43899</v>
          </cell>
        </row>
        <row r="858">
          <cell r="D858" t="str">
            <v>MALFC81ALKM056678</v>
          </cell>
          <cell r="E858" t="str">
            <v xml:space="preserve">Kotak Mahindra General Insurance Co. Ltd. </v>
          </cell>
          <cell r="F858">
            <v>43899</v>
          </cell>
        </row>
        <row r="859">
          <cell r="D859" t="str">
            <v>MALA851CLKM969320</v>
          </cell>
          <cell r="E859" t="str">
            <v>The New India Assurance Co. Ltd.</v>
          </cell>
          <cell r="F859">
            <v>43899</v>
          </cell>
        </row>
        <row r="860">
          <cell r="D860" t="str">
            <v>MALC381ULKM533131</v>
          </cell>
          <cell r="E860" t="str">
            <v xml:space="preserve">Liberty General Insurance Ltd. </v>
          </cell>
          <cell r="F860">
            <v>43899</v>
          </cell>
        </row>
        <row r="861">
          <cell r="D861" t="str">
            <v>MALB351CYLM056823</v>
          </cell>
          <cell r="E861" t="str">
            <v xml:space="preserve">Kotak Mahindra General Insurance Co. Ltd. </v>
          </cell>
          <cell r="F861">
            <v>43901</v>
          </cell>
        </row>
        <row r="862">
          <cell r="D862" t="str">
            <v>MALC181RLLM666485</v>
          </cell>
          <cell r="E862" t="str">
            <v xml:space="preserve">Liberty General Insurance Ltd. </v>
          </cell>
          <cell r="F862">
            <v>43901</v>
          </cell>
        </row>
        <row r="863">
          <cell r="D863" t="str">
            <v>MALBM51BLLM791865</v>
          </cell>
          <cell r="E863" t="str">
            <v xml:space="preserve">Liberty General Insurance Ltd. </v>
          </cell>
          <cell r="F863">
            <v>43901</v>
          </cell>
        </row>
        <row r="864">
          <cell r="D864" t="str">
            <v>MALB351CLLM056395</v>
          </cell>
          <cell r="E864" t="str">
            <v>Liberty General Insurance Ltd.</v>
          </cell>
          <cell r="F864">
            <v>43903</v>
          </cell>
        </row>
        <row r="865">
          <cell r="D865" t="str">
            <v>MALFC81BLLM103679</v>
          </cell>
          <cell r="E865" t="str">
            <v>Liberty General Insurance Ltd.</v>
          </cell>
          <cell r="F865">
            <v>43908</v>
          </cell>
        </row>
        <row r="866">
          <cell r="D866" t="str">
            <v>MALB351CYLM061682</v>
          </cell>
          <cell r="E866" t="str">
            <v>Liberty General Insurance Ltd.</v>
          </cell>
          <cell r="F866">
            <v>43911</v>
          </cell>
        </row>
        <row r="867">
          <cell r="D867" t="str">
            <v>MALB351CYKM036199</v>
          </cell>
          <cell r="E867" t="str">
            <v>Liberty General Insurance Ltd.</v>
          </cell>
          <cell r="F867">
            <v>43911</v>
          </cell>
        </row>
        <row r="868">
          <cell r="D868" t="str">
            <v>MALB351CLLM057101</v>
          </cell>
          <cell r="E868" t="str">
            <v>Liberty General Insurance Ltd.</v>
          </cell>
          <cell r="F868">
            <v>43913</v>
          </cell>
        </row>
        <row r="869">
          <cell r="D869" t="str">
            <v>MALB351CLLM061595</v>
          </cell>
          <cell r="E869" t="str">
            <v>Liberty General Insurance Ltd.</v>
          </cell>
          <cell r="F869">
            <v>43916</v>
          </cell>
        </row>
        <row r="870">
          <cell r="D870" t="str">
            <v>MALB241CYLM021249</v>
          </cell>
          <cell r="E870" t="str">
            <v>Liberty General Insurance Ltd.</v>
          </cell>
          <cell r="F870">
            <v>43968</v>
          </cell>
        </row>
        <row r="871">
          <cell r="D871" t="str">
            <v>MALPA813LLM015785</v>
          </cell>
          <cell r="E871" t="str">
            <v>Liberty General Insurance Ltd.</v>
          </cell>
          <cell r="F871">
            <v>43968</v>
          </cell>
        </row>
        <row r="872">
          <cell r="D872" t="str">
            <v>MALA741CLKM389672</v>
          </cell>
          <cell r="E872" t="str">
            <v>Reliance General Insurance Co. Ltd.</v>
          </cell>
          <cell r="F872">
            <v>43892</v>
          </cell>
        </row>
        <row r="873">
          <cell r="D873" t="str">
            <v>MALB351CYLM045126</v>
          </cell>
          <cell r="E873" t="str">
            <v>Reliance General Insurance Co. Ltd.</v>
          </cell>
          <cell r="F873">
            <v>43895</v>
          </cell>
        </row>
        <row r="874">
          <cell r="D874" t="str">
            <v>MALB241CLLM019006</v>
          </cell>
          <cell r="E874" t="str">
            <v>Reliance General Insurance Co. Ltd.</v>
          </cell>
          <cell r="F874">
            <v>43899</v>
          </cell>
        </row>
        <row r="875">
          <cell r="D875" t="str">
            <v>MALBM51BLLM792138</v>
          </cell>
          <cell r="E875" t="str">
            <v>Reliance General Insurance Co. Ltd.</v>
          </cell>
          <cell r="F875">
            <v>43899</v>
          </cell>
        </row>
        <row r="876">
          <cell r="D876" t="str">
            <v>MALAF51CYLM106506</v>
          </cell>
          <cell r="E876" t="str">
            <v>Reliance General Insurance Co. Ltd.</v>
          </cell>
          <cell r="F876">
            <v>43903</v>
          </cell>
        </row>
        <row r="877">
          <cell r="D877" t="str">
            <v>MALAF51CLLM118093</v>
          </cell>
          <cell r="E877" t="str">
            <v>Reliance General Insurance Co. Ltd.</v>
          </cell>
          <cell r="F877">
            <v>43908</v>
          </cell>
        </row>
        <row r="878">
          <cell r="D878" t="str">
            <v>MALA851CLLM073836</v>
          </cell>
          <cell r="E878" t="str">
            <v>Reliance General Insurance Co. Ltd.</v>
          </cell>
          <cell r="F878">
            <v>43911</v>
          </cell>
        </row>
        <row r="879">
          <cell r="D879" t="str">
            <v>MALB351CLLM061594</v>
          </cell>
          <cell r="E879" t="str">
            <v>Reliance General Insurance Co. Ltd.</v>
          </cell>
          <cell r="F879">
            <v>43911</v>
          </cell>
        </row>
        <row r="880">
          <cell r="D880" t="str">
            <v>MALB241CLLM016426</v>
          </cell>
          <cell r="E880" t="str">
            <v>Kotak Mahindra General Insurance Co. Ltd.</v>
          </cell>
          <cell r="F880">
            <v>43892</v>
          </cell>
        </row>
        <row r="881">
          <cell r="D881" t="str">
            <v>MALB351CLLM056135</v>
          </cell>
          <cell r="E881" t="str">
            <v>Kotak Mahindra General Insurance Co. Ltd.</v>
          </cell>
          <cell r="F881">
            <v>43892</v>
          </cell>
        </row>
        <row r="882">
          <cell r="D882" t="str">
            <v>MALB351CYLM057474</v>
          </cell>
          <cell r="E882" t="str">
            <v>Kotak Mahindra General Insurance Co. Ltd.</v>
          </cell>
          <cell r="F882">
            <v>43892</v>
          </cell>
        </row>
        <row r="883">
          <cell r="D883" t="str">
            <v>MALFC81DLLM102275</v>
          </cell>
          <cell r="E883" t="str">
            <v>Kotak Mahindra General Insurance Co. Ltd.</v>
          </cell>
          <cell r="F883">
            <v>43893</v>
          </cell>
        </row>
        <row r="884">
          <cell r="D884" t="str">
            <v>MALFC81DLLM101309</v>
          </cell>
          <cell r="E884" t="str">
            <v>Kotak Mahindra General Insurance Co. Ltd.</v>
          </cell>
          <cell r="F884">
            <v>43893</v>
          </cell>
        </row>
        <row r="885">
          <cell r="D885" t="str">
            <v>MALB341CYLM020034</v>
          </cell>
          <cell r="E885" t="str">
            <v>Kotak Mahindra General Insurance Co. Ltd.</v>
          </cell>
          <cell r="F885">
            <v>43896</v>
          </cell>
        </row>
        <row r="886">
          <cell r="D886" t="str">
            <v>MALFC81ALKM056678</v>
          </cell>
          <cell r="E886" t="str">
            <v>Kotak Mahindra General Insurance Co. Ltd.</v>
          </cell>
          <cell r="F886">
            <v>43899</v>
          </cell>
        </row>
        <row r="887">
          <cell r="D887" t="str">
            <v>MALB351CYLM056823</v>
          </cell>
          <cell r="E887" t="str">
            <v>Kotak Mahindra General Insurance Co. Ltd.</v>
          </cell>
          <cell r="F887">
            <v>43901</v>
          </cell>
        </row>
        <row r="888">
          <cell r="D888" t="str">
            <v>MALB241CYLM014674</v>
          </cell>
          <cell r="E888" t="str">
            <v>Kotak Mahindra General Insurance Co. Ltd.</v>
          </cell>
          <cell r="F888">
            <v>43902</v>
          </cell>
        </row>
        <row r="889">
          <cell r="D889" t="str">
            <v>MALFC81AVLM103804</v>
          </cell>
          <cell r="E889" t="str">
            <v>Kotak Mahindra General Insurance Co. Ltd.</v>
          </cell>
          <cell r="F889">
            <v>43906</v>
          </cell>
        </row>
        <row r="890">
          <cell r="D890" t="str">
            <v>MALB251CLLM049243</v>
          </cell>
          <cell r="E890" t="str">
            <v>Kotak Mahindra General Insurance Co. Ltd.</v>
          </cell>
          <cell r="F890">
            <v>43907</v>
          </cell>
        </row>
        <row r="891">
          <cell r="D891" t="str">
            <v>MALFC81ALKM075363</v>
          </cell>
          <cell r="E891" t="str">
            <v>Kotak Mahindra General Insurance Co. Ltd.</v>
          </cell>
          <cell r="F891">
            <v>43907</v>
          </cell>
        </row>
        <row r="892">
          <cell r="D892" t="str">
            <v>MALB241CLLM023361</v>
          </cell>
          <cell r="E892" t="str">
            <v>Kotak Mahindra General Insurance Co. Ltd.</v>
          </cell>
          <cell r="F892">
            <v>43908</v>
          </cell>
        </row>
        <row r="893">
          <cell r="D893" t="str">
            <v>MALFC81ALLM086437</v>
          </cell>
          <cell r="E893" t="str">
            <v>Kotak Mahindra General Insurance Co. Ltd.</v>
          </cell>
          <cell r="F893">
            <v>43908</v>
          </cell>
        </row>
        <row r="894">
          <cell r="D894" t="str">
            <v>MALAF51CLLM117233</v>
          </cell>
          <cell r="E894" t="str">
            <v>Kotak Mahindra General Insurance Co. Ltd.</v>
          </cell>
          <cell r="F894">
            <v>43911</v>
          </cell>
        </row>
        <row r="895">
          <cell r="D895" t="str">
            <v>MALB341CLLM023873</v>
          </cell>
          <cell r="E895" t="str">
            <v>Kotak Mahindra General Insurance Co. Ltd.</v>
          </cell>
          <cell r="F895">
            <v>43911</v>
          </cell>
        </row>
        <row r="896">
          <cell r="D896" t="str">
            <v>MALFC81DLLM109110</v>
          </cell>
          <cell r="E896" t="str">
            <v>Kotak Mahindra General Insurance Co. Ltd.</v>
          </cell>
          <cell r="F896">
            <v>43911</v>
          </cell>
        </row>
        <row r="897">
          <cell r="D897" t="str">
            <v>MALFC81AVLM096635</v>
          </cell>
          <cell r="E897" t="str">
            <v>Kotak Mahindra General Insurance Co. Ltd.</v>
          </cell>
          <cell r="F897">
            <v>43911</v>
          </cell>
        </row>
        <row r="898">
          <cell r="D898" t="str">
            <v>MALFC81AVLM098228</v>
          </cell>
          <cell r="E898" t="str">
            <v>Kotak Mahindra General Insurance Co. Ltd.</v>
          </cell>
          <cell r="F898">
            <v>43916</v>
          </cell>
        </row>
        <row r="899">
          <cell r="D899" t="str">
            <v>MALPC813LLM013788</v>
          </cell>
          <cell r="E899" t="str">
            <v>Kotak Mahindra General Insurance Co. Ltd.</v>
          </cell>
          <cell r="F899">
            <v>43916</v>
          </cell>
        </row>
        <row r="900">
          <cell r="D900" t="str">
            <v>MALPA813LLM015781</v>
          </cell>
          <cell r="E900" t="str">
            <v>Kotak Mahindra General Insurance Co. Ltd.</v>
          </cell>
          <cell r="F900">
            <v>43916</v>
          </cell>
        </row>
        <row r="901">
          <cell r="D901" t="str">
            <v>MALPC811VLM016660</v>
          </cell>
          <cell r="E901" t="str">
            <v>Kotak Mahindra General Insurance Co. Ltd.</v>
          </cell>
          <cell r="F901">
            <v>43968</v>
          </cell>
        </row>
        <row r="902">
          <cell r="D902" t="str">
            <v>MALPC812TLM010541</v>
          </cell>
          <cell r="E902" t="str">
            <v>Kotak Mahindra General Insurance Co. Ltd.</v>
          </cell>
          <cell r="F902">
            <v>43968</v>
          </cell>
        </row>
        <row r="903">
          <cell r="D903" t="str">
            <v>MALPA813LLM012321</v>
          </cell>
          <cell r="E903" t="str">
            <v>Kotak Mahindra General Insurance Co. Ltd.</v>
          </cell>
          <cell r="F903">
            <v>43968</v>
          </cell>
        </row>
        <row r="904">
          <cell r="D904" t="str">
            <v>MALFE81ALLM109050</v>
          </cell>
          <cell r="E904" t="str">
            <v>Kotak Mahindra General Insurance Co. Ltd.</v>
          </cell>
          <cell r="F904">
            <v>43968</v>
          </cell>
        </row>
        <row r="905">
          <cell r="D905" t="str">
            <v>MALB351CLLM060673</v>
          </cell>
          <cell r="E905" t="str">
            <v>Kotak Mahindra General Insurance Co. Ltd.</v>
          </cell>
          <cell r="F905">
            <v>43968</v>
          </cell>
        </row>
        <row r="906">
          <cell r="D906" t="str">
            <v>MALPC813LLM014118</v>
          </cell>
          <cell r="E906" t="str">
            <v>Kotak Mahindra General Insurance Co. Ltd.</v>
          </cell>
          <cell r="F906">
            <v>43982</v>
          </cell>
        </row>
        <row r="907">
          <cell r="D907" t="str">
            <v>MALBM51BLLM803022</v>
          </cell>
          <cell r="E907" t="str">
            <v>Reliance General Insurance Co. Ltd.</v>
          </cell>
          <cell r="F907">
            <v>43983</v>
          </cell>
        </row>
        <row r="908">
          <cell r="D908" t="str">
            <v>MALAF51CYLM107442</v>
          </cell>
          <cell r="E908" t="str">
            <v>Reliance General Insurance Co. Ltd.</v>
          </cell>
          <cell r="F908">
            <v>43983</v>
          </cell>
        </row>
        <row r="909">
          <cell r="D909" t="str">
            <v>MALAF51CYLM108988</v>
          </cell>
          <cell r="E909" t="str">
            <v>ICICI Lombard General Insurance Co. Ltd.</v>
          </cell>
          <cell r="F909">
            <v>43983</v>
          </cell>
        </row>
        <row r="910">
          <cell r="D910" t="str">
            <v>MALA851CLKM015620</v>
          </cell>
          <cell r="E910" t="str">
            <v>Cholamandalam MS General Insurance Co. Ltd.</v>
          </cell>
          <cell r="F910">
            <v>43984</v>
          </cell>
        </row>
        <row r="911">
          <cell r="D911" t="str">
            <v>MALB251CLLM058572</v>
          </cell>
          <cell r="E911" t="str">
            <v>Kotak Mahindra General Insurance Co. Ltd.</v>
          </cell>
          <cell r="F911">
            <v>43983</v>
          </cell>
        </row>
        <row r="912">
          <cell r="D912" t="str">
            <v>MALFC81DLLM109938</v>
          </cell>
          <cell r="E912" t="str">
            <v>Kotak Mahindra General Insurance Co. Ltd.</v>
          </cell>
          <cell r="F912">
            <v>43986</v>
          </cell>
        </row>
        <row r="913">
          <cell r="D913" t="str">
            <v>MALB351CLLM060664</v>
          </cell>
          <cell r="E913" t="str">
            <v>Reliance General Insurance Co. Ltd.</v>
          </cell>
          <cell r="F913">
            <v>43991</v>
          </cell>
        </row>
        <row r="914">
          <cell r="D914" t="str">
            <v>MALA851CLKM966228</v>
          </cell>
          <cell r="E914" t="str">
            <v>Cholamandalam MS General Insurance Co. Ltd.</v>
          </cell>
          <cell r="F914">
            <v>43988</v>
          </cell>
        </row>
        <row r="915">
          <cell r="D915" t="str">
            <v>MALBM51BLKM662249</v>
          </cell>
          <cell r="E915" t="str">
            <v>Go Digit General Insurance Ltd.</v>
          </cell>
          <cell r="F915">
            <v>43987</v>
          </cell>
        </row>
        <row r="916">
          <cell r="D916" t="str">
            <v>MALA251FLCM069202</v>
          </cell>
          <cell r="E916" t="str">
            <v>Reliance General Insurance Co. Ltd.</v>
          </cell>
          <cell r="F916">
            <v>43992</v>
          </cell>
        </row>
        <row r="917">
          <cell r="D917" t="str">
            <v>MALFE81CLKM017770</v>
          </cell>
          <cell r="E917" t="str">
            <v>Cholamandalam MS General Insurance Co. Ltd.</v>
          </cell>
          <cell r="F917">
            <v>43992</v>
          </cell>
        </row>
        <row r="918">
          <cell r="D918" t="str">
            <v>MALPC811VLM019294</v>
          </cell>
          <cell r="E918" t="str">
            <v>HDFC ERGO General Insurance Co. Ltd.</v>
          </cell>
          <cell r="F918">
            <v>43993</v>
          </cell>
        </row>
        <row r="919">
          <cell r="D919" t="str">
            <v>MALA851CMKM022700</v>
          </cell>
          <cell r="E919" t="str">
            <v>Cholamandalam MS General Insurance Co. Ltd.</v>
          </cell>
          <cell r="F919">
            <v>43993</v>
          </cell>
        </row>
        <row r="920">
          <cell r="D920" t="str">
            <v>MALAF51CLKM062589</v>
          </cell>
          <cell r="E920" t="str">
            <v>Go Digit General Insurance Ltd.</v>
          </cell>
          <cell r="F920">
            <v>43993</v>
          </cell>
        </row>
        <row r="921">
          <cell r="D921" t="str">
            <v>MALC381CMKM549823</v>
          </cell>
          <cell r="E921" t="str">
            <v>Liberty General Insurance Ltd.</v>
          </cell>
          <cell r="F921">
            <v>43994</v>
          </cell>
        </row>
        <row r="922">
          <cell r="D922" t="str">
            <v>MALA741CLKM372878</v>
          </cell>
          <cell r="E922" t="str">
            <v>Reliance General Insurance Co. Ltd.</v>
          </cell>
          <cell r="F922">
            <v>43995</v>
          </cell>
        </row>
        <row r="923">
          <cell r="D923" t="str">
            <v>MALAF51CLKM076938</v>
          </cell>
          <cell r="E923" t="str">
            <v>Cholamandalam MS General Insurance Co. Ltd.</v>
          </cell>
          <cell r="F923">
            <v>43997</v>
          </cell>
        </row>
        <row r="924">
          <cell r="D924" t="str">
            <v>MALPC812TLM021673</v>
          </cell>
          <cell r="E924" t="str">
            <v>Kotak Mahindra General Insurance Co. Ltd.</v>
          </cell>
          <cell r="F924">
            <v>43997</v>
          </cell>
        </row>
        <row r="925">
          <cell r="D925" t="str">
            <v>MALAF51CLLM110692</v>
          </cell>
          <cell r="E925" t="str">
            <v>Kotak Mahindra General Insurance Co. Ltd.</v>
          </cell>
          <cell r="F925">
            <v>43997</v>
          </cell>
        </row>
        <row r="926">
          <cell r="D926" t="str">
            <v>MALPC813LLM011718</v>
          </cell>
          <cell r="E926" t="str">
            <v>Kotak Mahindra General Insurance Co. Ltd.</v>
          </cell>
          <cell r="F926">
            <v>43997</v>
          </cell>
        </row>
        <row r="927">
          <cell r="D927" t="str">
            <v>MALBM51BLLM808145</v>
          </cell>
          <cell r="E927" t="str">
            <v>Kotak Mahindra General Insurance Co. Ltd.</v>
          </cell>
          <cell r="F927">
            <v>43997</v>
          </cell>
        </row>
        <row r="928">
          <cell r="D928" t="str">
            <v>MALB341EYLM021351</v>
          </cell>
          <cell r="E928" t="str">
            <v>ICICI Lombard General Insurance Co. Ltd.</v>
          </cell>
          <cell r="F928">
            <v>43998</v>
          </cell>
        </row>
        <row r="929">
          <cell r="D929" t="str">
            <v>MALFC81CLKM012858</v>
          </cell>
          <cell r="E929" t="str">
            <v>Reliance General Insurance Co. Ltd.</v>
          </cell>
          <cell r="F929">
            <v>43999</v>
          </cell>
        </row>
        <row r="930">
          <cell r="D930" t="str">
            <v>MALA851ELJM939403</v>
          </cell>
          <cell r="E930" t="str">
            <v>Bajaj Allianz General Insurance Co. Ltd.</v>
          </cell>
          <cell r="F930">
            <v>43999</v>
          </cell>
        </row>
        <row r="931">
          <cell r="D931" t="str">
            <v>MALBM51BLKM682876</v>
          </cell>
          <cell r="E931" t="str">
            <v>The New India Assurance Co. Ltd.</v>
          </cell>
          <cell r="F931">
            <v>43999</v>
          </cell>
        </row>
        <row r="932">
          <cell r="D932" t="str">
            <v>MALC841CLKM153167</v>
          </cell>
          <cell r="E932" t="str">
            <v>The New India Assurance Co. Ltd.</v>
          </cell>
          <cell r="F932">
            <v>43999</v>
          </cell>
        </row>
        <row r="933">
          <cell r="D933" t="str">
            <v>MALPC811VLM019798</v>
          </cell>
          <cell r="E933" t="str">
            <v>Kotak Mahindra General Insurance Co. Ltd.</v>
          </cell>
          <cell r="F933">
            <v>44000</v>
          </cell>
        </row>
        <row r="934">
          <cell r="D934" t="str">
            <v>MALB351CLLM063374</v>
          </cell>
          <cell r="E934" t="str">
            <v>Reliance General Insurance Co. Ltd.</v>
          </cell>
          <cell r="F934">
            <v>44000</v>
          </cell>
        </row>
        <row r="935">
          <cell r="D935" t="str">
            <v>MALB351CLLM063770</v>
          </cell>
          <cell r="E935" t="str">
            <v>Reliance General Insurance Co. Ltd.</v>
          </cell>
          <cell r="F935">
            <v>44000</v>
          </cell>
        </row>
        <row r="936">
          <cell r="D936" t="str">
            <v>MALB351CLLM061363</v>
          </cell>
          <cell r="E936" t="str">
            <v>HDFC ERGO General Insurance Co. Ltd.</v>
          </cell>
          <cell r="F936">
            <v>44001</v>
          </cell>
        </row>
        <row r="937">
          <cell r="D937" t="str">
            <v>MALB351CYLM065589</v>
          </cell>
          <cell r="E937" t="str">
            <v>Kotak Mahindra General Insurance Co. Ltd.</v>
          </cell>
          <cell r="F937">
            <v>44001</v>
          </cell>
        </row>
        <row r="938">
          <cell r="D938" t="str">
            <v>MALC181RLKM590568</v>
          </cell>
          <cell r="E938" t="str">
            <v>Kotak Mahindra General Insurance Co. Ltd.</v>
          </cell>
          <cell r="F938">
            <v>44001</v>
          </cell>
        </row>
        <row r="939">
          <cell r="D939" t="str">
            <v>MALBM51BLKM686712</v>
          </cell>
          <cell r="E939" t="str">
            <v>Reliance General Insurance Co. Ltd.</v>
          </cell>
          <cell r="F939">
            <v>44001</v>
          </cell>
        </row>
        <row r="940">
          <cell r="D940" t="str">
            <v>MALAM51BLDM436545</v>
          </cell>
          <cell r="E940" t="str">
            <v>Kotak Mahindra General Insurance Co. Ltd.</v>
          </cell>
          <cell r="F940">
            <v>44002</v>
          </cell>
        </row>
        <row r="941">
          <cell r="D941" t="str">
            <v>MALA851CMKM998233</v>
          </cell>
          <cell r="E941" t="str">
            <v>Kotak Mahindra General Insurance Co. Ltd.</v>
          </cell>
          <cell r="F941">
            <v>44003</v>
          </cell>
        </row>
        <row r="942">
          <cell r="D942" t="str">
            <v>MALFC81AVKM022479</v>
          </cell>
          <cell r="E942" t="str">
            <v>Reliance General Insurance Co. Ltd.</v>
          </cell>
          <cell r="F942">
            <v>44003</v>
          </cell>
        </row>
        <row r="943">
          <cell r="D943" t="str">
            <v>MALC181RLKM594856</v>
          </cell>
          <cell r="E943" t="str">
            <v>The New India Assurance Co. Ltd.</v>
          </cell>
          <cell r="F943">
            <v>44003</v>
          </cell>
        </row>
        <row r="944">
          <cell r="D944" t="str">
            <v>MALC181RLKM591149</v>
          </cell>
          <cell r="E944" t="str">
            <v>The New India Assurance Co. Ltd.</v>
          </cell>
          <cell r="F944">
            <v>44004</v>
          </cell>
        </row>
        <row r="945">
          <cell r="D945" t="str">
            <v>MALPC812TLM021061</v>
          </cell>
          <cell r="E945" t="str">
            <v>ICICI Lombard General Insurance Co. Ltd.</v>
          </cell>
          <cell r="F945">
            <v>44005</v>
          </cell>
        </row>
        <row r="946">
          <cell r="D946" t="str">
            <v>MALPA813LLM023323</v>
          </cell>
          <cell r="E946" t="str">
            <v>Liberty General Insurance Ltd.</v>
          </cell>
          <cell r="F946">
            <v>44005</v>
          </cell>
        </row>
        <row r="947">
          <cell r="D947" t="str">
            <v>MALFC81AVKM017952</v>
          </cell>
          <cell r="E947" t="str">
            <v>Reliance General Insurance Co. Ltd.</v>
          </cell>
          <cell r="F947">
            <v>44005</v>
          </cell>
        </row>
        <row r="948">
          <cell r="D948" t="str">
            <v>MALFC81ALKM018747</v>
          </cell>
          <cell r="E948" t="str">
            <v>Reliance General Insurance Co. Ltd.</v>
          </cell>
          <cell r="F948">
            <v>44006</v>
          </cell>
        </row>
        <row r="949">
          <cell r="D949" t="str">
            <v>MALAF51CYKM056957</v>
          </cell>
          <cell r="E949" t="str">
            <v>Kotak Mahindra General Insurance Co. Ltd.</v>
          </cell>
          <cell r="F949">
            <v>44007</v>
          </cell>
        </row>
        <row r="950">
          <cell r="D950" t="str">
            <v>MALA851CLKM995796</v>
          </cell>
          <cell r="E950" t="str">
            <v>Reliance General Insurance Co. Ltd.</v>
          </cell>
          <cell r="F950">
            <v>44007</v>
          </cell>
        </row>
        <row r="951">
          <cell r="D951" t="str">
            <v>MALC841GTLM223019</v>
          </cell>
          <cell r="E951" t="str">
            <v>Reliance General Insurance Co. Ltd.</v>
          </cell>
          <cell r="F951">
            <v>44008</v>
          </cell>
        </row>
        <row r="952">
          <cell r="D952" t="str">
            <v>MALAF51CYKM048846</v>
          </cell>
          <cell r="E952" t="str">
            <v>Reliance General Insurance Co. Ltd.</v>
          </cell>
          <cell r="F952">
            <v>44008</v>
          </cell>
        </row>
        <row r="953">
          <cell r="D953" t="str">
            <v>MALBM51BTKM710259</v>
          </cell>
          <cell r="E953" t="str">
            <v>Reliance General Insurance Co. Ltd.</v>
          </cell>
          <cell r="F953">
            <v>44009</v>
          </cell>
        </row>
        <row r="954">
          <cell r="D954" t="str">
            <v>MALAF51CYLM109966</v>
          </cell>
          <cell r="E954" t="str">
            <v>Liberty General Insurance Ltd.</v>
          </cell>
          <cell r="F954">
            <v>44011</v>
          </cell>
        </row>
        <row r="955">
          <cell r="D955" t="str">
            <v>MALB351CYLM064623</v>
          </cell>
          <cell r="E955" t="str">
            <v>Liberty General Insurance Ltd.</v>
          </cell>
          <cell r="F955">
            <v>44011</v>
          </cell>
        </row>
        <row r="956">
          <cell r="D956" t="str">
            <v>MALPC813MLM025666</v>
          </cell>
          <cell r="E956" t="str">
            <v>Kotak Mahindra General Insurance Co. Ltd.</v>
          </cell>
          <cell r="F956">
            <v>44011</v>
          </cell>
        </row>
        <row r="957">
          <cell r="D957" t="str">
            <v>MALFC81AVLM111038</v>
          </cell>
          <cell r="E957" t="str">
            <v>Kotak Mahindra General Insurance Co. Ltd.</v>
          </cell>
          <cell r="F957">
            <v>44011</v>
          </cell>
        </row>
        <row r="958">
          <cell r="D958" t="str">
            <v>MALA851CLLM074291</v>
          </cell>
          <cell r="E958" t="str">
            <v>Liberty General Insurance Ltd.</v>
          </cell>
          <cell r="F958">
            <v>44011</v>
          </cell>
        </row>
        <row r="959">
          <cell r="D959" t="str">
            <v>MALFC81DLLM116626</v>
          </cell>
          <cell r="E959" t="str">
            <v>Kotak Mahindra General Insurance Co. Ltd.</v>
          </cell>
          <cell r="F959">
            <v>44011</v>
          </cell>
        </row>
        <row r="960">
          <cell r="D960" t="str">
            <v>MALAF51CYLM109969</v>
          </cell>
          <cell r="E960" t="str">
            <v>Raheja QBE General Insurance Co. Ltd.</v>
          </cell>
          <cell r="F960">
            <v>44012</v>
          </cell>
        </row>
        <row r="961">
          <cell r="D961" t="str">
            <v>MALPA813LLM022264</v>
          </cell>
          <cell r="E961" t="str">
            <v>Reliance General Insurance Co. Ltd.</v>
          </cell>
          <cell r="F961">
            <v>44012</v>
          </cell>
        </row>
        <row r="962">
          <cell r="D962" t="str">
            <v>MALB241CLLM025195</v>
          </cell>
          <cell r="E962" t="str">
            <v>Reliance General Insurance Co. Ltd.</v>
          </cell>
          <cell r="F962">
            <v>44012</v>
          </cell>
        </row>
        <row r="963">
          <cell r="D963" t="str">
            <v>MALFC81CLKM013240</v>
          </cell>
          <cell r="E963" t="str">
            <v>Reliance General Insurance Co. Ltd.</v>
          </cell>
          <cell r="F963">
            <v>43986</v>
          </cell>
        </row>
        <row r="964">
          <cell r="D964" t="str">
            <v>MALBM51BLKM669435</v>
          </cell>
          <cell r="E964" t="str">
            <v>Bajaj Allianz General Insurance Co. Ltd.</v>
          </cell>
          <cell r="F964">
            <v>43996</v>
          </cell>
        </row>
        <row r="965">
          <cell r="D965" t="str">
            <v>MALAF51CLKM059860</v>
          </cell>
          <cell r="E965" t="str">
            <v>Kotak Mahindra General Insurance Co. Ltd.</v>
          </cell>
          <cell r="F965">
            <v>43997</v>
          </cell>
        </row>
        <row r="966">
          <cell r="D966" t="str">
            <v>MALC841DLJM068913</v>
          </cell>
          <cell r="E966" t="str">
            <v>The New India Assurance Co. Ltd.</v>
          </cell>
          <cell r="F966">
            <v>44013</v>
          </cell>
        </row>
        <row r="967">
          <cell r="D967" t="str">
            <v>MALAF51CLKM076939</v>
          </cell>
          <cell r="E967" t="str">
            <v>Reliance General Insurance Co. Ltd.</v>
          </cell>
          <cell r="F967">
            <v>44015</v>
          </cell>
        </row>
        <row r="968">
          <cell r="D968" t="str">
            <v>MALA851CMHM632155</v>
          </cell>
          <cell r="E968" t="str">
            <v>Reliance General Insurance Co. Ltd.</v>
          </cell>
          <cell r="F968">
            <v>44014</v>
          </cell>
        </row>
        <row r="969">
          <cell r="D969" t="str">
            <v>MALPC813MLM027207</v>
          </cell>
          <cell r="E969" t="str">
            <v>Reliance General Insurance Co. Ltd.</v>
          </cell>
          <cell r="F969">
            <v>44016</v>
          </cell>
        </row>
        <row r="970">
          <cell r="D970" t="str">
            <v>MALB241CLLM027165</v>
          </cell>
          <cell r="E970" t="str">
            <v>Bajaj Allianz General Insurance Co. Ltd.</v>
          </cell>
          <cell r="F970">
            <v>44016</v>
          </cell>
        </row>
        <row r="971">
          <cell r="D971" t="str">
            <v>MALB351CYLM068150</v>
          </cell>
          <cell r="E971" t="str">
            <v>Kotak Mahindra General Insurance Co. Ltd.</v>
          </cell>
          <cell r="F971">
            <v>44014</v>
          </cell>
        </row>
        <row r="972">
          <cell r="D972" t="str">
            <v>MALPC812LLM014941</v>
          </cell>
          <cell r="E972" t="str">
            <v>Kotak Mahindra General Insurance Co. Ltd.</v>
          </cell>
          <cell r="F972">
            <v>44014</v>
          </cell>
        </row>
        <row r="973">
          <cell r="D973" t="str">
            <v>MALB351CYKM035930</v>
          </cell>
          <cell r="E973" t="str">
            <v>Kotak Mahindra General Insurance Co. Ltd.</v>
          </cell>
          <cell r="F973">
            <v>44016</v>
          </cell>
        </row>
        <row r="974">
          <cell r="D974" t="str">
            <v>MALFC81ALLM116285</v>
          </cell>
          <cell r="E974" t="str">
            <v>Kotak Mahindra General Insurance Co. Ltd.</v>
          </cell>
          <cell r="F974">
            <v>44018</v>
          </cell>
        </row>
        <row r="975">
          <cell r="D975" t="str">
            <v>MALC841DLJM068913</v>
          </cell>
          <cell r="E975" t="str">
            <v>The New India Assurance Co. Ltd.</v>
          </cell>
          <cell r="F975">
            <v>44013</v>
          </cell>
        </row>
        <row r="976">
          <cell r="D976" t="str">
            <v>MALAF51CLKM076939</v>
          </cell>
          <cell r="E976" t="str">
            <v>Reliance General Insurance Co. Ltd.</v>
          </cell>
          <cell r="F976">
            <v>44015</v>
          </cell>
        </row>
        <row r="977">
          <cell r="D977" t="str">
            <v>MALA851CMHM632155</v>
          </cell>
          <cell r="E977" t="str">
            <v>Reliance General Insurance Co. Ltd.</v>
          </cell>
          <cell r="F977">
            <v>44014</v>
          </cell>
        </row>
        <row r="978">
          <cell r="D978" t="str">
            <v>MALPC813MLM027207</v>
          </cell>
          <cell r="E978" t="str">
            <v>Reliance General Insurance Co. Ltd.</v>
          </cell>
          <cell r="F978">
            <v>44016</v>
          </cell>
        </row>
        <row r="979">
          <cell r="D979" t="str">
            <v>MALB241CLLM027165</v>
          </cell>
          <cell r="E979" t="str">
            <v>Bajaj Allianz General Insurance Co. Ltd.</v>
          </cell>
          <cell r="F979">
            <v>44016</v>
          </cell>
        </row>
        <row r="980">
          <cell r="D980" t="str">
            <v>MALB351CYLM068150</v>
          </cell>
          <cell r="E980" t="str">
            <v>Kotak Mahindra General Insurance Co. Ltd.</v>
          </cell>
          <cell r="F980">
            <v>44014</v>
          </cell>
        </row>
        <row r="981">
          <cell r="D981" t="str">
            <v>MALPC812LLM014941</v>
          </cell>
          <cell r="E981" t="str">
            <v>Kotak Mahindra General Insurance Co. Ltd.</v>
          </cell>
          <cell r="F981">
            <v>44014</v>
          </cell>
        </row>
        <row r="982">
          <cell r="D982" t="str">
            <v>MALB351CYKM035930</v>
          </cell>
          <cell r="E982" t="str">
            <v>Kotak Mahindra General Insurance Co. Ltd.</v>
          </cell>
          <cell r="F982">
            <v>44016</v>
          </cell>
        </row>
        <row r="983">
          <cell r="D983" t="str">
            <v>MALFC81ALLM116285</v>
          </cell>
          <cell r="E983" t="str">
            <v>Kotak Mahindra General Insurance Co. Ltd.</v>
          </cell>
          <cell r="F983">
            <v>44018</v>
          </cell>
        </row>
        <row r="984">
          <cell r="D984" t="str">
            <v>MALB341CYLM010065</v>
          </cell>
          <cell r="E984" t="str">
            <v>Kotak Mahindra General Insurance Co. Ltd.</v>
          </cell>
          <cell r="F984">
            <v>44019</v>
          </cell>
        </row>
        <row r="985">
          <cell r="D985" t="str">
            <v>MALAF51CYKM048504</v>
          </cell>
          <cell r="E985" t="str">
            <v>Reliance General Insurance Co. Ltd.</v>
          </cell>
          <cell r="F985">
            <v>44019</v>
          </cell>
        </row>
        <row r="986">
          <cell r="D986" t="str">
            <v>MALA851CLKM979804</v>
          </cell>
          <cell r="E986" t="str">
            <v>The New India Assurance Co. Ltd.</v>
          </cell>
          <cell r="F986">
            <v>44019</v>
          </cell>
        </row>
        <row r="987">
          <cell r="D987" t="str">
            <v>MALPA813LLM026640</v>
          </cell>
          <cell r="E987" t="str">
            <v>Kotak Mahindra General Insurance Co. Ltd.</v>
          </cell>
          <cell r="F987">
            <v>44020</v>
          </cell>
        </row>
        <row r="988">
          <cell r="D988" t="str">
            <v>MALB351CLLM063771</v>
          </cell>
          <cell r="E988" t="str">
            <v>Liberty General Insurance Ltd.</v>
          </cell>
          <cell r="F988">
            <v>44020</v>
          </cell>
        </row>
        <row r="989">
          <cell r="D989" t="str">
            <v>MALBM51BLLM811596</v>
          </cell>
          <cell r="E989" t="str">
            <v>Kotak Mahindra General Insurance Co. Ltd.</v>
          </cell>
          <cell r="F989">
            <v>44020</v>
          </cell>
        </row>
        <row r="990">
          <cell r="D990" t="str">
            <v>MALFE81ALKM029303</v>
          </cell>
          <cell r="E990" t="str">
            <v>Reliance General Insurance Co. Ltd.</v>
          </cell>
          <cell r="F990">
            <v>44021</v>
          </cell>
        </row>
        <row r="991">
          <cell r="D991" t="str">
            <v>MALBM51BLLM811964</v>
          </cell>
          <cell r="E991" t="str">
            <v>Reliance General Insurance Co. Ltd.</v>
          </cell>
          <cell r="F991">
            <v>44022</v>
          </cell>
        </row>
        <row r="992">
          <cell r="D992" t="str">
            <v>MALC281RLGM112541</v>
          </cell>
          <cell r="E992" t="str">
            <v>The New India Assurance Co. Ltd.</v>
          </cell>
          <cell r="F992">
            <v>44022</v>
          </cell>
        </row>
        <row r="993">
          <cell r="D993" t="str">
            <v>MALAF51CLKM054316</v>
          </cell>
          <cell r="E993" t="str">
            <v>The New India Assurance Co. Ltd.</v>
          </cell>
          <cell r="F993">
            <v>44022</v>
          </cell>
        </row>
        <row r="994">
          <cell r="D994" t="str">
            <v>MALA851CLKM982262</v>
          </cell>
          <cell r="E994" t="str">
            <v>Kotak Mahindra General Insurance Co. Ltd.</v>
          </cell>
          <cell r="F994">
            <v>44023</v>
          </cell>
        </row>
        <row r="995">
          <cell r="D995" t="str">
            <v>MALPC812LLM026984</v>
          </cell>
          <cell r="E995" t="str">
            <v>Kotak Mahindra General Insurance Co. Ltd.</v>
          </cell>
          <cell r="F995">
            <v>44024</v>
          </cell>
        </row>
        <row r="996">
          <cell r="D996" t="str">
            <v>MALBM51BLLM805858</v>
          </cell>
          <cell r="E996" t="str">
            <v>Kotak Mahindra General Insurance Co. Ltd.</v>
          </cell>
          <cell r="F996">
            <v>44025</v>
          </cell>
        </row>
        <row r="997">
          <cell r="D997" t="str">
            <v>MALA741CLHM295376</v>
          </cell>
          <cell r="E997" t="str">
            <v>the New India Assurance Co. Ltd.</v>
          </cell>
          <cell r="F997">
            <v>44025</v>
          </cell>
        </row>
        <row r="998">
          <cell r="D998" t="str">
            <v>MALFE81CLKM029422</v>
          </cell>
          <cell r="E998" t="str">
            <v>Reliance General Insurance Co. Ltd.</v>
          </cell>
          <cell r="F998">
            <v>44025</v>
          </cell>
        </row>
        <row r="999">
          <cell r="D999" t="str">
            <v>MALFC81AVLM118314</v>
          </cell>
          <cell r="E999" t="str">
            <v>HDFC ERGO General Insurance Co. Ltd.</v>
          </cell>
          <cell r="F999">
            <v>44025</v>
          </cell>
        </row>
        <row r="1000">
          <cell r="D1000" t="str">
            <v>MALA351ALGM455150</v>
          </cell>
          <cell r="E1000" t="str">
            <v>The New India Assurance Co. Ltd.</v>
          </cell>
          <cell r="F1000">
            <v>44027</v>
          </cell>
        </row>
        <row r="1001">
          <cell r="D1001" t="str">
            <v>MALA741CLKM373425</v>
          </cell>
          <cell r="E1001" t="str">
            <v>The New India Assurance Co. Ltd.</v>
          </cell>
          <cell r="F1001">
            <v>44028</v>
          </cell>
        </row>
        <row r="1002">
          <cell r="D1002" t="str">
            <v>MALC181RLGM075456</v>
          </cell>
          <cell r="E1002" t="str">
            <v>Kotak Mahindra General Insurance Co. Ltd.</v>
          </cell>
          <cell r="F1002">
            <v>44028</v>
          </cell>
        </row>
        <row r="1003">
          <cell r="D1003" t="str">
            <v>MALC381CMKM599688</v>
          </cell>
          <cell r="E1003" t="str">
            <v>The New India Assurance Co. Ltd.</v>
          </cell>
          <cell r="F1003">
            <v>44033</v>
          </cell>
        </row>
        <row r="1004">
          <cell r="D1004" t="str">
            <v>MALBM51RLKM724102</v>
          </cell>
          <cell r="E1004" t="str">
            <v>Reliance General Insurance Co. Ltd.</v>
          </cell>
          <cell r="F1004">
            <v>44035</v>
          </cell>
        </row>
        <row r="1005">
          <cell r="D1005" t="str">
            <v>MALPA813LLM030137</v>
          </cell>
          <cell r="E1005" t="str">
            <v>Liberty General Insurance Ltd.</v>
          </cell>
          <cell r="F1005">
            <v>44036</v>
          </cell>
        </row>
        <row r="1006">
          <cell r="D1006" t="str">
            <v>MALPC813MLM025224</v>
          </cell>
          <cell r="E1006" t="str">
            <v>Reliance General Insurance Co. Ltd.</v>
          </cell>
          <cell r="F1006">
            <v>44036</v>
          </cell>
        </row>
        <row r="1007">
          <cell r="D1007" t="str">
            <v>MALPC811VLM029714</v>
          </cell>
          <cell r="E1007" t="str">
            <v>Reliance General Insurance Co. Ltd.</v>
          </cell>
          <cell r="F1007">
            <v>44036</v>
          </cell>
        </row>
        <row r="1008">
          <cell r="D1008" t="str">
            <v>MALPC813MLM030560</v>
          </cell>
          <cell r="E1008" t="str">
            <v>Kotak Mahindra General Insurance Co. Ltd.</v>
          </cell>
          <cell r="F1008">
            <v>44036</v>
          </cell>
        </row>
        <row r="1009">
          <cell r="D1009" t="str">
            <v>MALPC813MLM027207</v>
          </cell>
          <cell r="E1009" t="str">
            <v>Reliance General Insurance Co. Ltd.</v>
          </cell>
          <cell r="F1009">
            <v>44016</v>
          </cell>
        </row>
        <row r="1010">
          <cell r="D1010" t="str">
            <v>MALB241CLLM027165</v>
          </cell>
          <cell r="E1010" t="str">
            <v>Bajaj Allianz General Insurance Co. Ltd.</v>
          </cell>
          <cell r="F1010">
            <v>44016</v>
          </cell>
        </row>
        <row r="1011">
          <cell r="D1011" t="str">
            <v>MALB351CYLM068150</v>
          </cell>
          <cell r="E1011" t="str">
            <v>Kotak Mahindra General Insurance Co. Ltd.</v>
          </cell>
          <cell r="F1011">
            <v>44014</v>
          </cell>
        </row>
        <row r="1012">
          <cell r="D1012" t="str">
            <v>MALPC812LLM014941</v>
          </cell>
          <cell r="E1012" t="str">
            <v>Kotak Mahindra General Insurance Co. Ltd.</v>
          </cell>
          <cell r="F1012">
            <v>44014</v>
          </cell>
        </row>
        <row r="1013">
          <cell r="D1013" t="str">
            <v>MALB351CYKM035930</v>
          </cell>
          <cell r="E1013" t="str">
            <v>Kotak Mahindra General Insurance Co. Ltd.</v>
          </cell>
          <cell r="F1013">
            <v>44016</v>
          </cell>
        </row>
        <row r="1014">
          <cell r="D1014" t="str">
            <v>MALFC81ALLM116285</v>
          </cell>
          <cell r="E1014" t="str">
            <v>Kotak Mahindra General Insurance Co. Ltd.</v>
          </cell>
          <cell r="F1014">
            <v>44018</v>
          </cell>
        </row>
        <row r="1015">
          <cell r="D1015" t="str">
            <v>MALB341CYLM010065</v>
          </cell>
          <cell r="E1015" t="str">
            <v>Kotak Mahindra General Insurance Co. Ltd.</v>
          </cell>
          <cell r="F1015">
            <v>44019</v>
          </cell>
        </row>
        <row r="1016">
          <cell r="D1016" t="str">
            <v>MALPA813LLM026640</v>
          </cell>
          <cell r="E1016" t="str">
            <v>Kotak Mahindra General Insurance Co. Ltd.</v>
          </cell>
          <cell r="F1016">
            <v>44020</v>
          </cell>
        </row>
        <row r="1017">
          <cell r="D1017" t="str">
            <v>MALB351CLLM063771</v>
          </cell>
          <cell r="E1017" t="str">
            <v>Liberty General Insurance Ltd.</v>
          </cell>
          <cell r="F1017">
            <v>44020</v>
          </cell>
        </row>
        <row r="1018">
          <cell r="D1018" t="str">
            <v>MALBM51BLLM811596</v>
          </cell>
          <cell r="E1018" t="str">
            <v>Kotak Mahindra General Insurance Co. Ltd.</v>
          </cell>
          <cell r="F1018">
            <v>44020</v>
          </cell>
        </row>
        <row r="1019">
          <cell r="D1019" t="str">
            <v>MALBM51BLLM811964</v>
          </cell>
          <cell r="E1019" t="str">
            <v>Reliance General Insurance Co. Ltd.</v>
          </cell>
          <cell r="F1019">
            <v>44022</v>
          </cell>
        </row>
        <row r="1020">
          <cell r="D1020" t="str">
            <v>MALPC812LLM026984</v>
          </cell>
          <cell r="E1020" t="str">
            <v>Kotak Mahindra General Insurance Co. Ltd.</v>
          </cell>
          <cell r="F1020">
            <v>44024</v>
          </cell>
        </row>
        <row r="1021">
          <cell r="D1021" t="str">
            <v>MALBM51BLLM805858</v>
          </cell>
          <cell r="E1021" t="str">
            <v>Kotak Mahindra General Insurance Co. Ltd.</v>
          </cell>
          <cell r="F1021">
            <v>44025</v>
          </cell>
        </row>
        <row r="1022">
          <cell r="D1022" t="str">
            <v>MALFC81AVLM118314</v>
          </cell>
          <cell r="E1022" t="str">
            <v>HDFC ERGO General Insurance Co. Ltd.</v>
          </cell>
          <cell r="F1022">
            <v>44025</v>
          </cell>
        </row>
        <row r="1023">
          <cell r="D1023" t="str">
            <v>MALPA813LLM030137</v>
          </cell>
          <cell r="E1023" t="str">
            <v>Liberty General Insurance Ltd.</v>
          </cell>
          <cell r="F1023">
            <v>44036</v>
          </cell>
        </row>
        <row r="1024">
          <cell r="D1024" t="str">
            <v>MALPC813MLM025224</v>
          </cell>
          <cell r="E1024" t="str">
            <v>Reliance General Insurance Co. Ltd.</v>
          </cell>
          <cell r="F1024">
            <v>44036</v>
          </cell>
        </row>
        <row r="1025">
          <cell r="D1025" t="str">
            <v>MALPC811VLM029714</v>
          </cell>
          <cell r="E1025" t="str">
            <v>Reliance General Insurance Co. Ltd.</v>
          </cell>
          <cell r="F1025">
            <v>44036</v>
          </cell>
        </row>
        <row r="1026">
          <cell r="D1026" t="str">
            <v>MALPC813MLM030560</v>
          </cell>
          <cell r="E1026" t="str">
            <v>Kotak Mahindra General Insurance Co. Ltd.</v>
          </cell>
          <cell r="F1026">
            <v>44036</v>
          </cell>
        </row>
        <row r="1027">
          <cell r="D1027" t="str">
            <v>MALB241CLLM023067</v>
          </cell>
          <cell r="E1027" t="str">
            <v>Kotak Mahindra General Insurance Co. Ltd.</v>
          </cell>
          <cell r="F1027">
            <v>44039</v>
          </cell>
        </row>
        <row r="1028">
          <cell r="D1028" t="str">
            <v>MALFC81BLLM105681</v>
          </cell>
          <cell r="E1028" t="str">
            <v>Liberty General Insurance Ltd.</v>
          </cell>
          <cell r="F1028">
            <v>44039</v>
          </cell>
        </row>
        <row r="1029">
          <cell r="D1029" t="str">
            <v>MALFC81ALLM117702</v>
          </cell>
          <cell r="E1029" t="str">
            <v>HDFC ERGO General Insurance Co. Ltd.</v>
          </cell>
          <cell r="F1029">
            <v>44039</v>
          </cell>
        </row>
        <row r="1030">
          <cell r="D1030" t="str">
            <v>MALC841GLLM230678</v>
          </cell>
          <cell r="E1030" t="str">
            <v>Kotak Mahindra General Insurance Co. Ltd.</v>
          </cell>
          <cell r="F1030">
            <v>44039</v>
          </cell>
        </row>
        <row r="1031">
          <cell r="D1031" t="str">
            <v>MALB351CLLM064424</v>
          </cell>
          <cell r="E1031" t="str">
            <v>ICICI Lombard General Insurance Co. Ltd</v>
          </cell>
          <cell r="F1031">
            <v>44039</v>
          </cell>
        </row>
        <row r="1032">
          <cell r="D1032" t="str">
            <v>MALFE81ALLM120448</v>
          </cell>
          <cell r="E1032" t="str">
            <v>ICICI Lombard General Insurance Co. Ltd.</v>
          </cell>
          <cell r="F1032">
            <v>44040</v>
          </cell>
        </row>
        <row r="1033">
          <cell r="D1033" t="str">
            <v>MALB551CLKM036144</v>
          </cell>
          <cell r="E1033" t="str">
            <v>Reliance General Insurance Co. Ltd</v>
          </cell>
          <cell r="F1033">
            <v>44041</v>
          </cell>
        </row>
        <row r="1034">
          <cell r="D1034" t="str">
            <v>MALB241CLLM018956</v>
          </cell>
          <cell r="E1034" t="str">
            <v>ICICI Lombard General Insurance Co. Ltd.</v>
          </cell>
          <cell r="F1034">
            <v>44042</v>
          </cell>
        </row>
        <row r="1035">
          <cell r="D1035" t="str">
            <v>MALBM51BLLM811954</v>
          </cell>
          <cell r="E1035" t="str">
            <v>ICICI Lombard General Insurance Co. Ltd.</v>
          </cell>
          <cell r="F1035">
            <v>44042</v>
          </cell>
        </row>
        <row r="1036">
          <cell r="D1036" t="str">
            <v>MALPA813LLM025616</v>
          </cell>
          <cell r="E1036" t="str">
            <v>ICICI Lombard General Insurance Co. Ltd.</v>
          </cell>
          <cell r="F1036">
            <v>44042</v>
          </cell>
        </row>
        <row r="1037">
          <cell r="D1037" t="str">
            <v>MALPA813LLM031552</v>
          </cell>
          <cell r="E1037" t="str">
            <v>Liberty General Insurance Ltd</v>
          </cell>
          <cell r="F1037">
            <v>44043</v>
          </cell>
        </row>
        <row r="1038">
          <cell r="D1038" t="str">
            <v>MALA851CLKM020838</v>
          </cell>
          <cell r="E1038" t="str">
            <v>Cholamandalam MS General Insurance Co. Ltd.</v>
          </cell>
          <cell r="F1038">
            <v>44043</v>
          </cell>
        </row>
        <row r="1039">
          <cell r="D1039" t="str">
            <v>MALA851CLKM010212</v>
          </cell>
          <cell r="E1039" t="str">
            <v>Cholamandalam MS General Insurance Co. Ltd.</v>
          </cell>
          <cell r="F1039">
            <v>44043</v>
          </cell>
        </row>
        <row r="1040">
          <cell r="D1040" t="str">
            <v>MALAF51CLKM045778</v>
          </cell>
          <cell r="E1040" t="str">
            <v>The New India Assurance Co. Ltd.</v>
          </cell>
          <cell r="F1040">
            <v>44043</v>
          </cell>
        </row>
        <row r="1041">
          <cell r="D1041" t="str">
            <v>MALC841CLKM169196</v>
          </cell>
          <cell r="E1041" t="str">
            <v>The New India Assurance Co. Ltd.</v>
          </cell>
          <cell r="F1041">
            <v>44043</v>
          </cell>
        </row>
        <row r="1042">
          <cell r="D1042" t="str">
            <v>MALAF51CLKM082925</v>
          </cell>
          <cell r="E1042" t="str">
            <v>The New India Assurance Co. Ltd.</v>
          </cell>
          <cell r="F1042">
            <v>44044</v>
          </cell>
        </row>
        <row r="1043">
          <cell r="D1043" t="str">
            <v>MALBM51BLKM723431</v>
          </cell>
          <cell r="E1043" t="str">
            <v>Cholamandalam MS General Insurance Co. Ltd.</v>
          </cell>
          <cell r="F1043">
            <v>44045</v>
          </cell>
        </row>
        <row r="1044">
          <cell r="D1044" t="str">
            <v>MALA851CLHM635899</v>
          </cell>
          <cell r="E1044" t="str">
            <v>Kotak Mahindra General Insurance Co. Ltd.</v>
          </cell>
          <cell r="F1044">
            <v>44046</v>
          </cell>
        </row>
        <row r="1045">
          <cell r="D1045" t="str">
            <v>MALB351CLLM074862</v>
          </cell>
          <cell r="E1045" t="str">
            <v>Reliance General Insurance Co. Ltd.</v>
          </cell>
          <cell r="F1045">
            <v>44046</v>
          </cell>
        </row>
        <row r="1046">
          <cell r="D1046" t="str">
            <v>MALB351CYKM036210</v>
          </cell>
          <cell r="E1046" t="str">
            <v>ICICI Lombard General Insurance Co. Ltd.</v>
          </cell>
          <cell r="F1046">
            <v>44047</v>
          </cell>
        </row>
        <row r="1047">
          <cell r="D1047" t="str">
            <v>MALAF51CLLM118978</v>
          </cell>
          <cell r="E1047" t="str">
            <v>Reliance General Insurance Co. Ltd.</v>
          </cell>
          <cell r="F1047">
            <v>44047</v>
          </cell>
        </row>
        <row r="1048">
          <cell r="D1048" t="str">
            <v>MALFC81DLLM117281</v>
          </cell>
          <cell r="E1048" t="str">
            <v>Liberty General Insurance Ltd.</v>
          </cell>
          <cell r="F1048">
            <v>44047</v>
          </cell>
        </row>
        <row r="1049">
          <cell r="D1049" t="str">
            <v>MALAF51CLKM080672</v>
          </cell>
          <cell r="E1049" t="str">
            <v>Reliance General Insurance Co. Ltd.</v>
          </cell>
          <cell r="F1049">
            <v>44047</v>
          </cell>
        </row>
        <row r="1050">
          <cell r="D1050" t="str">
            <v>MALB241CLLM029503</v>
          </cell>
          <cell r="E1050" t="str">
            <v>Reliance General Insurance Co. Ltd.</v>
          </cell>
          <cell r="F1050">
            <v>44049</v>
          </cell>
        </row>
        <row r="1051">
          <cell r="D1051" t="str">
            <v>MALB351CLLM056881</v>
          </cell>
          <cell r="E1051" t="str">
            <v>Liberty General Insurance Ltd.</v>
          </cell>
          <cell r="F1051">
            <v>44049</v>
          </cell>
        </row>
        <row r="1052">
          <cell r="D1052" t="str">
            <v>MALB551CYLM077024</v>
          </cell>
          <cell r="E1052" t="str">
            <v>HDFC ERGO General Insurance Co. Ltd.</v>
          </cell>
          <cell r="F1052">
            <v>44049</v>
          </cell>
        </row>
        <row r="1053">
          <cell r="D1053" t="str">
            <v>MALBM51BLLM811596</v>
          </cell>
          <cell r="E1053" t="str">
            <v>Kotak Mahindra General Insurance Co. Ltd.</v>
          </cell>
          <cell r="F1053">
            <v>44020</v>
          </cell>
        </row>
        <row r="1054">
          <cell r="D1054" t="str">
            <v>MALC381CLKM604840</v>
          </cell>
          <cell r="E1054" t="str">
            <v>Reliance General Insurance Co. Ltd.</v>
          </cell>
          <cell r="F1054">
            <v>44049</v>
          </cell>
        </row>
        <row r="1055">
          <cell r="D1055" t="str">
            <v>MALBM51BLLM811981</v>
          </cell>
          <cell r="E1055" t="str">
            <v>HDFC ERGO General Insurance Co. Ltd.</v>
          </cell>
          <cell r="F1055">
            <v>44050</v>
          </cell>
        </row>
        <row r="1056">
          <cell r="D1056" t="str">
            <v>MALPC812TLM038202</v>
          </cell>
          <cell r="E1056" t="str">
            <v>The New India Assurance Co. Ltd.</v>
          </cell>
          <cell r="F1056">
            <v>44050</v>
          </cell>
        </row>
        <row r="1057">
          <cell r="D1057" t="str">
            <v>MALB351CYLM077223</v>
          </cell>
          <cell r="E1057" t="str">
            <v>Kotak Mahindra General Insurance Co. Ltd.</v>
          </cell>
          <cell r="F1057">
            <v>44050</v>
          </cell>
        </row>
        <row r="1058">
          <cell r="D1058" t="str">
            <v>MALFC81ALLM123235</v>
          </cell>
          <cell r="E1058" t="str">
            <v>Kotak Mahindra General Insurance Co. Ltd.</v>
          </cell>
          <cell r="F1058">
            <v>44050</v>
          </cell>
        </row>
        <row r="1059">
          <cell r="D1059" t="str">
            <v>MALB351CLLM070652</v>
          </cell>
          <cell r="E1059" t="str">
            <v>Liberty General Insurance Ltd.</v>
          </cell>
          <cell r="F1059">
            <v>44050</v>
          </cell>
        </row>
        <row r="1060">
          <cell r="D1060" t="str">
            <v>MALA741CLKM373410</v>
          </cell>
          <cell r="E1060" t="str">
            <v>The New India Assurance Co. Ltd.</v>
          </cell>
          <cell r="F1060">
            <v>44050</v>
          </cell>
        </row>
        <row r="1061">
          <cell r="D1061" t="str">
            <v>MALA851CLHM619101</v>
          </cell>
          <cell r="E1061" t="str">
            <v>Kotak Mahindra General Insurance Co. Ltd.</v>
          </cell>
          <cell r="F1061">
            <v>44050</v>
          </cell>
        </row>
        <row r="1062">
          <cell r="D1062" t="str">
            <v>MALBM51BLKM730313</v>
          </cell>
          <cell r="E1062" t="str">
            <v>Cholamandalam MS General Insurance Co. Ltd.</v>
          </cell>
          <cell r="F1062">
            <v>44050</v>
          </cell>
        </row>
        <row r="1063">
          <cell r="D1063" t="str">
            <v>MALFC81CLKM037888</v>
          </cell>
          <cell r="E1063" t="str">
            <v>The New India Assurance Co. Ltd.</v>
          </cell>
          <cell r="F1063">
            <v>44051</v>
          </cell>
        </row>
        <row r="1064">
          <cell r="D1064" t="str">
            <v>MALAF51CYKM076418</v>
          </cell>
          <cell r="E1064" t="str">
            <v>Cholamandalam MS General Insurance Co. Ltd.</v>
          </cell>
          <cell r="F1064">
            <v>44051</v>
          </cell>
        </row>
        <row r="1065">
          <cell r="D1065" t="str">
            <v>MALBM51BLKM715644</v>
          </cell>
          <cell r="E1065" t="str">
            <v>Kotak Mahindra General Insurance Co. Ltd.</v>
          </cell>
          <cell r="F1065">
            <v>44051</v>
          </cell>
        </row>
        <row r="1066">
          <cell r="D1066" t="str">
            <v>MALBM51BLLM815439</v>
          </cell>
          <cell r="E1066" t="str">
            <v>Kotak Mahindra General Insurance Co. Ltd.</v>
          </cell>
          <cell r="F1066">
            <v>44051</v>
          </cell>
        </row>
        <row r="1067">
          <cell r="D1067" t="str">
            <v>MALC841FLLM231624</v>
          </cell>
          <cell r="E1067" t="str">
            <v>ICICI Lombard General Insurance Co. Ltd.</v>
          </cell>
          <cell r="F1067">
            <v>44051</v>
          </cell>
        </row>
        <row r="1068">
          <cell r="D1068" t="str">
            <v>MALPC813LLM030363</v>
          </cell>
          <cell r="E1068" t="str">
            <v>Reliance General Insurance Co. Ltd.</v>
          </cell>
          <cell r="F1068">
            <v>44052</v>
          </cell>
        </row>
        <row r="1069">
          <cell r="D1069" t="str">
            <v>MALB351CYLM067048</v>
          </cell>
          <cell r="E1069" t="str">
            <v>Kotak Mahindra General Insurance Co. Ltd.</v>
          </cell>
          <cell r="F1069">
            <v>44053</v>
          </cell>
        </row>
        <row r="1070">
          <cell r="D1070" t="str">
            <v>MALFC81AVLM097748</v>
          </cell>
          <cell r="E1070" t="str">
            <v>Kotak Mahindra General Insurance Co. Ltd.</v>
          </cell>
          <cell r="F1070">
            <v>44053</v>
          </cell>
        </row>
        <row r="1071">
          <cell r="D1071" t="str">
            <v>MALPC813LLM010768</v>
          </cell>
          <cell r="E1071" t="str">
            <v>Kotak Mahindra General Insurance Co. Ltd.</v>
          </cell>
          <cell r="F1071">
            <v>44053</v>
          </cell>
        </row>
        <row r="1072">
          <cell r="D1072" t="str">
            <v>MALB351CLLM063278</v>
          </cell>
          <cell r="E1072" t="str">
            <v>Kotak Mahindra General Insurance Co. Ltd.</v>
          </cell>
          <cell r="F1072">
            <v>44053</v>
          </cell>
        </row>
        <row r="1073">
          <cell r="D1073" t="str">
            <v>MALFC81BLKM039548</v>
          </cell>
          <cell r="E1073" t="str">
            <v>The New India Assurance Co. Ltd.</v>
          </cell>
          <cell r="F1073">
            <v>44055</v>
          </cell>
        </row>
        <row r="1074">
          <cell r="D1074" t="str">
            <v>MALB351CLKM017129</v>
          </cell>
          <cell r="E1074" t="str">
            <v>Reliance General Insurance Co. Ltd.</v>
          </cell>
          <cell r="F1074">
            <v>44055</v>
          </cell>
        </row>
        <row r="1075">
          <cell r="D1075" t="str">
            <v>MALAF51CLKM083071</v>
          </cell>
          <cell r="E1075" t="str">
            <v>Reliance General Insurance Co. Ltd.</v>
          </cell>
          <cell r="F1075">
            <v>44056</v>
          </cell>
        </row>
        <row r="1076">
          <cell r="D1076" t="str">
            <v>MALB351CLLM075938</v>
          </cell>
          <cell r="E1076" t="str">
            <v>Kotak Mahindra General Insurance Co. Ltd.</v>
          </cell>
          <cell r="F1076">
            <v>44056</v>
          </cell>
        </row>
        <row r="1077">
          <cell r="D1077" t="str">
            <v>MALPA813LLM040258</v>
          </cell>
          <cell r="E1077" t="str">
            <v>Reliance General Insurance Co. Ltd.</v>
          </cell>
          <cell r="F1077">
            <v>44056</v>
          </cell>
        </row>
        <row r="1078">
          <cell r="D1078" t="str">
            <v>MALC041FMLM222474</v>
          </cell>
          <cell r="E1078" t="str">
            <v>Kotak Mahindra General Insurance Co. Ltd.</v>
          </cell>
          <cell r="F1078">
            <v>44056</v>
          </cell>
        </row>
        <row r="1079">
          <cell r="D1079" t="str">
            <v>MALFC81DLLM118557</v>
          </cell>
          <cell r="E1079" t="str">
            <v>Kotak Mahindra General Insurance Co. Ltd.</v>
          </cell>
          <cell r="F1079">
            <v>44056</v>
          </cell>
        </row>
        <row r="1080">
          <cell r="D1080" t="str">
            <v>MALAF51CLLM108714</v>
          </cell>
          <cell r="E1080" t="str">
            <v>Liberty General Insurance Ltd.</v>
          </cell>
          <cell r="F1080">
            <v>44057</v>
          </cell>
        </row>
        <row r="1081">
          <cell r="D1081" t="str">
            <v>MALAF51CLLM110058</v>
          </cell>
          <cell r="E1081" t="str">
            <v>HDFC ERGO General Insurance Co. Ltd.</v>
          </cell>
          <cell r="F1081">
            <v>44057</v>
          </cell>
        </row>
        <row r="1082">
          <cell r="D1082" t="str">
            <v>MALFC81AVKM036003</v>
          </cell>
          <cell r="E1082" t="str">
            <v>Cholamandalam MS General Insurance Co. Ltd.</v>
          </cell>
          <cell r="F1082">
            <v>44057</v>
          </cell>
        </row>
        <row r="1083">
          <cell r="D1083" t="str">
            <v>MALBM51BLJM585095</v>
          </cell>
          <cell r="E1083" t="str">
            <v>Reliance General Insurance Co. Ltd.</v>
          </cell>
          <cell r="F1083">
            <v>44060</v>
          </cell>
        </row>
        <row r="1084">
          <cell r="D1084" t="str">
            <v>MALPA812LLM039942</v>
          </cell>
          <cell r="E1084" t="str">
            <v>ICICI Lombard General Insurance Co. Ltd.</v>
          </cell>
          <cell r="F1084">
            <v>44060</v>
          </cell>
        </row>
        <row r="1085">
          <cell r="D1085" t="str">
            <v>MALFC81BLLM126236</v>
          </cell>
          <cell r="E1085" t="str">
            <v>Kotak Mahindra General Insurance Co. Ltd.</v>
          </cell>
          <cell r="F1085">
            <v>44060</v>
          </cell>
        </row>
        <row r="1086">
          <cell r="D1086" t="str">
            <v>MALA851CLKM010261</v>
          </cell>
          <cell r="E1086" t="str">
            <v>Kotak Mahindra General Insurance Co. Ltd.</v>
          </cell>
          <cell r="F1086">
            <v>44061</v>
          </cell>
        </row>
        <row r="1087">
          <cell r="D1087" t="str">
            <v>MALAF51CLKM059650</v>
          </cell>
          <cell r="E1087" t="str">
            <v>Cholamandalam MS General Insurance Co. Ltd.</v>
          </cell>
          <cell r="F1087">
            <v>44061</v>
          </cell>
        </row>
        <row r="1088">
          <cell r="D1088" t="str">
            <v>MALB351CYKM014558</v>
          </cell>
          <cell r="E1088" t="str">
            <v>Reliance General Insurance Co. Ltd.</v>
          </cell>
          <cell r="F1088">
            <v>44061</v>
          </cell>
        </row>
        <row r="1089">
          <cell r="D1089" t="str">
            <v>MALPA813LLM040259</v>
          </cell>
          <cell r="E1089" t="str">
            <v>Kotak Mahindra General Insurance Co. Ltd.</v>
          </cell>
          <cell r="F1089">
            <v>44061</v>
          </cell>
        </row>
        <row r="1090">
          <cell r="D1090" t="str">
            <v>MALPB812LLM014421</v>
          </cell>
          <cell r="E1090" t="str">
            <v>Kotak Mahindra General Insurance Co. Ltd.</v>
          </cell>
          <cell r="F1090">
            <v>44061</v>
          </cell>
        </row>
        <row r="1091">
          <cell r="D1091" t="str">
            <v>MALB241CLLM030846</v>
          </cell>
          <cell r="E1091" t="str">
            <v>Liberty General Insurance Ltd.</v>
          </cell>
          <cell r="F1091">
            <v>44061</v>
          </cell>
        </row>
        <row r="1092">
          <cell r="D1092" t="str">
            <v>MALC181RLKM610220</v>
          </cell>
          <cell r="E1092" t="str">
            <v>The New India Assurance Co. Ltd.</v>
          </cell>
          <cell r="F1092">
            <v>44062</v>
          </cell>
        </row>
        <row r="1093">
          <cell r="D1093" t="str">
            <v>MALA851CLKM025583</v>
          </cell>
          <cell r="E1093" t="str">
            <v>The New India Assurance Co. Ltd.</v>
          </cell>
          <cell r="F1093">
            <v>44062</v>
          </cell>
        </row>
        <row r="1094">
          <cell r="D1094" t="str">
            <v>MALPC813MLM025832</v>
          </cell>
          <cell r="E1094" t="str">
            <v>HDFC ERGO General Insurance Co. Ltd.</v>
          </cell>
          <cell r="F1094">
            <v>44063</v>
          </cell>
        </row>
        <row r="1095">
          <cell r="D1095" t="str">
            <v>MALB351CLLM070744</v>
          </cell>
          <cell r="E1095" t="str">
            <v>Reliance General Insurance Co. Ltd.</v>
          </cell>
          <cell r="F1095">
            <v>44063</v>
          </cell>
        </row>
        <row r="1096">
          <cell r="D1096" t="str">
            <v>MALAF51CLLM121792</v>
          </cell>
          <cell r="E1096" t="str">
            <v>Reliance General Insurance Co. Ltd.</v>
          </cell>
          <cell r="F1096">
            <v>44063</v>
          </cell>
        </row>
        <row r="1097">
          <cell r="D1097" t="str">
            <v>MALAF51CLLM118794</v>
          </cell>
          <cell r="E1097" t="str">
            <v>Reliance General Insurance Co. Ltd.</v>
          </cell>
          <cell r="F1097">
            <v>44063</v>
          </cell>
        </row>
        <row r="1098">
          <cell r="D1098" t="str">
            <v>MALPC811VLM021954</v>
          </cell>
          <cell r="E1098" t="str">
            <v>ICICI Lombard General Insurance Co. Ltd.</v>
          </cell>
          <cell r="F1098">
            <v>44063</v>
          </cell>
        </row>
        <row r="1099">
          <cell r="D1099" t="str">
            <v>MALB351CLLM074863</v>
          </cell>
          <cell r="E1099" t="str">
            <v>Kotak Mahindra General Insurance Co. Ltd.</v>
          </cell>
          <cell r="F1099">
            <v>44063</v>
          </cell>
        </row>
        <row r="1100">
          <cell r="D1100" t="str">
            <v>MALB351CYLM077225</v>
          </cell>
          <cell r="E1100" t="str">
            <v>Kotak Mahindra General Insurance Co. Ltd.</v>
          </cell>
          <cell r="F1100">
            <v>44063</v>
          </cell>
        </row>
        <row r="1101">
          <cell r="D1101" t="str">
            <v>MALPA813LLM040202</v>
          </cell>
          <cell r="E1101" t="str">
            <v>Kotak Mahindra General Insurance Co. Ltd.</v>
          </cell>
          <cell r="F1101">
            <v>44063</v>
          </cell>
        </row>
        <row r="1102">
          <cell r="D1102" t="str">
            <v>MALA851CLKM999072</v>
          </cell>
          <cell r="E1102" t="str">
            <v>Cholamandalam MS General Insurance Co. Ltd.</v>
          </cell>
          <cell r="F1102">
            <v>44063</v>
          </cell>
        </row>
        <row r="1103">
          <cell r="D1103" t="str">
            <v>MALB551CYLM078150</v>
          </cell>
          <cell r="E1103" t="str">
            <v>Kotak Mahindra General Insurance Co. Ltd.</v>
          </cell>
          <cell r="F1103">
            <v>44063</v>
          </cell>
        </row>
        <row r="1104">
          <cell r="D1104" t="str">
            <v>MALB241CLLM031417</v>
          </cell>
          <cell r="E1104" t="str">
            <v>Liberty General Insurance Ltd.</v>
          </cell>
          <cell r="F1104">
            <v>44064</v>
          </cell>
        </row>
        <row r="1105">
          <cell r="D1105" t="str">
            <v>MALPC813MLM029358</v>
          </cell>
          <cell r="E1105" t="str">
            <v>HDFC ERGO General Insurance Co. Ltd.</v>
          </cell>
          <cell r="F1105">
            <v>44064</v>
          </cell>
        </row>
        <row r="1106">
          <cell r="D1106" t="str">
            <v>MALB351CYLM065407</v>
          </cell>
          <cell r="E1106" t="str">
            <v>Reliance General Insurance Co. Ltd.</v>
          </cell>
          <cell r="F1106">
            <v>44064</v>
          </cell>
        </row>
        <row r="1107">
          <cell r="D1107" t="str">
            <v>MALFE81ALLM122768</v>
          </cell>
          <cell r="E1107" t="str">
            <v>ICICI Lombard General Insurance Co. Ltd.</v>
          </cell>
          <cell r="F1107">
            <v>44064</v>
          </cell>
        </row>
        <row r="1108">
          <cell r="D1108" t="str">
            <v>MALB241CLLM031388</v>
          </cell>
          <cell r="E1108" t="str">
            <v>Kotak Mahindra General Insurance Co. Ltd.</v>
          </cell>
          <cell r="F1108">
            <v>44064</v>
          </cell>
        </row>
        <row r="1109">
          <cell r="D1109" t="str">
            <v>MALPA812LLM045128</v>
          </cell>
          <cell r="E1109" t="str">
            <v>Kotak Mahindra General Insurance Co. Ltd.</v>
          </cell>
          <cell r="F1109">
            <v>44064</v>
          </cell>
        </row>
        <row r="1110">
          <cell r="D1110" t="str">
            <v>MALB241CLLM027712</v>
          </cell>
          <cell r="E1110" t="str">
            <v>Reliance General Insurance Co. Ltd.</v>
          </cell>
          <cell r="F1110">
            <v>44064</v>
          </cell>
        </row>
        <row r="1111">
          <cell r="D1111" t="str">
            <v>MALB241CLLM014820</v>
          </cell>
          <cell r="E1111" t="str">
            <v>Liberty General Insurance Ltd.</v>
          </cell>
          <cell r="F1111">
            <v>44067</v>
          </cell>
        </row>
        <row r="1112">
          <cell r="D1112" t="str">
            <v>MALC041FLLM234128</v>
          </cell>
          <cell r="E1112" t="str">
            <v>Liberty General Insurance Ltd.</v>
          </cell>
          <cell r="F1112">
            <v>44067</v>
          </cell>
        </row>
        <row r="1113">
          <cell r="D1113" t="str">
            <v>MALC841GLLM232767</v>
          </cell>
          <cell r="E1113" t="str">
            <v>Kotak Mahindra General Insurance Co. Ltd.</v>
          </cell>
          <cell r="F1113">
            <v>44067</v>
          </cell>
        </row>
        <row r="1114">
          <cell r="D1114" t="str">
            <v>MALC281RLKM611900</v>
          </cell>
          <cell r="E1114" t="str">
            <v>The New India Assurance Co. Ltd.</v>
          </cell>
          <cell r="F1114">
            <v>44067</v>
          </cell>
        </row>
        <row r="1115">
          <cell r="D1115" t="str">
            <v>MALB251CYKM015394</v>
          </cell>
          <cell r="E1115" t="str">
            <v>The New India Assurance Co. Ltd.</v>
          </cell>
          <cell r="F1115">
            <v>44067</v>
          </cell>
        </row>
        <row r="1116">
          <cell r="D1116" t="str">
            <v>MALAF51CLKM083605</v>
          </cell>
          <cell r="E1116" t="str">
            <v>Kotak Mahindra General Insurance Co. Ltd.</v>
          </cell>
          <cell r="F1116">
            <v>44067</v>
          </cell>
        </row>
        <row r="1117">
          <cell r="D1117" t="str">
            <v>MALC281RLFM039088</v>
          </cell>
          <cell r="E1117" t="str">
            <v>The New India Assurance Co. Ltd.</v>
          </cell>
          <cell r="F1117">
            <v>44068</v>
          </cell>
        </row>
        <row r="1118">
          <cell r="D1118" t="str">
            <v>MALC181RLKM597070</v>
          </cell>
          <cell r="E1118" t="str">
            <v>The New India Assurance Co. Ltd.</v>
          </cell>
          <cell r="F1118">
            <v>44068</v>
          </cell>
        </row>
        <row r="1119">
          <cell r="D1119" t="str">
            <v>MALAF51CYKM088345</v>
          </cell>
          <cell r="E1119" t="str">
            <v>Bajaj Allianz General Insurance Co. Ltd.</v>
          </cell>
          <cell r="F1119">
            <v>44068</v>
          </cell>
        </row>
        <row r="1120">
          <cell r="D1120" t="str">
            <v>MALPC812LLM044778</v>
          </cell>
          <cell r="E1120" t="str">
            <v>Kotak Mahindra General Insurance Co. Ltd.</v>
          </cell>
          <cell r="F1120">
            <v>44068</v>
          </cell>
        </row>
        <row r="1121">
          <cell r="D1121" t="str">
            <v>MALB241CLLM032761</v>
          </cell>
          <cell r="E1121" t="str">
            <v>Kotak Mahindra General Insurance Co. Ltd.</v>
          </cell>
          <cell r="F1121">
            <v>44068</v>
          </cell>
        </row>
        <row r="1122">
          <cell r="D1122" t="str">
            <v>MALAF51CYLM122739</v>
          </cell>
          <cell r="E1122" t="str">
            <v>Kotak Mahindra General Insurance Co. Ltd.</v>
          </cell>
          <cell r="F1122">
            <v>44068</v>
          </cell>
        </row>
        <row r="1123">
          <cell r="D1123" t="str">
            <v>MALBM51BLLM815435</v>
          </cell>
          <cell r="E1123" t="str">
            <v>Kotak Mahindra General Insurance Co. Ltd.</v>
          </cell>
          <cell r="F1123">
            <v>44068</v>
          </cell>
        </row>
        <row r="1124">
          <cell r="D1124" t="str">
            <v>MALFE81DLLM127501</v>
          </cell>
          <cell r="E1124" t="str">
            <v>Kotak Mahindra General Insurance Co. Ltd.</v>
          </cell>
          <cell r="F1124">
            <v>44068</v>
          </cell>
        </row>
        <row r="1125">
          <cell r="D1125" t="str">
            <v>MALA251ALJM612725</v>
          </cell>
          <cell r="E1125" t="str">
            <v>The New India Assurance Co. Ltd.</v>
          </cell>
          <cell r="F1125">
            <v>44069</v>
          </cell>
        </row>
        <row r="1126">
          <cell r="D1126" t="str">
            <v>MALAF51CYKM083381</v>
          </cell>
          <cell r="E1126" t="str">
            <v>The New India Assurance Co. Ltd.</v>
          </cell>
          <cell r="F1126">
            <v>44069</v>
          </cell>
        </row>
        <row r="1127">
          <cell r="D1127" t="str">
            <v>MALAF51CLKM078477</v>
          </cell>
          <cell r="E1127" t="str">
            <v>The New India Assurance Co. Ltd.</v>
          </cell>
          <cell r="F1127">
            <v>44069</v>
          </cell>
        </row>
        <row r="1128">
          <cell r="D1128" t="str">
            <v>MALBM51BLKM734713</v>
          </cell>
          <cell r="E1128" t="str">
            <v>The New India Assurance Co. Ltd.</v>
          </cell>
          <cell r="F1128">
            <v>44069</v>
          </cell>
        </row>
        <row r="1129">
          <cell r="D1129" t="str">
            <v>MALAF51CYKM084875</v>
          </cell>
          <cell r="E1129" t="str">
            <v>The New India Assurance Co. Ltd.</v>
          </cell>
          <cell r="F1129">
            <v>44069</v>
          </cell>
        </row>
        <row r="1130">
          <cell r="D1130" t="str">
            <v>MALFC81CLKM041629</v>
          </cell>
          <cell r="E1130" t="str">
            <v>Reliance General Insurance Co. Ltd.</v>
          </cell>
          <cell r="F1130">
            <v>44069</v>
          </cell>
        </row>
        <row r="1131">
          <cell r="D1131" t="str">
            <v>MALPC812LLM047912</v>
          </cell>
          <cell r="E1131" t="str">
            <v>Reliance General Insurance Co. Ltd.</v>
          </cell>
          <cell r="F1131">
            <v>44069</v>
          </cell>
        </row>
        <row r="1132">
          <cell r="D1132" t="str">
            <v>MALPA813LLM046878</v>
          </cell>
          <cell r="E1132" t="str">
            <v>Reliance General Insurance Co. Ltd.</v>
          </cell>
          <cell r="F1132">
            <v>44069</v>
          </cell>
        </row>
        <row r="1133">
          <cell r="D1133" t="str">
            <v>MALA851CLKM996946</v>
          </cell>
          <cell r="E1133" t="str">
            <v>Reliance General Insurance Co. Ltd.</v>
          </cell>
          <cell r="F1133">
            <v>44070</v>
          </cell>
        </row>
        <row r="1134">
          <cell r="D1134" t="str">
            <v>MALC381UMKM550146</v>
          </cell>
          <cell r="E1134" t="str">
            <v>Reliance General Insurance Co. Ltd.</v>
          </cell>
          <cell r="F1134">
            <v>44070</v>
          </cell>
        </row>
        <row r="1135">
          <cell r="D1135" t="str">
            <v>MALAF51CYKM087454</v>
          </cell>
          <cell r="E1135" t="str">
            <v>Cholamandalam MS General Insurance Co. Ltd.</v>
          </cell>
          <cell r="F1135">
            <v>44070</v>
          </cell>
        </row>
        <row r="1136">
          <cell r="D1136" t="str">
            <v>MALB351CLLM078701</v>
          </cell>
          <cell r="E1136" t="str">
            <v>Kotak Mahindra General Insurance Co. Ltd.</v>
          </cell>
          <cell r="F1136">
            <v>44070</v>
          </cell>
        </row>
        <row r="1137">
          <cell r="D1137" t="str">
            <v>MALAF51CYLM122745</v>
          </cell>
          <cell r="E1137" t="str">
            <v>Reliance General Insurance Co. Ltd.</v>
          </cell>
          <cell r="F1137">
            <v>44070</v>
          </cell>
        </row>
        <row r="1138">
          <cell r="D1138" t="str">
            <v>MALB351CLLM082020</v>
          </cell>
          <cell r="E1138" t="str">
            <v>Liberty General Insurance Ltd.</v>
          </cell>
          <cell r="F1138">
            <v>44071</v>
          </cell>
        </row>
        <row r="1139">
          <cell r="D1139" t="str">
            <v>MALC841GLLM233552</v>
          </cell>
          <cell r="E1139" t="str">
            <v>Reliance General Insurance Co. Ltd.</v>
          </cell>
          <cell r="F1139">
            <v>44071</v>
          </cell>
        </row>
        <row r="1140">
          <cell r="D1140" t="str">
            <v>MALB351CLLM084481</v>
          </cell>
          <cell r="E1140" t="str">
            <v>Reliance General Insurance Co. Ltd.</v>
          </cell>
          <cell r="F1140">
            <v>44071</v>
          </cell>
        </row>
        <row r="1141">
          <cell r="D1141" t="str">
            <v>MALBM51BLLM818658</v>
          </cell>
          <cell r="E1141" t="str">
            <v>Kotak Mahindra General Insurance Co. Ltd.</v>
          </cell>
          <cell r="F1141">
            <v>44071</v>
          </cell>
        </row>
        <row r="1142">
          <cell r="D1142" t="str">
            <v>MALA251ALDM194889</v>
          </cell>
          <cell r="E1142" t="str">
            <v>Kotak Mahindra General Insurance Co. Ltd.</v>
          </cell>
          <cell r="F1142">
            <v>44071</v>
          </cell>
        </row>
        <row r="1143">
          <cell r="D1143" t="str">
            <v>MALAF51CLKM056622</v>
          </cell>
          <cell r="E1143" t="str">
            <v>Kotak Mahindra General Insurance Co. Ltd.</v>
          </cell>
          <cell r="F1143">
            <v>44072</v>
          </cell>
        </row>
        <row r="1144">
          <cell r="D1144" t="str">
            <v>MALPA813LLM046481</v>
          </cell>
          <cell r="E1144" t="str">
            <v>Reliance General Insurance Co. Ltd.</v>
          </cell>
          <cell r="F1144">
            <v>44072</v>
          </cell>
        </row>
        <row r="1145">
          <cell r="D1145" t="str">
            <v>MALPC813MLM019383</v>
          </cell>
          <cell r="E1145" t="str">
            <v>Kotak Mahindra General Insurance Co. Ltd.</v>
          </cell>
          <cell r="F1145">
            <v>44072</v>
          </cell>
        </row>
        <row r="1146">
          <cell r="D1146" t="str">
            <v>MALPA813LLM033987</v>
          </cell>
          <cell r="E1146" t="str">
            <v>Kotak Mahindra General Insurance Co. Ltd.</v>
          </cell>
          <cell r="F1146">
            <v>44072</v>
          </cell>
        </row>
        <row r="1147">
          <cell r="D1147" t="str">
            <v>MALPC813MLM049994</v>
          </cell>
          <cell r="E1147" t="str">
            <v>Kotak Mahindra General Insurance Co. Ltd.</v>
          </cell>
          <cell r="F1147">
            <v>44072</v>
          </cell>
        </row>
        <row r="1148">
          <cell r="D1148" t="str">
            <v>MALB241CLLM031396</v>
          </cell>
          <cell r="E1148" t="str">
            <v>Kotak Mahindra General Insurance Co. Ltd.</v>
          </cell>
          <cell r="F1148">
            <v>44072</v>
          </cell>
        </row>
        <row r="1149">
          <cell r="D1149" t="str">
            <v>MALB241CLLM033290</v>
          </cell>
          <cell r="E1149" t="str">
            <v>Kotak Mahindra General Insurance Co. Ltd.</v>
          </cell>
          <cell r="F1149">
            <v>44072</v>
          </cell>
        </row>
        <row r="1150">
          <cell r="D1150" t="str">
            <v>MALC841FMLM235080</v>
          </cell>
          <cell r="E1150" t="str">
            <v>Kotak Mahindra General Insurance Co. Ltd.</v>
          </cell>
          <cell r="F1150">
            <v>44072</v>
          </cell>
        </row>
        <row r="1151">
          <cell r="D1151" t="str">
            <v>MALBB51BLCM490810</v>
          </cell>
          <cell r="E1151" t="str">
            <v>The New India Assurance Co. Ltd.</v>
          </cell>
          <cell r="F1151">
            <v>44072</v>
          </cell>
        </row>
        <row r="1152">
          <cell r="D1152" t="str">
            <v>MALSH81XLBM010152</v>
          </cell>
          <cell r="E1152" t="str">
            <v>Cholamandalam MS General Insurance Co. Ltd.</v>
          </cell>
          <cell r="F1152">
            <v>44074</v>
          </cell>
        </row>
        <row r="1153">
          <cell r="D1153" t="str">
            <v>MALA851CLKM013343</v>
          </cell>
          <cell r="E1153" t="str">
            <v>Cholamandalam MS General Insurance Co. Ltd.</v>
          </cell>
          <cell r="F1153">
            <v>44074</v>
          </cell>
        </row>
        <row r="1154">
          <cell r="D1154" t="str">
            <v>MALPC813LLM047052</v>
          </cell>
          <cell r="E1154" t="str">
            <v>Kotak Mahindra General Insurance Co. Ltd.</v>
          </cell>
          <cell r="F1154">
            <v>44074</v>
          </cell>
        </row>
        <row r="1155">
          <cell r="D1155" t="str">
            <v>MALA741CLKM369342</v>
          </cell>
          <cell r="E1155" t="str">
            <v>Reliance General Insurance Co. Ltd.</v>
          </cell>
          <cell r="F1155">
            <v>44054</v>
          </cell>
        </row>
        <row r="1156">
          <cell r="D1156" t="str">
            <v>MALB351CYKM014406</v>
          </cell>
          <cell r="E1156" t="str">
            <v>The New India Assurance Co. Ltd.</v>
          </cell>
          <cell r="F1156">
            <v>44073</v>
          </cell>
        </row>
        <row r="1157">
          <cell r="D1157" t="str">
            <v>MALC181RLKM620942</v>
          </cell>
          <cell r="E1157" t="str">
            <v>Cholamandalam MS General Insurance Co. Ltd.</v>
          </cell>
          <cell r="F1157">
            <v>44075</v>
          </cell>
        </row>
        <row r="1158">
          <cell r="D1158" t="str">
            <v>MALAF51CLKM061153</v>
          </cell>
          <cell r="E1158" t="str">
            <v>Cholamandalam MS General Insurance Co. Ltd.</v>
          </cell>
          <cell r="F1158">
            <v>44078</v>
          </cell>
        </row>
        <row r="1159">
          <cell r="D1159" t="str">
            <v>MALC181CLGM161931</v>
          </cell>
          <cell r="E1159" t="str">
            <v>Bajaj Allianz General Insurance Co. Ltd.</v>
          </cell>
          <cell r="F1159">
            <v>44078</v>
          </cell>
        </row>
        <row r="1160">
          <cell r="D1160" t="str">
            <v>MALFC81AVKM037778</v>
          </cell>
          <cell r="E1160" t="str">
            <v>HDFC ERGO General Insurance Co. Ltd.</v>
          </cell>
          <cell r="F1160">
            <v>44077</v>
          </cell>
        </row>
        <row r="1161">
          <cell r="D1161" t="str">
            <v>MALC841BLKM184922</v>
          </cell>
          <cell r="E1161" t="str">
            <v>Reliance General Insurance Co. Ltd.</v>
          </cell>
          <cell r="F1161">
            <v>44077</v>
          </cell>
        </row>
        <row r="1162">
          <cell r="D1162" t="str">
            <v>MALBB51BLCM456213</v>
          </cell>
          <cell r="E1162" t="str">
            <v>Bharti AXA General Insurance Co. Ltd.</v>
          </cell>
          <cell r="F1162">
            <v>44079</v>
          </cell>
        </row>
        <row r="1163">
          <cell r="D1163" t="str">
            <v>MALPC813LLM050634</v>
          </cell>
          <cell r="E1163" t="str">
            <v>Reliance General Insurance Co. Ltd.</v>
          </cell>
          <cell r="F1163">
            <v>44075</v>
          </cell>
        </row>
        <row r="1164">
          <cell r="D1164" t="str">
            <v>MALBM51BLLM823646</v>
          </cell>
          <cell r="E1164" t="str">
            <v>Kotak Mahindra General Insurance Co. Ltd.</v>
          </cell>
          <cell r="F1164">
            <v>44075</v>
          </cell>
        </row>
        <row r="1165">
          <cell r="D1165" t="str">
            <v>MALB351CLLM084452</v>
          </cell>
          <cell r="E1165" t="str">
            <v>Kotak Mahindra General Insurance Co. Ltd.</v>
          </cell>
          <cell r="F1165">
            <v>44075</v>
          </cell>
        </row>
        <row r="1166">
          <cell r="D1166" t="str">
            <v>MALB351CLLM084436</v>
          </cell>
          <cell r="E1166" t="str">
            <v>Reliance General Insurance Co. Ltd.</v>
          </cell>
          <cell r="F1166">
            <v>44077</v>
          </cell>
        </row>
        <row r="1167">
          <cell r="D1167" t="str">
            <v>MALB241CLLM033453</v>
          </cell>
          <cell r="E1167" t="str">
            <v>Reliance General Insurance Co. Ltd.</v>
          </cell>
          <cell r="F1167">
            <v>44077</v>
          </cell>
        </row>
        <row r="1168">
          <cell r="D1168" t="str">
            <v>MALAF51CYKM054832</v>
          </cell>
          <cell r="E1168" t="str">
            <v>Bajaj Allianz General Insurance Co. Ltd.</v>
          </cell>
          <cell r="F1168">
            <v>44079</v>
          </cell>
        </row>
        <row r="1169">
          <cell r="D1169" t="str">
            <v>MALBM51BLLM818665</v>
          </cell>
          <cell r="E1169" t="str">
            <v>Kotak Mahindra General Insurance Co. Ltd.</v>
          </cell>
          <cell r="F1169">
            <v>44082</v>
          </cell>
        </row>
        <row r="1170">
          <cell r="D1170" t="str">
            <v>MALA851CLKM997185</v>
          </cell>
          <cell r="E1170" t="str">
            <v>Bajaj Allianz General Insurance Co. Ltd.</v>
          </cell>
          <cell r="F1170">
            <v>44083</v>
          </cell>
        </row>
        <row r="1171">
          <cell r="D1171" t="str">
            <v>MALAF51CLKM059649</v>
          </cell>
          <cell r="E1171" t="str">
            <v>Cholamandalam MS General Insurance Co. Ltd.</v>
          </cell>
          <cell r="F1171">
            <v>44083</v>
          </cell>
        </row>
        <row r="1172">
          <cell r="D1172" t="str">
            <v>MALFC81BLKM045986</v>
          </cell>
          <cell r="E1172" t="str">
            <v>Cholamandalam MS General Insurance Co. Ltd.</v>
          </cell>
          <cell r="F1172">
            <v>44079</v>
          </cell>
        </row>
        <row r="1173">
          <cell r="D1173" t="str">
            <v>MALA741CLKM371565</v>
          </cell>
          <cell r="E1173" t="str">
            <v>Go Digit General Insurance Ltd.</v>
          </cell>
          <cell r="F1173">
            <v>44085</v>
          </cell>
        </row>
        <row r="1174">
          <cell r="D1174" t="str">
            <v>MALB351CLLM084441</v>
          </cell>
          <cell r="E1174" t="str">
            <v>Liberty General Insurance Ltd.</v>
          </cell>
          <cell r="F1174">
            <v>44085</v>
          </cell>
        </row>
        <row r="1175">
          <cell r="D1175" t="str">
            <v>MALBM51BLGM245189</v>
          </cell>
          <cell r="E1175" t="str">
            <v>Reliance General Insurance Co. Ltd.</v>
          </cell>
          <cell r="F1175">
            <v>44087</v>
          </cell>
        </row>
        <row r="1176">
          <cell r="D1176" t="str">
            <v>MALAF51CLKM083618</v>
          </cell>
          <cell r="E1176" t="str">
            <v>Bajaj Allianz General Insurance Co. Ltd.</v>
          </cell>
          <cell r="F1176">
            <v>44087</v>
          </cell>
        </row>
        <row r="1177">
          <cell r="D1177" t="str">
            <v>MALB241CLLM034832</v>
          </cell>
          <cell r="E1177" t="str">
            <v>Reliance General Insurance Co. Ltd.</v>
          </cell>
          <cell r="F1177">
            <v>44088</v>
          </cell>
        </row>
        <row r="1178">
          <cell r="D1178" t="str">
            <v>MALB241CLLM034821</v>
          </cell>
          <cell r="E1178" t="str">
            <v>Reliance General Insurance Co. Ltd.</v>
          </cell>
          <cell r="F1178">
            <v>44088</v>
          </cell>
        </row>
        <row r="1179">
          <cell r="D1179" t="str">
            <v>MALPC812LLM048461</v>
          </cell>
          <cell r="E1179" t="str">
            <v>ICICI Lombard General Insurance Co. Ltd.</v>
          </cell>
          <cell r="F1179">
            <v>44088</v>
          </cell>
        </row>
        <row r="1180">
          <cell r="D1180" t="str">
            <v>MALPA812LLM054208</v>
          </cell>
          <cell r="E1180" t="str">
            <v>Kotak Mahindra General Insurance Co. Ltd.</v>
          </cell>
          <cell r="F1180">
            <v>44088</v>
          </cell>
        </row>
        <row r="1181">
          <cell r="D1181" t="str">
            <v>MALAF51CLLM125138</v>
          </cell>
          <cell r="E1181" t="str">
            <v>Kotak Mahindra General Insurance Co. Ltd.</v>
          </cell>
          <cell r="F1181">
            <v>44088</v>
          </cell>
        </row>
        <row r="1182">
          <cell r="D1182" t="str">
            <v>MALPC812TLM052942</v>
          </cell>
          <cell r="E1182" t="str">
            <v>Kotak Mahindra General Insurance Co. Ltd.</v>
          </cell>
          <cell r="F1182">
            <v>44088</v>
          </cell>
        </row>
        <row r="1183">
          <cell r="D1183" t="str">
            <v>MALAF51CLLM119119</v>
          </cell>
          <cell r="E1183" t="str">
            <v>Kotak Mahindra General Insurance Co. Ltd.</v>
          </cell>
          <cell r="F1183">
            <v>44088</v>
          </cell>
        </row>
        <row r="1184">
          <cell r="D1184" t="str">
            <v>MALB351CLLM078699</v>
          </cell>
          <cell r="E1184" t="str">
            <v>HDFC ERGO General Insurance Co. Ltd.</v>
          </cell>
          <cell r="F1184">
            <v>44089</v>
          </cell>
        </row>
        <row r="1185">
          <cell r="D1185" t="str">
            <v>MALB351CLLM078699</v>
          </cell>
          <cell r="E1185" t="str">
            <v>HDFC ERGO General Insurance Co. Ltd.</v>
          </cell>
          <cell r="F1185">
            <v>44089</v>
          </cell>
        </row>
        <row r="1186">
          <cell r="D1186" t="str">
            <v>MALBM51RLKM701295</v>
          </cell>
          <cell r="E1186" t="str">
            <v>Go Digit General Insurance Ltd.</v>
          </cell>
          <cell r="F1186">
            <v>44089</v>
          </cell>
        </row>
        <row r="1187">
          <cell r="D1187" t="str">
            <v>MALAF51CYKM091210</v>
          </cell>
          <cell r="E1187" t="str">
            <v>Go Digit General Insurance Ltd.</v>
          </cell>
          <cell r="F1187">
            <v>44089</v>
          </cell>
        </row>
        <row r="1188">
          <cell r="D1188" t="str">
            <v>MALPA813LLM055524</v>
          </cell>
          <cell r="E1188" t="str">
            <v>Kotak Mahindra General Insurance Co. Ltd.</v>
          </cell>
          <cell r="F1188">
            <v>44089</v>
          </cell>
        </row>
        <row r="1189">
          <cell r="D1189" t="str">
            <v>MALPC813LLM049588</v>
          </cell>
          <cell r="E1189" t="str">
            <v>Reliance General Insurance Co. Ltd.</v>
          </cell>
          <cell r="F1189">
            <v>44090</v>
          </cell>
        </row>
        <row r="1190">
          <cell r="D1190" t="str">
            <v>MALPC812LLM052714</v>
          </cell>
          <cell r="E1190" t="str">
            <v>Kotak Mahindra General Insurance Co. Ltd.</v>
          </cell>
          <cell r="F1190">
            <v>44090</v>
          </cell>
        </row>
        <row r="1191">
          <cell r="D1191" t="str">
            <v>MALPC813MLM029325</v>
          </cell>
          <cell r="E1191" t="str">
            <v>Kotak Mahindra General Insurance Co. Ltd.</v>
          </cell>
          <cell r="F1191">
            <v>44091</v>
          </cell>
        </row>
        <row r="1192">
          <cell r="D1192" t="str">
            <v>MALPA813LLM059014</v>
          </cell>
          <cell r="E1192" t="str">
            <v>Kotak Mahindra General Insurance Co. Ltd.</v>
          </cell>
          <cell r="F1192">
            <v>44091</v>
          </cell>
        </row>
        <row r="1193">
          <cell r="D1193" t="str">
            <v>MALAF51CLKM054566</v>
          </cell>
          <cell r="E1193" t="str">
            <v>Reliance General Insurance Co. Ltd.</v>
          </cell>
          <cell r="F1193">
            <v>44092</v>
          </cell>
        </row>
        <row r="1194">
          <cell r="D1194" t="str">
            <v>MALPA813LLM059003</v>
          </cell>
          <cell r="E1194" t="str">
            <v>Reliance General Insurance Co. Ltd.</v>
          </cell>
          <cell r="F1194">
            <v>44092</v>
          </cell>
        </row>
        <row r="1195">
          <cell r="D1195" t="str">
            <v>MALA851CLLM074500</v>
          </cell>
          <cell r="E1195" t="str">
            <v>Reliance General Insurance Co. Ltd.</v>
          </cell>
          <cell r="F1195">
            <v>44092</v>
          </cell>
        </row>
        <row r="1196">
          <cell r="D1196" t="str">
            <v>MALAF51CLKM083610</v>
          </cell>
          <cell r="E1196" t="str">
            <v>Cholamandalam MS General Insurance Co. Ltd.</v>
          </cell>
          <cell r="F1196">
            <v>44092</v>
          </cell>
        </row>
        <row r="1197">
          <cell r="D1197" t="str">
            <v>MALB351CLLM084462</v>
          </cell>
          <cell r="E1197" t="str">
            <v>Kotak Mahindra General Insurance Co. Ltd.</v>
          </cell>
          <cell r="F1197">
            <v>44092</v>
          </cell>
        </row>
        <row r="1198">
          <cell r="D1198" t="str">
            <v>MALAC51HR5M591920</v>
          </cell>
          <cell r="E1198" t="str">
            <v>Go Digit General Insurance Ltd.</v>
          </cell>
          <cell r="F1198">
            <v>44093</v>
          </cell>
        </row>
        <row r="1199">
          <cell r="D1199" t="str">
            <v>MALFE81CLKM036119</v>
          </cell>
          <cell r="E1199" t="str">
            <v>Go Digit General Insurance Ltd.</v>
          </cell>
          <cell r="F1199">
            <v>44093</v>
          </cell>
        </row>
        <row r="1200">
          <cell r="D1200" t="str">
            <v>MALBM51BLKM669340</v>
          </cell>
          <cell r="E1200" t="str">
            <v>Reliance General Insurance Co. Ltd.</v>
          </cell>
          <cell r="F1200">
            <v>44093</v>
          </cell>
        </row>
        <row r="1201">
          <cell r="D1201" t="str">
            <v>MALPA813LLM050511</v>
          </cell>
          <cell r="E1201" t="str">
            <v>Kotak Mahindra General Insurance Co. Ltd.</v>
          </cell>
          <cell r="F1201">
            <v>44095</v>
          </cell>
        </row>
        <row r="1202">
          <cell r="D1202" t="str">
            <v>MALB351CYLM081262</v>
          </cell>
          <cell r="E1202" t="str">
            <v>Liberty General Insurance Ltd.</v>
          </cell>
          <cell r="F1202">
            <v>44096</v>
          </cell>
        </row>
        <row r="1203">
          <cell r="D1203" t="str">
            <v>MALAF51CYLM124990</v>
          </cell>
          <cell r="E1203" t="str">
            <v>HDFC ERGO General Insurance Co. Ltd.</v>
          </cell>
          <cell r="F1203">
            <v>44096</v>
          </cell>
        </row>
        <row r="1204">
          <cell r="D1204" t="str">
            <v>MALBM51BLLM818660</v>
          </cell>
          <cell r="E1204" t="str">
            <v>Reliance General Insurance Co. Ltd.</v>
          </cell>
          <cell r="F1204">
            <v>44096</v>
          </cell>
        </row>
        <row r="1205">
          <cell r="D1205" t="str">
            <v>MALPB812LLM058833</v>
          </cell>
          <cell r="E1205" t="str">
            <v>ICICI Lombard General Insurance Co. Ltd.</v>
          </cell>
          <cell r="F1205">
            <v>44096</v>
          </cell>
        </row>
        <row r="1206">
          <cell r="D1206" t="str">
            <v>MALBM51BLLM811771</v>
          </cell>
          <cell r="E1206" t="str">
            <v>Kotak Mahindra General Insurance Co. Ltd.</v>
          </cell>
          <cell r="F1206">
            <v>44096</v>
          </cell>
        </row>
        <row r="1207">
          <cell r="D1207" t="str">
            <v>MALPA813LLM060239</v>
          </cell>
          <cell r="E1207" t="str">
            <v>Kotak Mahindra General Insurance Co. Ltd.</v>
          </cell>
          <cell r="F1207">
            <v>44096</v>
          </cell>
        </row>
        <row r="1208">
          <cell r="D1208" t="str">
            <v>MALB351CYKM011484</v>
          </cell>
          <cell r="E1208" t="str">
            <v>Reliance General Insurance Co. Ltd.</v>
          </cell>
          <cell r="F1208">
            <v>44096</v>
          </cell>
        </row>
        <row r="1209">
          <cell r="D1209" t="str">
            <v>MALB351CYKM014560</v>
          </cell>
          <cell r="E1209" t="str">
            <v>HDFC ERGO General Insurance Co. Ltd.</v>
          </cell>
          <cell r="F1209">
            <v>44096</v>
          </cell>
        </row>
        <row r="1210">
          <cell r="D1210" t="str">
            <v>MALBM51BLKM752356</v>
          </cell>
          <cell r="E1210" t="str">
            <v>Cholamandalam MS General Insurance Co. Ltd.</v>
          </cell>
          <cell r="F1210">
            <v>44096</v>
          </cell>
        </row>
        <row r="1211">
          <cell r="D1211" t="str">
            <v>MALA851CLKM049551</v>
          </cell>
          <cell r="E1211" t="str">
            <v>Kotak Mahindra General Insurance Co. Ltd.</v>
          </cell>
          <cell r="F1211">
            <v>44096</v>
          </cell>
        </row>
        <row r="1212">
          <cell r="D1212" t="str">
            <v>MALA851CLHM585513</v>
          </cell>
          <cell r="E1212" t="str">
            <v>Go Digit General Insurance Ltd.</v>
          </cell>
          <cell r="F1212">
            <v>44096</v>
          </cell>
        </row>
        <row r="1213">
          <cell r="D1213" t="str">
            <v>MALB351CLKM018990</v>
          </cell>
          <cell r="E1213" t="str">
            <v>The New India Assurance Co. Ltd.</v>
          </cell>
          <cell r="F1213">
            <v>44097</v>
          </cell>
        </row>
        <row r="1214">
          <cell r="D1214" t="str">
            <v>MALAF51CLKM083620</v>
          </cell>
          <cell r="E1214" t="str">
            <v>Cholamandalam MS General Insurance Co. Ltd.</v>
          </cell>
          <cell r="F1214">
            <v>44098</v>
          </cell>
        </row>
        <row r="1215">
          <cell r="D1215" t="str">
            <v>MALFC81DLLM137473</v>
          </cell>
          <cell r="E1215" t="str">
            <v>Kotak Mahindra General Insurance Co. Ltd.</v>
          </cell>
          <cell r="F1215">
            <v>44098</v>
          </cell>
        </row>
        <row r="1216">
          <cell r="D1216" t="str">
            <v>MALBB51BR9M059490</v>
          </cell>
          <cell r="E1216" t="str">
            <v>Cholamandalam MS General Insurance Co. Ltd.</v>
          </cell>
          <cell r="F1216">
            <v>44099</v>
          </cell>
        </row>
        <row r="1217">
          <cell r="D1217" t="str">
            <v>MALPC813MLM060486</v>
          </cell>
          <cell r="E1217" t="str">
            <v>Reliance General Insurance Co. Ltd.</v>
          </cell>
          <cell r="F1217">
            <v>44100</v>
          </cell>
        </row>
        <row r="1218">
          <cell r="D1218" t="str">
            <v>MALAF51CLKM061834</v>
          </cell>
          <cell r="E1218" t="str">
            <v>Bajaj Allianz General Insurance Co. Ltd.</v>
          </cell>
          <cell r="F1218">
            <v>44100</v>
          </cell>
        </row>
        <row r="1219">
          <cell r="D1219" t="str">
            <v>MALB351CLLM096173</v>
          </cell>
          <cell r="E1219" t="str">
            <v>HDFC ERGO General Insurance Co. Ltd.</v>
          </cell>
          <cell r="F1219">
            <v>44102</v>
          </cell>
        </row>
        <row r="1220">
          <cell r="D1220" t="str">
            <v>MALB351CYLM082243</v>
          </cell>
          <cell r="E1220" t="str">
            <v>HDFC ERGO General Insurance Co. Ltd.</v>
          </cell>
          <cell r="F1220">
            <v>44102</v>
          </cell>
        </row>
        <row r="1221">
          <cell r="D1221" t="str">
            <v>MALFC81BLLM139376</v>
          </cell>
          <cell r="E1221" t="str">
            <v>Reliance General Insurance Co. Ltd.</v>
          </cell>
          <cell r="F1221">
            <v>44102</v>
          </cell>
        </row>
        <row r="1222">
          <cell r="D1222" t="str">
            <v>MALB351CYLM076838</v>
          </cell>
          <cell r="E1222" t="str">
            <v>ICICI Lombard General Insurance Co. Ltd.</v>
          </cell>
          <cell r="F1222">
            <v>44102</v>
          </cell>
        </row>
        <row r="1223">
          <cell r="D1223" t="str">
            <v>MALBM51BLLM831175</v>
          </cell>
          <cell r="E1223" t="str">
            <v>ICICI Lombard General Insurance Co. Ltd.</v>
          </cell>
          <cell r="F1223">
            <v>44102</v>
          </cell>
        </row>
        <row r="1224">
          <cell r="D1224" t="str">
            <v>MALAF51CLLM125652</v>
          </cell>
          <cell r="E1224" t="str">
            <v>Go Digit General Insurance Ltd.</v>
          </cell>
          <cell r="F1224">
            <v>44102</v>
          </cell>
        </row>
        <row r="1225">
          <cell r="D1225" t="str">
            <v>MALFC81BLLM139529</v>
          </cell>
          <cell r="E1225" t="str">
            <v>Go Digit General Insurance Ltd.</v>
          </cell>
          <cell r="F1225">
            <v>44102</v>
          </cell>
        </row>
        <row r="1226">
          <cell r="D1226" t="str">
            <v>MALAF51CYLM107096</v>
          </cell>
          <cell r="E1226" t="str">
            <v>Go Digit General Insurance Ltd.</v>
          </cell>
          <cell r="F1226">
            <v>44102</v>
          </cell>
        </row>
        <row r="1227">
          <cell r="D1227" t="str">
            <v>MALPA813LLM059768</v>
          </cell>
          <cell r="E1227" t="str">
            <v>Kotak Mahindra General Insurance Co. Ltd.</v>
          </cell>
          <cell r="F1227">
            <v>44102</v>
          </cell>
        </row>
        <row r="1228">
          <cell r="D1228" t="str">
            <v>MALPC811VLM056408</v>
          </cell>
          <cell r="E1228" t="str">
            <v>Kotak Mahindra General Insurance Co. Ltd.</v>
          </cell>
          <cell r="F1228">
            <v>44102</v>
          </cell>
        </row>
        <row r="1229">
          <cell r="D1229" t="str">
            <v>MALPC813LLM063461</v>
          </cell>
          <cell r="E1229" t="str">
            <v>Kotak Mahindra General Insurance Co. Ltd.</v>
          </cell>
          <cell r="F1229">
            <v>44102</v>
          </cell>
        </row>
        <row r="1230">
          <cell r="D1230" t="str">
            <v>MALAF51CLKM056729</v>
          </cell>
          <cell r="E1230" t="str">
            <v>Cholamandalam MS General Insurance Co. Ltd.</v>
          </cell>
          <cell r="F1230">
            <v>44102</v>
          </cell>
        </row>
        <row r="1231">
          <cell r="D1231" t="str">
            <v>MALPC813LLM050634</v>
          </cell>
          <cell r="E1231" t="str">
            <v>Reliance General Insurance Co. Ltd.</v>
          </cell>
          <cell r="F1231">
            <v>44075</v>
          </cell>
        </row>
        <row r="1232">
          <cell r="D1232" t="str">
            <v>MALC381CLKM566536</v>
          </cell>
          <cell r="E1232" t="str">
            <v>Reliance General Insurance Co. Ltd.</v>
          </cell>
          <cell r="F1232">
            <v>44103</v>
          </cell>
        </row>
        <row r="1233">
          <cell r="D1233" t="str">
            <v>MALPC812LLM052715</v>
          </cell>
          <cell r="E1233" t="str">
            <v>Reliance General Insurance Co. Ltd.</v>
          </cell>
          <cell r="F1233">
            <v>44103</v>
          </cell>
        </row>
        <row r="1234">
          <cell r="D1234" t="str">
            <v>MALAF51CLLM125656</v>
          </cell>
          <cell r="E1234" t="str">
            <v>Reliance General Insurance Co. Ltd.</v>
          </cell>
          <cell r="F1234">
            <v>44103</v>
          </cell>
        </row>
        <row r="1235">
          <cell r="D1235" t="str">
            <v>MALFC81BLLM139366</v>
          </cell>
          <cell r="E1235" t="str">
            <v>Reliance General Insurance Co. Ltd.</v>
          </cell>
          <cell r="F1235">
            <v>44103</v>
          </cell>
        </row>
        <row r="1236">
          <cell r="D1236" t="str">
            <v>MALAF51CLLM124717</v>
          </cell>
          <cell r="E1236" t="str">
            <v>ICICI Lombard General Insurance Co. Ltd.</v>
          </cell>
          <cell r="F1236">
            <v>44103</v>
          </cell>
        </row>
        <row r="1237">
          <cell r="D1237" t="str">
            <v>MALB241CYLM013601</v>
          </cell>
          <cell r="E1237" t="str">
            <v>ICICI Lombard General Insurance Co. Ltd.</v>
          </cell>
          <cell r="F1237">
            <v>44103</v>
          </cell>
        </row>
        <row r="1238">
          <cell r="D1238" t="str">
            <v>MALAF51CYKM087929</v>
          </cell>
          <cell r="E1238" t="str">
            <v>Go Digit General Insurance Ltd.</v>
          </cell>
          <cell r="F1238">
            <v>44104</v>
          </cell>
        </row>
        <row r="1239">
          <cell r="D1239" t="str">
            <v>MALB351CLLM075073</v>
          </cell>
          <cell r="E1239" t="str">
            <v>Kotak Mahindra General Insurance Co. Ltd.</v>
          </cell>
          <cell r="F1239">
            <v>44104</v>
          </cell>
        </row>
        <row r="1240">
          <cell r="D1240" t="str">
            <v>MALC841CLKM178808</v>
          </cell>
          <cell r="E1240" t="str">
            <v>The New India Assurance Co. Ltd.</v>
          </cell>
          <cell r="F1240">
            <v>44105</v>
          </cell>
        </row>
        <row r="1241">
          <cell r="D1241" t="str">
            <v>MALBM51BLKM735487</v>
          </cell>
          <cell r="E1241" t="str">
            <v>The New India Assurance Co. Ltd.</v>
          </cell>
          <cell r="F1241">
            <v>44105</v>
          </cell>
        </row>
        <row r="1242">
          <cell r="D1242" t="str">
            <v>MALC381CLKM613657</v>
          </cell>
          <cell r="E1242" t="str">
            <v>HDFC ERGO General Insurance Co. Ltd.</v>
          </cell>
          <cell r="F1242">
            <v>44105</v>
          </cell>
        </row>
        <row r="1243">
          <cell r="D1243" t="str">
            <v>MALBM51RLHM437442</v>
          </cell>
          <cell r="E1243" t="str">
            <v>The New India Assurance Co. Ltd.</v>
          </cell>
          <cell r="F1243">
            <v>44107</v>
          </cell>
        </row>
        <row r="1244">
          <cell r="D1244" t="str">
            <v>MALA741CLJM345140</v>
          </cell>
          <cell r="E1244" t="str">
            <v>The New India Assurance Co. Ltd.</v>
          </cell>
          <cell r="F1244">
            <v>44107</v>
          </cell>
        </row>
        <row r="1245">
          <cell r="D1245" t="str">
            <v>MALAF51CLKM061156</v>
          </cell>
          <cell r="E1245" t="str">
            <v>The New India Assurance Co. Ltd.</v>
          </cell>
          <cell r="F1245">
            <v>44107</v>
          </cell>
        </row>
        <row r="1246">
          <cell r="D1246" t="str">
            <v>MALBM51RLKM750583</v>
          </cell>
          <cell r="E1246" t="str">
            <v>Reliance General Insurance Co. Ltd.</v>
          </cell>
          <cell r="F1246">
            <v>44107</v>
          </cell>
        </row>
        <row r="1247">
          <cell r="D1247" t="str">
            <v>MALAM51BLFM644408</v>
          </cell>
          <cell r="E1247" t="str">
            <v>Cholamandalam MS General Insurance Co. Ltd.</v>
          </cell>
          <cell r="F1247">
            <v>44107</v>
          </cell>
        </row>
        <row r="1248">
          <cell r="D1248" t="str">
            <v>MALB351CLKM022629</v>
          </cell>
          <cell r="E1248" t="str">
            <v>Cholamandalam MS General Insurance Co. Ltd.</v>
          </cell>
          <cell r="F1248">
            <v>44107</v>
          </cell>
        </row>
        <row r="1249">
          <cell r="D1249" t="str">
            <v>MALB351CLLM097294</v>
          </cell>
          <cell r="E1249" t="str">
            <v>Kotak Mahindra General Insurance Co. Ltd.</v>
          </cell>
          <cell r="F1249">
            <v>44105</v>
          </cell>
        </row>
        <row r="1250">
          <cell r="D1250" t="str">
            <v>MALB351CLLM095642</v>
          </cell>
          <cell r="E1250" t="str">
            <v>Kotak Mahindra General Insurance Co. Ltd.</v>
          </cell>
          <cell r="F1250">
            <v>44109</v>
          </cell>
        </row>
        <row r="1251">
          <cell r="D1251" t="str">
            <v>MALB351CLLM096200</v>
          </cell>
          <cell r="E1251" t="str">
            <v>Kotak Mahindra General Insurance Co. Ltd.</v>
          </cell>
          <cell r="F1251">
            <v>44109</v>
          </cell>
        </row>
        <row r="1252">
          <cell r="D1252" t="str">
            <v>MALB351CLLM084439</v>
          </cell>
          <cell r="E1252" t="str">
            <v>Kotak Mahindra General Insurance Co. Ltd.</v>
          </cell>
          <cell r="F1252">
            <v>44109</v>
          </cell>
        </row>
        <row r="1253">
          <cell r="D1253" t="str">
            <v>MALFC81BLLM140858</v>
          </cell>
          <cell r="E1253" t="str">
            <v>Kotak Mahindra General Insurance Co. Ltd.</v>
          </cell>
          <cell r="F1253">
            <v>44109</v>
          </cell>
        </row>
        <row r="1254">
          <cell r="D1254" t="str">
            <v>MALB551CYLM098459</v>
          </cell>
          <cell r="E1254" t="str">
            <v>Kotak Mahindra General Insurance Co. Ltd.</v>
          </cell>
          <cell r="F1254">
            <v>44109</v>
          </cell>
        </row>
        <row r="1255">
          <cell r="D1255" t="str">
            <v>MALA851CLLM076102</v>
          </cell>
          <cell r="E1255" t="str">
            <v>Kotak Mahindra General Insurance Co. Ltd.</v>
          </cell>
          <cell r="F1255">
            <v>44109</v>
          </cell>
        </row>
        <row r="1256">
          <cell r="D1256" t="str">
            <v>MALPC813MLM064627</v>
          </cell>
          <cell r="E1256" t="str">
            <v>Reliance General Insurance Co. Ltd.</v>
          </cell>
          <cell r="F1256">
            <v>44110</v>
          </cell>
        </row>
        <row r="1257">
          <cell r="D1257" t="str">
            <v>MALB351CLKM023072</v>
          </cell>
          <cell r="E1257" t="str">
            <v>Cholamandalam MS General Insurance Co. Ltd.</v>
          </cell>
          <cell r="F1257">
            <v>44111</v>
          </cell>
        </row>
        <row r="1258">
          <cell r="D1258" t="str">
            <v>MALC181RLKM626192</v>
          </cell>
          <cell r="E1258" t="str">
            <v>Cholamandalam MS General Insurance Co. Ltd.</v>
          </cell>
          <cell r="F1258">
            <v>44111</v>
          </cell>
        </row>
        <row r="1259">
          <cell r="D1259" t="str">
            <v>MALC181RLKM626193</v>
          </cell>
          <cell r="E1259" t="str">
            <v>Cholamandalam MS General Insurance Co. Ltd.</v>
          </cell>
          <cell r="F1259">
            <v>44111</v>
          </cell>
        </row>
        <row r="1260">
          <cell r="D1260" t="str">
            <v>MALBM51BLKM723418</v>
          </cell>
          <cell r="E1260" t="str">
            <v>Go Digit General Insurance Ltd.</v>
          </cell>
          <cell r="F1260">
            <v>44111</v>
          </cell>
        </row>
        <row r="1261">
          <cell r="D1261" t="str">
            <v>MALPC812TLM066334</v>
          </cell>
          <cell r="E1261" t="str">
            <v>Kotak Mahindra General Insurance Co. Ltd.</v>
          </cell>
          <cell r="F1261">
            <v>44111</v>
          </cell>
        </row>
        <row r="1262">
          <cell r="D1262" t="str">
            <v>MALC181RLKM580479</v>
          </cell>
          <cell r="E1262" t="str">
            <v>The New India Assurance Co. Ltd.</v>
          </cell>
          <cell r="F1262">
            <v>44112</v>
          </cell>
        </row>
        <row r="1263">
          <cell r="D1263" t="str">
            <v>MALFC81BLLM140242</v>
          </cell>
          <cell r="E1263" t="str">
            <v>Reliance General Insurance Co. Ltd.</v>
          </cell>
          <cell r="F1263">
            <v>44112</v>
          </cell>
        </row>
        <row r="1264">
          <cell r="D1264" t="str">
            <v>MALPC813LLM056284</v>
          </cell>
          <cell r="E1264" t="str">
            <v>Reliance General Insurance Co. Ltd.</v>
          </cell>
          <cell r="F1264">
            <v>44112</v>
          </cell>
        </row>
        <row r="1265">
          <cell r="D1265" t="str">
            <v>MALA851CLKM062456</v>
          </cell>
          <cell r="E1265" t="str">
            <v>Cholamandalam MS General Insurance Co. Ltd.</v>
          </cell>
          <cell r="F1265">
            <v>44112</v>
          </cell>
        </row>
        <row r="1266">
          <cell r="D1266" t="str">
            <v>MALFE81ALKM054106</v>
          </cell>
          <cell r="E1266" t="str">
            <v>Go Digit General Insurance Ltd.</v>
          </cell>
          <cell r="F1266">
            <v>44112</v>
          </cell>
        </row>
        <row r="1267">
          <cell r="D1267" t="str">
            <v>MALB241CLLM033268</v>
          </cell>
          <cell r="E1267" t="str">
            <v>Kotak Mahindra General Insurance Co. Ltd.</v>
          </cell>
          <cell r="F1267">
            <v>44112</v>
          </cell>
        </row>
        <row r="1268">
          <cell r="D1268" t="str">
            <v>MALCU41DMDM140713</v>
          </cell>
          <cell r="E1268" t="str">
            <v>Kotak Mahindra General Insurance Co. Ltd.</v>
          </cell>
          <cell r="F1268">
            <v>44112</v>
          </cell>
        </row>
        <row r="1269">
          <cell r="D1269" t="str">
            <v>MALPB813LLM039261</v>
          </cell>
          <cell r="E1269" t="str">
            <v>Kotak Mahindra General Insurance Co. Ltd.</v>
          </cell>
          <cell r="F1269">
            <v>44112</v>
          </cell>
        </row>
        <row r="1270">
          <cell r="D1270" t="str">
            <v>MALPC813MLM025832</v>
          </cell>
          <cell r="E1270" t="str">
            <v>HDFC ERGO General Insurance Co. Ltd.-CANCEL</v>
          </cell>
          <cell r="F1270">
            <v>44063</v>
          </cell>
        </row>
        <row r="1271">
          <cell r="D1271" t="str">
            <v>MALB241CLLM037801</v>
          </cell>
          <cell r="E1271" t="str">
            <v>Cholamandalam MS General Insurance Co. Ltd.</v>
          </cell>
          <cell r="F1271">
            <v>44113</v>
          </cell>
        </row>
        <row r="1272">
          <cell r="D1272" t="str">
            <v>MALPC813LLM066579</v>
          </cell>
          <cell r="E1272" t="str">
            <v>Kotak Mahindra General Insurance Co. Ltd.</v>
          </cell>
          <cell r="F1272">
            <v>44113</v>
          </cell>
        </row>
        <row r="1273">
          <cell r="D1273" t="str">
            <v>MALB351CYKM016550</v>
          </cell>
          <cell r="E1273" t="str">
            <v>The New India Assurance Co. Ltd.</v>
          </cell>
          <cell r="F1273">
            <v>44113</v>
          </cell>
        </row>
        <row r="1274">
          <cell r="D1274" t="str">
            <v>MALBM51BTKM742428</v>
          </cell>
          <cell r="E1274" t="str">
            <v>HDFC ERGO General Insurance Co. Ltd.</v>
          </cell>
          <cell r="F1274">
            <v>44113</v>
          </cell>
        </row>
        <row r="1275">
          <cell r="D1275" t="str">
            <v>MALFC81ALKM031760</v>
          </cell>
          <cell r="E1275" t="str">
            <v>Cholamandalam MS General Insurance Co. Ltd.</v>
          </cell>
          <cell r="F1275">
            <v>44113</v>
          </cell>
        </row>
        <row r="1276">
          <cell r="D1276" t="str">
            <v>MALBM51BLKM739561</v>
          </cell>
          <cell r="E1276" t="str">
            <v>Go Digit General Insurance Ltd.</v>
          </cell>
          <cell r="F1276">
            <v>44113</v>
          </cell>
        </row>
        <row r="1277">
          <cell r="D1277" t="str">
            <v>MALPA813LLM067080</v>
          </cell>
          <cell r="E1277" t="str">
            <v>ICICI Lombard General Insurance Co. Ltd.</v>
          </cell>
          <cell r="F1277">
            <v>44114</v>
          </cell>
        </row>
        <row r="1278">
          <cell r="D1278" t="str">
            <v>MALBM51BLKM754463</v>
          </cell>
          <cell r="E1278" t="str">
            <v>The New India Assurance Co. Ltd.</v>
          </cell>
          <cell r="F1278">
            <v>44116</v>
          </cell>
        </row>
        <row r="1279">
          <cell r="D1279" t="str">
            <v>MALBM51BLLM822002</v>
          </cell>
          <cell r="E1279" t="str">
            <v>Liberty General Insurance Ltd.</v>
          </cell>
          <cell r="F1279">
            <v>44116</v>
          </cell>
        </row>
        <row r="1280">
          <cell r="D1280" t="str">
            <v>MALFC81BLLM136406</v>
          </cell>
          <cell r="E1280" t="str">
            <v>Liberty General Insurance Ltd.</v>
          </cell>
          <cell r="F1280">
            <v>44116</v>
          </cell>
        </row>
        <row r="1281">
          <cell r="D1281" t="str">
            <v>MALFC81ALLM142784</v>
          </cell>
          <cell r="E1281" t="str">
            <v>Cholamandalam MS General Insurance Co. Ltd.</v>
          </cell>
          <cell r="F1281">
            <v>44116</v>
          </cell>
        </row>
        <row r="1282">
          <cell r="D1282" t="str">
            <v>MALC181RLKM622515</v>
          </cell>
          <cell r="E1282" t="str">
            <v>Cholamandalam MS General Insurance Co. Ltd.</v>
          </cell>
          <cell r="F1282">
            <v>44116</v>
          </cell>
        </row>
        <row r="1283">
          <cell r="D1283" t="str">
            <v>MALAF51CYKM087959</v>
          </cell>
          <cell r="E1283" t="str">
            <v>Cholamandalam MS General Insurance Co. Ltd.</v>
          </cell>
          <cell r="F1283">
            <v>44116</v>
          </cell>
        </row>
        <row r="1284">
          <cell r="D1284" t="str">
            <v>MALAF51CYKM090508</v>
          </cell>
          <cell r="E1284" t="str">
            <v>Go Digit General Insurance Ltd.</v>
          </cell>
          <cell r="F1284">
            <v>44116</v>
          </cell>
        </row>
        <row r="1285">
          <cell r="D1285" t="str">
            <v>MALA741CLKM377002</v>
          </cell>
          <cell r="E1285" t="str">
            <v>The New India Assurance Co. Ltd.</v>
          </cell>
          <cell r="F1285">
            <v>44117</v>
          </cell>
        </row>
        <row r="1286">
          <cell r="D1286" t="str">
            <v>MALA851CLHM617506</v>
          </cell>
          <cell r="E1286" t="str">
            <v>The New India Assurance Co. Ltd.</v>
          </cell>
          <cell r="F1286">
            <v>44117</v>
          </cell>
        </row>
        <row r="1287">
          <cell r="D1287" t="str">
            <v>MALA851CLKM979928</v>
          </cell>
          <cell r="E1287" t="str">
            <v>Reliance General Insurance Co. Ltd.</v>
          </cell>
          <cell r="F1287">
            <v>44117</v>
          </cell>
        </row>
        <row r="1288">
          <cell r="D1288" t="str">
            <v>MALB351CLLM076234</v>
          </cell>
          <cell r="E1288" t="str">
            <v>Cholamandalam MS General Insurance Co. Ltd.</v>
          </cell>
          <cell r="F1288">
            <v>44117</v>
          </cell>
        </row>
        <row r="1289">
          <cell r="D1289" t="str">
            <v>MALBM51BLHM456604</v>
          </cell>
          <cell r="E1289" t="str">
            <v>Go Digit General Insurance Ltd.</v>
          </cell>
          <cell r="F1289">
            <v>44117</v>
          </cell>
        </row>
        <row r="1290">
          <cell r="D1290" t="str">
            <v>MALBM51BLLM822114</v>
          </cell>
          <cell r="E1290" t="str">
            <v>Liberty General Insurance Ltd.</v>
          </cell>
          <cell r="F1290">
            <v>44118</v>
          </cell>
        </row>
        <row r="1291">
          <cell r="D1291" t="str">
            <v>MALC381CLKM624608</v>
          </cell>
          <cell r="E1291" t="str">
            <v>Reliance General Insurance Co. Ltd.</v>
          </cell>
          <cell r="F1291">
            <v>44118</v>
          </cell>
        </row>
        <row r="1292">
          <cell r="D1292" t="str">
            <v>MALC181RLKM622514</v>
          </cell>
          <cell r="E1292" t="str">
            <v>Go Digit General Insurance Ltd.</v>
          </cell>
          <cell r="F1292">
            <v>44118</v>
          </cell>
        </row>
        <row r="1293">
          <cell r="D1293" t="str">
            <v>MALB351CYLM086868</v>
          </cell>
          <cell r="E1293" t="str">
            <v>Go Digit General Insurance Ltd.</v>
          </cell>
          <cell r="F1293">
            <v>44118</v>
          </cell>
        </row>
        <row r="1294">
          <cell r="D1294" t="str">
            <v>MALB351CYLM082490</v>
          </cell>
          <cell r="E1294" t="str">
            <v>Kotak Mahindra General Insurance Co. Ltd.</v>
          </cell>
          <cell r="F1294">
            <v>44118</v>
          </cell>
        </row>
        <row r="1295">
          <cell r="D1295" t="str">
            <v>MALPC813LLM069039</v>
          </cell>
          <cell r="E1295" t="str">
            <v>Reliance General Insurance Co. Ltd.</v>
          </cell>
          <cell r="F1295">
            <v>44119</v>
          </cell>
        </row>
        <row r="1296">
          <cell r="D1296" t="str">
            <v>MALAF51CYLM125000</v>
          </cell>
          <cell r="E1296" t="str">
            <v>Kotak Mahindra General Insurance Co. Ltd.</v>
          </cell>
          <cell r="F1296">
            <v>44119</v>
          </cell>
        </row>
        <row r="1297">
          <cell r="D1297" t="str">
            <v>MALFC81AVLM143290</v>
          </cell>
          <cell r="E1297" t="str">
            <v>Cholamandalam MS General Insurance Co. Ltd.</v>
          </cell>
          <cell r="F1297">
            <v>44119</v>
          </cell>
        </row>
        <row r="1298">
          <cell r="D1298" t="str">
            <v>MALFC81AVKM022952</v>
          </cell>
          <cell r="E1298" t="str">
            <v>Cholamandalam MS General Insurance Co. Ltd.</v>
          </cell>
          <cell r="F1298">
            <v>44119</v>
          </cell>
        </row>
        <row r="1299">
          <cell r="D1299" t="str">
            <v>MALB351CYKM014985</v>
          </cell>
          <cell r="E1299" t="str">
            <v>Go Digit General Insurance Ltd.</v>
          </cell>
          <cell r="F1299">
            <v>44119</v>
          </cell>
        </row>
        <row r="1300">
          <cell r="D1300" t="str">
            <v>MALAF51CLKM091885</v>
          </cell>
          <cell r="E1300" t="str">
            <v>Reliance General Insurance Co. Ltd.</v>
          </cell>
          <cell r="F1300">
            <v>44120</v>
          </cell>
        </row>
        <row r="1301">
          <cell r="D1301" t="str">
            <v>MALAF51CLKM082938</v>
          </cell>
          <cell r="E1301" t="str">
            <v>Cholamandalam MS General Insurance Co. Ltd.</v>
          </cell>
          <cell r="F1301">
            <v>44120</v>
          </cell>
        </row>
        <row r="1302">
          <cell r="D1302" t="str">
            <v>MALBM51BLKM748949</v>
          </cell>
          <cell r="E1302" t="str">
            <v>Go Digit General Insurance Ltd.</v>
          </cell>
          <cell r="F1302">
            <v>44120</v>
          </cell>
        </row>
        <row r="1303">
          <cell r="D1303" t="str">
            <v>MALBM51BLKM760519</v>
          </cell>
          <cell r="E1303" t="str">
            <v>Go Digit General Insurance Ltd.</v>
          </cell>
          <cell r="F1303">
            <v>44120</v>
          </cell>
        </row>
        <row r="1304">
          <cell r="D1304" t="str">
            <v>MALA741CLKM371345</v>
          </cell>
          <cell r="E1304" t="str">
            <v>Go Digit General Insurance Ltd.</v>
          </cell>
          <cell r="F1304">
            <v>44120</v>
          </cell>
        </row>
        <row r="1305">
          <cell r="D1305" t="str">
            <v>MALPC812LLM065126</v>
          </cell>
          <cell r="E1305" t="str">
            <v>Reliance General Insurance Co. Ltd.</v>
          </cell>
          <cell r="F1305">
            <v>44120</v>
          </cell>
        </row>
        <row r="1306">
          <cell r="D1306" t="str">
            <v>MALFC81DLLM139048</v>
          </cell>
          <cell r="E1306" t="str">
            <v>Cholamandalam MS General Insurance Co. Ltd.</v>
          </cell>
          <cell r="F1306">
            <v>44121</v>
          </cell>
        </row>
        <row r="1307">
          <cell r="D1307" t="str">
            <v>MALPA813LLM067733</v>
          </cell>
          <cell r="E1307" t="str">
            <v>Cholamandalam MS General Insurance Co. Ltd.</v>
          </cell>
          <cell r="F1307">
            <v>44121</v>
          </cell>
        </row>
        <row r="1308">
          <cell r="D1308" t="str">
            <v>MALB351CYKM028437</v>
          </cell>
          <cell r="E1308" t="str">
            <v>Cholamandalam MS General Insurance Co. Ltd.</v>
          </cell>
          <cell r="F1308">
            <v>44121</v>
          </cell>
        </row>
        <row r="1309">
          <cell r="D1309" t="str">
            <v>MALBM51BLKM749254</v>
          </cell>
          <cell r="E1309" t="str">
            <v>Go Digit General Insurance Ltd.</v>
          </cell>
          <cell r="F1309">
            <v>44121</v>
          </cell>
        </row>
        <row r="1310">
          <cell r="D1310" t="str">
            <v>MALFC81BLKM041103</v>
          </cell>
          <cell r="E1310" t="str">
            <v>Go Digit General Insurance Ltd.</v>
          </cell>
          <cell r="F1310">
            <v>44121</v>
          </cell>
        </row>
        <row r="1311">
          <cell r="D1311" t="str">
            <v>MALB351CYKM017937</v>
          </cell>
          <cell r="E1311" t="str">
            <v>Go Digit General Insurance Ltd.</v>
          </cell>
          <cell r="F1311">
            <v>44121</v>
          </cell>
        </row>
        <row r="1312">
          <cell r="D1312" t="str">
            <v>MALAF51CLKM097576</v>
          </cell>
          <cell r="E1312" t="str">
            <v>Bajaj Allianz General Insurance Co. Ltd.</v>
          </cell>
          <cell r="F1312">
            <v>44121</v>
          </cell>
        </row>
        <row r="1313">
          <cell r="D1313" t="str">
            <v>MALC181RLKM627748</v>
          </cell>
          <cell r="E1313" t="str">
            <v>The New India Assurance Co. Ltd.</v>
          </cell>
          <cell r="F1313">
            <v>44123</v>
          </cell>
        </row>
        <row r="1314">
          <cell r="D1314" t="str">
            <v>MALBM51BLLM828225</v>
          </cell>
          <cell r="E1314" t="str">
            <v>Liberty General Insurance Ltd.</v>
          </cell>
          <cell r="F1314">
            <v>44123</v>
          </cell>
        </row>
        <row r="1315">
          <cell r="D1315" t="str">
            <v>MALB351CYLM086869</v>
          </cell>
          <cell r="E1315" t="str">
            <v>HDFC ERGO General Insurance Co. Ltd.</v>
          </cell>
          <cell r="F1315">
            <v>44123</v>
          </cell>
        </row>
        <row r="1316">
          <cell r="D1316" t="str">
            <v>MALB351CYLM085825</v>
          </cell>
          <cell r="E1316" t="str">
            <v>HDFC ERGO General Insurance Co. Ltd.</v>
          </cell>
          <cell r="F1316">
            <v>44123</v>
          </cell>
        </row>
        <row r="1317">
          <cell r="D1317" t="str">
            <v>MALC841GLLM234163</v>
          </cell>
          <cell r="E1317" t="str">
            <v>Reliance General Insurance Co. Ltd.</v>
          </cell>
          <cell r="F1317">
            <v>44123</v>
          </cell>
        </row>
        <row r="1318">
          <cell r="D1318" t="str">
            <v>MALC381ULKM612630</v>
          </cell>
          <cell r="E1318" t="str">
            <v>Bajaj Allianz General Insurance Co. Ltd.</v>
          </cell>
          <cell r="F1318">
            <v>44123</v>
          </cell>
        </row>
        <row r="1319">
          <cell r="D1319" t="str">
            <v>MALA851CLLM073746</v>
          </cell>
          <cell r="E1319" t="str">
            <v>Kotak Mahindra General Insurance Co. Ltd.</v>
          </cell>
          <cell r="F1319">
            <v>44123</v>
          </cell>
        </row>
        <row r="1320">
          <cell r="D1320" t="str">
            <v>MALPA813LLM075457</v>
          </cell>
          <cell r="E1320" t="str">
            <v>HDFC ERGO General Insurance Co. Ltd.</v>
          </cell>
          <cell r="F1320">
            <v>44124</v>
          </cell>
        </row>
        <row r="1321">
          <cell r="D1321" t="str">
            <v>MALPC812LLM071759</v>
          </cell>
          <cell r="E1321" t="str">
            <v>Reliance General Insurance Co. Ltd.</v>
          </cell>
          <cell r="F1321">
            <v>44124</v>
          </cell>
        </row>
        <row r="1322">
          <cell r="D1322" t="str">
            <v>MALB351CYLM076839</v>
          </cell>
          <cell r="E1322" t="str">
            <v>ICICI Lombard General Insurance Co. Ltd.</v>
          </cell>
          <cell r="F1322">
            <v>44124</v>
          </cell>
        </row>
        <row r="1323">
          <cell r="D1323" t="str">
            <v>MALPA813LLM075451</v>
          </cell>
          <cell r="E1323" t="str">
            <v>ICICI Lombard General Insurance Co. Ltd.</v>
          </cell>
          <cell r="F1323">
            <v>44124</v>
          </cell>
        </row>
        <row r="1324">
          <cell r="D1324" t="str">
            <v>MALB351CLLM097605</v>
          </cell>
          <cell r="E1324" t="str">
            <v>ICICI Lombard General Insurance Co. Ltd.</v>
          </cell>
          <cell r="F1324">
            <v>44124</v>
          </cell>
        </row>
        <row r="1325">
          <cell r="D1325" t="str">
            <v>MALB351CLLM097250</v>
          </cell>
          <cell r="E1325" t="str">
            <v>ICICI Lombard General Insurance Co. Ltd.</v>
          </cell>
          <cell r="F1325">
            <v>44124</v>
          </cell>
        </row>
        <row r="1326">
          <cell r="D1326" t="str">
            <v>MALPC813MLM072743</v>
          </cell>
          <cell r="E1326" t="str">
            <v>Kotak Mahindra General Insurance Co. Ltd.</v>
          </cell>
          <cell r="F1326">
            <v>44124</v>
          </cell>
        </row>
        <row r="1327">
          <cell r="D1327" t="str">
            <v>MALPA813LLM075633</v>
          </cell>
          <cell r="E1327" t="str">
            <v>Kotak Mahindra General Insurance Co. Ltd.</v>
          </cell>
          <cell r="F1327">
            <v>44124</v>
          </cell>
        </row>
        <row r="1328">
          <cell r="D1328" t="str">
            <v>MALC181RLKM627489</v>
          </cell>
          <cell r="E1328" t="str">
            <v>Go Digit General Insurance Ltd.</v>
          </cell>
          <cell r="F1328">
            <v>44124</v>
          </cell>
        </row>
        <row r="1329">
          <cell r="D1329" t="str">
            <v>MALC181RLKM633504</v>
          </cell>
          <cell r="E1329" t="str">
            <v>Cholamandalam MS General Insurance Co. Ltd.</v>
          </cell>
          <cell r="F1329">
            <v>44124</v>
          </cell>
        </row>
        <row r="1330">
          <cell r="D1330" t="str">
            <v>MALA851CLKM013199</v>
          </cell>
          <cell r="E1330" t="str">
            <v>Cholamandalam MS General Insurance Co. Ltd.</v>
          </cell>
          <cell r="F1330">
            <v>44124</v>
          </cell>
        </row>
        <row r="1331">
          <cell r="D1331" t="str">
            <v>MALAF51CLKM092499</v>
          </cell>
          <cell r="E1331" t="str">
            <v>Cholamandalam MS General Insurance Co. Ltd.</v>
          </cell>
          <cell r="F1331">
            <v>44124</v>
          </cell>
        </row>
        <row r="1332">
          <cell r="D1332" t="str">
            <v>MALC841CLKM182973</v>
          </cell>
          <cell r="E1332" t="str">
            <v>Go Digit General Insurance Ltd</v>
          </cell>
          <cell r="F1332">
            <v>44125</v>
          </cell>
        </row>
        <row r="1333">
          <cell r="D1333" t="str">
            <v>MALC181RLKM633503</v>
          </cell>
          <cell r="E1333" t="str">
            <v>Go Digit General Insurance Ltd.</v>
          </cell>
          <cell r="F1333">
            <v>44125</v>
          </cell>
        </row>
        <row r="1334">
          <cell r="D1334" t="str">
            <v>MALC841FLLM232529</v>
          </cell>
          <cell r="E1334" t="str">
            <v>Cholamandalam MS General Insurance Co. Ltd</v>
          </cell>
          <cell r="F1334">
            <v>44125</v>
          </cell>
        </row>
        <row r="1335">
          <cell r="D1335" t="str">
            <v>MALBM51BLLM834634</v>
          </cell>
          <cell r="E1335" t="str">
            <v>Liberty General Insurance Ltd.</v>
          </cell>
          <cell r="F1335">
            <v>44126</v>
          </cell>
        </row>
        <row r="1336">
          <cell r="D1336" t="str">
            <v>MALBM51BLLM835834</v>
          </cell>
          <cell r="E1336" t="str">
            <v>HDFC ERGO General Insurance Co. Ltd.</v>
          </cell>
          <cell r="F1336">
            <v>44126</v>
          </cell>
        </row>
        <row r="1337">
          <cell r="D1337" t="str">
            <v>MALB241CLLM039492</v>
          </cell>
          <cell r="E1337" t="str">
            <v>HDFC ERGO General Insurance Co. Ltd.</v>
          </cell>
          <cell r="F1337">
            <v>44126</v>
          </cell>
        </row>
        <row r="1338">
          <cell r="D1338" t="str">
            <v>MALB351CLLM097359</v>
          </cell>
          <cell r="E1338" t="str">
            <v>Reliance General Insurance Co. Ltd.</v>
          </cell>
          <cell r="F1338">
            <v>44126</v>
          </cell>
        </row>
        <row r="1339">
          <cell r="D1339" t="str">
            <v>MALA851CLLM077717</v>
          </cell>
          <cell r="E1339" t="str">
            <v>Reliance General Insurance Co. Ltd.</v>
          </cell>
          <cell r="F1339">
            <v>44126</v>
          </cell>
        </row>
        <row r="1340">
          <cell r="D1340" t="str">
            <v>MALB351CLLM084440</v>
          </cell>
          <cell r="E1340" t="str">
            <v>Cholamandalam MS General Insurance Co. Ltd.</v>
          </cell>
          <cell r="F1340">
            <v>44126</v>
          </cell>
        </row>
        <row r="1341">
          <cell r="D1341" t="str">
            <v>MALPB813LLM075846</v>
          </cell>
          <cell r="E1341" t="str">
            <v>Cholamandalam MS General Insurance Co. Ltd.</v>
          </cell>
          <cell r="F1341">
            <v>44126</v>
          </cell>
        </row>
        <row r="1342">
          <cell r="D1342" t="str">
            <v>MALB241CLLM034833</v>
          </cell>
          <cell r="E1342" t="str">
            <v>Cholamandalam MS General Insurance Co. Ltd.</v>
          </cell>
          <cell r="F1342">
            <v>44126</v>
          </cell>
        </row>
        <row r="1343">
          <cell r="D1343" t="str">
            <v>MALPA813LLM067819</v>
          </cell>
          <cell r="E1343" t="str">
            <v>Cholamandalam MS General Insurance Co. Ltd.</v>
          </cell>
          <cell r="F1343">
            <v>44126</v>
          </cell>
        </row>
        <row r="1344">
          <cell r="D1344" t="str">
            <v>MALPA813LLM076076</v>
          </cell>
          <cell r="E1344" t="str">
            <v>Cholamandalam MS General Insurance Co. Ltd.</v>
          </cell>
          <cell r="F1344">
            <v>44126</v>
          </cell>
        </row>
        <row r="1345">
          <cell r="D1345" t="str">
            <v>MALB351CYLM095671</v>
          </cell>
          <cell r="E1345" t="str">
            <v>Go Digit General Insurance Ltd.</v>
          </cell>
          <cell r="F1345">
            <v>44126</v>
          </cell>
        </row>
        <row r="1346">
          <cell r="D1346" t="str">
            <v>MALA851CLLM073751</v>
          </cell>
          <cell r="E1346" t="str">
            <v>Go Digit General Insurance Ltd.</v>
          </cell>
          <cell r="F1346">
            <v>44126</v>
          </cell>
        </row>
        <row r="1347">
          <cell r="D1347" t="str">
            <v>MALAN51CLBM961124</v>
          </cell>
          <cell r="E1347" t="str">
            <v>HDFC ERGO General Insurance Co. Ltd.</v>
          </cell>
          <cell r="F1347">
            <v>44126</v>
          </cell>
        </row>
        <row r="1348">
          <cell r="D1348" t="str">
            <v>MALAF51CLKM059385</v>
          </cell>
          <cell r="E1348" t="str">
            <v>HDFC ERGO General Insurance Co. Ltd.</v>
          </cell>
          <cell r="F1348">
            <v>44126</v>
          </cell>
        </row>
        <row r="1349">
          <cell r="D1349" t="str">
            <v>MALA741CLKM375563</v>
          </cell>
          <cell r="E1349" t="str">
            <v>Reliance General Insurance Co. Ltd.</v>
          </cell>
          <cell r="F1349">
            <v>44126</v>
          </cell>
        </row>
        <row r="1350">
          <cell r="D1350" t="str">
            <v>MALC841DLKM169996</v>
          </cell>
          <cell r="E1350" t="str">
            <v>Go Digit General Insurance Ltd.</v>
          </cell>
          <cell r="F1350">
            <v>44126</v>
          </cell>
        </row>
        <row r="1351">
          <cell r="D1351" t="str">
            <v>MALC181RLKM579932</v>
          </cell>
          <cell r="E1351" t="str">
            <v>Go Digit General Insurance Ltd.</v>
          </cell>
          <cell r="F1351">
            <v>44126</v>
          </cell>
        </row>
        <row r="1352">
          <cell r="D1352" t="str">
            <v>MALBM51BLKM757003</v>
          </cell>
          <cell r="E1352" t="str">
            <v>Go Digit General Insurance Ltd.</v>
          </cell>
          <cell r="F1352">
            <v>44126</v>
          </cell>
        </row>
        <row r="1353">
          <cell r="D1353" t="str">
            <v>MALB351CYLM095673</v>
          </cell>
          <cell r="E1353" t="str">
            <v>HDFC ERGO General Insurance Co. Ltd.</v>
          </cell>
          <cell r="F1353">
            <v>44127</v>
          </cell>
        </row>
        <row r="1354">
          <cell r="D1354" t="str">
            <v>MALPA813LLM076067</v>
          </cell>
          <cell r="E1354" t="str">
            <v>HDFC ERGO General Insurance Co. Ltd.</v>
          </cell>
          <cell r="F1354">
            <v>44127</v>
          </cell>
        </row>
        <row r="1355">
          <cell r="D1355" t="str">
            <v>MALAF51CLLM126896</v>
          </cell>
          <cell r="E1355" t="str">
            <v>HDFC ERGO General Insurance Co. Ltd.</v>
          </cell>
          <cell r="F1355">
            <v>44127</v>
          </cell>
        </row>
        <row r="1356">
          <cell r="D1356" t="str">
            <v>MALAF51CLLM127921</v>
          </cell>
          <cell r="E1356" t="str">
            <v>HDFC ERGO General Insurance Co. Ltd.</v>
          </cell>
          <cell r="F1356">
            <v>44127</v>
          </cell>
        </row>
        <row r="1357">
          <cell r="D1357" t="str">
            <v>MALPB813LLM069810</v>
          </cell>
          <cell r="E1357" t="str">
            <v>Cholamandalam MS General Insurance Co. Ltd.</v>
          </cell>
          <cell r="F1357">
            <v>44127</v>
          </cell>
        </row>
        <row r="1358">
          <cell r="D1358" t="str">
            <v>MALB351CLLM097607</v>
          </cell>
          <cell r="E1358" t="str">
            <v>Go Digit General Insurance Ltd.</v>
          </cell>
          <cell r="F1358">
            <v>44127</v>
          </cell>
        </row>
        <row r="1359">
          <cell r="D1359" t="str">
            <v>MALBM51BLKM759445</v>
          </cell>
          <cell r="E1359" t="str">
            <v>Go Digit General Insurance Ltd.</v>
          </cell>
          <cell r="F1359">
            <v>44127</v>
          </cell>
        </row>
        <row r="1360">
          <cell r="D1360" t="str">
            <v>MALAF51CLKM061366</v>
          </cell>
          <cell r="E1360" t="str">
            <v>Go Digit General Insurance Ltd.</v>
          </cell>
          <cell r="F1360">
            <v>44127</v>
          </cell>
        </row>
        <row r="1361">
          <cell r="D1361" t="str">
            <v>MALC181RLKM626522</v>
          </cell>
          <cell r="E1361" t="str">
            <v>HDFC ERGO General Insurance Co. Ltd.</v>
          </cell>
          <cell r="F1361">
            <v>44127</v>
          </cell>
        </row>
        <row r="1362">
          <cell r="D1362" t="str">
            <v>MALFE81CLKM011615</v>
          </cell>
          <cell r="E1362" t="str">
            <v>Cholamandalam MS General Insurance Co. Ltd.</v>
          </cell>
          <cell r="F1362">
            <v>44127</v>
          </cell>
        </row>
        <row r="1363">
          <cell r="D1363" t="str">
            <v>MALBM51BLKM761671</v>
          </cell>
          <cell r="E1363" t="str">
            <v>Go Digit General Insurance Ltd.</v>
          </cell>
          <cell r="F1363">
            <v>44127</v>
          </cell>
        </row>
        <row r="1364">
          <cell r="D1364" t="str">
            <v>MALAF51CLLM128449</v>
          </cell>
          <cell r="E1364" t="str">
            <v>HDFC ERGO General Insurance Co. Ltd.</v>
          </cell>
          <cell r="F1364">
            <v>44128</v>
          </cell>
        </row>
        <row r="1365">
          <cell r="D1365" t="str">
            <v>MALB551CLKM010986</v>
          </cell>
          <cell r="E1365" t="str">
            <v>HDFC ERGO General Insurance Co. Ltd.</v>
          </cell>
          <cell r="F1365">
            <v>44128</v>
          </cell>
        </row>
        <row r="1366">
          <cell r="D1366" t="str">
            <v>MALBM51BLLM823604</v>
          </cell>
          <cell r="E1366" t="str">
            <v>HDFC ERGO General Insurance Co. Ltd.</v>
          </cell>
          <cell r="F1366">
            <v>44128</v>
          </cell>
        </row>
        <row r="1367">
          <cell r="D1367" t="str">
            <v>MALB241CLLM042875</v>
          </cell>
          <cell r="E1367" t="str">
            <v>HDFC ERGO General Insurance Co. Ltd.</v>
          </cell>
          <cell r="F1367">
            <v>44128</v>
          </cell>
        </row>
        <row r="1368">
          <cell r="D1368" t="str">
            <v>MALPA813LLM075637</v>
          </cell>
          <cell r="E1368" t="str">
            <v>Cholamandalam MS General Insurance Co. Ltd.</v>
          </cell>
          <cell r="F1368">
            <v>44128</v>
          </cell>
        </row>
        <row r="1369">
          <cell r="D1369" t="str">
            <v>MALAF51CLKM092056</v>
          </cell>
          <cell r="E1369" t="str">
            <v>Go Digit General Insurance Ltd.</v>
          </cell>
          <cell r="F1369">
            <v>44128</v>
          </cell>
        </row>
        <row r="1370">
          <cell r="D1370" t="str">
            <v>MALBM51BLKM661718</v>
          </cell>
          <cell r="E1370" t="str">
            <v>HDFC ERGO General Insurance Co. Ltd.</v>
          </cell>
          <cell r="F1370">
            <v>44128</v>
          </cell>
        </row>
        <row r="1371">
          <cell r="D1371" t="str">
            <v>MALFC81ALLM129344</v>
          </cell>
          <cell r="E1371" t="str">
            <v>Reliance General Insurance Co. Ltd.</v>
          </cell>
          <cell r="F1371">
            <v>44129</v>
          </cell>
        </row>
        <row r="1372">
          <cell r="D1372" t="str">
            <v>MALB351CLLM085671</v>
          </cell>
          <cell r="E1372" t="str">
            <v>Go Digit General Insurance Ltd.</v>
          </cell>
          <cell r="F1372">
            <v>44129</v>
          </cell>
        </row>
        <row r="1373">
          <cell r="D1373" t="str">
            <v>MALC841ALKM189559</v>
          </cell>
          <cell r="E1373" t="str">
            <v>HDFC ERGO General Insurance Co. Ltd.</v>
          </cell>
          <cell r="F1373">
            <v>44132</v>
          </cell>
        </row>
        <row r="1374">
          <cell r="D1374" t="str">
            <v>MALB351CLLM097552</v>
          </cell>
          <cell r="E1374" t="str">
            <v>Cholamandalam MS General Insurance Co. Ltd.</v>
          </cell>
          <cell r="F1374">
            <v>44130</v>
          </cell>
        </row>
        <row r="1375">
          <cell r="D1375" t="str">
            <v>MALPB812LLM077398</v>
          </cell>
          <cell r="E1375" t="str">
            <v>Cholamandalam MS General Insurance Co. Ltd.</v>
          </cell>
          <cell r="F1375">
            <v>44132</v>
          </cell>
        </row>
        <row r="1376">
          <cell r="D1376" t="str">
            <v>MALAF51CLKM100064</v>
          </cell>
          <cell r="E1376" t="str">
            <v>Go Digit General Insurance Ltd.</v>
          </cell>
          <cell r="F1376">
            <v>44130</v>
          </cell>
        </row>
        <row r="1377">
          <cell r="D1377" t="str">
            <v>MALC181RLKM572558</v>
          </cell>
          <cell r="E1377" t="str">
            <v>Go Digit General Insurance Ltd.</v>
          </cell>
          <cell r="F1377">
            <v>44130</v>
          </cell>
        </row>
        <row r="1378">
          <cell r="D1378" t="str">
            <v>MALC181RLKM634503</v>
          </cell>
          <cell r="E1378" t="str">
            <v>Go Digit General Insurance Ltd.</v>
          </cell>
          <cell r="F1378">
            <v>44131</v>
          </cell>
        </row>
        <row r="1379">
          <cell r="D1379" t="str">
            <v>MALC281RLKM613221</v>
          </cell>
          <cell r="E1379" t="str">
            <v>Go Digit General Insurance Ltd.</v>
          </cell>
          <cell r="F1379">
            <v>44131</v>
          </cell>
        </row>
        <row r="1380">
          <cell r="D1380" t="str">
            <v>MALPC813LLM069023</v>
          </cell>
          <cell r="E1380" t="str">
            <v>Cholamandalam MS General Insurance Co. Ltd.</v>
          </cell>
          <cell r="F1380">
            <v>44133</v>
          </cell>
        </row>
        <row r="1381">
          <cell r="D1381" t="str">
            <v>MALB351CYLM098782</v>
          </cell>
          <cell r="E1381" t="str">
            <v>Cholamandalam MS General Insurance Co. Ltd.</v>
          </cell>
          <cell r="F1381">
            <v>44133</v>
          </cell>
        </row>
        <row r="1382">
          <cell r="D1382" t="str">
            <v>MALBM51BLLM835835</v>
          </cell>
          <cell r="E1382" t="str">
            <v>Cholamandalam MS General Insurance Co. Ltd.</v>
          </cell>
          <cell r="F1382">
            <v>44133</v>
          </cell>
        </row>
        <row r="1383">
          <cell r="D1383" t="str">
            <v>MALBM51BLLM828226</v>
          </cell>
          <cell r="E1383" t="str">
            <v>Cholamandalam MS General Insurance Co. Ltd.</v>
          </cell>
          <cell r="F1383">
            <v>44133</v>
          </cell>
        </row>
        <row r="1384">
          <cell r="D1384" t="str">
            <v>MALFC81BLLM147631</v>
          </cell>
          <cell r="E1384" t="str">
            <v>Cholamandalam MS General Insurance Co. Ltd.</v>
          </cell>
          <cell r="F1384">
            <v>44133</v>
          </cell>
        </row>
        <row r="1385">
          <cell r="D1385" t="str">
            <v>MALC281RLJM487949</v>
          </cell>
          <cell r="E1385" t="str">
            <v>Cholamandalam MS General Insurance Co. Ltd.</v>
          </cell>
          <cell r="F1385">
            <v>44134</v>
          </cell>
        </row>
        <row r="1386">
          <cell r="D1386" t="str">
            <v>MALB351CLLM079767</v>
          </cell>
          <cell r="E1386" t="str">
            <v>Cholamandalam MS General Insurance Co. Ltd.</v>
          </cell>
          <cell r="F1386">
            <v>44135</v>
          </cell>
        </row>
        <row r="1387">
          <cell r="D1387" t="str">
            <v>MALB241CLLM043979</v>
          </cell>
          <cell r="E1387" t="str">
            <v>Cholamandalam MS General Insurance Co. Ltd.</v>
          </cell>
          <cell r="F1387">
            <v>44135</v>
          </cell>
        </row>
        <row r="1388">
          <cell r="D1388" t="str">
            <v>MALB241CLLM043928</v>
          </cell>
          <cell r="E1388" t="str">
            <v>Cholamandalam MS General Insurance Co. Ltd.</v>
          </cell>
          <cell r="F1388">
            <v>44135</v>
          </cell>
        </row>
        <row r="1389">
          <cell r="D1389" t="str">
            <v>MALB241CLLM043754</v>
          </cell>
          <cell r="E1389" t="str">
            <v>Cholamandalam MS General Insurance Co. Ltd.</v>
          </cell>
          <cell r="F1389">
            <v>44135</v>
          </cell>
        </row>
        <row r="1390">
          <cell r="D1390" t="str">
            <v>MALB351CLLM064421</v>
          </cell>
          <cell r="E1390" t="str">
            <v>Cholamandalam MS General Insurance Co. Ltd.</v>
          </cell>
          <cell r="F1390">
            <v>44135</v>
          </cell>
        </row>
        <row r="1391">
          <cell r="D1391" t="str">
            <v>MALB241CLLM044274</v>
          </cell>
          <cell r="E1391" t="str">
            <v>Cholamandalam MS General Insurance Co. Ltd.</v>
          </cell>
          <cell r="F1391">
            <v>44135</v>
          </cell>
        </row>
        <row r="1392">
          <cell r="D1392" t="str">
            <v>MALAF51CLLM119120</v>
          </cell>
          <cell r="E1392" t="str">
            <v>Kotak Mahindra General Insurance Co. Ltd.</v>
          </cell>
          <cell r="F1392">
            <v>44135</v>
          </cell>
        </row>
        <row r="1393">
          <cell r="D1393" t="str">
            <v>MALPB813LLM080123</v>
          </cell>
          <cell r="E1393" t="str">
            <v>Kotak Mahindra General Insurance Co. Ltd.</v>
          </cell>
          <cell r="F1393">
            <v>44135</v>
          </cell>
        </row>
        <row r="1394">
          <cell r="D1394" t="str">
            <v>MALB351CLLM109827</v>
          </cell>
          <cell r="E1394" t="str">
            <v>Liberty General Insurance Ltd.</v>
          </cell>
          <cell r="F1394">
            <v>44137</v>
          </cell>
        </row>
        <row r="1395">
          <cell r="D1395" t="str">
            <v>MALAF51CYLM107097</v>
          </cell>
          <cell r="E1395" t="str">
            <v>Kotak Mahindra General Insurance Co. Ltd.</v>
          </cell>
          <cell r="F1395">
            <v>44137</v>
          </cell>
        </row>
        <row r="1396">
          <cell r="D1396" t="str">
            <v>MALB351CLLM112198</v>
          </cell>
          <cell r="E1396" t="str">
            <v>Kotak Mahindra General Insurance Co. Ltd.</v>
          </cell>
          <cell r="F1396">
            <v>44137</v>
          </cell>
        </row>
        <row r="1397">
          <cell r="D1397" t="str">
            <v>MALJ381ASLM015987</v>
          </cell>
          <cell r="E1397" t="str">
            <v>Cholamandalam MS General Insurance Co. Ltd.</v>
          </cell>
          <cell r="F1397">
            <v>44138</v>
          </cell>
        </row>
        <row r="1398">
          <cell r="D1398" t="str">
            <v>MALA851CLEM195170</v>
          </cell>
          <cell r="E1398" t="str">
            <v>Cholamandalam MS General Insurance Co. Ltd.</v>
          </cell>
          <cell r="F1398">
            <v>44138</v>
          </cell>
        </row>
        <row r="1399">
          <cell r="D1399" t="str">
            <v>MALB351CYLM110775</v>
          </cell>
          <cell r="E1399" t="str">
            <v>Go Digit General Insurance Ltd.</v>
          </cell>
          <cell r="F1399">
            <v>44138</v>
          </cell>
        </row>
        <row r="1400">
          <cell r="D1400" t="str">
            <v>MALB351CLLM097615</v>
          </cell>
          <cell r="E1400" t="str">
            <v>ICICI Lombard General Insurance Co. Ltd.</v>
          </cell>
          <cell r="F1400">
            <v>44139</v>
          </cell>
        </row>
        <row r="1401">
          <cell r="D1401" t="str">
            <v>MALB241CLLM043916</v>
          </cell>
          <cell r="E1401" t="str">
            <v>Cholamandalam MS General Insurance Co. Ltd.</v>
          </cell>
          <cell r="F1401">
            <v>44139</v>
          </cell>
        </row>
        <row r="1402">
          <cell r="D1402" t="str">
            <v>MALB351CLLM097634</v>
          </cell>
          <cell r="E1402" t="str">
            <v>Cholamandalam MS General Insurance Co. Ltd.</v>
          </cell>
          <cell r="F1402">
            <v>44139</v>
          </cell>
        </row>
        <row r="1403">
          <cell r="D1403" t="str">
            <v>MALAF51CYLM107419</v>
          </cell>
          <cell r="E1403" t="str">
            <v>Go Digit General Insurance Ltd.</v>
          </cell>
          <cell r="F1403">
            <v>44139</v>
          </cell>
        </row>
        <row r="1404">
          <cell r="D1404" t="str">
            <v>MALBM51BLLM833570</v>
          </cell>
          <cell r="E1404" t="str">
            <v>Go Digit General Insurance Ltd.</v>
          </cell>
          <cell r="F1404">
            <v>44139</v>
          </cell>
        </row>
        <row r="1405">
          <cell r="D1405" t="str">
            <v>MALFC81ALLM137312</v>
          </cell>
          <cell r="E1405" t="str">
            <v>Kotak Mahindra General Insurance Co. Ltd.</v>
          </cell>
          <cell r="F1405">
            <v>44139</v>
          </cell>
        </row>
        <row r="1406">
          <cell r="D1406" t="str">
            <v>MALC041FLLM244163</v>
          </cell>
          <cell r="E1406" t="str">
            <v>Cholamandalam MS General Insurance Co. Ltd.</v>
          </cell>
          <cell r="F1406">
            <v>44139</v>
          </cell>
        </row>
        <row r="1407">
          <cell r="D1407" t="str">
            <v>MALAF51CLLM127900</v>
          </cell>
          <cell r="E1407" t="str">
            <v>HDFC ERGO General Insurance Co. Ltd.</v>
          </cell>
          <cell r="F1407">
            <v>44140</v>
          </cell>
        </row>
        <row r="1408">
          <cell r="D1408" t="str">
            <v>MALB351CYLM110756</v>
          </cell>
          <cell r="E1408" t="str">
            <v>ICICI Lombard General Insurance Co. Ltd.</v>
          </cell>
          <cell r="F1408">
            <v>44140</v>
          </cell>
        </row>
        <row r="1409">
          <cell r="D1409" t="str">
            <v>MALPA813LLM081312</v>
          </cell>
          <cell r="E1409" t="str">
            <v>ICICI Lombard General Insurance Co. Ltd.</v>
          </cell>
          <cell r="F1409">
            <v>44140</v>
          </cell>
        </row>
        <row r="1410">
          <cell r="D1410" t="str">
            <v>MALB351CLLM107955</v>
          </cell>
          <cell r="E1410" t="str">
            <v>Cholamandalam MS General Insurance Co. Ltd.</v>
          </cell>
          <cell r="F1410">
            <v>44140</v>
          </cell>
        </row>
        <row r="1411">
          <cell r="D1411" t="str">
            <v>MALB351CLLM076596</v>
          </cell>
          <cell r="E1411" t="str">
            <v>Cholamandalam MS General Insurance Co. Ltd.</v>
          </cell>
          <cell r="F1411">
            <v>44140</v>
          </cell>
        </row>
        <row r="1412">
          <cell r="D1412" t="str">
            <v>MALPA813LLM075674</v>
          </cell>
          <cell r="E1412" t="str">
            <v>Cholamandalam MS General Insurance Co. Ltd.</v>
          </cell>
          <cell r="F1412">
            <v>44140</v>
          </cell>
        </row>
        <row r="1413">
          <cell r="D1413" t="str">
            <v>MALBM51BLLM827776</v>
          </cell>
          <cell r="E1413" t="str">
            <v>Cholamandalam MS General Insurance Co. Ltd.</v>
          </cell>
          <cell r="F1413">
            <v>44140</v>
          </cell>
        </row>
        <row r="1414">
          <cell r="D1414" t="str">
            <v>MALFC81BLLM147459</v>
          </cell>
          <cell r="E1414" t="str">
            <v>Cholamandalam MS General Insurance Co. Ltd.</v>
          </cell>
          <cell r="F1414">
            <v>44140</v>
          </cell>
        </row>
        <row r="1415">
          <cell r="D1415" t="str">
            <v>MALC841DLJM102519</v>
          </cell>
          <cell r="E1415" t="str">
            <v>Cholamandalam MS General Insurance Co. Ltd.</v>
          </cell>
          <cell r="F1415">
            <v>44140</v>
          </cell>
        </row>
        <row r="1416">
          <cell r="D1416" t="str">
            <v>MALA851CLLM073299</v>
          </cell>
          <cell r="E1416" t="str">
            <v>Kotak Mahindra General Insurance Co. Ltd.</v>
          </cell>
          <cell r="F1416">
            <v>44140</v>
          </cell>
        </row>
        <row r="1417">
          <cell r="D1417" t="str">
            <v>MALAF51CLKM086168</v>
          </cell>
          <cell r="E1417" t="str">
            <v>HDFC ERGO General Insurance Co. Ltd.</v>
          </cell>
          <cell r="F1417">
            <v>44141</v>
          </cell>
        </row>
        <row r="1418">
          <cell r="D1418" t="str">
            <v>MALBM51BLKM765293</v>
          </cell>
          <cell r="E1418" t="str">
            <v>Reliance General Insurance Co. Ltd.</v>
          </cell>
          <cell r="F1418">
            <v>44141</v>
          </cell>
        </row>
        <row r="1419">
          <cell r="D1419" t="str">
            <v>MALFC81DLLM143389</v>
          </cell>
          <cell r="E1419" t="str">
            <v>Cholamandalam MS General Insurance Co. Ltd.</v>
          </cell>
          <cell r="F1419">
            <v>44141</v>
          </cell>
        </row>
        <row r="1420">
          <cell r="D1420" t="str">
            <v>MALFE81CLKM061007</v>
          </cell>
          <cell r="E1420" t="str">
            <v>Cholamandalam MS General Insurance Co. Ltd.</v>
          </cell>
          <cell r="F1420">
            <v>44141</v>
          </cell>
        </row>
        <row r="1421">
          <cell r="D1421" t="str">
            <v>MALBM51BLKM764439</v>
          </cell>
          <cell r="E1421" t="str">
            <v>Go Digit General Insurance Ltd.</v>
          </cell>
          <cell r="F1421">
            <v>44141</v>
          </cell>
        </row>
        <row r="1422">
          <cell r="D1422" t="str">
            <v>MALB351CYKM014410</v>
          </cell>
          <cell r="E1422" t="str">
            <v>Go Digit General Insurance Ltd.</v>
          </cell>
          <cell r="F1422">
            <v>44141</v>
          </cell>
        </row>
        <row r="1423">
          <cell r="D1423" t="str">
            <v>MALFC81BLLM148490</v>
          </cell>
          <cell r="E1423" t="str">
            <v>HDFC ERGO General Insurance Co. Ltd.</v>
          </cell>
          <cell r="F1423">
            <v>44144</v>
          </cell>
        </row>
        <row r="1424">
          <cell r="D1424" t="str">
            <v>MALB351CLLM112908</v>
          </cell>
          <cell r="E1424" t="str">
            <v>Reliance General Insurance Co. Ltd.</v>
          </cell>
          <cell r="F1424">
            <v>44144</v>
          </cell>
        </row>
        <row r="1425">
          <cell r="D1425" t="str">
            <v>MALFC81DLLM150022</v>
          </cell>
          <cell r="E1425" t="str">
            <v>Reliance General Insurance Co. Ltd.</v>
          </cell>
          <cell r="F1425">
            <v>44144</v>
          </cell>
        </row>
        <row r="1426">
          <cell r="D1426" t="str">
            <v>MALB251CLLM099696</v>
          </cell>
          <cell r="E1426" t="str">
            <v>Reliance General Insurance Co. Ltd.</v>
          </cell>
          <cell r="F1426">
            <v>44144</v>
          </cell>
        </row>
        <row r="1427">
          <cell r="D1427" t="str">
            <v>MALB351CLLM103780</v>
          </cell>
          <cell r="E1427" t="str">
            <v>Reliance General Insurance Co. Ltd.</v>
          </cell>
          <cell r="F1427">
            <v>44144</v>
          </cell>
        </row>
        <row r="1428">
          <cell r="D1428" t="str">
            <v>MALA851CLLM074706</v>
          </cell>
          <cell r="E1428" t="str">
            <v>ICICI Lombard General Insurance Co. Ltd.</v>
          </cell>
          <cell r="F1428">
            <v>44144</v>
          </cell>
        </row>
        <row r="1429">
          <cell r="D1429" t="str">
            <v>MALB351CLLM097271</v>
          </cell>
          <cell r="E1429" t="str">
            <v>Kotak Mahindra General Insurance Co. Ltd.</v>
          </cell>
          <cell r="F1429">
            <v>44144</v>
          </cell>
        </row>
        <row r="1430">
          <cell r="D1430" t="str">
            <v>MALAF51CLLM131790</v>
          </cell>
          <cell r="E1430" t="str">
            <v>HDFC ERGO General Insurance Co. Ltd.</v>
          </cell>
          <cell r="F1430">
            <v>44145</v>
          </cell>
        </row>
        <row r="1431">
          <cell r="D1431" t="str">
            <v>MALC841FMLM247515</v>
          </cell>
          <cell r="E1431" t="str">
            <v>HDFC ERGO General Insurance Co. Ltd.</v>
          </cell>
          <cell r="F1431">
            <v>44145</v>
          </cell>
        </row>
        <row r="1432">
          <cell r="D1432" t="str">
            <v>MALC041FMLM248571</v>
          </cell>
          <cell r="E1432" t="str">
            <v>HDFC ERGO General Insurance Co. Ltd.</v>
          </cell>
          <cell r="F1432">
            <v>44145</v>
          </cell>
        </row>
        <row r="1433">
          <cell r="D1433" t="str">
            <v>MALBK511VLM010463</v>
          </cell>
          <cell r="E1433" t="str">
            <v>Cholamandalam MS General Insurance Co. Ltd.</v>
          </cell>
          <cell r="F1433">
            <v>44145</v>
          </cell>
        </row>
        <row r="1434">
          <cell r="D1434" t="str">
            <v>MALFC81BLLM149809</v>
          </cell>
          <cell r="E1434" t="str">
            <v>Kotak Mahindra General Insurance Co. Ltd.</v>
          </cell>
          <cell r="F1434">
            <v>44145</v>
          </cell>
        </row>
        <row r="1435">
          <cell r="D1435" t="str">
            <v>MALB351CLLM112357</v>
          </cell>
          <cell r="E1435" t="str">
            <v>Kotak Mahindra General Insurance Co. Ltd.</v>
          </cell>
          <cell r="F1435">
            <v>44145</v>
          </cell>
        </row>
        <row r="1436">
          <cell r="D1436" t="str">
            <v>MALB351CLLM113060</v>
          </cell>
          <cell r="E1436" t="str">
            <v>Kotak Mahindra General Insurance Co. Ltd.</v>
          </cell>
          <cell r="F1436">
            <v>44145</v>
          </cell>
        </row>
        <row r="1437">
          <cell r="D1437" t="str">
            <v>MALAF51CYKM091251</v>
          </cell>
          <cell r="E1437" t="str">
            <v>Reliance General Insurance Co. Ltd.</v>
          </cell>
          <cell r="F1437">
            <v>44145</v>
          </cell>
        </row>
        <row r="1438">
          <cell r="D1438" t="str">
            <v>MALAF51CLKM067317</v>
          </cell>
          <cell r="E1438" t="str">
            <v>Reliance General Insurance Co. Ltd.</v>
          </cell>
          <cell r="F1438">
            <v>44145</v>
          </cell>
        </row>
        <row r="1439">
          <cell r="D1439" t="str">
            <v>MALB351CLLM062864</v>
          </cell>
          <cell r="E1439" t="str">
            <v>Liberty General Insurance Ltd.</v>
          </cell>
          <cell r="F1439">
            <v>44146</v>
          </cell>
        </row>
        <row r="1440">
          <cell r="D1440" t="str">
            <v>MALBH514LLM012335</v>
          </cell>
          <cell r="E1440" t="str">
            <v>Liberty General Insurance Ltd.</v>
          </cell>
          <cell r="F1440">
            <v>44146</v>
          </cell>
        </row>
        <row r="1441">
          <cell r="D1441" t="str">
            <v>MALB351CLLM115523</v>
          </cell>
          <cell r="E1441" t="str">
            <v>Kotak Mahindra General Insurance Co. Ltd.</v>
          </cell>
          <cell r="F1441">
            <v>44146</v>
          </cell>
        </row>
        <row r="1442">
          <cell r="D1442" t="str">
            <v>MALAF51CLLM128497</v>
          </cell>
          <cell r="E1442" t="str">
            <v>Kotak Mahindra General Insurance Co. Ltd.</v>
          </cell>
          <cell r="F1442">
            <v>44146</v>
          </cell>
        </row>
        <row r="1443">
          <cell r="D1443" t="str">
            <v>MALB351CLLM112358</v>
          </cell>
          <cell r="E1443" t="str">
            <v>Kotak Mahindra General Insurance Co. Ltd.</v>
          </cell>
          <cell r="F1443">
            <v>44146</v>
          </cell>
        </row>
        <row r="1444">
          <cell r="D1444" t="str">
            <v>MALB351CLLM108661</v>
          </cell>
          <cell r="E1444" t="str">
            <v>Kotak Mahindra General Insurance Co. Ltd.</v>
          </cell>
          <cell r="F1444">
            <v>44146</v>
          </cell>
        </row>
        <row r="1445">
          <cell r="D1445" t="str">
            <v>MALA851CLKM066239</v>
          </cell>
          <cell r="E1445" t="str">
            <v>Go Digit General Insurance Ltd.</v>
          </cell>
          <cell r="F1445">
            <v>44146</v>
          </cell>
        </row>
        <row r="1446">
          <cell r="D1446" t="str">
            <v>MALB351CYKM015892</v>
          </cell>
          <cell r="E1446" t="str">
            <v>Cholamandalam MS General Insurance Co. Ltd.</v>
          </cell>
          <cell r="F1446">
            <v>44147</v>
          </cell>
        </row>
        <row r="1447">
          <cell r="D1447" t="str">
            <v>MALC381CMKM623339</v>
          </cell>
          <cell r="E1447" t="str">
            <v>Cholamandalam MS General Insurance Co. Ltd.</v>
          </cell>
          <cell r="F1447">
            <v>44147</v>
          </cell>
        </row>
        <row r="1448">
          <cell r="D1448" t="str">
            <v>MALPB812LLM085419</v>
          </cell>
          <cell r="E1448" t="str">
            <v>Go Digit General Insurance Ltd.</v>
          </cell>
          <cell r="F1448">
            <v>44147</v>
          </cell>
        </row>
        <row r="1449">
          <cell r="D1449" t="str">
            <v>MALBM51BLKM745319</v>
          </cell>
          <cell r="E1449" t="str">
            <v>The New India Assurance Co. Ltd.</v>
          </cell>
          <cell r="F1449">
            <v>44148</v>
          </cell>
        </row>
        <row r="1450">
          <cell r="D1450" t="str">
            <v>MALB351CYKM033878</v>
          </cell>
          <cell r="E1450" t="str">
            <v>The New India Assurance Co. Ltd.</v>
          </cell>
          <cell r="F1450">
            <v>44148</v>
          </cell>
        </row>
        <row r="1451">
          <cell r="D1451" t="str">
            <v>MALAF51CLKM053679</v>
          </cell>
          <cell r="E1451" t="str">
            <v>Reliance General Insurance Co. Ltd.</v>
          </cell>
          <cell r="F1451">
            <v>44148</v>
          </cell>
        </row>
        <row r="1452">
          <cell r="D1452" t="str">
            <v>MALBB51RLCM488357</v>
          </cell>
          <cell r="E1452" t="str">
            <v>Reliance General Insurance Co. Ltd.</v>
          </cell>
          <cell r="F1452">
            <v>44148</v>
          </cell>
        </row>
        <row r="1453">
          <cell r="D1453" t="str">
            <v>MALB351CLLM113056</v>
          </cell>
          <cell r="E1453" t="str">
            <v>Go Digit General Insurance Ltd.</v>
          </cell>
          <cell r="F1453">
            <v>44148</v>
          </cell>
        </row>
        <row r="1454">
          <cell r="D1454" t="str">
            <v>MALA851CMHM740539</v>
          </cell>
          <cell r="E1454" t="str">
            <v>Go Digit General Insurance Ltd.</v>
          </cell>
          <cell r="F1454">
            <v>44148</v>
          </cell>
        </row>
        <row r="1455">
          <cell r="D1455" t="str">
            <v>MALA351ALCM135074</v>
          </cell>
          <cell r="E1455" t="str">
            <v>Bharti AXA General Insurance Co. Ltd.</v>
          </cell>
          <cell r="F1455">
            <v>44148</v>
          </cell>
        </row>
        <row r="1456">
          <cell r="D1456" t="str">
            <v>MALFC81BLLM151497</v>
          </cell>
          <cell r="E1456" t="str">
            <v>Cholamandalam MS General Insurance Co. Ltd.</v>
          </cell>
          <cell r="F1456">
            <v>44149</v>
          </cell>
        </row>
        <row r="1457">
          <cell r="D1457" t="str">
            <v>MALPB813LLM087130</v>
          </cell>
          <cell r="E1457" t="str">
            <v>Cholamandalam MS General Insurance Co. Ltd.</v>
          </cell>
          <cell r="F1457">
            <v>44149</v>
          </cell>
        </row>
        <row r="1458">
          <cell r="D1458" t="str">
            <v>MALB351CLLM117749</v>
          </cell>
          <cell r="E1458" t="str">
            <v>Cholamandalam MS General Insurance Co. Ltd.</v>
          </cell>
          <cell r="F1458">
            <v>44149</v>
          </cell>
        </row>
        <row r="1459">
          <cell r="D1459" t="str">
            <v>MALB351CYLM110788</v>
          </cell>
          <cell r="E1459" t="str">
            <v>Cholamandalam MS General Insurance Co. Ltd.</v>
          </cell>
          <cell r="F1459">
            <v>44149</v>
          </cell>
        </row>
        <row r="1460">
          <cell r="D1460" t="str">
            <v>MALB351CLLM115551</v>
          </cell>
          <cell r="E1460" t="str">
            <v>Kotak Mahindra General Insurance Co. Ltd.</v>
          </cell>
          <cell r="F1460">
            <v>44149</v>
          </cell>
        </row>
        <row r="1461">
          <cell r="D1461" t="str">
            <v>MALA841CLKM390517</v>
          </cell>
          <cell r="E1461" t="str">
            <v>HDFC ERGO General Insurance Co. Ltd.</v>
          </cell>
          <cell r="F1461">
            <v>44152</v>
          </cell>
        </row>
        <row r="1462">
          <cell r="D1462" t="str">
            <v>MALAF51CYKM091256</v>
          </cell>
          <cell r="E1462" t="str">
            <v>HDFC ERGO General Insurance Co. Ltd.</v>
          </cell>
          <cell r="F1462">
            <v>44152</v>
          </cell>
        </row>
        <row r="1463">
          <cell r="D1463" t="str">
            <v>MALBM51BLKM661900</v>
          </cell>
          <cell r="E1463" t="str">
            <v>Reliance General Insurance Co. Ltd.</v>
          </cell>
          <cell r="F1463">
            <v>44152</v>
          </cell>
        </row>
        <row r="1464">
          <cell r="D1464" t="str">
            <v>MALFC81DLLM152355</v>
          </cell>
          <cell r="E1464" t="str">
            <v>ICICI Lombard General Insurance Co. Ltd.</v>
          </cell>
          <cell r="F1464">
            <v>44152</v>
          </cell>
        </row>
        <row r="1465">
          <cell r="D1465" t="str">
            <v>MALB241CLLM040203</v>
          </cell>
          <cell r="E1465" t="str">
            <v>Cholamandalam MS General Insurance Co. Ltd.</v>
          </cell>
          <cell r="F1465">
            <v>44152</v>
          </cell>
        </row>
        <row r="1466">
          <cell r="D1466" t="str">
            <v>MALFC81ALLM130545</v>
          </cell>
          <cell r="E1466" t="str">
            <v>Go Digit General Insurance Ltd.</v>
          </cell>
          <cell r="F1466">
            <v>44152</v>
          </cell>
        </row>
        <row r="1467">
          <cell r="D1467" t="str">
            <v>MALD341CMLM015960</v>
          </cell>
          <cell r="E1467" t="str">
            <v>Kotak Mahindra General Insurance Co. Ltd.</v>
          </cell>
          <cell r="F1467">
            <v>44152</v>
          </cell>
        </row>
        <row r="1468">
          <cell r="D1468" t="str">
            <v>MALAF51CYLM109490</v>
          </cell>
          <cell r="E1468" t="str">
            <v>ICICI Lombard General Insurance Co. Ltd.</v>
          </cell>
          <cell r="F1468">
            <v>44152</v>
          </cell>
        </row>
        <row r="1469">
          <cell r="D1469" t="str">
            <v>MALAF51CLLM131820</v>
          </cell>
          <cell r="E1469" t="str">
            <v>HDFC ERGO General Insurance Co. Ltd.</v>
          </cell>
          <cell r="F1469">
            <v>44153</v>
          </cell>
        </row>
        <row r="1470">
          <cell r="D1470" t="str">
            <v>MALFC81BLLM151501</v>
          </cell>
          <cell r="E1470" t="str">
            <v>Reliance General Insurance Co. Ltd.</v>
          </cell>
          <cell r="F1470">
            <v>44153</v>
          </cell>
        </row>
        <row r="1471">
          <cell r="D1471" t="str">
            <v>MALB351CLLM116475</v>
          </cell>
          <cell r="E1471" t="str">
            <v>HDFC ERGO General Insurance Co. Ltd.</v>
          </cell>
          <cell r="F1471">
            <v>44154</v>
          </cell>
        </row>
        <row r="1472">
          <cell r="D1472" t="str">
            <v>MALBK512LLM020713</v>
          </cell>
          <cell r="E1472" t="str">
            <v>Cholamandalam MS General Insurance Co. Ltd.</v>
          </cell>
          <cell r="F1472">
            <v>44155</v>
          </cell>
        </row>
        <row r="1473">
          <cell r="D1473" t="str">
            <v>MALAF51CLKM102196</v>
          </cell>
          <cell r="E1473" t="str">
            <v>Reliance General Insurance Co. Ltd.</v>
          </cell>
          <cell r="F1473">
            <v>44155</v>
          </cell>
        </row>
        <row r="1474">
          <cell r="D1474" t="str">
            <v>MALFC81DLLM151846</v>
          </cell>
          <cell r="E1474" t="str">
            <v>HDFC ERGO General Insurance Co. Ltd.</v>
          </cell>
          <cell r="F1474">
            <v>44156</v>
          </cell>
        </row>
        <row r="1475">
          <cell r="D1475" t="str">
            <v>MALAF51CYKM096778</v>
          </cell>
          <cell r="E1475" t="str">
            <v>Reliance General Insurance Co. Ltd.</v>
          </cell>
          <cell r="F1475">
            <v>44156</v>
          </cell>
        </row>
        <row r="1476">
          <cell r="D1476" t="str">
            <v>MALFC81AVKM067775</v>
          </cell>
          <cell r="E1476" t="str">
            <v>Go Digit General Insurance Ltd.</v>
          </cell>
          <cell r="F1476">
            <v>44156</v>
          </cell>
        </row>
        <row r="1477">
          <cell r="D1477" t="str">
            <v>MALBM51BLKM765577</v>
          </cell>
          <cell r="E1477" t="str">
            <v>Go Digit General Insurance Ltd.</v>
          </cell>
          <cell r="F1477">
            <v>44158</v>
          </cell>
        </row>
        <row r="1478">
          <cell r="D1478" t="str">
            <v>MALA741CLKM387743</v>
          </cell>
          <cell r="E1478" t="str">
            <v>Reliance General Insurance Co. Ltd.</v>
          </cell>
          <cell r="F1478">
            <v>44158</v>
          </cell>
        </row>
        <row r="1479">
          <cell r="D1479" t="str">
            <v>MALPA813LLM089631</v>
          </cell>
          <cell r="E1479" t="str">
            <v>ICICI Lombard General Insurance Co. Ltd.</v>
          </cell>
          <cell r="F1479">
            <v>44158</v>
          </cell>
        </row>
        <row r="1480">
          <cell r="D1480" t="str">
            <v>MALPA813LLM090196</v>
          </cell>
          <cell r="E1480" t="str">
            <v>ICICI Lombard General Insurance Co. Ltd.</v>
          </cell>
          <cell r="F1480">
            <v>44158</v>
          </cell>
        </row>
        <row r="1481">
          <cell r="D1481" t="str">
            <v>MALB241CLLM046438</v>
          </cell>
          <cell r="E1481" t="str">
            <v>Cholamandalam MS General Insurance Co. Ltd.</v>
          </cell>
          <cell r="F1481">
            <v>44158</v>
          </cell>
        </row>
        <row r="1482">
          <cell r="D1482" t="str">
            <v>MALAF51CYLM133357</v>
          </cell>
          <cell r="E1482" t="str">
            <v>Cholamandalam MS General Insurance Co. Ltd.</v>
          </cell>
          <cell r="F1482">
            <v>44158</v>
          </cell>
        </row>
        <row r="1483">
          <cell r="D1483" t="str">
            <v>MALAF51CLLM124719</v>
          </cell>
          <cell r="E1483" t="str">
            <v>Cholamandalam MS General Insurance Co. Ltd.</v>
          </cell>
          <cell r="F1483">
            <v>44158</v>
          </cell>
        </row>
        <row r="1484">
          <cell r="D1484" t="str">
            <v>MALPA813LLM090058</v>
          </cell>
          <cell r="E1484" t="str">
            <v>Cholamandalam MS General Insurance Co. Ltd.</v>
          </cell>
          <cell r="F1484">
            <v>44158</v>
          </cell>
        </row>
        <row r="1485">
          <cell r="D1485" t="str">
            <v>MALBH512TLM021055</v>
          </cell>
          <cell r="E1485" t="str">
            <v>Go Digit General Insurance Ltd.</v>
          </cell>
          <cell r="F1485">
            <v>44158</v>
          </cell>
        </row>
        <row r="1486">
          <cell r="D1486" t="str">
            <v>MALAF51CLLM133008</v>
          </cell>
          <cell r="E1486" t="str">
            <v>Reliance General Insurance Co. Ltd.</v>
          </cell>
          <cell r="F1486">
            <v>44159</v>
          </cell>
        </row>
        <row r="1487">
          <cell r="D1487" t="str">
            <v>MALPC812LLM086905</v>
          </cell>
          <cell r="E1487" t="str">
            <v>Reliance General Insurance Co. Ltd.</v>
          </cell>
          <cell r="F1487">
            <v>44159</v>
          </cell>
        </row>
        <row r="1488">
          <cell r="D1488" t="str">
            <v>MALB241CLLM046972</v>
          </cell>
          <cell r="E1488" t="str">
            <v>Cholamandalam MS General Insurance Co. Ltd.</v>
          </cell>
          <cell r="F1488">
            <v>44159</v>
          </cell>
        </row>
        <row r="1489">
          <cell r="D1489" t="str">
            <v>MALPA812LLM089161</v>
          </cell>
          <cell r="E1489" t="str">
            <v>Cholamandalam MS General Insurance Co. Ltd.</v>
          </cell>
          <cell r="F1489">
            <v>44159</v>
          </cell>
        </row>
        <row r="1490">
          <cell r="D1490" t="str">
            <v>MALB241CLLM046768</v>
          </cell>
          <cell r="E1490" t="str">
            <v>Cholamandalam MS General Insurance Co. Ltd.</v>
          </cell>
          <cell r="F1490">
            <v>44159</v>
          </cell>
        </row>
        <row r="1491">
          <cell r="D1491" t="str">
            <v>MALB351CYLM119830</v>
          </cell>
          <cell r="E1491" t="str">
            <v>Cholamandalam MS General Insurance Co. Ltd.</v>
          </cell>
          <cell r="F1491">
            <v>44159</v>
          </cell>
        </row>
        <row r="1492">
          <cell r="D1492" t="str">
            <v>MALB351CLLM115543</v>
          </cell>
          <cell r="E1492" t="str">
            <v>HDFC ERGO General Insurance Co. Ltd.</v>
          </cell>
          <cell r="F1492">
            <v>44160</v>
          </cell>
        </row>
        <row r="1493">
          <cell r="D1493" t="str">
            <v>MALDH41UMGM023745</v>
          </cell>
          <cell r="E1493" t="str">
            <v>Reliance General Insurance Co. Ltd.</v>
          </cell>
          <cell r="F1493">
            <v>44160</v>
          </cell>
        </row>
        <row r="1494">
          <cell r="D1494" t="str">
            <v>MALA741CLKM373412</v>
          </cell>
          <cell r="E1494" t="str">
            <v>Reliance General Insurance Co. Ltd.</v>
          </cell>
          <cell r="F1494">
            <v>44160</v>
          </cell>
        </row>
        <row r="1495">
          <cell r="D1495" t="str">
            <v>MALBJ512LLM011187</v>
          </cell>
          <cell r="E1495" t="str">
            <v>Cholamandalam MS General Insurance Co. Ltd.</v>
          </cell>
          <cell r="F1495">
            <v>44160</v>
          </cell>
        </row>
        <row r="1496">
          <cell r="D1496" t="str">
            <v>MALPA813LLM090275</v>
          </cell>
          <cell r="E1496" t="str">
            <v>Cholamandalam MS General Insurance Co. Ltd.</v>
          </cell>
          <cell r="F1496">
            <v>44160</v>
          </cell>
        </row>
        <row r="1497">
          <cell r="D1497" t="str">
            <v>MALC841GLLM249563</v>
          </cell>
          <cell r="E1497" t="str">
            <v>Cholamandalam MS General Insurance Co. Ltd.</v>
          </cell>
          <cell r="F1497">
            <v>44160</v>
          </cell>
        </row>
        <row r="1498">
          <cell r="D1498" t="str">
            <v>MALPA813LLM089439</v>
          </cell>
          <cell r="E1498" t="str">
            <v>Kotak Mahindra General Insurance Co. Ltd.</v>
          </cell>
          <cell r="F1498">
            <v>44160</v>
          </cell>
        </row>
        <row r="1499">
          <cell r="D1499" t="str">
            <v>MALFC81BLLM150747</v>
          </cell>
          <cell r="E1499" t="str">
            <v>HDFC ERGO General Insurance Co. Ltd.</v>
          </cell>
          <cell r="F1499">
            <v>44161</v>
          </cell>
        </row>
        <row r="1500">
          <cell r="D1500" t="str">
            <v>MALPC813LLM089029</v>
          </cell>
          <cell r="E1500" t="str">
            <v>Reliance General Insurance Co. Ltd.</v>
          </cell>
          <cell r="F1500">
            <v>44161</v>
          </cell>
        </row>
        <row r="1501">
          <cell r="D1501" t="str">
            <v>MALB241CLLM046967</v>
          </cell>
          <cell r="E1501" t="str">
            <v>Cholamandalam MS General Insurance Co. Ltd.</v>
          </cell>
          <cell r="F1501">
            <v>44161</v>
          </cell>
        </row>
        <row r="1502">
          <cell r="D1502" t="str">
            <v>MALC181RLKM635295</v>
          </cell>
          <cell r="E1502" t="str">
            <v>Go Digit General Insurance Ltd.</v>
          </cell>
          <cell r="F1502">
            <v>44161</v>
          </cell>
        </row>
        <row r="1503">
          <cell r="D1503" t="str">
            <v>MALAF51CYKM105021</v>
          </cell>
          <cell r="E1503" t="str">
            <v>Kotak Mahindra General Insurance Co. Ltd.</v>
          </cell>
          <cell r="F1503">
            <v>44161</v>
          </cell>
        </row>
        <row r="1504">
          <cell r="D1504" t="str">
            <v>MALPA813LLM092285</v>
          </cell>
          <cell r="E1504" t="str">
            <v>Cholamandalam MS General Insurance Co. Ltd.</v>
          </cell>
          <cell r="F1504">
            <v>44162</v>
          </cell>
        </row>
        <row r="1505">
          <cell r="D1505" t="str">
            <v>MALB351CYLM120653</v>
          </cell>
          <cell r="E1505" t="str">
            <v>Go Digit General Insurance Ltd.</v>
          </cell>
          <cell r="F1505">
            <v>44162</v>
          </cell>
        </row>
        <row r="1506">
          <cell r="D1506" t="str">
            <v>MALC841CLKM200002</v>
          </cell>
          <cell r="E1506" t="str">
            <v>HDFC ERGO General Insurance Co. Ltd.</v>
          </cell>
          <cell r="F1506">
            <v>44163</v>
          </cell>
        </row>
        <row r="1507">
          <cell r="D1507" t="str">
            <v>MALAF51CLKM091704</v>
          </cell>
          <cell r="E1507" t="str">
            <v>Bajaj Allianz General Insurance Co. Ltd.</v>
          </cell>
          <cell r="F1507">
            <v>44163</v>
          </cell>
        </row>
        <row r="1508">
          <cell r="D1508" t="str">
            <v>MALAF51CYKM102430</v>
          </cell>
          <cell r="E1508" t="str">
            <v>Reliance General Insurance Co. Ltd.</v>
          </cell>
          <cell r="F1508">
            <v>44165</v>
          </cell>
        </row>
        <row r="1509">
          <cell r="D1509" t="str">
            <v>MALPC813MLM092862</v>
          </cell>
          <cell r="E1509" t="str">
            <v>HDFC ERGO General Insurance Co. Ltd.</v>
          </cell>
          <cell r="F1509">
            <v>44165</v>
          </cell>
        </row>
        <row r="1510">
          <cell r="D1510" t="str">
            <v>MALPC811VLM082235</v>
          </cell>
          <cell r="E1510" t="str">
            <v>HDFC ERGO General Insurance Co. Ltd.</v>
          </cell>
          <cell r="F1510">
            <v>44165</v>
          </cell>
        </row>
        <row r="1511">
          <cell r="D1511" t="str">
            <v>MALB241CLLM047357</v>
          </cell>
          <cell r="E1511" t="str">
            <v>Kotak Mahindra General Insurance Co. Ltd.</v>
          </cell>
          <cell r="F1511">
            <v>44165</v>
          </cell>
        </row>
        <row r="1512">
          <cell r="D1512" t="str">
            <v>MALB241CLLM047357</v>
          </cell>
          <cell r="E1512" t="str">
            <v>Kotak Mahindra General Insurance Co. Ltd.</v>
          </cell>
          <cell r="F1512">
            <v>44165</v>
          </cell>
        </row>
        <row r="1513">
          <cell r="D1513" t="str">
            <v>MALAF51CLLM132419</v>
          </cell>
          <cell r="E1513" t="str">
            <v>Kotak Mahindra General Insurance Co. Ltd</v>
          </cell>
          <cell r="F1513">
            <v>44166</v>
          </cell>
        </row>
        <row r="1514">
          <cell r="D1514" t="str">
            <v>MALB241CLLM047831</v>
          </cell>
          <cell r="E1514" t="str">
            <v>Cholamandalam MS General Insurance Co. Ltd.</v>
          </cell>
          <cell r="F1514">
            <v>44166</v>
          </cell>
        </row>
        <row r="1515">
          <cell r="D1515" t="str">
            <v>MALFC81BLLM156328</v>
          </cell>
          <cell r="E1515" t="str">
            <v>Kotak Mahindra General Insurance Co. Ltd.</v>
          </cell>
          <cell r="F1515">
            <v>44166</v>
          </cell>
        </row>
        <row r="1516">
          <cell r="D1516" t="str">
            <v>MALFE81ALKM062281</v>
          </cell>
          <cell r="E1516" t="str">
            <v>The New India Assurance Co. Ltd.</v>
          </cell>
          <cell r="F1516">
            <v>44166</v>
          </cell>
        </row>
        <row r="1517">
          <cell r="D1517" t="str">
            <v>MALAF51CYKM095915</v>
          </cell>
          <cell r="E1517" t="str">
            <v>Kotak Mahindra General Insurance Co. Ltd.</v>
          </cell>
          <cell r="F1517">
            <v>44166</v>
          </cell>
        </row>
        <row r="1518">
          <cell r="D1518" t="str">
            <v>MALAF51CYLM109483</v>
          </cell>
          <cell r="E1518" t="str">
            <v>Reliance General Insurance Co. Ltd</v>
          </cell>
          <cell r="F1518">
            <v>44167</v>
          </cell>
        </row>
        <row r="1519">
          <cell r="D1519" t="str">
            <v>MALPC813LLM095862</v>
          </cell>
          <cell r="E1519" t="str">
            <v>HDFC ERGO General Insurance Co. Ltd.</v>
          </cell>
          <cell r="F1519">
            <v>44167</v>
          </cell>
        </row>
        <row r="1520">
          <cell r="D1520" t="str">
            <v>MALA851CMJM941334</v>
          </cell>
          <cell r="E1520" t="str">
            <v>Reliance General Insurance Co. Ltd.</v>
          </cell>
          <cell r="F1520">
            <v>44167</v>
          </cell>
        </row>
        <row r="1521">
          <cell r="D1521" t="str">
            <v>MALBM51BLKM775210</v>
          </cell>
          <cell r="E1521" t="str">
            <v>Reliance General Insurance Co. Ltd.</v>
          </cell>
          <cell r="F1521">
            <v>44167</v>
          </cell>
        </row>
        <row r="1522">
          <cell r="D1522" t="str">
            <v>MALAF51CLKM101709</v>
          </cell>
          <cell r="E1522" t="str">
            <v>Reliance General Insurance Co. Ltd.</v>
          </cell>
          <cell r="F1522">
            <v>44167</v>
          </cell>
        </row>
        <row r="1523">
          <cell r="D1523" t="str">
            <v>MALB251CLLM113199</v>
          </cell>
          <cell r="E1523" t="str">
            <v>Cholamandalam MS General Insurance Co. Ltd.</v>
          </cell>
          <cell r="F1523">
            <v>44167</v>
          </cell>
        </row>
        <row r="1524">
          <cell r="D1524" t="str">
            <v>MALB241CLLM046444</v>
          </cell>
          <cell r="E1524" t="str">
            <v>Cholamandalam MS General Insurance Co. Ltd.</v>
          </cell>
          <cell r="F1524">
            <v>44167</v>
          </cell>
        </row>
        <row r="1525">
          <cell r="D1525" t="str">
            <v>MALFC81BLLM157766</v>
          </cell>
          <cell r="E1525" t="str">
            <v>Cholamandalam MS General Insurance Co. Ltd.</v>
          </cell>
          <cell r="F1525">
            <v>44167</v>
          </cell>
        </row>
        <row r="1526">
          <cell r="D1526" t="str">
            <v>MALB351CLLM116477</v>
          </cell>
          <cell r="E1526" t="str">
            <v>ICICI Lombard General Insurance Co. Ltd.</v>
          </cell>
          <cell r="F1526">
            <v>44168</v>
          </cell>
        </row>
        <row r="1527">
          <cell r="D1527" t="str">
            <v>MALB351CLLM116476</v>
          </cell>
          <cell r="E1527" t="str">
            <v>Cholamandalam MS General Insurance Co. Ltd.</v>
          </cell>
          <cell r="F1527">
            <v>44168</v>
          </cell>
        </row>
        <row r="1528">
          <cell r="D1528" t="str">
            <v>MALAF51CLKM095169</v>
          </cell>
          <cell r="E1528" t="str">
            <v>Reliance General Insurance Co. Ltd.</v>
          </cell>
          <cell r="F1528">
            <v>44168</v>
          </cell>
        </row>
        <row r="1529">
          <cell r="D1529" t="str">
            <v>MALJ381AMKM015454</v>
          </cell>
          <cell r="E1529" t="str">
            <v>Reliance General Insurance Co. Ltd.</v>
          </cell>
          <cell r="F1529">
            <v>44168</v>
          </cell>
        </row>
        <row r="1530">
          <cell r="D1530" t="str">
            <v>MALBM51BTKM781586</v>
          </cell>
          <cell r="E1530" t="str">
            <v>Kotak Mahindra General Insurance Co. Ltd.</v>
          </cell>
          <cell r="F1530">
            <v>44168</v>
          </cell>
        </row>
        <row r="1531">
          <cell r="D1531" t="str">
            <v>MALPC813MLM094629</v>
          </cell>
          <cell r="E1531" t="str">
            <v>Cholamandalam MS General Insurance Co. Ltd.</v>
          </cell>
          <cell r="F1531">
            <v>44169</v>
          </cell>
        </row>
        <row r="1532">
          <cell r="D1532" t="str">
            <v>MALFC81DLLM155192</v>
          </cell>
          <cell r="E1532" t="str">
            <v>Kotak Mahindra General Insurance Co. Ltd.</v>
          </cell>
          <cell r="F1532">
            <v>44169</v>
          </cell>
        </row>
        <row r="1533">
          <cell r="D1533" t="str">
            <v>MALAF51CYLM134667</v>
          </cell>
          <cell r="E1533" t="str">
            <v>Kotak Mahindra General Insurance Co. Ltd.</v>
          </cell>
          <cell r="F1533">
            <v>44169</v>
          </cell>
        </row>
        <row r="1534">
          <cell r="D1534" t="str">
            <v>MALC381CMKM643115</v>
          </cell>
          <cell r="E1534" t="str">
            <v>The New India Assurance Co. Ltd.</v>
          </cell>
          <cell r="F1534">
            <v>44169</v>
          </cell>
        </row>
        <row r="1535">
          <cell r="D1535" t="str">
            <v>MALAF51CLJM032216</v>
          </cell>
          <cell r="E1535" t="str">
            <v>Reliance General Insurance Co. Ltd.</v>
          </cell>
          <cell r="F1535">
            <v>44170</v>
          </cell>
        </row>
        <row r="1536">
          <cell r="D1536" t="str">
            <v>MALB251CLLM111321</v>
          </cell>
          <cell r="E1536" t="str">
            <v>Kotak Mahindra General Insurance Co. Ltd.</v>
          </cell>
          <cell r="F1536">
            <v>44170</v>
          </cell>
        </row>
        <row r="1537">
          <cell r="D1537" t="str">
            <v>MALC381CMJM506715</v>
          </cell>
          <cell r="E1537" t="str">
            <v>Reliance General Insurance Co. Ltd.</v>
          </cell>
          <cell r="F1537">
            <v>44172</v>
          </cell>
        </row>
        <row r="1538">
          <cell r="D1538" t="str">
            <v>MALB351CYLM120658</v>
          </cell>
          <cell r="E1538" t="str">
            <v>Cholamandalam MS General Insurance Co. Ltd.</v>
          </cell>
          <cell r="F1538">
            <v>44172</v>
          </cell>
        </row>
        <row r="1539">
          <cell r="D1539" t="str">
            <v>MALBJ511VLM022957</v>
          </cell>
          <cell r="E1539" t="str">
            <v>Kotak Mahindra General Insurance Co. Ltd.</v>
          </cell>
          <cell r="F1539">
            <v>44172</v>
          </cell>
        </row>
        <row r="1540">
          <cell r="D1540" t="str">
            <v>MALBK511VLM025300</v>
          </cell>
          <cell r="E1540" t="str">
            <v>Kotak Mahindra General Insurance Co. Ltd.</v>
          </cell>
          <cell r="F1540">
            <v>44172</v>
          </cell>
        </row>
        <row r="1541">
          <cell r="D1541" t="str">
            <v>MALFC81DLLM157545</v>
          </cell>
          <cell r="E1541" t="str">
            <v>Kotak Mahindra General Insurance Co. Ltd.</v>
          </cell>
          <cell r="F1541">
            <v>44172</v>
          </cell>
        </row>
        <row r="1542">
          <cell r="D1542" t="str">
            <v>MALC381ULJM508392</v>
          </cell>
          <cell r="E1542" t="str">
            <v>Reliance General Insurance Co. Ltd.</v>
          </cell>
          <cell r="F1542">
            <v>44173</v>
          </cell>
        </row>
        <row r="1543">
          <cell r="D1543" t="str">
            <v>MALBJ512LLM021084</v>
          </cell>
          <cell r="E1543" t="str">
            <v>Cholamandalam MS General Insurance Co. Ltd.</v>
          </cell>
          <cell r="F1543">
            <v>44173</v>
          </cell>
        </row>
        <row r="1544">
          <cell r="D1544" t="str">
            <v>MALA841CLKM390269</v>
          </cell>
          <cell r="E1544" t="str">
            <v>The New India Assurance Co. Ltd.</v>
          </cell>
          <cell r="F1544">
            <v>44174</v>
          </cell>
        </row>
        <row r="1545">
          <cell r="D1545" t="str">
            <v>MALB351CYKM017395</v>
          </cell>
          <cell r="E1545" t="str">
            <v>HDFC ERGO General Insurance Co. Ltd.</v>
          </cell>
          <cell r="F1545">
            <v>43839</v>
          </cell>
        </row>
        <row r="1546">
          <cell r="D1546" t="str">
            <v>MALBM51BLJM637053</v>
          </cell>
          <cell r="E1546" t="str">
            <v>Reliance General Insurance Co. Ltd.</v>
          </cell>
          <cell r="F1546">
            <v>44174</v>
          </cell>
        </row>
        <row r="1547">
          <cell r="D1547" t="str">
            <v>MALC841DLKM202956</v>
          </cell>
          <cell r="E1547" t="str">
            <v>The New India Assurance Co. Ltd.</v>
          </cell>
          <cell r="F1547">
            <v>44174</v>
          </cell>
        </row>
        <row r="1548">
          <cell r="D1548" t="str">
            <v>MALBH512LLM026682</v>
          </cell>
          <cell r="E1548" t="str">
            <v>Kotak Mahindra General Insurance Co. Ltd.</v>
          </cell>
          <cell r="F1548">
            <v>44174</v>
          </cell>
        </row>
        <row r="1549">
          <cell r="D1549" t="str">
            <v>MALPC812LLM092529</v>
          </cell>
          <cell r="E1549" t="str">
            <v>Kotak Mahindra General Insurance Co. Ltd.</v>
          </cell>
          <cell r="F1549">
            <v>44174</v>
          </cell>
        </row>
        <row r="1550">
          <cell r="D1550" t="str">
            <v>MALB351CYKM015240</v>
          </cell>
          <cell r="E1550" t="str">
            <v>HDFC ERGO General Insurance Co. Ltd.</v>
          </cell>
          <cell r="F1550">
            <v>43833</v>
          </cell>
        </row>
        <row r="1551">
          <cell r="D1551" t="str">
            <v>MALPC813LLM086273</v>
          </cell>
          <cell r="E1551" t="str">
            <v>Reliance General Insurance Co. Ltd.</v>
          </cell>
          <cell r="F1551">
            <v>44175</v>
          </cell>
        </row>
        <row r="1552">
          <cell r="D1552" t="str">
            <v>MALB251CLLM116436</v>
          </cell>
          <cell r="E1552" t="str">
            <v>Cholamandalam MS General Insurance Co. Ltd.</v>
          </cell>
          <cell r="F1552">
            <v>44175</v>
          </cell>
        </row>
        <row r="1553">
          <cell r="D1553" t="str">
            <v>MALPA813LLM100498</v>
          </cell>
          <cell r="E1553" t="str">
            <v>Cholamandalam MS General Insurance Co. Ltd.</v>
          </cell>
          <cell r="F1553">
            <v>44175</v>
          </cell>
        </row>
        <row r="1554">
          <cell r="D1554" t="str">
            <v>MALB241CYLM049453</v>
          </cell>
          <cell r="E1554" t="str">
            <v>Cholamandalam MS General Insurance Co. Ltd.</v>
          </cell>
          <cell r="F1554">
            <v>44176</v>
          </cell>
        </row>
        <row r="1555">
          <cell r="D1555" t="str">
            <v>MALPC813LLM097292</v>
          </cell>
          <cell r="E1555" t="str">
            <v>Cholamandalam MS General Insurance Co. Ltd.</v>
          </cell>
          <cell r="F1555">
            <v>44176</v>
          </cell>
        </row>
        <row r="1556">
          <cell r="D1556" t="str">
            <v>MALB351CYLM110864</v>
          </cell>
          <cell r="E1556" t="str">
            <v>Cholamandalam MS General Insurance Co. Ltd.</v>
          </cell>
          <cell r="F1556">
            <v>44176</v>
          </cell>
        </row>
        <row r="1557">
          <cell r="D1557" t="str">
            <v>MALFC81ALLM154809</v>
          </cell>
          <cell r="E1557" t="str">
            <v>Cholamandalam MS General Insurance Co. Ltd.</v>
          </cell>
          <cell r="F1557">
            <v>44176</v>
          </cell>
        </row>
        <row r="1558">
          <cell r="D1558" t="str">
            <v>MALC381CMKM644503</v>
          </cell>
          <cell r="E1558" t="str">
            <v>Reliance General Insurance Co. Ltd.</v>
          </cell>
          <cell r="F1558">
            <v>44177</v>
          </cell>
        </row>
        <row r="1559">
          <cell r="D1559" t="str">
            <v>MALC381CMJM506752</v>
          </cell>
          <cell r="E1559" t="str">
            <v>ICICI Lombard General Insurance Co. Ltd.</v>
          </cell>
          <cell r="F1559">
            <v>44177</v>
          </cell>
        </row>
        <row r="1560">
          <cell r="D1560" t="str">
            <v>MALAF51CLKM100086</v>
          </cell>
          <cell r="E1560" t="str">
            <v>Cholamandalam MS General Insurance Co. Ltd.</v>
          </cell>
          <cell r="F1560">
            <v>44177</v>
          </cell>
        </row>
        <row r="1561">
          <cell r="D1561" t="str">
            <v>MALB241CLLM047332</v>
          </cell>
          <cell r="E1561" t="str">
            <v>Cholamandalam MS General Insurance Co. Ltd.</v>
          </cell>
          <cell r="F1561">
            <v>44179</v>
          </cell>
        </row>
        <row r="1562">
          <cell r="D1562" t="str">
            <v>MALB351CLLM076235</v>
          </cell>
          <cell r="E1562" t="str">
            <v>Cholamandalam MS General Insurance Co. Ltd.</v>
          </cell>
          <cell r="F1562">
            <v>44179</v>
          </cell>
        </row>
        <row r="1563">
          <cell r="D1563" t="str">
            <v>MALBM51BTKM781611</v>
          </cell>
          <cell r="E1563" t="str">
            <v>Kotak Mahindra General Insurance Co. Ltd.</v>
          </cell>
          <cell r="F1563">
            <v>44179</v>
          </cell>
        </row>
        <row r="1564">
          <cell r="D1564" t="str">
            <v>MALFC81BLLM162331</v>
          </cell>
          <cell r="E1564" t="str">
            <v>HDFC ERGO General Insurance Co. Ltd.</v>
          </cell>
          <cell r="F1564">
            <v>44180</v>
          </cell>
        </row>
        <row r="1565">
          <cell r="D1565" t="str">
            <v>MALB351CLLM129019</v>
          </cell>
          <cell r="E1565" t="str">
            <v>HDFC ERGO General Insurance Co. Ltd.</v>
          </cell>
          <cell r="F1565">
            <v>44180</v>
          </cell>
        </row>
        <row r="1566">
          <cell r="D1566" t="str">
            <v>MALA851CMJM954389</v>
          </cell>
          <cell r="E1566" t="str">
            <v>Reliance General Insurance Co. Ltd.</v>
          </cell>
          <cell r="F1566">
            <v>44180</v>
          </cell>
        </row>
        <row r="1567">
          <cell r="D1567" t="str">
            <v>MALB241CLLM049807</v>
          </cell>
          <cell r="E1567" t="str">
            <v>Reliance General Insurance Co. Ltd.</v>
          </cell>
          <cell r="F1567">
            <v>44180</v>
          </cell>
        </row>
        <row r="1568">
          <cell r="D1568" t="str">
            <v>MALFC81DLLM161686</v>
          </cell>
          <cell r="E1568" t="str">
            <v>Cholamandalam MS General Insurance Co. Ltd.</v>
          </cell>
          <cell r="F1568">
            <v>44180</v>
          </cell>
        </row>
        <row r="1569">
          <cell r="D1569" t="str">
            <v>MALPC813MLM102890</v>
          </cell>
          <cell r="E1569" t="str">
            <v>Cholamandalam MS General Insurance Co. Ltd.</v>
          </cell>
          <cell r="F1569">
            <v>44180</v>
          </cell>
        </row>
        <row r="1570">
          <cell r="D1570" t="str">
            <v>MALA851CLFM340376</v>
          </cell>
          <cell r="E1570" t="str">
            <v>Bajaj Allianz General Insurance Co. Ltd.</v>
          </cell>
          <cell r="F1570">
            <v>44180</v>
          </cell>
        </row>
        <row r="1571">
          <cell r="D1571" t="str">
            <v>MALBM51BLKM776375</v>
          </cell>
          <cell r="E1571" t="str">
            <v>Kotak Mahindra General Insurance Co. Ltd.</v>
          </cell>
          <cell r="F1571">
            <v>44180</v>
          </cell>
        </row>
        <row r="1572">
          <cell r="D1572" t="str">
            <v>MALPA813LLM100484</v>
          </cell>
          <cell r="E1572" t="str">
            <v>Cholamandalam MS General Insurance Co. Ltd.</v>
          </cell>
          <cell r="F1572">
            <v>44181</v>
          </cell>
        </row>
        <row r="1573">
          <cell r="D1573" t="str">
            <v>MALC841DLJM109700</v>
          </cell>
          <cell r="E1573" t="str">
            <v>Cholamandalam MS General Insurance Co. Ltd.</v>
          </cell>
          <cell r="F1573">
            <v>44181</v>
          </cell>
        </row>
        <row r="1574">
          <cell r="D1574" t="str">
            <v>MALC181RLKM636754</v>
          </cell>
          <cell r="E1574" t="str">
            <v>Cholamandalam MS General Insurance Co. Ltd.</v>
          </cell>
          <cell r="F1574">
            <v>44181</v>
          </cell>
        </row>
        <row r="1575">
          <cell r="D1575" t="str">
            <v>MALB241CLLM049811</v>
          </cell>
          <cell r="E1575" t="str">
            <v>HDFC ERGO General Insurance Co. Ltd.</v>
          </cell>
          <cell r="F1575">
            <v>44182</v>
          </cell>
        </row>
        <row r="1576">
          <cell r="D1576" t="str">
            <v>MALA851ELJM913586</v>
          </cell>
          <cell r="E1576" t="str">
            <v>Reliance General Insurance Co. Ltd.</v>
          </cell>
          <cell r="F1576">
            <v>44182</v>
          </cell>
        </row>
        <row r="1577">
          <cell r="D1577" t="str">
            <v>MALB351CYLM110815</v>
          </cell>
          <cell r="E1577" t="str">
            <v>Reliance General Insurance Co. Ltd.</v>
          </cell>
          <cell r="F1577">
            <v>44182</v>
          </cell>
        </row>
        <row r="1578">
          <cell r="D1578" t="str">
            <v>MALB351CLLM128460</v>
          </cell>
          <cell r="E1578" t="str">
            <v>Reliance General Insurance Co. Ltd.</v>
          </cell>
          <cell r="F1578">
            <v>44182</v>
          </cell>
        </row>
        <row r="1579">
          <cell r="D1579" t="str">
            <v>MALB241CLLM050208</v>
          </cell>
          <cell r="E1579" t="str">
            <v>ICICI Lombard General Insurance Co. Ltd.</v>
          </cell>
          <cell r="F1579">
            <v>44182</v>
          </cell>
        </row>
        <row r="1580">
          <cell r="D1580" t="str">
            <v>MALB351CYLM115939</v>
          </cell>
          <cell r="E1580" t="str">
            <v>Cholamandalam MS General Insurance Co. Ltd.</v>
          </cell>
          <cell r="F1580">
            <v>44182</v>
          </cell>
        </row>
        <row r="1581">
          <cell r="D1581" t="str">
            <v>MALB241CLLM050203</v>
          </cell>
          <cell r="E1581" t="str">
            <v>Kotak Mahindra General Insurance Co. Ltd.</v>
          </cell>
          <cell r="F1581">
            <v>44182</v>
          </cell>
        </row>
        <row r="1582">
          <cell r="D1582" t="str">
            <v>MALC841CLKM189472</v>
          </cell>
          <cell r="E1582" t="str">
            <v>Reliance General Insurance Co. Ltd.</v>
          </cell>
          <cell r="F1582">
            <v>44182</v>
          </cell>
        </row>
        <row r="1583">
          <cell r="D1583" t="str">
            <v>MALA741CLKM388161</v>
          </cell>
          <cell r="E1583" t="str">
            <v>The New India Assurance Co. Ltd.</v>
          </cell>
          <cell r="F1583">
            <v>44183</v>
          </cell>
        </row>
        <row r="1584">
          <cell r="D1584" t="str">
            <v>MALB351CLLM116163</v>
          </cell>
          <cell r="E1584" t="str">
            <v>ICICI Lombard General Insurance Co. Ltd.</v>
          </cell>
          <cell r="F1584">
            <v>44183</v>
          </cell>
        </row>
        <row r="1585">
          <cell r="D1585" t="str">
            <v>MALPA813LLM101771</v>
          </cell>
          <cell r="E1585" t="str">
            <v>ICICI Lombard General Insurance Co. Ltd.</v>
          </cell>
          <cell r="F1585">
            <v>44183</v>
          </cell>
        </row>
        <row r="1586">
          <cell r="D1586" t="str">
            <v>MALBM51BLFM187362</v>
          </cell>
          <cell r="E1586" t="str">
            <v>Cholamandalam MS General Insurance Co. Ltd.</v>
          </cell>
          <cell r="F1586">
            <v>44183</v>
          </cell>
        </row>
        <row r="1587">
          <cell r="D1587" t="str">
            <v>MALPA813LLM101694</v>
          </cell>
          <cell r="E1587" t="str">
            <v>Kotak Mahindra General Insurance Co. Ltd.</v>
          </cell>
          <cell r="F1587">
            <v>44183</v>
          </cell>
        </row>
        <row r="1588">
          <cell r="D1588" t="str">
            <v>MALFC81DLLM166201</v>
          </cell>
          <cell r="E1588" t="str">
            <v>Kotak Mahindra General Insurance Co. Ltd.</v>
          </cell>
          <cell r="F1588">
            <v>44183</v>
          </cell>
        </row>
        <row r="1589">
          <cell r="D1589" t="str">
            <v>MALB351CLLM128108</v>
          </cell>
          <cell r="E1589" t="str">
            <v>HDFC ERGO General Insurance Co. Ltd.</v>
          </cell>
          <cell r="F1589">
            <v>44184</v>
          </cell>
        </row>
        <row r="1590">
          <cell r="D1590" t="str">
            <v>MALB351CLLM116364</v>
          </cell>
          <cell r="E1590" t="str">
            <v>HDFC ERGO General Insurance Co. Ltd.</v>
          </cell>
          <cell r="F1590">
            <v>44184</v>
          </cell>
        </row>
        <row r="1591">
          <cell r="D1591" t="str">
            <v>MALAF51CLKM065204</v>
          </cell>
          <cell r="E1591" t="str">
            <v>Reliance General Insurance Co. Ltd.</v>
          </cell>
          <cell r="F1591">
            <v>44184</v>
          </cell>
        </row>
        <row r="1592">
          <cell r="D1592" t="str">
            <v>MALFC81DLLM157864</v>
          </cell>
          <cell r="E1592" t="str">
            <v>ICICI Lombard General Insurance Co. Ltd.</v>
          </cell>
          <cell r="F1592">
            <v>44184</v>
          </cell>
        </row>
        <row r="1593">
          <cell r="D1593" t="str">
            <v>MALAF51CLKM059352</v>
          </cell>
          <cell r="E1593" t="str">
            <v>Kotak Mahindra General Insurance Co. Ltd.</v>
          </cell>
          <cell r="F1593">
            <v>44184</v>
          </cell>
        </row>
        <row r="1594">
          <cell r="D1594" t="str">
            <v>MALBM51BLKM782138</v>
          </cell>
          <cell r="E1594" t="str">
            <v>The New India Assurance Co. Ltd.</v>
          </cell>
          <cell r="F1594">
            <v>44184</v>
          </cell>
        </row>
        <row r="1595">
          <cell r="D1595" t="str">
            <v>MALPC813LLM101852</v>
          </cell>
          <cell r="E1595" t="str">
            <v>Kotak Mahindra General Insurance Co. Ltd.</v>
          </cell>
          <cell r="F1595">
            <v>44184</v>
          </cell>
        </row>
        <row r="1596">
          <cell r="D1596" t="str">
            <v>MALPC813LLM102807</v>
          </cell>
          <cell r="E1596" t="str">
            <v>Kotak Mahindra General Insurance Co. Ltd.</v>
          </cell>
          <cell r="F1596">
            <v>44184</v>
          </cell>
        </row>
        <row r="1597">
          <cell r="D1597" t="str">
            <v>MALA741CLKM389135</v>
          </cell>
          <cell r="E1597" t="str">
            <v>The New India Assurance Co. Ltd.</v>
          </cell>
          <cell r="F1597">
            <v>44187</v>
          </cell>
        </row>
        <row r="1598">
          <cell r="D1598" t="str">
            <v>MALC181RLKM639619</v>
          </cell>
          <cell r="E1598" t="str">
            <v>The New India Assurance Co. Ltd.</v>
          </cell>
          <cell r="F1598">
            <v>44187</v>
          </cell>
        </row>
        <row r="1599">
          <cell r="D1599" t="str">
            <v>MALC181RLKM642883</v>
          </cell>
          <cell r="E1599" t="str">
            <v>The New India Assurance Co. Ltd.</v>
          </cell>
          <cell r="F1599">
            <v>44187</v>
          </cell>
        </row>
        <row r="1600">
          <cell r="D1600" t="str">
            <v>MALB351CYKM015472</v>
          </cell>
          <cell r="E1600" t="str">
            <v>The New India Assurance Co. Ltd.</v>
          </cell>
          <cell r="F1600">
            <v>44188</v>
          </cell>
        </row>
        <row r="1601">
          <cell r="D1601" t="str">
            <v>MALBK512LLM032158</v>
          </cell>
          <cell r="E1601" t="str">
            <v>HDFC ERGO General Insurance Co. Ltd.</v>
          </cell>
          <cell r="F1601">
            <v>44186</v>
          </cell>
        </row>
        <row r="1602">
          <cell r="D1602" t="str">
            <v>MALFC81DLLM160216</v>
          </cell>
          <cell r="E1602" t="str">
            <v>HDFC ERGO General Insurance Co. Ltd.</v>
          </cell>
          <cell r="F1602">
            <v>44187</v>
          </cell>
        </row>
        <row r="1603">
          <cell r="D1603" t="str">
            <v>MALB351CLLM128107</v>
          </cell>
          <cell r="E1603" t="str">
            <v>Reliance General Insurance Co. Ltd.</v>
          </cell>
          <cell r="F1603">
            <v>44186</v>
          </cell>
        </row>
        <row r="1604">
          <cell r="D1604" t="str">
            <v>MALBH512LLM030366</v>
          </cell>
          <cell r="E1604" t="str">
            <v>Reliance General Insurance Co. Ltd.</v>
          </cell>
          <cell r="F1604">
            <v>44187</v>
          </cell>
        </row>
        <row r="1605">
          <cell r="D1605" t="str">
            <v>MALFC81BLLM153474</v>
          </cell>
          <cell r="E1605" t="str">
            <v>Reliance General Insurance Co. Ltd.</v>
          </cell>
          <cell r="F1605">
            <v>44187</v>
          </cell>
        </row>
        <row r="1606">
          <cell r="D1606" t="str">
            <v>MALB351CLLM129024</v>
          </cell>
          <cell r="E1606" t="str">
            <v>Reliance General Insurance Co. Ltd.</v>
          </cell>
          <cell r="F1606">
            <v>44188</v>
          </cell>
        </row>
        <row r="1607">
          <cell r="D1607" t="str">
            <v>MALA851CLJM953014</v>
          </cell>
          <cell r="E1607" t="str">
            <v>Cholamandalam MS General Insurance Co. Ltd.</v>
          </cell>
          <cell r="F1607">
            <v>44186</v>
          </cell>
        </row>
        <row r="1608">
          <cell r="D1608" t="str">
            <v>MALFC81BLKM074259</v>
          </cell>
          <cell r="E1608" t="str">
            <v>Cholamandalam MS General Insurance Co. Ltd.</v>
          </cell>
          <cell r="F1608">
            <v>44193</v>
          </cell>
        </row>
        <row r="1609">
          <cell r="D1609" t="str">
            <v>MALBM51BLKM781801</v>
          </cell>
          <cell r="E1609" t="str">
            <v>Bajaj Allianz General Insurance Co. Ltd.</v>
          </cell>
          <cell r="F1609">
            <v>44193</v>
          </cell>
        </row>
        <row r="1610">
          <cell r="D1610" t="str">
            <v>MALAF51CYKM087316</v>
          </cell>
          <cell r="E1610" t="str">
            <v>Kotak Mahindra General Insurance Co. Ltd.</v>
          </cell>
          <cell r="F1610">
            <v>44186</v>
          </cell>
        </row>
        <row r="1611">
          <cell r="D1611" t="str">
            <v>MALFC81AVLM167272</v>
          </cell>
          <cell r="E1611" t="str">
            <v>Kotak Mahindra General Insurance Co. Ltd.</v>
          </cell>
          <cell r="F1611">
            <v>44186</v>
          </cell>
        </row>
        <row r="1612">
          <cell r="D1612" t="str">
            <v>MALAF51CYJM028982</v>
          </cell>
          <cell r="E1612" t="str">
            <v>Kotak Mahindra General Insurance Co. Ltd.</v>
          </cell>
          <cell r="F1612">
            <v>44187</v>
          </cell>
        </row>
        <row r="1613">
          <cell r="D1613" t="str">
            <v>MALBK511VLM029078</v>
          </cell>
          <cell r="E1613" t="str">
            <v>Kotak Mahindra General Insurance Co. Ltd.</v>
          </cell>
          <cell r="F1613">
            <v>44193</v>
          </cell>
        </row>
        <row r="1614">
          <cell r="D1614" t="str">
            <v>MALB351CYLM120657</v>
          </cell>
          <cell r="E1614" t="str">
            <v>Kotak Mahindra General Insurance Co. Ltd.</v>
          </cell>
          <cell r="F1614">
            <v>44193</v>
          </cell>
        </row>
        <row r="1615">
          <cell r="D1615" t="str">
            <v>MALC181ULKM629930</v>
          </cell>
          <cell r="E1615" t="str">
            <v>Kotak Mahindra General Insurance Co. Ltd.</v>
          </cell>
          <cell r="F1615">
            <v>44193</v>
          </cell>
        </row>
        <row r="1616">
          <cell r="D1616" t="str">
            <v>MALFC81AVKM055280</v>
          </cell>
          <cell r="E1616" t="str">
            <v>The New India Assurance Co. Ltd.</v>
          </cell>
          <cell r="F1616">
            <v>44194</v>
          </cell>
        </row>
        <row r="1617">
          <cell r="D1617" t="str">
            <v>MALPB813LLM100687</v>
          </cell>
          <cell r="E1617" t="str">
            <v>HDFC ERGO General Insurance Co. Ltd.</v>
          </cell>
          <cell r="F1617">
            <v>44194</v>
          </cell>
        </row>
        <row r="1618">
          <cell r="D1618" t="str">
            <v>MALBM51RLKM686920</v>
          </cell>
          <cell r="E1618" t="str">
            <v>Reliance General Insurance Co. Ltd.</v>
          </cell>
          <cell r="F1618">
            <v>44194</v>
          </cell>
        </row>
        <row r="1619">
          <cell r="D1619" t="str">
            <v>MALA741CLKM388663</v>
          </cell>
          <cell r="E1619" t="str">
            <v>The New India Assurance Co. Ltd.</v>
          </cell>
          <cell r="F1619">
            <v>44194</v>
          </cell>
        </row>
        <row r="1620">
          <cell r="D1620" t="str">
            <v>MALBM51BLKM763620</v>
          </cell>
          <cell r="E1620" t="str">
            <v>Reliance General Insurance Co. Ltd.</v>
          </cell>
          <cell r="F1620">
            <v>44194</v>
          </cell>
        </row>
        <row r="1621">
          <cell r="D1621" t="str">
            <v>MALB251CLLM100138</v>
          </cell>
          <cell r="E1621" t="str">
            <v>Kotak Mahindra General Insurance Co. Ltd.</v>
          </cell>
          <cell r="F1621">
            <v>44194</v>
          </cell>
        </row>
        <row r="1622">
          <cell r="D1622" t="str">
            <v>MALC181RLKM634482</v>
          </cell>
          <cell r="E1622" t="str">
            <v>The New India Assurance Co. Ltd.</v>
          </cell>
          <cell r="F1622">
            <v>44195</v>
          </cell>
        </row>
        <row r="1623">
          <cell r="D1623" t="str">
            <v>MALAF51CLKM070950</v>
          </cell>
          <cell r="E1623" t="str">
            <v>Kotak Mahindra General Insurance Co. Ltd.</v>
          </cell>
          <cell r="F1623">
            <v>44195</v>
          </cell>
        </row>
        <row r="1624">
          <cell r="D1624" t="str">
            <v>MALC381UMJM501880</v>
          </cell>
          <cell r="E1624" t="str">
            <v>Kotak Mahindra General Insurance Co. Ltd.</v>
          </cell>
          <cell r="F1624">
            <v>44195</v>
          </cell>
        </row>
        <row r="1625">
          <cell r="D1625" t="str">
            <v>MALAF51CLLM136645</v>
          </cell>
          <cell r="E1625" t="str">
            <v>Liberty General Insurance Ltd.</v>
          </cell>
          <cell r="F1625">
            <v>44196</v>
          </cell>
        </row>
        <row r="1626">
          <cell r="D1626" t="str">
            <v>MALPC811VLM082262</v>
          </cell>
          <cell r="E1626" t="str">
            <v>Liberty General Insurance Ltd.</v>
          </cell>
          <cell r="F1626">
            <v>44196</v>
          </cell>
        </row>
        <row r="1627">
          <cell r="D1627" t="str">
            <v>MALB351CLLM128109</v>
          </cell>
          <cell r="E1627" t="str">
            <v>Liberty General Insurance Ltd.</v>
          </cell>
          <cell r="F1627">
            <v>44196</v>
          </cell>
        </row>
        <row r="1628">
          <cell r="D1628" t="str">
            <v>MALA851CLJM948562</v>
          </cell>
          <cell r="E1628" t="str">
            <v>Reliance General Insurance Co. Ltd.</v>
          </cell>
          <cell r="F1628">
            <v>44196</v>
          </cell>
        </row>
        <row r="1629">
          <cell r="D1629" t="str">
            <v>MALBM51BLKM786117</v>
          </cell>
          <cell r="E1629" t="str">
            <v>Reliance General Insurance Co. Ltd.</v>
          </cell>
          <cell r="F1629">
            <v>44196</v>
          </cell>
        </row>
        <row r="1630">
          <cell r="D1630" t="str">
            <v>MALC181RLKM647665</v>
          </cell>
          <cell r="E1630" t="str">
            <v>Reliance General Insurance Co. Ltd.</v>
          </cell>
          <cell r="F1630">
            <v>44196</v>
          </cell>
        </row>
        <row r="1631">
          <cell r="D1631" t="str">
            <v>MALPA813LLM101005</v>
          </cell>
          <cell r="E1631" t="str">
            <v>Cholamandalam MS General Insurance Co. Ltd.</v>
          </cell>
          <cell r="F1631">
            <v>44196</v>
          </cell>
        </row>
        <row r="1632">
          <cell r="D1632" t="str">
            <v>MALB351CLLM135790</v>
          </cell>
          <cell r="E1632" t="str">
            <v>Cholamandalam MS General Insurance Co. Ltd.</v>
          </cell>
          <cell r="F1632">
            <v>44196</v>
          </cell>
        </row>
        <row r="1633">
          <cell r="D1633" t="str">
            <v>MALPA813LLM108421</v>
          </cell>
          <cell r="E1633" t="str">
            <v>Cholamandalam MS General Insurance Co. Ltd.</v>
          </cell>
          <cell r="F1633">
            <v>44196</v>
          </cell>
        </row>
        <row r="1634">
          <cell r="D1634" t="str">
            <v>MALB251CLLM108041</v>
          </cell>
          <cell r="E1634" t="str">
            <v>Cholamandalam MS General Insurance Co. Ltd.</v>
          </cell>
          <cell r="F1634">
            <v>44196</v>
          </cell>
        </row>
        <row r="1635">
          <cell r="D1635" t="str">
            <v>MALFC81BLLM164253</v>
          </cell>
          <cell r="E1635" t="str">
            <v>Cholamandalam MS General Insurance Co. Ltd.</v>
          </cell>
          <cell r="F1635">
            <v>44196</v>
          </cell>
        </row>
        <row r="1636">
          <cell r="D1636" t="str">
            <v>MALB351CLLM128461</v>
          </cell>
          <cell r="E1636" t="str">
            <v>Cholamandalam MS General Insurance Co. Ltd.</v>
          </cell>
          <cell r="F1636">
            <v>44196</v>
          </cell>
        </row>
        <row r="1637">
          <cell r="D1637" t="str">
            <v>MALC181RLKM643067</v>
          </cell>
          <cell r="E1637" t="str">
            <v>Kotak Mahindra General Insurance Co. Ltd.</v>
          </cell>
          <cell r="F1637">
            <v>44196</v>
          </cell>
        </row>
        <row r="1638">
          <cell r="D1638" t="str">
            <v>MALC181RLKM643074</v>
          </cell>
          <cell r="E1638" t="str">
            <v>Kotak Mahindra General Insurance Co. Ltd.</v>
          </cell>
          <cell r="F1638">
            <v>44196</v>
          </cell>
        </row>
        <row r="1639">
          <cell r="D1639" t="str">
            <v>MALFC81AVKM036677</v>
          </cell>
          <cell r="E1639" t="str">
            <v>Kotak Mahindra General Insurance Co. Ltd.</v>
          </cell>
          <cell r="F1639">
            <v>44196</v>
          </cell>
        </row>
        <row r="1640">
          <cell r="D1640" t="str">
            <v>MALPC813LLM100118</v>
          </cell>
          <cell r="E1640" t="str">
            <v>The New India Assurance Co. Ltd.</v>
          </cell>
          <cell r="F1640">
            <v>44198</v>
          </cell>
        </row>
        <row r="1641">
          <cell r="D1641" t="str">
            <v>MALBM51BLJM642864</v>
          </cell>
          <cell r="E1641" t="str">
            <v>The New India Assurance Co. Ltd.</v>
          </cell>
          <cell r="F1641">
            <v>44197</v>
          </cell>
        </row>
        <row r="1642">
          <cell r="D1642" t="str">
            <v>MALC181RLKM642910</v>
          </cell>
          <cell r="E1642" t="str">
            <v>The New India Assurance Co. Ltd.</v>
          </cell>
          <cell r="F1642">
            <v>44198</v>
          </cell>
        </row>
        <row r="1643">
          <cell r="D1643" t="str">
            <v>MALC181RLKM637879</v>
          </cell>
          <cell r="E1643" t="str">
            <v>The New India Assurance Co. Ltd.</v>
          </cell>
          <cell r="F1643">
            <v>44198</v>
          </cell>
        </row>
        <row r="1644">
          <cell r="D1644" t="str">
            <v>MALB241CLLM050113</v>
          </cell>
          <cell r="E1644" t="str">
            <v>ICICI Lombard General Insurance Co. Ltd.</v>
          </cell>
          <cell r="F1644">
            <v>44198</v>
          </cell>
        </row>
        <row r="1645">
          <cell r="D1645" t="str">
            <v>MALAF51CLLM134329</v>
          </cell>
          <cell r="E1645" t="str">
            <v>ICICI Lombard General Insurance Co. Ltd.</v>
          </cell>
          <cell r="F1645">
            <v>44198</v>
          </cell>
        </row>
        <row r="1646">
          <cell r="D1646" t="str">
            <v>MALPC812TLM106488</v>
          </cell>
          <cell r="E1646" t="str">
            <v>Cholamandalam MS General Insurance Co. Ltd.</v>
          </cell>
          <cell r="F1646">
            <v>44198</v>
          </cell>
        </row>
        <row r="1647">
          <cell r="D1647" t="str">
            <v>MALAF51CLLM129853</v>
          </cell>
          <cell r="E1647" t="str">
            <v>Cholamandalam MS General Insurance Co. Ltd.</v>
          </cell>
          <cell r="F1647">
            <v>44198</v>
          </cell>
        </row>
        <row r="1648">
          <cell r="D1648" t="str">
            <v>MALPA812LLM100944</v>
          </cell>
          <cell r="E1648" t="str">
            <v>Cholamandalam MS General Insurance Co. Ltd.</v>
          </cell>
          <cell r="F1648">
            <v>44198</v>
          </cell>
        </row>
        <row r="1649">
          <cell r="D1649" t="str">
            <v>MALPA813LMM113564</v>
          </cell>
          <cell r="E1649" t="str">
            <v>Cholamandalam MS General Insurance Co. Ltd.</v>
          </cell>
          <cell r="F1649">
            <v>44198</v>
          </cell>
        </row>
        <row r="1650">
          <cell r="D1650" t="str">
            <v>MALAF51CYMM137706</v>
          </cell>
          <cell r="E1650" t="str">
            <v>Cholamandalam MS General Insurance Co. Ltd.</v>
          </cell>
          <cell r="F1650">
            <v>44198</v>
          </cell>
        </row>
        <row r="1651">
          <cell r="D1651" t="str">
            <v>MALBJ511VLM023377</v>
          </cell>
          <cell r="E1651" t="str">
            <v>Kotak Mahindra General Insurance Co. Ltd.</v>
          </cell>
          <cell r="F1651">
            <v>44198</v>
          </cell>
        </row>
        <row r="1652">
          <cell r="D1652" t="str">
            <v>MALB251CLLM099766</v>
          </cell>
          <cell r="E1652" t="str">
            <v>Kotak Mahindra General Insurance Co. Ltd.</v>
          </cell>
          <cell r="F1652">
            <v>44198</v>
          </cell>
        </row>
        <row r="1653">
          <cell r="D1653" t="str">
            <v>MALBH511LLM019888</v>
          </cell>
          <cell r="E1653" t="str">
            <v>Kotak Mahindra General Insurance Co. Ltd.</v>
          </cell>
          <cell r="F1653">
            <v>44198</v>
          </cell>
        </row>
        <row r="1654">
          <cell r="D1654" t="str">
            <v>MALBH512LLM029658</v>
          </cell>
          <cell r="E1654" t="str">
            <v>Kotak Mahindra General Insurance Co. Ltd.</v>
          </cell>
          <cell r="F1654">
            <v>44198</v>
          </cell>
        </row>
        <row r="1655">
          <cell r="D1655" t="str">
            <v>MALB251CLLM130096</v>
          </cell>
          <cell r="E1655" t="str">
            <v>Kotak Mahindra General Insurance Co. Ltd.</v>
          </cell>
          <cell r="F1655">
            <v>44198</v>
          </cell>
        </row>
        <row r="1656">
          <cell r="D1656" t="str">
            <v>MALFC81BLLM165408</v>
          </cell>
          <cell r="E1656" t="str">
            <v>Kotak Mahindra General Insurance Co. Ltd.</v>
          </cell>
          <cell r="F1656">
            <v>44198</v>
          </cell>
        </row>
        <row r="1657">
          <cell r="D1657" t="str">
            <v>MALC281RLJM510647</v>
          </cell>
          <cell r="E1657" t="str">
            <v>Kotak Mahindra General Insurance Co. Ltd.</v>
          </cell>
          <cell r="F1657">
            <v>44198</v>
          </cell>
        </row>
        <row r="1658">
          <cell r="D1658" t="str">
            <v>MALPB813LLM108729</v>
          </cell>
          <cell r="E1658" t="str">
            <v>Kotak Mahindra General Insurance Co. Ltd.</v>
          </cell>
          <cell r="F1658">
            <v>44198</v>
          </cell>
        </row>
        <row r="1659">
          <cell r="D1659" t="str">
            <v>MALBJ512LLM030955</v>
          </cell>
          <cell r="E1659" t="str">
            <v>Kotak Mahindra General Insurance Co. Ltd.</v>
          </cell>
          <cell r="F1659">
            <v>44198</v>
          </cell>
        </row>
        <row r="1660">
          <cell r="D1660" t="str">
            <v>MALFC81DLLM168312</v>
          </cell>
          <cell r="E1660" t="str">
            <v>Kotak Mahindra General Insurance Co. Ltd.</v>
          </cell>
          <cell r="F1660">
            <v>44198</v>
          </cell>
        </row>
        <row r="1661">
          <cell r="D1661" t="str">
            <v>MALC841FLMM258623</v>
          </cell>
          <cell r="E1661" t="str">
            <v>Reliance General Insurance Co. Ltd</v>
          </cell>
          <cell r="F1661">
            <v>44198</v>
          </cell>
        </row>
        <row r="1662">
          <cell r="D1662" t="str">
            <v>MALB351CLLM129013</v>
          </cell>
          <cell r="E1662" t="str">
            <v>Liberty General Insurance Ltd.</v>
          </cell>
          <cell r="F1662">
            <v>44200</v>
          </cell>
        </row>
        <row r="1663">
          <cell r="D1663" t="str">
            <v>MALAF51CLLM125628</v>
          </cell>
          <cell r="E1663" t="str">
            <v>Liberty General Insurance Ltd.</v>
          </cell>
          <cell r="F1663">
            <v>44200</v>
          </cell>
        </row>
        <row r="1664">
          <cell r="D1664" t="str">
            <v>MALFC81AVMM171961</v>
          </cell>
          <cell r="E1664" t="str">
            <v>Cholamandalam MS General Insurance Co. Ltd.</v>
          </cell>
          <cell r="F1664">
            <v>44200</v>
          </cell>
        </row>
        <row r="1665">
          <cell r="D1665" t="str">
            <v>MALFC81DLLM168334</v>
          </cell>
          <cell r="E1665" t="str">
            <v>Cholamandalam MS General Insurance Co. Ltd.</v>
          </cell>
          <cell r="F1665">
            <v>44200</v>
          </cell>
        </row>
        <row r="1666">
          <cell r="D1666" t="str">
            <v>MALB241CLLM050083</v>
          </cell>
          <cell r="E1666" t="str">
            <v>Kotak Mahindra General Insurance Co. Ltd.</v>
          </cell>
          <cell r="F1666">
            <v>44200</v>
          </cell>
        </row>
        <row r="1667">
          <cell r="D1667" t="str">
            <v>MALC181RLKM652044</v>
          </cell>
          <cell r="E1667" t="str">
            <v>Kotak Mahindra General Insurance Co. Ltd.</v>
          </cell>
          <cell r="F1667">
            <v>44200</v>
          </cell>
        </row>
        <row r="1668">
          <cell r="D1668" t="str">
            <v>MALA741CLLM401811</v>
          </cell>
          <cell r="E1668" t="str">
            <v>Liberty General Insurance Ltd.</v>
          </cell>
          <cell r="F1668">
            <v>44201</v>
          </cell>
        </row>
        <row r="1669">
          <cell r="D1669" t="str">
            <v>MALAF51CLLM129854</v>
          </cell>
          <cell r="E1669" t="str">
            <v>HDFC ERGO General Insurance Co. Ltd.</v>
          </cell>
          <cell r="F1669">
            <v>44201</v>
          </cell>
        </row>
        <row r="1670">
          <cell r="D1670" t="str">
            <v>MALPC812LMM118700</v>
          </cell>
          <cell r="E1670" t="str">
            <v>HDFC ERGO General Insurance Co. Ltd.</v>
          </cell>
          <cell r="F1670">
            <v>44201</v>
          </cell>
        </row>
        <row r="1671">
          <cell r="D1671" t="str">
            <v>MALB251CLLM042485</v>
          </cell>
          <cell r="E1671" t="str">
            <v>Reliance General Insurance Co. Ltd.</v>
          </cell>
          <cell r="F1671">
            <v>44201</v>
          </cell>
        </row>
        <row r="1672">
          <cell r="D1672" t="str">
            <v>MALB351CLMM138505</v>
          </cell>
          <cell r="E1672" t="str">
            <v>Cholamandalam MS General Insurance Co. Ltd.</v>
          </cell>
          <cell r="F1672">
            <v>44201</v>
          </cell>
        </row>
        <row r="1673">
          <cell r="D1673" t="str">
            <v>MALFC81BLMM170881</v>
          </cell>
          <cell r="E1673" t="str">
            <v>Cholamandalam MS General Insurance Co. Ltd.</v>
          </cell>
          <cell r="F1673">
            <v>44201</v>
          </cell>
        </row>
        <row r="1674">
          <cell r="D1674" t="str">
            <v>MALPA813LLM100601</v>
          </cell>
          <cell r="E1674" t="str">
            <v>Cholamandalam MS General Insurance Co. Ltd.</v>
          </cell>
          <cell r="F1674">
            <v>44201</v>
          </cell>
        </row>
        <row r="1675">
          <cell r="D1675" t="str">
            <v>MALB241CLMM053485</v>
          </cell>
          <cell r="E1675" t="str">
            <v>Cholamandalam MS General Insurance Co. Ltd.</v>
          </cell>
          <cell r="F1675">
            <v>44201</v>
          </cell>
        </row>
        <row r="1676">
          <cell r="D1676" t="str">
            <v>MALFC81BLLM157922</v>
          </cell>
          <cell r="E1676" t="str">
            <v>Kotak Mahindra General Insurance Co. Ltd.</v>
          </cell>
          <cell r="F1676">
            <v>44201</v>
          </cell>
        </row>
        <row r="1677">
          <cell r="D1677" t="str">
            <v>MALPC812LMM118705</v>
          </cell>
          <cell r="E1677" t="str">
            <v>HDFC ERGO General Insurance Co. Ltd.</v>
          </cell>
          <cell r="F1677">
            <v>44202</v>
          </cell>
        </row>
        <row r="1678">
          <cell r="D1678" t="str">
            <v>MALB351CLMM141291</v>
          </cell>
          <cell r="E1678" t="str">
            <v>Cholamandalam MS General Insurance Co. Ltd.</v>
          </cell>
          <cell r="F1678">
            <v>44202</v>
          </cell>
        </row>
        <row r="1679">
          <cell r="D1679" t="str">
            <v>MALB241CLMM052875</v>
          </cell>
          <cell r="E1679" t="str">
            <v>Kotak Mahindra General Insurance Co. Ltd.</v>
          </cell>
          <cell r="F1679">
            <v>44202</v>
          </cell>
        </row>
        <row r="1680">
          <cell r="D1680" t="str">
            <v>MALFC81BLKM075297</v>
          </cell>
          <cell r="E1680" t="str">
            <v>Kotak Mahindra General Insurance Co. Ltd.</v>
          </cell>
          <cell r="F1680">
            <v>44202</v>
          </cell>
        </row>
        <row r="1681">
          <cell r="D1681" t="str">
            <v>MALB351CLMM139901</v>
          </cell>
          <cell r="E1681" t="str">
            <v>Reliance General Insurance Co. Ltd.</v>
          </cell>
          <cell r="F1681">
            <v>44203</v>
          </cell>
        </row>
        <row r="1682">
          <cell r="D1682" t="str">
            <v>MALPA812LLM094927</v>
          </cell>
          <cell r="E1682" t="str">
            <v>Cholamandalam MS General Insurance Co. Ltd.</v>
          </cell>
          <cell r="F1682">
            <v>44203</v>
          </cell>
        </row>
        <row r="1683">
          <cell r="D1683" t="str">
            <v>MALB351CLMM142542</v>
          </cell>
          <cell r="E1683" t="str">
            <v>Kotak Mahindra General Insurance Co. Ltd.</v>
          </cell>
          <cell r="F1683">
            <v>44203</v>
          </cell>
        </row>
        <row r="1684">
          <cell r="D1684" t="str">
            <v>MALA741CLKM388665</v>
          </cell>
          <cell r="E1684" t="str">
            <v>Kotak Mahindra General Insurance Co. Ltd.</v>
          </cell>
          <cell r="F1684">
            <v>44203</v>
          </cell>
        </row>
        <row r="1685">
          <cell r="D1685" t="str">
            <v>MALFC81AVMM175044</v>
          </cell>
          <cell r="E1685" t="str">
            <v>HDFC ERGO General Insurance Co. Ltd.</v>
          </cell>
          <cell r="F1685">
            <v>44204</v>
          </cell>
        </row>
        <row r="1686">
          <cell r="D1686" t="str">
            <v>MALFC81BLLM168621</v>
          </cell>
          <cell r="E1686" t="str">
            <v>Kotak Mahindra General Insurance Co. Ltd.</v>
          </cell>
          <cell r="F1686">
            <v>44204</v>
          </cell>
        </row>
        <row r="1687">
          <cell r="D1687" t="str">
            <v>MALFC81BLLM161939</v>
          </cell>
          <cell r="E1687" t="str">
            <v>HDFC ERGO General Insurance Co. Ltd.</v>
          </cell>
          <cell r="F1687">
            <v>44204</v>
          </cell>
        </row>
        <row r="1688">
          <cell r="D1688" t="str">
            <v>MALA851CLJM949775</v>
          </cell>
          <cell r="E1688" t="str">
            <v>Reliance General Insurance Co. Ltd.</v>
          </cell>
          <cell r="F1688">
            <v>44204</v>
          </cell>
        </row>
        <row r="1689">
          <cell r="D1689" t="str">
            <v>MALBH514LLM012404</v>
          </cell>
          <cell r="E1689" t="str">
            <v>Kotak Mahindra General Insurance Co. Ltd.</v>
          </cell>
          <cell r="F1689">
            <v>44204</v>
          </cell>
        </row>
        <row r="1690">
          <cell r="D1690" t="str">
            <v>MALC181RLKM640145</v>
          </cell>
          <cell r="E1690" t="str">
            <v>Kotak Mahindra General Insurance Co. Ltd.</v>
          </cell>
          <cell r="F1690">
            <v>44204</v>
          </cell>
        </row>
        <row r="1691">
          <cell r="D1691" t="str">
            <v>MALBM51BLHM398409</v>
          </cell>
          <cell r="E1691" t="str">
            <v>Kotak Mahindra General Insurance Co. Ltd.</v>
          </cell>
          <cell r="F1691">
            <v>44204</v>
          </cell>
        </row>
        <row r="1692">
          <cell r="D1692" t="str">
            <v>MALBK512LLM031768</v>
          </cell>
          <cell r="E1692" t="str">
            <v>HDFC ERGO General Insurance Co. Ltd.</v>
          </cell>
          <cell r="F1692">
            <v>44205</v>
          </cell>
        </row>
        <row r="1693">
          <cell r="D1693" t="str">
            <v>MALC381CMKM520003</v>
          </cell>
          <cell r="E1693" t="str">
            <v>Reliance General Insurance Co. Ltd.</v>
          </cell>
          <cell r="F1693">
            <v>44205</v>
          </cell>
        </row>
        <row r="1694">
          <cell r="D1694" t="str">
            <v>MALFC81DLLM169303</v>
          </cell>
          <cell r="E1694" t="str">
            <v>Cholamandalam MS General Insurance Co. Ltd.</v>
          </cell>
          <cell r="F1694">
            <v>44205</v>
          </cell>
        </row>
        <row r="1695">
          <cell r="D1695" t="str">
            <v>MALA851CLJM950692</v>
          </cell>
          <cell r="E1695" t="str">
            <v>Kotak Mahindra General Insurance Co. Ltd.</v>
          </cell>
          <cell r="F1695">
            <v>44205</v>
          </cell>
        </row>
        <row r="1696">
          <cell r="D1696" t="str">
            <v>MALPA813LLM101650</v>
          </cell>
          <cell r="E1696" t="str">
            <v>Bajaj Allianz General Insurance Co. Ltd.</v>
          </cell>
          <cell r="F1696">
            <v>44205</v>
          </cell>
        </row>
        <row r="1697">
          <cell r="D1697" t="str">
            <v>MALBH512LMM034377</v>
          </cell>
          <cell r="E1697" t="str">
            <v>Kotak Mahindra General Insurance Co. Ltd.</v>
          </cell>
          <cell r="F1697">
            <v>44205</v>
          </cell>
        </row>
        <row r="1698">
          <cell r="D1698" t="str">
            <v>MALFC81BLKM075299</v>
          </cell>
          <cell r="E1698" t="str">
            <v>Kotak Mahindra General Insurance Co. Ltd.</v>
          </cell>
          <cell r="F1698">
            <v>44205</v>
          </cell>
        </row>
        <row r="1699">
          <cell r="D1699" t="str">
            <v>MALFC81BLMM170853</v>
          </cell>
          <cell r="E1699" t="str">
            <v>Cholamandalam MS General Insurance Co. Ltd.</v>
          </cell>
          <cell r="F1699">
            <v>44207</v>
          </cell>
        </row>
        <row r="1700">
          <cell r="D1700" t="str">
            <v>MALC181RLKM642022</v>
          </cell>
          <cell r="E1700" t="str">
            <v>The New India Assurance Co. Ltd.</v>
          </cell>
          <cell r="F1700">
            <v>44208</v>
          </cell>
        </row>
        <row r="1701">
          <cell r="D1701" t="str">
            <v>MALFC81ALKM060058</v>
          </cell>
          <cell r="E1701" t="str">
            <v>Reliance General Insurance Co. Ltd.</v>
          </cell>
          <cell r="F1701">
            <v>44208</v>
          </cell>
        </row>
        <row r="1702">
          <cell r="D1702" t="str">
            <v>MALB351CYMM145564</v>
          </cell>
          <cell r="E1702" t="str">
            <v>Reliance General Insurance Co. Ltd.</v>
          </cell>
          <cell r="F1702">
            <v>44208</v>
          </cell>
        </row>
        <row r="1703">
          <cell r="D1703" t="str">
            <v>MALPB812LMM121172</v>
          </cell>
          <cell r="E1703" t="str">
            <v>ICICI Lombard General Insurance Co. Ltd.</v>
          </cell>
          <cell r="F1703">
            <v>44208</v>
          </cell>
        </row>
        <row r="1704">
          <cell r="D1704" t="str">
            <v>MALAF51CYLM106504</v>
          </cell>
          <cell r="E1704" t="str">
            <v>The New India Assurance Co. Ltd.</v>
          </cell>
          <cell r="F1704">
            <v>44209</v>
          </cell>
        </row>
        <row r="1705">
          <cell r="D1705" t="str">
            <v>MALA841CLJM357516</v>
          </cell>
          <cell r="E1705" t="str">
            <v>Reliance General Insurance Co. Ltd.</v>
          </cell>
          <cell r="F1705">
            <v>44209</v>
          </cell>
        </row>
        <row r="1706">
          <cell r="D1706" t="str">
            <v>MALC381CMGM185490</v>
          </cell>
          <cell r="E1706" t="str">
            <v>Future Generali India Insurance Co. Ltd.</v>
          </cell>
          <cell r="F1706">
            <v>44209</v>
          </cell>
        </row>
        <row r="1707">
          <cell r="D1707" t="str">
            <v>MALPC813LLM109181</v>
          </cell>
          <cell r="E1707" t="str">
            <v>Reliance General Insurance Co. Ltd.</v>
          </cell>
          <cell r="F1707">
            <v>44209</v>
          </cell>
        </row>
        <row r="1708">
          <cell r="D1708" t="str">
            <v>MALPA813LMM122050</v>
          </cell>
          <cell r="E1708" t="str">
            <v>Reliance General Insurance Co. Ltd.</v>
          </cell>
          <cell r="F1708">
            <v>44209</v>
          </cell>
        </row>
        <row r="1709">
          <cell r="D1709" t="str">
            <v>MALAF51CLLM129866</v>
          </cell>
          <cell r="E1709" t="str">
            <v>Reliance General Insurance Co. Ltd.</v>
          </cell>
          <cell r="F1709">
            <v>44209</v>
          </cell>
        </row>
        <row r="1710">
          <cell r="D1710" t="str">
            <v>MALB251CLLM099892</v>
          </cell>
          <cell r="E1710" t="str">
            <v>ICICI Lombard General Insurance Co. Ltd.</v>
          </cell>
          <cell r="F1710">
            <v>44209</v>
          </cell>
        </row>
        <row r="1711">
          <cell r="D1711" t="str">
            <v>MALBK512LMM039952</v>
          </cell>
          <cell r="E1711" t="str">
            <v>Kotak Mahindra General Insurance Co. Ltd.</v>
          </cell>
          <cell r="F1711">
            <v>44209</v>
          </cell>
        </row>
        <row r="1712">
          <cell r="D1712" t="str">
            <v>MALPA813LMM117418</v>
          </cell>
          <cell r="E1712" t="str">
            <v>Kotak Mahindra General Insurance Co. Ltd.</v>
          </cell>
          <cell r="F1712">
            <v>44209</v>
          </cell>
        </row>
        <row r="1713">
          <cell r="D1713" t="str">
            <v>MALC841GLMM262266</v>
          </cell>
          <cell r="E1713" t="str">
            <v>Kotak Mahindra General Insurance Co. Ltd.</v>
          </cell>
          <cell r="F1713">
            <v>44209</v>
          </cell>
        </row>
        <row r="1714">
          <cell r="D1714" t="str">
            <v>MALB241CLMM054907</v>
          </cell>
          <cell r="E1714" t="str">
            <v>Kotak Mahindra General Insurance Co. Ltd.</v>
          </cell>
          <cell r="F1714">
            <v>44209</v>
          </cell>
        </row>
        <row r="1715">
          <cell r="D1715" t="str">
            <v>MALAE51CLKM036968</v>
          </cell>
          <cell r="E1715" t="str">
            <v>The New India Assurance Co. Ltd.</v>
          </cell>
          <cell r="F1715">
            <v>44210</v>
          </cell>
        </row>
        <row r="1716">
          <cell r="D1716" t="str">
            <v>MALC181CLKM522477</v>
          </cell>
          <cell r="E1716" t="str">
            <v>HDFC ERGO General Insurance Co. Ltd.</v>
          </cell>
          <cell r="F1716">
            <v>44210</v>
          </cell>
        </row>
        <row r="1717">
          <cell r="D1717" t="str">
            <v>MALA851CLKM965004</v>
          </cell>
          <cell r="E1717" t="str">
            <v>Reliance General Insurance Co. Ltd.</v>
          </cell>
          <cell r="F1717">
            <v>44210</v>
          </cell>
        </row>
        <row r="1718">
          <cell r="D1718" t="str">
            <v>MALA741CLLM401705</v>
          </cell>
          <cell r="E1718" t="str">
            <v>Reliance General Insurance Co. Ltd.</v>
          </cell>
          <cell r="F1718">
            <v>44210</v>
          </cell>
        </row>
        <row r="1719">
          <cell r="D1719" t="str">
            <v>MALBK514LMM039316</v>
          </cell>
          <cell r="E1719" t="str">
            <v>ICICI Lombard General Insurance Co. Ltd.</v>
          </cell>
          <cell r="F1719">
            <v>44210</v>
          </cell>
        </row>
        <row r="1720">
          <cell r="D1720" t="str">
            <v>MALFC81BLMM174955</v>
          </cell>
          <cell r="E1720" t="str">
            <v>Kotak Mahindra General Insurance Co. Ltd.</v>
          </cell>
          <cell r="F1720">
            <v>44210</v>
          </cell>
        </row>
        <row r="1721">
          <cell r="D1721" t="str">
            <v>MALAF51CYLM106492</v>
          </cell>
          <cell r="E1721" t="str">
            <v>Kotak Mahindra General Insurance Co. Ltd.</v>
          </cell>
          <cell r="F1721">
            <v>44210</v>
          </cell>
        </row>
        <row r="1722">
          <cell r="D1722" t="str">
            <v>MALBM51BLKM785163</v>
          </cell>
          <cell r="E1722" t="str">
            <v>The New India Assurance Co. Ltd.</v>
          </cell>
          <cell r="F1722">
            <v>44211</v>
          </cell>
        </row>
        <row r="1723">
          <cell r="D1723" t="str">
            <v>MALBJ512LLM011068</v>
          </cell>
          <cell r="E1723" t="str">
            <v>ICICI Lombard General Insurance Co. Ltd.</v>
          </cell>
          <cell r="F1723">
            <v>44211</v>
          </cell>
        </row>
        <row r="1724">
          <cell r="D1724" t="str">
            <v>MALFC81BLMM176785</v>
          </cell>
          <cell r="E1724" t="str">
            <v>Kotak Mahindra General Insurance Co. Ltd.</v>
          </cell>
          <cell r="F1724">
            <v>44211</v>
          </cell>
        </row>
        <row r="1725">
          <cell r="D1725" t="str">
            <v>MALPA813LMM122695</v>
          </cell>
          <cell r="E1725" t="str">
            <v>Kotak Mahindra General Insurance Co. Ltd.</v>
          </cell>
          <cell r="F1725">
            <v>44211</v>
          </cell>
        </row>
        <row r="1726">
          <cell r="D1726" t="str">
            <v>MALB351CLMM143767</v>
          </cell>
          <cell r="E1726" t="str">
            <v>Kotak Mahindra General Insurance Co. Ltd.</v>
          </cell>
          <cell r="F1726">
            <v>44211</v>
          </cell>
        </row>
        <row r="1727">
          <cell r="D1727" t="str">
            <v>MALC181RLJM509126</v>
          </cell>
          <cell r="E1727" t="str">
            <v>Kotak Mahindra General Insurance Co. Ltd.</v>
          </cell>
          <cell r="F1727">
            <v>44211</v>
          </cell>
        </row>
        <row r="1728">
          <cell r="D1728" t="str">
            <v>MALA851CLGM569739</v>
          </cell>
          <cell r="E1728" t="str">
            <v>Liberty General Insurance Ltd.</v>
          </cell>
          <cell r="F1728">
            <v>44212</v>
          </cell>
        </row>
        <row r="1729">
          <cell r="D1729" t="str">
            <v>MALB241CLMM053500</v>
          </cell>
          <cell r="E1729" t="str">
            <v>Cholamandalam MS General Insurance Co. Ltd.</v>
          </cell>
          <cell r="F1729">
            <v>44212</v>
          </cell>
        </row>
        <row r="1730">
          <cell r="D1730" t="str">
            <v>MALB351CLMM142275</v>
          </cell>
          <cell r="E1730" t="str">
            <v>Cholamandalam MS General Insurance Co. Ltd.</v>
          </cell>
          <cell r="F1730">
            <v>44212</v>
          </cell>
        </row>
        <row r="1731">
          <cell r="D1731" t="str">
            <v>MALPB813LMM120913</v>
          </cell>
          <cell r="E1731" t="str">
            <v>Kotak Mahindra General Insurance Co. Ltd.</v>
          </cell>
          <cell r="F1731">
            <v>44212</v>
          </cell>
        </row>
        <row r="1732">
          <cell r="D1732" t="str">
            <v>MALFC81ALLM086439</v>
          </cell>
          <cell r="E1732" t="str">
            <v>Kotak Mahindra General Insurance Co. Ltd.</v>
          </cell>
          <cell r="F1732">
            <v>44212</v>
          </cell>
        </row>
        <row r="1733">
          <cell r="D1733" t="str">
            <v>MALPA813LMM123389</v>
          </cell>
          <cell r="E1733" t="str">
            <v>Kotak Mahindra General Insurance Co. Ltd.</v>
          </cell>
          <cell r="F1733">
            <v>44214</v>
          </cell>
        </row>
        <row r="1734">
          <cell r="D1734" t="str">
            <v>MALJ381ASLM016095</v>
          </cell>
          <cell r="E1734" t="str">
            <v>Kotak Mahindra General Insurance Co. Ltd.</v>
          </cell>
          <cell r="F1734">
            <v>44214</v>
          </cell>
        </row>
        <row r="1735">
          <cell r="D1735" t="str">
            <v>MALAF51CYMM140153</v>
          </cell>
          <cell r="E1735" t="str">
            <v>Reliance General Insurance Co. Ltd.</v>
          </cell>
          <cell r="F1735">
            <v>44215</v>
          </cell>
        </row>
        <row r="1736">
          <cell r="D1736" t="str">
            <v>MALFC81BLMM180552</v>
          </cell>
          <cell r="E1736" t="str">
            <v>Kotak Mahindra General Insurance Co. Ltd.</v>
          </cell>
          <cell r="F1736">
            <v>44215</v>
          </cell>
        </row>
        <row r="1737">
          <cell r="D1737" t="str">
            <v>MALFC81BLMM173817</v>
          </cell>
          <cell r="E1737" t="str">
            <v>Kotak Mahindra General Insurance Co. Ltd.</v>
          </cell>
          <cell r="F1737">
            <v>44215</v>
          </cell>
        </row>
        <row r="1738">
          <cell r="D1738" t="str">
            <v>MALB351CYMM149509</v>
          </cell>
          <cell r="E1738" t="str">
            <v>Kotak Mahindra General Insurance Co. Ltd.</v>
          </cell>
          <cell r="F1738">
            <v>44215</v>
          </cell>
        </row>
        <row r="1739">
          <cell r="D1739" t="str">
            <v>MALPC813LMM123504</v>
          </cell>
          <cell r="E1739" t="str">
            <v>Kotak Mahindra General Insurance Co. Ltd.</v>
          </cell>
          <cell r="F1739">
            <v>44215</v>
          </cell>
        </row>
        <row r="1740">
          <cell r="D1740" t="str">
            <v>MALPC813MMM125120</v>
          </cell>
          <cell r="E1740" t="str">
            <v>Kotak Mahindra General Insurance Co. Ltd.</v>
          </cell>
          <cell r="F1740">
            <v>44215</v>
          </cell>
        </row>
        <row r="1741">
          <cell r="D1741" t="str">
            <v>MALFC81BLMM171110</v>
          </cell>
          <cell r="E1741" t="str">
            <v>Kotak Mahindra General Insurance Co. Ltd.</v>
          </cell>
          <cell r="F1741">
            <v>44215</v>
          </cell>
        </row>
        <row r="1742">
          <cell r="D1742" t="str">
            <v>MALPC813LMM122321</v>
          </cell>
          <cell r="E1742" t="str">
            <v>Kotak Mahindra General Insurance Co. Ltd.</v>
          </cell>
          <cell r="F1742">
            <v>44215</v>
          </cell>
        </row>
        <row r="1743">
          <cell r="D1743" t="str">
            <v>MALB351CLMM138058</v>
          </cell>
          <cell r="E1743" t="str">
            <v>Kotak Mahindra General Insurance Co. Ltd.</v>
          </cell>
          <cell r="F1743">
            <v>44215</v>
          </cell>
        </row>
        <row r="1744">
          <cell r="D1744" t="str">
            <v>MALB351CLMM143091</v>
          </cell>
          <cell r="E1744" t="str">
            <v>Cholamandalam MS General Insurance Co. Ltd.</v>
          </cell>
          <cell r="F1744">
            <v>44216</v>
          </cell>
        </row>
        <row r="1745">
          <cell r="D1745" t="str">
            <v>MALB351CYMM150047</v>
          </cell>
          <cell r="E1745" t="str">
            <v>Kotak Mahindra General Insurance Co. Ltd.</v>
          </cell>
          <cell r="F1745">
            <v>44216</v>
          </cell>
        </row>
        <row r="1746">
          <cell r="D1746" t="str">
            <v>MALB351CLMM143090</v>
          </cell>
          <cell r="E1746" t="str">
            <v>Kotak Mahindra General Insurance Co. Ltd.</v>
          </cell>
          <cell r="F1746">
            <v>44216</v>
          </cell>
        </row>
        <row r="1747">
          <cell r="D1747" t="str">
            <v>MALB241CLMM052982</v>
          </cell>
          <cell r="E1747" t="str">
            <v>Kotak Mahindra General Insurance Co. Ltd.</v>
          </cell>
          <cell r="F1747">
            <v>44216</v>
          </cell>
        </row>
        <row r="1748">
          <cell r="D1748" t="str">
            <v>MALAN51CLBM069527</v>
          </cell>
          <cell r="E1748" t="str">
            <v>The New India Assurance Co. Ltd.</v>
          </cell>
          <cell r="F1748">
            <v>44216</v>
          </cell>
        </row>
        <row r="1749">
          <cell r="D1749" t="str">
            <v>MALAF51CLLM106272</v>
          </cell>
          <cell r="E1749" t="str">
            <v>HDFC ERGO General Insurance Co. Ltd.</v>
          </cell>
          <cell r="F1749">
            <v>44216</v>
          </cell>
        </row>
        <row r="1750">
          <cell r="D1750" t="str">
            <v>MALB351CLMM138059</v>
          </cell>
          <cell r="E1750" t="str">
            <v>HDFC ERGO General Insurance Co. Ltd.</v>
          </cell>
          <cell r="F1750">
            <v>44217</v>
          </cell>
        </row>
        <row r="1751">
          <cell r="D1751" t="str">
            <v>MALA851CMKM967431</v>
          </cell>
          <cell r="E1751" t="str">
            <v>Reliance General Insurance Co. Ltd.</v>
          </cell>
          <cell r="F1751">
            <v>44217</v>
          </cell>
        </row>
        <row r="1752">
          <cell r="D1752" t="str">
            <v>MALFC81ALMM170355</v>
          </cell>
          <cell r="E1752" t="str">
            <v>Reliance General Insurance Co. Ltd.</v>
          </cell>
          <cell r="F1752">
            <v>44217</v>
          </cell>
        </row>
        <row r="1753">
          <cell r="D1753" t="str">
            <v>MALBJ511VMM037837</v>
          </cell>
          <cell r="E1753" t="str">
            <v>Cholamandalam MS General Insurance Co. Ltd.</v>
          </cell>
          <cell r="F1753">
            <v>44217</v>
          </cell>
        </row>
        <row r="1754">
          <cell r="D1754" t="str">
            <v>MALB351CLMM143092</v>
          </cell>
          <cell r="E1754" t="str">
            <v>Cholamandalam MS General Insurance Co. Ltd.</v>
          </cell>
          <cell r="F1754">
            <v>44217</v>
          </cell>
        </row>
        <row r="1755">
          <cell r="D1755" t="str">
            <v>MALBH512LMM035583</v>
          </cell>
          <cell r="E1755" t="str">
            <v>Cholamandalam MS General Insurance Co. Ltd.</v>
          </cell>
          <cell r="F1755">
            <v>44217</v>
          </cell>
        </row>
        <row r="1756">
          <cell r="D1756" t="str">
            <v>MALC281RLKM521385</v>
          </cell>
          <cell r="E1756" t="str">
            <v>Cholamandalam MS General Insurance Co. Ltd.</v>
          </cell>
          <cell r="F1756">
            <v>44217</v>
          </cell>
        </row>
        <row r="1757">
          <cell r="D1757" t="str">
            <v>MALB241CLMM056390</v>
          </cell>
          <cell r="E1757" t="str">
            <v>Bajaj Allianz General Insurance Co. Ltd.</v>
          </cell>
          <cell r="F1757">
            <v>44217</v>
          </cell>
        </row>
        <row r="1758">
          <cell r="D1758" t="str">
            <v>MALAF51CLKM037742</v>
          </cell>
          <cell r="E1758" t="str">
            <v>Kotak Mahindra General Insurance Co. Ltd.</v>
          </cell>
          <cell r="F1758">
            <v>44217</v>
          </cell>
        </row>
        <row r="1759">
          <cell r="D1759" t="str">
            <v>MALB351CLMM146660</v>
          </cell>
          <cell r="E1759" t="str">
            <v>HDFC ERGO General Insurance Co. Ltd.</v>
          </cell>
          <cell r="F1759">
            <v>44218</v>
          </cell>
        </row>
        <row r="1760">
          <cell r="D1760" t="str">
            <v>MALB351CLMM146666</v>
          </cell>
          <cell r="E1760" t="str">
            <v>Cholamandalam MS General Insurance Co. Ltd.</v>
          </cell>
          <cell r="F1760">
            <v>44218</v>
          </cell>
        </row>
        <row r="1761">
          <cell r="D1761" t="str">
            <v>MALPC813LMM121009</v>
          </cell>
          <cell r="E1761" t="str">
            <v>Kotak Mahindra General Insurance Co. Ltd.</v>
          </cell>
          <cell r="F1761">
            <v>44218</v>
          </cell>
        </row>
        <row r="1762">
          <cell r="D1762" t="str">
            <v>MALFC81DLMM173272</v>
          </cell>
          <cell r="E1762" t="str">
            <v>Kotak Mahindra General Insurance Co. Ltd.</v>
          </cell>
          <cell r="F1762">
            <v>44218</v>
          </cell>
        </row>
        <row r="1763">
          <cell r="D1763" t="str">
            <v>MALAF51CLJM029025</v>
          </cell>
          <cell r="E1763" t="str">
            <v>Reliance General Insurance Co. Ltd.</v>
          </cell>
          <cell r="F1763">
            <v>44218</v>
          </cell>
        </row>
        <row r="1764">
          <cell r="D1764" t="str">
            <v>MALC841DMKM114748</v>
          </cell>
          <cell r="E1764" t="str">
            <v>HDFC ERGO General Insurance Co. Ltd.</v>
          </cell>
          <cell r="F1764">
            <v>44219</v>
          </cell>
        </row>
        <row r="1765">
          <cell r="D1765" t="str">
            <v>MALB241CLMM056436</v>
          </cell>
          <cell r="E1765" t="str">
            <v>The New India Assurance Co. Ltd.</v>
          </cell>
          <cell r="F1765">
            <v>44221</v>
          </cell>
        </row>
        <row r="1766">
          <cell r="D1766" t="str">
            <v>MALB241CLMM056569</v>
          </cell>
          <cell r="E1766" t="str">
            <v>ICICI Lombard General Insurance Co. Ltd.</v>
          </cell>
          <cell r="F1766">
            <v>44221</v>
          </cell>
        </row>
        <row r="1767">
          <cell r="D1767" t="str">
            <v>MALB241CLMM054881</v>
          </cell>
          <cell r="E1767" t="str">
            <v>Cholamandalam MS General Insurance Co. Ltd.</v>
          </cell>
          <cell r="F1767">
            <v>44221</v>
          </cell>
        </row>
        <row r="1768">
          <cell r="D1768" t="str">
            <v>MALFC81DLMM182936</v>
          </cell>
          <cell r="E1768" t="str">
            <v>Kotak Mahindra General Insurance Co. Ltd.</v>
          </cell>
          <cell r="F1768">
            <v>44221</v>
          </cell>
        </row>
        <row r="1769">
          <cell r="D1769" t="str">
            <v>MALC381ULKM527041</v>
          </cell>
          <cell r="E1769" t="str">
            <v>Reliance General Insurance Co. Ltd.</v>
          </cell>
          <cell r="F1769">
            <v>44223</v>
          </cell>
        </row>
        <row r="1770">
          <cell r="D1770" t="str">
            <v>MALAF51CYKM040512</v>
          </cell>
          <cell r="E1770" t="str">
            <v>ICICI Lombard General Insurance Co. Ltd.</v>
          </cell>
          <cell r="F1770">
            <v>44223</v>
          </cell>
        </row>
        <row r="1771">
          <cell r="D1771" t="str">
            <v>MALAF51CLKM041884</v>
          </cell>
          <cell r="E1771" t="str">
            <v>ICICI Lombard General Insurance Co. Ltd.</v>
          </cell>
          <cell r="F1771">
            <v>44223</v>
          </cell>
        </row>
        <row r="1772">
          <cell r="D1772" t="str">
            <v>MALBM51RLJM626850</v>
          </cell>
          <cell r="E1772" t="str">
            <v>Kotak Mahindra General Insurance Co. Ltd.</v>
          </cell>
          <cell r="F1772">
            <v>44223</v>
          </cell>
        </row>
        <row r="1773">
          <cell r="D1773" t="str">
            <v>MALC181RLLM653420</v>
          </cell>
          <cell r="E1773" t="str">
            <v>Kotak Mahindra General Insurance Co. Ltd.</v>
          </cell>
          <cell r="F1773">
            <v>44223</v>
          </cell>
        </row>
        <row r="1774">
          <cell r="D1774" t="str">
            <v>MALAF51CYMM140414</v>
          </cell>
          <cell r="E1774" t="str">
            <v>HDFC ERGO General Insurance Co. Ltd.</v>
          </cell>
          <cell r="F1774">
            <v>44223</v>
          </cell>
        </row>
        <row r="1775">
          <cell r="D1775" t="str">
            <v>MALB351CLMM143066</v>
          </cell>
          <cell r="E1775" t="str">
            <v>Reliance General Insurance Co. Ltd.</v>
          </cell>
          <cell r="F1775">
            <v>44223</v>
          </cell>
        </row>
        <row r="1776">
          <cell r="D1776" t="str">
            <v>MALB251CLMM149003</v>
          </cell>
          <cell r="E1776" t="str">
            <v>Cholamandalam MS General Insurance Co. Ltd.</v>
          </cell>
          <cell r="F1776">
            <v>44223</v>
          </cell>
        </row>
        <row r="1777">
          <cell r="D1777" t="str">
            <v>MALB351CLMM142601</v>
          </cell>
          <cell r="E1777" t="str">
            <v>Cholamandalam MS General Insurance Co. Ltd.</v>
          </cell>
          <cell r="F1777">
            <v>44223</v>
          </cell>
        </row>
        <row r="1778">
          <cell r="D1778" t="str">
            <v>MALPA813LMM126809</v>
          </cell>
          <cell r="E1778" t="str">
            <v>Cholamandalam MS General Insurance Co. Ltd.</v>
          </cell>
          <cell r="F1778">
            <v>44223</v>
          </cell>
        </row>
        <row r="1779">
          <cell r="D1779" t="str">
            <v>MALPA813LMM127694</v>
          </cell>
          <cell r="E1779" t="str">
            <v>Cholamandalam MS General Insurance Co. Ltd.</v>
          </cell>
          <cell r="F1779">
            <v>44223</v>
          </cell>
        </row>
        <row r="1780">
          <cell r="D1780" t="str">
            <v>MALPA813LMM127343</v>
          </cell>
          <cell r="E1780" t="str">
            <v>Cholamandalam MS General Insurance Co. Ltd.</v>
          </cell>
          <cell r="F1780">
            <v>44223</v>
          </cell>
        </row>
        <row r="1781">
          <cell r="D1781" t="str">
            <v>MALPC813MMM126523</v>
          </cell>
          <cell r="E1781" t="str">
            <v>Kotak Mahindra General Insurance Co. Ltd.</v>
          </cell>
          <cell r="F1781">
            <v>44223</v>
          </cell>
        </row>
        <row r="1782">
          <cell r="D1782" t="str">
            <v>MALB251CYMM145017</v>
          </cell>
          <cell r="E1782" t="str">
            <v>Kotak Mahindra General Insurance Co. Ltd.</v>
          </cell>
          <cell r="F1782">
            <v>44223</v>
          </cell>
        </row>
        <row r="1783">
          <cell r="D1783" t="str">
            <v>MALFC81BLMM182085</v>
          </cell>
          <cell r="E1783" t="str">
            <v>Kotak Mahindra General Insurance Co. Ltd.</v>
          </cell>
          <cell r="F1783">
            <v>44223</v>
          </cell>
        </row>
        <row r="1784">
          <cell r="D1784" t="str">
            <v>MALAF51CLLM106347</v>
          </cell>
          <cell r="E1784" t="str">
            <v>HDFC ERGO General Insurance Co. Ltd.</v>
          </cell>
          <cell r="F1784">
            <v>44224</v>
          </cell>
        </row>
        <row r="1785">
          <cell r="D1785" t="str">
            <v>MALA741CLLM400475</v>
          </cell>
          <cell r="E1785" t="str">
            <v>HDFC ERGO General Insurance Co. Ltd.</v>
          </cell>
          <cell r="F1785">
            <v>44224</v>
          </cell>
        </row>
        <row r="1786">
          <cell r="D1786" t="str">
            <v>MALC841DMKM114420</v>
          </cell>
          <cell r="E1786" t="str">
            <v>Reliance General Insurance Co. Ltd.</v>
          </cell>
          <cell r="F1786">
            <v>44224</v>
          </cell>
        </row>
        <row r="1787">
          <cell r="D1787" t="str">
            <v>MALFC81BLMM171085</v>
          </cell>
          <cell r="E1787" t="str">
            <v>Reliance General Insurance Co. Ltd.</v>
          </cell>
          <cell r="F1787">
            <v>44224</v>
          </cell>
        </row>
        <row r="1788">
          <cell r="D1788" t="str">
            <v>MALB241CLMM056448</v>
          </cell>
          <cell r="E1788" t="str">
            <v>Cholamandalam MS General Insurance Co. Ltd.</v>
          </cell>
          <cell r="F1788">
            <v>44224</v>
          </cell>
        </row>
        <row r="1789">
          <cell r="D1789" t="str">
            <v>MALFC81DLMM182945</v>
          </cell>
          <cell r="E1789" t="str">
            <v>Cholamandalam MS General Insurance Co. Ltd.</v>
          </cell>
          <cell r="F1789">
            <v>44224</v>
          </cell>
        </row>
        <row r="1790">
          <cell r="D1790" t="str">
            <v>MALB351CLMM151054</v>
          </cell>
          <cell r="E1790" t="str">
            <v>Cholamandalam MS General Insurance Co. Ltd.</v>
          </cell>
          <cell r="F1790">
            <v>44224</v>
          </cell>
        </row>
        <row r="1791">
          <cell r="D1791" t="str">
            <v>MALFC81ALLM165102</v>
          </cell>
          <cell r="E1791" t="str">
            <v>Cholamandalam MS General Insurance Co. Ltd.</v>
          </cell>
          <cell r="F1791">
            <v>44224</v>
          </cell>
        </row>
        <row r="1792">
          <cell r="D1792" t="str">
            <v>MALPC812LMM126678</v>
          </cell>
          <cell r="E1792" t="str">
            <v>Cholamandalam MS General Insurance Co. Ltd.</v>
          </cell>
          <cell r="F1792">
            <v>44224</v>
          </cell>
        </row>
        <row r="1793">
          <cell r="D1793" t="str">
            <v>MALPC813LMM127512</v>
          </cell>
          <cell r="E1793" t="str">
            <v>Cholamandalam MS General Insurance Co. Ltd.</v>
          </cell>
          <cell r="F1793">
            <v>44224</v>
          </cell>
        </row>
        <row r="1794">
          <cell r="D1794" t="str">
            <v>MALPC812TMM128614</v>
          </cell>
          <cell r="E1794" t="str">
            <v>ICICI Lombard General Insurance Co. Ltd.</v>
          </cell>
          <cell r="F1794">
            <v>44224</v>
          </cell>
        </row>
        <row r="1795">
          <cell r="D1795" t="str">
            <v>MALA741CLKM377298</v>
          </cell>
          <cell r="E1795" t="str">
            <v>The New India Assurance Co. Ltd.</v>
          </cell>
          <cell r="F1795">
            <v>44225</v>
          </cell>
        </row>
        <row r="1796">
          <cell r="D1796" t="str">
            <v>MALBJ511LLM013028</v>
          </cell>
          <cell r="E1796" t="str">
            <v>Cholamandalam MS General Insurance Co. Ltd.</v>
          </cell>
          <cell r="F1796">
            <v>44225</v>
          </cell>
        </row>
        <row r="1797">
          <cell r="D1797" t="str">
            <v>MALBK511VMM038247</v>
          </cell>
          <cell r="E1797" t="str">
            <v>Cholamandalam MS General Insurance Co. Ltd.</v>
          </cell>
          <cell r="F1797">
            <v>44225</v>
          </cell>
        </row>
        <row r="1798">
          <cell r="D1798" t="str">
            <v>MALBM51RLJM624867</v>
          </cell>
          <cell r="E1798" t="str">
            <v>Cholamandalam MS General Insurance Co. Ltd.</v>
          </cell>
          <cell r="F1798">
            <v>44225</v>
          </cell>
        </row>
        <row r="1799">
          <cell r="D1799" t="str">
            <v>MALFC81AVMM175029</v>
          </cell>
          <cell r="E1799" t="str">
            <v>Kotak Mahindra General Insurance Co. Ltd.</v>
          </cell>
          <cell r="F1799">
            <v>44225</v>
          </cell>
        </row>
        <row r="1800">
          <cell r="D1800" t="str">
            <v>MALB241CLMM052831</v>
          </cell>
          <cell r="E1800" t="str">
            <v>Kotak Mahindra General Insurance Co. Ltd.</v>
          </cell>
          <cell r="F1800">
            <v>44225</v>
          </cell>
        </row>
        <row r="1801">
          <cell r="D1801" t="str">
            <v>MALC181RLLM654071</v>
          </cell>
          <cell r="E1801" t="str">
            <v>Kotak Mahindra General Insurance Co. Ltd.</v>
          </cell>
          <cell r="F1801">
            <v>44225</v>
          </cell>
        </row>
        <row r="1802">
          <cell r="D1802" t="str">
            <v>MALBM51BLLM789877</v>
          </cell>
          <cell r="E1802" t="str">
            <v>Kotak Mahindra General Insurance Co. Ltd.</v>
          </cell>
          <cell r="F1802">
            <v>44225</v>
          </cell>
        </row>
        <row r="1803">
          <cell r="D1803" t="str">
            <v>MALFC81AVLM088828</v>
          </cell>
          <cell r="E1803" t="str">
            <v>Kotak Mahindra General Insurance Co. Ltd.</v>
          </cell>
          <cell r="F1803">
            <v>44225</v>
          </cell>
        </row>
        <row r="1804">
          <cell r="D1804" t="str">
            <v>MALFC81ALKM081326</v>
          </cell>
          <cell r="E1804" t="str">
            <v>Kotak Mahindra General Insurance Co. Ltd.</v>
          </cell>
          <cell r="F1804">
            <v>44225</v>
          </cell>
        </row>
        <row r="1805">
          <cell r="D1805" t="str">
            <v>MALB351CLMM143828</v>
          </cell>
          <cell r="E1805" t="str">
            <v>HDFC ERGO General Insurance Co. Ltd.</v>
          </cell>
          <cell r="F1805">
            <v>44226</v>
          </cell>
        </row>
        <row r="1806">
          <cell r="D1806" t="str">
            <v>MALA851CLFM249666</v>
          </cell>
          <cell r="E1806" t="str">
            <v>Future Generali India Insurance Co. Ltd.</v>
          </cell>
          <cell r="F1806">
            <v>44226</v>
          </cell>
        </row>
        <row r="1807">
          <cell r="D1807" t="str">
            <v>MALC181RLLM653773</v>
          </cell>
          <cell r="E1807" t="str">
            <v>Kotak Mahindra General Insurance Co. Ltd.</v>
          </cell>
          <cell r="F1807">
            <v>44226</v>
          </cell>
        </row>
        <row r="1808">
          <cell r="D1808" t="str">
            <v>MALAN51CLCM312725</v>
          </cell>
          <cell r="E1808" t="str">
            <v>Cholamandalam MS General Insurance Co. Ltd.</v>
          </cell>
          <cell r="F1808">
            <v>44226</v>
          </cell>
        </row>
        <row r="1809">
          <cell r="D1809" t="str">
            <v>MALB241CLMM051684</v>
          </cell>
          <cell r="E1809" t="str">
            <v>Kotak Mahindra General Insurance Co. Ltd.</v>
          </cell>
          <cell r="F1809">
            <v>44226</v>
          </cell>
        </row>
        <row r="1810">
          <cell r="D1810" t="str">
            <v>MALAF51CLMM137992</v>
          </cell>
          <cell r="E1810" t="str">
            <v>HDFC ERGO General Insurance Co. Ltd.</v>
          </cell>
          <cell r="F1810">
            <v>44228</v>
          </cell>
        </row>
        <row r="1811">
          <cell r="D1811" t="str">
            <v>MALBM51BLJM637992</v>
          </cell>
          <cell r="E1811" t="str">
            <v>Reliance General Insurance Co. Ltd.</v>
          </cell>
          <cell r="F1811">
            <v>44228</v>
          </cell>
        </row>
        <row r="1812">
          <cell r="D1812" t="str">
            <v>MALBH512LMM036554</v>
          </cell>
          <cell r="E1812" t="str">
            <v>Cholamandalam MS General Insurance Co. Ltd.</v>
          </cell>
          <cell r="F1812">
            <v>44228</v>
          </cell>
        </row>
        <row r="1813">
          <cell r="D1813" t="str">
            <v>MALA741DLGM232487</v>
          </cell>
          <cell r="E1813" t="str">
            <v>Cholamandalam MS General Insurance Co. Ltd.</v>
          </cell>
          <cell r="F1813">
            <v>44228</v>
          </cell>
        </row>
        <row r="1814">
          <cell r="D1814" t="str">
            <v>MALFC81BLMM184063</v>
          </cell>
          <cell r="E1814" t="str">
            <v>Kotak Mahindra General Insurance Co. Ltd.</v>
          </cell>
          <cell r="F1814">
            <v>44228</v>
          </cell>
        </row>
        <row r="1815">
          <cell r="D1815" t="str">
            <v>MALPC813LMM127031</v>
          </cell>
          <cell r="E1815" t="str">
            <v>Kotak Mahindra General Insurance Co. Ltd.</v>
          </cell>
          <cell r="F1815">
            <v>44228</v>
          </cell>
        </row>
        <row r="1816">
          <cell r="D1816" t="str">
            <v>MALPB813LMM128755</v>
          </cell>
          <cell r="E1816" t="str">
            <v>Kotak Mahindra General Insurance Co. Ltd.</v>
          </cell>
          <cell r="F1816">
            <v>44228</v>
          </cell>
        </row>
        <row r="1817">
          <cell r="D1817" t="str">
            <v>MALFC81BLMM180505</v>
          </cell>
          <cell r="E1817" t="str">
            <v>Kotak Mahindra General Insurance Co. Ltd.</v>
          </cell>
          <cell r="F1817">
            <v>44228</v>
          </cell>
        </row>
        <row r="1818">
          <cell r="D1818" t="str">
            <v>MALC181RLLM666507</v>
          </cell>
          <cell r="E1818" t="str">
            <v>Kotak Mahindra General Insurance Co. Ltd.</v>
          </cell>
          <cell r="F1818">
            <v>44228</v>
          </cell>
        </row>
        <row r="1819">
          <cell r="D1819" t="str">
            <v>MALFC81BLLM088561</v>
          </cell>
          <cell r="E1819" t="str">
            <v>Kotak Mahindra General Insurance Co. Ltd.</v>
          </cell>
          <cell r="F1819">
            <v>44228</v>
          </cell>
        </row>
        <row r="1820">
          <cell r="D1820" t="str">
            <v>MALB241CLMM053122</v>
          </cell>
          <cell r="E1820" t="str">
            <v>HDFC ERGO General Insurance Co. Ltd.</v>
          </cell>
          <cell r="F1820">
            <v>44229</v>
          </cell>
        </row>
        <row r="1821">
          <cell r="D1821" t="str">
            <v>MALB241CLMM055347</v>
          </cell>
          <cell r="E1821" t="str">
            <v>Reliance General Insurance Co. Ltd.</v>
          </cell>
          <cell r="F1821">
            <v>44229</v>
          </cell>
        </row>
        <row r="1822">
          <cell r="D1822" t="str">
            <v>MALB351CLMM142602</v>
          </cell>
          <cell r="E1822" t="str">
            <v>Kotak Mahindra General Insurance Co. Ltd.</v>
          </cell>
          <cell r="F1822">
            <v>44229</v>
          </cell>
        </row>
        <row r="1823">
          <cell r="D1823" t="str">
            <v>MALFC81ALMM182828</v>
          </cell>
          <cell r="E1823" t="str">
            <v>Kotak Mahindra General Insurance Co. Ltd.</v>
          </cell>
          <cell r="F1823">
            <v>44229</v>
          </cell>
        </row>
        <row r="1824">
          <cell r="D1824" t="str">
            <v>MALA851CMJM793547</v>
          </cell>
          <cell r="E1824" t="str">
            <v>Kotak Mahindra General Insurance Co. Ltd.</v>
          </cell>
          <cell r="F1824">
            <v>44229</v>
          </cell>
        </row>
        <row r="1825">
          <cell r="D1825" t="str">
            <v>MALFC81DLMM184903</v>
          </cell>
          <cell r="E1825" t="str">
            <v>Kotak Mahindra General Insurance Co. Ltd.</v>
          </cell>
          <cell r="F1825">
            <v>44229</v>
          </cell>
        </row>
        <row r="1826">
          <cell r="D1826" t="str">
            <v>MALBM51RLHM367981</v>
          </cell>
          <cell r="E1826" t="str">
            <v>ICICI Lombard General Insurance Co. Ltd.</v>
          </cell>
          <cell r="F1826">
            <v>44230</v>
          </cell>
        </row>
        <row r="1827">
          <cell r="D1827" t="str">
            <v>MALAF51CLLM111610</v>
          </cell>
          <cell r="E1827" t="str">
            <v>Kotak Mahindra General Insurance Co. Ltd.</v>
          </cell>
          <cell r="F1827">
            <v>44230</v>
          </cell>
        </row>
        <row r="1828">
          <cell r="D1828" t="str">
            <v>MALPA812LMM129695</v>
          </cell>
          <cell r="E1828" t="str">
            <v>ICICI Lombard General Insurance Co. Ltd.</v>
          </cell>
          <cell r="F1828">
            <v>44231</v>
          </cell>
        </row>
        <row r="1829">
          <cell r="D1829" t="str">
            <v>MALB351CYMM150750</v>
          </cell>
          <cell r="E1829" t="str">
            <v>Kotak Mahindra General Insurance Co. Ltd.</v>
          </cell>
          <cell r="F1829">
            <v>44231</v>
          </cell>
        </row>
        <row r="1830">
          <cell r="D1830" t="str">
            <v>MALB351CLMM136176</v>
          </cell>
          <cell r="E1830" t="str">
            <v>Kotak Mahindra General Insurance Co. Ltd.</v>
          </cell>
          <cell r="F1830">
            <v>44231</v>
          </cell>
        </row>
        <row r="1831">
          <cell r="D1831" t="str">
            <v>MALPC813MMM128887</v>
          </cell>
          <cell r="E1831" t="str">
            <v>Kotak Mahindra General Insurance Co. Ltd.</v>
          </cell>
          <cell r="F1831">
            <v>44231</v>
          </cell>
        </row>
        <row r="1832">
          <cell r="D1832" t="str">
            <v>MALAF51CYLM107701</v>
          </cell>
          <cell r="E1832" t="str">
            <v>Kotak Mahindra General Insurance Co. Ltd.</v>
          </cell>
          <cell r="F1832">
            <v>44232</v>
          </cell>
        </row>
        <row r="1833">
          <cell r="D1833" t="str">
            <v>MALA741CLKM389660</v>
          </cell>
          <cell r="E1833" t="str">
            <v>Kotak Mahindra General Insurance Co. Ltd.</v>
          </cell>
          <cell r="F1833">
            <v>44232</v>
          </cell>
        </row>
        <row r="1834">
          <cell r="D1834" t="str">
            <v>MALBM51BLJM521043</v>
          </cell>
          <cell r="E1834" t="str">
            <v>The New India Assurance Co. Ltd.</v>
          </cell>
          <cell r="F1834">
            <v>44233</v>
          </cell>
        </row>
        <row r="1835">
          <cell r="D1835" t="str">
            <v>MALC181RLLM653419</v>
          </cell>
          <cell r="E1835" t="str">
            <v>Reliance General Insurance Co. Ltd.</v>
          </cell>
          <cell r="F1835">
            <v>44233</v>
          </cell>
        </row>
        <row r="1836">
          <cell r="D1836" t="str">
            <v>MALB241CLLM014502</v>
          </cell>
          <cell r="E1836" t="str">
            <v>Kotak Mahindra General Insurance Co. Ltd.</v>
          </cell>
          <cell r="F1836">
            <v>44233</v>
          </cell>
        </row>
        <row r="1837">
          <cell r="D1837" t="str">
            <v>MALFC81BLMM186003</v>
          </cell>
          <cell r="E1837" t="str">
            <v>Kotak Mahindra General Insurance Co. Ltd.</v>
          </cell>
          <cell r="F1837">
            <v>44233</v>
          </cell>
        </row>
        <row r="1838">
          <cell r="D1838" t="str">
            <v>MALB351CLMM139278</v>
          </cell>
          <cell r="E1838" t="str">
            <v>Kotak Mahindra General Insurance Co. Ltd.</v>
          </cell>
          <cell r="F1838">
            <v>44233</v>
          </cell>
        </row>
        <row r="1839">
          <cell r="D1839" t="str">
            <v>MALB351CLMM147129</v>
          </cell>
          <cell r="E1839" t="str">
            <v>Kotak Mahindra General Insurance Co. Ltd.</v>
          </cell>
          <cell r="F1839">
            <v>44233</v>
          </cell>
        </row>
        <row r="1840">
          <cell r="D1840" t="str">
            <v>MALFC81BLMM187496</v>
          </cell>
          <cell r="E1840" t="str">
            <v>Kotak Mahindra General Insurance Co. Ltd.</v>
          </cell>
          <cell r="F1840">
            <v>44233</v>
          </cell>
        </row>
        <row r="1841">
          <cell r="D1841" t="str">
            <v>MALPC811VMM131258</v>
          </cell>
          <cell r="E1841" t="str">
            <v>The New India Assurance Co. Ltd.</v>
          </cell>
          <cell r="F1841">
            <v>44235</v>
          </cell>
        </row>
        <row r="1842">
          <cell r="D1842" t="str">
            <v>MALAF51CLKM035802</v>
          </cell>
          <cell r="E1842" t="str">
            <v>The New India Assurance Co. Ltd.</v>
          </cell>
          <cell r="F1842">
            <v>44235</v>
          </cell>
        </row>
        <row r="1843">
          <cell r="D1843" t="str">
            <v>MALFC81AVMM185757</v>
          </cell>
          <cell r="E1843" t="str">
            <v>Cholamandalam MS General Insurance Co. Ltd.</v>
          </cell>
          <cell r="F1843">
            <v>44235</v>
          </cell>
        </row>
        <row r="1844">
          <cell r="D1844" t="str">
            <v>MALPC813LMM133752</v>
          </cell>
          <cell r="E1844" t="str">
            <v>Cholamandalam MS General Insurance Co. Ltd.</v>
          </cell>
          <cell r="F1844">
            <v>44235</v>
          </cell>
        </row>
        <row r="1845">
          <cell r="D1845" t="str">
            <v>MALB241CYMM058484</v>
          </cell>
          <cell r="E1845" t="str">
            <v>Kotak Mahindra General Insurance Co. Ltd.</v>
          </cell>
          <cell r="F1845">
            <v>44235</v>
          </cell>
        </row>
        <row r="1846">
          <cell r="D1846" t="str">
            <v>MALA741ELKM371201</v>
          </cell>
          <cell r="E1846" t="str">
            <v>The New India Assurance Co. Ltd.</v>
          </cell>
          <cell r="F1846">
            <v>44236</v>
          </cell>
        </row>
        <row r="1847">
          <cell r="D1847" t="str">
            <v>MALFB81BLMM174195</v>
          </cell>
          <cell r="E1847" t="str">
            <v>HDFC ERGO General Insurance Co. Ltd.</v>
          </cell>
          <cell r="F1847">
            <v>44236</v>
          </cell>
        </row>
        <row r="1848">
          <cell r="D1848" t="str">
            <v>MALBH512LMM042152</v>
          </cell>
          <cell r="E1848" t="str">
            <v>Cholamandalam MS General Insurance Co. Ltd.</v>
          </cell>
          <cell r="F1848">
            <v>44236</v>
          </cell>
        </row>
        <row r="1849">
          <cell r="D1849" t="str">
            <v>MALPA813LMM132296</v>
          </cell>
          <cell r="E1849" t="str">
            <v>Cholamandalam MS General Insurance Co. Ltd.</v>
          </cell>
          <cell r="F1849">
            <v>44236</v>
          </cell>
        </row>
        <row r="1850">
          <cell r="D1850" t="str">
            <v>MALBK512LMM046294</v>
          </cell>
          <cell r="E1850" t="str">
            <v>Cholamandalam MS General Insurance Co. Ltd.</v>
          </cell>
          <cell r="F1850">
            <v>44236</v>
          </cell>
        </row>
        <row r="1851">
          <cell r="D1851" t="str">
            <v>MALBH512LLM019104</v>
          </cell>
          <cell r="E1851" t="str">
            <v>Cholamandalam MS General Insurance Co. Ltd.</v>
          </cell>
          <cell r="F1851">
            <v>44236</v>
          </cell>
        </row>
        <row r="1852">
          <cell r="D1852" t="str">
            <v>MALPA813LMM133580</v>
          </cell>
          <cell r="E1852" t="str">
            <v>Cholamandalam MS General Insurance Co. Ltd.</v>
          </cell>
          <cell r="F1852">
            <v>44236</v>
          </cell>
        </row>
        <row r="1853">
          <cell r="D1853" t="str">
            <v>MALPA812LMM131290</v>
          </cell>
          <cell r="E1853" t="str">
            <v>Cholamandalam MS General Insurance Co. Ltd.</v>
          </cell>
          <cell r="F1853">
            <v>44236</v>
          </cell>
        </row>
        <row r="1854">
          <cell r="D1854" t="str">
            <v>MALPA813LMM128127</v>
          </cell>
          <cell r="E1854" t="str">
            <v>Kotak Mahindra General Insurance Co. Ltd.</v>
          </cell>
          <cell r="F1854">
            <v>44236</v>
          </cell>
        </row>
        <row r="1855">
          <cell r="D1855" t="str">
            <v>MALFC81DLMM186229</v>
          </cell>
          <cell r="E1855" t="str">
            <v>Kotak Mahindra General Insurance Co. Ltd.</v>
          </cell>
          <cell r="F1855">
            <v>44236</v>
          </cell>
        </row>
        <row r="1856">
          <cell r="D1856" t="str">
            <v>MALB351CYLM048466</v>
          </cell>
          <cell r="E1856" t="str">
            <v>Kotak Mahindra General Insurance Co. Ltd.</v>
          </cell>
          <cell r="F1856">
            <v>44236</v>
          </cell>
        </row>
        <row r="1857">
          <cell r="D1857" t="str">
            <v>MALFC81DLMM180042</v>
          </cell>
          <cell r="E1857" t="str">
            <v>HDFC ERGO General Insurance Co. Ltd.</v>
          </cell>
          <cell r="F1857">
            <v>44237</v>
          </cell>
        </row>
        <row r="1858">
          <cell r="D1858" t="str">
            <v>MALPC812LMM129158</v>
          </cell>
          <cell r="E1858" t="str">
            <v>Cholamandalam MS General Insurance Co. Ltd.</v>
          </cell>
          <cell r="F1858">
            <v>44237</v>
          </cell>
        </row>
        <row r="1859">
          <cell r="D1859" t="str">
            <v>MALB241CLMM059786</v>
          </cell>
          <cell r="E1859" t="str">
            <v>Kotak Mahindra General Insurance Co. Ltd.</v>
          </cell>
          <cell r="F1859">
            <v>44237</v>
          </cell>
        </row>
        <row r="1860">
          <cell r="D1860" t="str">
            <v>MALC181CLKM534210</v>
          </cell>
          <cell r="E1860" t="str">
            <v>Kotak Mahindra General Insurance Co. Ltd.</v>
          </cell>
          <cell r="F1860">
            <v>44237</v>
          </cell>
        </row>
        <row r="1861">
          <cell r="D1861" t="str">
            <v>MALC181RLLM654464</v>
          </cell>
          <cell r="E1861" t="str">
            <v>Kotak Mahindra General Insurance Co. Ltd.</v>
          </cell>
          <cell r="F1861">
            <v>44237</v>
          </cell>
        </row>
        <row r="1862">
          <cell r="D1862" t="str">
            <v>MALPA813LMM132894</v>
          </cell>
          <cell r="E1862" t="str">
            <v>Kotak Mahindra General Insurance Co. Ltd.</v>
          </cell>
          <cell r="F1862">
            <v>44238</v>
          </cell>
        </row>
        <row r="1863">
          <cell r="D1863" t="str">
            <v>MALB351CLMM142603</v>
          </cell>
          <cell r="E1863" t="str">
            <v>Kotak Mahindra General Insurance Co. Ltd.</v>
          </cell>
          <cell r="F1863">
            <v>44238</v>
          </cell>
        </row>
        <row r="1864">
          <cell r="D1864" t="str">
            <v>MALB241CLMM059237</v>
          </cell>
          <cell r="E1864" t="str">
            <v>Kotak Mahindra General Insurance Co. Ltd.</v>
          </cell>
          <cell r="F1864">
            <v>44238</v>
          </cell>
        </row>
        <row r="1865">
          <cell r="D1865" t="str">
            <v>MALB241EYLM015327</v>
          </cell>
          <cell r="E1865" t="str">
            <v>Kotak Mahindra General Insurance Co. Ltd.</v>
          </cell>
          <cell r="F1865">
            <v>44238</v>
          </cell>
        </row>
        <row r="1866">
          <cell r="D1866" t="str">
            <v>MALPC812LMM133387</v>
          </cell>
          <cell r="E1866" t="str">
            <v>Kotak Mahindra General Insurance Co. Ltd.</v>
          </cell>
          <cell r="F1866">
            <v>44238</v>
          </cell>
        </row>
        <row r="1867">
          <cell r="D1867" t="str">
            <v>MALAF51CLMM140871</v>
          </cell>
          <cell r="E1867" t="str">
            <v>HDFC ERGO General Insurance Co. Ltd.</v>
          </cell>
          <cell r="F1867">
            <v>44239</v>
          </cell>
        </row>
        <row r="1868">
          <cell r="D1868" t="str">
            <v>MALB351CYMM157891</v>
          </cell>
          <cell r="E1868" t="str">
            <v>Kotak Mahindra General Insurance Co. Ltd.</v>
          </cell>
          <cell r="F1868">
            <v>44239</v>
          </cell>
        </row>
        <row r="1869">
          <cell r="D1869" t="str">
            <v>MALB241CLMM059844</v>
          </cell>
          <cell r="E1869" t="str">
            <v>The New India Assurance Co. Ltd.</v>
          </cell>
          <cell r="F1869">
            <v>44240</v>
          </cell>
        </row>
        <row r="1870">
          <cell r="D1870" t="str">
            <v>MALA741CLLM401709</v>
          </cell>
          <cell r="E1870" t="str">
            <v>Reliance General Insurance Co. Ltd.</v>
          </cell>
          <cell r="F1870">
            <v>44240</v>
          </cell>
        </row>
        <row r="1871">
          <cell r="D1871" t="str">
            <v>MALC841GTMM264227</v>
          </cell>
          <cell r="E1871" t="str">
            <v>Reliance General Insurance Co. Ltd.</v>
          </cell>
          <cell r="F1871">
            <v>44240</v>
          </cell>
        </row>
        <row r="1872">
          <cell r="D1872" t="str">
            <v>MALFC81DLMM191076</v>
          </cell>
          <cell r="E1872" t="str">
            <v>Kotak Mahindra General Insurance Co. Ltd.</v>
          </cell>
          <cell r="F1872">
            <v>44240</v>
          </cell>
        </row>
        <row r="1873">
          <cell r="D1873" t="str">
            <v>MALC181RLKM535954</v>
          </cell>
          <cell r="E1873" t="str">
            <v>The New India Assurance Co. Ltd.</v>
          </cell>
          <cell r="F1873">
            <v>44242</v>
          </cell>
        </row>
        <row r="1874">
          <cell r="D1874" t="str">
            <v>MALB241CLMM060544</v>
          </cell>
          <cell r="E1874" t="str">
            <v>Reliance General Insurance Co. Ltd.</v>
          </cell>
          <cell r="F1874">
            <v>44242</v>
          </cell>
        </row>
        <row r="1875">
          <cell r="D1875" t="str">
            <v>MALB551CYMM160080</v>
          </cell>
          <cell r="E1875" t="str">
            <v>ICICI Lombard General Insurance Co. Ltd.</v>
          </cell>
          <cell r="F1875">
            <v>44242</v>
          </cell>
        </row>
        <row r="1876">
          <cell r="D1876" t="str">
            <v>MALPC813MMM135032</v>
          </cell>
          <cell r="E1876" t="str">
            <v>Kotak Mahindra General Insurance Co. Ltd.</v>
          </cell>
          <cell r="F1876">
            <v>44242</v>
          </cell>
        </row>
        <row r="1877">
          <cell r="D1877" t="str">
            <v>MALFC81DLMM191084</v>
          </cell>
          <cell r="E1877" t="str">
            <v>Kotak Mahindra General Insurance Co. Ltd.</v>
          </cell>
          <cell r="F1877">
            <v>44242</v>
          </cell>
        </row>
        <row r="1878">
          <cell r="D1878" t="str">
            <v>MALPC813MMM134490</v>
          </cell>
          <cell r="E1878" t="str">
            <v>Kotak Mahindra General Insurance Co. Ltd.</v>
          </cell>
          <cell r="F1878">
            <v>44242</v>
          </cell>
        </row>
        <row r="1879">
          <cell r="D1879" t="str">
            <v>MALB241CLMM060552</v>
          </cell>
          <cell r="E1879" t="str">
            <v>Kotak Mahindra General Insurance Co. Ltd.</v>
          </cell>
          <cell r="F1879">
            <v>44242</v>
          </cell>
        </row>
        <row r="1880">
          <cell r="D1880" t="str">
            <v>MALPA813LMM136776</v>
          </cell>
          <cell r="E1880" t="str">
            <v>Kotak Mahindra General Insurance Co. Ltd.</v>
          </cell>
          <cell r="F1880">
            <v>44242</v>
          </cell>
        </row>
        <row r="1881">
          <cell r="D1881" t="str">
            <v>MALB351CYMM160009</v>
          </cell>
          <cell r="E1881" t="str">
            <v>Reliance General Insurance Co. Ltd.</v>
          </cell>
          <cell r="F1881">
            <v>44243</v>
          </cell>
        </row>
        <row r="1882">
          <cell r="D1882" t="str">
            <v>MALPC813LMM133832</v>
          </cell>
          <cell r="E1882" t="str">
            <v>Kotak Mahindra General Insurance Co. Ltd.</v>
          </cell>
          <cell r="F1882">
            <v>44243</v>
          </cell>
        </row>
        <row r="1883">
          <cell r="D1883" t="str">
            <v>MALB241CLMM060551</v>
          </cell>
          <cell r="E1883" t="str">
            <v>Kotak Mahindra General Insurance Co. Ltd.</v>
          </cell>
          <cell r="F1883">
            <v>44243</v>
          </cell>
        </row>
        <row r="1884">
          <cell r="D1884" t="str">
            <v>MALPA813LMM136688</v>
          </cell>
          <cell r="E1884" t="str">
            <v>Kotak Mahindra General Insurance Co. Ltd.</v>
          </cell>
          <cell r="F1884">
            <v>44243</v>
          </cell>
        </row>
        <row r="1885">
          <cell r="D1885" t="str">
            <v>MALB241CLMM059405</v>
          </cell>
          <cell r="E1885" t="str">
            <v>Kotak Mahindra General Insurance Co. Ltd.</v>
          </cell>
          <cell r="F1885">
            <v>44243</v>
          </cell>
        </row>
        <row r="1886">
          <cell r="D1886" t="str">
            <v>MALC381UMGM071831</v>
          </cell>
          <cell r="E1886" t="str">
            <v>Cholamandalam MS General Insurance Co. Ltd.</v>
          </cell>
          <cell r="F1886">
            <v>44243</v>
          </cell>
        </row>
        <row r="1887">
          <cell r="D1887" t="str">
            <v>MALA741CLKM380069</v>
          </cell>
          <cell r="E1887" t="str">
            <v>The New India Assurance Co. Ltd.</v>
          </cell>
          <cell r="F1887">
            <v>44244</v>
          </cell>
        </row>
        <row r="1888">
          <cell r="D1888" t="str">
            <v>MALB351CYMM160004</v>
          </cell>
          <cell r="E1888" t="str">
            <v>ICICI Lombard General Insurance Co. Ltd.</v>
          </cell>
          <cell r="F1888">
            <v>44244</v>
          </cell>
        </row>
        <row r="1889">
          <cell r="D1889" t="str">
            <v>MALFE81ALMM170412</v>
          </cell>
          <cell r="E1889" t="str">
            <v>Kotak Mahindra General Insurance Co. Ltd.</v>
          </cell>
          <cell r="F1889">
            <v>44244</v>
          </cell>
        </row>
        <row r="1890">
          <cell r="D1890" t="str">
            <v>MALB251CLMM158590</v>
          </cell>
          <cell r="E1890" t="str">
            <v>Kotak Mahindra General Insurance Co. Ltd.</v>
          </cell>
          <cell r="F1890">
            <v>44244</v>
          </cell>
        </row>
        <row r="1891">
          <cell r="D1891" t="str">
            <v>MALFC81DLMM191080</v>
          </cell>
          <cell r="E1891" t="str">
            <v>Kotak Mahindra General Insurance Co. Ltd.</v>
          </cell>
          <cell r="F1891">
            <v>44244</v>
          </cell>
        </row>
        <row r="1892">
          <cell r="D1892" t="str">
            <v>MALC181RLLM654072</v>
          </cell>
          <cell r="E1892" t="str">
            <v>Kotak Mahindra General Insurance Co. Ltd.</v>
          </cell>
          <cell r="F1892">
            <v>44244</v>
          </cell>
        </row>
        <row r="1893">
          <cell r="D1893" t="str">
            <v>MALA851CLKM969320</v>
          </cell>
          <cell r="E1893" t="str">
            <v>The New India Assurance Co. Ltd.</v>
          </cell>
          <cell r="F1893">
            <v>44245</v>
          </cell>
        </row>
        <row r="1894">
          <cell r="D1894" t="str">
            <v>MALFC81BLMM181199</v>
          </cell>
          <cell r="E1894" t="str">
            <v>Kotak Mahindra General Insurance Co. Ltd.</v>
          </cell>
          <cell r="F1894">
            <v>44245</v>
          </cell>
        </row>
        <row r="1895">
          <cell r="D1895" t="str">
            <v>MALC181RLLM662842</v>
          </cell>
          <cell r="E1895" t="str">
            <v>Kotak Mahindra General Insurance Co. Ltd.</v>
          </cell>
          <cell r="F1895">
            <v>44245</v>
          </cell>
        </row>
        <row r="1896">
          <cell r="D1896" t="str">
            <v>MALBM51BLKM690442</v>
          </cell>
          <cell r="E1896" t="str">
            <v>Reliance General Insurance Co. Ltd.</v>
          </cell>
          <cell r="F1896">
            <v>44246</v>
          </cell>
        </row>
        <row r="1897">
          <cell r="D1897" t="str">
            <v>MALC381UMGM071830</v>
          </cell>
          <cell r="E1897" t="str">
            <v>Reliance General Insurance Co. Ltd.</v>
          </cell>
          <cell r="F1897">
            <v>44246</v>
          </cell>
        </row>
        <row r="1898">
          <cell r="D1898" t="str">
            <v>MALC181RLLM654468</v>
          </cell>
          <cell r="E1898" t="str">
            <v>Future Generali India Insurance Co. Ltd.</v>
          </cell>
          <cell r="F1898">
            <v>44246</v>
          </cell>
        </row>
        <row r="1899">
          <cell r="D1899" t="str">
            <v>MALC181RLKM532893</v>
          </cell>
          <cell r="E1899" t="str">
            <v>Reliance General Insurance Co. Ltd.</v>
          </cell>
          <cell r="F1899">
            <v>44247</v>
          </cell>
        </row>
        <row r="1900">
          <cell r="D1900" t="str">
            <v>MALB351CYMM160002</v>
          </cell>
          <cell r="E1900" t="str">
            <v>Cholamandalam MS General Insurance Co. Ltd.</v>
          </cell>
          <cell r="F1900">
            <v>44247</v>
          </cell>
        </row>
        <row r="1901">
          <cell r="D1901" t="str">
            <v>MALPB813LMM138032</v>
          </cell>
          <cell r="E1901" t="str">
            <v>Kotak Mahindra General Insurance Co. Ltd.</v>
          </cell>
          <cell r="F1901">
            <v>44247</v>
          </cell>
        </row>
        <row r="1902">
          <cell r="D1902" t="str">
            <v>MALFC81DLMM191103</v>
          </cell>
          <cell r="E1902" t="str">
            <v>Kotak Mahindra General Insurance Co. Ltd.</v>
          </cell>
          <cell r="F1902">
            <v>44247</v>
          </cell>
        </row>
        <row r="1903">
          <cell r="D1903" t="str">
            <v>MALFC81BLMM189015</v>
          </cell>
          <cell r="E1903" t="str">
            <v>Kotak Mahindra General Insurance Co. Ltd.</v>
          </cell>
          <cell r="F1903">
            <v>44247</v>
          </cell>
        </row>
        <row r="1904">
          <cell r="D1904" t="str">
            <v>MALPC813LMM137499</v>
          </cell>
          <cell r="E1904" t="str">
            <v>Kotak Mahindra General Insurance Co. Ltd.</v>
          </cell>
          <cell r="F1904">
            <v>44247</v>
          </cell>
        </row>
        <row r="1905">
          <cell r="D1905" t="str">
            <v>MALPC812TMM136601</v>
          </cell>
          <cell r="E1905" t="str">
            <v>Kotak Mahindra General Insurance Co. Ltd.</v>
          </cell>
          <cell r="F1905">
            <v>44247</v>
          </cell>
        </row>
        <row r="1906">
          <cell r="D1906" t="str">
            <v>MALPC813MMM138225</v>
          </cell>
          <cell r="E1906" t="str">
            <v>Kotak Mahindra General Insurance Co. Ltd.</v>
          </cell>
          <cell r="F1906">
            <v>44247</v>
          </cell>
        </row>
        <row r="1907">
          <cell r="D1907" t="str">
            <v>MALC841FLMM266589</v>
          </cell>
          <cell r="E1907" t="str">
            <v>Kotak Mahindra General Insurance Co. Ltd.</v>
          </cell>
          <cell r="F1907">
            <v>44247</v>
          </cell>
        </row>
        <row r="1908">
          <cell r="D1908" t="str">
            <v>MALBJ511LLM013015</v>
          </cell>
          <cell r="E1908" t="str">
            <v>Cholamandalam MS General Insurance Co. Ltd.</v>
          </cell>
          <cell r="F1908">
            <v>44249</v>
          </cell>
        </row>
        <row r="1909">
          <cell r="D1909" t="str">
            <v>MALPC813LMM136879</v>
          </cell>
          <cell r="E1909" t="str">
            <v>Kotak Mahindra General Insurance Co. Ltd.</v>
          </cell>
          <cell r="F1909">
            <v>44249</v>
          </cell>
        </row>
        <row r="1910">
          <cell r="D1910" t="str">
            <v>MALC381CLKM528781</v>
          </cell>
          <cell r="E1910" t="str">
            <v>Kotak Mahindra General Insurance Co. Ltd.</v>
          </cell>
          <cell r="F1910">
            <v>44249</v>
          </cell>
        </row>
        <row r="1911">
          <cell r="D1911" t="str">
            <v>MALFC81BLMM191293</v>
          </cell>
          <cell r="E1911" t="str">
            <v>The New India Assurance Co. Ltd.</v>
          </cell>
          <cell r="F1911">
            <v>44250</v>
          </cell>
        </row>
        <row r="1912">
          <cell r="D1912" t="str">
            <v>MALPC813MMM137073</v>
          </cell>
          <cell r="E1912" t="str">
            <v>HDFC ERGO General Insurance Co. Ltd.</v>
          </cell>
          <cell r="F1912">
            <v>44250</v>
          </cell>
        </row>
        <row r="1913">
          <cell r="D1913" t="str">
            <v>MALFC81BLMM191142</v>
          </cell>
          <cell r="E1913" t="str">
            <v>HDFC ERGO General Insurance Co. Ltd.</v>
          </cell>
          <cell r="F1913">
            <v>44250</v>
          </cell>
        </row>
        <row r="1914">
          <cell r="D1914" t="str">
            <v>MALB351CYMM161109</v>
          </cell>
          <cell r="E1914" t="str">
            <v>Kotak Mahindra General Insurance Co. Ltd.</v>
          </cell>
          <cell r="F1914">
            <v>44250</v>
          </cell>
        </row>
        <row r="1915">
          <cell r="D1915" t="str">
            <v>MALA851CLKM969321</v>
          </cell>
          <cell r="E1915" t="str">
            <v>Liberty General Insurance Ltd.</v>
          </cell>
          <cell r="F1915">
            <v>44251</v>
          </cell>
        </row>
        <row r="1916">
          <cell r="D1916" t="str">
            <v>MALBM51BLLM793288</v>
          </cell>
          <cell r="E1916" t="str">
            <v>Liberty General Insurance Ltd.</v>
          </cell>
          <cell r="F1916">
            <v>44251</v>
          </cell>
        </row>
        <row r="1917">
          <cell r="D1917" t="str">
            <v>MALB241CLLM016426</v>
          </cell>
          <cell r="E1917" t="str">
            <v>Kotak Mahindra General Insurance Co. Ltd.</v>
          </cell>
          <cell r="F1917">
            <v>44251</v>
          </cell>
        </row>
        <row r="1918">
          <cell r="D1918" t="str">
            <v>MALFC81BLMM192306</v>
          </cell>
          <cell r="E1918" t="str">
            <v>HDFC ERGO General Insurance Co. Ltd.</v>
          </cell>
          <cell r="F1918">
            <v>44251</v>
          </cell>
        </row>
        <row r="1919">
          <cell r="D1919" t="str">
            <v>MALBH514LLM019440</v>
          </cell>
          <cell r="E1919" t="str">
            <v>Cholamandalam MS General Insurance Co. Ltd.</v>
          </cell>
          <cell r="F1919">
            <v>44251</v>
          </cell>
        </row>
        <row r="1920">
          <cell r="D1920" t="str">
            <v>MALBJ512LMM047933</v>
          </cell>
          <cell r="E1920" t="str">
            <v>Cholamandalam MS General Insurance Co. Ltd.</v>
          </cell>
          <cell r="F1920">
            <v>44251</v>
          </cell>
        </row>
        <row r="1921">
          <cell r="D1921" t="str">
            <v>MALBK511VMM050162</v>
          </cell>
          <cell r="E1921" t="str">
            <v>Cholamandalam MS General Insurance Co. Ltd.</v>
          </cell>
          <cell r="F1921">
            <v>44251</v>
          </cell>
        </row>
        <row r="1922">
          <cell r="D1922" t="str">
            <v>MALPA813LMM140202</v>
          </cell>
          <cell r="E1922" t="str">
            <v>Kotak Mahindra General Insurance Co. Ltd.</v>
          </cell>
          <cell r="F1922">
            <v>44251</v>
          </cell>
        </row>
        <row r="1923">
          <cell r="D1923" t="str">
            <v>MALB241CLMM061972</v>
          </cell>
          <cell r="E1923" t="str">
            <v>HDFC ERGO General Insurance Co. Ltd.</v>
          </cell>
          <cell r="F1923">
            <v>44252</v>
          </cell>
        </row>
        <row r="1924">
          <cell r="D1924" t="str">
            <v>MALB351CLMM162163</v>
          </cell>
          <cell r="E1924" t="str">
            <v>Reliance General Insurance Co. Ltd.</v>
          </cell>
          <cell r="F1924">
            <v>44252</v>
          </cell>
        </row>
        <row r="1925">
          <cell r="D1925" t="str">
            <v>MALB241CLMM060503</v>
          </cell>
          <cell r="E1925" t="str">
            <v>ICICI Lombard General Insurance Co. Ltd.</v>
          </cell>
          <cell r="F1925">
            <v>44252</v>
          </cell>
        </row>
        <row r="1926">
          <cell r="D1926" t="str">
            <v>MALB241CLMM062092</v>
          </cell>
          <cell r="E1926" t="str">
            <v>Kotak Mahindra General Insurance Co. Ltd.</v>
          </cell>
          <cell r="F1926">
            <v>44252</v>
          </cell>
        </row>
        <row r="1927">
          <cell r="D1927" t="str">
            <v>MALB241CLLM016703</v>
          </cell>
          <cell r="E1927" t="str">
            <v>Kotak Mahindra General Insurance Co. Ltd.</v>
          </cell>
          <cell r="F1927">
            <v>44252</v>
          </cell>
        </row>
        <row r="1928">
          <cell r="D1928" t="str">
            <v>MALB341CYMM060737</v>
          </cell>
          <cell r="E1928" t="str">
            <v>Kotak Mahindra General Insurance Co. Ltd.</v>
          </cell>
          <cell r="F1928">
            <v>44252</v>
          </cell>
        </row>
        <row r="1929">
          <cell r="D1929" t="str">
            <v>MALPC813LMM137040</v>
          </cell>
          <cell r="E1929" t="str">
            <v>The New India Assurance Co. Ltd.</v>
          </cell>
          <cell r="F1929">
            <v>44253</v>
          </cell>
        </row>
        <row r="1930">
          <cell r="D1930" t="str">
            <v>MALC381CMKM520004</v>
          </cell>
          <cell r="E1930" t="str">
            <v>Liberty General Insurance Ltd.</v>
          </cell>
          <cell r="F1930">
            <v>44253</v>
          </cell>
        </row>
        <row r="1931">
          <cell r="D1931" t="str">
            <v>MALAF51CLMM143328</v>
          </cell>
          <cell r="E1931" t="str">
            <v>Reliance General Insurance Co. Ltd.</v>
          </cell>
          <cell r="F1931">
            <v>44253</v>
          </cell>
        </row>
        <row r="1932">
          <cell r="D1932" t="str">
            <v>MALBM51RLJM619551</v>
          </cell>
          <cell r="E1932" t="str">
            <v>ICICI Lombard General Insurance Co. Ltd.</v>
          </cell>
          <cell r="F1932">
            <v>44253</v>
          </cell>
        </row>
        <row r="1933">
          <cell r="D1933" t="str">
            <v>MALFC81BLMM183698</v>
          </cell>
          <cell r="E1933" t="str">
            <v>Kotak Mahindra General Insurance Co. Ltd.</v>
          </cell>
          <cell r="F1933">
            <v>44253</v>
          </cell>
        </row>
        <row r="1934">
          <cell r="D1934" t="str">
            <v>MALFC81DLLM102275</v>
          </cell>
          <cell r="E1934" t="str">
            <v>Kotak Mahindra General Insurance Co. Ltd.</v>
          </cell>
          <cell r="F1934">
            <v>44253</v>
          </cell>
        </row>
        <row r="1935">
          <cell r="D1935" t="str">
            <v>MALBM51BLLM791321</v>
          </cell>
          <cell r="E1935" t="str">
            <v>Kotak Mahindra General Insurance Co. Ltd.</v>
          </cell>
          <cell r="F1935">
            <v>44253</v>
          </cell>
        </row>
        <row r="1936">
          <cell r="D1936" t="str">
            <v>MALA851CLKM969636</v>
          </cell>
          <cell r="E1936" t="str">
            <v>Liberty General Insurance Ltd.</v>
          </cell>
          <cell r="F1936">
            <v>44254</v>
          </cell>
        </row>
        <row r="1937">
          <cell r="D1937" t="str">
            <v>MALB241CLLM019006</v>
          </cell>
          <cell r="E1937" t="str">
            <v>Reliance General Insurance Co. Ltd.</v>
          </cell>
          <cell r="F1937">
            <v>44254</v>
          </cell>
        </row>
        <row r="1938">
          <cell r="D1938" t="str">
            <v>MALAF51CLJM031907</v>
          </cell>
          <cell r="E1938" t="str">
            <v>Reliance General Insurance Co. Ltd.</v>
          </cell>
          <cell r="F1938">
            <v>44254</v>
          </cell>
        </row>
        <row r="1939">
          <cell r="D1939" t="str">
            <v>MALB351CLMM164008</v>
          </cell>
          <cell r="E1939" t="str">
            <v>Cholamandalam MS General Insurance Co. Ltd.</v>
          </cell>
          <cell r="F1939">
            <v>44254</v>
          </cell>
        </row>
        <row r="1940">
          <cell r="D1940" t="str">
            <v>MALB351CYLM057474</v>
          </cell>
          <cell r="E1940" t="str">
            <v>Kotak Mahindra General Insurance Co. Ltd.</v>
          </cell>
          <cell r="F1940">
            <v>44254</v>
          </cell>
        </row>
        <row r="1941">
          <cell r="D1941" t="str">
            <v>MALFC81BLLM100142</v>
          </cell>
          <cell r="E1941" t="str">
            <v>Kotak Mahindra General Insurance Co. Ltd.</v>
          </cell>
          <cell r="F1941">
            <v>44254</v>
          </cell>
        </row>
        <row r="1942">
          <cell r="D1942" t="str">
            <v>MALB351CLMM164926</v>
          </cell>
          <cell r="E1942" t="str">
            <v>The New India Assurance Co. Ltd.</v>
          </cell>
          <cell r="F1942">
            <v>44256</v>
          </cell>
        </row>
        <row r="1943">
          <cell r="D1943" t="str">
            <v>MALB351CLMM164033</v>
          </cell>
          <cell r="E1943" t="str">
            <v>Reliance General Insurance Co. Ltd.</v>
          </cell>
          <cell r="F1943">
            <v>44256</v>
          </cell>
        </row>
        <row r="1944">
          <cell r="D1944" t="str">
            <v>MALAF51CLMM143613</v>
          </cell>
          <cell r="E1944" t="str">
            <v>Reliance General Insurance Co. Ltd.</v>
          </cell>
          <cell r="F1944">
            <v>44256</v>
          </cell>
        </row>
        <row r="1945">
          <cell r="D1945" t="str">
            <v>MALA851CMKM970281</v>
          </cell>
          <cell r="E1945" t="str">
            <v>ICICI Lombard General Insurance Co. Ltd.</v>
          </cell>
          <cell r="F1945">
            <v>44256</v>
          </cell>
        </row>
        <row r="1946">
          <cell r="D1946" t="str">
            <v>MALB351CLMM165129</v>
          </cell>
          <cell r="E1946" t="str">
            <v>Cholamandalam MS General Insurance Co. Ltd.</v>
          </cell>
          <cell r="F1946">
            <v>44256</v>
          </cell>
        </row>
        <row r="1947">
          <cell r="D1947" t="str">
            <v>MALBH514LMM039983</v>
          </cell>
          <cell r="E1947" t="str">
            <v>Cholamandalam MS General Insurance Co. Ltd.</v>
          </cell>
          <cell r="F1947">
            <v>44256</v>
          </cell>
        </row>
        <row r="1948">
          <cell r="D1948" t="str">
            <v>MALB351CLMM164915</v>
          </cell>
          <cell r="E1948" t="str">
            <v>Kotak Mahindra General Insurance Co. Ltd.</v>
          </cell>
          <cell r="F1948">
            <v>44256</v>
          </cell>
        </row>
        <row r="1949">
          <cell r="D1949" t="str">
            <v>MALB341CYLM020034</v>
          </cell>
          <cell r="E1949" t="str">
            <v>Kotak Mahindra General Insurance Co. Ltd.</v>
          </cell>
          <cell r="F1949">
            <v>44256</v>
          </cell>
        </row>
        <row r="1950">
          <cell r="D1950" t="str">
            <v>MALFC81ALMM195372</v>
          </cell>
          <cell r="E1950" t="str">
            <v>ICICI Lombard General Insurance Co. Ltd.</v>
          </cell>
          <cell r="F1950">
            <v>44257</v>
          </cell>
        </row>
        <row r="1951">
          <cell r="D1951" t="str">
            <v>MALBM51BLKM653804</v>
          </cell>
          <cell r="E1951" t="str">
            <v>The New India Assurance Co. Ltd.</v>
          </cell>
          <cell r="F1951">
            <v>44257</v>
          </cell>
        </row>
        <row r="1952">
          <cell r="D1952" t="str">
            <v>MALBM51BTKM655975</v>
          </cell>
          <cell r="E1952" t="str">
            <v>The New India Assurance Co. Ltd.</v>
          </cell>
          <cell r="F1952">
            <v>44257</v>
          </cell>
        </row>
        <row r="1953">
          <cell r="D1953" t="str">
            <v>MALBK512LMM048332</v>
          </cell>
          <cell r="E1953" t="str">
            <v>Cholamandalam MS General Insurance Co. Ltd.</v>
          </cell>
          <cell r="F1953">
            <v>44258</v>
          </cell>
        </row>
        <row r="1954">
          <cell r="D1954" t="str">
            <v>MALBM51BLLM791865</v>
          </cell>
          <cell r="E1954" t="str">
            <v>Liberty General Insurance Ltd.</v>
          </cell>
          <cell r="F1954">
            <v>44258</v>
          </cell>
        </row>
        <row r="1955">
          <cell r="D1955" t="str">
            <v>MALFC81DLLM101309</v>
          </cell>
          <cell r="E1955" t="str">
            <v>Kotak Mahindra General Insurance Co. Ltd.</v>
          </cell>
          <cell r="F1955">
            <v>44258</v>
          </cell>
        </row>
        <row r="1956">
          <cell r="D1956" t="str">
            <v>MALAM51DLEM562199</v>
          </cell>
          <cell r="E1956" t="str">
            <v>Cholamandalam MS General Insurance Co. Ltd.</v>
          </cell>
          <cell r="F1956">
            <v>44258</v>
          </cell>
        </row>
        <row r="1957">
          <cell r="D1957" t="str">
            <v>MALB351CYLM056823</v>
          </cell>
          <cell r="E1957" t="str">
            <v>Kotak Mahindra General Insurance Co. Ltd.</v>
          </cell>
          <cell r="F1957">
            <v>44258</v>
          </cell>
        </row>
        <row r="1958">
          <cell r="D1958" t="str">
            <v>MALFC81BLMM183698</v>
          </cell>
          <cell r="E1958" t="str">
            <v>Kotak Mahindra General Insurance Co. Ltd.</v>
          </cell>
          <cell r="F1958">
            <v>44253</v>
          </cell>
        </row>
        <row r="1959">
          <cell r="D1959" t="str">
            <v>MALA851CLFM313559</v>
          </cell>
          <cell r="E1959" t="str">
            <v>Reliance General Insurance Co. Ltd.</v>
          </cell>
          <cell r="F1959">
            <v>44259</v>
          </cell>
        </row>
        <row r="1960">
          <cell r="D1960" t="str">
            <v>MALBJ512TMM052456</v>
          </cell>
          <cell r="E1960" t="str">
            <v>Kotak Mahindra General Insurance Co. Ltd.</v>
          </cell>
          <cell r="F1960">
            <v>44259</v>
          </cell>
        </row>
        <row r="1961">
          <cell r="D1961" t="str">
            <v>MALB241CLLM015071</v>
          </cell>
          <cell r="E1961" t="str">
            <v>Liberty General Insurance Ltd.</v>
          </cell>
          <cell r="F1961">
            <v>44260</v>
          </cell>
        </row>
        <row r="1962">
          <cell r="D1962" t="str">
            <v>MALAF51CYLM106506</v>
          </cell>
          <cell r="E1962" t="str">
            <v>Reliance General Insurance Co. Ltd.</v>
          </cell>
          <cell r="F1962">
            <v>44260</v>
          </cell>
        </row>
        <row r="1963">
          <cell r="D1963" t="str">
            <v>MALFC81BLMM187310</v>
          </cell>
          <cell r="E1963" t="str">
            <v>ICICI Lombard General Insurance Co. Ltd.</v>
          </cell>
          <cell r="F1963">
            <v>44260</v>
          </cell>
        </row>
        <row r="1964">
          <cell r="D1964" t="str">
            <v>MALA851CLDM024853</v>
          </cell>
          <cell r="E1964" t="str">
            <v>Cholamandalam MS General Insurance Co. Ltd.</v>
          </cell>
          <cell r="F1964">
            <v>44260</v>
          </cell>
        </row>
        <row r="1965">
          <cell r="D1965" t="str">
            <v>MALAF51CLLM117233</v>
          </cell>
          <cell r="E1965" t="str">
            <v>Kotak Mahindra General Insurance Co. Ltd.</v>
          </cell>
          <cell r="F1965">
            <v>44260</v>
          </cell>
        </row>
        <row r="1966">
          <cell r="D1966" t="str">
            <v>MALA741CLLM401808</v>
          </cell>
          <cell r="E1966" t="str">
            <v>Kotak Mahindra General Insurance Co. Ltd.</v>
          </cell>
          <cell r="F1966">
            <v>44260</v>
          </cell>
        </row>
        <row r="1967">
          <cell r="D1967" t="str">
            <v>MALAB51HR6M998762</v>
          </cell>
          <cell r="E1967" t="str">
            <v>The New India Assurance Co. Ltd.</v>
          </cell>
          <cell r="F1967">
            <v>44261</v>
          </cell>
        </row>
        <row r="1968">
          <cell r="D1968" t="str">
            <v>MALC841CMKM133210</v>
          </cell>
          <cell r="E1968" t="str">
            <v>The New India Assurance Co. Ltd.</v>
          </cell>
          <cell r="F1968">
            <v>44261</v>
          </cell>
        </row>
        <row r="1969">
          <cell r="D1969" t="str">
            <v>MALC181RLLM666485</v>
          </cell>
          <cell r="E1969" t="str">
            <v>Liberty General Insurance Ltd.</v>
          </cell>
          <cell r="F1969">
            <v>44261</v>
          </cell>
        </row>
        <row r="1970">
          <cell r="D1970" t="str">
            <v>MALBM51BLLM792138</v>
          </cell>
          <cell r="E1970" t="str">
            <v>Reliance General Insurance Co. Ltd.</v>
          </cell>
          <cell r="F1970">
            <v>44261</v>
          </cell>
        </row>
        <row r="1971">
          <cell r="D1971" t="str">
            <v>MALAN51CLBM833393</v>
          </cell>
          <cell r="E1971" t="str">
            <v>Kotak Mahindra General Insurance Co. Ltd.</v>
          </cell>
          <cell r="F1971">
            <v>44261</v>
          </cell>
        </row>
        <row r="1972">
          <cell r="D1972" t="str">
            <v>MALC381CLKM540235</v>
          </cell>
          <cell r="E1972" t="str">
            <v>The New India Assurance Co. Ltd.</v>
          </cell>
          <cell r="F1972">
            <v>44263</v>
          </cell>
        </row>
        <row r="1973">
          <cell r="D1973" t="str">
            <v>MALAF51CLLM118093</v>
          </cell>
          <cell r="E1973" t="str">
            <v>Reliance General Insurance Co. Ltd.</v>
          </cell>
          <cell r="F1973">
            <v>44263</v>
          </cell>
        </row>
        <row r="1974">
          <cell r="D1974" t="str">
            <v>MALBJ512LMM039127</v>
          </cell>
          <cell r="E1974" t="str">
            <v>Reliance General Insurance Co. Ltd.</v>
          </cell>
          <cell r="F1974">
            <v>44263</v>
          </cell>
        </row>
        <row r="1975">
          <cell r="D1975" t="str">
            <v>MALB351CLMM166017</v>
          </cell>
          <cell r="E1975" t="str">
            <v>ICICI Lombard General Insurance Co. Ltd.</v>
          </cell>
          <cell r="F1975">
            <v>44263</v>
          </cell>
        </row>
        <row r="1976">
          <cell r="D1976" t="str">
            <v>MALB341CYLM010123</v>
          </cell>
          <cell r="E1976" t="str">
            <v>Reliance General Insurance Co. Ltd.</v>
          </cell>
          <cell r="F1976">
            <v>44264</v>
          </cell>
        </row>
        <row r="1977">
          <cell r="D1977" t="str">
            <v>MALC181RLKM563773</v>
          </cell>
          <cell r="E1977" t="str">
            <v>Cholamandalam MS General Insurance Co. Ltd.</v>
          </cell>
          <cell r="F1977">
            <v>44264</v>
          </cell>
        </row>
        <row r="1978">
          <cell r="D1978" t="str">
            <v>MALPA813LMM121386</v>
          </cell>
          <cell r="E1978" t="str">
            <v>Kotak Mahindra General Insurance Co. Ltd.</v>
          </cell>
          <cell r="F1978">
            <v>44264</v>
          </cell>
        </row>
        <row r="1979">
          <cell r="D1979" t="str">
            <v>MALFC81BLMM196660</v>
          </cell>
          <cell r="E1979" t="str">
            <v>Kotak Mahindra General Insurance Co. Ltd.</v>
          </cell>
          <cell r="F1979">
            <v>44264</v>
          </cell>
        </row>
        <row r="1980">
          <cell r="D1980" t="str">
            <v>MALA741CLLM401851</v>
          </cell>
          <cell r="E1980" t="str">
            <v>Kotak Mahindra General Insurance Co. Ltd.</v>
          </cell>
          <cell r="F1980">
            <v>44264</v>
          </cell>
        </row>
        <row r="1981">
          <cell r="D1981" t="str">
            <v>MALB241CLLM023361</v>
          </cell>
          <cell r="E1981" t="str">
            <v>Kotak Mahindra General Insurance Co. Ltd.</v>
          </cell>
          <cell r="F1981">
            <v>44264</v>
          </cell>
        </row>
        <row r="1982">
          <cell r="D1982" t="str">
            <v>MALB351CYLM045126</v>
          </cell>
          <cell r="E1982" t="str">
            <v>Liberty General Insurance Ltd.</v>
          </cell>
          <cell r="F1982">
            <v>44265</v>
          </cell>
        </row>
        <row r="1983">
          <cell r="D1983" t="str">
            <v>MALAF51CLKM039398</v>
          </cell>
          <cell r="E1983" t="str">
            <v>The New India Assurance Co. Ltd.</v>
          </cell>
          <cell r="F1983">
            <v>44265</v>
          </cell>
        </row>
        <row r="1984">
          <cell r="D1984" t="str">
            <v>MALPA812LMM145845</v>
          </cell>
          <cell r="E1984" t="str">
            <v>Kotak Mahindra General Insurance Co. Ltd.</v>
          </cell>
          <cell r="F1984">
            <v>44265</v>
          </cell>
        </row>
        <row r="1985">
          <cell r="D1985" t="str">
            <v>MALAF51CLJM028862</v>
          </cell>
          <cell r="E1985" t="str">
            <v>The New India Assurance Co. Ltd.</v>
          </cell>
          <cell r="F1985">
            <v>44266</v>
          </cell>
        </row>
        <row r="1986">
          <cell r="D1986" t="str">
            <v>MALA841CMEM066780</v>
          </cell>
          <cell r="E1986" t="str">
            <v>ICICI Lombard General Insurance Co. Ltd.</v>
          </cell>
          <cell r="F1986">
            <v>44266</v>
          </cell>
        </row>
        <row r="1987">
          <cell r="D1987" t="str">
            <v>MALFC81BLMM194381</v>
          </cell>
          <cell r="E1987" t="str">
            <v>ICICI Lombard General Insurance Co. Ltd.</v>
          </cell>
          <cell r="F1987">
            <v>44266</v>
          </cell>
        </row>
        <row r="1988">
          <cell r="D1988" t="str">
            <v>MALA851CMKM981674</v>
          </cell>
          <cell r="E1988" t="str">
            <v>Liberty General Insurance Ltd.</v>
          </cell>
          <cell r="F1988">
            <v>44267</v>
          </cell>
        </row>
        <row r="1989">
          <cell r="D1989" t="str">
            <v>MALB351CLMM164934</v>
          </cell>
          <cell r="E1989" t="str">
            <v>HDFC ERGO General Insurance Co. Ltd.</v>
          </cell>
          <cell r="F1989">
            <v>44267</v>
          </cell>
        </row>
        <row r="1990">
          <cell r="D1990" t="str">
            <v>MALFC81BLLM103679</v>
          </cell>
          <cell r="E1990" t="str">
            <v>Liberty General Insurance Ltd.</v>
          </cell>
          <cell r="F1990">
            <v>44267</v>
          </cell>
        </row>
        <row r="1991">
          <cell r="D1991" t="str">
            <v>MALB351CYKM036199</v>
          </cell>
          <cell r="E1991" t="str">
            <v>Liberty General Insurance Ltd.</v>
          </cell>
          <cell r="F1991">
            <v>44267</v>
          </cell>
        </row>
        <row r="1992">
          <cell r="D1992" t="str">
            <v>MALA851CMKM980047</v>
          </cell>
          <cell r="E1992" t="str">
            <v>Reliance General Insurance Co. Ltd.</v>
          </cell>
          <cell r="F1992">
            <v>44267</v>
          </cell>
        </row>
        <row r="1993">
          <cell r="D1993" t="str">
            <v>MALPA813LMM148961</v>
          </cell>
          <cell r="E1993" t="str">
            <v>Reliance General Insurance Co. Ltd.</v>
          </cell>
          <cell r="F1993">
            <v>44267</v>
          </cell>
        </row>
        <row r="1994">
          <cell r="D1994" t="str">
            <v>MALFC81DLLM109110</v>
          </cell>
          <cell r="E1994" t="str">
            <v>Kotak Mahindra General Insurance Co. Ltd.</v>
          </cell>
          <cell r="F1994">
            <v>44267</v>
          </cell>
        </row>
        <row r="1995">
          <cell r="D1995" t="str">
            <v>MALPA813LMM150275</v>
          </cell>
          <cell r="E1995" t="str">
            <v>Kotak Mahindra General Insurance Co. Ltd.</v>
          </cell>
          <cell r="F1995">
            <v>44267</v>
          </cell>
        </row>
        <row r="1996">
          <cell r="D1996" t="str">
            <v>MALB251CLLM049243</v>
          </cell>
          <cell r="E1996" t="str">
            <v>Kotak Mahindra General Insurance Co. Ltd.</v>
          </cell>
          <cell r="F1996">
            <v>44267</v>
          </cell>
        </row>
        <row r="1997">
          <cell r="D1997" t="str">
            <v>MALC381ULKM533131</v>
          </cell>
          <cell r="E1997" t="str">
            <v>The New India Assurance Co. Ltd.</v>
          </cell>
          <cell r="F1997">
            <v>44268</v>
          </cell>
        </row>
        <row r="1998">
          <cell r="D1998" t="str">
            <v>MALB351CLLM061595</v>
          </cell>
          <cell r="E1998" t="str">
            <v>Liberty General Insurance Ltd.</v>
          </cell>
          <cell r="F1998">
            <v>44268</v>
          </cell>
        </row>
        <row r="1999">
          <cell r="D1999" t="str">
            <v>MALAF51CLKM042430</v>
          </cell>
          <cell r="E1999" t="str">
            <v>Liberty General Insurance Ltd.</v>
          </cell>
          <cell r="F1999">
            <v>44270</v>
          </cell>
        </row>
        <row r="2000">
          <cell r="D2000" t="str">
            <v>MALPB813LMM149541</v>
          </cell>
          <cell r="E2000" t="str">
            <v>ICICI Lombard General Insurance Co. Ltd.</v>
          </cell>
          <cell r="F2000">
            <v>44270</v>
          </cell>
        </row>
        <row r="2001">
          <cell r="D2001" t="str">
            <v>MALFC81ALMM185684</v>
          </cell>
          <cell r="E2001" t="str">
            <v>Kotak Mahindra General Insurance Co. Ltd.</v>
          </cell>
          <cell r="F2001">
            <v>44270</v>
          </cell>
        </row>
        <row r="2002">
          <cell r="D2002" t="str">
            <v>MALPA813LMM150688</v>
          </cell>
          <cell r="E2002" t="str">
            <v>Kotak Mahindra General Insurance Co. Ltd.</v>
          </cell>
          <cell r="F2002">
            <v>44270</v>
          </cell>
        </row>
        <row r="2003">
          <cell r="D2003" t="str">
            <v>MALFC81AVLM103804</v>
          </cell>
          <cell r="E2003" t="str">
            <v>Kotak Mahindra General Insurance Co. Ltd.</v>
          </cell>
          <cell r="F2003">
            <v>44270</v>
          </cell>
        </row>
        <row r="2004">
          <cell r="D2004" t="str">
            <v>MALB351CLLM057101</v>
          </cell>
          <cell r="E2004" t="str">
            <v>Liberty General Insurance Ltd.</v>
          </cell>
          <cell r="F2004">
            <v>44271</v>
          </cell>
        </row>
        <row r="2005">
          <cell r="D2005" t="str">
            <v>MALC281RLKM543920</v>
          </cell>
          <cell r="E2005" t="str">
            <v>Liberty General Insurance Ltd.</v>
          </cell>
          <cell r="F2005">
            <v>44271</v>
          </cell>
        </row>
        <row r="2006">
          <cell r="D2006" t="str">
            <v>MALPC813LMM149221</v>
          </cell>
          <cell r="E2006" t="str">
            <v>HDFC ERGO General Insurance Co. Ltd.</v>
          </cell>
          <cell r="F2006">
            <v>44271</v>
          </cell>
        </row>
        <row r="2007">
          <cell r="D2007" t="str">
            <v>MALB241CLMM064210</v>
          </cell>
          <cell r="E2007" t="str">
            <v>HDFC ERGO General Insurance Co. Ltd.</v>
          </cell>
          <cell r="F2007">
            <v>44271</v>
          </cell>
        </row>
        <row r="2008">
          <cell r="D2008" t="str">
            <v>MALB241CLMM064222</v>
          </cell>
          <cell r="E2008" t="str">
            <v>Kotak Mahindra General Insurance Co. Ltd.</v>
          </cell>
          <cell r="F2008">
            <v>44271</v>
          </cell>
        </row>
        <row r="2009">
          <cell r="D2009" t="str">
            <v>MALB241CLMM064236</v>
          </cell>
          <cell r="E2009" t="str">
            <v>HDFC ERGO General Insurance Co. Ltd.</v>
          </cell>
          <cell r="F2009">
            <v>44272</v>
          </cell>
        </row>
        <row r="2010">
          <cell r="D2010" t="str">
            <v>MALB351CLMM171322</v>
          </cell>
          <cell r="E2010" t="str">
            <v>Reliance General Insurance Co. Ltd.</v>
          </cell>
          <cell r="F2010">
            <v>44272</v>
          </cell>
        </row>
        <row r="2011">
          <cell r="D2011" t="str">
            <v>MALPA813LMM148250</v>
          </cell>
          <cell r="E2011" t="str">
            <v>Cholamandalam MS General Insurance Co. Ltd.</v>
          </cell>
          <cell r="F2011">
            <v>44272</v>
          </cell>
        </row>
        <row r="2012">
          <cell r="D2012" t="str">
            <v>MALB351CLMM164914</v>
          </cell>
          <cell r="E2012" t="str">
            <v>Kotak Mahindra General Insurance Co. Ltd.</v>
          </cell>
          <cell r="F2012">
            <v>44272</v>
          </cell>
        </row>
        <row r="2013">
          <cell r="D2013" t="str">
            <v>MALAF51CLMM142016</v>
          </cell>
          <cell r="E2013" t="str">
            <v>HDFC ERGO General Insurance Co. Ltd.</v>
          </cell>
          <cell r="F2013">
            <v>44272</v>
          </cell>
        </row>
        <row r="2014">
          <cell r="D2014" t="str">
            <v>MALPC812LMM149892</v>
          </cell>
          <cell r="E2014" t="str">
            <v>HDFC ERGO General Insurance Co. Ltd.</v>
          </cell>
          <cell r="F2014">
            <v>44272</v>
          </cell>
        </row>
        <row r="2015">
          <cell r="D2015" t="str">
            <v>MALPC813LMM152791</v>
          </cell>
          <cell r="E2015" t="str">
            <v>Cholamandalam MS General Insurance Co. Ltd.</v>
          </cell>
          <cell r="F2015">
            <v>44272</v>
          </cell>
        </row>
        <row r="2016">
          <cell r="D2016" t="str">
            <v>MALB351CYLM061682</v>
          </cell>
          <cell r="E2016" t="str">
            <v>Liberty General Insurance Ltd.</v>
          </cell>
          <cell r="F2016">
            <v>44272</v>
          </cell>
        </row>
        <row r="2017">
          <cell r="D2017" t="str">
            <v>MALBB51RLEM647172</v>
          </cell>
          <cell r="E2017" t="str">
            <v>Cholamandalam MS General Insurance Co. Ltd.</v>
          </cell>
          <cell r="F2017">
            <v>44272</v>
          </cell>
        </row>
        <row r="2018">
          <cell r="D2018" t="str">
            <v>MALAF51CYMM145637</v>
          </cell>
          <cell r="E2018" t="str">
            <v>HDFC ERGO General Insurance Co. Ltd.</v>
          </cell>
          <cell r="F2018">
            <v>44272</v>
          </cell>
        </row>
        <row r="2019">
          <cell r="D2019" t="str">
            <v>MALFC81BLMM194508</v>
          </cell>
          <cell r="E2019" t="str">
            <v>Cholamandalam MS General Insurance Co. Ltd.</v>
          </cell>
          <cell r="F2019">
            <v>44272</v>
          </cell>
        </row>
        <row r="2020">
          <cell r="D2020" t="str">
            <v>MALFE81ALMM202784</v>
          </cell>
          <cell r="E2020" t="str">
            <v>Kotak Mahindra General Insurance Co. Ltd.</v>
          </cell>
          <cell r="F2020">
            <v>44272</v>
          </cell>
        </row>
        <row r="2021">
          <cell r="D2021" t="str">
            <v>MALFC81BLMM197110</v>
          </cell>
          <cell r="E2021" t="str">
            <v>HDFC ERGO General Insurance Co. Ltd.</v>
          </cell>
          <cell r="F2021">
            <v>44272</v>
          </cell>
        </row>
        <row r="2022">
          <cell r="D2022" t="str">
            <v>MALPC812LMM152961</v>
          </cell>
          <cell r="E2022" t="str">
            <v>Cholamandalam MS General Insurance Co. Ltd.</v>
          </cell>
          <cell r="F2022">
            <v>44272</v>
          </cell>
        </row>
        <row r="2023">
          <cell r="D2023" t="str">
            <v>MALA851CMKM967432</v>
          </cell>
          <cell r="E2023" t="str">
            <v>HDFC ERGO General Insurance Co. Ltd.</v>
          </cell>
          <cell r="F2023">
            <v>44273</v>
          </cell>
        </row>
        <row r="2024">
          <cell r="D2024" t="str">
            <v>MALA741CLLM401727</v>
          </cell>
          <cell r="E2024" t="str">
            <v>Reliance General Insurance Co. Ltd.</v>
          </cell>
          <cell r="F2024">
            <v>44273</v>
          </cell>
        </row>
        <row r="2025">
          <cell r="D2025" t="str">
            <v>MALPA812LMM151235</v>
          </cell>
          <cell r="E2025" t="str">
            <v>ICICI Lombard General Insurance Co. Ltd.</v>
          </cell>
          <cell r="F2025">
            <v>44273</v>
          </cell>
        </row>
        <row r="2026">
          <cell r="D2026" t="str">
            <v>MALB241CLMM062236</v>
          </cell>
          <cell r="E2026" t="str">
            <v>Cholamandalam MS General Insurance Co. Ltd.</v>
          </cell>
          <cell r="F2026">
            <v>44273</v>
          </cell>
        </row>
        <row r="2027">
          <cell r="D2027" t="str">
            <v>MALPC813MMM152208</v>
          </cell>
          <cell r="E2027" t="str">
            <v>Cholamandalam MS General Insurance Co. Ltd.</v>
          </cell>
          <cell r="F2027">
            <v>44273</v>
          </cell>
        </row>
        <row r="2028">
          <cell r="D2028" t="str">
            <v>MALB351CYMM172976</v>
          </cell>
          <cell r="E2028" t="str">
            <v>Kotak Mahindra General Insurance Co. Ltd.</v>
          </cell>
          <cell r="F2028">
            <v>44273</v>
          </cell>
        </row>
        <row r="2029">
          <cell r="D2029" t="str">
            <v>MALD341CMHM011705</v>
          </cell>
          <cell r="E2029" t="str">
            <v>Kotak Mahindra General Insurance Co. Ltd.</v>
          </cell>
          <cell r="F2029">
            <v>44273</v>
          </cell>
        </row>
        <row r="2030">
          <cell r="D2030" t="str">
            <v>MALB351CYMM171386</v>
          </cell>
          <cell r="E2030" t="str">
            <v>Cholamandalam MS General Insurance Co. Ltd.</v>
          </cell>
          <cell r="F2030">
            <v>44274</v>
          </cell>
        </row>
        <row r="2031">
          <cell r="D2031" t="str">
            <v>MALB251CYMM170309</v>
          </cell>
          <cell r="E2031" t="str">
            <v>Cholamandalam MS General Insurance Co. Ltd.</v>
          </cell>
          <cell r="F2031">
            <v>44274</v>
          </cell>
        </row>
        <row r="2032">
          <cell r="D2032" t="str">
            <v>MALFC81DLMM203766</v>
          </cell>
          <cell r="E2032" t="str">
            <v>Kotak Mahindra General Insurance Co. Ltd.</v>
          </cell>
          <cell r="F2032">
            <v>44274</v>
          </cell>
        </row>
        <row r="2033">
          <cell r="D2033" t="str">
            <v>MALA741CLJM346440</v>
          </cell>
          <cell r="E2033" t="str">
            <v>The New India Assurance Co. Ltd.</v>
          </cell>
          <cell r="F2033">
            <v>44275</v>
          </cell>
        </row>
        <row r="2034">
          <cell r="D2034" t="str">
            <v>MALBM51BLKM665335</v>
          </cell>
          <cell r="E2034" t="str">
            <v>Liberty General Insurance Ltd.</v>
          </cell>
          <cell r="F2034">
            <v>44275</v>
          </cell>
        </row>
        <row r="2035">
          <cell r="D2035" t="str">
            <v>MALC181RLKM560404</v>
          </cell>
          <cell r="E2035" t="str">
            <v>Kotak Mahindra General Insurance Co. Ltd.</v>
          </cell>
          <cell r="F2035">
            <v>44275</v>
          </cell>
        </row>
        <row r="2036">
          <cell r="D2036" t="str">
            <v>MALB351CYMM174039</v>
          </cell>
          <cell r="E2036" t="str">
            <v>Cholamandalam MS General Insurance Co. Ltd.</v>
          </cell>
          <cell r="F2036">
            <v>44275</v>
          </cell>
        </row>
        <row r="2037">
          <cell r="D2037" t="str">
            <v>MALAF51CYMM145985</v>
          </cell>
          <cell r="E2037" t="str">
            <v>Cholamandalam MS General Insurance Co. Ltd.</v>
          </cell>
          <cell r="F2037">
            <v>44275</v>
          </cell>
        </row>
        <row r="2038">
          <cell r="D2038" t="str">
            <v>MALPA813LMM150272</v>
          </cell>
          <cell r="E2038" t="str">
            <v>Cholamandalam MS General Insurance Co. Ltd.</v>
          </cell>
          <cell r="F2038">
            <v>44275</v>
          </cell>
        </row>
        <row r="2039">
          <cell r="D2039" t="str">
            <v>MALFE81AVKM068639</v>
          </cell>
          <cell r="E2039" t="str">
            <v>Kotak Mahindra General Insurance Co. Ltd.</v>
          </cell>
          <cell r="F2039">
            <v>44277</v>
          </cell>
        </row>
        <row r="2040">
          <cell r="D2040" t="str">
            <v>MALA851CLKM985333</v>
          </cell>
          <cell r="E2040" t="str">
            <v>Kotak Mahindra General Insurance Co. Ltd.</v>
          </cell>
          <cell r="F2040">
            <v>44277</v>
          </cell>
        </row>
        <row r="2041">
          <cell r="D2041" t="str">
            <v>MALFC81AVLM098228</v>
          </cell>
          <cell r="E2041" t="str">
            <v>kotak Mahindra General Insurance Co. Ltd.</v>
          </cell>
          <cell r="F2041">
            <v>44277</v>
          </cell>
        </row>
        <row r="2042">
          <cell r="D2042" t="str">
            <v>MALB351CLMM145420</v>
          </cell>
          <cell r="E2042" t="str">
            <v>HDFC ERGO General Insurance Co. Ltd.</v>
          </cell>
          <cell r="F2042">
            <v>44277</v>
          </cell>
        </row>
        <row r="2043">
          <cell r="D2043" t="str">
            <v>MALB241CLMM066460</v>
          </cell>
          <cell r="E2043" t="str">
            <v>Reliance General Insurance Co. Ltd.</v>
          </cell>
          <cell r="F2043">
            <v>44277</v>
          </cell>
        </row>
        <row r="2044">
          <cell r="D2044" t="str">
            <v>MALFC81AVMM203258</v>
          </cell>
          <cell r="E2044" t="str">
            <v>Cholamandalam MS General Insurance Co. Ltd.</v>
          </cell>
          <cell r="F2044">
            <v>44277</v>
          </cell>
        </row>
        <row r="2045">
          <cell r="D2045" t="str">
            <v>MALPB813LMM152059</v>
          </cell>
          <cell r="E2045" t="str">
            <v>Cholamandalam MS General Insurance Co. Ltd.</v>
          </cell>
          <cell r="F2045">
            <v>44277</v>
          </cell>
        </row>
        <row r="2046">
          <cell r="D2046" t="str">
            <v>MALAF51CLMM145321</v>
          </cell>
          <cell r="E2046" t="str">
            <v>Kotak Mahindra General Insurance Co. Ltd.</v>
          </cell>
          <cell r="F2046">
            <v>44277</v>
          </cell>
        </row>
        <row r="2047">
          <cell r="D2047" t="str">
            <v>MALPC812TMM155199</v>
          </cell>
          <cell r="E2047" t="str">
            <v>Reliance General Insurance Co. Ltd.</v>
          </cell>
          <cell r="F2047">
            <v>44278</v>
          </cell>
        </row>
        <row r="2048">
          <cell r="D2048" t="str">
            <v>MALB241CLMM065863</v>
          </cell>
          <cell r="E2048" t="str">
            <v>Reliance General Insurance Co. Ltd.</v>
          </cell>
          <cell r="F2048">
            <v>44278</v>
          </cell>
        </row>
        <row r="2049">
          <cell r="D2049" t="str">
            <v>MALB351CLMM167960</v>
          </cell>
          <cell r="E2049" t="str">
            <v>Cholamandalam MS General Insurance Co. Ltd.</v>
          </cell>
          <cell r="F2049">
            <v>44278</v>
          </cell>
        </row>
        <row r="2050">
          <cell r="D2050" t="str">
            <v>MALC841FLMM271100</v>
          </cell>
          <cell r="E2050" t="str">
            <v>Cholamandalam MS General Insurance Co. Ltd.</v>
          </cell>
          <cell r="F2050">
            <v>44278</v>
          </cell>
        </row>
        <row r="2051">
          <cell r="D2051" t="str">
            <v>MALB241CLMM064981</v>
          </cell>
          <cell r="E2051" t="str">
            <v>Kotak Mahindra General Insurance Co. Ltd.</v>
          </cell>
          <cell r="F2051">
            <v>44278</v>
          </cell>
        </row>
        <row r="2052">
          <cell r="D2052" t="str">
            <v>MALBH514LLM027483</v>
          </cell>
          <cell r="E2052" t="str">
            <v>Cholamandalam MS General Insurance Co. Ltd.</v>
          </cell>
          <cell r="F2052">
            <v>44279</v>
          </cell>
        </row>
        <row r="2053">
          <cell r="D2053" t="str">
            <v>MALFC81AVMM202222</v>
          </cell>
          <cell r="E2053" t="str">
            <v>Kotak Mahindra General Insurance Co. Ltd.</v>
          </cell>
          <cell r="F2053">
            <v>44279</v>
          </cell>
        </row>
        <row r="2054">
          <cell r="D2054" t="str">
            <v>MALFC81BLMM204009</v>
          </cell>
          <cell r="E2054" t="str">
            <v>Kotak Mahindra General Insurance Co. Ltd.</v>
          </cell>
          <cell r="F2054">
            <v>44279</v>
          </cell>
        </row>
        <row r="2055">
          <cell r="D2055" t="str">
            <v>MALPB812LMM156340</v>
          </cell>
          <cell r="E2055" t="str">
            <v>Kotak Mahindra General Insurance Co. Ltd.</v>
          </cell>
          <cell r="F2055">
            <v>44279</v>
          </cell>
        </row>
        <row r="2056">
          <cell r="D2056" t="str">
            <v>MALFC81BLMM204441</v>
          </cell>
          <cell r="E2056" t="str">
            <v>HDFC ERGO General Insurance Co. Ltd.</v>
          </cell>
          <cell r="F2056">
            <v>44280</v>
          </cell>
        </row>
        <row r="2057">
          <cell r="D2057" t="str">
            <v>MALB241CLMM067297</v>
          </cell>
          <cell r="E2057" t="str">
            <v>HDFC ERGO General Insurance Co. Ltd.</v>
          </cell>
          <cell r="F2057">
            <v>44280</v>
          </cell>
        </row>
        <row r="2058">
          <cell r="D2058" t="str">
            <v>MALPA813LMM157101</v>
          </cell>
          <cell r="E2058" t="str">
            <v>ICICI Lombard General Insurance Co. Ltd.</v>
          </cell>
          <cell r="F2058">
            <v>44280</v>
          </cell>
        </row>
        <row r="2059">
          <cell r="D2059" t="str">
            <v>MALB241CLMM067286</v>
          </cell>
          <cell r="E2059" t="str">
            <v>Cholamandalam MS General Insurance Co. Ltd.</v>
          </cell>
          <cell r="F2059">
            <v>44280</v>
          </cell>
        </row>
        <row r="2060">
          <cell r="D2060" t="str">
            <v>MALBH512LMM053855</v>
          </cell>
          <cell r="E2060" t="str">
            <v>Cholamandalam MS General Insurance Co. Ltd.</v>
          </cell>
          <cell r="F2060">
            <v>44280</v>
          </cell>
        </row>
        <row r="2061">
          <cell r="D2061" t="str">
            <v>MALBH512LMM058408</v>
          </cell>
          <cell r="E2061" t="str">
            <v>Cholamandalam MS General Insurance Co. Ltd.</v>
          </cell>
          <cell r="F2061">
            <v>44280</v>
          </cell>
        </row>
        <row r="2062">
          <cell r="D2062" t="str">
            <v>MALC041FLMM262313</v>
          </cell>
          <cell r="E2062" t="str">
            <v>Kotak Mahindra General Insurance Co. Ltd.</v>
          </cell>
          <cell r="F2062">
            <v>44280</v>
          </cell>
        </row>
        <row r="2063">
          <cell r="D2063" t="str">
            <v>MALFC81ALMM200676</v>
          </cell>
          <cell r="E2063" t="str">
            <v>Reliance General Insurance Co. Ltd.</v>
          </cell>
          <cell r="F2063">
            <v>44280</v>
          </cell>
        </row>
        <row r="2064">
          <cell r="D2064" t="str">
            <v>MALB241CLMM065922</v>
          </cell>
          <cell r="E2064" t="str">
            <v>HDFC ERGO General Insurance Co. Ltd.</v>
          </cell>
          <cell r="F2064">
            <v>44280</v>
          </cell>
        </row>
        <row r="2065">
          <cell r="D2065" t="str">
            <v>MALB351CLMM173528</v>
          </cell>
          <cell r="E2065" t="str">
            <v>Reliance General Insurance Co. Ltd.</v>
          </cell>
          <cell r="F2065">
            <v>44280</v>
          </cell>
        </row>
        <row r="2066">
          <cell r="D2066" t="str">
            <v>MALFC81DLMM205369</v>
          </cell>
          <cell r="E2066" t="str">
            <v>HDFC ERGO General Insurance Co. Ltd.</v>
          </cell>
          <cell r="F2066">
            <v>44281</v>
          </cell>
        </row>
        <row r="2067">
          <cell r="D2067" t="str">
            <v>MALB351CLMM171342</v>
          </cell>
          <cell r="E2067" t="str">
            <v>Cholamandalam MS General Insurance Co. Ltd.</v>
          </cell>
          <cell r="F2067">
            <v>44281</v>
          </cell>
        </row>
        <row r="2068">
          <cell r="D2068" t="str">
            <v>MALBJ512LMM059833</v>
          </cell>
          <cell r="E2068" t="str">
            <v>Cholamandalam MS General Insurance Co. Ltd.</v>
          </cell>
          <cell r="F2068">
            <v>44281</v>
          </cell>
        </row>
        <row r="2069">
          <cell r="D2069" t="str">
            <v>MALB351CLMM177909</v>
          </cell>
          <cell r="E2069" t="str">
            <v>Kotak Mahindra General Insurance Co. Ltd.</v>
          </cell>
          <cell r="F2069">
            <v>44281</v>
          </cell>
        </row>
        <row r="2070">
          <cell r="D2070" t="str">
            <v>MALPC813MMM152202</v>
          </cell>
          <cell r="E2070" t="str">
            <v>HDFC ERGO General Insurance Co. Ltd.</v>
          </cell>
          <cell r="F2070">
            <v>44282</v>
          </cell>
        </row>
        <row r="2071">
          <cell r="D2071" t="str">
            <v>MALBH512LMM060830</v>
          </cell>
          <cell r="E2071" t="str">
            <v>Cholamandalam MS General Insurance Co. Ltd.</v>
          </cell>
          <cell r="F2071">
            <v>44282</v>
          </cell>
        </row>
        <row r="2072">
          <cell r="D2072" t="str">
            <v>MALPA813LMM150095</v>
          </cell>
          <cell r="E2072" t="str">
            <v>The New India Assurance Co. Ltd.</v>
          </cell>
          <cell r="F2072">
            <v>44285</v>
          </cell>
        </row>
        <row r="2073">
          <cell r="D2073" t="str">
            <v>MALFC81BLMM204447</v>
          </cell>
          <cell r="E2073" t="str">
            <v>The New India Assurance Co. Ltd.</v>
          </cell>
          <cell r="F2073">
            <v>44285</v>
          </cell>
        </row>
        <row r="2074">
          <cell r="D2074" t="str">
            <v>MALBJ512LMM061858</v>
          </cell>
          <cell r="E2074" t="str">
            <v>HDFC ERGO General Insurance Co. Ltd.</v>
          </cell>
          <cell r="F2074">
            <v>44285</v>
          </cell>
        </row>
        <row r="2075">
          <cell r="D2075" t="str">
            <v>MALBK512LMM060720</v>
          </cell>
          <cell r="E2075" t="str">
            <v>Cholamandalam MS General Insurance Co. Ltd.</v>
          </cell>
          <cell r="F2075">
            <v>44285</v>
          </cell>
        </row>
        <row r="2076">
          <cell r="D2076" t="str">
            <v>MALBH512TMM061876</v>
          </cell>
          <cell r="E2076" t="str">
            <v>Cholamandalam MS General Insurance Co. Ltd.</v>
          </cell>
          <cell r="F2076">
            <v>44285</v>
          </cell>
        </row>
        <row r="2077">
          <cell r="D2077" t="str">
            <v>MALBJ512TMM062349</v>
          </cell>
          <cell r="E2077" t="str">
            <v>Cholamandalam MS General Insurance Co. Ltd.</v>
          </cell>
          <cell r="F2077">
            <v>44285</v>
          </cell>
        </row>
        <row r="2078">
          <cell r="D2078" t="str">
            <v>MALPC813LMM157864</v>
          </cell>
          <cell r="E2078" t="str">
            <v>Kotak Mahindra General Insurance Co. Ltd.</v>
          </cell>
          <cell r="F2078">
            <v>44285</v>
          </cell>
        </row>
        <row r="2079">
          <cell r="D2079" t="str">
            <v>MALB351CLMM162259</v>
          </cell>
          <cell r="E2079" t="str">
            <v>Kotak Mahindra General Insurance Co. Ltd.</v>
          </cell>
          <cell r="F2079">
            <v>44285</v>
          </cell>
        </row>
        <row r="2080">
          <cell r="D2080" t="str">
            <v>MALB241CLMM067591</v>
          </cell>
          <cell r="E2080" t="str">
            <v>Kotak Mahindra General Insurance Co. Ltd.</v>
          </cell>
          <cell r="F2080">
            <v>44285</v>
          </cell>
        </row>
        <row r="2081">
          <cell r="D2081" t="str">
            <v>MALB351CLMM173531</v>
          </cell>
          <cell r="E2081" t="str">
            <v>Kotak Mahindra General Insurance Co. Ltd.</v>
          </cell>
          <cell r="F2081">
            <v>44285</v>
          </cell>
        </row>
        <row r="2082">
          <cell r="D2082" t="str">
            <v>MALC381ULJM511863</v>
          </cell>
          <cell r="E2082" t="str">
            <v>Reliance General Insurance Co. Ltd.</v>
          </cell>
          <cell r="F2082">
            <v>44285</v>
          </cell>
        </row>
        <row r="2083">
          <cell r="D2083" t="str">
            <v>MALFC81ALMM194558</v>
          </cell>
          <cell r="E2083" t="str">
            <v>Reliance General Insurance Co. Ltd.</v>
          </cell>
          <cell r="F2083">
            <v>44285</v>
          </cell>
        </row>
        <row r="2084">
          <cell r="D2084" t="str">
            <v>MALAF51CYKM043206</v>
          </cell>
          <cell r="E2084" t="str">
            <v>The New India Assurance Co. Ltd.</v>
          </cell>
          <cell r="F2084">
            <v>44286</v>
          </cell>
        </row>
        <row r="2085">
          <cell r="D2085" t="str">
            <v>MALPC813LMM147938</v>
          </cell>
          <cell r="E2085" t="str">
            <v>Reliance General Insurance Co. Ltd.</v>
          </cell>
          <cell r="F2085">
            <v>44286</v>
          </cell>
        </row>
        <row r="2086">
          <cell r="D2086" t="str">
            <v>MALBM51BLGM312321</v>
          </cell>
          <cell r="E2086" t="str">
            <v>Cholamandalam MS General Insurance Co. Ltd.</v>
          </cell>
          <cell r="F2086">
            <v>44286</v>
          </cell>
        </row>
        <row r="2087">
          <cell r="D2087" t="str">
            <v>MALAF51CLJM030649</v>
          </cell>
          <cell r="E2087" t="str">
            <v>Kotak Mahindra General Insurance Co. Ltd.</v>
          </cell>
          <cell r="F2087">
            <v>44286</v>
          </cell>
        </row>
        <row r="2088">
          <cell r="D2088" t="str">
            <v>MALA851CLKM966257</v>
          </cell>
          <cell r="E2088" t="str">
            <v>Kotak Mahindra General Insurance Co. Ltd.</v>
          </cell>
          <cell r="F2088">
            <v>44286</v>
          </cell>
        </row>
        <row r="2089">
          <cell r="D2089" t="str">
            <v>MALC181RLKM554013</v>
          </cell>
          <cell r="E2089" t="str">
            <v>The New India Assurance Co. Ltd.</v>
          </cell>
          <cell r="F2089">
            <v>44286</v>
          </cell>
        </row>
        <row r="2090">
          <cell r="D2090" t="str">
            <v>MALBM51RLJM598478</v>
          </cell>
          <cell r="E2090" t="str">
            <v>The New India Assurance Co. Ltd.</v>
          </cell>
          <cell r="F2090">
            <v>44288</v>
          </cell>
        </row>
        <row r="2091">
          <cell r="D2091" t="str">
            <v>MALA351ALEM330763</v>
          </cell>
          <cell r="E2091" t="str">
            <v>The New India Assurance Co. Ltd.</v>
          </cell>
          <cell r="F2091">
            <v>44288</v>
          </cell>
        </row>
        <row r="2092">
          <cell r="D2092" t="str">
            <v>MALPC812LMM159048</v>
          </cell>
          <cell r="E2092" t="str">
            <v>Reliance General Insurance Co. Ltd.</v>
          </cell>
          <cell r="F2092">
            <v>44289</v>
          </cell>
        </row>
        <row r="2093">
          <cell r="D2093" t="str">
            <v>MALB351CLMM176682</v>
          </cell>
          <cell r="E2093" t="str">
            <v>Kotak Mahindra General Insurance Co. Ltd.</v>
          </cell>
          <cell r="F2093">
            <v>44289</v>
          </cell>
        </row>
        <row r="2094">
          <cell r="D2094" t="str">
            <v>MALPC813LMM157651</v>
          </cell>
          <cell r="E2094" t="str">
            <v>The New India Assurance Co. Ltd.</v>
          </cell>
          <cell r="F2094">
            <v>44291</v>
          </cell>
        </row>
        <row r="2095">
          <cell r="D2095" t="str">
            <v>MALFC81ALMM202193</v>
          </cell>
          <cell r="E2095" t="str">
            <v>Reliance General Insurance Co. Ltd.</v>
          </cell>
          <cell r="F2095">
            <v>44291</v>
          </cell>
        </row>
        <row r="2096">
          <cell r="D2096" t="str">
            <v>MALBH512LMM060910</v>
          </cell>
          <cell r="E2096" t="str">
            <v>Cholamandalam MS General Insurance Co. Ltd.</v>
          </cell>
          <cell r="F2096">
            <v>44291</v>
          </cell>
        </row>
        <row r="2097">
          <cell r="D2097" t="str">
            <v>MALFC81BLMM207020</v>
          </cell>
          <cell r="E2097" t="str">
            <v>HDFC ERGO General Insurance Co. Ltd.</v>
          </cell>
          <cell r="F2097">
            <v>44293</v>
          </cell>
        </row>
        <row r="2098">
          <cell r="D2098" t="str">
            <v>MALPC813MMM161307</v>
          </cell>
          <cell r="E2098" t="str">
            <v>HDFC ERGO General Insurance Co. Ltd.</v>
          </cell>
          <cell r="F2098">
            <v>44293</v>
          </cell>
        </row>
        <row r="2099">
          <cell r="D2099" t="str">
            <v>MALPA812LMM160705</v>
          </cell>
          <cell r="E2099" t="str">
            <v>Reliance General Insurance Co. Ltd.</v>
          </cell>
          <cell r="F2099">
            <v>44293</v>
          </cell>
        </row>
        <row r="2100">
          <cell r="D2100" t="str">
            <v>MALPC812TMM162331</v>
          </cell>
          <cell r="E2100" t="str">
            <v>Kotak Mahindra General Insurance Co. Ltd.</v>
          </cell>
          <cell r="F2100">
            <v>44293</v>
          </cell>
        </row>
        <row r="2101">
          <cell r="D2101" t="str">
            <v>MALPC813MMM164019</v>
          </cell>
          <cell r="E2101" t="str">
            <v>Kotak Mahindra General Insurance Co. Ltd.</v>
          </cell>
          <cell r="F2101">
            <v>44293</v>
          </cell>
        </row>
        <row r="2102">
          <cell r="D2102" t="str">
            <v>MALC381CMKM561461</v>
          </cell>
          <cell r="E2102" t="str">
            <v>Liberty General Insurance Ltd.</v>
          </cell>
          <cell r="F2102">
            <v>44294</v>
          </cell>
        </row>
        <row r="2103">
          <cell r="D2103" t="str">
            <v>MALFC81BLMM194407</v>
          </cell>
          <cell r="E2103" t="str">
            <v>HDFC ERGO General Insurance Co. Ltd.</v>
          </cell>
          <cell r="F2103">
            <v>44295</v>
          </cell>
        </row>
        <row r="2104">
          <cell r="D2104" t="str">
            <v>MALFC81BLMM205179</v>
          </cell>
          <cell r="E2104" t="str">
            <v>ICICI Lombard General Insurance Co. Ltd.</v>
          </cell>
          <cell r="F2104">
            <v>44294</v>
          </cell>
        </row>
        <row r="2105">
          <cell r="D2105" t="str">
            <v>MALBH512LMM061144</v>
          </cell>
          <cell r="E2105" t="str">
            <v>Cholamandalam MS General Insurance Co. Ltd.</v>
          </cell>
          <cell r="F2105">
            <v>44294</v>
          </cell>
        </row>
        <row r="2106">
          <cell r="D2106" t="str">
            <v>MALPA813LMM164390</v>
          </cell>
          <cell r="E2106" t="str">
            <v>Kotak Mahindra General Insurance Co. Ltd.</v>
          </cell>
          <cell r="F2106">
            <v>44294</v>
          </cell>
        </row>
        <row r="2107">
          <cell r="D2107" t="str">
            <v>MALPC813LMM154645</v>
          </cell>
          <cell r="E2107" t="str">
            <v>Kotak Mahindra General Insurance Co. Ltd.</v>
          </cell>
          <cell r="F2107">
            <v>44294</v>
          </cell>
        </row>
        <row r="2108">
          <cell r="D2108" t="str">
            <v>MALB351CLMM180520</v>
          </cell>
          <cell r="E2108" t="str">
            <v>Kotak Mahindra General Insurance Co. Ltd.</v>
          </cell>
          <cell r="F2108">
            <v>44295</v>
          </cell>
        </row>
        <row r="2109">
          <cell r="D2109" t="str">
            <v>MALFC81DLMM211598</v>
          </cell>
          <cell r="E2109" t="str">
            <v>Kotak Mahindra General Insurance Co. Ltd.</v>
          </cell>
          <cell r="F2109">
            <v>44295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mol.hole01@gmail.com" TargetMode="External"/><Relationship Id="rId13" Type="http://schemas.openxmlformats.org/officeDocument/2006/relationships/hyperlink" Target="mailto:karan.gupta01@gmail.com" TargetMode="External"/><Relationship Id="rId18" Type="http://schemas.openxmlformats.org/officeDocument/2006/relationships/hyperlink" Target="mailto:sagar.gholap@gmail.com" TargetMode="External"/><Relationship Id="rId26" Type="http://schemas.openxmlformats.org/officeDocument/2006/relationships/hyperlink" Target="mailto:dhiraj.j@gmail.com" TargetMode="External"/><Relationship Id="rId3" Type="http://schemas.openxmlformats.org/officeDocument/2006/relationships/hyperlink" Target="mailto:amol.dhanwat01@gmail.com" TargetMode="External"/><Relationship Id="rId21" Type="http://schemas.openxmlformats.org/officeDocument/2006/relationships/hyperlink" Target="mailto:peebeejay007@gmail.com" TargetMode="External"/><Relationship Id="rId7" Type="http://schemas.openxmlformats.org/officeDocument/2006/relationships/hyperlink" Target="mailto:nishantmishra87@gmail.com" TargetMode="External"/><Relationship Id="rId12" Type="http://schemas.openxmlformats.org/officeDocument/2006/relationships/hyperlink" Target="mailto:narendra.pasalkar@nikhilgroup.in" TargetMode="External"/><Relationship Id="rId17" Type="http://schemas.openxmlformats.org/officeDocument/2006/relationships/hyperlink" Target="mailto:neelima0403@gmail.com" TargetMode="External"/><Relationship Id="rId25" Type="http://schemas.openxmlformats.org/officeDocument/2006/relationships/hyperlink" Target="mailto:vshal.nalawade@gmail.com" TargetMode="External"/><Relationship Id="rId2" Type="http://schemas.openxmlformats.org/officeDocument/2006/relationships/hyperlink" Target="mailto:upali_madhurya@yahoo.com" TargetMode="External"/><Relationship Id="rId16" Type="http://schemas.openxmlformats.org/officeDocument/2006/relationships/hyperlink" Target="mailto:nilesh.matere@gmail.com" TargetMode="External"/><Relationship Id="rId20" Type="http://schemas.openxmlformats.org/officeDocument/2006/relationships/hyperlink" Target="mailto:kashinathkolekar87@gmail.com" TargetMode="External"/><Relationship Id="rId29" Type="http://schemas.openxmlformats.org/officeDocument/2006/relationships/hyperlink" Target="mailto:mahadik.kshitij@gmail.com" TargetMode="External"/><Relationship Id="rId1" Type="http://schemas.openxmlformats.org/officeDocument/2006/relationships/hyperlink" Target="mailto:snehalmali056@gmail.com" TargetMode="External"/><Relationship Id="rId6" Type="http://schemas.openxmlformats.org/officeDocument/2006/relationships/hyperlink" Target="mailto:santoshpatil5550@gmail.com" TargetMode="External"/><Relationship Id="rId11" Type="http://schemas.openxmlformats.org/officeDocument/2006/relationships/hyperlink" Target="mailto:nileshjain3399@gmail.com" TargetMode="External"/><Relationship Id="rId24" Type="http://schemas.openxmlformats.org/officeDocument/2006/relationships/hyperlink" Target="mailto:hanumant.mane@gmail.com" TargetMode="External"/><Relationship Id="rId5" Type="http://schemas.openxmlformats.org/officeDocument/2006/relationships/hyperlink" Target="mailto:handkumargaikwad9999@gmail.c" TargetMode="External"/><Relationship Id="rId15" Type="http://schemas.openxmlformats.org/officeDocument/2006/relationships/hyperlink" Target="mailto:avinashpuri@gamil.com" TargetMode="External"/><Relationship Id="rId23" Type="http://schemas.openxmlformats.org/officeDocument/2006/relationships/hyperlink" Target="mailto:jadhavpranita1995@gmail.com" TargetMode="External"/><Relationship Id="rId28" Type="http://schemas.openxmlformats.org/officeDocument/2006/relationships/hyperlink" Target="mailto:prathmeshvinode@gmail.com" TargetMode="External"/><Relationship Id="rId10" Type="http://schemas.openxmlformats.org/officeDocument/2006/relationships/hyperlink" Target="mailto:ramchandra.londhe@gmail.com" TargetMode="External"/><Relationship Id="rId19" Type="http://schemas.openxmlformats.org/officeDocument/2006/relationships/hyperlink" Target="mailto:sagarkende.712@gmail.com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mailto:vaseem6.shinde@gmail.com" TargetMode="External"/><Relationship Id="rId9" Type="http://schemas.openxmlformats.org/officeDocument/2006/relationships/hyperlink" Target="mailto:niteshkumar.sah@gmail.com" TargetMode="External"/><Relationship Id="rId14" Type="http://schemas.openxmlformats.org/officeDocument/2006/relationships/hyperlink" Target="mailto:zunjurkeshivaji@gmail.com" TargetMode="External"/><Relationship Id="rId22" Type="http://schemas.openxmlformats.org/officeDocument/2006/relationships/hyperlink" Target="mailto:directortuffplast@gmail.com" TargetMode="External"/><Relationship Id="rId27" Type="http://schemas.openxmlformats.org/officeDocument/2006/relationships/hyperlink" Target="mailto:yayatideshmukh@gmail.com" TargetMode="External"/><Relationship Id="rId30" Type="http://schemas.openxmlformats.org/officeDocument/2006/relationships/hyperlink" Target="mailto:rokadeshivaji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amol.hole01@gmail.com" TargetMode="External"/><Relationship Id="rId13" Type="http://schemas.openxmlformats.org/officeDocument/2006/relationships/hyperlink" Target="mailto:karan.gupta01@gmail.com" TargetMode="External"/><Relationship Id="rId18" Type="http://schemas.openxmlformats.org/officeDocument/2006/relationships/hyperlink" Target="mailto:sagar.gholap@gmail.com" TargetMode="External"/><Relationship Id="rId26" Type="http://schemas.openxmlformats.org/officeDocument/2006/relationships/hyperlink" Target="mailto:dhiraj.j@gmail.com" TargetMode="External"/><Relationship Id="rId3" Type="http://schemas.openxmlformats.org/officeDocument/2006/relationships/hyperlink" Target="mailto:amol.dhanwat01@gmail.com" TargetMode="External"/><Relationship Id="rId21" Type="http://schemas.openxmlformats.org/officeDocument/2006/relationships/hyperlink" Target="mailto:peebeejay007@gmail.com" TargetMode="External"/><Relationship Id="rId7" Type="http://schemas.openxmlformats.org/officeDocument/2006/relationships/hyperlink" Target="mailto:nishantmishra87@gmail.com" TargetMode="External"/><Relationship Id="rId12" Type="http://schemas.openxmlformats.org/officeDocument/2006/relationships/hyperlink" Target="mailto:narendra.pasalkar@nikhilgroup.in" TargetMode="External"/><Relationship Id="rId17" Type="http://schemas.openxmlformats.org/officeDocument/2006/relationships/hyperlink" Target="mailto:neelima0403@gmail.com" TargetMode="External"/><Relationship Id="rId25" Type="http://schemas.openxmlformats.org/officeDocument/2006/relationships/hyperlink" Target="mailto:vshal.nalawade@gmail.com" TargetMode="External"/><Relationship Id="rId2" Type="http://schemas.openxmlformats.org/officeDocument/2006/relationships/hyperlink" Target="mailto:upali_madhurya@yahoo.com" TargetMode="External"/><Relationship Id="rId16" Type="http://schemas.openxmlformats.org/officeDocument/2006/relationships/hyperlink" Target="mailto:nilesh.matere@gmail.com" TargetMode="External"/><Relationship Id="rId20" Type="http://schemas.openxmlformats.org/officeDocument/2006/relationships/hyperlink" Target="mailto:kashinathkolekar87@gmail.com" TargetMode="External"/><Relationship Id="rId29" Type="http://schemas.openxmlformats.org/officeDocument/2006/relationships/hyperlink" Target="mailto:mahadik.kshitij@gmail.com" TargetMode="External"/><Relationship Id="rId1" Type="http://schemas.openxmlformats.org/officeDocument/2006/relationships/hyperlink" Target="mailto:snehalmali056@gmail.com" TargetMode="External"/><Relationship Id="rId6" Type="http://schemas.openxmlformats.org/officeDocument/2006/relationships/hyperlink" Target="mailto:santoshpatil5550@gmail.com" TargetMode="External"/><Relationship Id="rId11" Type="http://schemas.openxmlformats.org/officeDocument/2006/relationships/hyperlink" Target="mailto:nileshjain3399@gmail.com" TargetMode="External"/><Relationship Id="rId24" Type="http://schemas.openxmlformats.org/officeDocument/2006/relationships/hyperlink" Target="mailto:hanumant.mane@gmail.com" TargetMode="External"/><Relationship Id="rId5" Type="http://schemas.openxmlformats.org/officeDocument/2006/relationships/hyperlink" Target="mailto:handkumargaikwad9999@gmail.c" TargetMode="External"/><Relationship Id="rId15" Type="http://schemas.openxmlformats.org/officeDocument/2006/relationships/hyperlink" Target="mailto:avinashpuri@gamil.com" TargetMode="External"/><Relationship Id="rId23" Type="http://schemas.openxmlformats.org/officeDocument/2006/relationships/hyperlink" Target="mailto:jadhavpranita1995@gmail.com" TargetMode="External"/><Relationship Id="rId28" Type="http://schemas.openxmlformats.org/officeDocument/2006/relationships/hyperlink" Target="mailto:prathmeshvinode@gmail.com" TargetMode="External"/><Relationship Id="rId10" Type="http://schemas.openxmlformats.org/officeDocument/2006/relationships/hyperlink" Target="mailto:ramchandra.londhe@gmail.com" TargetMode="External"/><Relationship Id="rId19" Type="http://schemas.openxmlformats.org/officeDocument/2006/relationships/hyperlink" Target="mailto:sagarkende.712@gmail.com" TargetMode="External"/><Relationship Id="rId4" Type="http://schemas.openxmlformats.org/officeDocument/2006/relationships/hyperlink" Target="mailto:vaseem6.shinde@gmail.com" TargetMode="External"/><Relationship Id="rId9" Type="http://schemas.openxmlformats.org/officeDocument/2006/relationships/hyperlink" Target="mailto:niteshkumar.sah@gmail.com" TargetMode="External"/><Relationship Id="rId14" Type="http://schemas.openxmlformats.org/officeDocument/2006/relationships/hyperlink" Target="mailto:zunjurkeshivaji@gmail.com" TargetMode="External"/><Relationship Id="rId22" Type="http://schemas.openxmlformats.org/officeDocument/2006/relationships/hyperlink" Target="mailto:directortuffplast@gmail.com" TargetMode="External"/><Relationship Id="rId27" Type="http://schemas.openxmlformats.org/officeDocument/2006/relationships/hyperlink" Target="mailto:yayatideshmukh@gmail.com" TargetMode="External"/><Relationship Id="rId30" Type="http://schemas.openxmlformats.org/officeDocument/2006/relationships/hyperlink" Target="mailto:rokadeshivaji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mol.hole01@gmail.com" TargetMode="External"/><Relationship Id="rId13" Type="http://schemas.openxmlformats.org/officeDocument/2006/relationships/hyperlink" Target="mailto:karan.gupta01@gmail.com" TargetMode="External"/><Relationship Id="rId18" Type="http://schemas.openxmlformats.org/officeDocument/2006/relationships/hyperlink" Target="mailto:sagar.gholap@gmail.com" TargetMode="External"/><Relationship Id="rId26" Type="http://schemas.openxmlformats.org/officeDocument/2006/relationships/hyperlink" Target="mailto:dhiraj.j@gmail.com" TargetMode="External"/><Relationship Id="rId3" Type="http://schemas.openxmlformats.org/officeDocument/2006/relationships/hyperlink" Target="mailto:amol.dhanwat01@gmail.com" TargetMode="External"/><Relationship Id="rId21" Type="http://schemas.openxmlformats.org/officeDocument/2006/relationships/hyperlink" Target="mailto:peebeejay007@gmail.com" TargetMode="External"/><Relationship Id="rId7" Type="http://schemas.openxmlformats.org/officeDocument/2006/relationships/hyperlink" Target="mailto:nishantmishra87@gmail.com" TargetMode="External"/><Relationship Id="rId12" Type="http://schemas.openxmlformats.org/officeDocument/2006/relationships/hyperlink" Target="mailto:narendra.pasalkar@nikhilgroup.in" TargetMode="External"/><Relationship Id="rId17" Type="http://schemas.openxmlformats.org/officeDocument/2006/relationships/hyperlink" Target="mailto:neelima0403@gmail.com" TargetMode="External"/><Relationship Id="rId25" Type="http://schemas.openxmlformats.org/officeDocument/2006/relationships/hyperlink" Target="mailto:vshal.nalawade@gmail.com" TargetMode="External"/><Relationship Id="rId2" Type="http://schemas.openxmlformats.org/officeDocument/2006/relationships/hyperlink" Target="mailto:upali_madhurya@yahoo.com" TargetMode="External"/><Relationship Id="rId16" Type="http://schemas.openxmlformats.org/officeDocument/2006/relationships/hyperlink" Target="mailto:nilesh.matere@gmail.com" TargetMode="External"/><Relationship Id="rId20" Type="http://schemas.openxmlformats.org/officeDocument/2006/relationships/hyperlink" Target="mailto:kashinathkolekar87@gmail.com" TargetMode="External"/><Relationship Id="rId29" Type="http://schemas.openxmlformats.org/officeDocument/2006/relationships/hyperlink" Target="mailto:mahadik.kshitij@gmail.com" TargetMode="External"/><Relationship Id="rId1" Type="http://schemas.openxmlformats.org/officeDocument/2006/relationships/hyperlink" Target="mailto:snehalmali056@gmail.com" TargetMode="External"/><Relationship Id="rId6" Type="http://schemas.openxmlformats.org/officeDocument/2006/relationships/hyperlink" Target="mailto:santoshpatil5550@gmail.com" TargetMode="External"/><Relationship Id="rId11" Type="http://schemas.openxmlformats.org/officeDocument/2006/relationships/hyperlink" Target="mailto:nileshjain3399@gmail.com" TargetMode="External"/><Relationship Id="rId24" Type="http://schemas.openxmlformats.org/officeDocument/2006/relationships/hyperlink" Target="mailto:hanumant.mane@gmail.com" TargetMode="External"/><Relationship Id="rId5" Type="http://schemas.openxmlformats.org/officeDocument/2006/relationships/hyperlink" Target="mailto:handkumargaikwad9999@gmail.c" TargetMode="External"/><Relationship Id="rId15" Type="http://schemas.openxmlformats.org/officeDocument/2006/relationships/hyperlink" Target="mailto:avinashpuri@gamil.com" TargetMode="External"/><Relationship Id="rId23" Type="http://schemas.openxmlformats.org/officeDocument/2006/relationships/hyperlink" Target="mailto:jadhavpranita1995@gmail.com" TargetMode="External"/><Relationship Id="rId28" Type="http://schemas.openxmlformats.org/officeDocument/2006/relationships/hyperlink" Target="mailto:prathmeshvinode@gmail.com" TargetMode="External"/><Relationship Id="rId10" Type="http://schemas.openxmlformats.org/officeDocument/2006/relationships/hyperlink" Target="mailto:ramchandra.londhe@gmail.com" TargetMode="External"/><Relationship Id="rId19" Type="http://schemas.openxmlformats.org/officeDocument/2006/relationships/hyperlink" Target="mailto:sagarkende.712@gmail.com" TargetMode="External"/><Relationship Id="rId31" Type="http://schemas.openxmlformats.org/officeDocument/2006/relationships/printerSettings" Target="../printerSettings/printerSettings5.bin"/><Relationship Id="rId4" Type="http://schemas.openxmlformats.org/officeDocument/2006/relationships/hyperlink" Target="mailto:vaseem6.shinde@gmail.com" TargetMode="External"/><Relationship Id="rId9" Type="http://schemas.openxmlformats.org/officeDocument/2006/relationships/hyperlink" Target="mailto:niteshkumar.sah@gmail.com" TargetMode="External"/><Relationship Id="rId14" Type="http://schemas.openxmlformats.org/officeDocument/2006/relationships/hyperlink" Target="mailto:zunjurkeshivaji@gmail.com" TargetMode="External"/><Relationship Id="rId22" Type="http://schemas.openxmlformats.org/officeDocument/2006/relationships/hyperlink" Target="mailto:directortuffplast@gmail.com" TargetMode="External"/><Relationship Id="rId27" Type="http://schemas.openxmlformats.org/officeDocument/2006/relationships/hyperlink" Target="mailto:yayatideshmukh@gmail.com" TargetMode="External"/><Relationship Id="rId30" Type="http://schemas.openxmlformats.org/officeDocument/2006/relationships/hyperlink" Target="mailto:rokadeshivaj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4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5" sqref="E15"/>
    </sheetView>
  </sheetViews>
  <sheetFormatPr defaultRowHeight="12" customHeight="1" x14ac:dyDescent="0.35"/>
  <cols>
    <col min="1" max="1" width="20" style="23" bestFit="1" customWidth="1"/>
    <col min="2" max="2" width="4.26953125" style="22" bestFit="1" customWidth="1"/>
    <col min="3" max="3" width="6" style="15" bestFit="1" customWidth="1"/>
    <col min="4" max="4" width="4.54296875" style="15" bestFit="1" customWidth="1"/>
    <col min="5" max="5" width="7.26953125" style="15" customWidth="1"/>
    <col min="6" max="6" width="5.1796875" style="15" bestFit="1" customWidth="1"/>
    <col min="7" max="7" width="6.453125" style="15" customWidth="1"/>
    <col min="8" max="8" width="6" style="15" bestFit="1" customWidth="1"/>
    <col min="9" max="9" width="7" style="15" customWidth="1"/>
    <col min="10" max="10" width="8.54296875" style="15" customWidth="1"/>
    <col min="11" max="11" width="6.54296875" style="15" bestFit="1" customWidth="1"/>
    <col min="12" max="12" width="6.453125" style="15" bestFit="1" customWidth="1"/>
    <col min="13" max="14" width="9.1796875" style="15"/>
  </cols>
  <sheetData>
    <row r="1" spans="1:14" ht="26.25" customHeight="1" thickBot="1" x14ac:dyDescent="0.3">
      <c r="B1" s="49" t="s">
        <v>635</v>
      </c>
      <c r="C1" s="59" t="s">
        <v>622</v>
      </c>
      <c r="D1" s="59" t="s">
        <v>631</v>
      </c>
      <c r="E1" s="59" t="s">
        <v>636</v>
      </c>
      <c r="F1" s="59" t="s">
        <v>160</v>
      </c>
      <c r="G1" s="59" t="s">
        <v>38</v>
      </c>
      <c r="H1" s="59" t="s">
        <v>45</v>
      </c>
      <c r="I1" s="59" t="s">
        <v>18</v>
      </c>
      <c r="J1" s="59" t="s">
        <v>632</v>
      </c>
      <c r="K1" s="59" t="s">
        <v>633</v>
      </c>
      <c r="L1" s="60" t="s">
        <v>634</v>
      </c>
    </row>
    <row r="2" spans="1:14" ht="12" customHeight="1" thickBot="1" x14ac:dyDescent="0.3">
      <c r="A2" s="25" t="s">
        <v>637</v>
      </c>
      <c r="B2" s="24">
        <f>B11+B20+B29+B38+B42</f>
        <v>0</v>
      </c>
      <c r="C2" s="24">
        <f>C11+C20+C29+C38+C42</f>
        <v>0</v>
      </c>
      <c r="D2" s="24">
        <f t="shared" ref="D2:L2" si="0">D11+D20+D29+D38+D42</f>
        <v>0</v>
      </c>
      <c r="E2" s="24">
        <f t="shared" si="0"/>
        <v>0</v>
      </c>
      <c r="F2" s="24">
        <f t="shared" si="0"/>
        <v>0</v>
      </c>
      <c r="G2" s="24">
        <f t="shared" si="0"/>
        <v>0</v>
      </c>
      <c r="H2" s="24">
        <f t="shared" si="0"/>
        <v>0</v>
      </c>
      <c r="I2" s="24">
        <f t="shared" si="0"/>
        <v>0</v>
      </c>
      <c r="J2" s="24">
        <f t="shared" si="0"/>
        <v>0</v>
      </c>
      <c r="K2" s="24">
        <f t="shared" si="0"/>
        <v>0</v>
      </c>
      <c r="L2" s="24">
        <f t="shared" si="0"/>
        <v>0</v>
      </c>
    </row>
    <row r="3" spans="1:14" ht="12" customHeight="1" thickBot="1" x14ac:dyDescent="0.3"/>
    <row r="4" spans="1:14" s="38" customFormat="1" ht="36.75" thickBot="1" x14ac:dyDescent="0.3">
      <c r="A4" s="37" t="s">
        <v>595</v>
      </c>
      <c r="B4" s="49" t="s">
        <v>635</v>
      </c>
      <c r="C4" s="50" t="s">
        <v>622</v>
      </c>
      <c r="D4" s="50" t="s">
        <v>631</v>
      </c>
      <c r="E4" s="50" t="s">
        <v>636</v>
      </c>
      <c r="F4" s="50" t="s">
        <v>160</v>
      </c>
      <c r="G4" s="50" t="s">
        <v>38</v>
      </c>
      <c r="H4" s="50" t="s">
        <v>45</v>
      </c>
      <c r="I4" s="50" t="s">
        <v>18</v>
      </c>
      <c r="J4" s="50" t="s">
        <v>632</v>
      </c>
      <c r="K4" s="50" t="s">
        <v>633</v>
      </c>
      <c r="L4" s="51" t="s">
        <v>634</v>
      </c>
      <c r="M4" s="42"/>
      <c r="N4" s="42"/>
    </row>
    <row r="5" spans="1:14" ht="12" customHeight="1" x14ac:dyDescent="0.25">
      <c r="A5" s="39" t="s">
        <v>127</v>
      </c>
      <c r="B5" s="43">
        <f t="shared" ref="B5:B8" si="1">SUM(C5:L5)</f>
        <v>0</v>
      </c>
      <c r="C5" s="11">
        <f>COUNTIFS('BOOKING 1'!A:A,"bk",'BOOKING 1'!H:H,A5,'BOOKING 1'!J:J,'model-bk'!$C$4)</f>
        <v>0</v>
      </c>
      <c r="D5" s="11">
        <f>COUNTIFS('BOOKING 1'!A:A,"bk",'BOOKING 1'!J:J,$D$4)</f>
        <v>0</v>
      </c>
      <c r="E5" s="48">
        <f>COUNTIFS('BOOKING 1'!A:A,"bk",'BOOKING 1'!J:J,$E$4,'BOOKING 1'!H:H,'model-bk'!A5)</f>
        <v>0</v>
      </c>
      <c r="F5" s="11">
        <f>COUNTIFS('BOOKING 1'!A:A,"bk",'BOOKING 1'!J:J,$F$1,'BOOKING 1'!H:H,'model-bk'!A5)</f>
        <v>0</v>
      </c>
      <c r="G5" s="11">
        <f>COUNTIFS('BOOKING 1'!A:A,"bk",'BOOKING 1'!$J:$J,$G$1,'BOOKING 1'!$H:$H,'model-bk'!A5)</f>
        <v>0</v>
      </c>
      <c r="H5" s="11">
        <f>COUNTIFS('BOOKING 1'!A:A,"bk",'BOOKING 1'!J:J,$H$1,'BOOKING 1'!H:H,'model-bk'!A5)</f>
        <v>0</v>
      </c>
      <c r="I5" s="11">
        <f>COUNTIFS('BOOKING 1'!A:A,"bk",'BOOKING 1'!J:J,$I$1,'BOOKING 1'!H:H,'model-bk'!A5)</f>
        <v>0</v>
      </c>
      <c r="J5" s="11">
        <f>COUNTIFS('BOOKING 1'!A:A,"bk",'BOOKING 1'!J:J,$J$1,'BOOKING 1'!H:H,'model-bk'!A5)</f>
        <v>0</v>
      </c>
      <c r="K5" s="11"/>
      <c r="L5" s="44"/>
    </row>
    <row r="6" spans="1:14" ht="12" customHeight="1" x14ac:dyDescent="0.25">
      <c r="A6" s="39" t="s">
        <v>16</v>
      </c>
      <c r="B6" s="43">
        <f t="shared" si="1"/>
        <v>0</v>
      </c>
      <c r="C6" s="11">
        <f>COUNTIFS('BOOKING 1'!A:A,"bk",'BOOKING 1'!H:H,A6,'BOOKING 1'!J:J,'model-bk'!$C$4)</f>
        <v>0</v>
      </c>
      <c r="D6" s="11">
        <f>COUNTIFS('BOOKING 1'!A:A,"bk",'BOOKING 1'!J:J,$D$4)</f>
        <v>0</v>
      </c>
      <c r="E6" s="48">
        <f>COUNTIFS('BOOKING 1'!A:A,"bk",'BOOKING 1'!J:J,$E$4,'BOOKING 1'!H:H,'model-bk'!A6)</f>
        <v>0</v>
      </c>
      <c r="F6" s="11">
        <f>COUNTIFS('BOOKING 1'!A:A,"bk",'BOOKING 1'!J:J,$F$1,'BOOKING 1'!H:H,'model-bk'!A6)</f>
        <v>0</v>
      </c>
      <c r="G6" s="11">
        <f>COUNTIFS('BOOKING 1'!A:A,"bk",'BOOKING 1'!$J:$J,$G$1,'BOOKING 1'!$H:$H,'model-bk'!A6)</f>
        <v>0</v>
      </c>
      <c r="H6" s="11">
        <f>COUNTIFS('BOOKING 1'!A:A,"bk",'BOOKING 1'!J:J,$H$1,'BOOKING 1'!H:H,'model-bk'!A6)</f>
        <v>0</v>
      </c>
      <c r="I6" s="11">
        <f>COUNTIFS('BOOKING 1'!A:A,"bk",'BOOKING 1'!J:J,$I$1,'BOOKING 1'!H:H,'model-bk'!A6)</f>
        <v>0</v>
      </c>
      <c r="J6" s="11">
        <f>COUNTIFS('BOOKING 1'!A:A,"bk",'BOOKING 1'!J:J,$J$1,'BOOKING 1'!H:H,'model-bk'!A6)</f>
        <v>0</v>
      </c>
      <c r="K6" s="11"/>
      <c r="L6" s="44"/>
    </row>
    <row r="7" spans="1:14" ht="12" customHeight="1" x14ac:dyDescent="0.25">
      <c r="A7" s="39" t="s">
        <v>137</v>
      </c>
      <c r="B7" s="43">
        <f t="shared" si="1"/>
        <v>0</v>
      </c>
      <c r="C7" s="11">
        <f>COUNTIFS('BOOKING 1'!A:A,"bk",'BOOKING 1'!H:H,A7,'BOOKING 1'!J:J,'model-bk'!$C$4)</f>
        <v>0</v>
      </c>
      <c r="D7" s="11">
        <f>COUNTIFS('BOOKING 1'!A:A,"bk",'BOOKING 1'!J:J,$D$4)</f>
        <v>0</v>
      </c>
      <c r="E7" s="48">
        <f>COUNTIFS('BOOKING 1'!A:A,"bk",'BOOKING 1'!J:J,$E$4,'BOOKING 1'!H:H,'model-bk'!A7)</f>
        <v>0</v>
      </c>
      <c r="F7" s="11">
        <f>COUNTIFS('BOOKING 1'!A:A,"bk",'BOOKING 1'!J:J,$F$1,'BOOKING 1'!H:H,'model-bk'!A7)</f>
        <v>0</v>
      </c>
      <c r="G7" s="11">
        <f>COUNTIFS('BOOKING 1'!A:A,"bk",'BOOKING 1'!$J:$J,$G$1,'BOOKING 1'!$H:$H,'model-bk'!A7)</f>
        <v>0</v>
      </c>
      <c r="H7" s="11">
        <f>COUNTIFS('BOOKING 1'!A:A,"bk",'BOOKING 1'!J:J,$H$1,'BOOKING 1'!H:H,'model-bk'!A7)</f>
        <v>0</v>
      </c>
      <c r="I7" s="11">
        <f>COUNTIFS('BOOKING 1'!A:A,"bk",'BOOKING 1'!J:J,$I$1,'BOOKING 1'!H:H,'model-bk'!A7)</f>
        <v>0</v>
      </c>
      <c r="J7" s="11">
        <f>COUNTIFS('BOOKING 1'!A:A,"bk",'BOOKING 1'!J:J,$J$1,'BOOKING 1'!H:H,'model-bk'!A7)</f>
        <v>0</v>
      </c>
      <c r="K7" s="11"/>
      <c r="L7" s="44"/>
    </row>
    <row r="8" spans="1:14" ht="12" customHeight="1" thickBot="1" x14ac:dyDescent="0.3">
      <c r="A8" s="39" t="s">
        <v>102</v>
      </c>
      <c r="B8" s="43">
        <f t="shared" si="1"/>
        <v>0</v>
      </c>
      <c r="C8" s="11">
        <f>COUNTIFS('BOOKING 1'!A:A,"bk",'BOOKING 1'!H:H,A8,'BOOKING 1'!J:J,'model-bk'!$C$4)</f>
        <v>0</v>
      </c>
      <c r="D8" s="11">
        <f>COUNTIFS('BOOKING 1'!A:A,"bk",'BOOKING 1'!J:J,$D$4)</f>
        <v>0</v>
      </c>
      <c r="E8" s="48">
        <f>COUNTIFS('BOOKING 1'!A:A,"bk",'BOOKING 1'!J:J,$E$4,'BOOKING 1'!H:H,'model-bk'!A8)</f>
        <v>0</v>
      </c>
      <c r="F8" s="11">
        <f>COUNTIFS('BOOKING 1'!A:A,"bk",'BOOKING 1'!J:J,$F$1,'BOOKING 1'!H:H,'model-bk'!A8)</f>
        <v>0</v>
      </c>
      <c r="G8" s="11">
        <f>COUNTIFS('BOOKING 1'!A:A,"bk",'BOOKING 1'!$J:$J,$G$1,'BOOKING 1'!$H:$H,'model-bk'!A8)</f>
        <v>0</v>
      </c>
      <c r="H8" s="11">
        <f>COUNTIFS('BOOKING 1'!A:A,"bk",'BOOKING 1'!J:J,$H$1,'BOOKING 1'!H:H,'model-bk'!A8)</f>
        <v>0</v>
      </c>
      <c r="I8" s="11">
        <f>COUNTIFS('BOOKING 1'!A:A,"bk",'BOOKING 1'!J:J,$I$1,'BOOKING 1'!H:H,'model-bk'!A8)</f>
        <v>0</v>
      </c>
      <c r="J8" s="11">
        <f>COUNTIFS('BOOKING 1'!A:A,"bk",'BOOKING 1'!J:J,$J$1,'BOOKING 1'!H:H,'model-bk'!A8)</f>
        <v>0</v>
      </c>
      <c r="K8" s="11"/>
      <c r="L8" s="44"/>
    </row>
    <row r="9" spans="1:14" ht="12" hidden="1" customHeight="1" x14ac:dyDescent="0.25">
      <c r="A9" s="39"/>
      <c r="B9" s="43">
        <f>SUM(C9:L9)</f>
        <v>0</v>
      </c>
      <c r="C9" s="11">
        <f>COUNTIFS('BOOKING 1'!A:A,"bk",'BOOKING 1'!H:H,A9,'BOOKING 1'!J:J,'model-bk'!$C$4)</f>
        <v>0</v>
      </c>
      <c r="D9" s="11">
        <f>COUNTIFS('BOOKING 1'!A:A,"bk",'BOOKING 1'!J:J,$D$4)</f>
        <v>0</v>
      </c>
      <c r="E9" s="48">
        <f>COUNTIFS('BOOKING 1'!A:A,"bk",'BOOKING 1'!J:J,$E$4,'BOOKING 1'!H:H,'model-bk'!A9)</f>
        <v>0</v>
      </c>
      <c r="F9" s="11"/>
      <c r="G9" s="11"/>
      <c r="H9" s="11"/>
      <c r="I9" s="11"/>
      <c r="J9" s="11"/>
      <c r="K9" s="11"/>
      <c r="L9" s="44"/>
    </row>
    <row r="10" spans="1:14" ht="12" hidden="1" customHeight="1" thickBot="1" x14ac:dyDescent="0.3">
      <c r="A10" s="39"/>
      <c r="B10" s="54">
        <f>SUM(C10:L10)</f>
        <v>0</v>
      </c>
      <c r="C10" s="55">
        <f>COUNTIFS('BOOKING 1'!A:A,"bk",'BOOKING 1'!H:H,A10,'BOOKING 1'!J:J,'model-bk'!$C$4)</f>
        <v>0</v>
      </c>
      <c r="D10" s="55">
        <f>COUNTIFS('BOOKING 1'!A:A,"bk",'BOOKING 1'!J:J,$D$4)</f>
        <v>0</v>
      </c>
      <c r="E10" s="48">
        <f>COUNTIFS('BOOKING 1'!A:A,"bk",'BOOKING 1'!J:J,$E$4,'BOOKING 1'!H:H,'model-bk'!A10)</f>
        <v>0</v>
      </c>
      <c r="F10" s="55"/>
      <c r="G10" s="55"/>
      <c r="H10" s="55"/>
      <c r="I10" s="55"/>
      <c r="J10" s="55"/>
      <c r="K10" s="55"/>
      <c r="L10" s="56"/>
    </row>
    <row r="11" spans="1:14" ht="12" customHeight="1" thickBot="1" x14ac:dyDescent="0.3">
      <c r="A11" s="29"/>
      <c r="B11" s="32">
        <f>SUM(B5:B10)</f>
        <v>0</v>
      </c>
      <c r="C11" s="33">
        <f>SUM(C5:C10)</f>
        <v>0</v>
      </c>
      <c r="D11" s="33">
        <f t="shared" ref="D11:L11" si="2">SUM(D5:D10)</f>
        <v>0</v>
      </c>
      <c r="E11" s="33">
        <f t="shared" si="2"/>
        <v>0</v>
      </c>
      <c r="F11" s="33">
        <f t="shared" si="2"/>
        <v>0</v>
      </c>
      <c r="G11" s="33">
        <f t="shared" si="2"/>
        <v>0</v>
      </c>
      <c r="H11" s="33">
        <f t="shared" si="2"/>
        <v>0</v>
      </c>
      <c r="I11" s="33">
        <f t="shared" si="2"/>
        <v>0</v>
      </c>
      <c r="J11" s="33">
        <f t="shared" si="2"/>
        <v>0</v>
      </c>
      <c r="K11" s="33">
        <f t="shared" si="2"/>
        <v>0</v>
      </c>
      <c r="L11" s="57">
        <f t="shared" si="2"/>
        <v>0</v>
      </c>
    </row>
    <row r="12" spans="1:14" ht="12" customHeight="1" thickBot="1" x14ac:dyDescent="0.3">
      <c r="A12" s="29"/>
    </row>
    <row r="13" spans="1:14" ht="36.75" thickBot="1" x14ac:dyDescent="0.3">
      <c r="A13" s="52" t="s">
        <v>217</v>
      </c>
      <c r="B13" s="49" t="s">
        <v>635</v>
      </c>
      <c r="C13" s="50" t="s">
        <v>622</v>
      </c>
      <c r="D13" s="50" t="s">
        <v>631</v>
      </c>
      <c r="E13" s="50" t="s">
        <v>626</v>
      </c>
      <c r="F13" s="50" t="s">
        <v>160</v>
      </c>
      <c r="G13" s="50" t="s">
        <v>38</v>
      </c>
      <c r="H13" s="50" t="s">
        <v>45</v>
      </c>
      <c r="I13" s="50" t="s">
        <v>18</v>
      </c>
      <c r="J13" s="50" t="s">
        <v>632</v>
      </c>
      <c r="K13" s="50" t="s">
        <v>633</v>
      </c>
      <c r="L13" s="51" t="s">
        <v>634</v>
      </c>
    </row>
    <row r="14" spans="1:14" ht="12" customHeight="1" x14ac:dyDescent="0.25">
      <c r="A14" s="39" t="s">
        <v>92</v>
      </c>
      <c r="B14" s="63">
        <f t="shared" ref="B14:B19" si="3">SUM(C14:L14)</f>
        <v>0</v>
      </c>
      <c r="C14" s="20">
        <f>COUNTIFS('BOOKING 1'!A:A,"bk",'BOOKING 1'!H:H,A14,'BOOKING 1'!J:J,'model-bk'!$C$4)</f>
        <v>0</v>
      </c>
      <c r="D14" s="20">
        <f>COUNTIFS('BOOKING 1'!A:A,"bk",'BOOKING 1'!J:J,$D$4)</f>
        <v>0</v>
      </c>
      <c r="E14" s="20">
        <f>COUNTIFS('BOOKING 1'!A:A,"bk",'BOOKING 1'!J:J,$E$4,'BOOKING 1'!H:H,'model-bk'!A14)</f>
        <v>0</v>
      </c>
      <c r="F14" s="20">
        <f>COUNTIFS('BOOKING 1'!A:A,"bk",'BOOKING 1'!J:J,$F$1,'BOOKING 1'!H:H,'model-bk'!A14)</f>
        <v>0</v>
      </c>
      <c r="G14" s="20">
        <f>COUNTIFS('BOOKING 1'!A:A,"bk",'BOOKING 1'!$J:$J,$G$1,'BOOKING 1'!$H:$H,'model-bk'!A14)</f>
        <v>0</v>
      </c>
      <c r="H14" s="20">
        <f>COUNTIFS('BOOKING 1'!A:A,"bk",'BOOKING 1'!J:J,$H$1,'BOOKING 1'!H:H,'model-bk'!A14)</f>
        <v>0</v>
      </c>
      <c r="I14" s="20">
        <f>COUNTIFS('BOOKING 1'!A:A,"bk",'BOOKING 1'!J:J,$I$1,'BOOKING 1'!H:H,'model-bk'!A14)</f>
        <v>0</v>
      </c>
      <c r="J14" s="20">
        <f>COUNTIFS('BOOKING 1'!A:A,"bk",'BOOKING 1'!J:J,$J$1,'BOOKING 1'!H:H,'model-bk'!A14)</f>
        <v>0</v>
      </c>
      <c r="K14" s="20"/>
      <c r="L14" s="21"/>
    </row>
    <row r="15" spans="1:14" ht="12" customHeight="1" x14ac:dyDescent="0.25">
      <c r="A15" s="39" t="s">
        <v>50</v>
      </c>
      <c r="B15" s="43">
        <f t="shared" si="3"/>
        <v>0</v>
      </c>
      <c r="C15" s="11">
        <f>COUNTIFS('BOOKING 1'!A:A,"bk",'BOOKING 1'!H:H,A15,'BOOKING 1'!J:J,'model-bk'!$C$4)</f>
        <v>0</v>
      </c>
      <c r="D15" s="11">
        <f>COUNTIFS('BOOKING 1'!A:A,"bk",'BOOKING 1'!J:J,$D$4)</f>
        <v>0</v>
      </c>
      <c r="E15" s="48">
        <f>COUNTIFS('BOOKING 1'!A:A,"bk",'BOOKING 1'!J:J,$E$4,'BOOKING 1'!H:H,'model-bk'!A15)</f>
        <v>0</v>
      </c>
      <c r="F15" s="11">
        <f>COUNTIFS('BOOKING 1'!A:A,"bk",'BOOKING 1'!J:J,$F$1,'BOOKING 1'!H:H,'model-bk'!A15)</f>
        <v>0</v>
      </c>
      <c r="G15" s="11">
        <f>COUNTIFS('BOOKING 1'!A:A,"bk",'BOOKING 1'!$J:$J,$G$1,'BOOKING 1'!$H:$H,'model-bk'!A15)</f>
        <v>0</v>
      </c>
      <c r="H15" s="11">
        <f>COUNTIFS('BOOKING 1'!A:A,"bk",'BOOKING 1'!J:J,$H$1,'BOOKING 1'!H:H,'model-bk'!A15)</f>
        <v>0</v>
      </c>
      <c r="I15" s="11">
        <f>COUNTIFS('BOOKING 1'!A:A,"bk",'BOOKING 1'!J:J,$I$1,'BOOKING 1'!H:H,'model-bk'!A15)</f>
        <v>0</v>
      </c>
      <c r="J15" s="11">
        <f>COUNTIFS('BOOKING 1'!A:A,"bk",'BOOKING 1'!J:J,$J$1,'BOOKING 1'!H:H,'model-bk'!A15)</f>
        <v>0</v>
      </c>
      <c r="K15" s="11"/>
      <c r="L15" s="44"/>
    </row>
    <row r="16" spans="1:14" ht="12" customHeight="1" x14ac:dyDescent="0.25">
      <c r="A16" s="39" t="s">
        <v>25</v>
      </c>
      <c r="B16" s="43">
        <f t="shared" si="3"/>
        <v>0</v>
      </c>
      <c r="C16" s="11">
        <f>COUNTIFS('BOOKING 1'!A:A,"bk",'BOOKING 1'!H:H,A16,'BOOKING 1'!J:J,'model-bk'!$C$4)</f>
        <v>0</v>
      </c>
      <c r="D16" s="11">
        <f>COUNTIFS('BOOKING 1'!A:A,"bk",'BOOKING 1'!J:J,$D$4)</f>
        <v>0</v>
      </c>
      <c r="E16" s="48">
        <f>COUNTIFS('BOOKING 1'!A:A,"bk",'BOOKING 1'!J:J,$E$4,'BOOKING 1'!H:H,'model-bk'!A16)</f>
        <v>0</v>
      </c>
      <c r="F16" s="11">
        <f>COUNTIFS('BOOKING 1'!A:A,"bk",'BOOKING 1'!J:J,$F$1,'BOOKING 1'!H:H,'model-bk'!A16)</f>
        <v>0</v>
      </c>
      <c r="G16" s="11">
        <f>COUNTIFS('BOOKING 1'!A:A,"bk",'BOOKING 1'!$J:$J,$G$1,'BOOKING 1'!$H:$H,'model-bk'!A16)</f>
        <v>0</v>
      </c>
      <c r="H16" s="11">
        <f>COUNTIFS('BOOKING 1'!A:A,"bk",'BOOKING 1'!J:J,$H$1,'BOOKING 1'!H:H,'model-bk'!A16)</f>
        <v>0</v>
      </c>
      <c r="I16" s="11">
        <f>COUNTIFS('BOOKING 1'!A:A,"bk",'BOOKING 1'!J:J,$I$1,'BOOKING 1'!H:H,'model-bk'!A16)</f>
        <v>0</v>
      </c>
      <c r="J16" s="11">
        <f>COUNTIFS('BOOKING 1'!A:A,"bk",'BOOKING 1'!J:J,$J$1,'BOOKING 1'!H:H,'model-bk'!A16)</f>
        <v>0</v>
      </c>
      <c r="K16" s="11"/>
      <c r="L16" s="44"/>
    </row>
    <row r="17" spans="1:14" ht="12" customHeight="1" x14ac:dyDescent="0.25">
      <c r="A17" s="39" t="s">
        <v>37</v>
      </c>
      <c r="B17" s="43">
        <f t="shared" si="3"/>
        <v>0</v>
      </c>
      <c r="C17" s="11">
        <f>COUNTIFS('BOOKING 1'!A:A,"bk",'BOOKING 1'!H:H,A17,'BOOKING 1'!J:J,'model-bk'!$C$4)</f>
        <v>0</v>
      </c>
      <c r="D17" s="11">
        <f>COUNTIFS('BOOKING 1'!A:A,"bk",'BOOKING 1'!J:J,$D$4)</f>
        <v>0</v>
      </c>
      <c r="E17" s="48">
        <f>COUNTIFS('BOOKING 1'!A:A,"bk",'BOOKING 1'!J:J,$E$4,'BOOKING 1'!H:H,'model-bk'!A17)</f>
        <v>0</v>
      </c>
      <c r="F17" s="11">
        <f>COUNTIFS('BOOKING 1'!A:A,"bk",'BOOKING 1'!J:J,$F$1,'BOOKING 1'!H:H,'model-bk'!A17)</f>
        <v>0</v>
      </c>
      <c r="G17" s="11">
        <f>COUNTIFS('BOOKING 1'!A:A,"bk",'BOOKING 1'!$J:$J,$G$1,'BOOKING 1'!$H:$H,'model-bk'!A17)</f>
        <v>0</v>
      </c>
      <c r="H17" s="11">
        <f>COUNTIFS('BOOKING 1'!A:A,"bk",'BOOKING 1'!J:J,$H$1,'BOOKING 1'!H:H,'model-bk'!A17)</f>
        <v>0</v>
      </c>
      <c r="I17" s="11">
        <f>COUNTIFS('BOOKING 1'!A:A,"bk",'BOOKING 1'!J:J,$I$1,'BOOKING 1'!H:H,'model-bk'!A17)</f>
        <v>0</v>
      </c>
      <c r="J17" s="11">
        <f>COUNTIFS('BOOKING 1'!A:A,"bk",'BOOKING 1'!J:J,$J$1,'BOOKING 1'!H:H,'model-bk'!A17)</f>
        <v>0</v>
      </c>
      <c r="K17" s="11"/>
      <c r="L17" s="44"/>
    </row>
    <row r="18" spans="1:14" ht="12" customHeight="1" thickBot="1" x14ac:dyDescent="0.3">
      <c r="A18" s="39" t="s">
        <v>250</v>
      </c>
      <c r="B18" s="64">
        <f t="shared" si="3"/>
        <v>0</v>
      </c>
      <c r="C18" s="65">
        <f>COUNTIFS('BOOKING 1'!A:A,"bk",'BOOKING 1'!H:H,A18,'BOOKING 1'!J:J,'model-bk'!$C$4)</f>
        <v>0</v>
      </c>
      <c r="D18" s="65">
        <f>COUNTIFS('BOOKING 1'!A:A,"bk",'BOOKING 1'!J:J,$D$4)</f>
        <v>0</v>
      </c>
      <c r="E18" s="66">
        <f>COUNTIFS('BOOKING 1'!A:A,"bk",'BOOKING 1'!J:J,$E$4,'BOOKING 1'!H:H,'model-bk'!A18)</f>
        <v>0</v>
      </c>
      <c r="F18" s="65">
        <f>COUNTIFS('BOOKING 1'!A:A,"bk",'BOOKING 1'!J:J,$F$1,'BOOKING 1'!H:H,'model-bk'!A18)</f>
        <v>0</v>
      </c>
      <c r="G18" s="65">
        <f>COUNTIFS('BOOKING 1'!A:A,"bk",'BOOKING 1'!$J:$J,$G$1,'BOOKING 1'!$H:$H,'model-bk'!A18)</f>
        <v>0</v>
      </c>
      <c r="H18" s="65">
        <f>COUNTIFS('BOOKING 1'!A:A,"bk",'BOOKING 1'!J:J,$H$1,'BOOKING 1'!H:H,'model-bk'!A18)</f>
        <v>0</v>
      </c>
      <c r="I18" s="65">
        <f>COUNTIFS('BOOKING 1'!A:A,"bk",'BOOKING 1'!J:J,$I$1,'BOOKING 1'!H:H,'model-bk'!A18)</f>
        <v>0</v>
      </c>
      <c r="J18" s="65">
        <f>COUNTIFS('BOOKING 1'!A:A,"bk",'BOOKING 1'!J:J,$J$1,'BOOKING 1'!H:H,'model-bk'!A18)</f>
        <v>0</v>
      </c>
      <c r="K18" s="65"/>
      <c r="L18" s="67"/>
    </row>
    <row r="19" spans="1:14" ht="12" hidden="1" customHeight="1" thickBot="1" x14ac:dyDescent="0.3">
      <c r="A19" s="29"/>
      <c r="B19" s="61">
        <f t="shared" si="3"/>
        <v>0</v>
      </c>
      <c r="C19" s="62">
        <f>COUNTIFS('BOOKING 1'!A:A,"bk",'BOOKING 1'!H:H,A19,'BOOKING 1'!J:J,'model-bk'!$C$4)</f>
        <v>0</v>
      </c>
      <c r="D19" s="62">
        <f>COUNTIFS('BOOKING 1'!A:A,"bk",'BOOKING 1'!J:J,$D$4)</f>
        <v>0</v>
      </c>
      <c r="E19" s="48">
        <f>COUNTIFS('BOOKING 1'!A:A,"bk",'BOOKING 1'!J:J,$E$4,'BOOKING 1'!H:H,'model-bk'!A19)</f>
        <v>0</v>
      </c>
      <c r="F19" s="62"/>
      <c r="G19" s="62"/>
      <c r="H19" s="62"/>
      <c r="I19" s="62"/>
      <c r="J19" s="62"/>
      <c r="K19" s="62"/>
      <c r="L19" s="62"/>
    </row>
    <row r="20" spans="1:14" ht="12" customHeight="1" thickBot="1" x14ac:dyDescent="0.3">
      <c r="A20" s="29"/>
      <c r="B20" s="32">
        <f>SUM(B14:B19)</f>
        <v>0</v>
      </c>
      <c r="C20" s="33">
        <f>SUM(C14:C19)</f>
        <v>0</v>
      </c>
      <c r="D20" s="33">
        <f t="shared" ref="D20" si="4">SUM(D14:D19)</f>
        <v>0</v>
      </c>
      <c r="E20" s="33">
        <f t="shared" ref="E20" si="5">SUM(E14:E19)</f>
        <v>0</v>
      </c>
      <c r="F20" s="33">
        <f t="shared" ref="F20" si="6">SUM(F14:F19)</f>
        <v>0</v>
      </c>
      <c r="G20" s="33">
        <f t="shared" ref="G20" si="7">SUM(G14:G19)</f>
        <v>0</v>
      </c>
      <c r="H20" s="33">
        <f t="shared" ref="H20" si="8">SUM(H14:H19)</f>
        <v>0</v>
      </c>
      <c r="I20" s="33">
        <f t="shared" ref="I20" si="9">SUM(I14:I19)</f>
        <v>0</v>
      </c>
      <c r="J20" s="33">
        <f t="shared" ref="J20" si="10">SUM(J14:J19)</f>
        <v>0</v>
      </c>
      <c r="K20" s="33">
        <f t="shared" ref="K20" si="11">SUM(K14:K19)</f>
        <v>0</v>
      </c>
      <c r="L20" s="57">
        <f t="shared" ref="L20" si="12">SUM(L14:L19)</f>
        <v>0</v>
      </c>
    </row>
    <row r="21" spans="1:14" s="41" customFormat="1" ht="12" customHeight="1" thickBot="1" x14ac:dyDescent="0.3">
      <c r="A21" s="40"/>
      <c r="B21" s="45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46"/>
      <c r="N21" s="46"/>
    </row>
    <row r="22" spans="1:14" ht="36.75" thickBot="1" x14ac:dyDescent="0.3">
      <c r="A22" s="52" t="s">
        <v>339</v>
      </c>
      <c r="B22" s="49" t="s">
        <v>635</v>
      </c>
      <c r="C22" s="50" t="s">
        <v>622</v>
      </c>
      <c r="D22" s="50" t="s">
        <v>631</v>
      </c>
      <c r="E22" s="50" t="s">
        <v>626</v>
      </c>
      <c r="F22" s="50" t="s">
        <v>160</v>
      </c>
      <c r="G22" s="50" t="s">
        <v>38</v>
      </c>
      <c r="H22" s="50" t="s">
        <v>45</v>
      </c>
      <c r="I22" s="50" t="s">
        <v>18</v>
      </c>
      <c r="J22" s="50" t="s">
        <v>632</v>
      </c>
      <c r="K22" s="50" t="s">
        <v>633</v>
      </c>
      <c r="L22" s="51" t="s">
        <v>634</v>
      </c>
    </row>
    <row r="23" spans="1:14" ht="12" customHeight="1" x14ac:dyDescent="0.25">
      <c r="A23" s="39" t="s">
        <v>57</v>
      </c>
      <c r="B23" s="63">
        <f t="shared" ref="B23:B28" si="13">SUM(C23:L23)</f>
        <v>0</v>
      </c>
      <c r="C23" s="20">
        <f>COUNTIFS('BOOKING 1'!A:A,"bk",'BOOKING 1'!H:H,A23,'BOOKING 1'!J:J,'model-bk'!$C$4)</f>
        <v>0</v>
      </c>
      <c r="D23" s="20">
        <f>COUNTIFS('BOOKING 1'!A:A,"bk",'BOOKING 1'!J:J,$D$4)</f>
        <v>0</v>
      </c>
      <c r="E23" s="20">
        <f>COUNTIFS('BOOKING 1'!A:A,"bk",'BOOKING 1'!J:J,$E$4,'BOOKING 1'!H:H,'model-bk'!A23)</f>
        <v>0</v>
      </c>
      <c r="F23" s="20">
        <f>COUNTIFS('BOOKING 1'!A:A,"bk",'BOOKING 1'!J:J,$F$1,'BOOKING 1'!H:H,'model-bk'!A23)</f>
        <v>0</v>
      </c>
      <c r="G23" s="20">
        <f>COUNTIFS('BOOKING 1'!A:A,"bk",'BOOKING 1'!$J:$J,$G$1,'BOOKING 1'!$H:$H,'model-bk'!A23)</f>
        <v>0</v>
      </c>
      <c r="H23" s="20">
        <f>COUNTIFS('BOOKING 1'!A:A,"bk",'BOOKING 1'!J:J,$H$1,'BOOKING 1'!H:H,'model-bk'!A23)</f>
        <v>0</v>
      </c>
      <c r="I23" s="20">
        <f>COUNTIFS('BOOKING 1'!A:A,"bk",'BOOKING 1'!J:J,$I$1,'BOOKING 1'!H:H,'model-bk'!A23)</f>
        <v>0</v>
      </c>
      <c r="J23" s="20">
        <f>COUNTIFS('BOOKING 1'!A:A,"bk",'BOOKING 1'!J:J,$J$1,'BOOKING 1'!H:H,'model-bk'!A23)</f>
        <v>0</v>
      </c>
      <c r="K23" s="20"/>
      <c r="L23" s="21"/>
    </row>
    <row r="24" spans="1:14" ht="12" customHeight="1" x14ac:dyDescent="0.25">
      <c r="A24" s="39" t="s">
        <v>9</v>
      </c>
      <c r="B24" s="43">
        <f t="shared" si="13"/>
        <v>0</v>
      </c>
      <c r="C24" s="11">
        <f>COUNTIFS('BOOKING 1'!A:A,"bk",'BOOKING 1'!H:H,A24,'BOOKING 1'!J:J,'model-bk'!$C$4)</f>
        <v>0</v>
      </c>
      <c r="D24" s="11">
        <f>COUNTIFS('BOOKING 1'!A:A,"bk",'BOOKING 1'!J:J,$D$4)</f>
        <v>0</v>
      </c>
      <c r="E24" s="48">
        <f>COUNTIFS('BOOKING 1'!A:A,"bk",'BOOKING 1'!J:J,$E$4,'BOOKING 1'!H:H,'model-bk'!A24)</f>
        <v>0</v>
      </c>
      <c r="F24" s="11">
        <f>COUNTIFS('BOOKING 1'!A:A,"bk",'BOOKING 1'!J:J,$F$1,'BOOKING 1'!H:H,'model-bk'!A24)</f>
        <v>0</v>
      </c>
      <c r="G24" s="11">
        <f>COUNTIFS('BOOKING 1'!A:A,"bk",'BOOKING 1'!$J:$J,$G$1,'BOOKING 1'!$H:$H,'model-bk'!A24)</f>
        <v>0</v>
      </c>
      <c r="H24" s="11">
        <f>COUNTIFS('BOOKING 1'!A:A,"bk",'BOOKING 1'!J:J,$H$1,'BOOKING 1'!H:H,'model-bk'!A24)</f>
        <v>0</v>
      </c>
      <c r="I24" s="11">
        <f>COUNTIFS('BOOKING 1'!A:A,"bk",'BOOKING 1'!J:J,$I$1,'BOOKING 1'!H:H,'model-bk'!A24)</f>
        <v>0</v>
      </c>
      <c r="J24" s="11">
        <f>COUNTIFS('BOOKING 1'!A:A,"bk",'BOOKING 1'!J:J,$J$1,'BOOKING 1'!H:H,'model-bk'!A24)</f>
        <v>0</v>
      </c>
      <c r="K24" s="11"/>
      <c r="L24" s="44"/>
    </row>
    <row r="25" spans="1:14" ht="12" customHeight="1" x14ac:dyDescent="0.25">
      <c r="A25" s="39" t="s">
        <v>175</v>
      </c>
      <c r="B25" s="43">
        <f t="shared" si="13"/>
        <v>0</v>
      </c>
      <c r="C25" s="11">
        <f>COUNTIFS('BOOKING 1'!A:A,"bk",'BOOKING 1'!H:H,A25,'BOOKING 1'!J:J,'model-bk'!$C$4)</f>
        <v>0</v>
      </c>
      <c r="D25" s="11">
        <f>COUNTIFS('BOOKING 1'!A:A,"bk",'BOOKING 1'!J:J,$D$4)</f>
        <v>0</v>
      </c>
      <c r="E25" s="48">
        <f>COUNTIFS('BOOKING 1'!A:A,"bk",'BOOKING 1'!J:J,$E$4,'BOOKING 1'!H:H,'model-bk'!A25)</f>
        <v>0</v>
      </c>
      <c r="F25" s="11">
        <f>COUNTIFS('BOOKING 1'!A:A,"bk",'BOOKING 1'!J:J,$F$1,'BOOKING 1'!H:H,'model-bk'!A25)</f>
        <v>0</v>
      </c>
      <c r="G25" s="11">
        <f>COUNTIFS('BOOKING 1'!A:A,"bk",'BOOKING 1'!$J:$J,$G$1,'BOOKING 1'!$H:$H,'model-bk'!A25)</f>
        <v>0</v>
      </c>
      <c r="H25" s="11">
        <f>COUNTIFS('BOOKING 1'!A:A,"bk",'BOOKING 1'!J:J,$H$1,'BOOKING 1'!H:H,'model-bk'!A25)</f>
        <v>0</v>
      </c>
      <c r="I25" s="11">
        <f>COUNTIFS('BOOKING 1'!A:A,"bk",'BOOKING 1'!J:J,$I$1,'BOOKING 1'!H:H,'model-bk'!A25)</f>
        <v>0</v>
      </c>
      <c r="J25" s="11">
        <f>COUNTIFS('BOOKING 1'!A:A,"bk",'BOOKING 1'!J:J,$J$1,'BOOKING 1'!H:H,'model-bk'!A25)</f>
        <v>0</v>
      </c>
      <c r="K25" s="11"/>
      <c r="L25" s="44"/>
    </row>
    <row r="26" spans="1:14" ht="12" customHeight="1" thickBot="1" x14ac:dyDescent="0.3">
      <c r="A26" s="39" t="s">
        <v>232</v>
      </c>
      <c r="B26" s="64">
        <f t="shared" si="13"/>
        <v>0</v>
      </c>
      <c r="C26" s="65">
        <f>COUNTIFS('BOOKING 1'!A:A,"bk",'BOOKING 1'!H:H,A26,'BOOKING 1'!J:J,'model-bk'!$C$4)</f>
        <v>0</v>
      </c>
      <c r="D26" s="65">
        <f>COUNTIFS('BOOKING 1'!A:A,"bk",'BOOKING 1'!J:J,$D$4)</f>
        <v>0</v>
      </c>
      <c r="E26" s="66">
        <f>COUNTIFS('BOOKING 1'!A:A,"bk",'BOOKING 1'!J:J,$E$4,'BOOKING 1'!H:H,'model-bk'!A26)</f>
        <v>0</v>
      </c>
      <c r="F26" s="65">
        <f>COUNTIFS('BOOKING 1'!A:A,"bk",'BOOKING 1'!J:J,$F$1,'BOOKING 1'!H:H,'model-bk'!A26)</f>
        <v>0</v>
      </c>
      <c r="G26" s="65">
        <f>COUNTIFS('BOOKING 1'!A:A,"bk",'BOOKING 1'!$J:$J,$G$1,'BOOKING 1'!$H:$H,'model-bk'!A26)</f>
        <v>0</v>
      </c>
      <c r="H26" s="65">
        <f>COUNTIFS('BOOKING 1'!A:A,"bk",'BOOKING 1'!J:J,$H$1,'BOOKING 1'!H:H,'model-bk'!A26)</f>
        <v>0</v>
      </c>
      <c r="I26" s="65">
        <f>COUNTIFS('BOOKING 1'!A:A,"bk",'BOOKING 1'!J:J,$I$1,'BOOKING 1'!H:H,'model-bk'!A26)</f>
        <v>0</v>
      </c>
      <c r="J26" s="65">
        <f>COUNTIFS('BOOKING 1'!A:A,"bk",'BOOKING 1'!J:J,$J$1,'BOOKING 1'!H:H,'model-bk'!A26)</f>
        <v>0</v>
      </c>
      <c r="K26" s="65"/>
      <c r="L26" s="67"/>
    </row>
    <row r="27" spans="1:14" ht="12" hidden="1" customHeight="1" x14ac:dyDescent="0.25">
      <c r="A27" s="28"/>
      <c r="B27" s="35">
        <f t="shared" si="13"/>
        <v>0</v>
      </c>
      <c r="C27" s="48">
        <f>COUNTIFS('BOOKING 1'!A:A,"bk",'BOOKING 1'!H:H,A27,'BOOKING 1'!J:J,'model-bk'!$C$4)</f>
        <v>0</v>
      </c>
      <c r="D27" s="48">
        <f>COUNTIFS('BOOKING 1'!A:A,"bk",'BOOKING 1'!J:J,$D$4)</f>
        <v>0</v>
      </c>
      <c r="E27" s="48">
        <f>COUNTIFS('BOOKING 1'!A:A,"bk",'BOOKING 1'!J:J,$E$4,'BOOKING 1'!H:H,'model-bk'!A27)</f>
        <v>0</v>
      </c>
      <c r="F27" s="48">
        <f>COUNTIFS('BOOKING 1'!A:A,"bk",'BOOKING 1'!J:J,$F$1,'BOOKING 1'!H:H,'model-bk'!A27)</f>
        <v>0</v>
      </c>
      <c r="G27" s="48"/>
      <c r="H27" s="48"/>
      <c r="I27" s="48"/>
      <c r="J27" s="48"/>
      <c r="K27" s="48"/>
      <c r="L27" s="48"/>
    </row>
    <row r="28" spans="1:14" ht="12" hidden="1" customHeight="1" thickBot="1" x14ac:dyDescent="0.3">
      <c r="A28" s="29"/>
      <c r="B28" s="58">
        <f t="shared" si="13"/>
        <v>0</v>
      </c>
      <c r="C28" s="55">
        <f>COUNTIFS('BOOKING 1'!A:A,"bk",'BOOKING 1'!H:H,A28,'BOOKING 1'!J:J,'model-bk'!$C$4)</f>
        <v>0</v>
      </c>
      <c r="D28" s="55">
        <f>COUNTIFS('BOOKING 1'!A:A,"bk",'BOOKING 1'!J:J,$D$4)</f>
        <v>0</v>
      </c>
      <c r="E28" s="48">
        <f>COUNTIFS('BOOKING 1'!A:A,"bk",'BOOKING 1'!J:J,$E$4,'BOOKING 1'!H:H,'model-bk'!A28)</f>
        <v>0</v>
      </c>
      <c r="F28" s="11">
        <f>COUNTIFS('BOOKING 1'!A:A,"bk",'BOOKING 1'!J:J,$F$1,'BOOKING 1'!H:H,'model-bk'!A28)</f>
        <v>0</v>
      </c>
      <c r="G28" s="55"/>
      <c r="H28" s="55"/>
      <c r="I28" s="55"/>
      <c r="J28" s="55"/>
      <c r="K28" s="55"/>
      <c r="L28" s="55"/>
    </row>
    <row r="29" spans="1:14" ht="12" customHeight="1" thickBot="1" x14ac:dyDescent="0.3">
      <c r="A29" s="29"/>
      <c r="B29" s="32">
        <f>SUM(B23:B28)</f>
        <v>0</v>
      </c>
      <c r="C29" s="33">
        <f>SUM(C23:C28)</f>
        <v>0</v>
      </c>
      <c r="D29" s="33">
        <f t="shared" ref="D29" si="14">SUM(D23:D28)</f>
        <v>0</v>
      </c>
      <c r="E29" s="33">
        <f t="shared" ref="E29" si="15">SUM(E23:E28)</f>
        <v>0</v>
      </c>
      <c r="F29" s="33">
        <f t="shared" ref="F29" si="16">SUM(F23:F28)</f>
        <v>0</v>
      </c>
      <c r="G29" s="33">
        <f t="shared" ref="G29" si="17">SUM(G23:G28)</f>
        <v>0</v>
      </c>
      <c r="H29" s="33">
        <f t="shared" ref="H29" si="18">SUM(H23:H28)</f>
        <v>0</v>
      </c>
      <c r="I29" s="33">
        <f t="shared" ref="I29" si="19">SUM(I23:I28)</f>
        <v>0</v>
      </c>
      <c r="J29" s="33">
        <f t="shared" ref="J29" si="20">SUM(J23:J28)</f>
        <v>0</v>
      </c>
      <c r="K29" s="33">
        <f t="shared" ref="K29" si="21">SUM(K23:K28)</f>
        <v>0</v>
      </c>
      <c r="L29" s="57">
        <f t="shared" ref="L29" si="22">SUM(L23:L28)</f>
        <v>0</v>
      </c>
    </row>
    <row r="30" spans="1:14" ht="12" customHeight="1" thickBot="1" x14ac:dyDescent="0.3">
      <c r="A30" s="29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ht="36.75" thickBot="1" x14ac:dyDescent="0.3">
      <c r="A31" s="52" t="s">
        <v>596</v>
      </c>
      <c r="B31" s="49" t="s">
        <v>635</v>
      </c>
      <c r="C31" s="50" t="s">
        <v>622</v>
      </c>
      <c r="D31" s="50" t="s">
        <v>631</v>
      </c>
      <c r="E31" s="50" t="s">
        <v>626</v>
      </c>
      <c r="F31" s="50" t="s">
        <v>160</v>
      </c>
      <c r="G31" s="50" t="s">
        <v>38</v>
      </c>
      <c r="H31" s="50" t="s">
        <v>45</v>
      </c>
      <c r="I31" s="50" t="s">
        <v>18</v>
      </c>
      <c r="J31" s="50" t="s">
        <v>632</v>
      </c>
      <c r="K31" s="50" t="s">
        <v>633</v>
      </c>
      <c r="L31" s="51" t="s">
        <v>634</v>
      </c>
    </row>
    <row r="32" spans="1:14" ht="12" customHeight="1" x14ac:dyDescent="0.35">
      <c r="A32" s="28" t="s">
        <v>64</v>
      </c>
      <c r="B32" s="35">
        <f t="shared" ref="B32:B37" si="23">SUM(C32:L32)</f>
        <v>0</v>
      </c>
      <c r="C32" s="48">
        <f>COUNTIFS('BOOKING 1'!A:A,"bk",'BOOKING 1'!H:H,A32,'BOOKING 1'!J:J,'model-bk'!$C$4)</f>
        <v>0</v>
      </c>
      <c r="D32" s="48">
        <f>COUNTIFS('BOOKING 1'!A:A,"bk",'BOOKING 1'!J:J,$D$4)</f>
        <v>0</v>
      </c>
      <c r="E32" s="48">
        <f>COUNTIFS('BOOKING 1'!A:A,"bk",'BOOKING 1'!J:J,$E$4,'BOOKING 1'!H:H,'model-bk'!A32)</f>
        <v>0</v>
      </c>
      <c r="F32" s="11">
        <f>COUNTIFS('BOOKING 1'!A:A,"bk",'BOOKING 1'!J:J,$F$1,'BOOKING 1'!H:H,'model-bk'!A32)</f>
        <v>0</v>
      </c>
      <c r="G32" s="11">
        <f>COUNTIFS('BOOKING 1'!A:A,"bk",'BOOKING 1'!$J:$J,$G$1,'BOOKING 1'!$H:$H,'model-bk'!A32)</f>
        <v>0</v>
      </c>
      <c r="H32" s="11">
        <f>COUNTIFS('BOOKING 1'!A:A,"bk",'BOOKING 1'!J:J,$H$1,'BOOKING 1'!H:H,'model-bk'!A32)</f>
        <v>0</v>
      </c>
      <c r="I32" s="11">
        <f>COUNTIFS('BOOKING 1'!A:A,"bk",'BOOKING 1'!J:J,$I$1,'BOOKING 1'!H:H,'model-bk'!A32)</f>
        <v>0</v>
      </c>
      <c r="J32" s="11">
        <f>COUNTIFS('BOOKING 1'!A:A,"bk",'BOOKING 1'!J:J,$J$1,'BOOKING 1'!H:H,'model-bk'!A32)</f>
        <v>0</v>
      </c>
      <c r="K32" s="48"/>
      <c r="L32" s="48"/>
    </row>
    <row r="33" spans="1:12" ht="12" customHeight="1" x14ac:dyDescent="0.35">
      <c r="A33" s="28" t="s">
        <v>116</v>
      </c>
      <c r="B33" s="36">
        <f t="shared" si="23"/>
        <v>0</v>
      </c>
      <c r="C33" s="11">
        <f>COUNTIFS('BOOKING 1'!A:A,"bk",'BOOKING 1'!H:H,A33,'BOOKING 1'!J:J,'model-bk'!$C$4)</f>
        <v>0</v>
      </c>
      <c r="D33" s="11">
        <f>COUNTIFS('BOOKING 1'!A:A,"bk",'BOOKING 1'!J:J,$D$4)</f>
        <v>0</v>
      </c>
      <c r="E33" s="48">
        <f>COUNTIFS('BOOKING 1'!A:A,"bk",'BOOKING 1'!J:J,$E$4,'BOOKING 1'!H:H,'model-bk'!A33)</f>
        <v>0</v>
      </c>
      <c r="F33" s="11">
        <f>COUNTIFS('BOOKING 1'!A:A,"bk",'BOOKING 1'!J:J,$F$1,'BOOKING 1'!H:H,'model-bk'!A33)</f>
        <v>0</v>
      </c>
      <c r="G33" s="11">
        <f>COUNTIFS('BOOKING 1'!A:A,"bk",'BOOKING 1'!$J:$J,$G$1,'BOOKING 1'!$H:$H,'model-bk'!A33)</f>
        <v>0</v>
      </c>
      <c r="H33" s="11">
        <f>COUNTIFS('BOOKING 1'!A:A,"bk",'BOOKING 1'!J:J,$H$1,'BOOKING 1'!H:H,'model-bk'!A33)</f>
        <v>0</v>
      </c>
      <c r="I33" s="11">
        <f>COUNTIFS('BOOKING 1'!A:A,"bk",'BOOKING 1'!J:J,$I$1,'BOOKING 1'!H:H,'model-bk'!A33)</f>
        <v>0</v>
      </c>
      <c r="J33" s="11">
        <f>COUNTIFS('BOOKING 1'!A:A,"bk",'BOOKING 1'!J:J,$J$1,'BOOKING 1'!H:H,'model-bk'!A33)</f>
        <v>0</v>
      </c>
      <c r="K33" s="11"/>
      <c r="L33" s="11"/>
    </row>
    <row r="34" spans="1:12" ht="12" customHeight="1" x14ac:dyDescent="0.35">
      <c r="A34" s="28" t="s">
        <v>32</v>
      </c>
      <c r="B34" s="36">
        <f t="shared" si="23"/>
        <v>0</v>
      </c>
      <c r="C34" s="11">
        <f>COUNTIFS('BOOKING 1'!A:A,"bk",'BOOKING 1'!H:H,A34,'BOOKING 1'!J:J,'model-bk'!$C$4)</f>
        <v>0</v>
      </c>
      <c r="D34" s="11">
        <f>COUNTIFS('BOOKING 1'!A:A,"bk",'BOOKING 1'!J:J,$D$4)</f>
        <v>0</v>
      </c>
      <c r="E34" s="48">
        <f>COUNTIFS('BOOKING 1'!A:A,"bk",'BOOKING 1'!J:J,$E$4,'BOOKING 1'!H:H,'model-bk'!A34)</f>
        <v>0</v>
      </c>
      <c r="F34" s="11">
        <f>COUNTIFS('BOOKING 1'!A:A,"bk",'BOOKING 1'!J:J,$F$1,'BOOKING 1'!H:H,'model-bk'!A34)</f>
        <v>0</v>
      </c>
      <c r="G34" s="11">
        <f>COUNTIFS('BOOKING 1'!A:A,"bk",'BOOKING 1'!$J:$J,$G$1,'BOOKING 1'!$H:$H,'model-bk'!A34)</f>
        <v>0</v>
      </c>
      <c r="H34" s="11">
        <f>COUNTIFS('BOOKING 1'!A:A,"bk",'BOOKING 1'!J:J,$H$1,'BOOKING 1'!H:H,'model-bk'!A34)</f>
        <v>0</v>
      </c>
      <c r="I34" s="11">
        <f>COUNTIFS('BOOKING 1'!A:A,"bk",'BOOKING 1'!J:J,$I$1,'BOOKING 1'!H:H,'model-bk'!A34)</f>
        <v>0</v>
      </c>
      <c r="J34" s="11">
        <f>COUNTIFS('BOOKING 1'!A:A,"bk",'BOOKING 1'!J:J,$J$1,'BOOKING 1'!H:H,'model-bk'!A34)</f>
        <v>0</v>
      </c>
      <c r="K34" s="11"/>
      <c r="L34" s="11"/>
    </row>
    <row r="35" spans="1:12" ht="12" customHeight="1" x14ac:dyDescent="0.35">
      <c r="A35" s="28" t="s">
        <v>132</v>
      </c>
      <c r="B35" s="36">
        <f t="shared" si="23"/>
        <v>0</v>
      </c>
      <c r="C35" s="11">
        <f>COUNTIFS('BOOKING 1'!A:A,"bk",'BOOKING 1'!H:H,A35,'BOOKING 1'!J:J,'model-bk'!$C$4)</f>
        <v>0</v>
      </c>
      <c r="D35" s="11">
        <f>COUNTIFS('BOOKING 1'!A:A,"bk",'BOOKING 1'!J:J,$D$4)</f>
        <v>0</v>
      </c>
      <c r="E35" s="48">
        <f>COUNTIFS('BOOKING 1'!A:A,"bk",'BOOKING 1'!J:J,$E$4,'BOOKING 1'!H:H,'model-bk'!A35)</f>
        <v>0</v>
      </c>
      <c r="F35" s="11">
        <f>COUNTIFS('BOOKING 1'!A:A,"bk",'BOOKING 1'!J:J,$F$1,'BOOKING 1'!H:H,'model-bk'!A35)</f>
        <v>0</v>
      </c>
      <c r="G35" s="11">
        <f>COUNTIFS('BOOKING 1'!A:A,"bk",'BOOKING 1'!$J:$J,$G$1,'BOOKING 1'!$H:$H,'model-bk'!A35)</f>
        <v>0</v>
      </c>
      <c r="H35" s="11">
        <f>COUNTIFS('BOOKING 1'!A:A,"bk",'BOOKING 1'!J:J,$H$1,'BOOKING 1'!H:H,'model-bk'!A35)</f>
        <v>0</v>
      </c>
      <c r="I35" s="11">
        <f>COUNTIFS('BOOKING 1'!A:A,"bk",'BOOKING 1'!J:J,$I$1,'BOOKING 1'!H:H,'model-bk'!A35)</f>
        <v>0</v>
      </c>
      <c r="J35" s="11">
        <f>COUNTIFS('BOOKING 1'!A:A,"bk",'BOOKING 1'!J:J,$J$1,'BOOKING 1'!H:H,'model-bk'!A35)</f>
        <v>0</v>
      </c>
      <c r="K35" s="11"/>
      <c r="L35" s="11"/>
    </row>
    <row r="36" spans="1:12" ht="12" customHeight="1" x14ac:dyDescent="0.35">
      <c r="A36" s="28" t="s">
        <v>82</v>
      </c>
      <c r="B36" s="36">
        <f t="shared" si="23"/>
        <v>0</v>
      </c>
      <c r="C36" s="11">
        <f>COUNTIFS('BOOKING 1'!A:A,"bk",'BOOKING 1'!H:H,A36,'BOOKING 1'!J:J,'model-bk'!$C$4)</f>
        <v>0</v>
      </c>
      <c r="D36" s="11">
        <f>COUNTIFS('BOOKING 1'!A:A,"bk",'BOOKING 1'!J:J,$D$4)</f>
        <v>0</v>
      </c>
      <c r="E36" s="48">
        <f>COUNTIFS('BOOKING 1'!A:A,"bk",'BOOKING 1'!J:J,$E$4,'BOOKING 1'!H:H,'model-bk'!A36)</f>
        <v>0</v>
      </c>
      <c r="F36" s="11">
        <f>COUNTIFS('BOOKING 1'!A:A,"bk",'BOOKING 1'!J:J,$F$1,'BOOKING 1'!H:H,'model-bk'!A36)</f>
        <v>0</v>
      </c>
      <c r="G36" s="11">
        <f>COUNTIFS('BOOKING 1'!A:A,"bk",'BOOKING 1'!$J:$J,$G$1,'BOOKING 1'!$H:$H,'model-bk'!A36)</f>
        <v>0</v>
      </c>
      <c r="H36" s="11">
        <f>COUNTIFS('BOOKING 1'!A:A,"bk",'BOOKING 1'!J:J,$H$1,'BOOKING 1'!H:H,'model-bk'!A36)</f>
        <v>0</v>
      </c>
      <c r="I36" s="11">
        <f>COUNTIFS('BOOKING 1'!A:A,"bk",'BOOKING 1'!J:J,$I$1,'BOOKING 1'!H:H,'model-bk'!A36)</f>
        <v>0</v>
      </c>
      <c r="J36" s="11">
        <f>COUNTIFS('BOOKING 1'!A:A,"bk",'BOOKING 1'!J:J,$J$1,'BOOKING 1'!H:H,'model-bk'!A36)</f>
        <v>0</v>
      </c>
      <c r="K36" s="11"/>
      <c r="L36" s="11"/>
    </row>
    <row r="37" spans="1:12" ht="12" customHeight="1" thickBot="1" x14ac:dyDescent="0.4">
      <c r="A37" s="28" t="s">
        <v>326</v>
      </c>
      <c r="B37" s="58">
        <f t="shared" si="23"/>
        <v>0</v>
      </c>
      <c r="C37" s="55">
        <f>COUNTIFS('BOOKING 1'!A:A,"bk",'BOOKING 1'!H:H,A37,'BOOKING 1'!J:J,'model-bk'!$C$4)</f>
        <v>0</v>
      </c>
      <c r="D37" s="55">
        <f>COUNTIFS('BOOKING 1'!A:A,"bk",'BOOKING 1'!J:J,$D$4)</f>
        <v>0</v>
      </c>
      <c r="E37" s="48">
        <f>COUNTIFS('BOOKING 1'!A:A,"bk",'BOOKING 1'!J:J,$E$4,'BOOKING 1'!H:H,'model-bk'!A37)</f>
        <v>0</v>
      </c>
      <c r="F37" s="11">
        <f>COUNTIFS('BOOKING 1'!A:A,"bk",'BOOKING 1'!J:J,$F$1,'BOOKING 1'!H:H,'model-bk'!A37)</f>
        <v>0</v>
      </c>
      <c r="G37" s="11">
        <f>COUNTIFS('BOOKING 1'!A:A,"bk",'BOOKING 1'!$J:$J,$G$1,'BOOKING 1'!$H:$H,'model-bk'!A37)</f>
        <v>0</v>
      </c>
      <c r="H37" s="11">
        <f>COUNTIFS('BOOKING 1'!A:A,"bk",'BOOKING 1'!J:J,$H$1,'BOOKING 1'!H:H,'model-bk'!A37)</f>
        <v>0</v>
      </c>
      <c r="I37" s="11">
        <f>COUNTIFS('BOOKING 1'!A:A,"bk",'BOOKING 1'!J:J,$I$1,'BOOKING 1'!H:H,'model-bk'!A37)</f>
        <v>0</v>
      </c>
      <c r="J37" s="11">
        <f>COUNTIFS('BOOKING 1'!A:A,"bk",'BOOKING 1'!J:J,$J$1,'BOOKING 1'!H:H,'model-bk'!A37)</f>
        <v>0</v>
      </c>
      <c r="K37" s="55"/>
      <c r="L37" s="55"/>
    </row>
    <row r="38" spans="1:12" ht="12" customHeight="1" thickBot="1" x14ac:dyDescent="0.4">
      <c r="A38" s="30"/>
      <c r="B38" s="32">
        <f>SUM(B32:B37)</f>
        <v>0</v>
      </c>
      <c r="C38" s="33">
        <f>SUM(C32:C37)</f>
        <v>0</v>
      </c>
      <c r="D38" s="33">
        <f t="shared" ref="D38" si="24">SUM(D32:D37)</f>
        <v>0</v>
      </c>
      <c r="E38" s="33">
        <f t="shared" ref="E38" si="25">SUM(E32:E37)</f>
        <v>0</v>
      </c>
      <c r="F38" s="33">
        <f t="shared" ref="F38" si="26">SUM(F32:F37)</f>
        <v>0</v>
      </c>
      <c r="G38" s="33">
        <f t="shared" ref="G38" si="27">SUM(G32:G37)</f>
        <v>0</v>
      </c>
      <c r="H38" s="33">
        <f t="shared" ref="H38" si="28">SUM(H32:H37)</f>
        <v>0</v>
      </c>
      <c r="I38" s="33">
        <f t="shared" ref="I38" si="29">SUM(I32:I37)</f>
        <v>0</v>
      </c>
      <c r="J38" s="33">
        <f t="shared" ref="J38" si="30">SUM(J32:J37)</f>
        <v>0</v>
      </c>
      <c r="K38" s="33">
        <f t="shared" ref="K38" si="31">SUM(K32:K37)</f>
        <v>0</v>
      </c>
      <c r="L38" s="57">
        <f t="shared" ref="L38" si="32">SUM(L32:L37)</f>
        <v>0</v>
      </c>
    </row>
    <row r="39" spans="1:12" ht="12" customHeight="1" x14ac:dyDescent="0.3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47"/>
    </row>
    <row r="40" spans="1:12" ht="12" customHeight="1" x14ac:dyDescent="0.35">
      <c r="A40" s="31" t="s">
        <v>597</v>
      </c>
      <c r="B40" s="34"/>
      <c r="C40" s="15">
        <f>COUNTIFS('BOOKING 1'!A:A,"bk",'BOOKING 1'!H:H,A40,'BOOKING 1'!J:J,'model-bk'!$C$4)</f>
        <v>0</v>
      </c>
      <c r="D40" s="15">
        <f>COUNTIFS('BOOKING 1'!A:A,"bk",'BOOKING 1'!J:J,$D$4)</f>
        <v>0</v>
      </c>
    </row>
    <row r="41" spans="1:12" ht="12" customHeight="1" x14ac:dyDescent="0.35">
      <c r="A41" s="28" t="s">
        <v>188</v>
      </c>
      <c r="C41" s="15">
        <f>COUNTIFS('BOOKING 1'!A:A,"bk",'BOOKING 1'!H:H,A41,'BOOKING 1'!J:J,'model-bk'!$C$4)</f>
        <v>0</v>
      </c>
      <c r="D41" s="15">
        <f>COUNTIFS('BOOKING 1'!A:A,"bk",'BOOKING 1'!J:J,$D$4)</f>
        <v>0</v>
      </c>
    </row>
    <row r="42" spans="1:12" ht="12" customHeight="1" x14ac:dyDescent="0.35">
      <c r="C42" s="15">
        <f>COUNTIFS('BOOKING 1'!A:A,"bk",'BOOKING 1'!H:H,A42,'BOOKING 1'!J:J,'model-bk'!$C$4)</f>
        <v>0</v>
      </c>
      <c r="D42" s="15">
        <f>COUNTIFS('BOOKING 1'!A:A,"bk",'BOOKING 1'!J:J,$D$4)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CZ20"/>
  <sheetViews>
    <sheetView workbookViewId="0">
      <pane xSplit="1" ySplit="2" topLeftCell="BE3" activePane="bottomRight" state="frozen"/>
      <selection pane="topRight" activeCell="B1" sqref="B1"/>
      <selection pane="bottomLeft" activeCell="A3" sqref="A3"/>
      <selection pane="bottomRight" activeCell="BJ3" sqref="BJ3:BK16"/>
    </sheetView>
  </sheetViews>
  <sheetFormatPr defaultColWidth="9.1796875" defaultRowHeight="15" customHeight="1" x14ac:dyDescent="0.35"/>
  <cols>
    <col min="1" max="1" width="17.453125" style="218" customWidth="1"/>
    <col min="2" max="2" width="4" style="215" bestFit="1" customWidth="1"/>
    <col min="3" max="3" width="3.7265625" style="215" bestFit="1" customWidth="1"/>
    <col min="4" max="4" width="4.26953125" style="215" bestFit="1" customWidth="1"/>
    <col min="5" max="5" width="4" style="215" bestFit="1" customWidth="1"/>
    <col min="6" max="6" width="4.1796875" style="215" bestFit="1" customWidth="1"/>
    <col min="7" max="8" width="4" style="215" bestFit="1" customWidth="1"/>
    <col min="9" max="9" width="3.81640625" style="215" bestFit="1" customWidth="1"/>
    <col min="10" max="10" width="3.7265625" style="232" bestFit="1" customWidth="1"/>
    <col min="11" max="13" width="3.81640625" style="215" bestFit="1" customWidth="1"/>
    <col min="14" max="14" width="5" style="215" bestFit="1" customWidth="1"/>
    <col min="15" max="15" width="0.7265625" style="201" customWidth="1"/>
    <col min="16" max="16" width="17.453125" style="218" hidden="1" customWidth="1"/>
    <col min="17" max="17" width="4" style="215" bestFit="1" customWidth="1"/>
    <col min="18" max="18" width="3.7265625" style="215" bestFit="1" customWidth="1"/>
    <col min="19" max="19" width="4.26953125" style="215" bestFit="1" customWidth="1"/>
    <col min="20" max="20" width="4" style="215" bestFit="1" customWidth="1"/>
    <col min="21" max="21" width="4.1796875" style="215" bestFit="1" customWidth="1"/>
    <col min="22" max="23" width="4" style="215" bestFit="1" customWidth="1"/>
    <col min="24" max="24" width="3.81640625" style="215" bestFit="1" customWidth="1"/>
    <col min="25" max="25" width="3.7265625" style="232" bestFit="1" customWidth="1"/>
    <col min="26" max="28" width="3.81640625" style="215" bestFit="1" customWidth="1"/>
    <col min="29" max="29" width="5" style="215" bestFit="1" customWidth="1"/>
    <col min="30" max="30" width="0.7265625" style="201" customWidth="1"/>
    <col min="31" max="31" width="16.7265625" style="218" hidden="1" customWidth="1"/>
    <col min="32" max="33" width="3.7265625" style="215" bestFit="1" customWidth="1"/>
    <col min="34" max="34" width="4.26953125" style="215" bestFit="1" customWidth="1"/>
    <col min="35" max="35" width="4" style="215" bestFit="1" customWidth="1"/>
    <col min="36" max="36" width="4.1796875" style="215" bestFit="1" customWidth="1"/>
    <col min="37" max="37" width="3.54296875" style="215" bestFit="1" customWidth="1"/>
    <col min="38" max="38" width="3.26953125" style="215" bestFit="1" customWidth="1"/>
    <col min="39" max="39" width="3.81640625" style="215" bestFit="1" customWidth="1"/>
    <col min="40" max="40" width="3.7265625" style="215" bestFit="1" customWidth="1"/>
    <col min="41" max="43" width="3.81640625" style="215" bestFit="1" customWidth="1"/>
    <col min="44" max="44" width="5" style="215" bestFit="1" customWidth="1"/>
    <col min="45" max="45" width="1" style="201" customWidth="1"/>
    <col min="46" max="46" width="16.7265625" style="218" hidden="1" customWidth="1"/>
    <col min="47" max="47" width="4" style="215" bestFit="1" customWidth="1"/>
    <col min="48" max="48" width="3.7265625" style="215" bestFit="1" customWidth="1"/>
    <col min="49" max="49" width="4.26953125" style="215" bestFit="1" customWidth="1"/>
    <col min="50" max="50" width="4" style="215" bestFit="1" customWidth="1"/>
    <col min="51" max="51" width="4.1796875" style="215" bestFit="1" customWidth="1"/>
    <col min="52" max="52" width="3.54296875" style="215" bestFit="1" customWidth="1"/>
    <col min="53" max="53" width="3.26953125" style="215" bestFit="1" customWidth="1"/>
    <col min="54" max="54" width="3.81640625" style="215" bestFit="1" customWidth="1"/>
    <col min="55" max="55" width="3.7265625" style="215" bestFit="1" customWidth="1"/>
    <col min="56" max="58" width="3.81640625" style="215" bestFit="1" customWidth="1"/>
    <col min="59" max="59" width="5.54296875" style="246" bestFit="1" customWidth="1"/>
    <col min="60" max="60" width="0.7265625" style="201" customWidth="1"/>
    <col min="61" max="61" width="16.7265625" style="218" hidden="1" customWidth="1"/>
    <col min="62" max="62" width="3.7265625" style="215" bestFit="1" customWidth="1"/>
    <col min="63" max="63" width="4" style="215" bestFit="1" customWidth="1"/>
    <col min="64" max="64" width="4.26953125" style="215" bestFit="1" customWidth="1"/>
    <col min="65" max="65" width="4" style="215" bestFit="1" customWidth="1"/>
    <col min="66" max="66" width="4.1796875" style="215" bestFit="1" customWidth="1"/>
    <col min="67" max="67" width="3.54296875" style="215" bestFit="1" customWidth="1"/>
    <col min="68" max="68" width="4" style="215" bestFit="1" customWidth="1"/>
    <col min="69" max="69" width="3.81640625" style="215" bestFit="1" customWidth="1"/>
    <col min="70" max="70" width="3.7265625" style="215" bestFit="1" customWidth="1"/>
    <col min="71" max="73" width="3.81640625" style="215" bestFit="1" customWidth="1"/>
    <col min="74" max="74" width="4.453125" style="215" bestFit="1" customWidth="1"/>
    <col min="75" max="75" width="0.81640625" style="201" customWidth="1"/>
    <col min="76" max="76" width="16.7265625" style="218" hidden="1" customWidth="1"/>
    <col min="77" max="77" width="3.7265625" style="215" bestFit="1" customWidth="1"/>
    <col min="78" max="78" width="4" style="215" bestFit="1" customWidth="1"/>
    <col min="79" max="79" width="4.26953125" style="215" bestFit="1" customWidth="1"/>
    <col min="80" max="80" width="4" style="215" bestFit="1" customWidth="1"/>
    <col min="81" max="81" width="4.1796875" style="215" bestFit="1" customWidth="1"/>
    <col min="82" max="82" width="3.54296875" style="215" bestFit="1" customWidth="1"/>
    <col min="83" max="83" width="4" style="215" bestFit="1" customWidth="1"/>
    <col min="84" max="84" width="3.81640625" style="215" bestFit="1" customWidth="1"/>
    <col min="85" max="85" width="3.7265625" style="215" bestFit="1" customWidth="1"/>
    <col min="86" max="88" width="3.81640625" style="215" bestFit="1" customWidth="1"/>
    <col min="89" max="89" width="4.453125" style="215" bestFit="1" customWidth="1"/>
    <col min="90" max="90" width="0.7265625" style="201" customWidth="1"/>
    <col min="91" max="91" width="17.453125" style="218" hidden="1" customWidth="1"/>
    <col min="92" max="92" width="4" style="215" bestFit="1" customWidth="1"/>
    <col min="93" max="93" width="3.7265625" style="215" bestFit="1" customWidth="1"/>
    <col min="94" max="94" width="4.26953125" style="215" bestFit="1" customWidth="1"/>
    <col min="95" max="95" width="4" style="215" bestFit="1" customWidth="1"/>
    <col min="96" max="96" width="4.1796875" style="215" bestFit="1" customWidth="1"/>
    <col min="97" max="98" width="4" style="215" bestFit="1" customWidth="1"/>
    <col min="99" max="99" width="3.81640625" style="215" bestFit="1" customWidth="1"/>
    <col min="100" max="100" width="3.7265625" style="232" bestFit="1" customWidth="1"/>
    <col min="101" max="103" width="3.81640625" style="215" bestFit="1" customWidth="1"/>
    <col min="104" max="104" width="5" style="215" bestFit="1" customWidth="1"/>
    <col min="105" max="16384" width="9.1796875" style="215"/>
  </cols>
  <sheetData>
    <row r="1" spans="1:104" ht="15" customHeight="1" thickBot="1" x14ac:dyDescent="0.3">
      <c r="B1" s="340" t="s">
        <v>4515</v>
      </c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2"/>
      <c r="N1" s="343"/>
      <c r="Q1" s="340" t="s">
        <v>3188</v>
      </c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2"/>
      <c r="AC1" s="343"/>
      <c r="AF1" s="340" t="s">
        <v>3908</v>
      </c>
      <c r="AG1" s="341"/>
      <c r="AH1" s="341"/>
      <c r="AI1" s="341"/>
      <c r="AJ1" s="341"/>
      <c r="AK1" s="341"/>
      <c r="AL1" s="341"/>
      <c r="AM1" s="341"/>
      <c r="AN1" s="341"/>
      <c r="AO1" s="341"/>
      <c r="AP1" s="341"/>
      <c r="AQ1" s="342"/>
      <c r="AR1" s="343"/>
      <c r="AU1" s="340" t="s">
        <v>3909</v>
      </c>
      <c r="AV1" s="341"/>
      <c r="AW1" s="341"/>
      <c r="AX1" s="341"/>
      <c r="AY1" s="341"/>
      <c r="AZ1" s="341"/>
      <c r="BA1" s="341"/>
      <c r="BB1" s="341"/>
      <c r="BC1" s="341"/>
      <c r="BD1" s="341"/>
      <c r="BE1" s="341"/>
      <c r="BF1" s="342"/>
      <c r="BG1" s="343"/>
      <c r="BJ1" s="340" t="s">
        <v>3907</v>
      </c>
      <c r="BK1" s="341"/>
      <c r="BL1" s="341"/>
      <c r="BM1" s="341"/>
      <c r="BN1" s="341"/>
      <c r="BO1" s="341"/>
      <c r="BP1" s="341"/>
      <c r="BQ1" s="341"/>
      <c r="BR1" s="341"/>
      <c r="BS1" s="341"/>
      <c r="BT1" s="341"/>
      <c r="BU1" s="342"/>
      <c r="BV1" s="343"/>
      <c r="BY1" s="340" t="s">
        <v>4550</v>
      </c>
      <c r="BZ1" s="341"/>
      <c r="CA1" s="341"/>
      <c r="CB1" s="341"/>
      <c r="CC1" s="341"/>
      <c r="CD1" s="341"/>
      <c r="CE1" s="341"/>
      <c r="CF1" s="341"/>
      <c r="CG1" s="341"/>
      <c r="CH1" s="341"/>
      <c r="CI1" s="341"/>
      <c r="CJ1" s="342"/>
      <c r="CK1" s="343"/>
      <c r="CN1" s="340" t="s">
        <v>4676</v>
      </c>
      <c r="CO1" s="341"/>
      <c r="CP1" s="341"/>
      <c r="CQ1" s="341"/>
      <c r="CR1" s="341"/>
      <c r="CS1" s="341"/>
      <c r="CT1" s="341"/>
      <c r="CU1" s="341"/>
      <c r="CV1" s="341"/>
      <c r="CW1" s="341"/>
      <c r="CX1" s="341"/>
      <c r="CY1" s="342"/>
      <c r="CZ1" s="343"/>
    </row>
    <row r="2" spans="1:104" s="223" customFormat="1" ht="15" customHeight="1" thickBot="1" x14ac:dyDescent="0.3">
      <c r="A2" s="231" t="s">
        <v>658</v>
      </c>
      <c r="B2" s="197" t="s">
        <v>3897</v>
      </c>
      <c r="C2" s="198" t="s">
        <v>3898</v>
      </c>
      <c r="D2" s="198" t="s">
        <v>3899</v>
      </c>
      <c r="E2" s="198" t="s">
        <v>3900</v>
      </c>
      <c r="F2" s="198" t="s">
        <v>2821</v>
      </c>
      <c r="G2" s="198" t="s">
        <v>3901</v>
      </c>
      <c r="H2" s="198" t="s">
        <v>3902</v>
      </c>
      <c r="I2" s="198" t="s">
        <v>3366</v>
      </c>
      <c r="J2" s="205" t="s">
        <v>3903</v>
      </c>
      <c r="K2" s="198" t="s">
        <v>3904</v>
      </c>
      <c r="L2" s="198" t="s">
        <v>3905</v>
      </c>
      <c r="M2" s="198" t="s">
        <v>3906</v>
      </c>
      <c r="N2" s="199" t="s">
        <v>3910</v>
      </c>
      <c r="O2" s="248"/>
      <c r="P2" s="231" t="s">
        <v>658</v>
      </c>
      <c r="Q2" s="197" t="s">
        <v>3897</v>
      </c>
      <c r="R2" s="198" t="s">
        <v>3898</v>
      </c>
      <c r="S2" s="198" t="s">
        <v>3899</v>
      </c>
      <c r="T2" s="198" t="s">
        <v>3900</v>
      </c>
      <c r="U2" s="198" t="s">
        <v>2821</v>
      </c>
      <c r="V2" s="198" t="s">
        <v>3901</v>
      </c>
      <c r="W2" s="198" t="s">
        <v>3902</v>
      </c>
      <c r="X2" s="198" t="s">
        <v>3366</v>
      </c>
      <c r="Y2" s="205" t="s">
        <v>3903</v>
      </c>
      <c r="Z2" s="198" t="s">
        <v>3904</v>
      </c>
      <c r="AA2" s="198" t="s">
        <v>3905</v>
      </c>
      <c r="AB2" s="198" t="s">
        <v>3906</v>
      </c>
      <c r="AC2" s="199" t="s">
        <v>3910</v>
      </c>
      <c r="AD2" s="248"/>
      <c r="AE2" s="231" t="s">
        <v>658</v>
      </c>
      <c r="AF2" s="202" t="s">
        <v>3897</v>
      </c>
      <c r="AG2" s="203" t="s">
        <v>3898</v>
      </c>
      <c r="AH2" s="203" t="s">
        <v>3899</v>
      </c>
      <c r="AI2" s="203" t="s">
        <v>3900</v>
      </c>
      <c r="AJ2" s="203" t="s">
        <v>2821</v>
      </c>
      <c r="AK2" s="203" t="s">
        <v>3901</v>
      </c>
      <c r="AL2" s="203" t="s">
        <v>3902</v>
      </c>
      <c r="AM2" s="203" t="s">
        <v>3366</v>
      </c>
      <c r="AN2" s="203" t="s">
        <v>3903</v>
      </c>
      <c r="AO2" s="203" t="s">
        <v>3904</v>
      </c>
      <c r="AP2" s="203" t="s">
        <v>3905</v>
      </c>
      <c r="AQ2" s="203" t="s">
        <v>3906</v>
      </c>
      <c r="AR2" s="204" t="s">
        <v>3910</v>
      </c>
      <c r="AS2" s="248"/>
      <c r="AT2" s="222" t="s">
        <v>658</v>
      </c>
      <c r="AU2" s="216" t="s">
        <v>3897</v>
      </c>
      <c r="AV2" s="216" t="s">
        <v>3898</v>
      </c>
      <c r="AW2" s="216" t="s">
        <v>3899</v>
      </c>
      <c r="AX2" s="216" t="s">
        <v>3900</v>
      </c>
      <c r="AY2" s="216" t="s">
        <v>2821</v>
      </c>
      <c r="AZ2" s="216" t="s">
        <v>3901</v>
      </c>
      <c r="BA2" s="216" t="s">
        <v>3902</v>
      </c>
      <c r="BB2" s="216" t="s">
        <v>3366</v>
      </c>
      <c r="BC2" s="216" t="s">
        <v>3903</v>
      </c>
      <c r="BD2" s="216" t="s">
        <v>3904</v>
      </c>
      <c r="BE2" s="216" t="s">
        <v>3905</v>
      </c>
      <c r="BF2" s="216" t="s">
        <v>3906</v>
      </c>
      <c r="BG2" s="243" t="s">
        <v>3910</v>
      </c>
      <c r="BH2" s="248"/>
      <c r="BI2" s="222" t="s">
        <v>658</v>
      </c>
      <c r="BJ2" s="216" t="s">
        <v>3897</v>
      </c>
      <c r="BK2" s="216" t="s">
        <v>3898</v>
      </c>
      <c r="BL2" s="216" t="s">
        <v>3899</v>
      </c>
      <c r="BM2" s="216" t="s">
        <v>3900</v>
      </c>
      <c r="BN2" s="216" t="s">
        <v>2821</v>
      </c>
      <c r="BO2" s="216" t="s">
        <v>3901</v>
      </c>
      <c r="BP2" s="216" t="s">
        <v>3902</v>
      </c>
      <c r="BQ2" s="216" t="s">
        <v>3366</v>
      </c>
      <c r="BR2" s="216" t="s">
        <v>3903</v>
      </c>
      <c r="BS2" s="216" t="s">
        <v>3904</v>
      </c>
      <c r="BT2" s="216" t="s">
        <v>3905</v>
      </c>
      <c r="BU2" s="216" t="s">
        <v>3906</v>
      </c>
      <c r="BV2" s="216" t="s">
        <v>3910</v>
      </c>
      <c r="BW2" s="248"/>
      <c r="BX2" s="222" t="s">
        <v>658</v>
      </c>
      <c r="BY2" s="216" t="s">
        <v>3897</v>
      </c>
      <c r="BZ2" s="216" t="s">
        <v>3898</v>
      </c>
      <c r="CA2" s="216" t="s">
        <v>3899</v>
      </c>
      <c r="CB2" s="216" t="s">
        <v>3900</v>
      </c>
      <c r="CC2" s="216" t="s">
        <v>2821</v>
      </c>
      <c r="CD2" s="216" t="s">
        <v>3901</v>
      </c>
      <c r="CE2" s="216" t="s">
        <v>3902</v>
      </c>
      <c r="CF2" s="216" t="s">
        <v>3366</v>
      </c>
      <c r="CG2" s="216" t="s">
        <v>3903</v>
      </c>
      <c r="CH2" s="216" t="s">
        <v>3904</v>
      </c>
      <c r="CI2" s="216" t="s">
        <v>3905</v>
      </c>
      <c r="CJ2" s="216" t="s">
        <v>3906</v>
      </c>
      <c r="CK2" s="216" t="s">
        <v>3910</v>
      </c>
      <c r="CL2" s="248"/>
      <c r="CM2" s="231" t="s">
        <v>658</v>
      </c>
      <c r="CN2" s="197" t="s">
        <v>3897</v>
      </c>
      <c r="CO2" s="198" t="s">
        <v>3898</v>
      </c>
      <c r="CP2" s="198" t="s">
        <v>3899</v>
      </c>
      <c r="CQ2" s="198" t="s">
        <v>3900</v>
      </c>
      <c r="CR2" s="198" t="s">
        <v>2821</v>
      </c>
      <c r="CS2" s="198" t="s">
        <v>3901</v>
      </c>
      <c r="CT2" s="198" t="s">
        <v>3902</v>
      </c>
      <c r="CU2" s="198" t="s">
        <v>3366</v>
      </c>
      <c r="CV2" s="205" t="s">
        <v>3903</v>
      </c>
      <c r="CW2" s="198" t="s">
        <v>3904</v>
      </c>
      <c r="CX2" s="198" t="s">
        <v>3905</v>
      </c>
      <c r="CY2" s="198" t="s">
        <v>3906</v>
      </c>
      <c r="CZ2" s="199" t="s">
        <v>3910</v>
      </c>
    </row>
    <row r="3" spans="1:104" ht="15" customHeight="1" x14ac:dyDescent="0.25">
      <c r="A3" s="227" t="s">
        <v>622</v>
      </c>
      <c r="B3" s="233">
        <v>28</v>
      </c>
      <c r="C3" s="234" t="e">
        <f>#REF!</f>
        <v>#REF!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6" t="e">
        <f>SUM(B3:M3)</f>
        <v>#REF!</v>
      </c>
      <c r="P3" s="227" t="s">
        <v>622</v>
      </c>
      <c r="Q3" s="233">
        <v>1</v>
      </c>
      <c r="R3" s="233">
        <f>COUNTIFS('BOOKING 1'!$V:$V,"feb-22",'BOOKING 1'!$J:$J,A3)</f>
        <v>0</v>
      </c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>
        <f>SUM(Q3:AB3)</f>
        <v>1</v>
      </c>
      <c r="AE3" s="219" t="s">
        <v>622</v>
      </c>
      <c r="AF3" s="217">
        <v>0</v>
      </c>
      <c r="AG3" s="217">
        <f>[1]summary!S17</f>
        <v>3</v>
      </c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36">
        <f t="shared" ref="AR3:AR17" si="0">SUM(AF3:AQ3)</f>
        <v>3</v>
      </c>
      <c r="AT3" s="219" t="s">
        <v>622</v>
      </c>
      <c r="AU3" s="217" t="e">
        <f>COUNTIFS('[2]2022-stock'!$P:$P,"JAN-22",'[2]2022-stock'!$I:$I,A3)</f>
        <v>#VALUE!</v>
      </c>
      <c r="AV3" s="217" t="e">
        <f>COUNTIFS('[2]2022-stock'!$P:$P,"feb-22",'[2]2022-stock'!$I:$I,A3)</f>
        <v>#VALUE!</v>
      </c>
      <c r="AW3" s="217"/>
      <c r="AX3" s="217"/>
      <c r="AY3" s="217"/>
      <c r="AZ3" s="217"/>
      <c r="BA3" s="217"/>
      <c r="BB3" s="217"/>
      <c r="BC3" s="217"/>
      <c r="BD3" s="209"/>
      <c r="BE3" s="209"/>
      <c r="BF3" s="209"/>
      <c r="BG3" s="245" t="e">
        <f>SUM(AU3:BF3)</f>
        <v>#VALUE!</v>
      </c>
      <c r="BI3" s="219" t="s">
        <v>622</v>
      </c>
      <c r="BJ3" s="242">
        <f>[3]SUMM!R17</f>
        <v>4</v>
      </c>
      <c r="BK3" s="242">
        <f>[3]SUMM!S17</f>
        <v>3</v>
      </c>
      <c r="BL3" s="242"/>
      <c r="BM3" s="242"/>
      <c r="BN3" s="242"/>
      <c r="BO3" s="242"/>
      <c r="BP3" s="242"/>
      <c r="BQ3" s="242"/>
      <c r="BR3" s="242"/>
      <c r="BS3" s="242"/>
      <c r="BT3" s="242"/>
      <c r="BU3" s="242"/>
      <c r="BV3" s="208">
        <f t="shared" ref="BV3:BV16" si="1">SUM(BJ3:BU3)</f>
        <v>7</v>
      </c>
      <c r="BX3" s="219" t="s">
        <v>622</v>
      </c>
      <c r="BY3" s="242">
        <v>17</v>
      </c>
      <c r="BZ3" s="242">
        <f>[4]feb!R27</f>
        <v>14</v>
      </c>
      <c r="CA3" s="242"/>
      <c r="CB3" s="242"/>
      <c r="CC3" s="242"/>
      <c r="CD3" s="242"/>
      <c r="CE3" s="242"/>
      <c r="CF3" s="242"/>
      <c r="CG3" s="242"/>
      <c r="CH3" s="242"/>
      <c r="CI3" s="242"/>
      <c r="CJ3" s="242"/>
      <c r="CK3" s="208">
        <f t="shared" ref="CK3:CK16" si="2">SUM(BY3:CJ3)</f>
        <v>31</v>
      </c>
      <c r="CM3" s="227" t="s">
        <v>622</v>
      </c>
      <c r="CN3" s="233" t="e">
        <f>COUNTIFS([2]INSURANCE!$O:$O,"JAN-22",[2]INSURANCE!$C:$C,"FRESH",[2]INSURANCE!$K:$K,A3)</f>
        <v>#VALUE!</v>
      </c>
      <c r="CO3" s="233" t="e">
        <f>COUNTIFS([2]INSURANCE!$O:$O,"CURRENT",[2]INSURANCE!$C:$C,"FRESH",[2]INSURANCE!$K:$K,A3)</f>
        <v>#VALUE!</v>
      </c>
      <c r="CP3" s="235"/>
      <c r="CQ3" s="235"/>
      <c r="CR3" s="235"/>
      <c r="CS3" s="235"/>
      <c r="CT3" s="235"/>
      <c r="CU3" s="235"/>
      <c r="CV3" s="235"/>
      <c r="CW3" s="235"/>
      <c r="CX3" s="235"/>
      <c r="CY3" s="235"/>
      <c r="CZ3" s="236" t="e">
        <f>SUM(CN3:CY3)</f>
        <v>#VALUE!</v>
      </c>
    </row>
    <row r="4" spans="1:104" ht="15" customHeight="1" x14ac:dyDescent="0.25">
      <c r="A4" s="227" t="s">
        <v>631</v>
      </c>
      <c r="B4" s="233">
        <v>79</v>
      </c>
      <c r="C4" s="234" t="e">
        <f>#REF!</f>
        <v>#REF!</v>
      </c>
      <c r="D4" s="224"/>
      <c r="E4" s="224"/>
      <c r="F4" s="224"/>
      <c r="G4" s="224"/>
      <c r="H4" s="224"/>
      <c r="I4" s="224"/>
      <c r="J4" s="224"/>
      <c r="K4" s="224"/>
      <c r="L4" s="235"/>
      <c r="M4" s="235"/>
      <c r="N4" s="236" t="e">
        <f t="shared" ref="N4:N16" si="3">SUM(B4:M4)</f>
        <v>#REF!</v>
      </c>
      <c r="P4" s="227" t="s">
        <v>631</v>
      </c>
      <c r="Q4" s="233">
        <v>19</v>
      </c>
      <c r="R4" s="233">
        <f>COUNTIFS('BOOKING 1'!$V:$V,"feb-22",'BOOKING 1'!$J:$J,A4)</f>
        <v>0</v>
      </c>
      <c r="S4" s="224"/>
      <c r="T4" s="224"/>
      <c r="U4" s="224"/>
      <c r="V4" s="224"/>
      <c r="W4" s="224"/>
      <c r="X4" s="224"/>
      <c r="Y4" s="224"/>
      <c r="Z4" s="224"/>
      <c r="AA4" s="235"/>
      <c r="AB4" s="235"/>
      <c r="AC4" s="236">
        <f t="shared" ref="AC4:AC16" si="4">SUM(Q4:AB4)</f>
        <v>19</v>
      </c>
      <c r="AE4" s="219" t="s">
        <v>631</v>
      </c>
      <c r="AF4" s="217">
        <v>9</v>
      </c>
      <c r="AG4" s="217">
        <f>[1]summary!S18</f>
        <v>13</v>
      </c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36">
        <f t="shared" si="0"/>
        <v>22</v>
      </c>
      <c r="AT4" s="219" t="s">
        <v>631</v>
      </c>
      <c r="AU4" s="217" t="e">
        <f>COUNTIFS('[2]2022-stock'!P:P,"JAN-22",'[2]2022-stock'!I:I,A4)</f>
        <v>#VALUE!</v>
      </c>
      <c r="AV4" s="217" t="e">
        <f>COUNTIFS('[2]2022-stock'!$P:$P,"feb-22",'[2]2022-stock'!$I:$I,A4)</f>
        <v>#VALUE!</v>
      </c>
      <c r="AW4" s="217"/>
      <c r="AX4" s="217"/>
      <c r="AY4" s="217"/>
      <c r="AZ4" s="217"/>
      <c r="BA4" s="217"/>
      <c r="BB4" s="217"/>
      <c r="BC4" s="217"/>
      <c r="BD4" s="209"/>
      <c r="BE4" s="209"/>
      <c r="BF4" s="209"/>
      <c r="BG4" s="245" t="e">
        <f t="shared" ref="BG4:BG16" si="5">SUM(AU4:BF4)</f>
        <v>#VALUE!</v>
      </c>
      <c r="BI4" s="219" t="s">
        <v>631</v>
      </c>
      <c r="BJ4" s="242">
        <f>[3]SUMM!R18</f>
        <v>9</v>
      </c>
      <c r="BK4" s="242">
        <f>[3]SUMM!S18</f>
        <v>12</v>
      </c>
      <c r="BL4" s="242"/>
      <c r="BM4" s="242"/>
      <c r="BN4" s="242"/>
      <c r="BO4" s="242"/>
      <c r="BP4" s="242"/>
      <c r="BQ4" s="242"/>
      <c r="BR4" s="242"/>
      <c r="BS4" s="242"/>
      <c r="BT4" s="242"/>
      <c r="BU4" s="242"/>
      <c r="BV4" s="208">
        <f t="shared" si="1"/>
        <v>21</v>
      </c>
      <c r="BX4" s="219" t="s">
        <v>631</v>
      </c>
      <c r="BY4" s="242">
        <v>48</v>
      </c>
      <c r="BZ4" s="242">
        <f>[4]feb!R28</f>
        <v>50</v>
      </c>
      <c r="CA4" s="242"/>
      <c r="CB4" s="242"/>
      <c r="CC4" s="242"/>
      <c r="CD4" s="242"/>
      <c r="CE4" s="242"/>
      <c r="CF4" s="242"/>
      <c r="CG4" s="242"/>
      <c r="CH4" s="242"/>
      <c r="CI4" s="242"/>
      <c r="CJ4" s="242"/>
      <c r="CK4" s="208">
        <f t="shared" si="2"/>
        <v>98</v>
      </c>
      <c r="CM4" s="227" t="s">
        <v>631</v>
      </c>
      <c r="CN4" s="233" t="e">
        <f>COUNTIFS([2]INSURANCE!O:O,"JAN-22",[2]INSURANCE!C:C,"FRESH",[2]INSURANCE!K:K,A4)</f>
        <v>#VALUE!</v>
      </c>
      <c r="CO4" s="233" t="e">
        <f>COUNTIFS([2]INSURANCE!$O:$O,"CURRENT",[2]INSURANCE!$C:$C,"FRESH",[2]INSURANCE!$K:$K,A4)</f>
        <v>#VALUE!</v>
      </c>
      <c r="CP4" s="224"/>
      <c r="CQ4" s="224"/>
      <c r="CR4" s="224"/>
      <c r="CS4" s="224"/>
      <c r="CT4" s="224"/>
      <c r="CU4" s="224"/>
      <c r="CV4" s="224"/>
      <c r="CW4" s="224"/>
      <c r="CX4" s="235"/>
      <c r="CY4" s="235"/>
      <c r="CZ4" s="236" t="e">
        <f t="shared" ref="CZ4:CZ16" si="6">SUM(CN4:CY4)</f>
        <v>#VALUE!</v>
      </c>
    </row>
    <row r="5" spans="1:104" ht="15" customHeight="1" x14ac:dyDescent="0.25">
      <c r="A5" s="227" t="s">
        <v>626</v>
      </c>
      <c r="B5" s="233">
        <v>87</v>
      </c>
      <c r="C5" s="234" t="e">
        <f>#REF!</f>
        <v>#REF!</v>
      </c>
      <c r="D5" s="224"/>
      <c r="E5" s="224"/>
      <c r="F5" s="224"/>
      <c r="G5" s="224"/>
      <c r="H5" s="224"/>
      <c r="I5" s="224"/>
      <c r="J5" s="224"/>
      <c r="K5" s="224"/>
      <c r="L5" s="235"/>
      <c r="M5" s="235"/>
      <c r="N5" s="236" t="e">
        <f t="shared" si="3"/>
        <v>#REF!</v>
      </c>
      <c r="P5" s="227" t="s">
        <v>626</v>
      </c>
      <c r="Q5" s="233">
        <v>9</v>
      </c>
      <c r="R5" s="233">
        <f>COUNTIFS('BOOKING 1'!$V:$V,"feb-22",'BOOKING 1'!$J:$J,A5)</f>
        <v>0</v>
      </c>
      <c r="S5" s="224"/>
      <c r="T5" s="224"/>
      <c r="U5" s="224"/>
      <c r="V5" s="224"/>
      <c r="W5" s="224"/>
      <c r="X5" s="224"/>
      <c r="Y5" s="224"/>
      <c r="Z5" s="224"/>
      <c r="AA5" s="235"/>
      <c r="AB5" s="235"/>
      <c r="AC5" s="236">
        <f t="shared" si="4"/>
        <v>9</v>
      </c>
      <c r="AE5" s="219" t="s">
        <v>626</v>
      </c>
      <c r="AF5" s="217">
        <v>10</v>
      </c>
      <c r="AG5" s="217">
        <f>[1]summary!S19</f>
        <v>10</v>
      </c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36">
        <f t="shared" si="0"/>
        <v>20</v>
      </c>
      <c r="AT5" s="219" t="s">
        <v>626</v>
      </c>
      <c r="AU5" s="217" t="e">
        <f>COUNTIFS('[2]2022-stock'!P:P,"JAN-22",'[2]2022-stock'!I:I,A5)</f>
        <v>#VALUE!</v>
      </c>
      <c r="AV5" s="217" t="e">
        <f>COUNTIFS('[2]2022-stock'!$P:$P,"feb-22",'[2]2022-stock'!$I:$I,A5)</f>
        <v>#VALUE!</v>
      </c>
      <c r="AW5" s="217"/>
      <c r="AX5" s="217"/>
      <c r="AY5" s="217"/>
      <c r="AZ5" s="217"/>
      <c r="BA5" s="217"/>
      <c r="BB5" s="217"/>
      <c r="BC5" s="217"/>
      <c r="BD5" s="209"/>
      <c r="BE5" s="209"/>
      <c r="BF5" s="209"/>
      <c r="BG5" s="245" t="e">
        <f t="shared" si="5"/>
        <v>#VALUE!</v>
      </c>
      <c r="BI5" s="219" t="s">
        <v>626</v>
      </c>
      <c r="BJ5" s="242">
        <f>[3]SUMM!R19</f>
        <v>11</v>
      </c>
      <c r="BK5" s="242">
        <f>[3]SUMM!S19</f>
        <v>12</v>
      </c>
      <c r="BL5" s="242"/>
      <c r="BM5" s="242"/>
      <c r="BN5" s="242"/>
      <c r="BO5" s="242"/>
      <c r="BP5" s="242"/>
      <c r="BQ5" s="242"/>
      <c r="BR5" s="242"/>
      <c r="BS5" s="242"/>
      <c r="BT5" s="242"/>
      <c r="BU5" s="242"/>
      <c r="BV5" s="208">
        <f t="shared" si="1"/>
        <v>23</v>
      </c>
      <c r="BX5" s="219" t="s">
        <v>626</v>
      </c>
      <c r="BY5" s="242">
        <v>50</v>
      </c>
      <c r="BZ5" s="242">
        <f>[4]feb!R29</f>
        <v>54</v>
      </c>
      <c r="CA5" s="242"/>
      <c r="CB5" s="242"/>
      <c r="CC5" s="242"/>
      <c r="CD5" s="242"/>
      <c r="CE5" s="242"/>
      <c r="CF5" s="242"/>
      <c r="CG5" s="242"/>
      <c r="CH5" s="242"/>
      <c r="CI5" s="242"/>
      <c r="CJ5" s="242"/>
      <c r="CK5" s="208">
        <f t="shared" si="2"/>
        <v>104</v>
      </c>
      <c r="CM5" s="227" t="s">
        <v>626</v>
      </c>
      <c r="CN5" s="233" t="e">
        <f>COUNTIFS([2]INSURANCE!O:O,"JAN-22",[2]INSURANCE!C:C,"FRESH",[2]INSURANCE!K:K,A5)</f>
        <v>#VALUE!</v>
      </c>
      <c r="CO5" s="233" t="e">
        <f>COUNTIFS([2]INSURANCE!$O:$O,"CURRENT",[2]INSURANCE!$C:$C,"FRESH",[2]INSURANCE!$K:$K,A5)</f>
        <v>#VALUE!</v>
      </c>
      <c r="CP5" s="224"/>
      <c r="CQ5" s="224"/>
      <c r="CR5" s="224"/>
      <c r="CS5" s="224"/>
      <c r="CT5" s="224"/>
      <c r="CU5" s="224"/>
      <c r="CV5" s="224"/>
      <c r="CW5" s="224"/>
      <c r="CX5" s="235"/>
      <c r="CY5" s="235"/>
      <c r="CZ5" s="236" t="e">
        <f t="shared" si="6"/>
        <v>#VALUE!</v>
      </c>
    </row>
    <row r="6" spans="1:104" s="214" customFormat="1" ht="15" customHeight="1" x14ac:dyDescent="0.25">
      <c r="A6" s="227" t="s">
        <v>160</v>
      </c>
      <c r="B6" s="233">
        <v>11</v>
      </c>
      <c r="C6" s="234" t="e">
        <f>#REF!</f>
        <v>#REF!</v>
      </c>
      <c r="D6" s="224"/>
      <c r="E6" s="224"/>
      <c r="F6" s="224"/>
      <c r="G6" s="224"/>
      <c r="H6" s="224"/>
      <c r="I6" s="224"/>
      <c r="J6" s="224"/>
      <c r="K6" s="224"/>
      <c r="L6" s="235"/>
      <c r="M6" s="235"/>
      <c r="N6" s="236" t="e">
        <f t="shared" si="3"/>
        <v>#REF!</v>
      </c>
      <c r="O6" s="250"/>
      <c r="P6" s="227" t="s">
        <v>160</v>
      </c>
      <c r="Q6" s="233">
        <v>7</v>
      </c>
      <c r="R6" s="233">
        <f>COUNTIFS('BOOKING 1'!$V:$V,"feb-22",'BOOKING 1'!$J:$J,A6)</f>
        <v>0</v>
      </c>
      <c r="S6" s="224"/>
      <c r="T6" s="224"/>
      <c r="U6" s="224"/>
      <c r="V6" s="224"/>
      <c r="W6" s="224"/>
      <c r="X6" s="224"/>
      <c r="Y6" s="224"/>
      <c r="Z6" s="224"/>
      <c r="AA6" s="235"/>
      <c r="AB6" s="235"/>
      <c r="AC6" s="236">
        <f t="shared" si="4"/>
        <v>7</v>
      </c>
      <c r="AD6" s="250"/>
      <c r="AE6" s="219" t="s">
        <v>160</v>
      </c>
      <c r="AF6" s="217">
        <v>6</v>
      </c>
      <c r="AG6" s="217">
        <f>[1]summary!S20</f>
        <v>6</v>
      </c>
      <c r="AH6" s="217"/>
      <c r="AI6" s="217"/>
      <c r="AJ6" s="217"/>
      <c r="AK6" s="217"/>
      <c r="AL6" s="217"/>
      <c r="AM6" s="217"/>
      <c r="AN6" s="217"/>
      <c r="AO6" s="217"/>
      <c r="AP6" s="217"/>
      <c r="AQ6" s="217"/>
      <c r="AR6" s="236">
        <f t="shared" si="0"/>
        <v>12</v>
      </c>
      <c r="AS6" s="200"/>
      <c r="AT6" s="219" t="s">
        <v>160</v>
      </c>
      <c r="AU6" s="217" t="e">
        <f>COUNTIFS('[2]2022-stock'!P:P,"JAN-22",'[2]2022-stock'!I:I,A6)</f>
        <v>#VALUE!</v>
      </c>
      <c r="AV6" s="217" t="e">
        <f>COUNTIFS('[2]2022-stock'!$P:$P,"feb-22",'[2]2022-stock'!$I:$I,A6)</f>
        <v>#VALUE!</v>
      </c>
      <c r="AW6" s="217"/>
      <c r="AX6" s="217"/>
      <c r="AY6" s="217"/>
      <c r="AZ6" s="217"/>
      <c r="BA6" s="217"/>
      <c r="BB6" s="217"/>
      <c r="BC6" s="217"/>
      <c r="BD6" s="209"/>
      <c r="BE6" s="209"/>
      <c r="BF6" s="209"/>
      <c r="BG6" s="245" t="e">
        <f t="shared" si="5"/>
        <v>#VALUE!</v>
      </c>
      <c r="BH6" s="200"/>
      <c r="BI6" s="219" t="s">
        <v>160</v>
      </c>
      <c r="BJ6" s="242">
        <f>[3]SUMM!R20</f>
        <v>6</v>
      </c>
      <c r="BK6" s="242">
        <f>[3]SUMM!S20</f>
        <v>6</v>
      </c>
      <c r="BL6" s="242"/>
      <c r="BM6" s="242"/>
      <c r="BN6" s="242"/>
      <c r="BO6" s="242"/>
      <c r="BP6" s="242"/>
      <c r="BQ6" s="242"/>
      <c r="BR6" s="242"/>
      <c r="BS6" s="242"/>
      <c r="BT6" s="242"/>
      <c r="BU6" s="242"/>
      <c r="BV6" s="208">
        <f t="shared" si="1"/>
        <v>12</v>
      </c>
      <c r="BW6" s="200"/>
      <c r="BX6" s="219" t="s">
        <v>160</v>
      </c>
      <c r="BY6" s="242">
        <v>1</v>
      </c>
      <c r="BZ6" s="242">
        <f>[4]feb!R30</f>
        <v>0</v>
      </c>
      <c r="CA6" s="242"/>
      <c r="CB6" s="242"/>
      <c r="CC6" s="242"/>
      <c r="CD6" s="242"/>
      <c r="CE6" s="242"/>
      <c r="CF6" s="242"/>
      <c r="CG6" s="242"/>
      <c r="CH6" s="242"/>
      <c r="CI6" s="242"/>
      <c r="CJ6" s="242"/>
      <c r="CK6" s="208">
        <f t="shared" si="2"/>
        <v>1</v>
      </c>
      <c r="CL6" s="200"/>
      <c r="CM6" s="227" t="s">
        <v>160</v>
      </c>
      <c r="CN6" s="233" t="e">
        <f>COUNTIFS([2]INSURANCE!O:O,"JAN-22",[2]INSURANCE!C:C,"FRESH",[2]INSURANCE!K:K,A6)</f>
        <v>#VALUE!</v>
      </c>
      <c r="CO6" s="233" t="e">
        <f>COUNTIFS([2]INSURANCE!$O:$O,"CURRENT",[2]INSURANCE!$C:$C,"FRESH",[2]INSURANCE!$K:$K,A6)</f>
        <v>#VALUE!</v>
      </c>
      <c r="CP6" s="224"/>
      <c r="CQ6" s="224"/>
      <c r="CR6" s="224"/>
      <c r="CS6" s="224"/>
      <c r="CT6" s="224"/>
      <c r="CU6" s="224"/>
      <c r="CV6" s="224"/>
      <c r="CW6" s="224"/>
      <c r="CX6" s="235"/>
      <c r="CY6" s="235"/>
      <c r="CZ6" s="236" t="e">
        <f t="shared" si="6"/>
        <v>#VALUE!</v>
      </c>
    </row>
    <row r="7" spans="1:104" s="213" customFormat="1" ht="15" customHeight="1" x14ac:dyDescent="0.25">
      <c r="A7" s="228" t="s">
        <v>38</v>
      </c>
      <c r="B7" s="233">
        <v>40</v>
      </c>
      <c r="C7" s="234" t="e">
        <f>#REF!</f>
        <v>#REF!</v>
      </c>
      <c r="D7" s="224"/>
      <c r="E7" s="224"/>
      <c r="F7" s="224"/>
      <c r="G7" s="224"/>
      <c r="H7" s="224"/>
      <c r="I7" s="224"/>
      <c r="J7" s="224"/>
      <c r="K7" s="224"/>
      <c r="L7" s="235"/>
      <c r="M7" s="235"/>
      <c r="N7" s="236" t="e">
        <f t="shared" si="3"/>
        <v>#REF!</v>
      </c>
      <c r="O7" s="250"/>
      <c r="P7" s="228" t="s">
        <v>38</v>
      </c>
      <c r="Q7" s="233">
        <v>9</v>
      </c>
      <c r="R7" s="233">
        <f>COUNTIFS('BOOKING 1'!$V:$V,"feb-22",'BOOKING 1'!$J:$J,A7)</f>
        <v>0</v>
      </c>
      <c r="S7" s="224"/>
      <c r="T7" s="224"/>
      <c r="U7" s="224"/>
      <c r="V7" s="224"/>
      <c r="W7" s="224"/>
      <c r="X7" s="224"/>
      <c r="Y7" s="224"/>
      <c r="Z7" s="224"/>
      <c r="AA7" s="235"/>
      <c r="AB7" s="235"/>
      <c r="AC7" s="236">
        <f t="shared" si="4"/>
        <v>9</v>
      </c>
      <c r="AD7" s="250"/>
      <c r="AE7" s="220" t="s">
        <v>38</v>
      </c>
      <c r="AF7" s="217">
        <v>5</v>
      </c>
      <c r="AG7" s="217">
        <f>[1]summary!S21</f>
        <v>9</v>
      </c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36">
        <f t="shared" si="0"/>
        <v>14</v>
      </c>
      <c r="AS7" s="249"/>
      <c r="AT7" s="220" t="s">
        <v>38</v>
      </c>
      <c r="AU7" s="217" t="e">
        <f>COUNTIFS('[2]2022-stock'!P:P,"JAN-22",'[2]2022-stock'!I:I,A7)</f>
        <v>#VALUE!</v>
      </c>
      <c r="AV7" s="217" t="e">
        <f>COUNTIFS('[2]2022-stock'!$P:$P,"feb-22",'[2]2022-stock'!$I:$I,A7)</f>
        <v>#VALUE!</v>
      </c>
      <c r="AW7" s="217"/>
      <c r="AX7" s="217"/>
      <c r="AY7" s="217"/>
      <c r="AZ7" s="217"/>
      <c r="BA7" s="217"/>
      <c r="BB7" s="217"/>
      <c r="BC7" s="217"/>
      <c r="BD7" s="209"/>
      <c r="BE7" s="209"/>
      <c r="BF7" s="209"/>
      <c r="BG7" s="245" t="e">
        <f t="shared" si="5"/>
        <v>#VALUE!</v>
      </c>
      <c r="BH7" s="249"/>
      <c r="BI7" s="220" t="s">
        <v>38</v>
      </c>
      <c r="BJ7" s="242">
        <f>[3]SUMM!R21</f>
        <v>8</v>
      </c>
      <c r="BK7" s="242">
        <f>[3]SUMM!S21</f>
        <v>8</v>
      </c>
      <c r="BL7" s="242"/>
      <c r="BM7" s="242"/>
      <c r="BN7" s="242"/>
      <c r="BO7" s="242"/>
      <c r="BP7" s="242"/>
      <c r="BQ7" s="242"/>
      <c r="BR7" s="242"/>
      <c r="BS7" s="242"/>
      <c r="BT7" s="242"/>
      <c r="BU7" s="242"/>
      <c r="BV7" s="208">
        <f t="shared" si="1"/>
        <v>16</v>
      </c>
      <c r="BW7" s="249"/>
      <c r="BX7" s="220" t="s">
        <v>38</v>
      </c>
      <c r="BY7" s="242">
        <v>27</v>
      </c>
      <c r="BZ7" s="242">
        <f>[4]feb!R31</f>
        <v>38</v>
      </c>
      <c r="CA7" s="242"/>
      <c r="CB7" s="242"/>
      <c r="CC7" s="242"/>
      <c r="CD7" s="242"/>
      <c r="CE7" s="242"/>
      <c r="CF7" s="242"/>
      <c r="CG7" s="242"/>
      <c r="CH7" s="242"/>
      <c r="CI7" s="242"/>
      <c r="CJ7" s="242"/>
      <c r="CK7" s="208">
        <f t="shared" si="2"/>
        <v>65</v>
      </c>
      <c r="CL7" s="249"/>
      <c r="CM7" s="228" t="s">
        <v>38</v>
      </c>
      <c r="CN7" s="233" t="e">
        <f>COUNTIFS([2]INSURANCE!O:O,"JAN-22",[2]INSURANCE!C:C,"FRESH",[2]INSURANCE!K:K,A7)</f>
        <v>#VALUE!</v>
      </c>
      <c r="CO7" s="233" t="e">
        <f>COUNTIFS([2]INSURANCE!$O:$O,"CURRENT",[2]INSURANCE!$C:$C,"FRESH",[2]INSURANCE!$K:$K,A7)</f>
        <v>#VALUE!</v>
      </c>
      <c r="CP7" s="224"/>
      <c r="CQ7" s="224"/>
      <c r="CR7" s="224"/>
      <c r="CS7" s="224"/>
      <c r="CT7" s="224"/>
      <c r="CU7" s="224"/>
      <c r="CV7" s="224"/>
      <c r="CW7" s="224"/>
      <c r="CX7" s="235"/>
      <c r="CY7" s="235"/>
      <c r="CZ7" s="236" t="e">
        <f t="shared" si="6"/>
        <v>#VALUE!</v>
      </c>
    </row>
    <row r="8" spans="1:104" s="214" customFormat="1" ht="15" customHeight="1" x14ac:dyDescent="0.25">
      <c r="A8" s="228" t="s">
        <v>3645</v>
      </c>
      <c r="B8" s="233">
        <v>3</v>
      </c>
      <c r="C8" s="234" t="e">
        <f>#REF!</f>
        <v>#REF!</v>
      </c>
      <c r="D8" s="224"/>
      <c r="E8" s="224"/>
      <c r="F8" s="224"/>
      <c r="G8" s="224"/>
      <c r="H8" s="224"/>
      <c r="I8" s="224"/>
      <c r="J8" s="224"/>
      <c r="K8" s="224"/>
      <c r="L8" s="235"/>
      <c r="M8" s="235"/>
      <c r="N8" s="236" t="e">
        <f t="shared" si="3"/>
        <v>#REF!</v>
      </c>
      <c r="O8" s="250"/>
      <c r="P8" s="228" t="s">
        <v>3645</v>
      </c>
      <c r="Q8" s="233">
        <v>2</v>
      </c>
      <c r="R8" s="233">
        <f>COUNTIFS('BOOKING 1'!$V:$V,"feb-22",'BOOKING 1'!$J:$J,P8)</f>
        <v>0</v>
      </c>
      <c r="S8" s="224"/>
      <c r="T8" s="224"/>
      <c r="U8" s="224"/>
      <c r="V8" s="224"/>
      <c r="W8" s="224"/>
      <c r="X8" s="224"/>
      <c r="Y8" s="224"/>
      <c r="Z8" s="224"/>
      <c r="AA8" s="235"/>
      <c r="AB8" s="235"/>
      <c r="AC8" s="236">
        <f t="shared" si="4"/>
        <v>2</v>
      </c>
      <c r="AD8" s="250"/>
      <c r="AE8" s="220" t="s">
        <v>3645</v>
      </c>
      <c r="AF8" s="217">
        <v>3</v>
      </c>
      <c r="AG8" s="217">
        <f>[1]summary!S22</f>
        <v>3</v>
      </c>
      <c r="AH8" s="217"/>
      <c r="AI8" s="217"/>
      <c r="AJ8" s="217"/>
      <c r="AK8" s="217"/>
      <c r="AL8" s="217"/>
      <c r="AM8" s="217"/>
      <c r="AN8" s="217"/>
      <c r="AO8" s="217"/>
      <c r="AP8" s="217"/>
      <c r="AQ8" s="217"/>
      <c r="AR8" s="236">
        <f t="shared" si="0"/>
        <v>6</v>
      </c>
      <c r="AS8" s="200"/>
      <c r="AT8" s="129" t="s">
        <v>3645</v>
      </c>
      <c r="AU8" s="217" t="e">
        <f>COUNTIFS('[2]2022-stock'!P:P,"JAN-22",'[2]2022-stock'!I:I,AT8)</f>
        <v>#VALUE!</v>
      </c>
      <c r="AV8" s="217" t="e">
        <f>COUNTIFS('[2]2022-stock'!$P:$P,"feb-22",'[2]2022-stock'!$I:$I,AT8)</f>
        <v>#VALUE!</v>
      </c>
      <c r="AW8" s="217"/>
      <c r="AX8" s="217"/>
      <c r="AY8" s="217"/>
      <c r="AZ8" s="217"/>
      <c r="BA8" s="217"/>
      <c r="BB8" s="217"/>
      <c r="BC8" s="217"/>
      <c r="BD8" s="209"/>
      <c r="BE8" s="209"/>
      <c r="BF8" s="209"/>
      <c r="BG8" s="245" t="e">
        <f t="shared" si="5"/>
        <v>#VALUE!</v>
      </c>
      <c r="BH8" s="200"/>
      <c r="BI8" s="129" t="s">
        <v>3645</v>
      </c>
      <c r="BJ8" s="242">
        <f>[3]SUMM!R22</f>
        <v>3</v>
      </c>
      <c r="BK8" s="242">
        <f>[3]SUMM!S22</f>
        <v>3</v>
      </c>
      <c r="BL8" s="242"/>
      <c r="BM8" s="242"/>
      <c r="BN8" s="242"/>
      <c r="BO8" s="242"/>
      <c r="BP8" s="242"/>
      <c r="BQ8" s="242"/>
      <c r="BR8" s="242"/>
      <c r="BS8" s="242"/>
      <c r="BT8" s="242"/>
      <c r="BU8" s="242"/>
      <c r="BV8" s="208">
        <f t="shared" si="1"/>
        <v>6</v>
      </c>
      <c r="BW8" s="200"/>
      <c r="BX8" s="129" t="s">
        <v>3645</v>
      </c>
      <c r="BY8" s="242">
        <v>32</v>
      </c>
      <c r="BZ8" s="242">
        <f>[4]feb!R32</f>
        <v>25</v>
      </c>
      <c r="CA8" s="242"/>
      <c r="CB8" s="242"/>
      <c r="CC8" s="242"/>
      <c r="CD8" s="242"/>
      <c r="CE8" s="242"/>
      <c r="CF8" s="242"/>
      <c r="CG8" s="242"/>
      <c r="CH8" s="242"/>
      <c r="CI8" s="242"/>
      <c r="CJ8" s="242"/>
      <c r="CK8" s="208">
        <f t="shared" si="2"/>
        <v>57</v>
      </c>
      <c r="CL8" s="200"/>
      <c r="CM8" s="269" t="s">
        <v>3645</v>
      </c>
      <c r="CN8" s="233" t="e">
        <f>COUNTIFS([2]INSURANCE!O:O,"JAN-22",[2]INSURANCE!C:C,"FRESH",[2]INSURANCE!K:K,A8)</f>
        <v>#VALUE!</v>
      </c>
      <c r="CO8" s="233" t="e">
        <f>COUNTIFS([2]INSURANCE!$O:$O,"CURRENT",[2]INSURANCE!$C:$C,"FRESH",[2]INSURANCE!$K:$K,A8)</f>
        <v>#VALUE!</v>
      </c>
      <c r="CP8" s="224"/>
      <c r="CQ8" s="224"/>
      <c r="CR8" s="224"/>
      <c r="CS8" s="224"/>
      <c r="CT8" s="224"/>
      <c r="CU8" s="224"/>
      <c r="CV8" s="224"/>
      <c r="CW8" s="224"/>
      <c r="CX8" s="235"/>
      <c r="CY8" s="235"/>
      <c r="CZ8" s="236" t="e">
        <f t="shared" si="6"/>
        <v>#VALUE!</v>
      </c>
    </row>
    <row r="9" spans="1:104" s="213" customFormat="1" ht="15" customHeight="1" x14ac:dyDescent="0.25">
      <c r="A9" s="227" t="s">
        <v>45</v>
      </c>
      <c r="B9" s="233">
        <v>99</v>
      </c>
      <c r="C9" s="234" t="e">
        <f>#REF!</f>
        <v>#REF!</v>
      </c>
      <c r="D9" s="224"/>
      <c r="E9" s="224"/>
      <c r="F9" s="224"/>
      <c r="G9" s="224"/>
      <c r="H9" s="224"/>
      <c r="I9" s="224"/>
      <c r="J9" s="224"/>
      <c r="K9" s="224"/>
      <c r="L9" s="235"/>
      <c r="M9" s="235"/>
      <c r="N9" s="236" t="e">
        <f t="shared" si="3"/>
        <v>#REF!</v>
      </c>
      <c r="O9" s="250"/>
      <c r="P9" s="227" t="s">
        <v>45</v>
      </c>
      <c r="Q9" s="233">
        <v>29</v>
      </c>
      <c r="R9" s="233">
        <f>COUNTIFS('BOOKING 1'!$V:$V,"feb-22",'BOOKING 1'!$J:$J,A9)</f>
        <v>0</v>
      </c>
      <c r="S9" s="224"/>
      <c r="T9" s="224"/>
      <c r="U9" s="224"/>
      <c r="V9" s="224"/>
      <c r="W9" s="224"/>
      <c r="X9" s="224"/>
      <c r="Y9" s="224"/>
      <c r="Z9" s="224"/>
      <c r="AA9" s="235"/>
      <c r="AB9" s="235"/>
      <c r="AC9" s="236">
        <f t="shared" si="4"/>
        <v>29</v>
      </c>
      <c r="AD9" s="250"/>
      <c r="AE9" s="219" t="s">
        <v>45</v>
      </c>
      <c r="AF9" s="217">
        <v>22</v>
      </c>
      <c r="AG9" s="217">
        <f>[1]summary!S23</f>
        <v>21</v>
      </c>
      <c r="AH9" s="217"/>
      <c r="AI9" s="217"/>
      <c r="AJ9" s="217"/>
      <c r="AK9" s="217"/>
      <c r="AL9" s="217"/>
      <c r="AM9" s="217"/>
      <c r="AN9" s="217"/>
      <c r="AO9" s="217"/>
      <c r="AP9" s="217"/>
      <c r="AQ9" s="217"/>
      <c r="AR9" s="236">
        <f t="shared" si="0"/>
        <v>43</v>
      </c>
      <c r="AS9" s="249"/>
      <c r="AT9" s="219" t="s">
        <v>45</v>
      </c>
      <c r="AU9" s="217" t="e">
        <f>COUNTIFS('[2]2022-stock'!P:P,"JAN-22",'[2]2022-stock'!I:I,A9)</f>
        <v>#VALUE!</v>
      </c>
      <c r="AV9" s="217" t="e">
        <f>COUNTIFS('[2]2022-stock'!$P:$P,"feb-22",'[2]2022-stock'!$I:$I,A9)</f>
        <v>#VALUE!</v>
      </c>
      <c r="AW9" s="217"/>
      <c r="AX9" s="217"/>
      <c r="AY9" s="217"/>
      <c r="AZ9" s="217"/>
      <c r="BA9" s="217"/>
      <c r="BB9" s="217"/>
      <c r="BC9" s="217"/>
      <c r="BD9" s="209"/>
      <c r="BE9" s="209"/>
      <c r="BF9" s="209"/>
      <c r="BG9" s="245" t="e">
        <f t="shared" si="5"/>
        <v>#VALUE!</v>
      </c>
      <c r="BH9" s="249"/>
      <c r="BI9" s="219" t="s">
        <v>45</v>
      </c>
      <c r="BJ9" s="242">
        <f>[3]SUMM!R23</f>
        <v>24</v>
      </c>
      <c r="BK9" s="242">
        <f>[3]SUMM!S23</f>
        <v>19</v>
      </c>
      <c r="BL9" s="242"/>
      <c r="BM9" s="242"/>
      <c r="BN9" s="242"/>
      <c r="BO9" s="242"/>
      <c r="BP9" s="242"/>
      <c r="BQ9" s="242"/>
      <c r="BR9" s="242"/>
      <c r="BS9" s="242"/>
      <c r="BT9" s="242"/>
      <c r="BU9" s="242"/>
      <c r="BV9" s="208">
        <f t="shared" si="1"/>
        <v>43</v>
      </c>
      <c r="BW9" s="249"/>
      <c r="BX9" s="219" t="s">
        <v>45</v>
      </c>
      <c r="BY9" s="242">
        <v>61</v>
      </c>
      <c r="BZ9" s="242">
        <f>[4]feb!R33</f>
        <v>62</v>
      </c>
      <c r="CA9" s="242"/>
      <c r="CB9" s="242"/>
      <c r="CC9" s="242"/>
      <c r="CD9" s="242"/>
      <c r="CE9" s="242"/>
      <c r="CF9" s="242"/>
      <c r="CG9" s="242"/>
      <c r="CH9" s="242"/>
      <c r="CI9" s="242"/>
      <c r="CJ9" s="242"/>
      <c r="CK9" s="208">
        <f t="shared" si="2"/>
        <v>123</v>
      </c>
      <c r="CL9" s="249"/>
      <c r="CM9" s="227" t="s">
        <v>45</v>
      </c>
      <c r="CN9" s="233" t="e">
        <f>COUNTIFS([2]INSURANCE!O:O,"JAN-22",[2]INSURANCE!C:C,"FRESH",[2]INSURANCE!K:K,A9)</f>
        <v>#VALUE!</v>
      </c>
      <c r="CO9" s="233" t="e">
        <f>COUNTIFS([2]INSURANCE!$O:$O,"CURRENT",[2]INSURANCE!$C:$C,"FRESH",[2]INSURANCE!$K:$K,A9)</f>
        <v>#VALUE!</v>
      </c>
      <c r="CP9" s="224"/>
      <c r="CQ9" s="224"/>
      <c r="CR9" s="224"/>
      <c r="CS9" s="224"/>
      <c r="CT9" s="224"/>
      <c r="CU9" s="224"/>
      <c r="CV9" s="224"/>
      <c r="CW9" s="224"/>
      <c r="CX9" s="235"/>
      <c r="CY9" s="235"/>
      <c r="CZ9" s="236" t="e">
        <f t="shared" si="6"/>
        <v>#VALUE!</v>
      </c>
    </row>
    <row r="10" spans="1:104" s="213" customFormat="1" ht="15" customHeight="1" x14ac:dyDescent="0.25">
      <c r="A10" s="227" t="s">
        <v>18</v>
      </c>
      <c r="B10" s="233">
        <v>93</v>
      </c>
      <c r="C10" s="234" t="e">
        <f>#REF!</f>
        <v>#REF!</v>
      </c>
      <c r="D10" s="224"/>
      <c r="E10" s="224"/>
      <c r="F10" s="224"/>
      <c r="G10" s="224"/>
      <c r="H10" s="224"/>
      <c r="I10" s="224"/>
      <c r="J10" s="224"/>
      <c r="K10" s="224"/>
      <c r="L10" s="235"/>
      <c r="M10" s="235"/>
      <c r="N10" s="236" t="e">
        <f t="shared" si="3"/>
        <v>#REF!</v>
      </c>
      <c r="O10" s="250"/>
      <c r="P10" s="227" t="s">
        <v>18</v>
      </c>
      <c r="Q10" s="233">
        <v>28</v>
      </c>
      <c r="R10" s="233">
        <f>COUNTIFS('BOOKING 1'!$V:$V,"feb-22",'BOOKING 1'!$J:$J,A10)</f>
        <v>0</v>
      </c>
      <c r="S10" s="224"/>
      <c r="T10" s="224"/>
      <c r="U10" s="224"/>
      <c r="V10" s="224"/>
      <c r="W10" s="224"/>
      <c r="X10" s="224"/>
      <c r="Y10" s="224"/>
      <c r="Z10" s="224"/>
      <c r="AA10" s="235"/>
      <c r="AB10" s="235"/>
      <c r="AC10" s="236">
        <f t="shared" si="4"/>
        <v>28</v>
      </c>
      <c r="AD10" s="250"/>
      <c r="AE10" s="219" t="s">
        <v>18</v>
      </c>
      <c r="AF10" s="217">
        <v>20</v>
      </c>
      <c r="AG10" s="217">
        <f>[1]summary!S24</f>
        <v>21</v>
      </c>
      <c r="AH10" s="217"/>
      <c r="AI10" s="217"/>
      <c r="AJ10" s="217"/>
      <c r="AK10" s="217"/>
      <c r="AL10" s="217"/>
      <c r="AM10" s="217"/>
      <c r="AN10" s="217"/>
      <c r="AO10" s="217"/>
      <c r="AP10" s="217"/>
      <c r="AQ10" s="217"/>
      <c r="AR10" s="236">
        <f t="shared" si="0"/>
        <v>41</v>
      </c>
      <c r="AS10" s="249"/>
      <c r="AT10" s="219" t="s">
        <v>18</v>
      </c>
      <c r="AU10" s="217" t="e">
        <f>COUNTIFS('[2]2022-stock'!P:P,"JAN-22",'[2]2022-stock'!I:I,A10)</f>
        <v>#VALUE!</v>
      </c>
      <c r="AV10" s="217" t="e">
        <f>COUNTIFS('[2]2022-stock'!$P:$P,"feb-22",'[2]2022-stock'!$I:$I,A10)</f>
        <v>#VALUE!</v>
      </c>
      <c r="AW10" s="217"/>
      <c r="AX10" s="217"/>
      <c r="AY10" s="217"/>
      <c r="AZ10" s="217"/>
      <c r="BA10" s="217"/>
      <c r="BB10" s="217"/>
      <c r="BC10" s="217"/>
      <c r="BD10" s="209"/>
      <c r="BE10" s="209"/>
      <c r="BF10" s="209"/>
      <c r="BG10" s="245" t="e">
        <f t="shared" si="5"/>
        <v>#VALUE!</v>
      </c>
      <c r="BH10" s="249"/>
      <c r="BI10" s="219" t="s">
        <v>18</v>
      </c>
      <c r="BJ10" s="242">
        <f>[3]SUMM!R24</f>
        <v>16</v>
      </c>
      <c r="BK10" s="242">
        <f>[3]SUMM!S24</f>
        <v>27</v>
      </c>
      <c r="BL10" s="242"/>
      <c r="BM10" s="242"/>
      <c r="BN10" s="242"/>
      <c r="BO10" s="242"/>
      <c r="BP10" s="242"/>
      <c r="BQ10" s="242"/>
      <c r="BR10" s="242"/>
      <c r="BS10" s="242"/>
      <c r="BT10" s="242"/>
      <c r="BU10" s="242"/>
      <c r="BV10" s="208">
        <f t="shared" si="1"/>
        <v>43</v>
      </c>
      <c r="BW10" s="249"/>
      <c r="BX10" s="219" t="s">
        <v>18</v>
      </c>
      <c r="BY10" s="242">
        <v>70</v>
      </c>
      <c r="BZ10" s="242">
        <f>[4]feb!R34</f>
        <v>76</v>
      </c>
      <c r="CA10" s="242"/>
      <c r="CB10" s="242"/>
      <c r="CC10" s="242"/>
      <c r="CD10" s="242"/>
      <c r="CE10" s="242"/>
      <c r="CF10" s="242"/>
      <c r="CG10" s="242"/>
      <c r="CH10" s="242"/>
      <c r="CI10" s="242"/>
      <c r="CJ10" s="242"/>
      <c r="CK10" s="208">
        <f t="shared" si="2"/>
        <v>146</v>
      </c>
      <c r="CL10" s="249"/>
      <c r="CM10" s="227" t="s">
        <v>18</v>
      </c>
      <c r="CN10" s="233" t="e">
        <f>COUNTIFS([2]INSURANCE!O:O,"JAN-22",[2]INSURANCE!C:C,"FRESH",[2]INSURANCE!K:K,A10)</f>
        <v>#VALUE!</v>
      </c>
      <c r="CO10" s="233" t="e">
        <f>COUNTIFS([2]INSURANCE!$O:$O,"CURRENT",[2]INSURANCE!$C:$C,"FRESH",[2]INSURANCE!$K:$K,A10)</f>
        <v>#VALUE!</v>
      </c>
      <c r="CP10" s="224"/>
      <c r="CQ10" s="224"/>
      <c r="CR10" s="224"/>
      <c r="CS10" s="224"/>
      <c r="CT10" s="224"/>
      <c r="CU10" s="224"/>
      <c r="CV10" s="224"/>
      <c r="CW10" s="224"/>
      <c r="CX10" s="235"/>
      <c r="CY10" s="235"/>
      <c r="CZ10" s="236" t="e">
        <f t="shared" si="6"/>
        <v>#VALUE!</v>
      </c>
    </row>
    <row r="11" spans="1:104" s="213" customFormat="1" ht="15" customHeight="1" x14ac:dyDescent="0.25">
      <c r="A11" s="229" t="s">
        <v>2943</v>
      </c>
      <c r="B11" s="233">
        <v>33</v>
      </c>
      <c r="C11" s="234" t="e">
        <f>#REF!</f>
        <v>#REF!</v>
      </c>
      <c r="D11" s="224"/>
      <c r="E11" s="224"/>
      <c r="F11" s="224"/>
      <c r="G11" s="224"/>
      <c r="H11" s="224"/>
      <c r="I11" s="224"/>
      <c r="J11" s="224"/>
      <c r="K11" s="224"/>
      <c r="L11" s="235"/>
      <c r="M11" s="235"/>
      <c r="N11" s="236" t="e">
        <f t="shared" si="3"/>
        <v>#REF!</v>
      </c>
      <c r="O11" s="250"/>
      <c r="P11" s="229" t="s">
        <v>2943</v>
      </c>
      <c r="Q11" s="233">
        <v>5</v>
      </c>
      <c r="R11" s="233">
        <f>COUNTIFS('BOOKING 1'!$V:$V,"feb-22",'BOOKING 1'!$J:$J,A11)</f>
        <v>0</v>
      </c>
      <c r="S11" s="224"/>
      <c r="T11" s="224"/>
      <c r="U11" s="224"/>
      <c r="V11" s="224"/>
      <c r="W11" s="224"/>
      <c r="X11" s="224"/>
      <c r="Y11" s="224"/>
      <c r="Z11" s="224"/>
      <c r="AA11" s="235"/>
      <c r="AB11" s="235"/>
      <c r="AC11" s="236">
        <f t="shared" si="4"/>
        <v>5</v>
      </c>
      <c r="AD11" s="250"/>
      <c r="AE11" s="221" t="s">
        <v>2943</v>
      </c>
      <c r="AF11" s="217">
        <v>8</v>
      </c>
      <c r="AG11" s="217">
        <f>[1]summary!S25</f>
        <v>4</v>
      </c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36">
        <f t="shared" si="0"/>
        <v>12</v>
      </c>
      <c r="AS11" s="249"/>
      <c r="AT11" s="221" t="s">
        <v>2943</v>
      </c>
      <c r="AU11" s="217" t="e">
        <f>COUNTIFS('[2]2022-stock'!P:P,"JAN-22",'[2]2022-stock'!I:I,A11)</f>
        <v>#VALUE!</v>
      </c>
      <c r="AV11" s="217" t="e">
        <f>COUNTIFS('[2]2022-stock'!$P:$P,"feb-22",'[2]2022-stock'!$I:$I,A11)</f>
        <v>#VALUE!</v>
      </c>
      <c r="AW11" s="217"/>
      <c r="AX11" s="217"/>
      <c r="AY11" s="217"/>
      <c r="AZ11" s="217"/>
      <c r="BA11" s="217"/>
      <c r="BB11" s="217"/>
      <c r="BC11" s="217"/>
      <c r="BD11" s="209"/>
      <c r="BE11" s="209"/>
      <c r="BF11" s="209"/>
      <c r="BG11" s="245" t="e">
        <f t="shared" si="5"/>
        <v>#VALUE!</v>
      </c>
      <c r="BH11" s="249"/>
      <c r="BI11" s="221" t="s">
        <v>2943</v>
      </c>
      <c r="BJ11" s="242">
        <f>[3]SUMM!R25</f>
        <v>7</v>
      </c>
      <c r="BK11" s="242">
        <f>[3]SUMM!S25</f>
        <v>6</v>
      </c>
      <c r="BL11" s="242"/>
      <c r="BM11" s="242"/>
      <c r="BN11" s="242"/>
      <c r="BO11" s="242"/>
      <c r="BP11" s="242"/>
      <c r="BQ11" s="242"/>
      <c r="BR11" s="242"/>
      <c r="BS11" s="242"/>
      <c r="BT11" s="242"/>
      <c r="BU11" s="242"/>
      <c r="BV11" s="208">
        <f t="shared" si="1"/>
        <v>13</v>
      </c>
      <c r="BW11" s="249"/>
      <c r="BX11" s="221" t="s">
        <v>2943</v>
      </c>
      <c r="BY11" s="242">
        <v>34</v>
      </c>
      <c r="BZ11" s="242">
        <f>[4]feb!R35</f>
        <v>43</v>
      </c>
      <c r="CA11" s="242"/>
      <c r="CB11" s="242"/>
      <c r="CC11" s="242"/>
      <c r="CD11" s="242"/>
      <c r="CE11" s="242"/>
      <c r="CF11" s="242"/>
      <c r="CG11" s="242"/>
      <c r="CH11" s="242"/>
      <c r="CI11" s="242"/>
      <c r="CJ11" s="242"/>
      <c r="CK11" s="208">
        <f t="shared" si="2"/>
        <v>77</v>
      </c>
      <c r="CL11" s="249"/>
      <c r="CM11" s="229" t="s">
        <v>2943</v>
      </c>
      <c r="CN11" s="233" t="e">
        <f>COUNTIFS([2]INSURANCE!O:O,"JAN-22",[2]INSURANCE!C:C,"FRESH",[2]INSURANCE!K:K,A11)</f>
        <v>#VALUE!</v>
      </c>
      <c r="CO11" s="233" t="e">
        <f>COUNTIFS([2]INSURANCE!$O:$O,"CURRENT",[2]INSURANCE!$C:$C,"FRESH",[2]INSURANCE!$K:$K,A11)</f>
        <v>#VALUE!</v>
      </c>
      <c r="CP11" s="224"/>
      <c r="CQ11" s="224"/>
      <c r="CR11" s="224"/>
      <c r="CS11" s="224"/>
      <c r="CT11" s="224"/>
      <c r="CU11" s="224"/>
      <c r="CV11" s="224"/>
      <c r="CW11" s="224"/>
      <c r="CX11" s="235"/>
      <c r="CY11" s="235"/>
      <c r="CZ11" s="236" t="e">
        <f t="shared" si="6"/>
        <v>#VALUE!</v>
      </c>
    </row>
    <row r="12" spans="1:104" ht="15" customHeight="1" x14ac:dyDescent="0.25">
      <c r="A12" s="229" t="s">
        <v>632</v>
      </c>
      <c r="B12" s="233">
        <v>13</v>
      </c>
      <c r="C12" s="234" t="e">
        <f>#REF!</f>
        <v>#REF!</v>
      </c>
      <c r="D12" s="224"/>
      <c r="E12" s="224"/>
      <c r="F12" s="224"/>
      <c r="G12" s="224"/>
      <c r="H12" s="224"/>
      <c r="I12" s="224"/>
      <c r="J12" s="224"/>
      <c r="K12" s="224"/>
      <c r="L12" s="235"/>
      <c r="M12" s="235"/>
      <c r="N12" s="236" t="e">
        <f t="shared" si="3"/>
        <v>#REF!</v>
      </c>
      <c r="P12" s="229" t="s">
        <v>632</v>
      </c>
      <c r="Q12" s="233">
        <v>5</v>
      </c>
      <c r="R12" s="233">
        <f>COUNTIFS('BOOKING 1'!$V:$V,"feb-22",'BOOKING 1'!$J:$J,A12)</f>
        <v>0</v>
      </c>
      <c r="S12" s="224"/>
      <c r="T12" s="224"/>
      <c r="U12" s="224"/>
      <c r="V12" s="224"/>
      <c r="W12" s="224"/>
      <c r="X12" s="224"/>
      <c r="Y12" s="224"/>
      <c r="Z12" s="224"/>
      <c r="AA12" s="235"/>
      <c r="AB12" s="235"/>
      <c r="AC12" s="236">
        <f t="shared" si="4"/>
        <v>5</v>
      </c>
      <c r="AE12" s="221" t="s">
        <v>632</v>
      </c>
      <c r="AF12" s="217">
        <v>1</v>
      </c>
      <c r="AG12" s="217">
        <f>[1]summary!S26</f>
        <v>1</v>
      </c>
      <c r="AH12" s="217"/>
      <c r="AI12" s="217"/>
      <c r="AJ12" s="217"/>
      <c r="AK12" s="217"/>
      <c r="AL12" s="217"/>
      <c r="AM12" s="217"/>
      <c r="AN12" s="217"/>
      <c r="AO12" s="217"/>
      <c r="AP12" s="217"/>
      <c r="AQ12" s="217"/>
      <c r="AR12" s="236">
        <f t="shared" si="0"/>
        <v>2</v>
      </c>
      <c r="AT12" s="221" t="s">
        <v>632</v>
      </c>
      <c r="AU12" s="217" t="e">
        <f>COUNTIFS('[2]2022-stock'!P:P,"JAN-22",'[2]2022-stock'!I:I,A12)</f>
        <v>#VALUE!</v>
      </c>
      <c r="AV12" s="217" t="e">
        <f>COUNTIFS('[2]2022-stock'!$P:$P,"feb-22",'[2]2022-stock'!$I:$I,A12)</f>
        <v>#VALUE!</v>
      </c>
      <c r="AW12" s="217"/>
      <c r="AX12" s="217"/>
      <c r="AY12" s="217"/>
      <c r="AZ12" s="217"/>
      <c r="BA12" s="217"/>
      <c r="BB12" s="217"/>
      <c r="BC12" s="217"/>
      <c r="BD12" s="209"/>
      <c r="BE12" s="209"/>
      <c r="BF12" s="209"/>
      <c r="BG12" s="245" t="e">
        <f t="shared" si="5"/>
        <v>#VALUE!</v>
      </c>
      <c r="BI12" s="221" t="s">
        <v>632</v>
      </c>
      <c r="BJ12" s="242">
        <f>[3]SUMM!R26</f>
        <v>1</v>
      </c>
      <c r="BK12" s="242">
        <f>[3]SUMM!S26</f>
        <v>2</v>
      </c>
      <c r="BL12" s="242"/>
      <c r="BM12" s="242"/>
      <c r="BN12" s="242"/>
      <c r="BO12" s="242"/>
      <c r="BP12" s="242"/>
      <c r="BQ12" s="242"/>
      <c r="BR12" s="242"/>
      <c r="BS12" s="242"/>
      <c r="BT12" s="242"/>
      <c r="BU12" s="242"/>
      <c r="BV12" s="208">
        <f t="shared" si="1"/>
        <v>3</v>
      </c>
      <c r="BX12" s="221" t="s">
        <v>632</v>
      </c>
      <c r="BY12" s="242">
        <v>0</v>
      </c>
      <c r="BZ12" s="242">
        <f>[4]feb!R36</f>
        <v>0</v>
      </c>
      <c r="CA12" s="242"/>
      <c r="CB12" s="242"/>
      <c r="CC12" s="242"/>
      <c r="CD12" s="242"/>
      <c r="CE12" s="242"/>
      <c r="CF12" s="242"/>
      <c r="CG12" s="242"/>
      <c r="CH12" s="242"/>
      <c r="CI12" s="242"/>
      <c r="CJ12" s="242"/>
      <c r="CK12" s="208">
        <f t="shared" si="2"/>
        <v>0</v>
      </c>
      <c r="CM12" s="229" t="s">
        <v>632</v>
      </c>
      <c r="CN12" s="233" t="e">
        <f>COUNTIFS([2]INSURANCE!O:O,"JAN-22",[2]INSURANCE!C:C,"FRESH",[2]INSURANCE!K:K,A12)</f>
        <v>#VALUE!</v>
      </c>
      <c r="CO12" s="233" t="e">
        <f>COUNTIFS([2]INSURANCE!$O:$O,"CURRENT",[2]INSURANCE!$C:$C,"FRESH",[2]INSURANCE!$K:$K,A12)</f>
        <v>#VALUE!</v>
      </c>
      <c r="CP12" s="224"/>
      <c r="CQ12" s="224"/>
      <c r="CR12" s="224"/>
      <c r="CS12" s="224"/>
      <c r="CT12" s="224"/>
      <c r="CU12" s="224"/>
      <c r="CV12" s="224"/>
      <c r="CW12" s="224"/>
      <c r="CX12" s="235"/>
      <c r="CY12" s="235"/>
      <c r="CZ12" s="236" t="e">
        <f t="shared" si="6"/>
        <v>#VALUE!</v>
      </c>
    </row>
    <row r="13" spans="1:104" ht="15" customHeight="1" x14ac:dyDescent="0.25">
      <c r="A13" s="227" t="s">
        <v>633</v>
      </c>
      <c r="B13" s="233">
        <v>0</v>
      </c>
      <c r="C13" s="234" t="e">
        <f>#REF!</f>
        <v>#REF!</v>
      </c>
      <c r="D13" s="224"/>
      <c r="E13" s="224"/>
      <c r="F13" s="224"/>
      <c r="G13" s="224"/>
      <c r="H13" s="224"/>
      <c r="I13" s="224"/>
      <c r="J13" s="224"/>
      <c r="K13" s="224"/>
      <c r="L13" s="235"/>
      <c r="M13" s="235"/>
      <c r="N13" s="236" t="e">
        <f t="shared" si="3"/>
        <v>#REF!</v>
      </c>
      <c r="P13" s="227" t="s">
        <v>633</v>
      </c>
      <c r="Q13" s="233">
        <v>0</v>
      </c>
      <c r="R13" s="233">
        <f>COUNTIFS('BOOKING 1'!$V:$V,"feb-22",'BOOKING 1'!$J:$J,A13)</f>
        <v>0</v>
      </c>
      <c r="S13" s="224"/>
      <c r="T13" s="224"/>
      <c r="U13" s="224"/>
      <c r="V13" s="224"/>
      <c r="W13" s="224"/>
      <c r="X13" s="224"/>
      <c r="Y13" s="224"/>
      <c r="Z13" s="224"/>
      <c r="AA13" s="235"/>
      <c r="AB13" s="235"/>
      <c r="AC13" s="236">
        <f t="shared" si="4"/>
        <v>0</v>
      </c>
      <c r="AE13" s="219" t="s">
        <v>633</v>
      </c>
      <c r="AF13" s="217">
        <v>0</v>
      </c>
      <c r="AG13" s="217">
        <f>[1]summary!S27</f>
        <v>0</v>
      </c>
      <c r="AH13" s="217"/>
      <c r="AI13" s="217"/>
      <c r="AJ13" s="217"/>
      <c r="AK13" s="217"/>
      <c r="AL13" s="217"/>
      <c r="AM13" s="217"/>
      <c r="AN13" s="217"/>
      <c r="AO13" s="217"/>
      <c r="AP13" s="217"/>
      <c r="AQ13" s="217"/>
      <c r="AR13" s="236">
        <f t="shared" si="0"/>
        <v>0</v>
      </c>
      <c r="AT13" s="219" t="s">
        <v>633</v>
      </c>
      <c r="AU13" s="217" t="e">
        <f>COUNTIFS('[2]2022-stock'!P:P,"JAN-22",'[2]2022-stock'!I:I,A13)</f>
        <v>#VALUE!</v>
      </c>
      <c r="AV13" s="217" t="e">
        <f>COUNTIFS('[2]2022-stock'!$P:$P,"feb-22",'[2]2022-stock'!$I:$I,A13)</f>
        <v>#VALUE!</v>
      </c>
      <c r="AW13" s="217"/>
      <c r="AX13" s="217"/>
      <c r="AY13" s="217"/>
      <c r="AZ13" s="217"/>
      <c r="BA13" s="217"/>
      <c r="BB13" s="217"/>
      <c r="BC13" s="217"/>
      <c r="BD13" s="209"/>
      <c r="BE13" s="209"/>
      <c r="BF13" s="209"/>
      <c r="BG13" s="245" t="e">
        <f t="shared" si="5"/>
        <v>#VALUE!</v>
      </c>
      <c r="BI13" s="219" t="s">
        <v>633</v>
      </c>
      <c r="BJ13" s="242">
        <f>[3]SUMM!R27</f>
        <v>0</v>
      </c>
      <c r="BK13" s="242">
        <f>[3]SUMM!S27</f>
        <v>0</v>
      </c>
      <c r="BL13" s="242"/>
      <c r="BM13" s="242"/>
      <c r="BN13" s="242"/>
      <c r="BO13" s="242"/>
      <c r="BP13" s="242"/>
      <c r="BQ13" s="242"/>
      <c r="BR13" s="242"/>
      <c r="BS13" s="242"/>
      <c r="BT13" s="242"/>
      <c r="BU13" s="242"/>
      <c r="BV13" s="208">
        <f t="shared" si="1"/>
        <v>0</v>
      </c>
      <c r="BX13" s="219" t="s">
        <v>633</v>
      </c>
      <c r="BY13" s="242">
        <v>0</v>
      </c>
      <c r="BZ13" s="242">
        <f>[4]feb!R37</f>
        <v>0</v>
      </c>
      <c r="CA13" s="242"/>
      <c r="CB13" s="242"/>
      <c r="CC13" s="242"/>
      <c r="CD13" s="242"/>
      <c r="CE13" s="242"/>
      <c r="CF13" s="242"/>
      <c r="CG13" s="242"/>
      <c r="CH13" s="242"/>
      <c r="CI13" s="242"/>
      <c r="CJ13" s="242"/>
      <c r="CK13" s="208">
        <f t="shared" si="2"/>
        <v>0</v>
      </c>
      <c r="CM13" s="227" t="s">
        <v>633</v>
      </c>
      <c r="CN13" s="233" t="e">
        <f>COUNTIFS([2]INSURANCE!O:O,"JAN-22",[2]INSURANCE!C:C,"FRESH",[2]INSURANCE!K:K,A13)</f>
        <v>#VALUE!</v>
      </c>
      <c r="CO13" s="233" t="e">
        <f>COUNTIFS([2]INSURANCE!$O:$O,"CURRENT",[2]INSURANCE!$C:$C,"FRESH",[2]INSURANCE!$K:$K,A13)</f>
        <v>#VALUE!</v>
      </c>
      <c r="CP13" s="224"/>
      <c r="CQ13" s="224"/>
      <c r="CR13" s="224"/>
      <c r="CS13" s="224"/>
      <c r="CT13" s="224"/>
      <c r="CU13" s="224"/>
      <c r="CV13" s="224"/>
      <c r="CW13" s="224"/>
      <c r="CX13" s="235"/>
      <c r="CY13" s="235"/>
      <c r="CZ13" s="236" t="e">
        <f t="shared" si="6"/>
        <v>#VALUE!</v>
      </c>
    </row>
    <row r="14" spans="1:104" ht="15" customHeight="1" x14ac:dyDescent="0.25">
      <c r="A14" s="227" t="s">
        <v>634</v>
      </c>
      <c r="B14" s="233">
        <v>9</v>
      </c>
      <c r="C14" s="234" t="e">
        <f>#REF!</f>
        <v>#REF!</v>
      </c>
      <c r="D14" s="224"/>
      <c r="E14" s="224"/>
      <c r="F14" s="224"/>
      <c r="G14" s="224"/>
      <c r="H14" s="224"/>
      <c r="I14" s="224"/>
      <c r="J14" s="224"/>
      <c r="K14" s="224"/>
      <c r="L14" s="235"/>
      <c r="M14" s="235"/>
      <c r="N14" s="236" t="e">
        <f t="shared" si="3"/>
        <v>#REF!</v>
      </c>
      <c r="P14" s="227" t="s">
        <v>634</v>
      </c>
      <c r="Q14" s="233">
        <v>2</v>
      </c>
      <c r="R14" s="233">
        <f>COUNTIFS('BOOKING 1'!$V:$V,"feb-22",'BOOKING 1'!$J:$J,A14)</f>
        <v>0</v>
      </c>
      <c r="S14" s="224"/>
      <c r="T14" s="224"/>
      <c r="U14" s="224"/>
      <c r="V14" s="224"/>
      <c r="W14" s="224"/>
      <c r="X14" s="224"/>
      <c r="Y14" s="224"/>
      <c r="Z14" s="224"/>
      <c r="AA14" s="235"/>
      <c r="AB14" s="235"/>
      <c r="AC14" s="236">
        <f t="shared" si="4"/>
        <v>2</v>
      </c>
      <c r="AE14" s="219" t="s">
        <v>634</v>
      </c>
      <c r="AF14" s="217">
        <v>1</v>
      </c>
      <c r="AG14" s="217">
        <f>[1]summary!S28</f>
        <v>1</v>
      </c>
      <c r="AH14" s="217"/>
      <c r="AI14" s="217"/>
      <c r="AJ14" s="217"/>
      <c r="AK14" s="217"/>
      <c r="AL14" s="217"/>
      <c r="AM14" s="217"/>
      <c r="AN14" s="217"/>
      <c r="AO14" s="217"/>
      <c r="AP14" s="217"/>
      <c r="AQ14" s="217"/>
      <c r="AR14" s="236">
        <f t="shared" si="0"/>
        <v>2</v>
      </c>
      <c r="AT14" s="219" t="s">
        <v>634</v>
      </c>
      <c r="AU14" s="217" t="e">
        <f>COUNTIFS('[2]2022-stock'!P:P,"JAN-22",'[2]2022-stock'!I:I,A14)</f>
        <v>#VALUE!</v>
      </c>
      <c r="AV14" s="217" t="e">
        <f>COUNTIFS('[2]2022-stock'!$P:$P,"feb-22",'[2]2022-stock'!$I:$I,A14)</f>
        <v>#VALUE!</v>
      </c>
      <c r="AW14" s="217"/>
      <c r="AX14" s="217"/>
      <c r="AY14" s="217"/>
      <c r="AZ14" s="217"/>
      <c r="BA14" s="217"/>
      <c r="BB14" s="217"/>
      <c r="BC14" s="217"/>
      <c r="BD14" s="209"/>
      <c r="BE14" s="209"/>
      <c r="BF14" s="209"/>
      <c r="BG14" s="245" t="e">
        <f t="shared" si="5"/>
        <v>#VALUE!</v>
      </c>
      <c r="BI14" s="219" t="s">
        <v>634</v>
      </c>
      <c r="BJ14" s="242">
        <f>[3]SUMM!R28</f>
        <v>0</v>
      </c>
      <c r="BK14" s="242">
        <f>[3]SUMM!S28</f>
        <v>2</v>
      </c>
      <c r="BL14" s="242"/>
      <c r="BM14" s="242"/>
      <c r="BN14" s="242"/>
      <c r="BO14" s="242"/>
      <c r="BP14" s="242"/>
      <c r="BQ14" s="242"/>
      <c r="BR14" s="242"/>
      <c r="BS14" s="242"/>
      <c r="BT14" s="242"/>
      <c r="BU14" s="242"/>
      <c r="BV14" s="208">
        <f t="shared" si="1"/>
        <v>2</v>
      </c>
      <c r="BX14" s="219" t="s">
        <v>634</v>
      </c>
      <c r="BY14" s="242">
        <v>5</v>
      </c>
      <c r="BZ14" s="242">
        <f>[4]feb!R38</f>
        <v>5</v>
      </c>
      <c r="CA14" s="242"/>
      <c r="CB14" s="242"/>
      <c r="CC14" s="242"/>
      <c r="CD14" s="242"/>
      <c r="CE14" s="242"/>
      <c r="CF14" s="242"/>
      <c r="CG14" s="242"/>
      <c r="CH14" s="242"/>
      <c r="CI14" s="242"/>
      <c r="CJ14" s="242"/>
      <c r="CK14" s="208">
        <f t="shared" si="2"/>
        <v>10</v>
      </c>
      <c r="CM14" s="227" t="s">
        <v>634</v>
      </c>
      <c r="CN14" s="233" t="e">
        <f>COUNTIFS([2]INSURANCE!O:O,"JAN-22",[2]INSURANCE!C:C,"FRESH",[2]INSURANCE!K:K,A14)</f>
        <v>#VALUE!</v>
      </c>
      <c r="CO14" s="233" t="e">
        <f>COUNTIFS([2]INSURANCE!$O:$O,"CURRENT",[2]INSURANCE!$C:$C,"FRESH",[2]INSURANCE!$K:$K,A14)</f>
        <v>#VALUE!</v>
      </c>
      <c r="CP14" s="224"/>
      <c r="CQ14" s="224"/>
      <c r="CR14" s="224"/>
      <c r="CS14" s="224"/>
      <c r="CT14" s="224"/>
      <c r="CU14" s="224"/>
      <c r="CV14" s="224"/>
      <c r="CW14" s="224"/>
      <c r="CX14" s="235"/>
      <c r="CY14" s="235"/>
      <c r="CZ14" s="236" t="e">
        <f t="shared" si="6"/>
        <v>#VALUE!</v>
      </c>
    </row>
    <row r="15" spans="1:104" s="261" customFormat="1" ht="15" customHeight="1" x14ac:dyDescent="0.25">
      <c r="A15" s="256" t="s">
        <v>4147</v>
      </c>
      <c r="B15" s="257" t="e">
        <f>COUNTIFS(#REF!,"JAN-22",#REF!,A15)</f>
        <v>#REF!</v>
      </c>
      <c r="C15" s="234" t="e">
        <f>COUNTIFS(#REF!,"current",#REF!,A15)</f>
        <v>#REF!</v>
      </c>
      <c r="D15" s="258"/>
      <c r="E15" s="258"/>
      <c r="F15" s="258"/>
      <c r="G15" s="258"/>
      <c r="H15" s="258"/>
      <c r="I15" s="258"/>
      <c r="J15" s="258"/>
      <c r="K15" s="258"/>
      <c r="L15" s="259"/>
      <c r="M15" s="259"/>
      <c r="N15" s="260" t="e">
        <f t="shared" si="3"/>
        <v>#REF!</v>
      </c>
      <c r="P15" s="256" t="s">
        <v>4147</v>
      </c>
      <c r="Q15" s="233">
        <v>0</v>
      </c>
      <c r="R15" s="233">
        <f>COUNTIFS('BOOKING 1'!$V:$V,"feb-22",'BOOKING 1'!$J:$J,A15)</f>
        <v>0</v>
      </c>
      <c r="S15" s="258"/>
      <c r="T15" s="258"/>
      <c r="U15" s="258"/>
      <c r="V15" s="258"/>
      <c r="W15" s="258"/>
      <c r="X15" s="258"/>
      <c r="Y15" s="258"/>
      <c r="Z15" s="258"/>
      <c r="AA15" s="259"/>
      <c r="AB15" s="259"/>
      <c r="AC15" s="260">
        <f t="shared" si="4"/>
        <v>0</v>
      </c>
      <c r="AE15" s="256" t="s">
        <v>4147</v>
      </c>
      <c r="AF15" s="217">
        <v>0</v>
      </c>
      <c r="AG15" s="217" t="e">
        <f>COUNTIFS('[2]T-RET'!K:K,A15,'[2]T-RET'!I:I,"CURRENT")</f>
        <v>#VALUE!</v>
      </c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260" t="e">
        <f t="shared" si="0"/>
        <v>#VALUE!</v>
      </c>
      <c r="AT15" s="256" t="s">
        <v>4147</v>
      </c>
      <c r="AU15" s="217" t="e">
        <f>COUNTIFS('[2]2022-stock'!P:P,"JAN-22",'[2]2022-stock'!I:I,A15)</f>
        <v>#VALUE!</v>
      </c>
      <c r="AV15" s="217" t="e">
        <f>COUNTIFS('[2]2022-stock'!$P:$P,"feb-22",'[2]2022-stock'!$I:$I,A15)</f>
        <v>#VALUE!</v>
      </c>
      <c r="AW15" s="117"/>
      <c r="AX15" s="117"/>
      <c r="AY15" s="117"/>
      <c r="AZ15" s="117"/>
      <c r="BA15" s="117"/>
      <c r="BB15" s="117"/>
      <c r="BC15" s="117"/>
      <c r="BD15" s="247"/>
      <c r="BE15" s="247"/>
      <c r="BF15" s="247"/>
      <c r="BG15" s="262" t="e">
        <f t="shared" si="5"/>
        <v>#VALUE!</v>
      </c>
      <c r="BI15" s="256" t="s">
        <v>4147</v>
      </c>
      <c r="BJ15" s="263"/>
      <c r="BK15" s="242"/>
      <c r="BL15" s="263"/>
      <c r="BM15" s="263"/>
      <c r="BN15" s="263"/>
      <c r="BO15" s="263"/>
      <c r="BP15" s="263"/>
      <c r="BQ15" s="263"/>
      <c r="BR15" s="263"/>
      <c r="BS15" s="263"/>
      <c r="BT15" s="263"/>
      <c r="BU15" s="263"/>
      <c r="BV15" s="264">
        <f t="shared" si="1"/>
        <v>0</v>
      </c>
      <c r="BX15" s="256" t="s">
        <v>4147</v>
      </c>
      <c r="BY15" s="263"/>
      <c r="BZ15" s="263"/>
      <c r="CA15" s="263"/>
      <c r="CB15" s="263"/>
      <c r="CC15" s="263"/>
      <c r="CD15" s="263"/>
      <c r="CE15" s="263"/>
      <c r="CF15" s="263"/>
      <c r="CG15" s="263"/>
      <c r="CH15" s="263"/>
      <c r="CI15" s="263"/>
      <c r="CJ15" s="263"/>
      <c r="CK15" s="264">
        <f t="shared" si="2"/>
        <v>0</v>
      </c>
      <c r="CL15" s="201"/>
      <c r="CM15" s="256" t="s">
        <v>4147</v>
      </c>
      <c r="CN15" s="233" t="e">
        <f>COUNTIFS([2]INSURANCE!O:O,"JAN-22",[2]INSURANCE!C:C,"FRESH",[2]INSURANCE!K:K,A15)</f>
        <v>#VALUE!</v>
      </c>
      <c r="CO15" s="233" t="e">
        <f>COUNTIFS([2]INSURANCE!$O:$O,"CURRENT",[2]INSURANCE!$C:$C,"FRESH",[2]INSURANCE!$K:$K,A15)</f>
        <v>#VALUE!</v>
      </c>
      <c r="CP15" s="258"/>
      <c r="CQ15" s="258"/>
      <c r="CR15" s="258"/>
      <c r="CS15" s="258"/>
      <c r="CT15" s="258"/>
      <c r="CU15" s="258"/>
      <c r="CV15" s="258"/>
      <c r="CW15" s="258"/>
      <c r="CX15" s="259"/>
      <c r="CY15" s="259"/>
      <c r="CZ15" s="260" t="e">
        <f t="shared" si="6"/>
        <v>#VALUE!</v>
      </c>
    </row>
    <row r="16" spans="1:104" s="261" customFormat="1" ht="15" customHeight="1" thickBot="1" x14ac:dyDescent="0.3">
      <c r="A16" s="256" t="s">
        <v>3634</v>
      </c>
      <c r="B16" s="257" t="e">
        <f>COUNTIFS(#REF!,"JAN-22",#REF!,A16)</f>
        <v>#REF!</v>
      </c>
      <c r="C16" s="234" t="e">
        <f>COUNTIFS(#REF!,"current",#REF!,A16)</f>
        <v>#REF!</v>
      </c>
      <c r="D16" s="265"/>
      <c r="E16" s="265"/>
      <c r="F16" s="265"/>
      <c r="G16" s="265"/>
      <c r="H16" s="265"/>
      <c r="I16" s="265"/>
      <c r="J16" s="266"/>
      <c r="K16" s="265"/>
      <c r="L16" s="259"/>
      <c r="M16" s="259"/>
      <c r="N16" s="260" t="e">
        <f t="shared" si="3"/>
        <v>#REF!</v>
      </c>
      <c r="P16" s="256" t="s">
        <v>3634</v>
      </c>
      <c r="Q16" s="257">
        <v>0</v>
      </c>
      <c r="R16" s="233">
        <f>COUNTIFS('BOOKING 1'!$V:$V,"feb-22",'BOOKING 1'!$J:$J,A16)</f>
        <v>0</v>
      </c>
      <c r="S16" s="265"/>
      <c r="T16" s="265"/>
      <c r="U16" s="265"/>
      <c r="V16" s="265"/>
      <c r="W16" s="265"/>
      <c r="X16" s="265"/>
      <c r="Y16" s="266"/>
      <c r="Z16" s="265"/>
      <c r="AA16" s="259"/>
      <c r="AB16" s="259"/>
      <c r="AC16" s="260">
        <f t="shared" si="4"/>
        <v>0</v>
      </c>
      <c r="AE16" s="256" t="s">
        <v>3634</v>
      </c>
      <c r="AF16" s="217">
        <v>0</v>
      </c>
      <c r="AG16" s="217" t="e">
        <f>COUNTIFS('[2]T-RET'!K:K,A16,'[2]T-RET'!I:I,"CURRENT")</f>
        <v>#VALUE!</v>
      </c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267" t="e">
        <f t="shared" si="0"/>
        <v>#VALUE!</v>
      </c>
      <c r="AT16" s="256" t="s">
        <v>3634</v>
      </c>
      <c r="AU16" s="217" t="e">
        <f>COUNTIFS('[2]2022-stock'!P:P,"JAN-22",'[2]2022-stock'!I:I,A16)</f>
        <v>#VALUE!</v>
      </c>
      <c r="AV16" s="217" t="e">
        <f>COUNTIFS('[2]2022-stock'!$P:$P,"feb-22",'[2]2022-stock'!$I:$I,A16)</f>
        <v>#VALUE!</v>
      </c>
      <c r="AW16" s="117"/>
      <c r="AX16" s="117"/>
      <c r="AY16" s="117"/>
      <c r="AZ16" s="117"/>
      <c r="BA16" s="117"/>
      <c r="BB16" s="117"/>
      <c r="BC16" s="117"/>
      <c r="BD16" s="247"/>
      <c r="BE16" s="247"/>
      <c r="BF16" s="247"/>
      <c r="BG16" s="262" t="e">
        <f t="shared" si="5"/>
        <v>#VALUE!</v>
      </c>
      <c r="BI16" s="256" t="s">
        <v>3634</v>
      </c>
      <c r="BJ16" s="263"/>
      <c r="BK16" s="242"/>
      <c r="BL16" s="263"/>
      <c r="BM16" s="263"/>
      <c r="BN16" s="263"/>
      <c r="BO16" s="263"/>
      <c r="BP16" s="263"/>
      <c r="BQ16" s="263"/>
      <c r="BR16" s="263"/>
      <c r="BS16" s="263"/>
      <c r="BT16" s="263"/>
      <c r="BU16" s="263"/>
      <c r="BV16" s="264">
        <f t="shared" si="1"/>
        <v>0</v>
      </c>
      <c r="BX16" s="256" t="s">
        <v>3634</v>
      </c>
      <c r="BY16" s="263"/>
      <c r="BZ16" s="263"/>
      <c r="CA16" s="263"/>
      <c r="CB16" s="263"/>
      <c r="CC16" s="263"/>
      <c r="CD16" s="263"/>
      <c r="CE16" s="263"/>
      <c r="CF16" s="263"/>
      <c r="CG16" s="263"/>
      <c r="CH16" s="263"/>
      <c r="CI16" s="263"/>
      <c r="CJ16" s="263"/>
      <c r="CK16" s="264">
        <f t="shared" si="2"/>
        <v>0</v>
      </c>
      <c r="CL16" s="201"/>
      <c r="CM16" s="256" t="s">
        <v>3634</v>
      </c>
      <c r="CN16" s="233" t="e">
        <f>COUNTIFS([2]INSURANCE!O:O,"JAN-22",[2]INSURANCE!C:C,"FRESH",[2]INSURANCE!K:K,A16)</f>
        <v>#VALUE!</v>
      </c>
      <c r="CO16" s="233" t="e">
        <f>COUNTIFS([2]INSURANCE!$O:$O,"CURRENT",[2]INSURANCE!$C:$C,"FRESH",[2]INSURANCE!$K:$K,A16)</f>
        <v>#VALUE!</v>
      </c>
      <c r="CP16" s="265"/>
      <c r="CQ16" s="265"/>
      <c r="CR16" s="265"/>
      <c r="CS16" s="265"/>
      <c r="CT16" s="265"/>
      <c r="CU16" s="265"/>
      <c r="CV16" s="266"/>
      <c r="CW16" s="265"/>
      <c r="CX16" s="259"/>
      <c r="CY16" s="259"/>
      <c r="CZ16" s="260" t="e">
        <f t="shared" si="6"/>
        <v>#VALUE!</v>
      </c>
    </row>
    <row r="17" spans="1:104" ht="15" customHeight="1" thickBot="1" x14ac:dyDescent="0.3">
      <c r="B17" s="230" t="e">
        <f t="shared" ref="B17:M17" si="7">SUM(B3:B16)</f>
        <v>#REF!</v>
      </c>
      <c r="C17" s="230" t="e">
        <f t="shared" si="7"/>
        <v>#REF!</v>
      </c>
      <c r="D17" s="230">
        <f t="shared" si="7"/>
        <v>0</v>
      </c>
      <c r="E17" s="230">
        <f t="shared" si="7"/>
        <v>0</v>
      </c>
      <c r="F17" s="230">
        <f t="shared" si="7"/>
        <v>0</v>
      </c>
      <c r="G17" s="230">
        <f t="shared" si="7"/>
        <v>0</v>
      </c>
      <c r="H17" s="230">
        <f t="shared" si="7"/>
        <v>0</v>
      </c>
      <c r="I17" s="230">
        <f t="shared" si="7"/>
        <v>0</v>
      </c>
      <c r="J17" s="230">
        <f t="shared" si="7"/>
        <v>0</v>
      </c>
      <c r="K17" s="230">
        <f t="shared" si="7"/>
        <v>0</v>
      </c>
      <c r="L17" s="230">
        <f t="shared" si="7"/>
        <v>0</v>
      </c>
      <c r="M17" s="230">
        <f t="shared" si="7"/>
        <v>0</v>
      </c>
      <c r="N17" s="230" t="e">
        <f>SUM(N3:N16)</f>
        <v>#REF!</v>
      </c>
      <c r="Q17" s="230">
        <f t="shared" ref="Q17:AB17" si="8">SUM(Q3:Q16)</f>
        <v>116</v>
      </c>
      <c r="R17" s="230">
        <f t="shared" si="8"/>
        <v>0</v>
      </c>
      <c r="S17" s="230">
        <f t="shared" si="8"/>
        <v>0</v>
      </c>
      <c r="T17" s="230">
        <f t="shared" si="8"/>
        <v>0</v>
      </c>
      <c r="U17" s="230">
        <f t="shared" si="8"/>
        <v>0</v>
      </c>
      <c r="V17" s="230">
        <f t="shared" si="8"/>
        <v>0</v>
      </c>
      <c r="W17" s="230">
        <f t="shared" si="8"/>
        <v>0</v>
      </c>
      <c r="X17" s="230">
        <f t="shared" si="8"/>
        <v>0</v>
      </c>
      <c r="Y17" s="230">
        <f t="shared" si="8"/>
        <v>0</v>
      </c>
      <c r="Z17" s="230">
        <f t="shared" si="8"/>
        <v>0</v>
      </c>
      <c r="AA17" s="230">
        <f t="shared" si="8"/>
        <v>0</v>
      </c>
      <c r="AB17" s="230">
        <f t="shared" si="8"/>
        <v>0</v>
      </c>
      <c r="AC17" s="230">
        <f>SUM(AC3:AC16)</f>
        <v>116</v>
      </c>
      <c r="AF17" s="225">
        <f>SUM(AF3:AF15)</f>
        <v>85</v>
      </c>
      <c r="AG17" s="226">
        <f>SUM(AG3:AG14)</f>
        <v>92</v>
      </c>
      <c r="AH17" s="226">
        <f>SUM(AH3:AH14)</f>
        <v>0</v>
      </c>
      <c r="AI17" s="226">
        <f>SUM(AI3:AI14)</f>
        <v>0</v>
      </c>
      <c r="AJ17" s="226">
        <f>SUM(AJ3:AJ14)</f>
        <v>0</v>
      </c>
      <c r="AK17" s="226">
        <f>SUM(AK3:AK15)</f>
        <v>0</v>
      </c>
      <c r="AL17" s="226">
        <f>SUM(AL3:AL16)</f>
        <v>0</v>
      </c>
      <c r="AM17" s="238">
        <f>SUM(AM3:AM15)</f>
        <v>0</v>
      </c>
      <c r="AN17" s="226">
        <f>SUM(AN3:AN15)</f>
        <v>0</v>
      </c>
      <c r="AO17" s="226">
        <f>SUM(AO3:AO14)</f>
        <v>0</v>
      </c>
      <c r="AP17" s="226">
        <f>SUM(AP3:AP14)</f>
        <v>0</v>
      </c>
      <c r="AQ17" s="226">
        <f>SUM(AQ3:AQ14)</f>
        <v>0</v>
      </c>
      <c r="AR17" s="239">
        <f t="shared" si="0"/>
        <v>177</v>
      </c>
      <c r="AU17" s="208" t="e">
        <f>SUM(AU3:AU16)</f>
        <v>#VALUE!</v>
      </c>
      <c r="AV17" s="208" t="e">
        <f>SUM(AV3:AV14)</f>
        <v>#VALUE!</v>
      </c>
      <c r="AW17" s="208">
        <f>SUM(AW3:AW14)</f>
        <v>0</v>
      </c>
      <c r="AX17" s="208">
        <f>SUM(AX3:AX14)</f>
        <v>0</v>
      </c>
      <c r="AY17" s="208">
        <f>SUM(AY3:AY14)</f>
        <v>0</v>
      </c>
      <c r="AZ17" s="208">
        <f>SUM(AZ3:AZ15)</f>
        <v>0</v>
      </c>
      <c r="BA17" s="208">
        <f>SUM(BA3:BA16)</f>
        <v>0</v>
      </c>
      <c r="BB17" s="237">
        <f>SUM(BB3:BB15)</f>
        <v>0</v>
      </c>
      <c r="BC17" s="208">
        <f>SUM(BC3:BC15)</f>
        <v>0</v>
      </c>
      <c r="BD17" s="208">
        <f>SUM(BD3:BD14)</f>
        <v>0</v>
      </c>
      <c r="BE17" s="208">
        <f>SUM(BE3:BE14)</f>
        <v>0</v>
      </c>
      <c r="BF17" s="208">
        <f>SUM(BF3:BF14)</f>
        <v>0</v>
      </c>
      <c r="BG17" s="244" t="e">
        <f t="shared" ref="BG17" si="9">SUM(AU17:BF17)</f>
        <v>#VALUE!</v>
      </c>
      <c r="BJ17" s="208">
        <f t="shared" ref="BJ17:BU17" si="10">SUM(BJ3:BJ16)</f>
        <v>89</v>
      </c>
      <c r="BK17" s="208">
        <f t="shared" si="10"/>
        <v>100</v>
      </c>
      <c r="BL17" s="208">
        <f t="shared" si="10"/>
        <v>0</v>
      </c>
      <c r="BM17" s="208">
        <f t="shared" si="10"/>
        <v>0</v>
      </c>
      <c r="BN17" s="208">
        <f t="shared" si="10"/>
        <v>0</v>
      </c>
      <c r="BO17" s="208">
        <f t="shared" si="10"/>
        <v>0</v>
      </c>
      <c r="BP17" s="208">
        <f t="shared" si="10"/>
        <v>0</v>
      </c>
      <c r="BQ17" s="208">
        <f t="shared" si="10"/>
        <v>0</v>
      </c>
      <c r="BR17" s="208">
        <f t="shared" si="10"/>
        <v>0</v>
      </c>
      <c r="BS17" s="208">
        <f t="shared" si="10"/>
        <v>0</v>
      </c>
      <c r="BT17" s="208">
        <f t="shared" si="10"/>
        <v>0</v>
      </c>
      <c r="BU17" s="208">
        <f t="shared" si="10"/>
        <v>0</v>
      </c>
      <c r="BV17" s="208">
        <f>SUM(BJ17:BU17)</f>
        <v>189</v>
      </c>
      <c r="BY17" s="208">
        <f t="shared" ref="BY17:CJ17" si="11">SUM(BY3:BY16)</f>
        <v>345</v>
      </c>
      <c r="BZ17" s="208">
        <f t="shared" si="11"/>
        <v>367</v>
      </c>
      <c r="CA17" s="208">
        <f t="shared" si="11"/>
        <v>0</v>
      </c>
      <c r="CB17" s="208">
        <f t="shared" si="11"/>
        <v>0</v>
      </c>
      <c r="CC17" s="208">
        <f t="shared" si="11"/>
        <v>0</v>
      </c>
      <c r="CD17" s="208">
        <f t="shared" si="11"/>
        <v>0</v>
      </c>
      <c r="CE17" s="208">
        <f t="shared" si="11"/>
        <v>0</v>
      </c>
      <c r="CF17" s="208">
        <f t="shared" si="11"/>
        <v>0</v>
      </c>
      <c r="CG17" s="208">
        <f t="shared" si="11"/>
        <v>0</v>
      </c>
      <c r="CH17" s="208">
        <f t="shared" si="11"/>
        <v>0</v>
      </c>
      <c r="CI17" s="208">
        <f t="shared" si="11"/>
        <v>0</v>
      </c>
      <c r="CJ17" s="208">
        <f t="shared" si="11"/>
        <v>0</v>
      </c>
      <c r="CK17" s="208">
        <f>SUM(BY17:CJ17)</f>
        <v>712</v>
      </c>
      <c r="CN17" s="230" t="e">
        <f t="shared" ref="CN17:CY17" si="12">SUM(CN3:CN16)</f>
        <v>#VALUE!</v>
      </c>
      <c r="CO17" s="230" t="e">
        <f t="shared" si="12"/>
        <v>#VALUE!</v>
      </c>
      <c r="CP17" s="230">
        <f t="shared" si="12"/>
        <v>0</v>
      </c>
      <c r="CQ17" s="230">
        <f t="shared" si="12"/>
        <v>0</v>
      </c>
      <c r="CR17" s="230">
        <f t="shared" si="12"/>
        <v>0</v>
      </c>
      <c r="CS17" s="230">
        <f t="shared" si="12"/>
        <v>0</v>
      </c>
      <c r="CT17" s="230">
        <f t="shared" si="12"/>
        <v>0</v>
      </c>
      <c r="CU17" s="230">
        <f t="shared" si="12"/>
        <v>0</v>
      </c>
      <c r="CV17" s="230">
        <f t="shared" si="12"/>
        <v>0</v>
      </c>
      <c r="CW17" s="230">
        <f t="shared" si="12"/>
        <v>0</v>
      </c>
      <c r="CX17" s="230">
        <f t="shared" si="12"/>
        <v>0</v>
      </c>
      <c r="CY17" s="230">
        <f t="shared" si="12"/>
        <v>0</v>
      </c>
      <c r="CZ17" s="230" t="e">
        <f>SUM(CZ3:CZ16)</f>
        <v>#VALUE!</v>
      </c>
    </row>
    <row r="19" spans="1:104" ht="15" customHeight="1" x14ac:dyDescent="0.25">
      <c r="A19" s="215"/>
      <c r="P19" s="215"/>
      <c r="CM19" s="215"/>
    </row>
    <row r="20" spans="1:104" ht="15" customHeight="1" x14ac:dyDescent="0.25">
      <c r="A20" s="215"/>
      <c r="P20" s="215"/>
      <c r="CM20" s="215"/>
    </row>
  </sheetData>
  <mergeCells count="7">
    <mergeCell ref="CN1:CZ1"/>
    <mergeCell ref="BY1:CK1"/>
    <mergeCell ref="B1:N1"/>
    <mergeCell ref="Q1:AC1"/>
    <mergeCell ref="AF1:AR1"/>
    <mergeCell ref="AU1:BG1"/>
    <mergeCell ref="BJ1:BV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pane xSplit="1" ySplit="1" topLeftCell="B901" activePane="bottomRight" state="frozen"/>
      <selection pane="topRight" activeCell="B1" sqref="B1"/>
      <selection pane="bottomLeft" activeCell="A2" sqref="A2"/>
      <selection pane="bottomRight" activeCell="E906" sqref="E906"/>
    </sheetView>
  </sheetViews>
  <sheetFormatPr defaultRowHeight="14.5" x14ac:dyDescent="0.35"/>
  <cols>
    <col min="1" max="1" width="51.1796875" style="15" bestFit="1" customWidth="1"/>
    <col min="2" max="2" width="10.54296875" style="76" bestFit="1" customWidth="1"/>
    <col min="3" max="3" width="57.1796875" bestFit="1" customWidth="1"/>
    <col min="4" max="4" width="8.453125" bestFit="1" customWidth="1"/>
    <col min="5" max="5" width="7.1796875" bestFit="1" customWidth="1"/>
    <col min="6" max="6" width="12.1796875" bestFit="1" customWidth="1"/>
    <col min="7" max="7" width="11" bestFit="1" customWidth="1"/>
    <col min="8" max="8" width="20" bestFit="1" customWidth="1"/>
    <col min="256" max="256" width="51.1796875" bestFit="1" customWidth="1"/>
    <col min="257" max="257" width="10.54296875" bestFit="1" customWidth="1"/>
    <col min="258" max="258" width="28.26953125" bestFit="1" customWidth="1"/>
    <col min="259" max="259" width="8.453125" bestFit="1" customWidth="1"/>
    <col min="260" max="260" width="7.1796875" bestFit="1" customWidth="1"/>
    <col min="261" max="261" width="10.453125" bestFit="1" customWidth="1"/>
    <col min="264" max="264" width="15.1796875" bestFit="1" customWidth="1"/>
    <col min="512" max="512" width="51.1796875" bestFit="1" customWidth="1"/>
    <col min="513" max="513" width="10.54296875" bestFit="1" customWidth="1"/>
    <col min="514" max="514" width="28.26953125" bestFit="1" customWidth="1"/>
    <col min="515" max="515" width="8.453125" bestFit="1" customWidth="1"/>
    <col min="516" max="516" width="7.1796875" bestFit="1" customWidth="1"/>
    <col min="517" max="517" width="10.453125" bestFit="1" customWidth="1"/>
    <col min="520" max="520" width="15.1796875" bestFit="1" customWidth="1"/>
    <col min="768" max="768" width="51.1796875" bestFit="1" customWidth="1"/>
    <col min="769" max="769" width="10.54296875" bestFit="1" customWidth="1"/>
    <col min="770" max="770" width="28.26953125" bestFit="1" customWidth="1"/>
    <col min="771" max="771" width="8.453125" bestFit="1" customWidth="1"/>
    <col min="772" max="772" width="7.1796875" bestFit="1" customWidth="1"/>
    <col min="773" max="773" width="10.453125" bestFit="1" customWidth="1"/>
    <col min="776" max="776" width="15.1796875" bestFit="1" customWidth="1"/>
    <col min="1024" max="1024" width="51.1796875" bestFit="1" customWidth="1"/>
    <col min="1025" max="1025" width="10.54296875" bestFit="1" customWidth="1"/>
    <col min="1026" max="1026" width="28.26953125" bestFit="1" customWidth="1"/>
    <col min="1027" max="1027" width="8.453125" bestFit="1" customWidth="1"/>
    <col min="1028" max="1028" width="7.1796875" bestFit="1" customWidth="1"/>
    <col min="1029" max="1029" width="10.453125" bestFit="1" customWidth="1"/>
    <col min="1032" max="1032" width="15.1796875" bestFit="1" customWidth="1"/>
    <col min="1280" max="1280" width="51.1796875" bestFit="1" customWidth="1"/>
    <col min="1281" max="1281" width="10.54296875" bestFit="1" customWidth="1"/>
    <col min="1282" max="1282" width="28.26953125" bestFit="1" customWidth="1"/>
    <col min="1283" max="1283" width="8.453125" bestFit="1" customWidth="1"/>
    <col min="1284" max="1284" width="7.1796875" bestFit="1" customWidth="1"/>
    <col min="1285" max="1285" width="10.453125" bestFit="1" customWidth="1"/>
    <col min="1288" max="1288" width="15.1796875" bestFit="1" customWidth="1"/>
    <col min="1536" max="1536" width="51.1796875" bestFit="1" customWidth="1"/>
    <col min="1537" max="1537" width="10.54296875" bestFit="1" customWidth="1"/>
    <col min="1538" max="1538" width="28.26953125" bestFit="1" customWidth="1"/>
    <col min="1539" max="1539" width="8.453125" bestFit="1" customWidth="1"/>
    <col min="1540" max="1540" width="7.1796875" bestFit="1" customWidth="1"/>
    <col min="1541" max="1541" width="10.453125" bestFit="1" customWidth="1"/>
    <col min="1544" max="1544" width="15.1796875" bestFit="1" customWidth="1"/>
    <col min="1792" max="1792" width="51.1796875" bestFit="1" customWidth="1"/>
    <col min="1793" max="1793" width="10.54296875" bestFit="1" customWidth="1"/>
    <col min="1794" max="1794" width="28.26953125" bestFit="1" customWidth="1"/>
    <col min="1795" max="1795" width="8.453125" bestFit="1" customWidth="1"/>
    <col min="1796" max="1796" width="7.1796875" bestFit="1" customWidth="1"/>
    <col min="1797" max="1797" width="10.453125" bestFit="1" customWidth="1"/>
    <col min="1800" max="1800" width="15.1796875" bestFit="1" customWidth="1"/>
    <col min="2048" max="2048" width="51.1796875" bestFit="1" customWidth="1"/>
    <col min="2049" max="2049" width="10.54296875" bestFit="1" customWidth="1"/>
    <col min="2050" max="2050" width="28.26953125" bestFit="1" customWidth="1"/>
    <col min="2051" max="2051" width="8.453125" bestFit="1" customWidth="1"/>
    <col min="2052" max="2052" width="7.1796875" bestFit="1" customWidth="1"/>
    <col min="2053" max="2053" width="10.453125" bestFit="1" customWidth="1"/>
    <col min="2056" max="2056" width="15.1796875" bestFit="1" customWidth="1"/>
    <col min="2304" max="2304" width="51.1796875" bestFit="1" customWidth="1"/>
    <col min="2305" max="2305" width="10.54296875" bestFit="1" customWidth="1"/>
    <col min="2306" max="2306" width="28.26953125" bestFit="1" customWidth="1"/>
    <col min="2307" max="2307" width="8.453125" bestFit="1" customWidth="1"/>
    <col min="2308" max="2308" width="7.1796875" bestFit="1" customWidth="1"/>
    <col min="2309" max="2309" width="10.453125" bestFit="1" customWidth="1"/>
    <col min="2312" max="2312" width="15.1796875" bestFit="1" customWidth="1"/>
    <col min="2560" max="2560" width="51.1796875" bestFit="1" customWidth="1"/>
    <col min="2561" max="2561" width="10.54296875" bestFit="1" customWidth="1"/>
    <col min="2562" max="2562" width="28.26953125" bestFit="1" customWidth="1"/>
    <col min="2563" max="2563" width="8.453125" bestFit="1" customWidth="1"/>
    <col min="2564" max="2564" width="7.1796875" bestFit="1" customWidth="1"/>
    <col min="2565" max="2565" width="10.453125" bestFit="1" customWidth="1"/>
    <col min="2568" max="2568" width="15.1796875" bestFit="1" customWidth="1"/>
    <col min="2816" max="2816" width="51.1796875" bestFit="1" customWidth="1"/>
    <col min="2817" max="2817" width="10.54296875" bestFit="1" customWidth="1"/>
    <col min="2818" max="2818" width="28.26953125" bestFit="1" customWidth="1"/>
    <col min="2819" max="2819" width="8.453125" bestFit="1" customWidth="1"/>
    <col min="2820" max="2820" width="7.1796875" bestFit="1" customWidth="1"/>
    <col min="2821" max="2821" width="10.453125" bestFit="1" customWidth="1"/>
    <col min="2824" max="2824" width="15.1796875" bestFit="1" customWidth="1"/>
    <col min="3072" max="3072" width="51.1796875" bestFit="1" customWidth="1"/>
    <col min="3073" max="3073" width="10.54296875" bestFit="1" customWidth="1"/>
    <col min="3074" max="3074" width="28.26953125" bestFit="1" customWidth="1"/>
    <col min="3075" max="3075" width="8.453125" bestFit="1" customWidth="1"/>
    <col min="3076" max="3076" width="7.1796875" bestFit="1" customWidth="1"/>
    <col min="3077" max="3077" width="10.453125" bestFit="1" customWidth="1"/>
    <col min="3080" max="3080" width="15.1796875" bestFit="1" customWidth="1"/>
    <col min="3328" max="3328" width="51.1796875" bestFit="1" customWidth="1"/>
    <col min="3329" max="3329" width="10.54296875" bestFit="1" customWidth="1"/>
    <col min="3330" max="3330" width="28.26953125" bestFit="1" customWidth="1"/>
    <col min="3331" max="3331" width="8.453125" bestFit="1" customWidth="1"/>
    <col min="3332" max="3332" width="7.1796875" bestFit="1" customWidth="1"/>
    <col min="3333" max="3333" width="10.453125" bestFit="1" customWidth="1"/>
    <col min="3336" max="3336" width="15.1796875" bestFit="1" customWidth="1"/>
    <col min="3584" max="3584" width="51.1796875" bestFit="1" customWidth="1"/>
    <col min="3585" max="3585" width="10.54296875" bestFit="1" customWidth="1"/>
    <col min="3586" max="3586" width="28.26953125" bestFit="1" customWidth="1"/>
    <col min="3587" max="3587" width="8.453125" bestFit="1" customWidth="1"/>
    <col min="3588" max="3588" width="7.1796875" bestFit="1" customWidth="1"/>
    <col min="3589" max="3589" width="10.453125" bestFit="1" customWidth="1"/>
    <col min="3592" max="3592" width="15.1796875" bestFit="1" customWidth="1"/>
    <col min="3840" max="3840" width="51.1796875" bestFit="1" customWidth="1"/>
    <col min="3841" max="3841" width="10.54296875" bestFit="1" customWidth="1"/>
    <col min="3842" max="3842" width="28.26953125" bestFit="1" customWidth="1"/>
    <col min="3843" max="3843" width="8.453125" bestFit="1" customWidth="1"/>
    <col min="3844" max="3844" width="7.1796875" bestFit="1" customWidth="1"/>
    <col min="3845" max="3845" width="10.453125" bestFit="1" customWidth="1"/>
    <col min="3848" max="3848" width="15.1796875" bestFit="1" customWidth="1"/>
    <col min="4096" max="4096" width="51.1796875" bestFit="1" customWidth="1"/>
    <col min="4097" max="4097" width="10.54296875" bestFit="1" customWidth="1"/>
    <col min="4098" max="4098" width="28.26953125" bestFit="1" customWidth="1"/>
    <col min="4099" max="4099" width="8.453125" bestFit="1" customWidth="1"/>
    <col min="4100" max="4100" width="7.1796875" bestFit="1" customWidth="1"/>
    <col min="4101" max="4101" width="10.453125" bestFit="1" customWidth="1"/>
    <col min="4104" max="4104" width="15.1796875" bestFit="1" customWidth="1"/>
    <col min="4352" max="4352" width="51.1796875" bestFit="1" customWidth="1"/>
    <col min="4353" max="4353" width="10.54296875" bestFit="1" customWidth="1"/>
    <col min="4354" max="4354" width="28.26953125" bestFit="1" customWidth="1"/>
    <col min="4355" max="4355" width="8.453125" bestFit="1" customWidth="1"/>
    <col min="4356" max="4356" width="7.1796875" bestFit="1" customWidth="1"/>
    <col min="4357" max="4357" width="10.453125" bestFit="1" customWidth="1"/>
    <col min="4360" max="4360" width="15.1796875" bestFit="1" customWidth="1"/>
    <col min="4608" max="4608" width="51.1796875" bestFit="1" customWidth="1"/>
    <col min="4609" max="4609" width="10.54296875" bestFit="1" customWidth="1"/>
    <col min="4610" max="4610" width="28.26953125" bestFit="1" customWidth="1"/>
    <col min="4611" max="4611" width="8.453125" bestFit="1" customWidth="1"/>
    <col min="4612" max="4612" width="7.1796875" bestFit="1" customWidth="1"/>
    <col min="4613" max="4613" width="10.453125" bestFit="1" customWidth="1"/>
    <col min="4616" max="4616" width="15.1796875" bestFit="1" customWidth="1"/>
    <col min="4864" max="4864" width="51.1796875" bestFit="1" customWidth="1"/>
    <col min="4865" max="4865" width="10.54296875" bestFit="1" customWidth="1"/>
    <col min="4866" max="4866" width="28.26953125" bestFit="1" customWidth="1"/>
    <col min="4867" max="4867" width="8.453125" bestFit="1" customWidth="1"/>
    <col min="4868" max="4868" width="7.1796875" bestFit="1" customWidth="1"/>
    <col min="4869" max="4869" width="10.453125" bestFit="1" customWidth="1"/>
    <col min="4872" max="4872" width="15.1796875" bestFit="1" customWidth="1"/>
    <col min="5120" max="5120" width="51.1796875" bestFit="1" customWidth="1"/>
    <col min="5121" max="5121" width="10.54296875" bestFit="1" customWidth="1"/>
    <col min="5122" max="5122" width="28.26953125" bestFit="1" customWidth="1"/>
    <col min="5123" max="5123" width="8.453125" bestFit="1" customWidth="1"/>
    <col min="5124" max="5124" width="7.1796875" bestFit="1" customWidth="1"/>
    <col min="5125" max="5125" width="10.453125" bestFit="1" customWidth="1"/>
    <col min="5128" max="5128" width="15.1796875" bestFit="1" customWidth="1"/>
    <col min="5376" max="5376" width="51.1796875" bestFit="1" customWidth="1"/>
    <col min="5377" max="5377" width="10.54296875" bestFit="1" customWidth="1"/>
    <col min="5378" max="5378" width="28.26953125" bestFit="1" customWidth="1"/>
    <col min="5379" max="5379" width="8.453125" bestFit="1" customWidth="1"/>
    <col min="5380" max="5380" width="7.1796875" bestFit="1" customWidth="1"/>
    <col min="5381" max="5381" width="10.453125" bestFit="1" customWidth="1"/>
    <col min="5384" max="5384" width="15.1796875" bestFit="1" customWidth="1"/>
    <col min="5632" max="5632" width="51.1796875" bestFit="1" customWidth="1"/>
    <col min="5633" max="5633" width="10.54296875" bestFit="1" customWidth="1"/>
    <col min="5634" max="5634" width="28.26953125" bestFit="1" customWidth="1"/>
    <col min="5635" max="5635" width="8.453125" bestFit="1" customWidth="1"/>
    <col min="5636" max="5636" width="7.1796875" bestFit="1" customWidth="1"/>
    <col min="5637" max="5637" width="10.453125" bestFit="1" customWidth="1"/>
    <col min="5640" max="5640" width="15.1796875" bestFit="1" customWidth="1"/>
    <col min="5888" max="5888" width="51.1796875" bestFit="1" customWidth="1"/>
    <col min="5889" max="5889" width="10.54296875" bestFit="1" customWidth="1"/>
    <col min="5890" max="5890" width="28.26953125" bestFit="1" customWidth="1"/>
    <col min="5891" max="5891" width="8.453125" bestFit="1" customWidth="1"/>
    <col min="5892" max="5892" width="7.1796875" bestFit="1" customWidth="1"/>
    <col min="5893" max="5893" width="10.453125" bestFit="1" customWidth="1"/>
    <col min="5896" max="5896" width="15.1796875" bestFit="1" customWidth="1"/>
    <col min="6144" max="6144" width="51.1796875" bestFit="1" customWidth="1"/>
    <col min="6145" max="6145" width="10.54296875" bestFit="1" customWidth="1"/>
    <col min="6146" max="6146" width="28.26953125" bestFit="1" customWidth="1"/>
    <col min="6147" max="6147" width="8.453125" bestFit="1" customWidth="1"/>
    <col min="6148" max="6148" width="7.1796875" bestFit="1" customWidth="1"/>
    <col min="6149" max="6149" width="10.453125" bestFit="1" customWidth="1"/>
    <col min="6152" max="6152" width="15.1796875" bestFit="1" customWidth="1"/>
    <col min="6400" max="6400" width="51.1796875" bestFit="1" customWidth="1"/>
    <col min="6401" max="6401" width="10.54296875" bestFit="1" customWidth="1"/>
    <col min="6402" max="6402" width="28.26953125" bestFit="1" customWidth="1"/>
    <col min="6403" max="6403" width="8.453125" bestFit="1" customWidth="1"/>
    <col min="6404" max="6404" width="7.1796875" bestFit="1" customWidth="1"/>
    <col min="6405" max="6405" width="10.453125" bestFit="1" customWidth="1"/>
    <col min="6408" max="6408" width="15.1796875" bestFit="1" customWidth="1"/>
    <col min="6656" max="6656" width="51.1796875" bestFit="1" customWidth="1"/>
    <col min="6657" max="6657" width="10.54296875" bestFit="1" customWidth="1"/>
    <col min="6658" max="6658" width="28.26953125" bestFit="1" customWidth="1"/>
    <col min="6659" max="6659" width="8.453125" bestFit="1" customWidth="1"/>
    <col min="6660" max="6660" width="7.1796875" bestFit="1" customWidth="1"/>
    <col min="6661" max="6661" width="10.453125" bestFit="1" customWidth="1"/>
    <col min="6664" max="6664" width="15.1796875" bestFit="1" customWidth="1"/>
    <col min="6912" max="6912" width="51.1796875" bestFit="1" customWidth="1"/>
    <col min="6913" max="6913" width="10.54296875" bestFit="1" customWidth="1"/>
    <col min="6914" max="6914" width="28.26953125" bestFit="1" customWidth="1"/>
    <col min="6915" max="6915" width="8.453125" bestFit="1" customWidth="1"/>
    <col min="6916" max="6916" width="7.1796875" bestFit="1" customWidth="1"/>
    <col min="6917" max="6917" width="10.453125" bestFit="1" customWidth="1"/>
    <col min="6920" max="6920" width="15.1796875" bestFit="1" customWidth="1"/>
    <col min="7168" max="7168" width="51.1796875" bestFit="1" customWidth="1"/>
    <col min="7169" max="7169" width="10.54296875" bestFit="1" customWidth="1"/>
    <col min="7170" max="7170" width="28.26953125" bestFit="1" customWidth="1"/>
    <col min="7171" max="7171" width="8.453125" bestFit="1" customWidth="1"/>
    <col min="7172" max="7172" width="7.1796875" bestFit="1" customWidth="1"/>
    <col min="7173" max="7173" width="10.453125" bestFit="1" customWidth="1"/>
    <col min="7176" max="7176" width="15.1796875" bestFit="1" customWidth="1"/>
    <col min="7424" max="7424" width="51.1796875" bestFit="1" customWidth="1"/>
    <col min="7425" max="7425" width="10.54296875" bestFit="1" customWidth="1"/>
    <col min="7426" max="7426" width="28.26953125" bestFit="1" customWidth="1"/>
    <col min="7427" max="7427" width="8.453125" bestFit="1" customWidth="1"/>
    <col min="7428" max="7428" width="7.1796875" bestFit="1" customWidth="1"/>
    <col min="7429" max="7429" width="10.453125" bestFit="1" customWidth="1"/>
    <col min="7432" max="7432" width="15.1796875" bestFit="1" customWidth="1"/>
    <col min="7680" max="7680" width="51.1796875" bestFit="1" customWidth="1"/>
    <col min="7681" max="7681" width="10.54296875" bestFit="1" customWidth="1"/>
    <col min="7682" max="7682" width="28.26953125" bestFit="1" customWidth="1"/>
    <col min="7683" max="7683" width="8.453125" bestFit="1" customWidth="1"/>
    <col min="7684" max="7684" width="7.1796875" bestFit="1" customWidth="1"/>
    <col min="7685" max="7685" width="10.453125" bestFit="1" customWidth="1"/>
    <col min="7688" max="7688" width="15.1796875" bestFit="1" customWidth="1"/>
    <col min="7936" max="7936" width="51.1796875" bestFit="1" customWidth="1"/>
    <col min="7937" max="7937" width="10.54296875" bestFit="1" customWidth="1"/>
    <col min="7938" max="7938" width="28.26953125" bestFit="1" customWidth="1"/>
    <col min="7939" max="7939" width="8.453125" bestFit="1" customWidth="1"/>
    <col min="7940" max="7940" width="7.1796875" bestFit="1" customWidth="1"/>
    <col min="7941" max="7941" width="10.453125" bestFit="1" customWidth="1"/>
    <col min="7944" max="7944" width="15.1796875" bestFit="1" customWidth="1"/>
    <col min="8192" max="8192" width="51.1796875" bestFit="1" customWidth="1"/>
    <col min="8193" max="8193" width="10.54296875" bestFit="1" customWidth="1"/>
    <col min="8194" max="8194" width="28.26953125" bestFit="1" customWidth="1"/>
    <col min="8195" max="8195" width="8.453125" bestFit="1" customWidth="1"/>
    <col min="8196" max="8196" width="7.1796875" bestFit="1" customWidth="1"/>
    <col min="8197" max="8197" width="10.453125" bestFit="1" customWidth="1"/>
    <col min="8200" max="8200" width="15.1796875" bestFit="1" customWidth="1"/>
    <col min="8448" max="8448" width="51.1796875" bestFit="1" customWidth="1"/>
    <col min="8449" max="8449" width="10.54296875" bestFit="1" customWidth="1"/>
    <col min="8450" max="8450" width="28.26953125" bestFit="1" customWidth="1"/>
    <col min="8451" max="8451" width="8.453125" bestFit="1" customWidth="1"/>
    <col min="8452" max="8452" width="7.1796875" bestFit="1" customWidth="1"/>
    <col min="8453" max="8453" width="10.453125" bestFit="1" customWidth="1"/>
    <col min="8456" max="8456" width="15.1796875" bestFit="1" customWidth="1"/>
    <col min="8704" max="8704" width="51.1796875" bestFit="1" customWidth="1"/>
    <col min="8705" max="8705" width="10.54296875" bestFit="1" customWidth="1"/>
    <col min="8706" max="8706" width="28.26953125" bestFit="1" customWidth="1"/>
    <col min="8707" max="8707" width="8.453125" bestFit="1" customWidth="1"/>
    <col min="8708" max="8708" width="7.1796875" bestFit="1" customWidth="1"/>
    <col min="8709" max="8709" width="10.453125" bestFit="1" customWidth="1"/>
    <col min="8712" max="8712" width="15.1796875" bestFit="1" customWidth="1"/>
    <col min="8960" max="8960" width="51.1796875" bestFit="1" customWidth="1"/>
    <col min="8961" max="8961" width="10.54296875" bestFit="1" customWidth="1"/>
    <col min="8962" max="8962" width="28.26953125" bestFit="1" customWidth="1"/>
    <col min="8963" max="8963" width="8.453125" bestFit="1" customWidth="1"/>
    <col min="8964" max="8964" width="7.1796875" bestFit="1" customWidth="1"/>
    <col min="8965" max="8965" width="10.453125" bestFit="1" customWidth="1"/>
    <col min="8968" max="8968" width="15.1796875" bestFit="1" customWidth="1"/>
    <col min="9216" max="9216" width="51.1796875" bestFit="1" customWidth="1"/>
    <col min="9217" max="9217" width="10.54296875" bestFit="1" customWidth="1"/>
    <col min="9218" max="9218" width="28.26953125" bestFit="1" customWidth="1"/>
    <col min="9219" max="9219" width="8.453125" bestFit="1" customWidth="1"/>
    <col min="9220" max="9220" width="7.1796875" bestFit="1" customWidth="1"/>
    <col min="9221" max="9221" width="10.453125" bestFit="1" customWidth="1"/>
    <col min="9224" max="9224" width="15.1796875" bestFit="1" customWidth="1"/>
    <col min="9472" max="9472" width="51.1796875" bestFit="1" customWidth="1"/>
    <col min="9473" max="9473" width="10.54296875" bestFit="1" customWidth="1"/>
    <col min="9474" max="9474" width="28.26953125" bestFit="1" customWidth="1"/>
    <col min="9475" max="9475" width="8.453125" bestFit="1" customWidth="1"/>
    <col min="9476" max="9476" width="7.1796875" bestFit="1" customWidth="1"/>
    <col min="9477" max="9477" width="10.453125" bestFit="1" customWidth="1"/>
    <col min="9480" max="9480" width="15.1796875" bestFit="1" customWidth="1"/>
    <col min="9728" max="9728" width="51.1796875" bestFit="1" customWidth="1"/>
    <col min="9729" max="9729" width="10.54296875" bestFit="1" customWidth="1"/>
    <col min="9730" max="9730" width="28.26953125" bestFit="1" customWidth="1"/>
    <col min="9731" max="9731" width="8.453125" bestFit="1" customWidth="1"/>
    <col min="9732" max="9732" width="7.1796875" bestFit="1" customWidth="1"/>
    <col min="9733" max="9733" width="10.453125" bestFit="1" customWidth="1"/>
    <col min="9736" max="9736" width="15.1796875" bestFit="1" customWidth="1"/>
    <col min="9984" max="9984" width="51.1796875" bestFit="1" customWidth="1"/>
    <col min="9985" max="9985" width="10.54296875" bestFit="1" customWidth="1"/>
    <col min="9986" max="9986" width="28.26953125" bestFit="1" customWidth="1"/>
    <col min="9987" max="9987" width="8.453125" bestFit="1" customWidth="1"/>
    <col min="9988" max="9988" width="7.1796875" bestFit="1" customWidth="1"/>
    <col min="9989" max="9989" width="10.453125" bestFit="1" customWidth="1"/>
    <col min="9992" max="9992" width="15.1796875" bestFit="1" customWidth="1"/>
    <col min="10240" max="10240" width="51.1796875" bestFit="1" customWidth="1"/>
    <col min="10241" max="10241" width="10.54296875" bestFit="1" customWidth="1"/>
    <col min="10242" max="10242" width="28.26953125" bestFit="1" customWidth="1"/>
    <col min="10243" max="10243" width="8.453125" bestFit="1" customWidth="1"/>
    <col min="10244" max="10244" width="7.1796875" bestFit="1" customWidth="1"/>
    <col min="10245" max="10245" width="10.453125" bestFit="1" customWidth="1"/>
    <col min="10248" max="10248" width="15.1796875" bestFit="1" customWidth="1"/>
    <col min="10496" max="10496" width="51.1796875" bestFit="1" customWidth="1"/>
    <col min="10497" max="10497" width="10.54296875" bestFit="1" customWidth="1"/>
    <col min="10498" max="10498" width="28.26953125" bestFit="1" customWidth="1"/>
    <col min="10499" max="10499" width="8.453125" bestFit="1" customWidth="1"/>
    <col min="10500" max="10500" width="7.1796875" bestFit="1" customWidth="1"/>
    <col min="10501" max="10501" width="10.453125" bestFit="1" customWidth="1"/>
    <col min="10504" max="10504" width="15.1796875" bestFit="1" customWidth="1"/>
    <col min="10752" max="10752" width="51.1796875" bestFit="1" customWidth="1"/>
    <col min="10753" max="10753" width="10.54296875" bestFit="1" customWidth="1"/>
    <col min="10754" max="10754" width="28.26953125" bestFit="1" customWidth="1"/>
    <col min="10755" max="10755" width="8.453125" bestFit="1" customWidth="1"/>
    <col min="10756" max="10756" width="7.1796875" bestFit="1" customWidth="1"/>
    <col min="10757" max="10757" width="10.453125" bestFit="1" customWidth="1"/>
    <col min="10760" max="10760" width="15.1796875" bestFit="1" customWidth="1"/>
    <col min="11008" max="11008" width="51.1796875" bestFit="1" customWidth="1"/>
    <col min="11009" max="11009" width="10.54296875" bestFit="1" customWidth="1"/>
    <col min="11010" max="11010" width="28.26953125" bestFit="1" customWidth="1"/>
    <col min="11011" max="11011" width="8.453125" bestFit="1" customWidth="1"/>
    <col min="11012" max="11012" width="7.1796875" bestFit="1" customWidth="1"/>
    <col min="11013" max="11013" width="10.453125" bestFit="1" customWidth="1"/>
    <col min="11016" max="11016" width="15.1796875" bestFit="1" customWidth="1"/>
    <col min="11264" max="11264" width="51.1796875" bestFit="1" customWidth="1"/>
    <col min="11265" max="11265" width="10.54296875" bestFit="1" customWidth="1"/>
    <col min="11266" max="11266" width="28.26953125" bestFit="1" customWidth="1"/>
    <col min="11267" max="11267" width="8.453125" bestFit="1" customWidth="1"/>
    <col min="11268" max="11268" width="7.1796875" bestFit="1" customWidth="1"/>
    <col min="11269" max="11269" width="10.453125" bestFit="1" customWidth="1"/>
    <col min="11272" max="11272" width="15.1796875" bestFit="1" customWidth="1"/>
    <col min="11520" max="11520" width="51.1796875" bestFit="1" customWidth="1"/>
    <col min="11521" max="11521" width="10.54296875" bestFit="1" customWidth="1"/>
    <col min="11522" max="11522" width="28.26953125" bestFit="1" customWidth="1"/>
    <col min="11523" max="11523" width="8.453125" bestFit="1" customWidth="1"/>
    <col min="11524" max="11524" width="7.1796875" bestFit="1" customWidth="1"/>
    <col min="11525" max="11525" width="10.453125" bestFit="1" customWidth="1"/>
    <col min="11528" max="11528" width="15.1796875" bestFit="1" customWidth="1"/>
    <col min="11776" max="11776" width="51.1796875" bestFit="1" customWidth="1"/>
    <col min="11777" max="11777" width="10.54296875" bestFit="1" customWidth="1"/>
    <col min="11778" max="11778" width="28.26953125" bestFit="1" customWidth="1"/>
    <col min="11779" max="11779" width="8.453125" bestFit="1" customWidth="1"/>
    <col min="11780" max="11780" width="7.1796875" bestFit="1" customWidth="1"/>
    <col min="11781" max="11781" width="10.453125" bestFit="1" customWidth="1"/>
    <col min="11784" max="11784" width="15.1796875" bestFit="1" customWidth="1"/>
    <col min="12032" max="12032" width="51.1796875" bestFit="1" customWidth="1"/>
    <col min="12033" max="12033" width="10.54296875" bestFit="1" customWidth="1"/>
    <col min="12034" max="12034" width="28.26953125" bestFit="1" customWidth="1"/>
    <col min="12035" max="12035" width="8.453125" bestFit="1" customWidth="1"/>
    <col min="12036" max="12036" width="7.1796875" bestFit="1" customWidth="1"/>
    <col min="12037" max="12037" width="10.453125" bestFit="1" customWidth="1"/>
    <col min="12040" max="12040" width="15.1796875" bestFit="1" customWidth="1"/>
    <col min="12288" max="12288" width="51.1796875" bestFit="1" customWidth="1"/>
    <col min="12289" max="12289" width="10.54296875" bestFit="1" customWidth="1"/>
    <col min="12290" max="12290" width="28.26953125" bestFit="1" customWidth="1"/>
    <col min="12291" max="12291" width="8.453125" bestFit="1" customWidth="1"/>
    <col min="12292" max="12292" width="7.1796875" bestFit="1" customWidth="1"/>
    <col min="12293" max="12293" width="10.453125" bestFit="1" customWidth="1"/>
    <col min="12296" max="12296" width="15.1796875" bestFit="1" customWidth="1"/>
    <col min="12544" max="12544" width="51.1796875" bestFit="1" customWidth="1"/>
    <col min="12545" max="12545" width="10.54296875" bestFit="1" customWidth="1"/>
    <col min="12546" max="12546" width="28.26953125" bestFit="1" customWidth="1"/>
    <col min="12547" max="12547" width="8.453125" bestFit="1" customWidth="1"/>
    <col min="12548" max="12548" width="7.1796875" bestFit="1" customWidth="1"/>
    <col min="12549" max="12549" width="10.453125" bestFit="1" customWidth="1"/>
    <col min="12552" max="12552" width="15.1796875" bestFit="1" customWidth="1"/>
    <col min="12800" max="12800" width="51.1796875" bestFit="1" customWidth="1"/>
    <col min="12801" max="12801" width="10.54296875" bestFit="1" customWidth="1"/>
    <col min="12802" max="12802" width="28.26953125" bestFit="1" customWidth="1"/>
    <col min="12803" max="12803" width="8.453125" bestFit="1" customWidth="1"/>
    <col min="12804" max="12804" width="7.1796875" bestFit="1" customWidth="1"/>
    <col min="12805" max="12805" width="10.453125" bestFit="1" customWidth="1"/>
    <col min="12808" max="12808" width="15.1796875" bestFit="1" customWidth="1"/>
    <col min="13056" max="13056" width="51.1796875" bestFit="1" customWidth="1"/>
    <col min="13057" max="13057" width="10.54296875" bestFit="1" customWidth="1"/>
    <col min="13058" max="13058" width="28.26953125" bestFit="1" customWidth="1"/>
    <col min="13059" max="13059" width="8.453125" bestFit="1" customWidth="1"/>
    <col min="13060" max="13060" width="7.1796875" bestFit="1" customWidth="1"/>
    <col min="13061" max="13061" width="10.453125" bestFit="1" customWidth="1"/>
    <col min="13064" max="13064" width="15.1796875" bestFit="1" customWidth="1"/>
    <col min="13312" max="13312" width="51.1796875" bestFit="1" customWidth="1"/>
    <col min="13313" max="13313" width="10.54296875" bestFit="1" customWidth="1"/>
    <col min="13314" max="13314" width="28.26953125" bestFit="1" customWidth="1"/>
    <col min="13315" max="13315" width="8.453125" bestFit="1" customWidth="1"/>
    <col min="13316" max="13316" width="7.1796875" bestFit="1" customWidth="1"/>
    <col min="13317" max="13317" width="10.453125" bestFit="1" customWidth="1"/>
    <col min="13320" max="13320" width="15.1796875" bestFit="1" customWidth="1"/>
    <col min="13568" max="13568" width="51.1796875" bestFit="1" customWidth="1"/>
    <col min="13569" max="13569" width="10.54296875" bestFit="1" customWidth="1"/>
    <col min="13570" max="13570" width="28.26953125" bestFit="1" customWidth="1"/>
    <col min="13571" max="13571" width="8.453125" bestFit="1" customWidth="1"/>
    <col min="13572" max="13572" width="7.1796875" bestFit="1" customWidth="1"/>
    <col min="13573" max="13573" width="10.453125" bestFit="1" customWidth="1"/>
    <col min="13576" max="13576" width="15.1796875" bestFit="1" customWidth="1"/>
    <col min="13824" max="13824" width="51.1796875" bestFit="1" customWidth="1"/>
    <col min="13825" max="13825" width="10.54296875" bestFit="1" customWidth="1"/>
    <col min="13826" max="13826" width="28.26953125" bestFit="1" customWidth="1"/>
    <col min="13827" max="13827" width="8.453125" bestFit="1" customWidth="1"/>
    <col min="13828" max="13828" width="7.1796875" bestFit="1" customWidth="1"/>
    <col min="13829" max="13829" width="10.453125" bestFit="1" customWidth="1"/>
    <col min="13832" max="13832" width="15.1796875" bestFit="1" customWidth="1"/>
    <col min="14080" max="14080" width="51.1796875" bestFit="1" customWidth="1"/>
    <col min="14081" max="14081" width="10.54296875" bestFit="1" customWidth="1"/>
    <col min="14082" max="14082" width="28.26953125" bestFit="1" customWidth="1"/>
    <col min="14083" max="14083" width="8.453125" bestFit="1" customWidth="1"/>
    <col min="14084" max="14084" width="7.1796875" bestFit="1" customWidth="1"/>
    <col min="14085" max="14085" width="10.453125" bestFit="1" customWidth="1"/>
    <col min="14088" max="14088" width="15.1796875" bestFit="1" customWidth="1"/>
    <col min="14336" max="14336" width="51.1796875" bestFit="1" customWidth="1"/>
    <col min="14337" max="14337" width="10.54296875" bestFit="1" customWidth="1"/>
    <col min="14338" max="14338" width="28.26953125" bestFit="1" customWidth="1"/>
    <col min="14339" max="14339" width="8.453125" bestFit="1" customWidth="1"/>
    <col min="14340" max="14340" width="7.1796875" bestFit="1" customWidth="1"/>
    <col min="14341" max="14341" width="10.453125" bestFit="1" customWidth="1"/>
    <col min="14344" max="14344" width="15.1796875" bestFit="1" customWidth="1"/>
    <col min="14592" max="14592" width="51.1796875" bestFit="1" customWidth="1"/>
    <col min="14593" max="14593" width="10.54296875" bestFit="1" customWidth="1"/>
    <col min="14594" max="14594" width="28.26953125" bestFit="1" customWidth="1"/>
    <col min="14595" max="14595" width="8.453125" bestFit="1" customWidth="1"/>
    <col min="14596" max="14596" width="7.1796875" bestFit="1" customWidth="1"/>
    <col min="14597" max="14597" width="10.453125" bestFit="1" customWidth="1"/>
    <col min="14600" max="14600" width="15.1796875" bestFit="1" customWidth="1"/>
    <col min="14848" max="14848" width="51.1796875" bestFit="1" customWidth="1"/>
    <col min="14849" max="14849" width="10.54296875" bestFit="1" customWidth="1"/>
    <col min="14850" max="14850" width="28.26953125" bestFit="1" customWidth="1"/>
    <col min="14851" max="14851" width="8.453125" bestFit="1" customWidth="1"/>
    <col min="14852" max="14852" width="7.1796875" bestFit="1" customWidth="1"/>
    <col min="14853" max="14853" width="10.453125" bestFit="1" customWidth="1"/>
    <col min="14856" max="14856" width="15.1796875" bestFit="1" customWidth="1"/>
    <col min="15104" max="15104" width="51.1796875" bestFit="1" customWidth="1"/>
    <col min="15105" max="15105" width="10.54296875" bestFit="1" customWidth="1"/>
    <col min="15106" max="15106" width="28.26953125" bestFit="1" customWidth="1"/>
    <col min="15107" max="15107" width="8.453125" bestFit="1" customWidth="1"/>
    <col min="15108" max="15108" width="7.1796875" bestFit="1" customWidth="1"/>
    <col min="15109" max="15109" width="10.453125" bestFit="1" customWidth="1"/>
    <col min="15112" max="15112" width="15.1796875" bestFit="1" customWidth="1"/>
    <col min="15360" max="15360" width="51.1796875" bestFit="1" customWidth="1"/>
    <col min="15361" max="15361" width="10.54296875" bestFit="1" customWidth="1"/>
    <col min="15362" max="15362" width="28.26953125" bestFit="1" customWidth="1"/>
    <col min="15363" max="15363" width="8.453125" bestFit="1" customWidth="1"/>
    <col min="15364" max="15364" width="7.1796875" bestFit="1" customWidth="1"/>
    <col min="15365" max="15365" width="10.453125" bestFit="1" customWidth="1"/>
    <col min="15368" max="15368" width="15.1796875" bestFit="1" customWidth="1"/>
    <col min="15616" max="15616" width="51.1796875" bestFit="1" customWidth="1"/>
    <col min="15617" max="15617" width="10.54296875" bestFit="1" customWidth="1"/>
    <col min="15618" max="15618" width="28.26953125" bestFit="1" customWidth="1"/>
    <col min="15619" max="15619" width="8.453125" bestFit="1" customWidth="1"/>
    <col min="15620" max="15620" width="7.1796875" bestFit="1" customWidth="1"/>
    <col min="15621" max="15621" width="10.453125" bestFit="1" customWidth="1"/>
    <col min="15624" max="15624" width="15.1796875" bestFit="1" customWidth="1"/>
    <col min="15872" max="15872" width="51.1796875" bestFit="1" customWidth="1"/>
    <col min="15873" max="15873" width="10.54296875" bestFit="1" customWidth="1"/>
    <col min="15874" max="15874" width="28.26953125" bestFit="1" customWidth="1"/>
    <col min="15875" max="15875" width="8.453125" bestFit="1" customWidth="1"/>
    <col min="15876" max="15876" width="7.1796875" bestFit="1" customWidth="1"/>
    <col min="15877" max="15877" width="10.453125" bestFit="1" customWidth="1"/>
    <col min="15880" max="15880" width="15.1796875" bestFit="1" customWidth="1"/>
    <col min="16128" max="16128" width="51.1796875" bestFit="1" customWidth="1"/>
    <col min="16129" max="16129" width="10.54296875" bestFit="1" customWidth="1"/>
    <col min="16130" max="16130" width="28.26953125" bestFit="1" customWidth="1"/>
    <col min="16131" max="16131" width="8.453125" bestFit="1" customWidth="1"/>
    <col min="16132" max="16132" width="7.1796875" bestFit="1" customWidth="1"/>
    <col min="16133" max="16133" width="10.453125" bestFit="1" customWidth="1"/>
    <col min="16136" max="16136" width="15.1796875" bestFit="1" customWidth="1"/>
  </cols>
  <sheetData>
    <row r="1" spans="1:9" ht="15" x14ac:dyDescent="0.25">
      <c r="A1" s="77" t="s">
        <v>638</v>
      </c>
      <c r="B1" s="74" t="s">
        <v>655</v>
      </c>
      <c r="C1" s="70" t="s">
        <v>647</v>
      </c>
      <c r="D1" s="74" t="s">
        <v>655</v>
      </c>
      <c r="E1" s="69" t="s">
        <v>648</v>
      </c>
      <c r="F1" s="69" t="s">
        <v>649</v>
      </c>
      <c r="G1" s="80" t="e">
        <f>VLOOKUP(A:A,'BOOKING 1'!G:J,5,0)</f>
        <v>#REF!</v>
      </c>
      <c r="H1" t="e">
        <f>VLOOKUP(A:A,'BOOKING 1'!G:H,3,0)</f>
        <v>#REF!</v>
      </c>
    </row>
    <row r="2" spans="1:9" s="85" customFormat="1" ht="15" x14ac:dyDescent="0.25">
      <c r="A2" s="5" t="s">
        <v>14</v>
      </c>
      <c r="B2" s="75">
        <v>44198</v>
      </c>
      <c r="C2" s="71" t="s">
        <v>650</v>
      </c>
      <c r="D2" s="192">
        <v>1</v>
      </c>
      <c r="E2" s="72">
        <v>495</v>
      </c>
      <c r="F2" s="73">
        <v>1160900</v>
      </c>
      <c r="G2" s="80" t="s">
        <v>18</v>
      </c>
      <c r="H2" s="119" t="s">
        <v>16</v>
      </c>
      <c r="I2" s="85" t="s">
        <v>3897</v>
      </c>
    </row>
    <row r="3" spans="1:9" s="85" customFormat="1" ht="15" x14ac:dyDescent="0.25">
      <c r="A3" s="11" t="s">
        <v>173</v>
      </c>
      <c r="B3" s="75">
        <v>44198</v>
      </c>
      <c r="C3" s="71" t="s">
        <v>651</v>
      </c>
      <c r="D3" s="192">
        <v>2</v>
      </c>
      <c r="E3" s="72">
        <v>496</v>
      </c>
      <c r="F3" s="73">
        <v>548145</v>
      </c>
      <c r="G3" s="80" t="s">
        <v>622</v>
      </c>
      <c r="H3" s="119" t="s">
        <v>175</v>
      </c>
      <c r="I3" s="178" t="s">
        <v>3897</v>
      </c>
    </row>
    <row r="4" spans="1:9" s="85" customFormat="1" ht="15" x14ac:dyDescent="0.25">
      <c r="A4" s="5" t="s">
        <v>71</v>
      </c>
      <c r="B4" s="75">
        <v>44198</v>
      </c>
      <c r="C4" s="71" t="s">
        <v>652</v>
      </c>
      <c r="D4" s="192">
        <v>3</v>
      </c>
      <c r="E4" s="72">
        <v>497</v>
      </c>
      <c r="F4" s="73">
        <v>1138264</v>
      </c>
      <c r="G4" s="80" t="s">
        <v>45</v>
      </c>
      <c r="H4" s="119" t="s">
        <v>25</v>
      </c>
      <c r="I4" s="178" t="s">
        <v>3897</v>
      </c>
    </row>
    <row r="5" spans="1:9" s="85" customFormat="1" ht="15" x14ac:dyDescent="0.25">
      <c r="A5" s="5" t="s">
        <v>7</v>
      </c>
      <c r="B5" s="75">
        <v>44198</v>
      </c>
      <c r="C5" s="71" t="s">
        <v>653</v>
      </c>
      <c r="D5" s="192">
        <v>4</v>
      </c>
      <c r="E5" s="72">
        <v>498</v>
      </c>
      <c r="F5" s="73">
        <v>1196612</v>
      </c>
      <c r="G5" s="80" t="s">
        <v>632</v>
      </c>
      <c r="H5" s="119" t="s">
        <v>9</v>
      </c>
      <c r="I5" s="178" t="s">
        <v>3897</v>
      </c>
    </row>
    <row r="6" spans="1:9" s="85" customFormat="1" ht="15" x14ac:dyDescent="0.25">
      <c r="A6" s="5" t="s">
        <v>108</v>
      </c>
      <c r="B6" s="75">
        <v>44200</v>
      </c>
      <c r="C6" s="71" t="s">
        <v>654</v>
      </c>
      <c r="D6" s="192">
        <v>5</v>
      </c>
      <c r="E6" s="72">
        <v>499</v>
      </c>
      <c r="F6" s="73">
        <v>699608</v>
      </c>
      <c r="G6" s="80" t="s">
        <v>626</v>
      </c>
      <c r="H6" s="119" t="s">
        <v>9</v>
      </c>
      <c r="I6" s="178" t="s">
        <v>3897</v>
      </c>
    </row>
    <row r="7" spans="1:9" s="85" customFormat="1" ht="15" x14ac:dyDescent="0.25">
      <c r="A7" s="11" t="s">
        <v>207</v>
      </c>
      <c r="B7" s="78">
        <v>44201</v>
      </c>
      <c r="C7" s="71" t="s">
        <v>677</v>
      </c>
      <c r="D7" s="192">
        <v>6</v>
      </c>
      <c r="E7" s="72">
        <v>500</v>
      </c>
      <c r="F7" s="73">
        <v>475390</v>
      </c>
      <c r="G7" s="80" t="s">
        <v>622</v>
      </c>
      <c r="H7" s="119" t="s">
        <v>64</v>
      </c>
      <c r="I7" s="178" t="s">
        <v>3897</v>
      </c>
    </row>
    <row r="8" spans="1:9" s="85" customFormat="1" ht="15" x14ac:dyDescent="0.25">
      <c r="A8" s="11" t="s">
        <v>191</v>
      </c>
      <c r="B8" s="78">
        <v>44201</v>
      </c>
      <c r="C8" s="71" t="s">
        <v>678</v>
      </c>
      <c r="D8" s="192">
        <v>7</v>
      </c>
      <c r="E8" s="72">
        <v>501</v>
      </c>
      <c r="F8" s="73">
        <v>830100</v>
      </c>
      <c r="G8" s="80" t="s">
        <v>45</v>
      </c>
      <c r="H8" s="119" t="s">
        <v>102</v>
      </c>
      <c r="I8" s="178" t="s">
        <v>3897</v>
      </c>
    </row>
    <row r="9" spans="1:9" s="85" customFormat="1" ht="15" x14ac:dyDescent="0.25">
      <c r="A9" s="5" t="s">
        <v>158</v>
      </c>
      <c r="B9" s="78">
        <v>44201</v>
      </c>
      <c r="C9" s="71" t="s">
        <v>679</v>
      </c>
      <c r="D9" s="192">
        <v>8</v>
      </c>
      <c r="E9" s="72">
        <v>502</v>
      </c>
      <c r="F9" s="73">
        <v>602614</v>
      </c>
      <c r="G9" s="80" t="s">
        <v>160</v>
      </c>
      <c r="H9" s="119" t="s">
        <v>50</v>
      </c>
      <c r="I9" s="178" t="s">
        <v>3897</v>
      </c>
    </row>
    <row r="10" spans="1:9" s="85" customFormat="1" ht="15" x14ac:dyDescent="0.25">
      <c r="A10" s="5" t="s">
        <v>30</v>
      </c>
      <c r="B10" s="78">
        <v>44201</v>
      </c>
      <c r="C10" s="71" t="s">
        <v>680</v>
      </c>
      <c r="D10" s="192">
        <v>9</v>
      </c>
      <c r="E10" s="72">
        <v>503</v>
      </c>
      <c r="F10" s="73">
        <v>1357900</v>
      </c>
      <c r="G10" s="80" t="s">
        <v>18</v>
      </c>
      <c r="H10" s="119" t="s">
        <v>32</v>
      </c>
      <c r="I10" s="178" t="s">
        <v>3897</v>
      </c>
    </row>
    <row r="11" spans="1:9" s="85" customFormat="1" ht="15" x14ac:dyDescent="0.25">
      <c r="A11" s="5" t="s">
        <v>35</v>
      </c>
      <c r="B11" s="78">
        <v>44201</v>
      </c>
      <c r="C11" s="71" t="s">
        <v>681</v>
      </c>
      <c r="D11" s="192">
        <v>10</v>
      </c>
      <c r="E11" s="72">
        <v>504</v>
      </c>
      <c r="F11" s="73">
        <v>759900</v>
      </c>
      <c r="G11" s="80" t="s">
        <v>38</v>
      </c>
      <c r="H11" s="119" t="s">
        <v>37</v>
      </c>
      <c r="I11" s="178" t="s">
        <v>3897</v>
      </c>
    </row>
    <row r="12" spans="1:9" s="85" customFormat="1" ht="15" x14ac:dyDescent="0.25">
      <c r="A12" s="5" t="s">
        <v>55</v>
      </c>
      <c r="B12" s="78">
        <v>44201</v>
      </c>
      <c r="C12" s="71" t="s">
        <v>682</v>
      </c>
      <c r="D12" s="192">
        <v>11</v>
      </c>
      <c r="E12" s="72">
        <v>505</v>
      </c>
      <c r="F12" s="73">
        <v>715185</v>
      </c>
      <c r="G12" s="80" t="s">
        <v>645</v>
      </c>
      <c r="H12" s="119" t="s">
        <v>57</v>
      </c>
      <c r="I12" s="178" t="s">
        <v>3897</v>
      </c>
    </row>
    <row r="13" spans="1:9" s="85" customFormat="1" ht="15" x14ac:dyDescent="0.25">
      <c r="A13" s="11" t="s">
        <v>179</v>
      </c>
      <c r="B13" s="78">
        <v>44202</v>
      </c>
      <c r="C13" s="71" t="s">
        <v>713</v>
      </c>
      <c r="D13" s="192">
        <v>12</v>
      </c>
      <c r="E13" s="72">
        <v>506</v>
      </c>
      <c r="F13" s="73">
        <v>729285</v>
      </c>
      <c r="G13" s="80" t="s">
        <v>645</v>
      </c>
      <c r="H13" s="119" t="s">
        <v>9</v>
      </c>
      <c r="I13" s="178" t="s">
        <v>3897</v>
      </c>
    </row>
    <row r="14" spans="1:9" s="85" customFormat="1" ht="15" x14ac:dyDescent="0.25">
      <c r="A14" s="5" t="s">
        <v>100</v>
      </c>
      <c r="B14" s="78">
        <v>44202</v>
      </c>
      <c r="C14" s="71" t="s">
        <v>714</v>
      </c>
      <c r="D14" s="192">
        <v>13</v>
      </c>
      <c r="E14" s="72">
        <v>507</v>
      </c>
      <c r="F14" s="73">
        <v>692822</v>
      </c>
      <c r="G14" s="80" t="s">
        <v>626</v>
      </c>
      <c r="H14" s="119" t="s">
        <v>102</v>
      </c>
      <c r="I14" s="178" t="s">
        <v>3897</v>
      </c>
    </row>
    <row r="15" spans="1:9" s="85" customFormat="1" ht="15" x14ac:dyDescent="0.25">
      <c r="A15" s="5" t="s">
        <v>23</v>
      </c>
      <c r="B15" s="78">
        <v>44202</v>
      </c>
      <c r="C15" s="71" t="s">
        <v>715</v>
      </c>
      <c r="D15" s="192">
        <v>14</v>
      </c>
      <c r="E15" s="72">
        <v>508</v>
      </c>
      <c r="F15" s="73">
        <v>1357900</v>
      </c>
      <c r="G15" s="80" t="s">
        <v>18</v>
      </c>
      <c r="H15" s="119" t="s">
        <v>25</v>
      </c>
      <c r="I15" s="178" t="s">
        <v>3897</v>
      </c>
    </row>
    <row r="16" spans="1:9" s="85" customFormat="1" ht="15" x14ac:dyDescent="0.25">
      <c r="A16" s="5" t="s">
        <v>85</v>
      </c>
      <c r="B16" s="78">
        <v>44202</v>
      </c>
      <c r="C16" s="71" t="s">
        <v>716</v>
      </c>
      <c r="D16" s="192">
        <v>15</v>
      </c>
      <c r="E16" s="72">
        <v>509</v>
      </c>
      <c r="F16" s="73">
        <v>685900</v>
      </c>
      <c r="G16" s="80" t="s">
        <v>626</v>
      </c>
      <c r="H16" s="119" t="s">
        <v>25</v>
      </c>
      <c r="I16" s="178" t="s">
        <v>3897</v>
      </c>
    </row>
    <row r="17" spans="1:9" s="85" customFormat="1" ht="15" x14ac:dyDescent="0.25">
      <c r="A17" s="5" t="s">
        <v>95</v>
      </c>
      <c r="B17" s="78">
        <v>44202</v>
      </c>
      <c r="C17" s="71" t="s">
        <v>717</v>
      </c>
      <c r="D17" s="192">
        <v>16</v>
      </c>
      <c r="E17" s="72">
        <v>510</v>
      </c>
      <c r="F17" s="73">
        <v>622000</v>
      </c>
      <c r="G17" s="80" t="s">
        <v>626</v>
      </c>
      <c r="H17" s="119" t="s">
        <v>92</v>
      </c>
      <c r="I17" s="178" t="s">
        <v>3897</v>
      </c>
    </row>
    <row r="18" spans="1:9" s="85" customFormat="1" ht="15" x14ac:dyDescent="0.25">
      <c r="A18" s="11" t="s">
        <v>683</v>
      </c>
      <c r="B18" s="78">
        <v>44203</v>
      </c>
      <c r="C18" s="71" t="s">
        <v>771</v>
      </c>
      <c r="D18" s="192">
        <v>17</v>
      </c>
      <c r="E18" s="72">
        <v>511</v>
      </c>
      <c r="F18" s="73">
        <v>1131975</v>
      </c>
      <c r="G18" s="80" t="s">
        <v>45</v>
      </c>
      <c r="H18" s="119" t="s">
        <v>32</v>
      </c>
      <c r="I18" s="178" t="s">
        <v>3897</v>
      </c>
    </row>
    <row r="19" spans="1:9" s="85" customFormat="1" ht="15" x14ac:dyDescent="0.25">
      <c r="A19" s="11" t="s">
        <v>183</v>
      </c>
      <c r="B19" s="78">
        <v>44204</v>
      </c>
      <c r="C19" s="71" t="s">
        <v>772</v>
      </c>
      <c r="D19" s="192">
        <v>18</v>
      </c>
      <c r="E19" s="72">
        <v>512</v>
      </c>
      <c r="F19" s="73">
        <v>899900</v>
      </c>
      <c r="G19" s="80" t="s">
        <v>38</v>
      </c>
      <c r="H19" s="119" t="s">
        <v>132</v>
      </c>
      <c r="I19" s="178" t="s">
        <v>3897</v>
      </c>
    </row>
    <row r="20" spans="1:9" s="85" customFormat="1" ht="15" x14ac:dyDescent="0.25">
      <c r="A20" s="5" t="s">
        <v>114</v>
      </c>
      <c r="B20" s="78">
        <v>44204</v>
      </c>
      <c r="C20" s="71" t="s">
        <v>773</v>
      </c>
      <c r="D20" s="192">
        <v>19</v>
      </c>
      <c r="E20" s="72">
        <v>513</v>
      </c>
      <c r="F20" s="73">
        <v>724075</v>
      </c>
      <c r="G20" s="80" t="s">
        <v>45</v>
      </c>
      <c r="H20" s="119" t="s">
        <v>116</v>
      </c>
      <c r="I20" s="178" t="s">
        <v>3897</v>
      </c>
    </row>
    <row r="21" spans="1:9" s="85" customFormat="1" ht="15" x14ac:dyDescent="0.25">
      <c r="A21" s="11" t="s">
        <v>730</v>
      </c>
      <c r="B21" s="78">
        <v>44205</v>
      </c>
      <c r="C21" s="71" t="s">
        <v>858</v>
      </c>
      <c r="D21" s="192">
        <v>20</v>
      </c>
      <c r="E21" s="72">
        <v>514</v>
      </c>
      <c r="F21" s="73">
        <v>743380</v>
      </c>
      <c r="G21" s="80" t="s">
        <v>45</v>
      </c>
      <c r="H21" s="119" t="s">
        <v>16</v>
      </c>
      <c r="I21" s="178" t="s">
        <v>3897</v>
      </c>
    </row>
    <row r="22" spans="1:9" s="85" customFormat="1" ht="15" x14ac:dyDescent="0.25">
      <c r="A22" s="11" t="s">
        <v>603</v>
      </c>
      <c r="B22" s="78">
        <v>44205</v>
      </c>
      <c r="C22" s="71" t="s">
        <v>859</v>
      </c>
      <c r="D22" s="192">
        <v>21</v>
      </c>
      <c r="E22" s="72">
        <v>515</v>
      </c>
      <c r="F22" s="73">
        <v>975122</v>
      </c>
      <c r="G22" s="80" t="s">
        <v>45</v>
      </c>
      <c r="H22" s="119" t="s">
        <v>175</v>
      </c>
      <c r="I22" s="178" t="s">
        <v>3897</v>
      </c>
    </row>
    <row r="23" spans="1:9" s="85" customFormat="1" ht="15" x14ac:dyDescent="0.25">
      <c r="A23" s="5" t="s">
        <v>484</v>
      </c>
      <c r="B23" s="78">
        <v>44208</v>
      </c>
      <c r="C23" s="71" t="s">
        <v>891</v>
      </c>
      <c r="D23" s="192">
        <v>22</v>
      </c>
      <c r="E23" s="72">
        <v>516</v>
      </c>
      <c r="F23" s="73">
        <v>1183900</v>
      </c>
      <c r="G23" s="80" t="s">
        <v>18</v>
      </c>
      <c r="H23" s="119" t="s">
        <v>32</v>
      </c>
      <c r="I23" s="178" t="s">
        <v>3897</v>
      </c>
    </row>
    <row r="24" spans="1:9" s="85" customFormat="1" ht="15" x14ac:dyDescent="0.25">
      <c r="A24" s="5" t="s">
        <v>711</v>
      </c>
      <c r="B24" s="78">
        <v>44208</v>
      </c>
      <c r="C24" s="71" t="s">
        <v>892</v>
      </c>
      <c r="D24" s="192">
        <v>23</v>
      </c>
      <c r="E24" s="72">
        <v>517</v>
      </c>
      <c r="F24" s="73">
        <v>985700</v>
      </c>
      <c r="G24" s="80" t="s">
        <v>45</v>
      </c>
      <c r="H24" s="119" t="s">
        <v>50</v>
      </c>
      <c r="I24" s="178" t="s">
        <v>3897</v>
      </c>
    </row>
    <row r="25" spans="1:9" s="85" customFormat="1" ht="15" x14ac:dyDescent="0.25">
      <c r="A25" s="5" t="s">
        <v>565</v>
      </c>
      <c r="B25" s="78">
        <v>44208</v>
      </c>
      <c r="C25" s="71" t="s">
        <v>893</v>
      </c>
      <c r="D25" s="192">
        <v>24</v>
      </c>
      <c r="E25" s="72">
        <v>518</v>
      </c>
      <c r="F25" s="73">
        <v>684345</v>
      </c>
      <c r="G25" s="80" t="s">
        <v>626</v>
      </c>
      <c r="H25" s="119" t="s">
        <v>116</v>
      </c>
      <c r="I25" s="178" t="s">
        <v>3897</v>
      </c>
    </row>
    <row r="26" spans="1:9" s="85" customFormat="1" ht="15" x14ac:dyDescent="0.25">
      <c r="A26" s="5" t="s">
        <v>135</v>
      </c>
      <c r="B26" s="78">
        <v>44208</v>
      </c>
      <c r="C26" s="71" t="s">
        <v>894</v>
      </c>
      <c r="D26" s="192">
        <v>25</v>
      </c>
      <c r="E26" s="72">
        <v>519</v>
      </c>
      <c r="F26" s="73">
        <v>1462900</v>
      </c>
      <c r="G26" s="80" t="s">
        <v>18</v>
      </c>
      <c r="H26" s="119" t="s">
        <v>137</v>
      </c>
      <c r="I26" s="178" t="s">
        <v>3897</v>
      </c>
    </row>
    <row r="27" spans="1:9" s="85" customFormat="1" ht="15" x14ac:dyDescent="0.25">
      <c r="A27" s="5" t="s">
        <v>352</v>
      </c>
      <c r="B27" s="78">
        <v>44208</v>
      </c>
      <c r="C27" s="71" t="s">
        <v>895</v>
      </c>
      <c r="D27" s="192">
        <v>26</v>
      </c>
      <c r="E27" s="72">
        <v>520</v>
      </c>
      <c r="F27" s="73">
        <v>999000</v>
      </c>
      <c r="G27" s="80" t="s">
        <v>18</v>
      </c>
      <c r="H27" s="119" t="s">
        <v>137</v>
      </c>
      <c r="I27" s="178" t="s">
        <v>3897</v>
      </c>
    </row>
    <row r="28" spans="1:9" s="85" customFormat="1" ht="15" x14ac:dyDescent="0.25">
      <c r="A28" s="5" t="s">
        <v>386</v>
      </c>
      <c r="B28" s="78">
        <v>44208</v>
      </c>
      <c r="C28" s="71" t="s">
        <v>896</v>
      </c>
      <c r="D28" s="192">
        <v>27</v>
      </c>
      <c r="E28" s="72">
        <v>521</v>
      </c>
      <c r="F28" s="73">
        <v>918475</v>
      </c>
      <c r="G28" s="80" t="s">
        <v>38</v>
      </c>
      <c r="H28" s="119" t="s">
        <v>132</v>
      </c>
      <c r="I28" s="178" t="s">
        <v>3897</v>
      </c>
    </row>
    <row r="29" spans="1:9" s="85" customFormat="1" ht="15" x14ac:dyDescent="0.25">
      <c r="A29" s="5" t="s">
        <v>620</v>
      </c>
      <c r="B29" s="78">
        <v>44209</v>
      </c>
      <c r="C29" s="71" t="s">
        <v>911</v>
      </c>
      <c r="D29" s="192">
        <v>28</v>
      </c>
      <c r="E29" s="72">
        <v>522</v>
      </c>
      <c r="F29" s="73">
        <v>491143</v>
      </c>
      <c r="G29" s="80" t="s">
        <v>622</v>
      </c>
      <c r="H29" s="119" t="s">
        <v>25</v>
      </c>
      <c r="I29" s="178" t="s">
        <v>3897</v>
      </c>
    </row>
    <row r="30" spans="1:9" s="85" customFormat="1" ht="15" x14ac:dyDescent="0.25">
      <c r="A30" s="5" t="s">
        <v>611</v>
      </c>
      <c r="B30" s="78">
        <v>44209</v>
      </c>
      <c r="C30" s="71" t="s">
        <v>912</v>
      </c>
      <c r="D30" s="192">
        <v>29</v>
      </c>
      <c r="E30" s="72">
        <v>523</v>
      </c>
      <c r="F30" s="73">
        <v>1160900</v>
      </c>
      <c r="G30" s="80" t="s">
        <v>18</v>
      </c>
      <c r="H30" s="119" t="s">
        <v>32</v>
      </c>
      <c r="I30" s="178" t="s">
        <v>3897</v>
      </c>
    </row>
    <row r="31" spans="1:9" s="85" customFormat="1" ht="15" x14ac:dyDescent="0.25">
      <c r="A31" s="7" t="s">
        <v>547</v>
      </c>
      <c r="B31" s="78">
        <v>44209</v>
      </c>
      <c r="C31" s="71" t="s">
        <v>913</v>
      </c>
      <c r="D31" s="192">
        <v>30</v>
      </c>
      <c r="E31" s="72">
        <v>524</v>
      </c>
      <c r="F31" s="73">
        <v>714190</v>
      </c>
      <c r="G31" s="80" t="s">
        <v>645</v>
      </c>
      <c r="H31" s="119" t="s">
        <v>102</v>
      </c>
      <c r="I31" s="178" t="s">
        <v>3897</v>
      </c>
    </row>
    <row r="32" spans="1:9" s="85" customFormat="1" ht="15" x14ac:dyDescent="0.25">
      <c r="A32" s="7" t="s">
        <v>952</v>
      </c>
      <c r="B32" s="78">
        <v>44209</v>
      </c>
      <c r="C32" s="71" t="s">
        <v>914</v>
      </c>
      <c r="D32" s="192">
        <v>31</v>
      </c>
      <c r="E32" s="72">
        <v>525</v>
      </c>
      <c r="F32" s="73">
        <v>1067305</v>
      </c>
      <c r="G32" s="80" t="s">
        <v>632</v>
      </c>
      <c r="H32" s="119" t="s">
        <v>16</v>
      </c>
      <c r="I32" s="178" t="s">
        <v>3897</v>
      </c>
    </row>
    <row r="33" spans="1:9" s="85" customFormat="1" ht="15" x14ac:dyDescent="0.25">
      <c r="A33" s="5" t="s">
        <v>349</v>
      </c>
      <c r="B33" s="78">
        <v>44209</v>
      </c>
      <c r="C33" s="71" t="s">
        <v>915</v>
      </c>
      <c r="D33" s="192">
        <v>32</v>
      </c>
      <c r="E33" s="72">
        <v>526</v>
      </c>
      <c r="F33" s="73">
        <v>999000</v>
      </c>
      <c r="G33" s="80" t="s">
        <v>18</v>
      </c>
      <c r="H33" s="119" t="s">
        <v>137</v>
      </c>
      <c r="I33" s="178" t="s">
        <v>3897</v>
      </c>
    </row>
    <row r="34" spans="1:9" s="85" customFormat="1" ht="15" x14ac:dyDescent="0.25">
      <c r="A34" s="5" t="s">
        <v>821</v>
      </c>
      <c r="B34" s="78">
        <v>44210</v>
      </c>
      <c r="C34" s="71" t="s">
        <v>946</v>
      </c>
      <c r="D34" s="192">
        <v>33</v>
      </c>
      <c r="E34" s="72">
        <v>527</v>
      </c>
      <c r="F34" s="73">
        <v>735165</v>
      </c>
      <c r="G34" s="80" t="s">
        <v>45</v>
      </c>
      <c r="H34" s="119" t="s">
        <v>132</v>
      </c>
      <c r="I34" s="178" t="s">
        <v>3897</v>
      </c>
    </row>
    <row r="35" spans="1:9" s="85" customFormat="1" ht="15" x14ac:dyDescent="0.25">
      <c r="A35" s="5" t="s">
        <v>473</v>
      </c>
      <c r="B35" s="78">
        <v>44210</v>
      </c>
      <c r="C35" s="71" t="s">
        <v>947</v>
      </c>
      <c r="D35" s="192">
        <v>34</v>
      </c>
      <c r="E35" s="72">
        <v>528</v>
      </c>
      <c r="F35" s="73">
        <v>1059900</v>
      </c>
      <c r="G35" s="80" t="s">
        <v>38</v>
      </c>
      <c r="H35" s="119" t="s">
        <v>16</v>
      </c>
      <c r="I35" s="178" t="s">
        <v>3897</v>
      </c>
    </row>
    <row r="36" spans="1:9" s="85" customFormat="1" ht="15" x14ac:dyDescent="0.25">
      <c r="A36" s="7" t="s">
        <v>1092</v>
      </c>
      <c r="B36" s="78">
        <v>44210</v>
      </c>
      <c r="C36" s="71" t="s">
        <v>948</v>
      </c>
      <c r="D36" s="192">
        <v>35</v>
      </c>
      <c r="E36" s="72">
        <v>529</v>
      </c>
      <c r="F36" s="73">
        <v>710470</v>
      </c>
      <c r="G36" s="80" t="s">
        <v>626</v>
      </c>
      <c r="H36" s="119" t="s">
        <v>64</v>
      </c>
      <c r="I36" s="178" t="s">
        <v>3897</v>
      </c>
    </row>
    <row r="37" spans="1:9" s="85" customFormat="1" ht="15" x14ac:dyDescent="0.25">
      <c r="A37" s="7" t="s">
        <v>1093</v>
      </c>
      <c r="B37" s="78">
        <v>44210</v>
      </c>
      <c r="C37" s="71" t="s">
        <v>949</v>
      </c>
      <c r="D37" s="192">
        <v>36</v>
      </c>
      <c r="E37" s="72">
        <v>530</v>
      </c>
      <c r="F37" s="73">
        <v>1160900</v>
      </c>
      <c r="G37" s="80" t="s">
        <v>18</v>
      </c>
      <c r="H37" s="119" t="s">
        <v>25</v>
      </c>
      <c r="I37" s="178" t="s">
        <v>3897</v>
      </c>
    </row>
    <row r="38" spans="1:9" s="85" customFormat="1" ht="15" x14ac:dyDescent="0.25">
      <c r="A38" s="5" t="s">
        <v>534</v>
      </c>
      <c r="B38" s="78">
        <v>44210</v>
      </c>
      <c r="C38" s="71" t="s">
        <v>950</v>
      </c>
      <c r="D38" s="192">
        <v>37</v>
      </c>
      <c r="E38" s="72">
        <v>531</v>
      </c>
      <c r="F38" s="73">
        <v>826000</v>
      </c>
      <c r="G38" s="80" t="s">
        <v>45</v>
      </c>
      <c r="H38" s="119" t="s">
        <v>132</v>
      </c>
      <c r="I38" s="178" t="s">
        <v>3897</v>
      </c>
    </row>
    <row r="39" spans="1:9" s="85" customFormat="1" ht="15" x14ac:dyDescent="0.25">
      <c r="A39" s="5" t="s">
        <v>815</v>
      </c>
      <c r="B39" s="78">
        <v>44211</v>
      </c>
      <c r="C39" s="71" t="s">
        <v>986</v>
      </c>
      <c r="D39" s="192">
        <v>38</v>
      </c>
      <c r="E39" s="72">
        <v>532</v>
      </c>
      <c r="F39" s="73">
        <v>689798</v>
      </c>
      <c r="G39" s="80" t="s">
        <v>626</v>
      </c>
      <c r="H39" s="119" t="s">
        <v>92</v>
      </c>
      <c r="I39" s="178" t="s">
        <v>3897</v>
      </c>
    </row>
    <row r="40" spans="1:9" s="85" customFormat="1" ht="15" x14ac:dyDescent="0.25">
      <c r="A40" s="5" t="s">
        <v>787</v>
      </c>
      <c r="B40" s="78">
        <v>44211</v>
      </c>
      <c r="C40" s="71" t="s">
        <v>987</v>
      </c>
      <c r="D40" s="192">
        <v>39</v>
      </c>
      <c r="E40" s="72">
        <v>533</v>
      </c>
      <c r="F40" s="73">
        <v>850235</v>
      </c>
      <c r="G40" s="80" t="s">
        <v>38</v>
      </c>
      <c r="H40" s="119" t="s">
        <v>9</v>
      </c>
      <c r="I40" s="178" t="s">
        <v>3897</v>
      </c>
    </row>
    <row r="41" spans="1:9" s="85" customFormat="1" ht="15" x14ac:dyDescent="0.25">
      <c r="A41" s="7" t="s">
        <v>944</v>
      </c>
      <c r="B41" s="78">
        <v>44211</v>
      </c>
      <c r="C41" s="71" t="s">
        <v>988</v>
      </c>
      <c r="D41" s="192">
        <v>40</v>
      </c>
      <c r="E41" s="72">
        <v>534</v>
      </c>
      <c r="F41" s="73">
        <v>710640</v>
      </c>
      <c r="G41" s="80" t="s">
        <v>645</v>
      </c>
      <c r="H41" s="119" t="s">
        <v>82</v>
      </c>
      <c r="I41" s="178" t="s">
        <v>3897</v>
      </c>
    </row>
    <row r="42" spans="1:9" s="85" customFormat="1" ht="15" x14ac:dyDescent="0.25">
      <c r="A42" s="5" t="s">
        <v>719</v>
      </c>
      <c r="B42" s="78">
        <v>44211</v>
      </c>
      <c r="C42" s="71" t="s">
        <v>989</v>
      </c>
      <c r="D42" s="192">
        <v>41</v>
      </c>
      <c r="E42" s="72">
        <v>535</v>
      </c>
      <c r="F42" s="73">
        <v>699230</v>
      </c>
      <c r="G42" s="80" t="s">
        <v>626</v>
      </c>
      <c r="H42" s="119" t="s">
        <v>250</v>
      </c>
      <c r="I42" s="178" t="s">
        <v>3897</v>
      </c>
    </row>
    <row r="43" spans="1:9" s="85" customFormat="1" ht="15" x14ac:dyDescent="0.25">
      <c r="A43" s="5" t="s">
        <v>527</v>
      </c>
      <c r="B43" s="78">
        <v>44212</v>
      </c>
      <c r="C43" s="71" t="s">
        <v>990</v>
      </c>
      <c r="D43" s="192">
        <v>42</v>
      </c>
      <c r="E43" s="72">
        <v>536</v>
      </c>
      <c r="F43" s="73">
        <v>1288900</v>
      </c>
      <c r="G43" s="80" t="s">
        <v>18</v>
      </c>
      <c r="H43" s="119" t="s">
        <v>32</v>
      </c>
      <c r="I43" s="178" t="s">
        <v>3897</v>
      </c>
    </row>
    <row r="44" spans="1:9" s="85" customFormat="1" ht="15" x14ac:dyDescent="0.25">
      <c r="A44" s="5" t="s">
        <v>607</v>
      </c>
      <c r="B44" s="78">
        <v>44212</v>
      </c>
      <c r="C44" s="71" t="s">
        <v>991</v>
      </c>
      <c r="D44" s="192">
        <v>43</v>
      </c>
      <c r="E44" s="72">
        <v>537</v>
      </c>
      <c r="F44" s="73">
        <v>1160900</v>
      </c>
      <c r="G44" s="80" t="s">
        <v>18</v>
      </c>
      <c r="H44" s="119" t="s">
        <v>32</v>
      </c>
      <c r="I44" s="178" t="s">
        <v>3897</v>
      </c>
    </row>
    <row r="45" spans="1:9" s="85" customFormat="1" ht="15" x14ac:dyDescent="0.25">
      <c r="A45" s="5" t="s">
        <v>871</v>
      </c>
      <c r="B45" s="78">
        <v>44212</v>
      </c>
      <c r="C45" s="71" t="s">
        <v>992</v>
      </c>
      <c r="D45" s="192">
        <v>44</v>
      </c>
      <c r="E45" s="72">
        <v>538</v>
      </c>
      <c r="F45" s="73">
        <v>734600</v>
      </c>
      <c r="G45" s="80" t="s">
        <v>645</v>
      </c>
      <c r="H45" s="119" t="s">
        <v>37</v>
      </c>
      <c r="I45" s="178" t="s">
        <v>3897</v>
      </c>
    </row>
    <row r="46" spans="1:9" s="85" customFormat="1" ht="15" x14ac:dyDescent="0.25">
      <c r="A46" s="79" t="s">
        <v>737</v>
      </c>
      <c r="B46" s="78">
        <v>44214</v>
      </c>
      <c r="C46" s="71" t="s">
        <v>1070</v>
      </c>
      <c r="D46" s="192">
        <v>45</v>
      </c>
      <c r="E46" s="91">
        <v>539</v>
      </c>
      <c r="F46" s="73">
        <v>724280</v>
      </c>
      <c r="G46" s="80" t="s">
        <v>645</v>
      </c>
      <c r="H46" s="119" t="s">
        <v>175</v>
      </c>
      <c r="I46" s="178" t="s">
        <v>3897</v>
      </c>
    </row>
    <row r="47" spans="1:9" s="85" customFormat="1" ht="15" x14ac:dyDescent="0.25">
      <c r="A47" s="11" t="s">
        <v>903</v>
      </c>
      <c r="B47" s="78">
        <v>44214</v>
      </c>
      <c r="C47" s="71" t="s">
        <v>1071</v>
      </c>
      <c r="D47" s="192">
        <v>46</v>
      </c>
      <c r="E47" s="91">
        <v>540</v>
      </c>
      <c r="F47" s="73">
        <v>732558</v>
      </c>
      <c r="G47" s="80" t="s">
        <v>45</v>
      </c>
      <c r="H47" s="119" t="s">
        <v>132</v>
      </c>
      <c r="I47" s="178" t="s">
        <v>3897</v>
      </c>
    </row>
    <row r="48" spans="1:9" s="85" customFormat="1" ht="15" x14ac:dyDescent="0.25">
      <c r="A48" s="5" t="s">
        <v>488</v>
      </c>
      <c r="B48" s="78">
        <v>44214</v>
      </c>
      <c r="C48" s="71" t="s">
        <v>1072</v>
      </c>
      <c r="D48" s="192">
        <v>47</v>
      </c>
      <c r="E48" s="91">
        <v>541</v>
      </c>
      <c r="F48" s="73">
        <v>571243</v>
      </c>
      <c r="G48" s="80" t="s">
        <v>622</v>
      </c>
      <c r="H48" s="119" t="s">
        <v>16</v>
      </c>
      <c r="I48" s="178" t="s">
        <v>3897</v>
      </c>
    </row>
    <row r="49" spans="1:9" s="85" customFormat="1" ht="15" x14ac:dyDescent="0.25">
      <c r="A49" s="5" t="s">
        <v>562</v>
      </c>
      <c r="B49" s="78">
        <v>44214</v>
      </c>
      <c r="C49" s="71" t="s">
        <v>1073</v>
      </c>
      <c r="D49" s="192">
        <v>48</v>
      </c>
      <c r="E49" s="91">
        <v>542</v>
      </c>
      <c r="F49" s="73">
        <v>695464</v>
      </c>
      <c r="G49" s="80" t="s">
        <v>626</v>
      </c>
      <c r="H49" s="119" t="s">
        <v>37</v>
      </c>
      <c r="I49" s="178" t="s">
        <v>3897</v>
      </c>
    </row>
    <row r="50" spans="1:9" s="85" customFormat="1" ht="15" x14ac:dyDescent="0.25">
      <c r="A50" s="5" t="s">
        <v>617</v>
      </c>
      <c r="B50" s="78">
        <v>44214</v>
      </c>
      <c r="C50" s="71" t="s">
        <v>1074</v>
      </c>
      <c r="D50" s="192">
        <v>49</v>
      </c>
      <c r="E50" s="91">
        <v>543</v>
      </c>
      <c r="F50" s="73">
        <v>827005</v>
      </c>
      <c r="G50" s="80" t="s">
        <v>45</v>
      </c>
      <c r="H50" s="119" t="s">
        <v>232</v>
      </c>
      <c r="I50" s="178" t="s">
        <v>3897</v>
      </c>
    </row>
    <row r="51" spans="1:9" s="85" customFormat="1" ht="15" x14ac:dyDescent="0.25">
      <c r="A51" s="5" t="s">
        <v>522</v>
      </c>
      <c r="B51" s="78">
        <v>44214</v>
      </c>
      <c r="C51" s="71" t="s">
        <v>1075</v>
      </c>
      <c r="D51" s="192">
        <v>50</v>
      </c>
      <c r="E51" s="91">
        <v>544</v>
      </c>
      <c r="F51" s="73">
        <v>1590900</v>
      </c>
      <c r="G51" s="80" t="s">
        <v>18</v>
      </c>
      <c r="H51" s="119" t="s">
        <v>57</v>
      </c>
      <c r="I51" s="178" t="s">
        <v>3897</v>
      </c>
    </row>
    <row r="52" spans="1:9" s="85" customFormat="1" ht="15" x14ac:dyDescent="0.25">
      <c r="A52" s="5" t="s">
        <v>790</v>
      </c>
      <c r="B52" s="78">
        <v>44214</v>
      </c>
      <c r="C52" s="71" t="s">
        <v>790</v>
      </c>
      <c r="D52" s="192">
        <v>51</v>
      </c>
      <c r="E52" s="91">
        <v>545</v>
      </c>
      <c r="F52" s="73">
        <v>732558</v>
      </c>
      <c r="G52" s="80" t="s">
        <v>45</v>
      </c>
      <c r="H52" s="119" t="s">
        <v>116</v>
      </c>
      <c r="I52" s="178" t="s">
        <v>3897</v>
      </c>
    </row>
    <row r="53" spans="1:9" s="85" customFormat="1" ht="15" x14ac:dyDescent="0.25">
      <c r="A53" s="5" t="s">
        <v>447</v>
      </c>
      <c r="B53" s="78">
        <v>44215</v>
      </c>
      <c r="C53" s="71" t="s">
        <v>1076</v>
      </c>
      <c r="D53" s="192">
        <v>52</v>
      </c>
      <c r="E53" s="91">
        <v>546</v>
      </c>
      <c r="F53" s="73">
        <v>1731900</v>
      </c>
      <c r="G53" s="80" t="s">
        <v>18</v>
      </c>
      <c r="H53" s="119" t="s">
        <v>57</v>
      </c>
      <c r="I53" s="178" t="s">
        <v>3897</v>
      </c>
    </row>
    <row r="54" spans="1:9" s="85" customFormat="1" ht="15" x14ac:dyDescent="0.25">
      <c r="A54" s="7" t="s">
        <v>1055</v>
      </c>
      <c r="B54" s="78">
        <v>44215</v>
      </c>
      <c r="C54" s="71" t="s">
        <v>1077</v>
      </c>
      <c r="D54" s="192">
        <v>53</v>
      </c>
      <c r="E54" s="91">
        <v>547</v>
      </c>
      <c r="F54" s="73">
        <v>1117900</v>
      </c>
      <c r="G54" s="80" t="s">
        <v>38</v>
      </c>
      <c r="H54" s="119" t="s">
        <v>57</v>
      </c>
      <c r="I54" s="178" t="s">
        <v>3897</v>
      </c>
    </row>
    <row r="55" spans="1:9" s="85" customFormat="1" ht="15" x14ac:dyDescent="0.25">
      <c r="A55" s="5" t="s">
        <v>453</v>
      </c>
      <c r="B55" s="78">
        <v>44215</v>
      </c>
      <c r="C55" s="71" t="s">
        <v>1078</v>
      </c>
      <c r="D55" s="192">
        <v>54</v>
      </c>
      <c r="E55" s="91">
        <v>548</v>
      </c>
      <c r="F55" s="73">
        <v>1462900</v>
      </c>
      <c r="G55" s="80" t="s">
        <v>18</v>
      </c>
      <c r="H55" s="119" t="s">
        <v>250</v>
      </c>
      <c r="I55" s="178" t="s">
        <v>3897</v>
      </c>
    </row>
    <row r="56" spans="1:9" s="85" customFormat="1" ht="15" x14ac:dyDescent="0.25">
      <c r="A56" s="11" t="s">
        <v>1041</v>
      </c>
      <c r="B56" s="78">
        <v>44215</v>
      </c>
      <c r="C56" s="71" t="s">
        <v>1079</v>
      </c>
      <c r="D56" s="192">
        <v>55</v>
      </c>
      <c r="E56" s="91">
        <v>549</v>
      </c>
      <c r="F56" s="73">
        <v>2539372</v>
      </c>
      <c r="G56" s="80" t="s">
        <v>634</v>
      </c>
      <c r="H56" s="119" t="s">
        <v>64</v>
      </c>
      <c r="I56" s="178" t="s">
        <v>3897</v>
      </c>
    </row>
    <row r="57" spans="1:9" s="85" customFormat="1" ht="15" x14ac:dyDescent="0.25">
      <c r="A57" s="5" t="s">
        <v>550</v>
      </c>
      <c r="B57" s="78">
        <v>44215</v>
      </c>
      <c r="C57" s="71" t="s">
        <v>1080</v>
      </c>
      <c r="D57" s="192">
        <v>56</v>
      </c>
      <c r="E57" s="91">
        <v>550</v>
      </c>
      <c r="F57" s="73">
        <v>698960</v>
      </c>
      <c r="G57" s="80" t="s">
        <v>626</v>
      </c>
      <c r="H57" s="119" t="s">
        <v>137</v>
      </c>
      <c r="I57" s="178" t="s">
        <v>3897</v>
      </c>
    </row>
    <row r="58" spans="1:9" s="85" customFormat="1" ht="15" x14ac:dyDescent="0.25">
      <c r="A58" s="5" t="s">
        <v>837</v>
      </c>
      <c r="B58" s="78">
        <v>44215</v>
      </c>
      <c r="C58" s="71" t="s">
        <v>837</v>
      </c>
      <c r="D58" s="192">
        <v>57</v>
      </c>
      <c r="E58" s="91">
        <v>551</v>
      </c>
      <c r="F58" s="73">
        <v>627988</v>
      </c>
      <c r="G58" s="80" t="s">
        <v>626</v>
      </c>
      <c r="H58" s="119" t="s">
        <v>82</v>
      </c>
      <c r="I58" s="178" t="s">
        <v>3897</v>
      </c>
    </row>
    <row r="59" spans="1:9" s="85" customFormat="1" ht="15" x14ac:dyDescent="0.25">
      <c r="A59" s="5" t="s">
        <v>62</v>
      </c>
      <c r="B59" s="78">
        <v>44215</v>
      </c>
      <c r="C59" s="71" t="s">
        <v>1081</v>
      </c>
      <c r="D59" s="192">
        <v>58</v>
      </c>
      <c r="E59" s="91">
        <v>552</v>
      </c>
      <c r="F59" s="73">
        <v>714352</v>
      </c>
      <c r="G59" s="80" t="s">
        <v>645</v>
      </c>
      <c r="H59" s="119" t="s">
        <v>64</v>
      </c>
      <c r="I59" s="178" t="s">
        <v>3897</v>
      </c>
    </row>
    <row r="60" spans="1:9" s="85" customFormat="1" ht="15" x14ac:dyDescent="0.25">
      <c r="A60" s="5" t="s">
        <v>343</v>
      </c>
      <c r="B60" s="78">
        <v>44215</v>
      </c>
      <c r="C60" s="71" t="s">
        <v>1082</v>
      </c>
      <c r="D60" s="192">
        <v>59</v>
      </c>
      <c r="E60" s="91">
        <v>553</v>
      </c>
      <c r="F60" s="73">
        <v>1505900</v>
      </c>
      <c r="G60" s="80" t="s">
        <v>18</v>
      </c>
      <c r="H60" s="119" t="s">
        <v>250</v>
      </c>
      <c r="I60" s="178" t="s">
        <v>3897</v>
      </c>
    </row>
    <row r="61" spans="1:9" s="85" customFormat="1" ht="15" x14ac:dyDescent="0.25">
      <c r="A61" s="5" t="s">
        <v>693</v>
      </c>
      <c r="B61" s="78">
        <v>44215</v>
      </c>
      <c r="C61" s="71" t="s">
        <v>1083</v>
      </c>
      <c r="D61" s="192">
        <v>60</v>
      </c>
      <c r="E61" s="91">
        <v>554</v>
      </c>
      <c r="F61" s="73">
        <v>686848</v>
      </c>
      <c r="G61" s="80" t="s">
        <v>626</v>
      </c>
      <c r="H61" s="119" t="s">
        <v>127</v>
      </c>
      <c r="I61" s="178" t="s">
        <v>3897</v>
      </c>
    </row>
    <row r="62" spans="1:9" s="85" customFormat="1" ht="15" x14ac:dyDescent="0.25">
      <c r="A62" s="5" t="s">
        <v>556</v>
      </c>
      <c r="B62" s="78">
        <v>44215</v>
      </c>
      <c r="C62" s="71" t="s">
        <v>1084</v>
      </c>
      <c r="D62" s="192">
        <v>61</v>
      </c>
      <c r="E62" s="91">
        <v>555</v>
      </c>
      <c r="F62" s="73">
        <v>711892</v>
      </c>
      <c r="G62" s="80" t="s">
        <v>626</v>
      </c>
      <c r="H62" s="119" t="s">
        <v>64</v>
      </c>
      <c r="I62" s="178" t="s">
        <v>3897</v>
      </c>
    </row>
    <row r="63" spans="1:9" s="85" customFormat="1" ht="15" x14ac:dyDescent="0.25">
      <c r="A63" s="5" t="s">
        <v>758</v>
      </c>
      <c r="B63" s="78">
        <v>44216</v>
      </c>
      <c r="C63" s="71" t="s">
        <v>1086</v>
      </c>
      <c r="D63" s="192">
        <v>62</v>
      </c>
      <c r="E63" s="72">
        <v>556</v>
      </c>
      <c r="F63" s="73">
        <v>645432</v>
      </c>
      <c r="G63" s="80" t="s">
        <v>626</v>
      </c>
      <c r="H63" s="119" t="s">
        <v>232</v>
      </c>
      <c r="I63" s="178" t="s">
        <v>3897</v>
      </c>
    </row>
    <row r="64" spans="1:9" s="85" customFormat="1" ht="15" x14ac:dyDescent="0.25">
      <c r="A64" s="5" t="s">
        <v>1091</v>
      </c>
      <c r="B64" s="78">
        <v>44216</v>
      </c>
      <c r="C64" s="71" t="s">
        <v>1087</v>
      </c>
      <c r="D64" s="192">
        <v>63</v>
      </c>
      <c r="E64" s="72">
        <v>557</v>
      </c>
      <c r="F64" s="73">
        <v>694366</v>
      </c>
      <c r="G64" s="80" t="s">
        <v>626</v>
      </c>
      <c r="H64" s="119" t="s">
        <v>175</v>
      </c>
      <c r="I64" s="178" t="s">
        <v>3897</v>
      </c>
    </row>
    <row r="65" spans="1:9" s="85" customFormat="1" ht="15" x14ac:dyDescent="0.25">
      <c r="A65" s="7" t="s">
        <v>1085</v>
      </c>
      <c r="B65" s="78">
        <v>44216</v>
      </c>
      <c r="C65" s="71" t="s">
        <v>1088</v>
      </c>
      <c r="D65" s="192">
        <v>64</v>
      </c>
      <c r="E65" s="72">
        <v>558</v>
      </c>
      <c r="F65" s="73">
        <v>1059628</v>
      </c>
      <c r="G65" s="80" t="s">
        <v>38</v>
      </c>
      <c r="H65" s="119" t="s">
        <v>82</v>
      </c>
      <c r="I65" s="178" t="s">
        <v>3897</v>
      </c>
    </row>
    <row r="66" spans="1:9" s="85" customFormat="1" ht="15" x14ac:dyDescent="0.25">
      <c r="A66" s="5" t="s">
        <v>48</v>
      </c>
      <c r="B66" s="78">
        <v>44216</v>
      </c>
      <c r="C66" s="71" t="s">
        <v>1089</v>
      </c>
      <c r="D66" s="192">
        <v>65</v>
      </c>
      <c r="E66" s="72">
        <v>559</v>
      </c>
      <c r="F66" s="73">
        <v>714670</v>
      </c>
      <c r="G66" s="80" t="s">
        <v>626</v>
      </c>
      <c r="H66" s="119" t="s">
        <v>50</v>
      </c>
      <c r="I66" s="178" t="s">
        <v>3897</v>
      </c>
    </row>
    <row r="67" spans="1:9" s="85" customFormat="1" ht="15" x14ac:dyDescent="0.25">
      <c r="A67" s="5" t="s">
        <v>690</v>
      </c>
      <c r="B67" s="78">
        <v>44216</v>
      </c>
      <c r="C67" s="71" t="s">
        <v>1090</v>
      </c>
      <c r="D67" s="192">
        <v>66</v>
      </c>
      <c r="E67" s="72">
        <v>560</v>
      </c>
      <c r="F67" s="73">
        <v>719632</v>
      </c>
      <c r="G67" s="80" t="s">
        <v>645</v>
      </c>
      <c r="H67" s="119" t="s">
        <v>9</v>
      </c>
      <c r="I67" s="178" t="s">
        <v>3897</v>
      </c>
    </row>
    <row r="68" spans="1:9" s="85" customFormat="1" ht="15" x14ac:dyDescent="0.25">
      <c r="A68" s="11" t="s">
        <v>974</v>
      </c>
      <c r="B68" s="78">
        <v>44216</v>
      </c>
      <c r="C68" s="71" t="s">
        <v>974</v>
      </c>
      <c r="D68" s="192">
        <v>67</v>
      </c>
      <c r="E68" s="72">
        <v>561</v>
      </c>
      <c r="F68" s="73">
        <v>624396</v>
      </c>
      <c r="G68" s="80" t="s">
        <v>626</v>
      </c>
      <c r="H68" s="119" t="s">
        <v>232</v>
      </c>
      <c r="I68" s="178" t="s">
        <v>3897</v>
      </c>
    </row>
    <row r="69" spans="1:9" s="85" customFormat="1" ht="15" x14ac:dyDescent="0.25">
      <c r="A69" s="5" t="s">
        <v>568</v>
      </c>
      <c r="B69" s="78">
        <v>44217</v>
      </c>
      <c r="C69" s="71" t="s">
        <v>1127</v>
      </c>
      <c r="D69" s="192">
        <v>68</v>
      </c>
      <c r="E69" s="72">
        <v>562</v>
      </c>
      <c r="F69" s="73">
        <v>759900</v>
      </c>
      <c r="G69" s="80" t="s">
        <v>38</v>
      </c>
      <c r="H69" s="119" t="s">
        <v>92</v>
      </c>
      <c r="I69" s="178" t="s">
        <v>3897</v>
      </c>
    </row>
    <row r="70" spans="1:9" s="85" customFormat="1" ht="15" x14ac:dyDescent="0.25">
      <c r="A70" s="11" t="s">
        <v>953</v>
      </c>
      <c r="B70" s="78">
        <v>44217</v>
      </c>
      <c r="C70" s="71" t="s">
        <v>1128</v>
      </c>
      <c r="D70" s="192">
        <v>69</v>
      </c>
      <c r="E70" s="72">
        <v>563</v>
      </c>
      <c r="F70" s="73">
        <v>960070</v>
      </c>
      <c r="G70" s="80" t="s">
        <v>38</v>
      </c>
      <c r="H70" s="119" t="s">
        <v>64</v>
      </c>
      <c r="I70" s="178" t="s">
        <v>3897</v>
      </c>
    </row>
    <row r="71" spans="1:9" s="85" customFormat="1" ht="15" x14ac:dyDescent="0.25">
      <c r="A71" s="5" t="s">
        <v>494</v>
      </c>
      <c r="B71" s="78">
        <v>44217</v>
      </c>
      <c r="C71" s="71" t="s">
        <v>1129</v>
      </c>
      <c r="D71" s="192">
        <v>70</v>
      </c>
      <c r="E71" s="72">
        <v>564</v>
      </c>
      <c r="F71" s="73">
        <v>1462900</v>
      </c>
      <c r="G71" s="80" t="s">
        <v>18</v>
      </c>
      <c r="H71" s="119" t="s">
        <v>9</v>
      </c>
      <c r="I71" s="178" t="s">
        <v>3897</v>
      </c>
    </row>
    <row r="72" spans="1:9" s="85" customFormat="1" ht="15" x14ac:dyDescent="0.25">
      <c r="A72" s="11" t="s">
        <v>996</v>
      </c>
      <c r="B72" s="78">
        <v>44217</v>
      </c>
      <c r="C72" s="71" t="s">
        <v>1130</v>
      </c>
      <c r="D72" s="192">
        <v>71</v>
      </c>
      <c r="E72" s="72">
        <v>565</v>
      </c>
      <c r="F72" s="73">
        <v>981050</v>
      </c>
      <c r="G72" s="80" t="s">
        <v>45</v>
      </c>
      <c r="H72" s="119" t="s">
        <v>16</v>
      </c>
      <c r="I72" s="178" t="s">
        <v>3897</v>
      </c>
    </row>
    <row r="73" spans="1:9" s="85" customFormat="1" ht="15" x14ac:dyDescent="0.25">
      <c r="A73" s="5" t="s">
        <v>559</v>
      </c>
      <c r="B73" s="78">
        <v>44217</v>
      </c>
      <c r="C73" s="71" t="s">
        <v>1131</v>
      </c>
      <c r="D73" s="192">
        <v>72</v>
      </c>
      <c r="E73" s="72">
        <v>566</v>
      </c>
      <c r="F73" s="73">
        <v>898985</v>
      </c>
      <c r="G73" s="80" t="s">
        <v>45</v>
      </c>
      <c r="H73" s="119" t="s">
        <v>132</v>
      </c>
      <c r="I73" s="178" t="s">
        <v>3897</v>
      </c>
    </row>
    <row r="74" spans="1:9" s="85" customFormat="1" ht="15" x14ac:dyDescent="0.25">
      <c r="A74" s="11" t="s">
        <v>970</v>
      </c>
      <c r="B74" s="78">
        <v>44218</v>
      </c>
      <c r="C74" s="71" t="s">
        <v>1151</v>
      </c>
      <c r="D74" s="192">
        <v>73</v>
      </c>
      <c r="E74" s="72">
        <v>567</v>
      </c>
      <c r="F74" s="73">
        <v>707345</v>
      </c>
      <c r="G74" s="80" t="s">
        <v>626</v>
      </c>
      <c r="H74" s="119" t="s">
        <v>50</v>
      </c>
      <c r="I74" s="178" t="s">
        <v>3897</v>
      </c>
    </row>
    <row r="75" spans="1:9" s="85" customFormat="1" ht="15" x14ac:dyDescent="0.25">
      <c r="A75" s="11" t="s">
        <v>1121</v>
      </c>
      <c r="B75" s="78">
        <v>44218</v>
      </c>
      <c r="C75" s="71" t="s">
        <v>1152</v>
      </c>
      <c r="D75" s="192">
        <v>74</v>
      </c>
      <c r="E75" s="72">
        <v>568</v>
      </c>
      <c r="F75" s="73">
        <v>696720</v>
      </c>
      <c r="G75" s="80" t="s">
        <v>626</v>
      </c>
      <c r="H75" s="119" t="s">
        <v>32</v>
      </c>
      <c r="I75" s="178" t="s">
        <v>3897</v>
      </c>
    </row>
    <row r="76" spans="1:9" s="85" customFormat="1" ht="15" x14ac:dyDescent="0.25">
      <c r="A76" s="5" t="s">
        <v>800</v>
      </c>
      <c r="B76" s="78">
        <v>44218</v>
      </c>
      <c r="C76" s="71" t="s">
        <v>1153</v>
      </c>
      <c r="D76" s="192">
        <v>75</v>
      </c>
      <c r="E76" s="72">
        <v>569</v>
      </c>
      <c r="F76" s="73">
        <v>717308</v>
      </c>
      <c r="G76" s="80" t="s">
        <v>645</v>
      </c>
      <c r="H76" s="119" t="s">
        <v>175</v>
      </c>
      <c r="I76" s="178" t="s">
        <v>3897</v>
      </c>
    </row>
    <row r="77" spans="1:9" s="85" customFormat="1" ht="15" x14ac:dyDescent="0.25">
      <c r="A77" s="5" t="s">
        <v>793</v>
      </c>
      <c r="B77" s="78">
        <v>44218</v>
      </c>
      <c r="C77" s="71" t="s">
        <v>1154</v>
      </c>
      <c r="D77" s="192">
        <v>76</v>
      </c>
      <c r="E77" s="72">
        <v>570</v>
      </c>
      <c r="F77" s="73">
        <v>704226</v>
      </c>
      <c r="G77" s="80" t="s">
        <v>626</v>
      </c>
      <c r="H77" s="119" t="s">
        <v>137</v>
      </c>
      <c r="I77" s="178" t="s">
        <v>3897</v>
      </c>
    </row>
    <row r="78" spans="1:9" s="85" customFormat="1" ht="15" x14ac:dyDescent="0.25">
      <c r="A78" s="11" t="s">
        <v>1048</v>
      </c>
      <c r="B78" s="78">
        <v>44219</v>
      </c>
      <c r="C78" s="71" t="s">
        <v>1200</v>
      </c>
      <c r="D78" s="192">
        <v>77</v>
      </c>
      <c r="E78" s="72">
        <v>571</v>
      </c>
      <c r="F78" s="73">
        <v>564797</v>
      </c>
      <c r="G78" s="80" t="s">
        <v>622</v>
      </c>
      <c r="H78" s="119" t="s">
        <v>250</v>
      </c>
      <c r="I78" s="178" t="s">
        <v>3897</v>
      </c>
    </row>
    <row r="79" spans="1:9" s="85" customFormat="1" ht="15" x14ac:dyDescent="0.25">
      <c r="A79" s="5" t="s">
        <v>497</v>
      </c>
      <c r="B79" s="78">
        <v>44221</v>
      </c>
      <c r="C79" s="71" t="s">
        <v>1201</v>
      </c>
      <c r="D79" s="192">
        <v>78</v>
      </c>
      <c r="E79" s="72">
        <v>572</v>
      </c>
      <c r="F79" s="73">
        <v>712453</v>
      </c>
      <c r="G79" s="80" t="s">
        <v>645</v>
      </c>
      <c r="H79" s="119" t="s">
        <v>64</v>
      </c>
      <c r="I79" s="178" t="s">
        <v>3897</v>
      </c>
    </row>
    <row r="80" spans="1:9" s="85" customFormat="1" ht="15" x14ac:dyDescent="0.25">
      <c r="A80" s="5" t="s">
        <v>853</v>
      </c>
      <c r="B80" s="78">
        <v>44221</v>
      </c>
      <c r="C80" s="71" t="s">
        <v>1202</v>
      </c>
      <c r="D80" s="192">
        <v>79</v>
      </c>
      <c r="E80" s="72">
        <v>573</v>
      </c>
      <c r="F80" s="73">
        <v>990361</v>
      </c>
      <c r="G80" s="80" t="s">
        <v>45</v>
      </c>
      <c r="H80" s="119" t="s">
        <v>32</v>
      </c>
      <c r="I80" s="178" t="s">
        <v>3897</v>
      </c>
    </row>
    <row r="81" spans="1:9" s="85" customFormat="1" ht="15" x14ac:dyDescent="0.25">
      <c r="A81" s="5" t="s">
        <v>394</v>
      </c>
      <c r="B81" s="78">
        <v>44221</v>
      </c>
      <c r="C81" s="71" t="s">
        <v>1203</v>
      </c>
      <c r="D81" s="192">
        <v>80</v>
      </c>
      <c r="E81" s="72">
        <v>574</v>
      </c>
      <c r="F81" s="73">
        <v>1610900</v>
      </c>
      <c r="G81" s="80" t="s">
        <v>18</v>
      </c>
      <c r="H81" s="119" t="s">
        <v>37</v>
      </c>
      <c r="I81" s="178" t="s">
        <v>3897</v>
      </c>
    </row>
    <row r="82" spans="1:9" s="85" customFormat="1" ht="15" x14ac:dyDescent="0.25">
      <c r="A82" s="11" t="s">
        <v>1038</v>
      </c>
      <c r="B82" s="78">
        <v>44221</v>
      </c>
      <c r="C82" s="71" t="s">
        <v>1204</v>
      </c>
      <c r="D82" s="192">
        <v>81</v>
      </c>
      <c r="E82" s="72">
        <v>575</v>
      </c>
      <c r="F82" s="73">
        <v>736220</v>
      </c>
      <c r="G82" s="80" t="s">
        <v>45</v>
      </c>
      <c r="H82" s="119" t="s">
        <v>127</v>
      </c>
      <c r="I82" s="178" t="s">
        <v>3897</v>
      </c>
    </row>
    <row r="83" spans="1:9" s="85" customFormat="1" ht="15" x14ac:dyDescent="0.25">
      <c r="A83" s="11" t="s">
        <v>1174</v>
      </c>
      <c r="B83" s="78">
        <v>44223</v>
      </c>
      <c r="C83" s="71" t="s">
        <v>1228</v>
      </c>
      <c r="D83" s="192">
        <v>82</v>
      </c>
      <c r="E83" s="72">
        <v>576</v>
      </c>
      <c r="F83" s="73">
        <v>643580</v>
      </c>
      <c r="G83" s="80" t="s">
        <v>626</v>
      </c>
      <c r="H83" s="119" t="s">
        <v>725</v>
      </c>
      <c r="I83" s="178" t="s">
        <v>3897</v>
      </c>
    </row>
    <row r="84" spans="1:9" s="85" customFormat="1" ht="15" x14ac:dyDescent="0.25">
      <c r="A84" s="11" t="s">
        <v>925</v>
      </c>
      <c r="B84" s="78">
        <v>44223</v>
      </c>
      <c r="C84" s="71" t="s">
        <v>1229</v>
      </c>
      <c r="D84" s="192">
        <v>83</v>
      </c>
      <c r="E84" s="72">
        <v>577</v>
      </c>
      <c r="F84" s="73">
        <v>571892</v>
      </c>
      <c r="G84" s="80" t="s">
        <v>626</v>
      </c>
      <c r="H84" s="119" t="s">
        <v>82</v>
      </c>
      <c r="I84" s="178" t="s">
        <v>3897</v>
      </c>
    </row>
    <row r="85" spans="1:9" s="85" customFormat="1" ht="15" x14ac:dyDescent="0.25">
      <c r="A85" s="5" t="s">
        <v>1227</v>
      </c>
      <c r="B85" s="78">
        <v>44223</v>
      </c>
      <c r="C85" s="71" t="s">
        <v>1230</v>
      </c>
      <c r="D85" s="192">
        <v>84</v>
      </c>
      <c r="E85" s="72">
        <v>578</v>
      </c>
      <c r="F85" s="73">
        <v>999000</v>
      </c>
      <c r="G85" s="80" t="s">
        <v>18</v>
      </c>
      <c r="H85" s="119" t="s">
        <v>137</v>
      </c>
      <c r="I85" s="178" t="s">
        <v>3897</v>
      </c>
    </row>
    <row r="86" spans="1:9" s="85" customFormat="1" ht="15" x14ac:dyDescent="0.25">
      <c r="A86" s="5" t="s">
        <v>360</v>
      </c>
      <c r="B86" s="78">
        <v>44223</v>
      </c>
      <c r="C86" s="71" t="s">
        <v>1231</v>
      </c>
      <c r="D86" s="192">
        <v>85</v>
      </c>
      <c r="E86" s="72">
        <v>579</v>
      </c>
      <c r="F86" s="73">
        <v>999000</v>
      </c>
      <c r="G86" s="80" t="s">
        <v>18</v>
      </c>
      <c r="H86" s="119" t="s">
        <v>137</v>
      </c>
      <c r="I86" s="178" t="s">
        <v>3897</v>
      </c>
    </row>
    <row r="87" spans="1:9" s="85" customFormat="1" ht="15" x14ac:dyDescent="0.25">
      <c r="A87" s="5" t="s">
        <v>752</v>
      </c>
      <c r="B87" s="78">
        <v>44223</v>
      </c>
      <c r="C87" s="71" t="s">
        <v>1232</v>
      </c>
      <c r="D87" s="192">
        <v>86</v>
      </c>
      <c r="E87" s="72">
        <v>580</v>
      </c>
      <c r="F87" s="73">
        <v>1160900</v>
      </c>
      <c r="G87" s="80" t="s">
        <v>18</v>
      </c>
      <c r="H87" s="119" t="s">
        <v>32</v>
      </c>
      <c r="I87" s="178" t="s">
        <v>3897</v>
      </c>
    </row>
    <row r="88" spans="1:9" s="85" customFormat="1" ht="15" x14ac:dyDescent="0.25">
      <c r="A88" s="11" t="s">
        <v>929</v>
      </c>
      <c r="B88" s="78">
        <v>44223</v>
      </c>
      <c r="C88" s="71" t="s">
        <v>1233</v>
      </c>
      <c r="D88" s="192">
        <v>87</v>
      </c>
      <c r="E88" s="72">
        <v>581</v>
      </c>
      <c r="F88" s="73">
        <v>704985</v>
      </c>
      <c r="G88" s="80" t="s">
        <v>626</v>
      </c>
      <c r="H88" s="119" t="s">
        <v>725</v>
      </c>
      <c r="I88" s="178" t="s">
        <v>3897</v>
      </c>
    </row>
    <row r="89" spans="1:9" s="85" customFormat="1" ht="15" x14ac:dyDescent="0.25">
      <c r="A89" s="5" t="s">
        <v>850</v>
      </c>
      <c r="B89" s="78">
        <v>44223</v>
      </c>
      <c r="C89" s="71" t="s">
        <v>1234</v>
      </c>
      <c r="D89" s="192">
        <v>88</v>
      </c>
      <c r="E89" s="72">
        <v>582</v>
      </c>
      <c r="F89" s="73">
        <v>983423</v>
      </c>
      <c r="G89" s="80" t="s">
        <v>45</v>
      </c>
      <c r="H89" s="119" t="s">
        <v>116</v>
      </c>
      <c r="I89" s="178" t="s">
        <v>3897</v>
      </c>
    </row>
    <row r="90" spans="1:9" s="85" customFormat="1" ht="15" x14ac:dyDescent="0.25">
      <c r="A90" s="5" t="s">
        <v>829</v>
      </c>
      <c r="B90" s="78">
        <v>44223</v>
      </c>
      <c r="C90" s="71" t="s">
        <v>1235</v>
      </c>
      <c r="D90" s="192">
        <v>89</v>
      </c>
      <c r="E90" s="72">
        <v>583</v>
      </c>
      <c r="F90" s="73">
        <v>715338</v>
      </c>
      <c r="G90" s="80" t="s">
        <v>645</v>
      </c>
      <c r="H90" s="119" t="s">
        <v>64</v>
      </c>
      <c r="I90" s="178" t="s">
        <v>3897</v>
      </c>
    </row>
    <row r="91" spans="1:9" s="89" customFormat="1" ht="15" x14ac:dyDescent="0.25">
      <c r="A91" s="5" t="s">
        <v>775</v>
      </c>
      <c r="B91" s="78">
        <v>44224</v>
      </c>
      <c r="C91" s="71" t="s">
        <v>1258</v>
      </c>
      <c r="D91" s="192">
        <v>90</v>
      </c>
      <c r="E91" s="72">
        <v>584</v>
      </c>
      <c r="F91" s="73">
        <v>630425</v>
      </c>
      <c r="G91" s="80" t="s">
        <v>626</v>
      </c>
      <c r="H91" s="119" t="s">
        <v>57</v>
      </c>
      <c r="I91" s="178" t="s">
        <v>3897</v>
      </c>
    </row>
    <row r="92" spans="1:9" s="89" customFormat="1" ht="15" x14ac:dyDescent="0.25">
      <c r="A92" s="5" t="s">
        <v>602</v>
      </c>
      <c r="B92" s="78">
        <v>44224</v>
      </c>
      <c r="C92" s="71" t="s">
        <v>1259</v>
      </c>
      <c r="D92" s="192">
        <v>91</v>
      </c>
      <c r="E92" s="72">
        <v>585</v>
      </c>
      <c r="F92" s="73">
        <v>1357900</v>
      </c>
      <c r="G92" s="80" t="s">
        <v>18</v>
      </c>
      <c r="H92" s="119" t="s">
        <v>64</v>
      </c>
      <c r="I92" s="178" t="s">
        <v>3897</v>
      </c>
    </row>
    <row r="93" spans="1:9" s="89" customFormat="1" ht="15" x14ac:dyDescent="0.25">
      <c r="A93" s="84" t="s">
        <v>1226</v>
      </c>
      <c r="B93" s="78">
        <v>44224</v>
      </c>
      <c r="C93" s="71" t="s">
        <v>1260</v>
      </c>
      <c r="D93" s="192">
        <v>92</v>
      </c>
      <c r="E93" s="72">
        <v>586</v>
      </c>
      <c r="F93" s="73">
        <v>731855</v>
      </c>
      <c r="G93" s="80" t="s">
        <v>45</v>
      </c>
      <c r="H93" s="119" t="s">
        <v>686</v>
      </c>
      <c r="I93" s="178" t="s">
        <v>3897</v>
      </c>
    </row>
    <row r="94" spans="1:9" s="89" customFormat="1" ht="15" x14ac:dyDescent="0.25">
      <c r="A94" s="5" t="s">
        <v>415</v>
      </c>
      <c r="B94" s="78">
        <v>44224</v>
      </c>
      <c r="C94" s="71" t="s">
        <v>1261</v>
      </c>
      <c r="D94" s="192">
        <v>93</v>
      </c>
      <c r="E94" s="72">
        <v>587</v>
      </c>
      <c r="F94" s="73">
        <v>1462900</v>
      </c>
      <c r="G94" s="80" t="s">
        <v>18</v>
      </c>
      <c r="H94" s="119" t="s">
        <v>9</v>
      </c>
      <c r="I94" s="178" t="s">
        <v>3897</v>
      </c>
    </row>
    <row r="95" spans="1:9" s="89" customFormat="1" ht="15" x14ac:dyDescent="0.25">
      <c r="A95" s="5" t="s">
        <v>80</v>
      </c>
      <c r="B95" s="78">
        <v>44224</v>
      </c>
      <c r="C95" s="71" t="s">
        <v>1262</v>
      </c>
      <c r="D95" s="192">
        <v>94</v>
      </c>
      <c r="E95" s="72">
        <v>588</v>
      </c>
      <c r="F95" s="73">
        <v>1125108</v>
      </c>
      <c r="G95" s="80" t="s">
        <v>45</v>
      </c>
      <c r="H95" s="119" t="s">
        <v>82</v>
      </c>
      <c r="I95" s="178" t="s">
        <v>3897</v>
      </c>
    </row>
    <row r="96" spans="1:9" s="89" customFormat="1" ht="15" x14ac:dyDescent="0.25">
      <c r="A96" s="5" t="s">
        <v>519</v>
      </c>
      <c r="B96" s="78">
        <v>44224</v>
      </c>
      <c r="C96" s="71" t="s">
        <v>1263</v>
      </c>
      <c r="D96" s="192">
        <v>95</v>
      </c>
      <c r="E96" s="72">
        <v>589</v>
      </c>
      <c r="F96" s="73">
        <v>1626900</v>
      </c>
      <c r="G96" s="80" t="s">
        <v>18</v>
      </c>
      <c r="H96" s="119" t="s">
        <v>16</v>
      </c>
      <c r="I96" s="178" t="s">
        <v>3897</v>
      </c>
    </row>
    <row r="97" spans="1:9" s="89" customFormat="1" ht="15" x14ac:dyDescent="0.25">
      <c r="A97" s="11" t="s">
        <v>1257</v>
      </c>
      <c r="B97" s="78">
        <v>44224</v>
      </c>
      <c r="C97" s="71" t="s">
        <v>1264</v>
      </c>
      <c r="D97" s="192">
        <v>96</v>
      </c>
      <c r="E97" s="72">
        <v>590</v>
      </c>
      <c r="F97" s="73">
        <v>1117900</v>
      </c>
      <c r="G97" s="80" t="s">
        <v>38</v>
      </c>
      <c r="H97" s="119" t="s">
        <v>232</v>
      </c>
      <c r="I97" s="178" t="s">
        <v>3897</v>
      </c>
    </row>
    <row r="98" spans="1:9" s="89" customFormat="1" ht="15" x14ac:dyDescent="0.25">
      <c r="A98" s="11" t="s">
        <v>1132</v>
      </c>
      <c r="B98" s="78">
        <v>44225</v>
      </c>
      <c r="C98" s="71" t="s">
        <v>1284</v>
      </c>
      <c r="D98" s="192">
        <v>97</v>
      </c>
      <c r="E98" s="72">
        <v>591</v>
      </c>
      <c r="F98" s="73">
        <v>722960</v>
      </c>
      <c r="G98" s="80" t="s">
        <v>645</v>
      </c>
      <c r="H98" s="119" t="s">
        <v>725</v>
      </c>
      <c r="I98" s="178" t="s">
        <v>3897</v>
      </c>
    </row>
    <row r="99" spans="1:9" s="89" customFormat="1" ht="15" x14ac:dyDescent="0.25">
      <c r="A99" s="11" t="s">
        <v>1242</v>
      </c>
      <c r="B99" s="78">
        <v>44225</v>
      </c>
      <c r="C99" s="71" t="s">
        <v>1285</v>
      </c>
      <c r="D99" s="192">
        <v>98</v>
      </c>
      <c r="E99" s="72">
        <v>592</v>
      </c>
      <c r="F99" s="73">
        <v>549730</v>
      </c>
      <c r="G99" s="80" t="s">
        <v>622</v>
      </c>
      <c r="H99" s="119" t="s">
        <v>92</v>
      </c>
      <c r="I99" s="178" t="s">
        <v>3897</v>
      </c>
    </row>
    <row r="100" spans="1:9" s="89" customFormat="1" ht="15" x14ac:dyDescent="0.25">
      <c r="A100" s="5" t="s">
        <v>599</v>
      </c>
      <c r="B100" s="78">
        <v>44225</v>
      </c>
      <c r="C100" s="71" t="s">
        <v>1286</v>
      </c>
      <c r="D100" s="192">
        <v>99</v>
      </c>
      <c r="E100" s="72">
        <v>593</v>
      </c>
      <c r="F100" s="73">
        <v>999000</v>
      </c>
      <c r="G100" s="80" t="s">
        <v>18</v>
      </c>
      <c r="H100" s="119" t="s">
        <v>50</v>
      </c>
      <c r="I100" s="178" t="s">
        <v>3897</v>
      </c>
    </row>
    <row r="101" spans="1:9" s="89" customFormat="1" ht="15" x14ac:dyDescent="0.25">
      <c r="A101" s="11" t="s">
        <v>1023</v>
      </c>
      <c r="B101" s="78">
        <v>44225</v>
      </c>
      <c r="C101" s="71" t="s">
        <v>1287</v>
      </c>
      <c r="D101" s="192">
        <v>100</v>
      </c>
      <c r="E101" s="72">
        <v>594</v>
      </c>
      <c r="F101" s="73">
        <v>990020</v>
      </c>
      <c r="G101" s="80" t="s">
        <v>45</v>
      </c>
      <c r="H101" s="119" t="s">
        <v>102</v>
      </c>
      <c r="I101" s="178" t="s">
        <v>3897</v>
      </c>
    </row>
    <row r="102" spans="1:9" s="89" customFormat="1" ht="15" x14ac:dyDescent="0.25">
      <c r="A102" s="11" t="s">
        <v>1149</v>
      </c>
      <c r="B102" s="78">
        <v>44226</v>
      </c>
      <c r="C102" s="71" t="s">
        <v>1290</v>
      </c>
      <c r="D102" s="192">
        <v>101</v>
      </c>
      <c r="E102" s="72">
        <v>595</v>
      </c>
      <c r="F102" s="73">
        <v>758966</v>
      </c>
      <c r="G102" s="80" t="s">
        <v>38</v>
      </c>
      <c r="H102" s="119" t="s">
        <v>102</v>
      </c>
      <c r="I102" s="178" t="s">
        <v>3897</v>
      </c>
    </row>
    <row r="103" spans="1:9" s="89" customFormat="1" ht="15" x14ac:dyDescent="0.25">
      <c r="A103" s="11" t="s">
        <v>1056</v>
      </c>
      <c r="B103" s="78">
        <v>44226</v>
      </c>
      <c r="C103" s="71" t="s">
        <v>1056</v>
      </c>
      <c r="D103" s="192">
        <v>102</v>
      </c>
      <c r="E103" s="72">
        <v>596</v>
      </c>
      <c r="F103" s="73">
        <v>695058</v>
      </c>
      <c r="G103" s="80" t="s">
        <v>626</v>
      </c>
      <c r="H103" s="119" t="s">
        <v>175</v>
      </c>
      <c r="I103" s="178" t="s">
        <v>3897</v>
      </c>
    </row>
    <row r="104" spans="1:9" s="89" customFormat="1" ht="15" x14ac:dyDescent="0.25">
      <c r="A104" s="5" t="s">
        <v>832</v>
      </c>
      <c r="B104" s="78">
        <v>44226</v>
      </c>
      <c r="C104" s="71" t="s">
        <v>1291</v>
      </c>
      <c r="D104" s="192">
        <v>103</v>
      </c>
      <c r="E104" s="72">
        <v>597</v>
      </c>
      <c r="F104" s="73">
        <v>717952</v>
      </c>
      <c r="G104" s="80" t="s">
        <v>645</v>
      </c>
      <c r="H104" s="119" t="s">
        <v>132</v>
      </c>
      <c r="I104" s="178" t="s">
        <v>3897</v>
      </c>
    </row>
    <row r="105" spans="1:9" s="89" customFormat="1" ht="15" x14ac:dyDescent="0.25">
      <c r="A105" s="5" t="s">
        <v>1289</v>
      </c>
      <c r="B105" s="78"/>
      <c r="C105" s="71" t="s">
        <v>1292</v>
      </c>
      <c r="D105" s="71"/>
      <c r="E105" s="72" t="s">
        <v>2046</v>
      </c>
      <c r="F105" s="73">
        <v>648968</v>
      </c>
      <c r="G105" s="80" t="s">
        <v>45</v>
      </c>
      <c r="H105" s="119" t="s">
        <v>686</v>
      </c>
    </row>
    <row r="106" spans="1:9" s="89" customFormat="1" ht="15" x14ac:dyDescent="0.25">
      <c r="A106" s="11" t="s">
        <v>1103</v>
      </c>
      <c r="B106" s="78">
        <v>44228</v>
      </c>
      <c r="C106" s="71" t="s">
        <v>1345</v>
      </c>
      <c r="D106" s="192">
        <v>104</v>
      </c>
      <c r="E106" s="72">
        <v>599</v>
      </c>
      <c r="F106" s="73">
        <v>735160</v>
      </c>
      <c r="G106" s="80" t="s">
        <v>45</v>
      </c>
      <c r="H106" s="119" t="s">
        <v>57</v>
      </c>
      <c r="I106" s="89" t="s">
        <v>3898</v>
      </c>
    </row>
    <row r="107" spans="1:9" s="89" customFormat="1" ht="15" x14ac:dyDescent="0.25">
      <c r="A107" s="11" t="s">
        <v>939</v>
      </c>
      <c r="B107" s="78">
        <v>44228</v>
      </c>
      <c r="C107" s="71" t="s">
        <v>1346</v>
      </c>
      <c r="D107" s="192">
        <v>105</v>
      </c>
      <c r="E107" s="72">
        <v>600</v>
      </c>
      <c r="F107" s="73">
        <v>1288900</v>
      </c>
      <c r="G107" s="80" t="s">
        <v>18</v>
      </c>
      <c r="H107" s="119" t="s">
        <v>132</v>
      </c>
      <c r="I107" s="178" t="s">
        <v>3898</v>
      </c>
    </row>
    <row r="108" spans="1:9" s="89" customFormat="1" ht="15" x14ac:dyDescent="0.25">
      <c r="A108" s="11" t="s">
        <v>1097</v>
      </c>
      <c r="B108" s="78">
        <v>44228</v>
      </c>
      <c r="C108" s="71" t="s">
        <v>1347</v>
      </c>
      <c r="D108" s="192">
        <v>106</v>
      </c>
      <c r="E108" s="72">
        <v>601</v>
      </c>
      <c r="F108" s="73">
        <v>1590900</v>
      </c>
      <c r="G108" s="80" t="s">
        <v>18</v>
      </c>
      <c r="H108" s="119" t="s">
        <v>127</v>
      </c>
      <c r="I108" s="178" t="s">
        <v>3898</v>
      </c>
    </row>
    <row r="109" spans="1:9" s="89" customFormat="1" ht="15" x14ac:dyDescent="0.25">
      <c r="A109" s="11" t="s">
        <v>983</v>
      </c>
      <c r="B109" s="78">
        <v>44228</v>
      </c>
      <c r="C109" s="71" t="s">
        <v>1348</v>
      </c>
      <c r="D109" s="192">
        <v>107</v>
      </c>
      <c r="E109" s="72">
        <v>602</v>
      </c>
      <c r="F109" s="73">
        <v>719875</v>
      </c>
      <c r="G109" s="80" t="s">
        <v>645</v>
      </c>
      <c r="H109" s="119" t="s">
        <v>250</v>
      </c>
      <c r="I109" s="178" t="s">
        <v>3898</v>
      </c>
    </row>
    <row r="110" spans="1:9" s="89" customFormat="1" ht="15" x14ac:dyDescent="0.25">
      <c r="A110" s="5" t="s">
        <v>840</v>
      </c>
      <c r="B110" s="78">
        <v>44228</v>
      </c>
      <c r="C110" s="71" t="s">
        <v>1349</v>
      </c>
      <c r="D110" s="192">
        <v>108</v>
      </c>
      <c r="E110" s="72">
        <v>603</v>
      </c>
      <c r="F110" s="73">
        <v>733194</v>
      </c>
      <c r="G110" s="80" t="s">
        <v>45</v>
      </c>
      <c r="H110" s="119" t="s">
        <v>116</v>
      </c>
      <c r="I110" s="178" t="s">
        <v>3898</v>
      </c>
    </row>
    <row r="111" spans="1:9" s="89" customFormat="1" ht="15" x14ac:dyDescent="0.25">
      <c r="A111" s="5" t="s">
        <v>643</v>
      </c>
      <c r="B111" s="78">
        <v>44228</v>
      </c>
      <c r="C111" s="71" t="s">
        <v>1350</v>
      </c>
      <c r="D111" s="192">
        <v>109</v>
      </c>
      <c r="E111" s="72">
        <v>604</v>
      </c>
      <c r="F111" s="73">
        <v>719923</v>
      </c>
      <c r="G111" s="80" t="s">
        <v>645</v>
      </c>
      <c r="H111" s="119" t="s">
        <v>25</v>
      </c>
      <c r="I111" s="178" t="s">
        <v>3898</v>
      </c>
    </row>
    <row r="112" spans="1:9" s="89" customFormat="1" ht="15" x14ac:dyDescent="0.25">
      <c r="A112" s="11" t="s">
        <v>1019</v>
      </c>
      <c r="B112" s="78">
        <v>44228</v>
      </c>
      <c r="C112" s="71" t="s">
        <v>1351</v>
      </c>
      <c r="D112" s="192">
        <v>110</v>
      </c>
      <c r="E112" s="72">
        <v>605</v>
      </c>
      <c r="F112" s="73">
        <v>986980</v>
      </c>
      <c r="G112" s="80" t="s">
        <v>45</v>
      </c>
      <c r="H112" s="119" t="s">
        <v>25</v>
      </c>
      <c r="I112" s="178" t="s">
        <v>3898</v>
      </c>
    </row>
    <row r="113" spans="1:9" s="89" customFormat="1" ht="15" x14ac:dyDescent="0.25">
      <c r="A113" s="11" t="s">
        <v>1296</v>
      </c>
      <c r="B113" s="78">
        <v>44228</v>
      </c>
      <c r="C113" s="71" t="s">
        <v>1352</v>
      </c>
      <c r="D113" s="192">
        <v>111</v>
      </c>
      <c r="E113" s="72">
        <v>606</v>
      </c>
      <c r="F113" s="73">
        <v>711315</v>
      </c>
      <c r="G113" s="80" t="s">
        <v>626</v>
      </c>
      <c r="H113" s="119" t="s">
        <v>687</v>
      </c>
      <c r="I113" s="178" t="s">
        <v>3898</v>
      </c>
    </row>
    <row r="114" spans="1:9" s="89" customFormat="1" ht="15" x14ac:dyDescent="0.25">
      <c r="A114" s="5" t="s">
        <v>1376</v>
      </c>
      <c r="B114" s="78">
        <v>44229</v>
      </c>
      <c r="C114" s="71" t="s">
        <v>1377</v>
      </c>
      <c r="D114" s="192">
        <v>112</v>
      </c>
      <c r="E114" s="72">
        <v>607</v>
      </c>
      <c r="F114" s="73">
        <v>969900</v>
      </c>
      <c r="G114" s="80" t="s">
        <v>38</v>
      </c>
      <c r="H114" s="119" t="s">
        <v>232</v>
      </c>
      <c r="I114" s="178" t="s">
        <v>3898</v>
      </c>
    </row>
    <row r="115" spans="1:9" s="89" customFormat="1" ht="15" x14ac:dyDescent="0.25">
      <c r="A115" s="5" t="s">
        <v>450</v>
      </c>
      <c r="B115" s="78">
        <v>44230</v>
      </c>
      <c r="C115" s="71" t="s">
        <v>1378</v>
      </c>
      <c r="D115" s="192">
        <v>113</v>
      </c>
      <c r="E115" s="72">
        <v>608</v>
      </c>
      <c r="F115" s="73">
        <v>1731900</v>
      </c>
      <c r="G115" s="80" t="s">
        <v>18</v>
      </c>
      <c r="H115" s="119" t="s">
        <v>102</v>
      </c>
      <c r="I115" s="178" t="s">
        <v>3898</v>
      </c>
    </row>
    <row r="116" spans="1:9" s="89" customFormat="1" ht="15" x14ac:dyDescent="0.25">
      <c r="A116" s="5" t="s">
        <v>803</v>
      </c>
      <c r="B116" s="78">
        <v>44230</v>
      </c>
      <c r="C116" s="71" t="s">
        <v>1379</v>
      </c>
      <c r="D116" s="192">
        <v>114</v>
      </c>
      <c r="E116" s="72">
        <v>609</v>
      </c>
      <c r="F116" s="73">
        <v>999990</v>
      </c>
      <c r="G116" s="80" t="s">
        <v>18</v>
      </c>
      <c r="H116" s="119" t="s">
        <v>16</v>
      </c>
      <c r="I116" s="178" t="s">
        <v>3898</v>
      </c>
    </row>
    <row r="117" spans="1:9" s="89" customFormat="1" ht="15" x14ac:dyDescent="0.25">
      <c r="A117" s="5" t="s">
        <v>742</v>
      </c>
      <c r="B117" s="78">
        <v>44230</v>
      </c>
      <c r="C117" s="71" t="s">
        <v>1380</v>
      </c>
      <c r="D117" s="192">
        <v>115</v>
      </c>
      <c r="E117" s="72">
        <v>610</v>
      </c>
      <c r="F117" s="73">
        <v>704260</v>
      </c>
      <c r="G117" s="80" t="s">
        <v>626</v>
      </c>
      <c r="H117" s="119" t="s">
        <v>50</v>
      </c>
      <c r="I117" s="178" t="s">
        <v>3898</v>
      </c>
    </row>
    <row r="118" spans="1:9" s="89" customFormat="1" ht="15" x14ac:dyDescent="0.25">
      <c r="A118" s="5" t="s">
        <v>477</v>
      </c>
      <c r="B118" s="78">
        <v>44231</v>
      </c>
      <c r="C118" s="71" t="s">
        <v>1438</v>
      </c>
      <c r="D118" s="192">
        <v>116</v>
      </c>
      <c r="E118" s="72">
        <v>611</v>
      </c>
      <c r="F118" s="73">
        <v>667606</v>
      </c>
      <c r="G118" s="80" t="s">
        <v>645</v>
      </c>
      <c r="H118" s="119" t="s">
        <v>250</v>
      </c>
      <c r="I118" s="178" t="s">
        <v>3898</v>
      </c>
    </row>
    <row r="119" spans="1:9" s="89" customFormat="1" ht="15" x14ac:dyDescent="0.25">
      <c r="A119" s="11" t="s">
        <v>1293</v>
      </c>
      <c r="B119" s="78">
        <v>44231</v>
      </c>
      <c r="C119" s="71" t="s">
        <v>1439</v>
      </c>
      <c r="D119" s="192">
        <v>117</v>
      </c>
      <c r="E119" s="72">
        <v>612</v>
      </c>
      <c r="F119" s="73">
        <v>692816</v>
      </c>
      <c r="G119" s="80" t="s">
        <v>626</v>
      </c>
      <c r="H119" s="119" t="s">
        <v>687</v>
      </c>
      <c r="I119" s="178" t="s">
        <v>3898</v>
      </c>
    </row>
    <row r="120" spans="1:9" s="89" customFormat="1" ht="15" x14ac:dyDescent="0.25">
      <c r="A120" s="11" t="s">
        <v>1571</v>
      </c>
      <c r="B120" s="78">
        <v>44232</v>
      </c>
      <c r="C120" s="71" t="s">
        <v>1440</v>
      </c>
      <c r="D120" s="192">
        <v>118</v>
      </c>
      <c r="E120" s="72">
        <v>613</v>
      </c>
      <c r="F120" s="73">
        <v>625115</v>
      </c>
      <c r="G120" s="80" t="s">
        <v>626</v>
      </c>
      <c r="H120" s="119" t="s">
        <v>232</v>
      </c>
      <c r="I120" s="178" t="s">
        <v>3898</v>
      </c>
    </row>
    <row r="121" spans="1:9" s="89" customFormat="1" ht="15" x14ac:dyDescent="0.25">
      <c r="A121" s="11" t="s">
        <v>1003</v>
      </c>
      <c r="B121" s="78">
        <v>44232</v>
      </c>
      <c r="C121" s="71" t="s">
        <v>1441</v>
      </c>
      <c r="D121" s="192">
        <v>119</v>
      </c>
      <c r="E121" s="72">
        <v>614</v>
      </c>
      <c r="F121" s="73">
        <v>825062</v>
      </c>
      <c r="G121" s="80" t="s">
        <v>45</v>
      </c>
      <c r="H121" s="119" t="s">
        <v>232</v>
      </c>
      <c r="I121" s="178" t="s">
        <v>3898</v>
      </c>
    </row>
    <row r="122" spans="1:9" s="89" customFormat="1" ht="15" x14ac:dyDescent="0.25">
      <c r="A122" s="84" t="s">
        <v>1467</v>
      </c>
      <c r="B122" s="78">
        <v>44233</v>
      </c>
      <c r="C122" s="71" t="s">
        <v>1468</v>
      </c>
      <c r="D122" s="192">
        <v>120</v>
      </c>
      <c r="E122" s="72">
        <v>615</v>
      </c>
      <c r="F122" s="73">
        <v>718188</v>
      </c>
      <c r="G122" s="80" t="s">
        <v>626</v>
      </c>
      <c r="H122" s="119" t="s">
        <v>57</v>
      </c>
      <c r="I122" s="178" t="s">
        <v>3898</v>
      </c>
    </row>
    <row r="123" spans="1:9" s="89" customFormat="1" ht="15" x14ac:dyDescent="0.25">
      <c r="A123" s="11" t="s">
        <v>1189</v>
      </c>
      <c r="B123" s="78">
        <v>44233</v>
      </c>
      <c r="C123" s="71" t="s">
        <v>1469</v>
      </c>
      <c r="D123" s="192">
        <v>121</v>
      </c>
      <c r="E123" s="72">
        <v>616</v>
      </c>
      <c r="F123" s="73">
        <v>845300</v>
      </c>
      <c r="G123" s="80" t="s">
        <v>45</v>
      </c>
      <c r="H123" s="119" t="s">
        <v>9</v>
      </c>
      <c r="I123" s="178" t="s">
        <v>3898</v>
      </c>
    </row>
    <row r="124" spans="1:9" s="89" customFormat="1" ht="15" x14ac:dyDescent="0.25">
      <c r="A124" s="11" t="s">
        <v>1000</v>
      </c>
      <c r="B124" s="78">
        <v>44233</v>
      </c>
      <c r="C124" s="71" t="s">
        <v>1470</v>
      </c>
      <c r="D124" s="192">
        <v>122</v>
      </c>
      <c r="E124" s="72">
        <v>617</v>
      </c>
      <c r="F124" s="73">
        <v>1129930</v>
      </c>
      <c r="G124" s="80" t="s">
        <v>45</v>
      </c>
      <c r="H124" s="119" t="s">
        <v>232</v>
      </c>
      <c r="I124" s="178" t="s">
        <v>3898</v>
      </c>
    </row>
    <row r="125" spans="1:9" s="89" customFormat="1" ht="15" x14ac:dyDescent="0.25">
      <c r="A125" s="11" t="s">
        <v>930</v>
      </c>
      <c r="B125" s="78">
        <v>44233</v>
      </c>
      <c r="C125" s="71" t="s">
        <v>1471</v>
      </c>
      <c r="D125" s="192">
        <v>123</v>
      </c>
      <c r="E125" s="72">
        <v>618</v>
      </c>
      <c r="F125" s="73">
        <v>999999</v>
      </c>
      <c r="G125" s="80" t="s">
        <v>45</v>
      </c>
      <c r="H125" s="119" t="s">
        <v>82</v>
      </c>
      <c r="I125" s="178" t="s">
        <v>3898</v>
      </c>
    </row>
    <row r="126" spans="1:9" s="89" customFormat="1" ht="15" x14ac:dyDescent="0.25">
      <c r="A126" s="11" t="s">
        <v>1321</v>
      </c>
      <c r="B126" s="78">
        <v>44235</v>
      </c>
      <c r="C126" s="71" t="s">
        <v>1492</v>
      </c>
      <c r="D126" s="192">
        <v>124</v>
      </c>
      <c r="E126" s="72">
        <v>619</v>
      </c>
      <c r="F126" s="73">
        <v>1753800</v>
      </c>
      <c r="G126" s="80" t="s">
        <v>18</v>
      </c>
      <c r="H126" s="119" t="s">
        <v>64</v>
      </c>
      <c r="I126" s="178" t="s">
        <v>3898</v>
      </c>
    </row>
    <row r="127" spans="1:9" s="89" customFormat="1" ht="15" x14ac:dyDescent="0.25">
      <c r="A127" s="11" t="s">
        <v>980</v>
      </c>
      <c r="B127" s="78">
        <v>44235</v>
      </c>
      <c r="C127" s="71" t="s">
        <v>1493</v>
      </c>
      <c r="D127" s="192">
        <v>125</v>
      </c>
      <c r="E127" s="72">
        <v>620</v>
      </c>
      <c r="F127" s="73">
        <v>759900</v>
      </c>
      <c r="G127" s="80" t="s">
        <v>38</v>
      </c>
      <c r="H127" s="119" t="s">
        <v>64</v>
      </c>
      <c r="I127" s="178" t="s">
        <v>3898</v>
      </c>
    </row>
    <row r="128" spans="1:9" s="89" customFormat="1" ht="15" x14ac:dyDescent="0.25">
      <c r="A128" s="7" t="s">
        <v>1481</v>
      </c>
      <c r="B128" s="78">
        <v>44235</v>
      </c>
      <c r="C128" s="71" t="s">
        <v>1494</v>
      </c>
      <c r="D128" s="192">
        <v>126</v>
      </c>
      <c r="E128" s="72">
        <v>621</v>
      </c>
      <c r="F128" s="73">
        <v>1479800</v>
      </c>
      <c r="G128" s="80" t="s">
        <v>18</v>
      </c>
      <c r="H128" s="119" t="s">
        <v>116</v>
      </c>
      <c r="I128" s="178" t="s">
        <v>3898</v>
      </c>
    </row>
    <row r="129" spans="1:9" s="89" customFormat="1" ht="15" x14ac:dyDescent="0.25">
      <c r="A129" s="5" t="s">
        <v>820</v>
      </c>
      <c r="B129" s="78">
        <v>44235</v>
      </c>
      <c r="C129" s="71" t="s">
        <v>1495</v>
      </c>
      <c r="D129" s="192">
        <v>127</v>
      </c>
      <c r="E129" s="72">
        <v>622</v>
      </c>
      <c r="F129" s="73">
        <v>919900</v>
      </c>
      <c r="G129" s="80" t="s">
        <v>38</v>
      </c>
      <c r="H129" s="119" t="s">
        <v>64</v>
      </c>
      <c r="I129" s="178" t="s">
        <v>3898</v>
      </c>
    </row>
    <row r="130" spans="1:9" s="89" customFormat="1" ht="15" x14ac:dyDescent="0.25">
      <c r="A130" s="11" t="s">
        <v>1367</v>
      </c>
      <c r="B130" s="78">
        <v>44235</v>
      </c>
      <c r="C130" s="71" t="s">
        <v>1496</v>
      </c>
      <c r="D130" s="192">
        <v>128</v>
      </c>
      <c r="E130" s="72">
        <v>623</v>
      </c>
      <c r="F130" s="73">
        <v>1177800</v>
      </c>
      <c r="G130" s="80" t="s">
        <v>18</v>
      </c>
      <c r="H130" s="119" t="s">
        <v>32</v>
      </c>
      <c r="I130" s="178" t="s">
        <v>3898</v>
      </c>
    </row>
    <row r="131" spans="1:9" s="89" customFormat="1" ht="15" x14ac:dyDescent="0.25">
      <c r="A131" s="5" t="s">
        <v>868</v>
      </c>
      <c r="B131" s="97">
        <v>44236</v>
      </c>
      <c r="C131" s="101" t="s">
        <v>1520</v>
      </c>
      <c r="D131" s="192">
        <v>129</v>
      </c>
      <c r="E131" s="72">
        <v>624</v>
      </c>
      <c r="F131" s="98">
        <v>999990</v>
      </c>
      <c r="G131" s="80" t="s">
        <v>18</v>
      </c>
      <c r="H131" s="119" t="s">
        <v>92</v>
      </c>
      <c r="I131" s="178" t="s">
        <v>3898</v>
      </c>
    </row>
    <row r="132" spans="1:9" s="89" customFormat="1" ht="15" x14ac:dyDescent="0.25">
      <c r="A132" s="11" t="s">
        <v>1239</v>
      </c>
      <c r="B132" s="99">
        <v>44236</v>
      </c>
      <c r="C132" s="102" t="s">
        <v>1521</v>
      </c>
      <c r="D132" s="192">
        <v>130</v>
      </c>
      <c r="E132" s="72">
        <v>625</v>
      </c>
      <c r="F132" s="100">
        <v>1024825</v>
      </c>
      <c r="G132" s="80" t="s">
        <v>18</v>
      </c>
      <c r="H132" s="119" t="s">
        <v>175</v>
      </c>
      <c r="I132" s="178" t="s">
        <v>3898</v>
      </c>
    </row>
    <row r="133" spans="1:9" s="89" customFormat="1" ht="15" x14ac:dyDescent="0.25">
      <c r="A133" s="11" t="s">
        <v>1383</v>
      </c>
      <c r="B133" s="99">
        <v>44236</v>
      </c>
      <c r="C133" s="102" t="s">
        <v>1522</v>
      </c>
      <c r="D133" s="192">
        <v>131</v>
      </c>
      <c r="E133" s="72">
        <v>626</v>
      </c>
      <c r="F133" s="100">
        <v>743384</v>
      </c>
      <c r="G133" s="80" t="s">
        <v>38</v>
      </c>
      <c r="H133" s="119" t="s">
        <v>132</v>
      </c>
      <c r="I133" s="178" t="s">
        <v>3898</v>
      </c>
    </row>
    <row r="134" spans="1:9" s="89" customFormat="1" ht="15" x14ac:dyDescent="0.25">
      <c r="A134" s="5" t="s">
        <v>703</v>
      </c>
      <c r="B134" s="99">
        <v>44236</v>
      </c>
      <c r="C134" s="102" t="s">
        <v>1523</v>
      </c>
      <c r="D134" s="192">
        <v>132</v>
      </c>
      <c r="E134" s="72">
        <v>627</v>
      </c>
      <c r="F134" s="100">
        <v>1379800</v>
      </c>
      <c r="G134" s="80" t="s">
        <v>18</v>
      </c>
      <c r="H134" s="119" t="s">
        <v>64</v>
      </c>
      <c r="I134" s="178" t="s">
        <v>3898</v>
      </c>
    </row>
    <row r="135" spans="1:9" s="89" customFormat="1" ht="15" x14ac:dyDescent="0.25">
      <c r="A135" s="11" t="s">
        <v>1455</v>
      </c>
      <c r="B135" s="99">
        <v>44236</v>
      </c>
      <c r="C135" s="102" t="s">
        <v>1524</v>
      </c>
      <c r="D135" s="192">
        <v>133</v>
      </c>
      <c r="E135" s="72">
        <v>628</v>
      </c>
      <c r="F135" s="100">
        <v>732345</v>
      </c>
      <c r="G135" s="80" t="s">
        <v>645</v>
      </c>
      <c r="H135" s="119" t="s">
        <v>132</v>
      </c>
      <c r="I135" s="178" t="s">
        <v>3898</v>
      </c>
    </row>
    <row r="136" spans="1:9" s="89" customFormat="1" ht="15" x14ac:dyDescent="0.25">
      <c r="A136" s="11" t="s">
        <v>1327</v>
      </c>
      <c r="B136" s="99">
        <v>44236</v>
      </c>
      <c r="C136" s="102" t="s">
        <v>1525</v>
      </c>
      <c r="D136" s="192">
        <v>134</v>
      </c>
      <c r="E136" s="72">
        <v>629</v>
      </c>
      <c r="F136" s="100">
        <v>699025</v>
      </c>
      <c r="G136" s="80" t="s">
        <v>626</v>
      </c>
      <c r="H136" s="119" t="s">
        <v>9</v>
      </c>
      <c r="I136" s="178" t="s">
        <v>3898</v>
      </c>
    </row>
    <row r="137" spans="1:9" s="89" customFormat="1" ht="15" x14ac:dyDescent="0.25">
      <c r="A137" s="11" t="s">
        <v>967</v>
      </c>
      <c r="B137" s="99">
        <v>44236</v>
      </c>
      <c r="C137" s="102" t="s">
        <v>1526</v>
      </c>
      <c r="D137" s="192">
        <v>135</v>
      </c>
      <c r="E137" s="72">
        <v>630</v>
      </c>
      <c r="F137" s="100">
        <v>676292</v>
      </c>
      <c r="G137" s="80" t="s">
        <v>45</v>
      </c>
      <c r="H137" s="119" t="s">
        <v>37</v>
      </c>
      <c r="I137" s="178" t="s">
        <v>3898</v>
      </c>
    </row>
    <row r="138" spans="1:9" s="89" customFormat="1" ht="15" x14ac:dyDescent="0.25">
      <c r="A138" s="11" t="s">
        <v>1396</v>
      </c>
      <c r="B138" s="78">
        <v>44237</v>
      </c>
      <c r="C138" s="71" t="s">
        <v>1557</v>
      </c>
      <c r="D138" s="192">
        <v>136</v>
      </c>
      <c r="E138" s="72">
        <v>631</v>
      </c>
      <c r="F138" s="73">
        <v>987671</v>
      </c>
      <c r="G138" s="80" t="s">
        <v>45</v>
      </c>
      <c r="H138" s="119" t="s">
        <v>232</v>
      </c>
      <c r="I138" s="178" t="s">
        <v>3898</v>
      </c>
    </row>
    <row r="139" spans="1:9" s="89" customFormat="1" ht="15" x14ac:dyDescent="0.25">
      <c r="A139" s="5" t="s">
        <v>398</v>
      </c>
      <c r="B139" s="78">
        <v>44237</v>
      </c>
      <c r="C139" s="71" t="s">
        <v>1558</v>
      </c>
      <c r="D139" s="192">
        <v>137</v>
      </c>
      <c r="E139" s="72">
        <v>632</v>
      </c>
      <c r="F139" s="73">
        <v>1031400</v>
      </c>
      <c r="G139" s="80" t="s">
        <v>18</v>
      </c>
      <c r="H139" s="119" t="s">
        <v>64</v>
      </c>
      <c r="I139" s="178" t="s">
        <v>3898</v>
      </c>
    </row>
    <row r="140" spans="1:9" s="89" customFormat="1" ht="15" x14ac:dyDescent="0.25">
      <c r="A140" s="5" t="s">
        <v>755</v>
      </c>
      <c r="B140" s="78">
        <v>44238</v>
      </c>
      <c r="C140" s="71" t="s">
        <v>1578</v>
      </c>
      <c r="D140" s="192">
        <v>138</v>
      </c>
      <c r="E140" s="72">
        <v>633</v>
      </c>
      <c r="F140" s="73">
        <v>729041</v>
      </c>
      <c r="G140" s="80" t="s">
        <v>645</v>
      </c>
      <c r="H140" s="119" t="s">
        <v>64</v>
      </c>
      <c r="I140" s="178" t="s">
        <v>3898</v>
      </c>
    </row>
    <row r="141" spans="1:9" s="89" customFormat="1" ht="15" x14ac:dyDescent="0.25">
      <c r="A141" s="11" t="s">
        <v>1476</v>
      </c>
      <c r="B141" s="78">
        <v>44238</v>
      </c>
      <c r="C141" s="71" t="s">
        <v>1579</v>
      </c>
      <c r="D141" s="192">
        <v>139</v>
      </c>
      <c r="E141" s="72">
        <v>634</v>
      </c>
      <c r="F141" s="73">
        <v>688581</v>
      </c>
      <c r="G141" s="80" t="s">
        <v>626</v>
      </c>
      <c r="H141" s="119" t="s">
        <v>57</v>
      </c>
      <c r="I141" s="178" t="s">
        <v>3898</v>
      </c>
    </row>
    <row r="142" spans="1:9" s="89" customFormat="1" ht="15" x14ac:dyDescent="0.25">
      <c r="A142" s="11" t="s">
        <v>1117</v>
      </c>
      <c r="B142" s="78">
        <v>44238</v>
      </c>
      <c r="C142" s="71" t="s">
        <v>1580</v>
      </c>
      <c r="D142" s="192">
        <v>140</v>
      </c>
      <c r="E142" s="72">
        <v>635</v>
      </c>
      <c r="F142" s="73">
        <v>1379800</v>
      </c>
      <c r="G142" s="80" t="s">
        <v>18</v>
      </c>
      <c r="H142" s="119" t="s">
        <v>50</v>
      </c>
      <c r="I142" s="178" t="s">
        <v>3898</v>
      </c>
    </row>
    <row r="143" spans="1:9" ht="15" x14ac:dyDescent="0.25">
      <c r="A143" s="11" t="s">
        <v>1069</v>
      </c>
      <c r="B143" s="78">
        <v>44239</v>
      </c>
      <c r="C143" s="71" t="s">
        <v>1622</v>
      </c>
      <c r="D143" s="192">
        <v>141</v>
      </c>
      <c r="E143" s="72">
        <v>636</v>
      </c>
      <c r="F143" s="73">
        <v>555711</v>
      </c>
      <c r="G143" s="80" t="s">
        <v>622</v>
      </c>
      <c r="H143" s="119" t="s">
        <v>232</v>
      </c>
      <c r="I143" s="178" t="s">
        <v>3898</v>
      </c>
    </row>
    <row r="144" spans="1:9" ht="15" x14ac:dyDescent="0.25">
      <c r="A144" s="105" t="s">
        <v>1623</v>
      </c>
      <c r="B144" s="78">
        <v>44239</v>
      </c>
      <c r="C144" s="71" t="s">
        <v>1623</v>
      </c>
      <c r="D144" s="192">
        <v>142</v>
      </c>
      <c r="E144" s="72">
        <v>637</v>
      </c>
      <c r="F144" s="73">
        <v>654447</v>
      </c>
      <c r="G144" s="80" t="s">
        <v>160</v>
      </c>
      <c r="H144" s="119" t="s">
        <v>597</v>
      </c>
      <c r="I144" s="178" t="s">
        <v>3898</v>
      </c>
    </row>
    <row r="145" spans="1:9" ht="15" x14ac:dyDescent="0.25">
      <c r="A145" s="11" t="s">
        <v>1565</v>
      </c>
      <c r="B145" s="78">
        <v>44239</v>
      </c>
      <c r="C145" s="71" t="s">
        <v>1624</v>
      </c>
      <c r="D145" s="192">
        <v>143</v>
      </c>
      <c r="E145" s="72">
        <v>638</v>
      </c>
      <c r="F145" s="73">
        <v>729784</v>
      </c>
      <c r="G145" s="80" t="s">
        <v>645</v>
      </c>
      <c r="H145" s="119" t="s">
        <v>32</v>
      </c>
      <c r="I145" s="178" t="s">
        <v>3898</v>
      </c>
    </row>
    <row r="146" spans="1:9" ht="15" x14ac:dyDescent="0.25">
      <c r="A146" s="5" t="s">
        <v>540</v>
      </c>
      <c r="B146" s="78">
        <v>44239</v>
      </c>
      <c r="C146" s="71" t="s">
        <v>1625</v>
      </c>
      <c r="D146" s="192">
        <v>144</v>
      </c>
      <c r="E146" s="72">
        <v>639</v>
      </c>
      <c r="F146" s="73">
        <v>1200481</v>
      </c>
      <c r="G146" s="80" t="s">
        <v>632</v>
      </c>
      <c r="H146" s="119" t="s">
        <v>25</v>
      </c>
      <c r="I146" s="178" t="s">
        <v>3898</v>
      </c>
    </row>
    <row r="147" spans="1:9" ht="15" x14ac:dyDescent="0.25">
      <c r="A147" s="11" t="s">
        <v>1283</v>
      </c>
      <c r="B147" s="78">
        <v>44240</v>
      </c>
      <c r="C147" s="71" t="s">
        <v>1626</v>
      </c>
      <c r="D147" s="192">
        <v>145</v>
      </c>
      <c r="E147" s="72">
        <v>640</v>
      </c>
      <c r="F147" s="73">
        <v>583476</v>
      </c>
      <c r="G147" s="80" t="s">
        <v>160</v>
      </c>
      <c r="H147" s="119" t="s">
        <v>725</v>
      </c>
      <c r="I147" s="178" t="s">
        <v>3898</v>
      </c>
    </row>
    <row r="148" spans="1:9" ht="15" x14ac:dyDescent="0.25">
      <c r="A148" s="11" t="s">
        <v>1540</v>
      </c>
      <c r="B148" s="78">
        <v>44240</v>
      </c>
      <c r="C148" s="71" t="s">
        <v>1627</v>
      </c>
      <c r="D148" s="192">
        <v>146</v>
      </c>
      <c r="E148" s="72">
        <v>641</v>
      </c>
      <c r="F148" s="73">
        <v>994907</v>
      </c>
      <c r="G148" s="80" t="s">
        <v>45</v>
      </c>
      <c r="H148" s="119" t="s">
        <v>32</v>
      </c>
      <c r="I148" s="178" t="s">
        <v>3898</v>
      </c>
    </row>
    <row r="149" spans="1:9" ht="15" x14ac:dyDescent="0.25">
      <c r="A149" s="5" t="s">
        <v>67</v>
      </c>
      <c r="B149" s="78">
        <v>44240</v>
      </c>
      <c r="C149" s="71" t="s">
        <v>1628</v>
      </c>
      <c r="D149" s="192">
        <v>147</v>
      </c>
      <c r="E149" s="72">
        <v>642</v>
      </c>
      <c r="F149" s="73">
        <v>715352</v>
      </c>
      <c r="G149" s="80" t="s">
        <v>645</v>
      </c>
      <c r="H149" s="119" t="s">
        <v>57</v>
      </c>
      <c r="I149" s="178" t="s">
        <v>3898</v>
      </c>
    </row>
    <row r="150" spans="1:9" ht="15" x14ac:dyDescent="0.25">
      <c r="A150" s="5" t="s">
        <v>778</v>
      </c>
      <c r="B150" s="78">
        <v>44241</v>
      </c>
      <c r="C150" s="71" t="s">
        <v>1629</v>
      </c>
      <c r="D150" s="192">
        <v>148</v>
      </c>
      <c r="E150" s="72">
        <v>643</v>
      </c>
      <c r="F150" s="73">
        <v>1748800</v>
      </c>
      <c r="G150" s="80" t="s">
        <v>18</v>
      </c>
      <c r="H150" s="119" t="s">
        <v>82</v>
      </c>
      <c r="I150" s="178" t="s">
        <v>3898</v>
      </c>
    </row>
    <row r="151" spans="1:9" ht="15" x14ac:dyDescent="0.25">
      <c r="A151" s="11" t="s">
        <v>1062</v>
      </c>
      <c r="B151" s="78">
        <v>44241</v>
      </c>
      <c r="C151" s="71" t="s">
        <v>1630</v>
      </c>
      <c r="D151" s="192">
        <v>149</v>
      </c>
      <c r="E151" s="72">
        <v>644</v>
      </c>
      <c r="F151" s="73">
        <v>766108</v>
      </c>
      <c r="G151" s="80" t="s">
        <v>626</v>
      </c>
      <c r="H151" s="119" t="s">
        <v>82</v>
      </c>
      <c r="I151" s="178" t="s">
        <v>3898</v>
      </c>
    </row>
    <row r="152" spans="1:9" ht="15" x14ac:dyDescent="0.25">
      <c r="A152" s="11" t="s">
        <v>922</v>
      </c>
      <c r="B152" s="78">
        <v>44241</v>
      </c>
      <c r="C152" s="71" t="s">
        <v>1631</v>
      </c>
      <c r="D152" s="192">
        <v>150</v>
      </c>
      <c r="E152" s="72">
        <v>645</v>
      </c>
      <c r="F152" s="73">
        <v>698557</v>
      </c>
      <c r="G152" s="80" t="s">
        <v>626</v>
      </c>
      <c r="H152" s="119" t="s">
        <v>16</v>
      </c>
      <c r="I152" s="178" t="s">
        <v>3898</v>
      </c>
    </row>
    <row r="153" spans="1:9" ht="15" x14ac:dyDescent="0.25">
      <c r="A153" s="11" t="s">
        <v>1034</v>
      </c>
      <c r="B153" s="78">
        <v>44241</v>
      </c>
      <c r="C153" s="71" t="s">
        <v>1632</v>
      </c>
      <c r="D153" s="192">
        <v>151</v>
      </c>
      <c r="E153" s="72">
        <v>646</v>
      </c>
      <c r="F153" s="73">
        <v>702795</v>
      </c>
      <c r="G153" s="80" t="s">
        <v>626</v>
      </c>
      <c r="H153" s="119" t="s">
        <v>57</v>
      </c>
      <c r="I153" s="178" t="s">
        <v>3898</v>
      </c>
    </row>
    <row r="154" spans="1:9" s="89" customFormat="1" ht="15" x14ac:dyDescent="0.25">
      <c r="A154" s="11" t="s">
        <v>977</v>
      </c>
      <c r="B154" s="78">
        <v>44242</v>
      </c>
      <c r="C154" s="71" t="s">
        <v>1664</v>
      </c>
      <c r="D154" s="192">
        <v>152</v>
      </c>
      <c r="E154" s="72">
        <v>647</v>
      </c>
      <c r="F154" s="73">
        <v>991220</v>
      </c>
      <c r="G154" s="80" t="s">
        <v>45</v>
      </c>
      <c r="H154" s="119" t="s">
        <v>32</v>
      </c>
      <c r="I154" s="178" t="s">
        <v>3898</v>
      </c>
    </row>
    <row r="155" spans="1:9" s="89" customFormat="1" ht="15" x14ac:dyDescent="0.25">
      <c r="A155" s="5" t="s">
        <v>368</v>
      </c>
      <c r="B155" s="78">
        <v>44242</v>
      </c>
      <c r="C155" s="71" t="s">
        <v>1665</v>
      </c>
      <c r="D155" s="192">
        <v>153</v>
      </c>
      <c r="E155" s="72">
        <v>648</v>
      </c>
      <c r="F155" s="73">
        <v>1748800</v>
      </c>
      <c r="G155" s="80" t="s">
        <v>18</v>
      </c>
      <c r="H155" s="119" t="s">
        <v>175</v>
      </c>
      <c r="I155" s="178" t="s">
        <v>3898</v>
      </c>
    </row>
    <row r="156" spans="1:9" s="89" customFormat="1" ht="15" x14ac:dyDescent="0.25">
      <c r="A156" s="5" t="s">
        <v>734</v>
      </c>
      <c r="B156" s="78">
        <v>44242</v>
      </c>
      <c r="C156" s="71" t="s">
        <v>1666</v>
      </c>
      <c r="D156" s="192">
        <v>154</v>
      </c>
      <c r="E156" s="72">
        <v>649</v>
      </c>
      <c r="F156" s="73">
        <v>722375</v>
      </c>
      <c r="G156" s="80" t="s">
        <v>645</v>
      </c>
      <c r="H156" s="119" t="s">
        <v>25</v>
      </c>
      <c r="I156" s="178" t="s">
        <v>3898</v>
      </c>
    </row>
    <row r="157" spans="1:9" s="89" customFormat="1" ht="15" x14ac:dyDescent="0.25">
      <c r="A157" s="11" t="s">
        <v>1543</v>
      </c>
      <c r="B157" s="78">
        <v>44242</v>
      </c>
      <c r="C157" s="71" t="s">
        <v>1667</v>
      </c>
      <c r="D157" s="192">
        <v>155</v>
      </c>
      <c r="E157" s="72">
        <v>650</v>
      </c>
      <c r="F157" s="73">
        <v>1177800</v>
      </c>
      <c r="G157" s="80" t="s">
        <v>18</v>
      </c>
      <c r="H157" s="119" t="s">
        <v>116</v>
      </c>
      <c r="I157" s="178" t="s">
        <v>3898</v>
      </c>
    </row>
    <row r="158" spans="1:9" s="89" customFormat="1" ht="15" x14ac:dyDescent="0.25">
      <c r="A158" s="5" t="s">
        <v>601</v>
      </c>
      <c r="B158" s="78">
        <v>44242</v>
      </c>
      <c r="C158" s="71" t="s">
        <v>1668</v>
      </c>
      <c r="D158" s="192">
        <v>156</v>
      </c>
      <c r="E158" s="72">
        <v>651</v>
      </c>
      <c r="F158" s="73">
        <v>1606426</v>
      </c>
      <c r="G158" s="80" t="s">
        <v>18</v>
      </c>
      <c r="H158" s="119" t="s">
        <v>175</v>
      </c>
      <c r="I158" s="178" t="s">
        <v>3898</v>
      </c>
    </row>
    <row r="159" spans="1:9" s="89" customFormat="1" ht="15" x14ac:dyDescent="0.25">
      <c r="A159" s="5" t="s">
        <v>727</v>
      </c>
      <c r="B159" s="78">
        <v>44243</v>
      </c>
      <c r="C159" s="71" t="s">
        <v>1679</v>
      </c>
      <c r="D159" s="192">
        <v>157</v>
      </c>
      <c r="E159" s="72">
        <v>652</v>
      </c>
      <c r="F159" s="73">
        <v>729482</v>
      </c>
      <c r="G159" s="80" t="s">
        <v>645</v>
      </c>
      <c r="H159" s="119" t="s">
        <v>137</v>
      </c>
      <c r="I159" s="178" t="s">
        <v>3898</v>
      </c>
    </row>
    <row r="160" spans="1:9" s="89" customFormat="1" ht="15" x14ac:dyDescent="0.25">
      <c r="A160" s="11" t="s">
        <v>1113</v>
      </c>
      <c r="B160" s="78">
        <v>44243</v>
      </c>
      <c r="C160" s="71" t="s">
        <v>1680</v>
      </c>
      <c r="D160" s="192">
        <v>158</v>
      </c>
      <c r="E160" s="72">
        <v>653</v>
      </c>
      <c r="F160" s="73">
        <v>660512</v>
      </c>
      <c r="G160" s="80" t="s">
        <v>626</v>
      </c>
      <c r="H160" s="119" t="s">
        <v>116</v>
      </c>
      <c r="I160" s="178" t="s">
        <v>3898</v>
      </c>
    </row>
    <row r="161" spans="1:9" s="89" customFormat="1" ht="15" x14ac:dyDescent="0.25">
      <c r="A161" s="11" t="s">
        <v>1135</v>
      </c>
      <c r="B161" s="78">
        <v>44243</v>
      </c>
      <c r="C161" s="71" t="s">
        <v>1681</v>
      </c>
      <c r="D161" s="192">
        <v>159</v>
      </c>
      <c r="E161" s="72">
        <v>654</v>
      </c>
      <c r="F161" s="73">
        <v>728382</v>
      </c>
      <c r="G161" s="80" t="s">
        <v>645</v>
      </c>
      <c r="H161" s="119" t="s">
        <v>82</v>
      </c>
      <c r="I161" s="178" t="s">
        <v>3898</v>
      </c>
    </row>
    <row r="162" spans="1:9" s="89" customFormat="1" ht="15" x14ac:dyDescent="0.25">
      <c r="A162" s="5" t="s">
        <v>600</v>
      </c>
      <c r="B162" s="78">
        <v>44243</v>
      </c>
      <c r="C162" s="71" t="s">
        <v>1682</v>
      </c>
      <c r="D162" s="192">
        <v>160</v>
      </c>
      <c r="E162" s="72">
        <v>655</v>
      </c>
      <c r="F162" s="73">
        <v>1031400</v>
      </c>
      <c r="G162" s="80" t="s">
        <v>18</v>
      </c>
      <c r="H162" s="119" t="s">
        <v>50</v>
      </c>
      <c r="I162" s="178" t="s">
        <v>3898</v>
      </c>
    </row>
    <row r="163" spans="1:9" s="89" customFormat="1" ht="15" x14ac:dyDescent="0.25">
      <c r="A163" s="11" t="s">
        <v>1361</v>
      </c>
      <c r="B163" s="78">
        <v>44243</v>
      </c>
      <c r="C163" s="71" t="s">
        <v>1683</v>
      </c>
      <c r="D163" s="192">
        <v>161</v>
      </c>
      <c r="E163" s="72">
        <v>656</v>
      </c>
      <c r="F163" s="73">
        <v>984458</v>
      </c>
      <c r="G163" s="80" t="s">
        <v>45</v>
      </c>
      <c r="H163" s="119" t="s">
        <v>116</v>
      </c>
      <c r="I163" s="178" t="s">
        <v>3898</v>
      </c>
    </row>
    <row r="164" spans="1:9" s="89" customFormat="1" ht="15" x14ac:dyDescent="0.25">
      <c r="A164" s="11" t="s">
        <v>1589</v>
      </c>
      <c r="B164" s="78">
        <v>44243</v>
      </c>
      <c r="C164" s="71" t="s">
        <v>1684</v>
      </c>
      <c r="D164" s="192">
        <v>162</v>
      </c>
      <c r="E164" s="72">
        <v>657</v>
      </c>
      <c r="F164" s="73">
        <v>1091871</v>
      </c>
      <c r="G164" s="80" t="s">
        <v>45</v>
      </c>
      <c r="H164" s="119" t="s">
        <v>687</v>
      </c>
      <c r="I164" s="178" t="s">
        <v>3898</v>
      </c>
    </row>
    <row r="165" spans="1:9" ht="15" x14ac:dyDescent="0.25">
      <c r="A165" s="84" t="s">
        <v>1588</v>
      </c>
      <c r="B165" s="78">
        <v>44244</v>
      </c>
      <c r="C165" s="71" t="s">
        <v>1702</v>
      </c>
      <c r="D165" s="192">
        <v>163</v>
      </c>
      <c r="E165" s="72">
        <v>658</v>
      </c>
      <c r="F165" s="73">
        <v>747890</v>
      </c>
      <c r="G165" s="80" t="s">
        <v>45</v>
      </c>
      <c r="H165" s="119" t="s">
        <v>92</v>
      </c>
      <c r="I165" s="178" t="s">
        <v>3898</v>
      </c>
    </row>
    <row r="166" spans="1:9" s="89" customFormat="1" ht="15" x14ac:dyDescent="0.25">
      <c r="A166" s="11" t="s">
        <v>1158</v>
      </c>
      <c r="B166" s="78">
        <v>44245</v>
      </c>
      <c r="C166" s="71" t="s">
        <v>1734</v>
      </c>
      <c r="D166" s="192">
        <v>164</v>
      </c>
      <c r="E166" s="72">
        <v>659</v>
      </c>
      <c r="F166" s="73">
        <v>684740</v>
      </c>
      <c r="G166" s="80" t="s">
        <v>626</v>
      </c>
      <c r="H166" s="119" t="s">
        <v>64</v>
      </c>
      <c r="I166" s="178" t="s">
        <v>3898</v>
      </c>
    </row>
    <row r="167" spans="1:9" s="89" customFormat="1" ht="15" x14ac:dyDescent="0.25">
      <c r="A167" s="11" t="s">
        <v>1267</v>
      </c>
      <c r="B167" s="78">
        <v>44245</v>
      </c>
      <c r="C167" s="71" t="s">
        <v>1735</v>
      </c>
      <c r="D167" s="192">
        <v>165</v>
      </c>
      <c r="E167" s="72">
        <v>660</v>
      </c>
      <c r="F167" s="73">
        <v>1305800</v>
      </c>
      <c r="G167" s="80" t="s">
        <v>18</v>
      </c>
      <c r="H167" s="119" t="s">
        <v>132</v>
      </c>
      <c r="I167" s="178" t="s">
        <v>3898</v>
      </c>
    </row>
    <row r="168" spans="1:9" s="89" customFormat="1" ht="15" x14ac:dyDescent="0.25">
      <c r="A168" s="11" t="s">
        <v>1274</v>
      </c>
      <c r="B168" s="78">
        <v>44246</v>
      </c>
      <c r="C168" s="71" t="s">
        <v>1736</v>
      </c>
      <c r="D168" s="192">
        <v>166</v>
      </c>
      <c r="E168" s="72">
        <v>661</v>
      </c>
      <c r="F168" s="73">
        <v>989511</v>
      </c>
      <c r="G168" s="80" t="s">
        <v>45</v>
      </c>
      <c r="H168" s="119" t="s">
        <v>132</v>
      </c>
      <c r="I168" s="178" t="s">
        <v>3898</v>
      </c>
    </row>
    <row r="169" spans="1:9" s="89" customFormat="1" ht="15" x14ac:dyDescent="0.25">
      <c r="A169" s="11" t="s">
        <v>1428</v>
      </c>
      <c r="B169" s="78">
        <v>44246</v>
      </c>
      <c r="C169" s="71" t="s">
        <v>1737</v>
      </c>
      <c r="D169" s="192">
        <v>167</v>
      </c>
      <c r="E169" s="72">
        <v>662</v>
      </c>
      <c r="F169" s="73">
        <v>741246</v>
      </c>
      <c r="G169" s="80" t="s">
        <v>45</v>
      </c>
      <c r="H169" s="119" t="s">
        <v>132</v>
      </c>
      <c r="I169" s="178" t="s">
        <v>3898</v>
      </c>
    </row>
    <row r="170" spans="1:9" s="89" customFormat="1" ht="15" x14ac:dyDescent="0.25">
      <c r="A170" s="5" t="s">
        <v>642</v>
      </c>
      <c r="B170" s="78">
        <v>44246</v>
      </c>
      <c r="C170" s="71" t="s">
        <v>1738</v>
      </c>
      <c r="D170" s="192">
        <v>168</v>
      </c>
      <c r="E170" s="72">
        <v>663</v>
      </c>
      <c r="F170" s="73">
        <v>1748800</v>
      </c>
      <c r="G170" s="80" t="s">
        <v>18</v>
      </c>
      <c r="H170" s="119" t="s">
        <v>92</v>
      </c>
      <c r="I170" s="178" t="s">
        <v>3898</v>
      </c>
    </row>
    <row r="171" spans="1:9" s="89" customFormat="1" ht="15" x14ac:dyDescent="0.25">
      <c r="A171" s="5" t="s">
        <v>389</v>
      </c>
      <c r="B171" s="78">
        <v>44246</v>
      </c>
      <c r="C171" s="71" t="s">
        <v>1739</v>
      </c>
      <c r="D171" s="192">
        <v>169</v>
      </c>
      <c r="E171" s="72">
        <v>664</v>
      </c>
      <c r="F171" s="73">
        <v>1527800</v>
      </c>
      <c r="G171" s="80" t="s">
        <v>18</v>
      </c>
      <c r="H171" s="119" t="s">
        <v>92</v>
      </c>
      <c r="I171" s="178" t="s">
        <v>3898</v>
      </c>
    </row>
    <row r="172" spans="1:9" s="89" customFormat="1" ht="15" x14ac:dyDescent="0.25">
      <c r="A172" s="84" t="s">
        <v>1616</v>
      </c>
      <c r="B172" s="78">
        <v>44246</v>
      </c>
      <c r="C172" s="71" t="s">
        <v>1740</v>
      </c>
      <c r="D172" s="192">
        <v>170</v>
      </c>
      <c r="E172" s="72">
        <v>665</v>
      </c>
      <c r="F172" s="73">
        <v>1476828</v>
      </c>
      <c r="G172" s="80" t="s">
        <v>18</v>
      </c>
      <c r="H172" s="119" t="s">
        <v>32</v>
      </c>
      <c r="I172" s="178" t="s">
        <v>3898</v>
      </c>
    </row>
    <row r="173" spans="1:9" s="89" customFormat="1" ht="15" x14ac:dyDescent="0.25">
      <c r="A173" s="11" t="s">
        <v>1031</v>
      </c>
      <c r="B173" s="78">
        <v>44247</v>
      </c>
      <c r="C173" s="71" t="s">
        <v>1741</v>
      </c>
      <c r="D173" s="192">
        <v>171</v>
      </c>
      <c r="E173" s="72">
        <v>666</v>
      </c>
      <c r="F173" s="73">
        <v>1200110</v>
      </c>
      <c r="G173" s="80" t="s">
        <v>632</v>
      </c>
      <c r="H173" s="119" t="s">
        <v>102</v>
      </c>
      <c r="I173" s="178" t="s">
        <v>3898</v>
      </c>
    </row>
    <row r="174" spans="1:9" s="89" customFormat="1" ht="15" x14ac:dyDescent="0.25">
      <c r="A174" s="11" t="s">
        <v>1699</v>
      </c>
      <c r="B174" s="78">
        <v>44248</v>
      </c>
      <c r="C174" s="71" t="s">
        <v>1742</v>
      </c>
      <c r="D174" s="192">
        <v>172</v>
      </c>
      <c r="E174" s="72">
        <v>667</v>
      </c>
      <c r="F174" s="73">
        <v>1479800</v>
      </c>
      <c r="G174" s="80" t="s">
        <v>18</v>
      </c>
      <c r="H174" s="119" t="s">
        <v>32</v>
      </c>
      <c r="I174" s="178" t="s">
        <v>3898</v>
      </c>
    </row>
    <row r="175" spans="1:9" s="89" customFormat="1" ht="15" x14ac:dyDescent="0.25">
      <c r="A175" s="11" t="s">
        <v>966</v>
      </c>
      <c r="B175" s="78">
        <v>44248</v>
      </c>
      <c r="C175" s="71" t="s">
        <v>1743</v>
      </c>
      <c r="D175" s="192">
        <v>173</v>
      </c>
      <c r="E175" s="72">
        <v>668</v>
      </c>
      <c r="F175" s="73">
        <v>687934</v>
      </c>
      <c r="G175" s="80" t="s">
        <v>626</v>
      </c>
      <c r="H175" s="119" t="s">
        <v>127</v>
      </c>
      <c r="I175" s="178" t="s">
        <v>3898</v>
      </c>
    </row>
    <row r="176" spans="1:9" s="87" customFormat="1" ht="15" x14ac:dyDescent="0.25">
      <c r="A176" s="93" t="s">
        <v>1695</v>
      </c>
      <c r="B176" s="108">
        <v>44249</v>
      </c>
      <c r="C176" s="106" t="s">
        <v>1786</v>
      </c>
      <c r="D176" s="192">
        <v>174</v>
      </c>
      <c r="E176" s="109" t="s">
        <v>1787</v>
      </c>
      <c r="F176" s="107">
        <v>948350</v>
      </c>
      <c r="G176" s="80" t="s">
        <v>38</v>
      </c>
      <c r="H176" s="119" t="s">
        <v>82</v>
      </c>
      <c r="I176" s="178" t="s">
        <v>3898</v>
      </c>
    </row>
    <row r="177" spans="1:9" s="89" customFormat="1" ht="15" x14ac:dyDescent="0.25">
      <c r="A177" s="11" t="s">
        <v>1555</v>
      </c>
      <c r="B177" s="110">
        <v>44249</v>
      </c>
      <c r="C177" s="106" t="s">
        <v>1788</v>
      </c>
      <c r="D177" s="192">
        <v>175</v>
      </c>
      <c r="E177" s="111" t="s">
        <v>1789</v>
      </c>
      <c r="F177" s="107">
        <v>741444</v>
      </c>
      <c r="G177" s="80" t="s">
        <v>45</v>
      </c>
      <c r="H177" s="119" t="s">
        <v>92</v>
      </c>
      <c r="I177" s="178" t="s">
        <v>3898</v>
      </c>
    </row>
    <row r="178" spans="1:9" s="89" customFormat="1" ht="15" x14ac:dyDescent="0.25">
      <c r="A178" s="11" t="s">
        <v>1646</v>
      </c>
      <c r="B178" s="110">
        <v>44249</v>
      </c>
      <c r="C178" s="106" t="s">
        <v>1790</v>
      </c>
      <c r="D178" s="192">
        <v>176</v>
      </c>
      <c r="E178" s="111" t="s">
        <v>1791</v>
      </c>
      <c r="F178" s="107">
        <v>759900</v>
      </c>
      <c r="G178" s="80" t="s">
        <v>38</v>
      </c>
      <c r="H178" s="119" t="s">
        <v>16</v>
      </c>
      <c r="I178" s="178" t="s">
        <v>3898</v>
      </c>
    </row>
    <row r="179" spans="1:9" s="89" customFormat="1" ht="15" x14ac:dyDescent="0.25">
      <c r="A179" s="11" t="s">
        <v>1013</v>
      </c>
      <c r="B179" s="110">
        <v>44249</v>
      </c>
      <c r="C179" s="106" t="s">
        <v>1792</v>
      </c>
      <c r="D179" s="192">
        <v>177</v>
      </c>
      <c r="E179" s="111" t="s">
        <v>1793</v>
      </c>
      <c r="F179" s="107">
        <v>1748800</v>
      </c>
      <c r="G179" s="80" t="s">
        <v>18</v>
      </c>
      <c r="H179" s="119" t="s">
        <v>175</v>
      </c>
      <c r="I179" s="178" t="s">
        <v>3898</v>
      </c>
    </row>
    <row r="180" spans="1:9" s="89" customFormat="1" ht="15" x14ac:dyDescent="0.25">
      <c r="A180" s="11" t="s">
        <v>1271</v>
      </c>
      <c r="B180" s="110">
        <v>44249</v>
      </c>
      <c r="C180" s="106" t="s">
        <v>1794</v>
      </c>
      <c r="D180" s="192">
        <v>178</v>
      </c>
      <c r="E180" s="111" t="s">
        <v>1795</v>
      </c>
      <c r="F180" s="107">
        <v>869900</v>
      </c>
      <c r="G180" s="80" t="s">
        <v>38</v>
      </c>
      <c r="H180" s="119" t="s">
        <v>175</v>
      </c>
      <c r="I180" s="178" t="s">
        <v>3898</v>
      </c>
    </row>
    <row r="181" spans="1:9" s="89" customFormat="1" ht="15" x14ac:dyDescent="0.25">
      <c r="A181" s="11" t="s">
        <v>1720</v>
      </c>
      <c r="B181" s="110">
        <v>44249</v>
      </c>
      <c r="C181" s="106" t="s">
        <v>1796</v>
      </c>
      <c r="D181" s="192">
        <v>179</v>
      </c>
      <c r="E181" s="111" t="s">
        <v>1797</v>
      </c>
      <c r="F181" s="107">
        <v>1748800</v>
      </c>
      <c r="G181" s="80" t="s">
        <v>18</v>
      </c>
      <c r="H181" s="119" t="s">
        <v>102</v>
      </c>
      <c r="I181" s="178" t="s">
        <v>3898</v>
      </c>
    </row>
    <row r="182" spans="1:9" s="89" customFormat="1" ht="15" x14ac:dyDescent="0.25">
      <c r="A182" s="11" t="s">
        <v>1593</v>
      </c>
      <c r="B182" s="110">
        <v>44249</v>
      </c>
      <c r="C182" s="106" t="s">
        <v>1798</v>
      </c>
      <c r="D182" s="192">
        <v>180</v>
      </c>
      <c r="E182" s="111" t="s">
        <v>1799</v>
      </c>
      <c r="F182" s="107">
        <v>738845</v>
      </c>
      <c r="G182" s="80" t="s">
        <v>45</v>
      </c>
      <c r="H182" s="119" t="s">
        <v>175</v>
      </c>
      <c r="I182" s="178" t="s">
        <v>3898</v>
      </c>
    </row>
    <row r="183" spans="1:9" s="89" customFormat="1" ht="15" x14ac:dyDescent="0.25">
      <c r="A183" s="11" t="s">
        <v>1318</v>
      </c>
      <c r="B183" s="78">
        <v>44250</v>
      </c>
      <c r="C183" s="71" t="s">
        <v>1821</v>
      </c>
      <c r="D183" s="192">
        <v>181</v>
      </c>
      <c r="E183" s="72">
        <v>676</v>
      </c>
      <c r="F183" s="73">
        <v>1144973</v>
      </c>
      <c r="G183" s="80" t="s">
        <v>45</v>
      </c>
      <c r="H183" s="119" t="s">
        <v>32</v>
      </c>
      <c r="I183" s="178" t="s">
        <v>3898</v>
      </c>
    </row>
    <row r="184" spans="1:9" s="89" customFormat="1" ht="15" x14ac:dyDescent="0.25">
      <c r="A184" s="11" t="s">
        <v>997</v>
      </c>
      <c r="B184" s="78">
        <v>44250</v>
      </c>
      <c r="C184" s="71" t="s">
        <v>1822</v>
      </c>
      <c r="D184" s="192">
        <v>182</v>
      </c>
      <c r="E184" s="72">
        <v>677</v>
      </c>
      <c r="F184" s="73">
        <v>729293</v>
      </c>
      <c r="G184" s="80" t="s">
        <v>645</v>
      </c>
      <c r="H184" s="119" t="s">
        <v>37</v>
      </c>
      <c r="I184" s="178" t="s">
        <v>3898</v>
      </c>
    </row>
    <row r="185" spans="1:9" s="89" customFormat="1" ht="15" x14ac:dyDescent="0.25">
      <c r="A185" s="93" t="s">
        <v>1834</v>
      </c>
      <c r="B185" s="78">
        <v>44250</v>
      </c>
      <c r="C185" s="71" t="s">
        <v>1823</v>
      </c>
      <c r="D185" s="192">
        <v>183</v>
      </c>
      <c r="E185" s="72">
        <v>678</v>
      </c>
      <c r="F185" s="73">
        <v>839523</v>
      </c>
      <c r="G185" s="80" t="s">
        <v>38</v>
      </c>
      <c r="H185" s="119" t="s">
        <v>175</v>
      </c>
      <c r="I185" s="178" t="s">
        <v>3898</v>
      </c>
    </row>
    <row r="186" spans="1:9" s="89" customFormat="1" ht="15" x14ac:dyDescent="0.25">
      <c r="A186" s="11" t="s">
        <v>1120</v>
      </c>
      <c r="B186" s="78">
        <v>44250</v>
      </c>
      <c r="C186" s="71" t="s">
        <v>1824</v>
      </c>
      <c r="D186" s="192">
        <v>184</v>
      </c>
      <c r="E186" s="72">
        <v>679</v>
      </c>
      <c r="F186" s="73">
        <v>1031400</v>
      </c>
      <c r="G186" s="80" t="s">
        <v>18</v>
      </c>
      <c r="H186" s="119" t="s">
        <v>137</v>
      </c>
      <c r="I186" s="178" t="s">
        <v>3898</v>
      </c>
    </row>
    <row r="187" spans="1:9" s="89" customFormat="1" ht="15" x14ac:dyDescent="0.25">
      <c r="A187" s="11" t="s">
        <v>1339</v>
      </c>
      <c r="B187" s="78">
        <v>44251</v>
      </c>
      <c r="C187" s="71" t="s">
        <v>1835</v>
      </c>
      <c r="D187" s="192">
        <v>185</v>
      </c>
      <c r="E187" s="72">
        <v>680</v>
      </c>
      <c r="F187" s="73">
        <v>1117900</v>
      </c>
      <c r="G187" s="80" t="s">
        <v>38</v>
      </c>
      <c r="H187" s="119" t="s">
        <v>50</v>
      </c>
      <c r="I187" s="178" t="s">
        <v>3898</v>
      </c>
    </row>
    <row r="188" spans="1:9" s="89" customFormat="1" ht="15" x14ac:dyDescent="0.25">
      <c r="A188" s="11" t="s">
        <v>1027</v>
      </c>
      <c r="B188" s="78">
        <v>44251</v>
      </c>
      <c r="C188" s="71" t="s">
        <v>1836</v>
      </c>
      <c r="D188" s="192">
        <v>186</v>
      </c>
      <c r="E188" s="72">
        <v>681</v>
      </c>
      <c r="F188" s="73">
        <v>832392</v>
      </c>
      <c r="G188" s="80" t="s">
        <v>45</v>
      </c>
      <c r="H188" s="119" t="s">
        <v>25</v>
      </c>
      <c r="I188" s="178" t="s">
        <v>3898</v>
      </c>
    </row>
    <row r="189" spans="1:9" s="89" customFormat="1" ht="15" x14ac:dyDescent="0.25">
      <c r="A189" s="11" t="s">
        <v>1370</v>
      </c>
      <c r="B189" s="78">
        <v>44251</v>
      </c>
      <c r="C189" s="71" t="s">
        <v>1837</v>
      </c>
      <c r="D189" s="192">
        <v>187</v>
      </c>
      <c r="E189" s="72">
        <v>682</v>
      </c>
      <c r="F189" s="73">
        <v>730805</v>
      </c>
      <c r="G189" s="80" t="s">
        <v>645</v>
      </c>
      <c r="H189" s="119" t="s">
        <v>82</v>
      </c>
      <c r="I189" s="178" t="s">
        <v>3898</v>
      </c>
    </row>
    <row r="190" spans="1:9" s="89" customFormat="1" ht="15" x14ac:dyDescent="0.25">
      <c r="A190" s="11" t="s">
        <v>1825</v>
      </c>
      <c r="B190" s="78">
        <v>44251</v>
      </c>
      <c r="C190" s="71" t="s">
        <v>1838</v>
      </c>
      <c r="D190" s="192">
        <v>188</v>
      </c>
      <c r="E190" s="72">
        <v>683</v>
      </c>
      <c r="F190" s="73">
        <v>623554</v>
      </c>
      <c r="G190" s="80" t="s">
        <v>626</v>
      </c>
      <c r="H190" s="119" t="s">
        <v>250</v>
      </c>
      <c r="I190" s="178" t="s">
        <v>3898</v>
      </c>
    </row>
    <row r="191" spans="1:9" s="89" customFormat="1" ht="15" x14ac:dyDescent="0.25">
      <c r="A191" s="11" t="s">
        <v>1196</v>
      </c>
      <c r="B191" s="78">
        <v>44252</v>
      </c>
      <c r="C191" s="71" t="s">
        <v>1850</v>
      </c>
      <c r="D191" s="192">
        <v>189</v>
      </c>
      <c r="E191" s="72">
        <v>684</v>
      </c>
      <c r="F191" s="73">
        <v>724105</v>
      </c>
      <c r="G191" s="80" t="s">
        <v>645</v>
      </c>
      <c r="H191" s="119" t="s">
        <v>232</v>
      </c>
      <c r="I191" s="178" t="s">
        <v>3898</v>
      </c>
    </row>
    <row r="192" spans="1:9" s="89" customFormat="1" ht="15" x14ac:dyDescent="0.25">
      <c r="A192" s="68" t="s">
        <v>1215</v>
      </c>
      <c r="B192" s="78">
        <v>44252</v>
      </c>
      <c r="C192" s="71" t="s">
        <v>1851</v>
      </c>
      <c r="D192" s="192">
        <v>190</v>
      </c>
      <c r="E192" s="72">
        <v>685</v>
      </c>
      <c r="F192" s="73">
        <v>780980</v>
      </c>
      <c r="G192" s="80" t="s">
        <v>645</v>
      </c>
      <c r="H192" s="119" t="s">
        <v>686</v>
      </c>
      <c r="I192" s="178" t="s">
        <v>3898</v>
      </c>
    </row>
    <row r="193" spans="1:9" s="89" customFormat="1" ht="15" x14ac:dyDescent="0.25">
      <c r="A193" s="11" t="s">
        <v>1028</v>
      </c>
      <c r="B193" s="78">
        <v>44252</v>
      </c>
      <c r="C193" s="71" t="s">
        <v>1852</v>
      </c>
      <c r="D193" s="192">
        <v>191</v>
      </c>
      <c r="E193" s="72">
        <v>686</v>
      </c>
      <c r="F193" s="73">
        <v>1607800</v>
      </c>
      <c r="G193" s="80" t="s">
        <v>18</v>
      </c>
      <c r="H193" s="119" t="s">
        <v>64</v>
      </c>
      <c r="I193" s="178" t="s">
        <v>3898</v>
      </c>
    </row>
    <row r="194" spans="1:9" s="89" customFormat="1" ht="15" x14ac:dyDescent="0.25">
      <c r="A194" s="11" t="s">
        <v>1801</v>
      </c>
      <c r="B194" s="78">
        <v>44252</v>
      </c>
      <c r="C194" s="71" t="s">
        <v>1853</v>
      </c>
      <c r="D194" s="192">
        <v>192</v>
      </c>
      <c r="E194" s="72">
        <v>687</v>
      </c>
      <c r="F194" s="73">
        <v>520741</v>
      </c>
      <c r="G194" s="80" t="s">
        <v>622</v>
      </c>
      <c r="H194" s="119" t="s">
        <v>32</v>
      </c>
      <c r="I194" s="178" t="s">
        <v>3898</v>
      </c>
    </row>
    <row r="195" spans="1:9" s="89" customFormat="1" ht="15" x14ac:dyDescent="0.25">
      <c r="A195" s="5" t="s">
        <v>1289</v>
      </c>
      <c r="B195" s="78">
        <v>44252</v>
      </c>
      <c r="C195" s="71" t="s">
        <v>1292</v>
      </c>
      <c r="D195" s="192">
        <v>193</v>
      </c>
      <c r="E195" s="72">
        <v>688</v>
      </c>
      <c r="F195" s="73">
        <v>659137</v>
      </c>
      <c r="G195" s="80" t="s">
        <v>45</v>
      </c>
      <c r="H195" s="119" t="s">
        <v>686</v>
      </c>
      <c r="I195" s="178" t="s">
        <v>3898</v>
      </c>
    </row>
    <row r="196" spans="1:9" s="89" customFormat="1" ht="15" x14ac:dyDescent="0.25">
      <c r="A196" s="112" t="s">
        <v>1416</v>
      </c>
      <c r="B196" s="78">
        <v>44253</v>
      </c>
      <c r="C196" s="71" t="s">
        <v>1854</v>
      </c>
      <c r="D196" s="192">
        <v>194</v>
      </c>
      <c r="E196" s="72">
        <v>689</v>
      </c>
      <c r="F196" s="73">
        <v>713156</v>
      </c>
      <c r="G196" s="80" t="s">
        <v>626</v>
      </c>
      <c r="H196" s="119" t="s">
        <v>250</v>
      </c>
      <c r="I196" s="178" t="s">
        <v>3898</v>
      </c>
    </row>
    <row r="197" spans="1:9" s="89" customFormat="1" ht="15" x14ac:dyDescent="0.25">
      <c r="A197" s="11" t="s">
        <v>1238</v>
      </c>
      <c r="B197" s="78">
        <v>44253</v>
      </c>
      <c r="C197" s="71" t="s">
        <v>1855</v>
      </c>
      <c r="D197" s="192">
        <v>195</v>
      </c>
      <c r="E197" s="72">
        <v>690</v>
      </c>
      <c r="F197" s="73">
        <v>708855</v>
      </c>
      <c r="G197" s="80" t="s">
        <v>626</v>
      </c>
      <c r="H197" s="119" t="s">
        <v>175</v>
      </c>
      <c r="I197" s="178" t="s">
        <v>3898</v>
      </c>
    </row>
    <row r="198" spans="1:9" s="89" customFormat="1" ht="15" x14ac:dyDescent="0.25">
      <c r="A198" s="11" t="s">
        <v>1405</v>
      </c>
      <c r="B198" s="78">
        <v>44253</v>
      </c>
      <c r="C198" s="71" t="s">
        <v>1856</v>
      </c>
      <c r="D198" s="192">
        <v>196</v>
      </c>
      <c r="E198" s="72">
        <v>691</v>
      </c>
      <c r="F198" s="73">
        <v>708235</v>
      </c>
      <c r="G198" s="80" t="s">
        <v>626</v>
      </c>
      <c r="H198" s="119" t="s">
        <v>82</v>
      </c>
      <c r="I198" s="178" t="s">
        <v>3898</v>
      </c>
    </row>
    <row r="199" spans="1:9" s="89" customFormat="1" ht="15" x14ac:dyDescent="0.25">
      <c r="A199" s="11" t="s">
        <v>1483</v>
      </c>
      <c r="B199" s="78">
        <v>44254</v>
      </c>
      <c r="C199" s="71" t="s">
        <v>1857</v>
      </c>
      <c r="D199" s="192">
        <v>197</v>
      </c>
      <c r="E199" s="72">
        <v>692</v>
      </c>
      <c r="F199" s="73">
        <v>699088</v>
      </c>
      <c r="G199" s="80" t="s">
        <v>626</v>
      </c>
      <c r="H199" s="119" t="s">
        <v>250</v>
      </c>
      <c r="I199" s="178" t="s">
        <v>3898</v>
      </c>
    </row>
    <row r="200" spans="1:9" s="89" customFormat="1" ht="15" x14ac:dyDescent="0.25">
      <c r="A200" s="11" t="s">
        <v>1707</v>
      </c>
      <c r="B200" s="78">
        <v>44254</v>
      </c>
      <c r="C200" s="71" t="s">
        <v>1858</v>
      </c>
      <c r="D200" s="192">
        <v>198</v>
      </c>
      <c r="E200" s="72">
        <v>693</v>
      </c>
      <c r="F200" s="73">
        <v>987210</v>
      </c>
      <c r="G200" s="80" t="s">
        <v>45</v>
      </c>
      <c r="H200" s="119" t="s">
        <v>250</v>
      </c>
      <c r="I200" s="178" t="s">
        <v>3898</v>
      </c>
    </row>
    <row r="201" spans="1:9" s="89" customFormat="1" ht="15" x14ac:dyDescent="0.25">
      <c r="A201" s="11" t="s">
        <v>1419</v>
      </c>
      <c r="B201" s="78">
        <v>44254</v>
      </c>
      <c r="C201" s="71" t="s">
        <v>1859</v>
      </c>
      <c r="D201" s="192">
        <v>199</v>
      </c>
      <c r="E201" s="72">
        <v>694</v>
      </c>
      <c r="F201" s="73">
        <v>558365</v>
      </c>
      <c r="G201" s="80" t="s">
        <v>622</v>
      </c>
      <c r="H201" s="119" t="s">
        <v>686</v>
      </c>
      <c r="I201" s="178" t="s">
        <v>3898</v>
      </c>
    </row>
    <row r="202" spans="1:9" s="89" customFormat="1" ht="15" x14ac:dyDescent="0.25">
      <c r="A202" s="11" t="s">
        <v>1568</v>
      </c>
      <c r="B202" s="78">
        <v>44254</v>
      </c>
      <c r="C202" s="71" t="s">
        <v>1860</v>
      </c>
      <c r="D202" s="192">
        <v>200</v>
      </c>
      <c r="E202" s="72">
        <v>695</v>
      </c>
      <c r="F202" s="73">
        <v>699200</v>
      </c>
      <c r="G202" s="80" t="s">
        <v>626</v>
      </c>
      <c r="H202" s="119" t="s">
        <v>137</v>
      </c>
      <c r="I202" s="178" t="s">
        <v>3898</v>
      </c>
    </row>
    <row r="203" spans="1:9" s="89" customFormat="1" ht="15" x14ac:dyDescent="0.25">
      <c r="A203" s="11" t="s">
        <v>1843</v>
      </c>
      <c r="B203" s="78">
        <v>44254</v>
      </c>
      <c r="C203" s="71" t="s">
        <v>1861</v>
      </c>
      <c r="D203" s="192">
        <v>201</v>
      </c>
      <c r="E203" s="72">
        <v>696</v>
      </c>
      <c r="F203" s="73">
        <v>886442</v>
      </c>
      <c r="G203" s="80" t="s">
        <v>38</v>
      </c>
      <c r="H203" s="119" t="s">
        <v>127</v>
      </c>
      <c r="I203" s="178" t="s">
        <v>3898</v>
      </c>
    </row>
    <row r="204" spans="1:9" s="89" customFormat="1" ht="15" x14ac:dyDescent="0.25">
      <c r="A204" s="5" t="s">
        <v>481</v>
      </c>
      <c r="B204" s="78">
        <v>44255</v>
      </c>
      <c r="C204" s="71" t="s">
        <v>1881</v>
      </c>
      <c r="D204" s="192">
        <v>202</v>
      </c>
      <c r="E204" s="72">
        <v>697</v>
      </c>
      <c r="F204" s="73">
        <v>919900</v>
      </c>
      <c r="G204" s="80" t="s">
        <v>38</v>
      </c>
      <c r="H204" s="119" t="s">
        <v>64</v>
      </c>
      <c r="I204" s="178" t="s">
        <v>3898</v>
      </c>
    </row>
    <row r="205" spans="1:9" s="89" customFormat="1" ht="15" x14ac:dyDescent="0.25">
      <c r="A205" s="84" t="s">
        <v>1863</v>
      </c>
      <c r="B205" s="78">
        <v>44255</v>
      </c>
      <c r="C205" s="71" t="s">
        <v>1882</v>
      </c>
      <c r="D205" s="192">
        <v>203</v>
      </c>
      <c r="E205" s="72">
        <v>698</v>
      </c>
      <c r="F205" s="73">
        <v>869900</v>
      </c>
      <c r="G205" s="80" t="s">
        <v>38</v>
      </c>
      <c r="H205" s="119" t="s">
        <v>16</v>
      </c>
      <c r="I205" s="178" t="s">
        <v>3898</v>
      </c>
    </row>
    <row r="206" spans="1:9" s="119" customFormat="1" ht="15" x14ac:dyDescent="0.25">
      <c r="A206" s="11" t="s">
        <v>1612</v>
      </c>
      <c r="B206" s="75">
        <v>44258</v>
      </c>
      <c r="C206" s="71" t="s">
        <v>1930</v>
      </c>
      <c r="D206" s="192">
        <v>204</v>
      </c>
      <c r="E206" s="72">
        <v>699</v>
      </c>
      <c r="F206" s="73">
        <v>869900</v>
      </c>
      <c r="G206" s="80" t="s">
        <v>38</v>
      </c>
      <c r="H206" s="119" t="s">
        <v>92</v>
      </c>
      <c r="I206" s="119" t="s">
        <v>2209</v>
      </c>
    </row>
    <row r="207" spans="1:9" s="119" customFormat="1" ht="15" x14ac:dyDescent="0.25">
      <c r="A207" s="5" t="s">
        <v>514</v>
      </c>
      <c r="B207" s="75">
        <v>44258</v>
      </c>
      <c r="C207" s="71" t="s">
        <v>1931</v>
      </c>
      <c r="D207" s="192">
        <v>205</v>
      </c>
      <c r="E207" s="72">
        <v>700</v>
      </c>
      <c r="F207" s="73">
        <v>969900</v>
      </c>
      <c r="G207" s="80" t="s">
        <v>38</v>
      </c>
      <c r="H207" s="119" t="s">
        <v>232</v>
      </c>
      <c r="I207" s="119" t="s">
        <v>2209</v>
      </c>
    </row>
    <row r="208" spans="1:9" s="119" customFormat="1" ht="15" x14ac:dyDescent="0.25">
      <c r="A208" s="11" t="s">
        <v>1877</v>
      </c>
      <c r="B208" s="75">
        <v>44259</v>
      </c>
      <c r="C208" s="71" t="s">
        <v>1944</v>
      </c>
      <c r="D208" s="192">
        <v>206</v>
      </c>
      <c r="E208" s="72">
        <v>701</v>
      </c>
      <c r="F208" s="73">
        <v>743765</v>
      </c>
      <c r="G208" s="80" t="s">
        <v>45</v>
      </c>
      <c r="H208" s="119" t="s">
        <v>57</v>
      </c>
      <c r="I208" s="119" t="s">
        <v>2209</v>
      </c>
    </row>
    <row r="209" spans="1:9" s="119" customFormat="1" ht="15" x14ac:dyDescent="0.25">
      <c r="A209" s="11" t="s">
        <v>2201</v>
      </c>
      <c r="B209" s="75">
        <v>44260</v>
      </c>
      <c r="C209" s="71" t="s">
        <v>1945</v>
      </c>
      <c r="D209" s="192">
        <v>207</v>
      </c>
      <c r="E209" s="72">
        <v>702</v>
      </c>
      <c r="F209" s="73">
        <v>588445</v>
      </c>
      <c r="G209" s="80" t="s">
        <v>160</v>
      </c>
      <c r="H209" s="119" t="s">
        <v>250</v>
      </c>
      <c r="I209" s="119" t="s">
        <v>2209</v>
      </c>
    </row>
    <row r="210" spans="1:9" s="119" customFormat="1" ht="15" x14ac:dyDescent="0.25">
      <c r="A210" s="11" t="s">
        <v>1704</v>
      </c>
      <c r="B210" s="75">
        <v>44261</v>
      </c>
      <c r="C210" s="71" t="s">
        <v>2042</v>
      </c>
      <c r="D210" s="192">
        <v>208</v>
      </c>
      <c r="E210" s="72">
        <v>703</v>
      </c>
      <c r="F210" s="73">
        <v>707415</v>
      </c>
      <c r="G210" s="80" t="s">
        <v>626</v>
      </c>
      <c r="H210" s="119" t="s">
        <v>32</v>
      </c>
      <c r="I210" s="119" t="s">
        <v>2209</v>
      </c>
    </row>
    <row r="211" spans="1:9" s="119" customFormat="1" ht="15" x14ac:dyDescent="0.25">
      <c r="A211" s="11" t="s">
        <v>1889</v>
      </c>
      <c r="B211" s="75">
        <v>44264</v>
      </c>
      <c r="C211" s="71" t="s">
        <v>2043</v>
      </c>
      <c r="D211" s="192">
        <v>209</v>
      </c>
      <c r="E211" s="72">
        <v>704</v>
      </c>
      <c r="F211" s="73">
        <v>733626</v>
      </c>
      <c r="G211" s="80" t="s">
        <v>45</v>
      </c>
      <c r="H211" s="119" t="s">
        <v>137</v>
      </c>
      <c r="I211" s="119" t="s">
        <v>2209</v>
      </c>
    </row>
    <row r="212" spans="1:9" s="119" customFormat="1" ht="15" x14ac:dyDescent="0.25">
      <c r="A212" s="84" t="s">
        <v>2202</v>
      </c>
      <c r="B212" s="75">
        <v>44264</v>
      </c>
      <c r="C212" s="71" t="s">
        <v>2044</v>
      </c>
      <c r="D212" s="192">
        <v>210</v>
      </c>
      <c r="E212" s="72">
        <v>705</v>
      </c>
      <c r="F212" s="73">
        <v>599305</v>
      </c>
      <c r="G212" s="80" t="s">
        <v>160</v>
      </c>
      <c r="H212" s="119" t="s">
        <v>686</v>
      </c>
      <c r="I212" s="119" t="s">
        <v>2209</v>
      </c>
    </row>
    <row r="213" spans="1:9" s="119" customFormat="1" ht="15" x14ac:dyDescent="0.25">
      <c r="A213" s="11" t="s">
        <v>1917</v>
      </c>
      <c r="B213" s="78">
        <v>44265</v>
      </c>
      <c r="C213" s="71" t="s">
        <v>2105</v>
      </c>
      <c r="D213" s="192">
        <v>211</v>
      </c>
      <c r="E213" s="72">
        <v>706</v>
      </c>
      <c r="F213" s="73">
        <v>745545</v>
      </c>
      <c r="G213" s="80" t="s">
        <v>45</v>
      </c>
      <c r="H213" s="119" t="s">
        <v>32</v>
      </c>
      <c r="I213" s="119" t="s">
        <v>2209</v>
      </c>
    </row>
    <row r="214" spans="1:9" s="119" customFormat="1" ht="15" x14ac:dyDescent="0.25">
      <c r="A214" s="11" t="s">
        <v>1100</v>
      </c>
      <c r="B214" s="78">
        <v>44265</v>
      </c>
      <c r="C214" s="71" t="s">
        <v>2106</v>
      </c>
      <c r="D214" s="192">
        <v>212</v>
      </c>
      <c r="E214" s="72">
        <v>707</v>
      </c>
      <c r="F214" s="73">
        <v>1082800</v>
      </c>
      <c r="G214" s="80" t="s">
        <v>18</v>
      </c>
      <c r="H214" s="119" t="s">
        <v>92</v>
      </c>
      <c r="I214" s="119" t="s">
        <v>2209</v>
      </c>
    </row>
    <row r="215" spans="1:9" s="119" customFormat="1" ht="15" x14ac:dyDescent="0.25">
      <c r="A215" s="5" t="s">
        <v>379</v>
      </c>
      <c r="B215" s="78">
        <v>44265</v>
      </c>
      <c r="C215" s="71" t="s">
        <v>2107</v>
      </c>
      <c r="D215" s="192">
        <v>213</v>
      </c>
      <c r="E215" s="72">
        <v>708</v>
      </c>
      <c r="F215" s="73">
        <v>1031400</v>
      </c>
      <c r="G215" s="80" t="s">
        <v>18</v>
      </c>
      <c r="H215" s="119" t="s">
        <v>82</v>
      </c>
      <c r="I215" s="119" t="s">
        <v>2209</v>
      </c>
    </row>
    <row r="216" spans="1:9" s="119" customFormat="1" ht="15" x14ac:dyDescent="0.25">
      <c r="A216" s="11" t="s">
        <v>1710</v>
      </c>
      <c r="B216" s="78">
        <v>44267</v>
      </c>
      <c r="C216" s="71" t="s">
        <v>2108</v>
      </c>
      <c r="D216" s="192">
        <v>214</v>
      </c>
      <c r="E216" s="72">
        <v>709</v>
      </c>
      <c r="F216" s="73">
        <v>1031400</v>
      </c>
      <c r="G216" s="80" t="s">
        <v>18</v>
      </c>
      <c r="H216" s="119" t="s">
        <v>16</v>
      </c>
      <c r="I216" s="119" t="s">
        <v>2209</v>
      </c>
    </row>
    <row r="217" spans="1:9" s="119" customFormat="1" ht="15" x14ac:dyDescent="0.25">
      <c r="A217" s="5" t="s">
        <v>835</v>
      </c>
      <c r="B217" s="78">
        <v>44267</v>
      </c>
      <c r="C217" s="71" t="s">
        <v>2109</v>
      </c>
      <c r="D217" s="192">
        <v>215</v>
      </c>
      <c r="E217" s="72">
        <v>710</v>
      </c>
      <c r="F217" s="73">
        <v>714460</v>
      </c>
      <c r="G217" s="80" t="s">
        <v>626</v>
      </c>
      <c r="H217" s="119" t="s">
        <v>127</v>
      </c>
      <c r="I217" s="119" t="s">
        <v>2209</v>
      </c>
    </row>
    <row r="218" spans="1:9" s="119" customFormat="1" ht="15" x14ac:dyDescent="0.25">
      <c r="A218" s="11" t="s">
        <v>1714</v>
      </c>
      <c r="B218" s="78">
        <v>44267</v>
      </c>
      <c r="C218" s="71" t="s">
        <v>2110</v>
      </c>
      <c r="D218" s="192">
        <v>216</v>
      </c>
      <c r="E218" s="72">
        <v>711</v>
      </c>
      <c r="F218" s="73">
        <v>1177800</v>
      </c>
      <c r="G218" s="80" t="s">
        <v>18</v>
      </c>
      <c r="H218" s="119" t="s">
        <v>32</v>
      </c>
      <c r="I218" s="119" t="s">
        <v>2209</v>
      </c>
    </row>
    <row r="219" spans="1:9" s="119" customFormat="1" ht="15" x14ac:dyDescent="0.25">
      <c r="A219" s="11" t="s">
        <v>1425</v>
      </c>
      <c r="B219" s="78">
        <v>44268</v>
      </c>
      <c r="C219" s="71" t="s">
        <v>2130</v>
      </c>
      <c r="D219" s="192">
        <v>217</v>
      </c>
      <c r="E219" s="72">
        <v>712</v>
      </c>
      <c r="F219" s="73">
        <v>1305800</v>
      </c>
      <c r="G219" s="80" t="s">
        <v>18</v>
      </c>
      <c r="H219" s="119" t="s">
        <v>127</v>
      </c>
      <c r="I219" s="119" t="s">
        <v>2209</v>
      </c>
    </row>
    <row r="220" spans="1:9" s="119" customFormat="1" ht="15" x14ac:dyDescent="0.25">
      <c r="A220" s="11" t="s">
        <v>2070</v>
      </c>
      <c r="B220" s="78">
        <v>44268</v>
      </c>
      <c r="C220" s="71" t="s">
        <v>2131</v>
      </c>
      <c r="D220" s="192">
        <v>218</v>
      </c>
      <c r="E220" s="72">
        <v>713</v>
      </c>
      <c r="F220" s="73">
        <v>985888</v>
      </c>
      <c r="G220" s="80" t="s">
        <v>45</v>
      </c>
      <c r="H220" s="119" t="s">
        <v>16</v>
      </c>
      <c r="I220" s="119" t="s">
        <v>2209</v>
      </c>
    </row>
    <row r="221" spans="1:9" s="119" customFormat="1" ht="15" x14ac:dyDescent="0.25">
      <c r="A221" s="11" t="s">
        <v>1618</v>
      </c>
      <c r="B221" s="78">
        <v>44268</v>
      </c>
      <c r="C221" s="71" t="s">
        <v>2132</v>
      </c>
      <c r="D221" s="192">
        <v>219</v>
      </c>
      <c r="E221" s="72">
        <v>714</v>
      </c>
      <c r="F221" s="73">
        <v>1479800</v>
      </c>
      <c r="G221" s="80" t="s">
        <v>18</v>
      </c>
      <c r="H221" s="119" t="s">
        <v>57</v>
      </c>
      <c r="I221" s="119" t="s">
        <v>2209</v>
      </c>
    </row>
    <row r="222" spans="1:9" s="119" customFormat="1" ht="15" x14ac:dyDescent="0.25">
      <c r="A222" s="5" t="s">
        <v>511</v>
      </c>
      <c r="B222" s="78">
        <v>44269</v>
      </c>
      <c r="C222" s="71" t="s">
        <v>2133</v>
      </c>
      <c r="D222" s="192">
        <v>220</v>
      </c>
      <c r="E222" s="72">
        <v>715</v>
      </c>
      <c r="F222" s="73">
        <v>1031400</v>
      </c>
      <c r="G222" s="80" t="s">
        <v>18</v>
      </c>
      <c r="H222" s="119" t="s">
        <v>132</v>
      </c>
      <c r="I222" s="119" t="s">
        <v>2209</v>
      </c>
    </row>
    <row r="223" spans="1:9" s="119" customFormat="1" ht="15" x14ac:dyDescent="0.25">
      <c r="A223" s="11" t="s">
        <v>1182</v>
      </c>
      <c r="B223" s="78">
        <v>44270</v>
      </c>
      <c r="C223" s="71" t="s">
        <v>2162</v>
      </c>
      <c r="D223" s="192">
        <v>221</v>
      </c>
      <c r="E223" s="72">
        <v>716</v>
      </c>
      <c r="F223" s="73">
        <v>735562</v>
      </c>
      <c r="G223" s="80" t="s">
        <v>645</v>
      </c>
      <c r="H223" s="119" t="s">
        <v>64</v>
      </c>
      <c r="I223" s="119" t="s">
        <v>2209</v>
      </c>
    </row>
    <row r="224" spans="1:9" s="119" customFormat="1" ht="15" x14ac:dyDescent="0.25">
      <c r="A224" s="11" t="s">
        <v>1270</v>
      </c>
      <c r="B224" s="78">
        <v>44270</v>
      </c>
      <c r="C224" s="71" t="s">
        <v>2163</v>
      </c>
      <c r="D224" s="192">
        <v>222</v>
      </c>
      <c r="E224" s="72">
        <v>717</v>
      </c>
      <c r="F224" s="73">
        <v>721815</v>
      </c>
      <c r="G224" s="80" t="s">
        <v>645</v>
      </c>
      <c r="H224" s="119" t="s">
        <v>57</v>
      </c>
      <c r="I224" s="119" t="s">
        <v>2209</v>
      </c>
    </row>
    <row r="225" spans="1:9" s="119" customFormat="1" ht="15" x14ac:dyDescent="0.25">
      <c r="A225" s="11" t="s">
        <v>1527</v>
      </c>
      <c r="B225" s="78">
        <v>44270</v>
      </c>
      <c r="C225" s="71" t="s">
        <v>2164</v>
      </c>
      <c r="D225" s="192">
        <v>223</v>
      </c>
      <c r="E225" s="72">
        <v>718</v>
      </c>
      <c r="F225" s="73">
        <v>733015</v>
      </c>
      <c r="G225" s="80" t="s">
        <v>645</v>
      </c>
      <c r="H225" s="119" t="s">
        <v>250</v>
      </c>
      <c r="I225" s="119" t="s">
        <v>2209</v>
      </c>
    </row>
    <row r="226" spans="1:9" s="119" customFormat="1" ht="15" x14ac:dyDescent="0.25">
      <c r="A226" s="5" t="s">
        <v>408</v>
      </c>
      <c r="B226" s="78">
        <v>44270</v>
      </c>
      <c r="C226" s="71" t="s">
        <v>2165</v>
      </c>
      <c r="D226" s="192">
        <v>224</v>
      </c>
      <c r="E226" s="72">
        <v>719</v>
      </c>
      <c r="F226" s="73">
        <v>1031400</v>
      </c>
      <c r="G226" s="80" t="s">
        <v>18</v>
      </c>
      <c r="H226" s="119" t="s">
        <v>82</v>
      </c>
      <c r="I226" s="119" t="s">
        <v>2209</v>
      </c>
    </row>
    <row r="227" spans="1:9" s="119" customFormat="1" ht="15" x14ac:dyDescent="0.25">
      <c r="A227" s="11" t="s">
        <v>1782</v>
      </c>
      <c r="B227" s="78">
        <v>44271</v>
      </c>
      <c r="C227" s="71" t="s">
        <v>2166</v>
      </c>
      <c r="D227" s="192">
        <v>225</v>
      </c>
      <c r="E227" s="72">
        <v>720</v>
      </c>
      <c r="F227" s="73">
        <v>710751</v>
      </c>
      <c r="G227" s="80" t="s">
        <v>626</v>
      </c>
      <c r="H227" s="119" t="s">
        <v>232</v>
      </c>
      <c r="I227" s="119" t="s">
        <v>2209</v>
      </c>
    </row>
    <row r="228" spans="1:9" s="119" customFormat="1" ht="15" x14ac:dyDescent="0.25">
      <c r="A228" s="5" t="s">
        <v>874</v>
      </c>
      <c r="B228" s="78">
        <v>44271</v>
      </c>
      <c r="C228" s="71" t="s">
        <v>2167</v>
      </c>
      <c r="D228" s="192">
        <v>226</v>
      </c>
      <c r="E228" s="72">
        <v>721</v>
      </c>
      <c r="F228" s="73">
        <v>1607800</v>
      </c>
      <c r="G228" s="80" t="s">
        <v>18</v>
      </c>
      <c r="H228" s="119" t="s">
        <v>64</v>
      </c>
      <c r="I228" s="119" t="s">
        <v>2209</v>
      </c>
    </row>
    <row r="229" spans="1:9" s="119" customFormat="1" ht="15" x14ac:dyDescent="0.25">
      <c r="A229" s="11" t="s">
        <v>1510</v>
      </c>
      <c r="B229" s="78">
        <v>44272</v>
      </c>
      <c r="C229" s="71" t="s">
        <v>2181</v>
      </c>
      <c r="D229" s="192">
        <v>227</v>
      </c>
      <c r="E229" s="72">
        <v>722</v>
      </c>
      <c r="F229" s="73">
        <v>708242</v>
      </c>
      <c r="G229" s="80" t="s">
        <v>626</v>
      </c>
      <c r="H229" s="119" t="s">
        <v>82</v>
      </c>
      <c r="I229" s="119" t="s">
        <v>2209</v>
      </c>
    </row>
    <row r="230" spans="1:9" s="119" customFormat="1" ht="15" x14ac:dyDescent="0.25">
      <c r="A230" s="11" t="s">
        <v>2053</v>
      </c>
      <c r="B230" s="78">
        <v>44272</v>
      </c>
      <c r="C230" s="71" t="s">
        <v>2182</v>
      </c>
      <c r="D230" s="192">
        <v>228</v>
      </c>
      <c r="E230" s="72">
        <v>723</v>
      </c>
      <c r="F230" s="73">
        <v>501270</v>
      </c>
      <c r="G230" s="80" t="s">
        <v>622</v>
      </c>
      <c r="H230" s="119" t="s">
        <v>137</v>
      </c>
      <c r="I230" s="119" t="s">
        <v>2209</v>
      </c>
    </row>
    <row r="231" spans="1:9" s="119" customFormat="1" ht="15" x14ac:dyDescent="0.25">
      <c r="A231" s="11" t="s">
        <v>1006</v>
      </c>
      <c r="B231" s="78">
        <v>44272</v>
      </c>
      <c r="C231" s="71" t="s">
        <v>2183</v>
      </c>
      <c r="D231" s="192">
        <v>229</v>
      </c>
      <c r="E231" s="72">
        <v>724</v>
      </c>
      <c r="F231" s="73">
        <v>1379800</v>
      </c>
      <c r="G231" s="80" t="s">
        <v>18</v>
      </c>
      <c r="H231" s="119" t="s">
        <v>232</v>
      </c>
      <c r="I231" s="119" t="s">
        <v>2209</v>
      </c>
    </row>
    <row r="232" spans="1:9" s="119" customFormat="1" ht="15" x14ac:dyDescent="0.25">
      <c r="A232" s="11" t="s">
        <v>1472</v>
      </c>
      <c r="B232" s="78">
        <v>44272</v>
      </c>
      <c r="C232" s="71" t="s">
        <v>2184</v>
      </c>
      <c r="D232" s="192">
        <v>230</v>
      </c>
      <c r="E232" s="72">
        <v>725</v>
      </c>
      <c r="F232" s="73">
        <v>589208</v>
      </c>
      <c r="G232" s="80" t="s">
        <v>622</v>
      </c>
      <c r="H232" s="119" t="s">
        <v>127</v>
      </c>
      <c r="I232" s="119" t="s">
        <v>2209</v>
      </c>
    </row>
    <row r="233" spans="1:9" s="119" customFormat="1" ht="15" x14ac:dyDescent="0.25">
      <c r="A233" s="11" t="s">
        <v>1922</v>
      </c>
      <c r="B233" s="78">
        <v>44272</v>
      </c>
      <c r="C233" s="71" t="s">
        <v>2185</v>
      </c>
      <c r="D233" s="192">
        <v>231</v>
      </c>
      <c r="E233" s="72">
        <v>726</v>
      </c>
      <c r="F233" s="73">
        <v>737108</v>
      </c>
      <c r="G233" s="80" t="s">
        <v>45</v>
      </c>
      <c r="H233" s="119" t="s">
        <v>132</v>
      </c>
      <c r="I233" s="119" t="s">
        <v>2209</v>
      </c>
    </row>
    <row r="234" spans="1:9" s="119" customFormat="1" ht="15" x14ac:dyDescent="0.25">
      <c r="A234" s="11" t="s">
        <v>1277</v>
      </c>
      <c r="B234" s="78">
        <v>44272</v>
      </c>
      <c r="C234" s="71" t="s">
        <v>2186</v>
      </c>
      <c r="D234" s="192">
        <v>232</v>
      </c>
      <c r="E234" s="72">
        <v>727</v>
      </c>
      <c r="F234" s="73">
        <v>1748800</v>
      </c>
      <c r="G234" s="80" t="s">
        <v>18</v>
      </c>
      <c r="H234" s="119" t="s">
        <v>64</v>
      </c>
      <c r="I234" s="119" t="s">
        <v>2209</v>
      </c>
    </row>
    <row r="235" spans="1:9" s="119" customFormat="1" ht="15" x14ac:dyDescent="0.25">
      <c r="A235" s="11" t="s">
        <v>1304</v>
      </c>
      <c r="B235" s="78">
        <v>44272</v>
      </c>
      <c r="C235" s="71" t="s">
        <v>2187</v>
      </c>
      <c r="D235" s="192">
        <v>233</v>
      </c>
      <c r="E235" s="72">
        <v>728</v>
      </c>
      <c r="F235" s="73">
        <v>1090955</v>
      </c>
      <c r="G235" s="80" t="s">
        <v>45</v>
      </c>
      <c r="H235" s="119" t="s">
        <v>686</v>
      </c>
      <c r="I235" s="119" t="s">
        <v>2209</v>
      </c>
    </row>
    <row r="236" spans="1:9" s="119" customFormat="1" ht="15" x14ac:dyDescent="0.25">
      <c r="A236" s="11" t="s">
        <v>2120</v>
      </c>
      <c r="B236" s="78">
        <v>44272</v>
      </c>
      <c r="C236" s="71" t="s">
        <v>2188</v>
      </c>
      <c r="D236" s="192">
        <v>234</v>
      </c>
      <c r="E236" s="72">
        <v>729</v>
      </c>
      <c r="F236" s="73">
        <v>734138</v>
      </c>
      <c r="G236" s="80" t="s">
        <v>45</v>
      </c>
      <c r="H236" s="119" t="s">
        <v>16</v>
      </c>
      <c r="I236" s="119" t="s">
        <v>2209</v>
      </c>
    </row>
    <row r="237" spans="1:9" s="119" customFormat="1" ht="15" x14ac:dyDescent="0.25">
      <c r="A237" s="114" t="s">
        <v>763</v>
      </c>
      <c r="B237" s="78">
        <v>44272</v>
      </c>
      <c r="C237" s="71" t="s">
        <v>2189</v>
      </c>
      <c r="D237" s="192">
        <v>235</v>
      </c>
      <c r="E237" s="72">
        <v>730</v>
      </c>
      <c r="F237" s="73">
        <v>692912</v>
      </c>
      <c r="G237" s="80" t="s">
        <v>626</v>
      </c>
      <c r="H237" s="119" t="s">
        <v>127</v>
      </c>
      <c r="I237" s="119" t="s">
        <v>2209</v>
      </c>
    </row>
    <row r="238" spans="1:9" s="119" customFormat="1" ht="15" x14ac:dyDescent="0.25">
      <c r="A238" s="115" t="s">
        <v>1635</v>
      </c>
      <c r="B238" s="78">
        <v>44272</v>
      </c>
      <c r="C238" s="71" t="s">
        <v>2190</v>
      </c>
      <c r="D238" s="192">
        <v>236</v>
      </c>
      <c r="E238" s="72">
        <v>731</v>
      </c>
      <c r="F238" s="73">
        <v>696238</v>
      </c>
      <c r="G238" s="80" t="s">
        <v>626</v>
      </c>
      <c r="H238" s="119" t="s">
        <v>127</v>
      </c>
      <c r="I238" s="119" t="s">
        <v>2209</v>
      </c>
    </row>
    <row r="239" spans="1:9" s="119" customFormat="1" ht="15" x14ac:dyDescent="0.25">
      <c r="A239" s="118" t="s">
        <v>1156</v>
      </c>
      <c r="B239" s="78">
        <v>44272</v>
      </c>
      <c r="C239" s="71" t="s">
        <v>2191</v>
      </c>
      <c r="D239" s="192">
        <v>237</v>
      </c>
      <c r="E239" s="72">
        <v>732</v>
      </c>
      <c r="F239" s="73">
        <v>1379800</v>
      </c>
      <c r="G239" s="80" t="s">
        <v>18</v>
      </c>
      <c r="H239" s="119" t="s">
        <v>127</v>
      </c>
      <c r="I239" s="119" t="s">
        <v>2209</v>
      </c>
    </row>
    <row r="240" spans="1:9" s="119" customFormat="1" ht="15" x14ac:dyDescent="0.25">
      <c r="A240" s="5" t="s">
        <v>444</v>
      </c>
      <c r="B240" s="78">
        <v>44273</v>
      </c>
      <c r="C240" s="71" t="s">
        <v>2203</v>
      </c>
      <c r="D240" s="192">
        <v>238</v>
      </c>
      <c r="E240" s="72">
        <v>733</v>
      </c>
      <c r="F240" s="73">
        <v>999990</v>
      </c>
      <c r="G240" s="80" t="s">
        <v>18</v>
      </c>
      <c r="H240" s="119" t="s">
        <v>32</v>
      </c>
      <c r="I240" s="119" t="s">
        <v>2209</v>
      </c>
    </row>
    <row r="241" spans="1:9" s="119" customFormat="1" ht="15" x14ac:dyDescent="0.25">
      <c r="A241" s="11" t="s">
        <v>1888</v>
      </c>
      <c r="B241" s="78">
        <v>44273</v>
      </c>
      <c r="C241" s="71" t="s">
        <v>2204</v>
      </c>
      <c r="D241" s="192">
        <v>239</v>
      </c>
      <c r="E241" s="72">
        <v>734</v>
      </c>
      <c r="F241" s="73">
        <v>583475</v>
      </c>
      <c r="G241" s="80" t="s">
        <v>160</v>
      </c>
      <c r="H241" s="119" t="s">
        <v>725</v>
      </c>
      <c r="I241" s="119" t="s">
        <v>2209</v>
      </c>
    </row>
    <row r="242" spans="1:9" s="119" customFormat="1" ht="15" x14ac:dyDescent="0.25">
      <c r="A242" s="11" t="s">
        <v>1958</v>
      </c>
      <c r="B242" s="78">
        <v>44273</v>
      </c>
      <c r="C242" s="71" t="s">
        <v>2205</v>
      </c>
      <c r="D242" s="192">
        <v>240</v>
      </c>
      <c r="E242" s="72">
        <v>735</v>
      </c>
      <c r="F242" s="73">
        <v>644388</v>
      </c>
      <c r="G242" s="80" t="s">
        <v>645</v>
      </c>
      <c r="H242" s="119" t="s">
        <v>127</v>
      </c>
      <c r="I242" s="119" t="s">
        <v>2209</v>
      </c>
    </row>
    <row r="243" spans="1:9" s="119" customFormat="1" ht="15" x14ac:dyDescent="0.25">
      <c r="A243" s="11" t="s">
        <v>2139</v>
      </c>
      <c r="B243" s="78">
        <v>44273</v>
      </c>
      <c r="C243" s="71" t="s">
        <v>2206</v>
      </c>
      <c r="D243" s="192">
        <v>241</v>
      </c>
      <c r="E243" s="72">
        <v>736</v>
      </c>
      <c r="F243" s="73">
        <v>1479800</v>
      </c>
      <c r="G243" s="80" t="s">
        <v>18</v>
      </c>
      <c r="H243" s="119" t="s">
        <v>50</v>
      </c>
      <c r="I243" s="119" t="s">
        <v>2209</v>
      </c>
    </row>
    <row r="244" spans="1:9" s="119" customFormat="1" ht="15" x14ac:dyDescent="0.25">
      <c r="A244" s="5" t="s">
        <v>747</v>
      </c>
      <c r="B244" s="78">
        <v>44273</v>
      </c>
      <c r="C244" s="71" t="s">
        <v>2207</v>
      </c>
      <c r="D244" s="192">
        <v>242</v>
      </c>
      <c r="E244" s="72">
        <v>737</v>
      </c>
      <c r="F244" s="73">
        <v>985762</v>
      </c>
      <c r="G244" s="80" t="s">
        <v>45</v>
      </c>
      <c r="H244" s="119" t="s">
        <v>102</v>
      </c>
      <c r="I244" s="119" t="s">
        <v>2209</v>
      </c>
    </row>
    <row r="245" spans="1:9" s="119" customFormat="1" ht="15" x14ac:dyDescent="0.25">
      <c r="A245" s="115" t="s">
        <v>1489</v>
      </c>
      <c r="B245" s="78">
        <v>44274</v>
      </c>
      <c r="C245" s="71" t="s">
        <v>2208</v>
      </c>
      <c r="D245" s="192">
        <v>243</v>
      </c>
      <c r="E245" s="72">
        <v>738</v>
      </c>
      <c r="F245" s="73">
        <v>628082</v>
      </c>
      <c r="G245" s="80" t="s">
        <v>626</v>
      </c>
      <c r="H245" s="119" t="s">
        <v>82</v>
      </c>
      <c r="I245" s="119" t="s">
        <v>2209</v>
      </c>
    </row>
    <row r="246" spans="1:9" ht="15" x14ac:dyDescent="0.25">
      <c r="A246" s="5" t="s">
        <v>2318</v>
      </c>
      <c r="B246" s="78">
        <v>44274</v>
      </c>
      <c r="C246" s="71" t="s">
        <v>2272</v>
      </c>
      <c r="D246" s="192">
        <v>244</v>
      </c>
      <c r="E246" s="72">
        <v>739</v>
      </c>
      <c r="F246" s="73">
        <v>1117900</v>
      </c>
      <c r="G246" s="80" t="s">
        <v>38</v>
      </c>
      <c r="H246" s="119" t="s">
        <v>37</v>
      </c>
      <c r="I246" s="119" t="s">
        <v>2209</v>
      </c>
    </row>
    <row r="247" spans="1:9" ht="15" x14ac:dyDescent="0.25">
      <c r="A247" s="115" t="s">
        <v>1373</v>
      </c>
      <c r="B247" s="78">
        <v>44274</v>
      </c>
      <c r="C247" s="71" t="s">
        <v>2273</v>
      </c>
      <c r="D247" s="192">
        <v>245</v>
      </c>
      <c r="E247" s="72">
        <v>740</v>
      </c>
      <c r="F247" s="73">
        <v>690140</v>
      </c>
      <c r="G247" s="80" t="s">
        <v>626</v>
      </c>
      <c r="H247" s="119" t="s">
        <v>132</v>
      </c>
      <c r="I247" s="119" t="s">
        <v>2209</v>
      </c>
    </row>
    <row r="248" spans="1:9" ht="15" x14ac:dyDescent="0.25">
      <c r="A248" s="84" t="s">
        <v>2152</v>
      </c>
      <c r="B248" s="78">
        <v>44274</v>
      </c>
      <c r="C248" s="71" t="s">
        <v>2274</v>
      </c>
      <c r="D248" s="192">
        <v>246</v>
      </c>
      <c r="E248" s="72">
        <v>741</v>
      </c>
      <c r="F248" s="73">
        <v>1177800</v>
      </c>
      <c r="G248" s="80" t="s">
        <v>18</v>
      </c>
      <c r="H248" s="119" t="s">
        <v>132</v>
      </c>
      <c r="I248" s="119" t="s">
        <v>2209</v>
      </c>
    </row>
    <row r="249" spans="1:9" ht="15" x14ac:dyDescent="0.25">
      <c r="A249" s="11" t="s">
        <v>2084</v>
      </c>
      <c r="B249" s="78">
        <v>44274</v>
      </c>
      <c r="C249" s="71" t="s">
        <v>2275</v>
      </c>
      <c r="D249" s="192">
        <v>247</v>
      </c>
      <c r="E249" s="72">
        <v>742</v>
      </c>
      <c r="F249" s="73">
        <v>501140</v>
      </c>
      <c r="G249" s="80" t="s">
        <v>622</v>
      </c>
      <c r="H249" s="119" t="s">
        <v>232</v>
      </c>
      <c r="I249" s="119" t="s">
        <v>2209</v>
      </c>
    </row>
    <row r="250" spans="1:9" ht="15" x14ac:dyDescent="0.25">
      <c r="A250" s="94" t="s">
        <v>1194</v>
      </c>
      <c r="B250" s="78">
        <v>44275</v>
      </c>
      <c r="C250" s="71" t="s">
        <v>2276</v>
      </c>
      <c r="D250" s="192">
        <v>248</v>
      </c>
      <c r="E250" s="72">
        <v>743</v>
      </c>
      <c r="F250" s="73">
        <v>731796</v>
      </c>
      <c r="G250" s="80" t="s">
        <v>645</v>
      </c>
      <c r="H250" s="119" t="s">
        <v>37</v>
      </c>
      <c r="I250" s="119" t="s">
        <v>2209</v>
      </c>
    </row>
    <row r="251" spans="1:9" ht="15" x14ac:dyDescent="0.25">
      <c r="A251" s="11" t="s">
        <v>1744</v>
      </c>
      <c r="B251" s="78">
        <v>44275</v>
      </c>
      <c r="C251" s="71" t="s">
        <v>2277</v>
      </c>
      <c r="D251" s="192">
        <v>249</v>
      </c>
      <c r="E251" s="72">
        <v>744</v>
      </c>
      <c r="F251" s="73">
        <v>553496</v>
      </c>
      <c r="G251" s="80" t="s">
        <v>622</v>
      </c>
      <c r="H251" s="119" t="s">
        <v>686</v>
      </c>
      <c r="I251" s="119" t="s">
        <v>2209</v>
      </c>
    </row>
    <row r="252" spans="1:9" ht="15" x14ac:dyDescent="0.25">
      <c r="A252" s="11" t="s">
        <v>2092</v>
      </c>
      <c r="B252" s="78">
        <v>44275</v>
      </c>
      <c r="C252" s="71" t="s">
        <v>2278</v>
      </c>
      <c r="D252" s="192">
        <v>250</v>
      </c>
      <c r="E252" s="72">
        <v>745</v>
      </c>
      <c r="F252" s="73">
        <v>628236</v>
      </c>
      <c r="G252" s="80" t="s">
        <v>626</v>
      </c>
      <c r="H252" s="119" t="s">
        <v>232</v>
      </c>
      <c r="I252" s="119" t="s">
        <v>2209</v>
      </c>
    </row>
    <row r="253" spans="1:9" ht="15" x14ac:dyDescent="0.25">
      <c r="A253" s="11" t="s">
        <v>2012</v>
      </c>
      <c r="B253" s="78">
        <v>44275</v>
      </c>
      <c r="C253" s="71" t="s">
        <v>2279</v>
      </c>
      <c r="D253" s="192">
        <v>251</v>
      </c>
      <c r="E253" s="72">
        <v>746</v>
      </c>
      <c r="F253" s="73">
        <v>1305800</v>
      </c>
      <c r="G253" s="80" t="s">
        <v>18</v>
      </c>
      <c r="H253" s="119" t="s">
        <v>116</v>
      </c>
      <c r="I253" s="119" t="s">
        <v>2209</v>
      </c>
    </row>
    <row r="254" spans="1:9" ht="15" x14ac:dyDescent="0.25">
      <c r="A254" s="11" t="s">
        <v>1809</v>
      </c>
      <c r="B254" s="78">
        <v>44275</v>
      </c>
      <c r="C254" s="71" t="s">
        <v>2280</v>
      </c>
      <c r="D254" s="192">
        <v>252</v>
      </c>
      <c r="E254" s="72">
        <v>747</v>
      </c>
      <c r="F254" s="73">
        <v>1192747</v>
      </c>
      <c r="G254" s="80" t="s">
        <v>632</v>
      </c>
      <c r="H254" s="119" t="s">
        <v>116</v>
      </c>
      <c r="I254" s="119" t="s">
        <v>2209</v>
      </c>
    </row>
    <row r="255" spans="1:9" ht="15" x14ac:dyDescent="0.25">
      <c r="A255" s="11" t="s">
        <v>1946</v>
      </c>
      <c r="B255" s="78">
        <v>44276</v>
      </c>
      <c r="C255" s="71" t="s">
        <v>2281</v>
      </c>
      <c r="D255" s="192">
        <v>253</v>
      </c>
      <c r="E255" s="72">
        <v>748</v>
      </c>
      <c r="F255" s="73">
        <v>1138408</v>
      </c>
      <c r="G255" s="80" t="s">
        <v>45</v>
      </c>
      <c r="H255" s="119" t="s">
        <v>686</v>
      </c>
      <c r="I255" s="119" t="s">
        <v>2209</v>
      </c>
    </row>
    <row r="256" spans="1:9" ht="15" x14ac:dyDescent="0.25">
      <c r="A256" s="84" t="s">
        <v>2228</v>
      </c>
      <c r="B256" s="78">
        <v>44277</v>
      </c>
      <c r="C256" s="71" t="s">
        <v>2304</v>
      </c>
      <c r="D256" s="192">
        <v>254</v>
      </c>
      <c r="E256" s="72">
        <v>749</v>
      </c>
      <c r="F256" s="73">
        <v>726854</v>
      </c>
      <c r="G256" s="80" t="s">
        <v>645</v>
      </c>
      <c r="H256" s="119" t="s">
        <v>57</v>
      </c>
      <c r="I256" s="119" t="s">
        <v>2209</v>
      </c>
    </row>
    <row r="257" spans="1:9" ht="15" x14ac:dyDescent="0.25">
      <c r="A257" s="5" t="s">
        <v>797</v>
      </c>
      <c r="B257" s="78">
        <v>44277</v>
      </c>
      <c r="C257" s="71" t="s">
        <v>2305</v>
      </c>
      <c r="D257" s="192">
        <v>255</v>
      </c>
      <c r="E257" s="72">
        <v>750</v>
      </c>
      <c r="F257" s="73">
        <v>1648800</v>
      </c>
      <c r="G257" s="80" t="s">
        <v>18</v>
      </c>
      <c r="H257" s="119" t="s">
        <v>57</v>
      </c>
      <c r="I257" s="119" t="s">
        <v>2209</v>
      </c>
    </row>
    <row r="258" spans="1:9" ht="15" x14ac:dyDescent="0.25">
      <c r="A258" s="11" t="s">
        <v>1431</v>
      </c>
      <c r="B258" s="78">
        <v>44278</v>
      </c>
      <c r="C258" s="71" t="s">
        <v>2311</v>
      </c>
      <c r="D258" s="192">
        <v>256</v>
      </c>
      <c r="E258" s="72">
        <v>751</v>
      </c>
      <c r="F258" s="73">
        <v>723520</v>
      </c>
      <c r="G258" s="80" t="s">
        <v>645</v>
      </c>
      <c r="H258" s="119" t="s">
        <v>102</v>
      </c>
      <c r="I258" s="119" t="s">
        <v>2209</v>
      </c>
    </row>
    <row r="259" spans="1:9" ht="15" x14ac:dyDescent="0.25">
      <c r="A259" s="11" t="s">
        <v>2067</v>
      </c>
      <c r="B259" s="78">
        <v>44278</v>
      </c>
      <c r="C259" s="71" t="s">
        <v>2312</v>
      </c>
      <c r="D259" s="192">
        <v>257</v>
      </c>
      <c r="E259" s="72">
        <v>752</v>
      </c>
      <c r="F259" s="73">
        <v>713385</v>
      </c>
      <c r="G259" s="80" t="s">
        <v>626</v>
      </c>
      <c r="H259" s="119" t="s">
        <v>64</v>
      </c>
      <c r="I259" s="119" t="s">
        <v>2209</v>
      </c>
    </row>
    <row r="260" spans="1:9" ht="15" x14ac:dyDescent="0.25">
      <c r="A260" s="11" t="s">
        <v>1435</v>
      </c>
      <c r="B260" s="78">
        <v>44278</v>
      </c>
      <c r="C260" s="71" t="s">
        <v>2313</v>
      </c>
      <c r="D260" s="192">
        <v>258</v>
      </c>
      <c r="E260" s="72">
        <v>753</v>
      </c>
      <c r="F260" s="73">
        <v>746858</v>
      </c>
      <c r="G260" s="80" t="s">
        <v>38</v>
      </c>
      <c r="H260" s="119" t="s">
        <v>37</v>
      </c>
      <c r="I260" s="119" t="s">
        <v>2209</v>
      </c>
    </row>
    <row r="261" spans="1:9" ht="15" x14ac:dyDescent="0.25">
      <c r="A261" s="11" t="s">
        <v>2073</v>
      </c>
      <c r="B261" s="78">
        <v>44278</v>
      </c>
      <c r="C261" s="71" t="s">
        <v>2314</v>
      </c>
      <c r="D261" s="192">
        <v>259</v>
      </c>
      <c r="E261" s="72">
        <v>754</v>
      </c>
      <c r="F261" s="73">
        <v>1382010</v>
      </c>
      <c r="G261" s="80" t="s">
        <v>632</v>
      </c>
      <c r="H261" s="119" t="s">
        <v>687</v>
      </c>
      <c r="I261" s="119" t="s">
        <v>2209</v>
      </c>
    </row>
    <row r="262" spans="1:9" ht="15" x14ac:dyDescent="0.25">
      <c r="A262" s="11" t="s">
        <v>1587</v>
      </c>
      <c r="B262" s="78">
        <v>44279</v>
      </c>
      <c r="C262" s="71" t="s">
        <v>2324</v>
      </c>
      <c r="D262" s="192">
        <v>260</v>
      </c>
      <c r="E262" s="72">
        <v>755</v>
      </c>
      <c r="F262" s="73">
        <v>1138023</v>
      </c>
      <c r="G262" s="80" t="s">
        <v>45</v>
      </c>
      <c r="H262" s="119" t="s">
        <v>32</v>
      </c>
      <c r="I262" s="119" t="s">
        <v>2209</v>
      </c>
    </row>
    <row r="263" spans="1:9" ht="15" x14ac:dyDescent="0.25">
      <c r="A263" s="11" t="s">
        <v>1477</v>
      </c>
      <c r="B263" s="78">
        <v>44279</v>
      </c>
      <c r="C263" s="71" t="s">
        <v>2325</v>
      </c>
      <c r="D263" s="192">
        <v>261</v>
      </c>
      <c r="E263" s="72">
        <v>756</v>
      </c>
      <c r="F263" s="73">
        <v>830585</v>
      </c>
      <c r="G263" s="80" t="s">
        <v>45</v>
      </c>
      <c r="H263" s="119" t="s">
        <v>127</v>
      </c>
      <c r="I263" s="119" t="s">
        <v>2209</v>
      </c>
    </row>
    <row r="264" spans="1:9" ht="15" x14ac:dyDescent="0.25">
      <c r="A264" s="11" t="s">
        <v>1675</v>
      </c>
      <c r="B264" s="78">
        <v>44279</v>
      </c>
      <c r="C264" s="71" t="s">
        <v>2326</v>
      </c>
      <c r="D264" s="192">
        <v>262</v>
      </c>
      <c r="E264" s="72">
        <v>757</v>
      </c>
      <c r="F264" s="73">
        <v>1205800</v>
      </c>
      <c r="G264" s="80" t="s">
        <v>18</v>
      </c>
      <c r="H264" s="119" t="s">
        <v>25</v>
      </c>
      <c r="I264" s="119" t="s">
        <v>2209</v>
      </c>
    </row>
    <row r="265" spans="1:9" ht="15" x14ac:dyDescent="0.25">
      <c r="A265" s="16" t="s">
        <v>2114</v>
      </c>
      <c r="B265" s="78">
        <v>44279</v>
      </c>
      <c r="C265" s="71" t="s">
        <v>2327</v>
      </c>
      <c r="D265" s="192">
        <v>263</v>
      </c>
      <c r="E265" s="72">
        <v>758</v>
      </c>
      <c r="F265" s="73">
        <v>870450</v>
      </c>
      <c r="G265" s="80" t="s">
        <v>38</v>
      </c>
      <c r="H265" s="119" t="s">
        <v>175</v>
      </c>
      <c r="I265" s="119" t="s">
        <v>2209</v>
      </c>
    </row>
    <row r="266" spans="1:9" ht="15" x14ac:dyDescent="0.25">
      <c r="A266" s="11" t="s">
        <v>1463</v>
      </c>
      <c r="B266" s="78">
        <v>44279</v>
      </c>
      <c r="C266" s="71" t="s">
        <v>2328</v>
      </c>
      <c r="D266" s="192">
        <v>264</v>
      </c>
      <c r="E266" s="72">
        <v>759</v>
      </c>
      <c r="F266" s="73">
        <v>845300</v>
      </c>
      <c r="G266" s="80" t="s">
        <v>45</v>
      </c>
      <c r="H266" s="119" t="s">
        <v>57</v>
      </c>
      <c r="I266" s="119" t="s">
        <v>2209</v>
      </c>
    </row>
    <row r="267" spans="1:9" ht="15" x14ac:dyDescent="0.25">
      <c r="A267" s="7" t="s">
        <v>2573</v>
      </c>
      <c r="B267" s="78">
        <v>44279</v>
      </c>
      <c r="C267" s="71" t="s">
        <v>2329</v>
      </c>
      <c r="D267" s="192">
        <v>265</v>
      </c>
      <c r="E267" s="72">
        <v>760</v>
      </c>
      <c r="F267" s="73">
        <v>1031400</v>
      </c>
      <c r="G267" s="80" t="s">
        <v>18</v>
      </c>
      <c r="H267" s="119" t="s">
        <v>102</v>
      </c>
      <c r="I267" s="119" t="s">
        <v>2209</v>
      </c>
    </row>
    <row r="268" spans="1:9" ht="15" x14ac:dyDescent="0.25">
      <c r="A268" s="11" t="s">
        <v>2039</v>
      </c>
      <c r="B268" s="78">
        <v>44279</v>
      </c>
      <c r="C268" s="71" t="s">
        <v>2330</v>
      </c>
      <c r="D268" s="192">
        <v>266</v>
      </c>
      <c r="E268" s="72">
        <v>761</v>
      </c>
      <c r="F268" s="73">
        <v>1177800</v>
      </c>
      <c r="G268" s="80" t="s">
        <v>18</v>
      </c>
      <c r="H268" s="119" t="s">
        <v>32</v>
      </c>
      <c r="I268" s="119" t="s">
        <v>2209</v>
      </c>
    </row>
    <row r="269" spans="1:9" ht="15" x14ac:dyDescent="0.25">
      <c r="A269" s="116" t="s">
        <v>1933</v>
      </c>
      <c r="B269" s="78">
        <v>44280</v>
      </c>
      <c r="C269" s="71" t="s">
        <v>2349</v>
      </c>
      <c r="D269" s="192">
        <v>267</v>
      </c>
      <c r="E269" s="72">
        <v>762</v>
      </c>
      <c r="F269" s="73">
        <v>727675</v>
      </c>
      <c r="G269" s="80" t="s">
        <v>645</v>
      </c>
      <c r="H269" s="119" t="s">
        <v>16</v>
      </c>
      <c r="I269" s="119" t="s">
        <v>2209</v>
      </c>
    </row>
    <row r="270" spans="1:9" ht="15" x14ac:dyDescent="0.25">
      <c r="A270" s="11" t="s">
        <v>1947</v>
      </c>
      <c r="B270" s="78">
        <v>44280</v>
      </c>
      <c r="C270" s="71" t="s">
        <v>2350</v>
      </c>
      <c r="D270" s="192">
        <v>268</v>
      </c>
      <c r="E270" s="72">
        <v>763</v>
      </c>
      <c r="F270" s="73">
        <v>732542</v>
      </c>
      <c r="G270" s="80" t="s">
        <v>38</v>
      </c>
      <c r="H270" s="119" t="s">
        <v>57</v>
      </c>
      <c r="I270" s="119" t="s">
        <v>2209</v>
      </c>
    </row>
    <row r="271" spans="1:9" ht="15" x14ac:dyDescent="0.25">
      <c r="A271" s="11" t="s">
        <v>2307</v>
      </c>
      <c r="B271" s="78">
        <v>44280</v>
      </c>
      <c r="C271" s="71" t="s">
        <v>2351</v>
      </c>
      <c r="D271" s="192">
        <v>269</v>
      </c>
      <c r="E271" s="72">
        <v>764</v>
      </c>
      <c r="F271" s="73">
        <v>710015</v>
      </c>
      <c r="G271" s="80" t="s">
        <v>626</v>
      </c>
      <c r="H271" s="119" t="s">
        <v>132</v>
      </c>
      <c r="I271" s="119" t="s">
        <v>2209</v>
      </c>
    </row>
    <row r="272" spans="1:9" ht="15" x14ac:dyDescent="0.25">
      <c r="A272" s="11" t="s">
        <v>1603</v>
      </c>
      <c r="B272" s="78">
        <v>44280</v>
      </c>
      <c r="C272" s="71" t="s">
        <v>2352</v>
      </c>
      <c r="D272" s="192">
        <v>270</v>
      </c>
      <c r="E272" s="72">
        <v>765</v>
      </c>
      <c r="F272" s="73">
        <v>731018</v>
      </c>
      <c r="G272" s="80" t="s">
        <v>645</v>
      </c>
      <c r="H272" s="119" t="s">
        <v>37</v>
      </c>
      <c r="I272" s="119" t="s">
        <v>2209</v>
      </c>
    </row>
    <row r="273" spans="1:9" ht="15" x14ac:dyDescent="0.25">
      <c r="A273" s="11" t="s">
        <v>1016</v>
      </c>
      <c r="B273" s="78">
        <v>44280</v>
      </c>
      <c r="C273" s="71" t="s">
        <v>2353</v>
      </c>
      <c r="D273" s="192">
        <v>271</v>
      </c>
      <c r="E273" s="72">
        <v>766</v>
      </c>
      <c r="F273" s="73">
        <v>718880</v>
      </c>
      <c r="G273" s="80" t="s">
        <v>645</v>
      </c>
      <c r="H273" s="119" t="s">
        <v>64</v>
      </c>
      <c r="I273" s="119" t="s">
        <v>2209</v>
      </c>
    </row>
    <row r="274" spans="1:9" ht="15" x14ac:dyDescent="0.25">
      <c r="A274" s="7" t="s">
        <v>3031</v>
      </c>
      <c r="B274" s="78">
        <v>44280</v>
      </c>
      <c r="C274" s="71" t="s">
        <v>2354</v>
      </c>
      <c r="D274" s="192">
        <v>272</v>
      </c>
      <c r="E274" s="72">
        <v>767</v>
      </c>
      <c r="F274" s="73">
        <v>984505</v>
      </c>
      <c r="G274" s="80" t="s">
        <v>45</v>
      </c>
      <c r="H274" s="119" t="s">
        <v>686</v>
      </c>
      <c r="I274" s="119" t="s">
        <v>2209</v>
      </c>
    </row>
    <row r="275" spans="1:9" ht="15" x14ac:dyDescent="0.25">
      <c r="A275" s="11" t="s">
        <v>1812</v>
      </c>
      <c r="B275" s="78">
        <v>44280</v>
      </c>
      <c r="C275" s="71" t="s">
        <v>2355</v>
      </c>
      <c r="D275" s="192">
        <v>273</v>
      </c>
      <c r="E275" s="72">
        <v>768</v>
      </c>
      <c r="F275" s="73">
        <v>712730</v>
      </c>
      <c r="G275" s="80" t="s">
        <v>626</v>
      </c>
      <c r="H275" s="119" t="s">
        <v>132</v>
      </c>
      <c r="I275" s="119" t="s">
        <v>2209</v>
      </c>
    </row>
    <row r="276" spans="1:9" ht="15" x14ac:dyDescent="0.25">
      <c r="A276" s="11" t="s">
        <v>1446</v>
      </c>
      <c r="B276" s="78">
        <v>44280</v>
      </c>
      <c r="C276" s="71" t="s">
        <v>2356</v>
      </c>
      <c r="D276" s="192">
        <v>274</v>
      </c>
      <c r="E276" s="72">
        <v>769</v>
      </c>
      <c r="F276" s="73">
        <v>1748800</v>
      </c>
      <c r="G276" s="80" t="s">
        <v>18</v>
      </c>
      <c r="H276" s="119" t="s">
        <v>175</v>
      </c>
      <c r="I276" s="119" t="s">
        <v>2209</v>
      </c>
    </row>
    <row r="277" spans="1:9" ht="15" x14ac:dyDescent="0.25">
      <c r="A277" s="11" t="s">
        <v>1507</v>
      </c>
      <c r="B277" s="78">
        <v>44281</v>
      </c>
      <c r="C277" s="71" t="s">
        <v>2376</v>
      </c>
      <c r="D277" s="192">
        <v>275</v>
      </c>
      <c r="E277" s="72">
        <v>770</v>
      </c>
      <c r="F277" s="73">
        <v>989640</v>
      </c>
      <c r="G277" s="80" t="s">
        <v>45</v>
      </c>
      <c r="H277" s="119" t="s">
        <v>132</v>
      </c>
      <c r="I277" s="119" t="s">
        <v>2209</v>
      </c>
    </row>
    <row r="278" spans="1:9" ht="15" x14ac:dyDescent="0.25">
      <c r="A278" s="11" t="s">
        <v>500</v>
      </c>
      <c r="B278" s="78">
        <v>44281</v>
      </c>
      <c r="C278" s="71" t="s">
        <v>2377</v>
      </c>
      <c r="D278" s="192">
        <v>276</v>
      </c>
      <c r="E278" s="72">
        <v>771</v>
      </c>
      <c r="F278" s="73">
        <v>712838</v>
      </c>
      <c r="G278" s="80" t="s">
        <v>626</v>
      </c>
      <c r="H278" s="119" t="s">
        <v>116</v>
      </c>
      <c r="I278" s="119" t="s">
        <v>2209</v>
      </c>
    </row>
    <row r="279" spans="1:9" ht="15" x14ac:dyDescent="0.25">
      <c r="A279" s="7" t="s">
        <v>2331</v>
      </c>
      <c r="B279" s="78">
        <v>44281</v>
      </c>
      <c r="C279" s="71" t="s">
        <v>2378</v>
      </c>
      <c r="D279" s="192">
        <v>277</v>
      </c>
      <c r="E279" s="72">
        <v>772</v>
      </c>
      <c r="F279" s="73">
        <v>869900</v>
      </c>
      <c r="G279" s="80" t="s">
        <v>38</v>
      </c>
      <c r="H279" s="119" t="s">
        <v>232</v>
      </c>
      <c r="I279" s="119" t="s">
        <v>2209</v>
      </c>
    </row>
    <row r="280" spans="1:9" ht="15" x14ac:dyDescent="0.25">
      <c r="A280" s="11" t="s">
        <v>1688</v>
      </c>
      <c r="B280" s="78">
        <v>44281</v>
      </c>
      <c r="C280" s="71" t="s">
        <v>2379</v>
      </c>
      <c r="D280" s="192">
        <v>278</v>
      </c>
      <c r="E280" s="72">
        <v>773</v>
      </c>
      <c r="F280" s="73">
        <v>837625</v>
      </c>
      <c r="G280" s="80" t="s">
        <v>45</v>
      </c>
      <c r="H280" s="119" t="s">
        <v>687</v>
      </c>
      <c r="I280" s="119" t="s">
        <v>2209</v>
      </c>
    </row>
    <row r="281" spans="1:9" ht="15" x14ac:dyDescent="0.25">
      <c r="A281" s="11" t="s">
        <v>2064</v>
      </c>
      <c r="B281" s="78">
        <v>44281</v>
      </c>
      <c r="C281" s="71" t="s">
        <v>2380</v>
      </c>
      <c r="D281" s="192">
        <v>279</v>
      </c>
      <c r="E281" s="72">
        <v>774</v>
      </c>
      <c r="F281" s="73">
        <v>748157</v>
      </c>
      <c r="G281" s="80" t="s">
        <v>38</v>
      </c>
      <c r="H281" s="119" t="s">
        <v>686</v>
      </c>
      <c r="I281" s="119" t="s">
        <v>2209</v>
      </c>
    </row>
    <row r="282" spans="1:9" ht="15" x14ac:dyDescent="0.25">
      <c r="A282" s="115" t="s">
        <v>1713</v>
      </c>
      <c r="B282" s="78">
        <v>44282</v>
      </c>
      <c r="C282" s="71" t="s">
        <v>2394</v>
      </c>
      <c r="D282" s="192">
        <v>280</v>
      </c>
      <c r="E282" s="72">
        <v>775</v>
      </c>
      <c r="F282" s="73">
        <v>700358</v>
      </c>
      <c r="G282" s="80" t="s">
        <v>626</v>
      </c>
      <c r="H282" s="119" t="s">
        <v>116</v>
      </c>
      <c r="I282" s="119" t="s">
        <v>2209</v>
      </c>
    </row>
    <row r="283" spans="1:9" ht="15" x14ac:dyDescent="0.25">
      <c r="A283" s="11" t="s">
        <v>1222</v>
      </c>
      <c r="B283" s="78">
        <v>44282</v>
      </c>
      <c r="C283" s="71" t="s">
        <v>2395</v>
      </c>
      <c r="D283" s="192">
        <v>281</v>
      </c>
      <c r="E283" s="72">
        <v>776</v>
      </c>
      <c r="F283" s="73">
        <v>1607800</v>
      </c>
      <c r="G283" s="80" t="s">
        <v>18</v>
      </c>
      <c r="H283" s="119" t="s">
        <v>116</v>
      </c>
      <c r="I283" s="119" t="s">
        <v>2209</v>
      </c>
    </row>
    <row r="284" spans="1:9" ht="15" x14ac:dyDescent="0.25">
      <c r="A284" s="11" t="s">
        <v>2027</v>
      </c>
      <c r="B284" s="78">
        <v>44282</v>
      </c>
      <c r="C284" s="71" t="s">
        <v>2396</v>
      </c>
      <c r="D284" s="192">
        <v>282</v>
      </c>
      <c r="E284" s="72">
        <v>777</v>
      </c>
      <c r="F284" s="73">
        <v>919900</v>
      </c>
      <c r="G284" s="80" t="s">
        <v>38</v>
      </c>
      <c r="H284" s="119" t="s">
        <v>25</v>
      </c>
      <c r="I284" s="119" t="s">
        <v>2209</v>
      </c>
    </row>
    <row r="285" spans="1:9" ht="15" x14ac:dyDescent="0.25">
      <c r="A285" s="11" t="s">
        <v>2255</v>
      </c>
      <c r="B285" s="78">
        <v>44283</v>
      </c>
      <c r="C285" s="71" t="s">
        <v>2397</v>
      </c>
      <c r="D285" s="192">
        <v>283</v>
      </c>
      <c r="E285" s="72">
        <v>778</v>
      </c>
      <c r="F285" s="73">
        <v>1748800</v>
      </c>
      <c r="G285" s="80" t="s">
        <v>18</v>
      </c>
      <c r="H285" s="119" t="s">
        <v>32</v>
      </c>
      <c r="I285" s="119" t="s">
        <v>2209</v>
      </c>
    </row>
    <row r="286" spans="1:9" ht="15" x14ac:dyDescent="0.25">
      <c r="A286" s="11" t="s">
        <v>2339</v>
      </c>
      <c r="B286" s="78">
        <v>44283</v>
      </c>
      <c r="C286" s="71" t="s">
        <v>2398</v>
      </c>
      <c r="D286" s="192">
        <v>284</v>
      </c>
      <c r="E286" s="72">
        <v>779</v>
      </c>
      <c r="F286" s="73">
        <v>632015</v>
      </c>
      <c r="G286" s="80" t="s">
        <v>626</v>
      </c>
      <c r="H286" s="119" t="s">
        <v>175</v>
      </c>
      <c r="I286" s="119" t="s">
        <v>2209</v>
      </c>
    </row>
    <row r="287" spans="1:9" ht="15" x14ac:dyDescent="0.25">
      <c r="A287" s="11" t="s">
        <v>1205</v>
      </c>
      <c r="B287" s="78">
        <v>44285</v>
      </c>
      <c r="C287" s="71" t="s">
        <v>2426</v>
      </c>
      <c r="D287" s="192">
        <v>285</v>
      </c>
      <c r="E287" s="72">
        <v>780</v>
      </c>
      <c r="F287" s="73">
        <v>869900</v>
      </c>
      <c r="G287" s="80" t="s">
        <v>38</v>
      </c>
      <c r="H287" s="119" t="s">
        <v>37</v>
      </c>
      <c r="I287" s="119" t="s">
        <v>2209</v>
      </c>
    </row>
    <row r="288" spans="1:9" ht="15" x14ac:dyDescent="0.25">
      <c r="A288" s="11" t="s">
        <v>1452</v>
      </c>
      <c r="B288" s="78">
        <v>44285</v>
      </c>
      <c r="C288" s="71" t="s">
        <v>2427</v>
      </c>
      <c r="D288" s="192">
        <v>286</v>
      </c>
      <c r="E288" s="72">
        <v>781</v>
      </c>
      <c r="F288" s="73">
        <v>726310</v>
      </c>
      <c r="G288" s="80" t="s">
        <v>645</v>
      </c>
      <c r="H288" s="119" t="s">
        <v>82</v>
      </c>
      <c r="I288" s="119" t="s">
        <v>2209</v>
      </c>
    </row>
    <row r="289" spans="1:9" ht="15" x14ac:dyDescent="0.25">
      <c r="A289" s="11" t="s">
        <v>1938</v>
      </c>
      <c r="B289" s="78">
        <v>44285</v>
      </c>
      <c r="C289" s="71" t="s">
        <v>2428</v>
      </c>
      <c r="D289" s="192">
        <v>287</v>
      </c>
      <c r="E289" s="72">
        <v>782</v>
      </c>
      <c r="F289" s="73">
        <v>716710</v>
      </c>
      <c r="G289" s="80" t="s">
        <v>626</v>
      </c>
      <c r="H289" s="119" t="s">
        <v>37</v>
      </c>
      <c r="I289" s="119" t="s">
        <v>2209</v>
      </c>
    </row>
    <row r="290" spans="1:9" ht="15" x14ac:dyDescent="0.25">
      <c r="A290" s="11" t="s">
        <v>2221</v>
      </c>
      <c r="B290" s="78">
        <v>44285</v>
      </c>
      <c r="C290" s="71" t="s">
        <v>2429</v>
      </c>
      <c r="D290" s="192">
        <v>288</v>
      </c>
      <c r="E290" s="72">
        <v>783</v>
      </c>
      <c r="F290" s="73">
        <v>1031400</v>
      </c>
      <c r="G290" s="80" t="s">
        <v>18</v>
      </c>
      <c r="H290" s="119" t="s">
        <v>687</v>
      </c>
      <c r="I290" s="119" t="s">
        <v>2209</v>
      </c>
    </row>
    <row r="291" spans="1:9" ht="15" x14ac:dyDescent="0.25">
      <c r="A291" s="11" t="s">
        <v>2135</v>
      </c>
      <c r="B291" s="78">
        <v>44285</v>
      </c>
      <c r="C291" s="71" t="s">
        <v>2430</v>
      </c>
      <c r="D291" s="192">
        <v>289</v>
      </c>
      <c r="E291" s="72">
        <v>784</v>
      </c>
      <c r="F291" s="73">
        <v>852936</v>
      </c>
      <c r="G291" s="80" t="s">
        <v>38</v>
      </c>
      <c r="H291" s="119" t="s">
        <v>102</v>
      </c>
      <c r="I291" s="119" t="s">
        <v>2209</v>
      </c>
    </row>
    <row r="292" spans="1:9" ht="15" x14ac:dyDescent="0.25">
      <c r="A292" s="11" t="s">
        <v>2342</v>
      </c>
      <c r="B292" s="78">
        <v>44285</v>
      </c>
      <c r="C292" s="71" t="s">
        <v>2431</v>
      </c>
      <c r="D292" s="192">
        <v>290</v>
      </c>
      <c r="E292" s="72">
        <v>785</v>
      </c>
      <c r="F292" s="73">
        <v>984165</v>
      </c>
      <c r="G292" s="80" t="s">
        <v>45</v>
      </c>
      <c r="H292" s="119" t="s">
        <v>116</v>
      </c>
      <c r="I292" s="119" t="s">
        <v>2209</v>
      </c>
    </row>
    <row r="293" spans="1:9" ht="15" x14ac:dyDescent="0.25">
      <c r="A293" s="11" t="s">
        <v>1364</v>
      </c>
      <c r="B293" s="78">
        <v>44285</v>
      </c>
      <c r="C293" s="71" t="s">
        <v>2432</v>
      </c>
      <c r="D293" s="192">
        <v>291</v>
      </c>
      <c r="E293" s="72">
        <v>786</v>
      </c>
      <c r="F293" s="73">
        <v>969900</v>
      </c>
      <c r="G293" s="80" t="s">
        <v>38</v>
      </c>
      <c r="H293" s="119" t="s">
        <v>250</v>
      </c>
      <c r="I293" s="119" t="s">
        <v>2209</v>
      </c>
    </row>
    <row r="294" spans="1:9" ht="15" x14ac:dyDescent="0.25">
      <c r="A294" s="7" t="s">
        <v>3030</v>
      </c>
      <c r="B294" s="78">
        <v>44285</v>
      </c>
      <c r="C294" s="71" t="s">
        <v>2433</v>
      </c>
      <c r="D294" s="192">
        <v>292</v>
      </c>
      <c r="E294" s="72">
        <v>787</v>
      </c>
      <c r="F294" s="73">
        <v>1479800</v>
      </c>
      <c r="G294" s="80" t="s">
        <v>18</v>
      </c>
      <c r="H294" s="119" t="s">
        <v>250</v>
      </c>
      <c r="I294" s="119" t="s">
        <v>2209</v>
      </c>
    </row>
    <row r="295" spans="1:9" ht="15" x14ac:dyDescent="0.25">
      <c r="A295" s="5" t="s">
        <v>2484</v>
      </c>
      <c r="B295" s="78">
        <v>44285</v>
      </c>
      <c r="C295" s="71" t="s">
        <v>2434</v>
      </c>
      <c r="D295" s="192">
        <v>293</v>
      </c>
      <c r="E295" s="72">
        <v>788</v>
      </c>
      <c r="F295" s="73">
        <v>1177800</v>
      </c>
      <c r="G295" s="80" t="s">
        <v>18</v>
      </c>
      <c r="H295" s="119" t="s">
        <v>25</v>
      </c>
      <c r="I295" s="119" t="s">
        <v>2209</v>
      </c>
    </row>
    <row r="296" spans="1:9" ht="15" x14ac:dyDescent="0.25">
      <c r="A296" s="11" t="s">
        <v>2123</v>
      </c>
      <c r="B296" s="78">
        <v>44286</v>
      </c>
      <c r="C296" s="71" t="s">
        <v>2449</v>
      </c>
      <c r="D296" s="192">
        <v>294</v>
      </c>
      <c r="E296" s="72">
        <v>789</v>
      </c>
      <c r="F296" s="73">
        <v>738415</v>
      </c>
      <c r="G296" s="80" t="s">
        <v>45</v>
      </c>
      <c r="H296" s="119" t="s">
        <v>127</v>
      </c>
      <c r="I296" s="119" t="s">
        <v>2209</v>
      </c>
    </row>
    <row r="297" spans="1:9" ht="15" x14ac:dyDescent="0.25">
      <c r="A297" s="11" t="s">
        <v>2363</v>
      </c>
      <c r="B297" s="78">
        <v>44286</v>
      </c>
      <c r="C297" s="71" t="s">
        <v>2450</v>
      </c>
      <c r="D297" s="192">
        <v>295</v>
      </c>
      <c r="E297" s="72">
        <v>790</v>
      </c>
      <c r="F297" s="73">
        <v>628032</v>
      </c>
      <c r="G297" s="80" t="s">
        <v>626</v>
      </c>
      <c r="H297" s="119" t="s">
        <v>32</v>
      </c>
      <c r="I297" s="119" t="s">
        <v>2209</v>
      </c>
    </row>
    <row r="298" spans="1:9" ht="15" x14ac:dyDescent="0.25">
      <c r="A298" s="11" t="s">
        <v>2372</v>
      </c>
      <c r="B298" s="78">
        <v>44286</v>
      </c>
      <c r="C298" s="71" t="s">
        <v>2451</v>
      </c>
      <c r="D298" s="192">
        <v>296</v>
      </c>
      <c r="E298" s="72">
        <v>791</v>
      </c>
      <c r="F298" s="73">
        <v>979255</v>
      </c>
      <c r="G298" s="80" t="s">
        <v>45</v>
      </c>
      <c r="H298" s="119" t="s">
        <v>175</v>
      </c>
      <c r="I298" s="119" t="s">
        <v>2209</v>
      </c>
    </row>
    <row r="299" spans="1:9" ht="15" x14ac:dyDescent="0.25">
      <c r="A299" s="11" t="s">
        <v>1181</v>
      </c>
      <c r="B299" s="78">
        <v>44286</v>
      </c>
      <c r="C299" s="71" t="s">
        <v>2477</v>
      </c>
      <c r="D299" s="192">
        <v>297</v>
      </c>
      <c r="E299" s="72">
        <v>792</v>
      </c>
      <c r="F299" s="73">
        <v>1379800</v>
      </c>
      <c r="G299" s="80" t="s">
        <v>18</v>
      </c>
      <c r="H299" s="122" t="s">
        <v>232</v>
      </c>
      <c r="I299" s="122" t="s">
        <v>2209</v>
      </c>
    </row>
    <row r="300" spans="1:9" ht="15" x14ac:dyDescent="0.25">
      <c r="A300" s="84" t="s">
        <v>2571</v>
      </c>
      <c r="B300" s="78">
        <v>44286</v>
      </c>
      <c r="C300" s="71" t="s">
        <v>2533</v>
      </c>
      <c r="D300" s="192">
        <v>298</v>
      </c>
      <c r="E300" s="72">
        <v>793</v>
      </c>
      <c r="F300" s="73">
        <v>752025</v>
      </c>
      <c r="G300" s="80" t="s">
        <v>38</v>
      </c>
      <c r="H300" s="122" t="s">
        <v>64</v>
      </c>
      <c r="I300" s="122" t="s">
        <v>2209</v>
      </c>
    </row>
    <row r="301" spans="1:9" ht="15" x14ac:dyDescent="0.25">
      <c r="A301" s="11" t="s">
        <v>2405</v>
      </c>
      <c r="B301" s="78">
        <v>44292</v>
      </c>
      <c r="C301" s="71" t="s">
        <v>2535</v>
      </c>
      <c r="D301" s="192">
        <v>299</v>
      </c>
      <c r="E301" s="72">
        <v>1</v>
      </c>
      <c r="F301" s="73">
        <v>740745</v>
      </c>
      <c r="G301" s="80" t="s">
        <v>45</v>
      </c>
      <c r="H301" s="122" t="s">
        <v>132</v>
      </c>
      <c r="I301" t="s">
        <v>3900</v>
      </c>
    </row>
    <row r="302" spans="1:9" ht="15" x14ac:dyDescent="0.25">
      <c r="A302" s="11" t="s">
        <v>2006</v>
      </c>
      <c r="B302" s="78">
        <v>44292</v>
      </c>
      <c r="C302" s="71" t="s">
        <v>2536</v>
      </c>
      <c r="D302" s="192">
        <v>300</v>
      </c>
      <c r="E302" s="72">
        <v>2</v>
      </c>
      <c r="F302" s="73">
        <v>1748800</v>
      </c>
      <c r="G302" s="80" t="s">
        <v>18</v>
      </c>
      <c r="H302" s="122" t="s">
        <v>25</v>
      </c>
      <c r="I302" s="178" t="s">
        <v>3900</v>
      </c>
    </row>
    <row r="303" spans="1:9" ht="15" x14ac:dyDescent="0.25">
      <c r="A303" s="5" t="s">
        <v>506</v>
      </c>
      <c r="B303" s="78">
        <v>44292</v>
      </c>
      <c r="C303" s="71" t="s">
        <v>2537</v>
      </c>
      <c r="D303" s="192">
        <v>301</v>
      </c>
      <c r="E303" s="72">
        <v>3</v>
      </c>
      <c r="F303" s="73">
        <v>1527800</v>
      </c>
      <c r="G303" s="80" t="s">
        <v>18</v>
      </c>
      <c r="H303" s="122" t="s">
        <v>137</v>
      </c>
      <c r="I303" s="178" t="s">
        <v>3900</v>
      </c>
    </row>
    <row r="304" spans="1:9" ht="15" x14ac:dyDescent="0.25">
      <c r="A304" s="11" t="s">
        <v>2383</v>
      </c>
      <c r="B304" s="78">
        <v>44292</v>
      </c>
      <c r="C304" s="71" t="s">
        <v>2538</v>
      </c>
      <c r="D304" s="192">
        <v>302</v>
      </c>
      <c r="E304" s="72">
        <v>4</v>
      </c>
      <c r="F304" s="73">
        <v>996945</v>
      </c>
      <c r="G304" s="80" t="s">
        <v>18</v>
      </c>
      <c r="H304" s="122" t="s">
        <v>116</v>
      </c>
      <c r="I304" s="178" t="s">
        <v>3900</v>
      </c>
    </row>
    <row r="305" spans="1:9" ht="15" x14ac:dyDescent="0.25">
      <c r="A305" s="11" t="s">
        <v>1387</v>
      </c>
      <c r="B305" s="78">
        <v>44292</v>
      </c>
      <c r="C305" s="71" t="s">
        <v>2539</v>
      </c>
      <c r="D305" s="192">
        <v>303</v>
      </c>
      <c r="E305" s="72">
        <v>5</v>
      </c>
      <c r="F305" s="73">
        <v>1627800</v>
      </c>
      <c r="G305" s="80" t="s">
        <v>18</v>
      </c>
      <c r="H305" s="122" t="s">
        <v>37</v>
      </c>
      <c r="I305" s="178" t="s">
        <v>3900</v>
      </c>
    </row>
    <row r="306" spans="1:9" ht="15" x14ac:dyDescent="0.25">
      <c r="A306" s="5" t="s">
        <v>862</v>
      </c>
      <c r="B306" s="78">
        <v>44294</v>
      </c>
      <c r="C306" s="71" t="s">
        <v>2540</v>
      </c>
      <c r="D306" s="192">
        <v>304</v>
      </c>
      <c r="E306" s="72">
        <v>6</v>
      </c>
      <c r="F306" s="73">
        <v>1031400</v>
      </c>
      <c r="G306" s="80" t="s">
        <v>18</v>
      </c>
      <c r="H306" s="122" t="s">
        <v>132</v>
      </c>
      <c r="I306" s="178" t="s">
        <v>3900</v>
      </c>
    </row>
    <row r="307" spans="1:9" ht="15" x14ac:dyDescent="0.25">
      <c r="A307" s="11" t="s">
        <v>2261</v>
      </c>
      <c r="B307" s="78">
        <v>44294</v>
      </c>
      <c r="C307" s="71" t="s">
        <v>2541</v>
      </c>
      <c r="D307" s="192">
        <v>305</v>
      </c>
      <c r="E307" s="72">
        <v>7</v>
      </c>
      <c r="F307" s="73">
        <v>742945</v>
      </c>
      <c r="G307" s="80" t="s">
        <v>38</v>
      </c>
      <c r="H307" s="122" t="s">
        <v>64</v>
      </c>
      <c r="I307" s="178" t="s">
        <v>3900</v>
      </c>
    </row>
    <row r="308" spans="1:9" ht="15" x14ac:dyDescent="0.25">
      <c r="A308" s="11" t="s">
        <v>1250</v>
      </c>
      <c r="B308" s="78">
        <v>44294</v>
      </c>
      <c r="C308" s="71" t="s">
        <v>2542</v>
      </c>
      <c r="D308" s="192">
        <v>306</v>
      </c>
      <c r="E308" s="72">
        <v>8</v>
      </c>
      <c r="F308" s="73">
        <v>1607800</v>
      </c>
      <c r="G308" s="80" t="s">
        <v>18</v>
      </c>
      <c r="H308" s="122" t="s">
        <v>102</v>
      </c>
      <c r="I308" s="178" t="s">
        <v>3900</v>
      </c>
    </row>
    <row r="309" spans="1:9" s="122" customFormat="1" ht="15" x14ac:dyDescent="0.25">
      <c r="A309" s="11" t="s">
        <v>1976</v>
      </c>
      <c r="B309" s="141">
        <v>44295</v>
      </c>
      <c r="C309" s="106" t="s">
        <v>2754</v>
      </c>
      <c r="D309" s="192">
        <v>307</v>
      </c>
      <c r="E309" s="111" t="s">
        <v>811</v>
      </c>
      <c r="F309" s="107">
        <v>634863</v>
      </c>
      <c r="G309" s="80" t="s">
        <v>626</v>
      </c>
      <c r="H309" s="122" t="s">
        <v>92</v>
      </c>
      <c r="I309" s="178" t="s">
        <v>3900</v>
      </c>
    </row>
    <row r="310" spans="1:9" s="122" customFormat="1" ht="15" x14ac:dyDescent="0.25">
      <c r="A310" s="11" t="s">
        <v>2502</v>
      </c>
      <c r="B310" s="141">
        <v>44295</v>
      </c>
      <c r="C310" s="106" t="s">
        <v>2755</v>
      </c>
      <c r="D310" s="192">
        <v>308</v>
      </c>
      <c r="E310" s="111" t="s">
        <v>1549</v>
      </c>
      <c r="F310" s="107">
        <v>738888</v>
      </c>
      <c r="G310" s="80" t="s">
        <v>45</v>
      </c>
      <c r="H310" s="122" t="s">
        <v>132</v>
      </c>
      <c r="I310" s="178" t="s">
        <v>3900</v>
      </c>
    </row>
    <row r="311" spans="1:9" s="122" customFormat="1" ht="15" x14ac:dyDescent="0.25">
      <c r="A311" s="84" t="s">
        <v>1833</v>
      </c>
      <c r="B311" s="141">
        <v>44295</v>
      </c>
      <c r="C311" s="106" t="s">
        <v>2756</v>
      </c>
      <c r="D311" s="192">
        <v>309</v>
      </c>
      <c r="E311" s="111" t="s">
        <v>765</v>
      </c>
      <c r="F311" s="107">
        <v>990792</v>
      </c>
      <c r="G311" s="80" t="s">
        <v>45</v>
      </c>
      <c r="H311" s="122" t="s">
        <v>132</v>
      </c>
      <c r="I311" s="178" t="s">
        <v>3900</v>
      </c>
    </row>
    <row r="312" spans="1:9" s="122" customFormat="1" ht="15" x14ac:dyDescent="0.25">
      <c r="A312" s="11" t="s">
        <v>1747</v>
      </c>
      <c r="B312" s="141">
        <v>44298</v>
      </c>
      <c r="C312" s="106" t="s">
        <v>2757</v>
      </c>
      <c r="D312" s="192">
        <v>310</v>
      </c>
      <c r="E312" s="111" t="s">
        <v>2584</v>
      </c>
      <c r="F312" s="107">
        <v>731827</v>
      </c>
      <c r="G312" s="80" t="s">
        <v>645</v>
      </c>
      <c r="H312" s="122" t="s">
        <v>132</v>
      </c>
      <c r="I312" s="178" t="s">
        <v>3900</v>
      </c>
    </row>
    <row r="313" spans="1:9" s="122" customFormat="1" ht="15" x14ac:dyDescent="0.25">
      <c r="A313" s="11" t="s">
        <v>1517</v>
      </c>
      <c r="B313" s="141">
        <v>44298</v>
      </c>
      <c r="C313" s="106" t="s">
        <v>2758</v>
      </c>
      <c r="D313" s="192">
        <v>311</v>
      </c>
      <c r="E313" s="111" t="s">
        <v>928</v>
      </c>
      <c r="F313" s="107">
        <v>728412.01</v>
      </c>
      <c r="G313" s="80" t="s">
        <v>645</v>
      </c>
      <c r="H313" s="122" t="s">
        <v>32</v>
      </c>
      <c r="I313" s="178" t="s">
        <v>3900</v>
      </c>
    </row>
    <row r="314" spans="1:9" s="122" customFormat="1" ht="15" x14ac:dyDescent="0.25">
      <c r="A314" s="11" t="s">
        <v>1968</v>
      </c>
      <c r="B314" s="141">
        <v>44298</v>
      </c>
      <c r="C314" s="106" t="s">
        <v>2759</v>
      </c>
      <c r="D314" s="192">
        <v>312</v>
      </c>
      <c r="E314" s="111" t="s">
        <v>2134</v>
      </c>
      <c r="F314" s="107">
        <v>712760</v>
      </c>
      <c r="G314" s="80" t="s">
        <v>626</v>
      </c>
      <c r="H314" s="122" t="s">
        <v>32</v>
      </c>
      <c r="I314" s="178" t="s">
        <v>3900</v>
      </c>
    </row>
    <row r="315" spans="1:9" s="122" customFormat="1" ht="15" x14ac:dyDescent="0.25">
      <c r="A315" s="84" t="s">
        <v>2569</v>
      </c>
      <c r="B315" s="141">
        <v>44298</v>
      </c>
      <c r="C315" s="106" t="s">
        <v>2760</v>
      </c>
      <c r="D315" s="192">
        <v>313</v>
      </c>
      <c r="E315" s="111" t="s">
        <v>1601</v>
      </c>
      <c r="F315" s="107">
        <v>702661</v>
      </c>
      <c r="G315" s="80" t="s">
        <v>645</v>
      </c>
      <c r="H315" s="122" t="s">
        <v>37</v>
      </c>
      <c r="I315" s="178" t="s">
        <v>3900</v>
      </c>
    </row>
    <row r="316" spans="1:9" s="122" customFormat="1" ht="15" x14ac:dyDescent="0.25">
      <c r="A316" s="11" t="s">
        <v>1094</v>
      </c>
      <c r="B316" s="141">
        <v>44298</v>
      </c>
      <c r="C316" s="106" t="s">
        <v>2761</v>
      </c>
      <c r="D316" s="192">
        <v>314</v>
      </c>
      <c r="E316" s="111" t="s">
        <v>965</v>
      </c>
      <c r="F316" s="107">
        <v>1627900</v>
      </c>
      <c r="G316" s="80" t="s">
        <v>18</v>
      </c>
      <c r="H316" s="122" t="s">
        <v>102</v>
      </c>
      <c r="I316" s="178" t="s">
        <v>3900</v>
      </c>
    </row>
    <row r="317" spans="1:9" s="122" customFormat="1" ht="15" x14ac:dyDescent="0.25">
      <c r="A317" s="11" t="s">
        <v>2419</v>
      </c>
      <c r="B317" s="141">
        <v>44298</v>
      </c>
      <c r="C317" s="106" t="s">
        <v>2762</v>
      </c>
      <c r="D317" s="192">
        <v>315</v>
      </c>
      <c r="E317" s="111" t="s">
        <v>2763</v>
      </c>
      <c r="F317" s="107">
        <v>969659</v>
      </c>
      <c r="G317" s="80" t="s">
        <v>38</v>
      </c>
      <c r="H317" s="122" t="s">
        <v>25</v>
      </c>
      <c r="I317" s="178" t="s">
        <v>3900</v>
      </c>
    </row>
    <row r="318" spans="1:9" s="122" customFormat="1" ht="15" x14ac:dyDescent="0.25">
      <c r="A318" s="84" t="s">
        <v>2570</v>
      </c>
      <c r="B318" s="141">
        <v>44298</v>
      </c>
      <c r="C318" s="106" t="s">
        <v>2764</v>
      </c>
      <c r="D318" s="192">
        <v>316</v>
      </c>
      <c r="E318" s="111" t="s">
        <v>823</v>
      </c>
      <c r="F318" s="107">
        <v>830636</v>
      </c>
      <c r="G318" s="80" t="s">
        <v>45</v>
      </c>
      <c r="H318" s="122" t="s">
        <v>102</v>
      </c>
      <c r="I318" s="178" t="s">
        <v>3900</v>
      </c>
    </row>
    <row r="319" spans="1:9" s="122" customFormat="1" ht="15" x14ac:dyDescent="0.25">
      <c r="A319" s="11" t="s">
        <v>1638</v>
      </c>
      <c r="B319" s="141">
        <v>44298</v>
      </c>
      <c r="C319" s="106" t="s">
        <v>2765</v>
      </c>
      <c r="D319" s="192">
        <v>317</v>
      </c>
      <c r="E319" s="111" t="s">
        <v>2766</v>
      </c>
      <c r="F319" s="107">
        <v>1138003</v>
      </c>
      <c r="G319" s="80" t="s">
        <v>45</v>
      </c>
      <c r="H319" s="122" t="s">
        <v>127</v>
      </c>
      <c r="I319" s="178" t="s">
        <v>3900</v>
      </c>
    </row>
    <row r="320" spans="1:9" s="122" customFormat="1" ht="15" x14ac:dyDescent="0.25">
      <c r="A320" s="11" t="s">
        <v>2416</v>
      </c>
      <c r="B320" s="141">
        <v>44298</v>
      </c>
      <c r="C320" s="106" t="s">
        <v>2767</v>
      </c>
      <c r="D320" s="192">
        <v>318</v>
      </c>
      <c r="E320" s="111" t="s">
        <v>2768</v>
      </c>
      <c r="F320" s="107">
        <v>578470</v>
      </c>
      <c r="G320" s="80" t="s">
        <v>626</v>
      </c>
      <c r="H320" s="122" t="s">
        <v>50</v>
      </c>
      <c r="I320" s="178" t="s">
        <v>3900</v>
      </c>
    </row>
    <row r="321" spans="1:9" s="122" customFormat="1" ht="15" x14ac:dyDescent="0.25">
      <c r="A321" s="11" t="s">
        <v>2369</v>
      </c>
      <c r="B321" s="141">
        <v>44298</v>
      </c>
      <c r="C321" s="106" t="s">
        <v>2769</v>
      </c>
      <c r="D321" s="192">
        <v>319</v>
      </c>
      <c r="E321" s="111" t="s">
        <v>959</v>
      </c>
      <c r="F321" s="107">
        <v>999990</v>
      </c>
      <c r="G321" s="80" t="s">
        <v>18</v>
      </c>
      <c r="H321" s="122" t="s">
        <v>687</v>
      </c>
      <c r="I321" s="178" t="s">
        <v>3900</v>
      </c>
    </row>
    <row r="322" spans="1:9" s="122" customFormat="1" ht="15" x14ac:dyDescent="0.25">
      <c r="A322" s="11" t="s">
        <v>1900</v>
      </c>
      <c r="B322" s="141">
        <v>44299</v>
      </c>
      <c r="C322" s="106" t="s">
        <v>2770</v>
      </c>
      <c r="D322" s="192">
        <v>320</v>
      </c>
      <c r="E322" s="111" t="s">
        <v>2771</v>
      </c>
      <c r="F322" s="107">
        <v>1479800</v>
      </c>
      <c r="G322" s="80" t="s">
        <v>18</v>
      </c>
      <c r="H322" s="122" t="s">
        <v>32</v>
      </c>
      <c r="I322" s="178" t="s">
        <v>3900</v>
      </c>
    </row>
    <row r="323" spans="1:9" s="122" customFormat="1" ht="15" x14ac:dyDescent="0.25">
      <c r="A323" s="11" t="s">
        <v>2246</v>
      </c>
      <c r="B323" s="141">
        <v>44299</v>
      </c>
      <c r="C323" s="106" t="s">
        <v>2772</v>
      </c>
      <c r="D323" s="192">
        <v>321</v>
      </c>
      <c r="E323" s="111" t="s">
        <v>2176</v>
      </c>
      <c r="F323" s="107">
        <v>622497</v>
      </c>
      <c r="G323" s="80" t="s">
        <v>160</v>
      </c>
      <c r="H323" s="122" t="s">
        <v>725</v>
      </c>
      <c r="I323" s="178" t="s">
        <v>3900</v>
      </c>
    </row>
    <row r="324" spans="1:9" s="122" customFormat="1" ht="15" x14ac:dyDescent="0.25">
      <c r="A324" s="11" t="s">
        <v>2435</v>
      </c>
      <c r="B324" s="141">
        <v>44300</v>
      </c>
      <c r="C324" s="106" t="s">
        <v>2773</v>
      </c>
      <c r="D324" s="192">
        <v>322</v>
      </c>
      <c r="E324" s="111" t="s">
        <v>2270</v>
      </c>
      <c r="F324" s="107">
        <v>995553</v>
      </c>
      <c r="G324" s="80" t="s">
        <v>45</v>
      </c>
      <c r="H324" s="122" t="s">
        <v>132</v>
      </c>
      <c r="I324" s="178" t="s">
        <v>3900</v>
      </c>
    </row>
    <row r="325" spans="1:9" s="122" customFormat="1" ht="15" x14ac:dyDescent="0.25">
      <c r="A325" s="11" t="s">
        <v>2366</v>
      </c>
      <c r="B325" s="141">
        <v>44300</v>
      </c>
      <c r="C325" s="106" t="s">
        <v>2366</v>
      </c>
      <c r="D325" s="192">
        <v>323</v>
      </c>
      <c r="E325" s="111" t="s">
        <v>2774</v>
      </c>
      <c r="F325" s="107">
        <v>1205800</v>
      </c>
      <c r="G325" s="80" t="s">
        <v>18</v>
      </c>
      <c r="H325" s="122" t="s">
        <v>132</v>
      </c>
      <c r="I325" s="178" t="s">
        <v>3900</v>
      </c>
    </row>
    <row r="326" spans="1:9" s="122" customFormat="1" ht="15" x14ac:dyDescent="0.25">
      <c r="A326" s="11" t="s">
        <v>1617</v>
      </c>
      <c r="B326" s="141">
        <v>44300</v>
      </c>
      <c r="C326" s="106" t="s">
        <v>2775</v>
      </c>
      <c r="D326" s="192">
        <v>324</v>
      </c>
      <c r="E326" s="111" t="s">
        <v>2776</v>
      </c>
      <c r="F326" s="107">
        <v>734497</v>
      </c>
      <c r="G326" s="80" t="s">
        <v>645</v>
      </c>
      <c r="H326" s="122" t="s">
        <v>725</v>
      </c>
      <c r="I326" s="178" t="s">
        <v>3900</v>
      </c>
    </row>
    <row r="327" spans="1:9" s="122" customFormat="1" ht="15" x14ac:dyDescent="0.25">
      <c r="A327" s="84" t="s">
        <v>2568</v>
      </c>
      <c r="B327" s="141">
        <v>44300</v>
      </c>
      <c r="C327" s="106" t="s">
        <v>2777</v>
      </c>
      <c r="D327" s="192">
        <v>325</v>
      </c>
      <c r="E327" s="111" t="s">
        <v>2778</v>
      </c>
      <c r="F327" s="107">
        <v>1607800</v>
      </c>
      <c r="G327" s="80" t="s">
        <v>18</v>
      </c>
      <c r="H327" s="122" t="s">
        <v>32</v>
      </c>
      <c r="I327" s="178" t="s">
        <v>3900</v>
      </c>
    </row>
    <row r="328" spans="1:9" s="122" customFormat="1" ht="15" x14ac:dyDescent="0.25">
      <c r="A328" s="115" t="s">
        <v>1753</v>
      </c>
      <c r="B328" s="141">
        <v>44300</v>
      </c>
      <c r="C328" s="106" t="s">
        <v>2779</v>
      </c>
      <c r="D328" s="192">
        <v>326</v>
      </c>
      <c r="E328" s="111" t="s">
        <v>2780</v>
      </c>
      <c r="F328" s="107">
        <v>700981</v>
      </c>
      <c r="G328" s="80" t="s">
        <v>626</v>
      </c>
      <c r="H328" s="122" t="s">
        <v>25</v>
      </c>
      <c r="I328" s="178" t="s">
        <v>3900</v>
      </c>
    </row>
    <row r="329" spans="1:9" s="122" customFormat="1" ht="15" x14ac:dyDescent="0.25">
      <c r="A329" s="11" t="s">
        <v>2249</v>
      </c>
      <c r="B329" s="141">
        <v>44300</v>
      </c>
      <c r="C329" s="106" t="s">
        <v>2781</v>
      </c>
      <c r="D329" s="192">
        <v>327</v>
      </c>
      <c r="E329" s="111" t="s">
        <v>2782</v>
      </c>
      <c r="F329" s="107">
        <v>710065</v>
      </c>
      <c r="G329" s="80" t="s">
        <v>626</v>
      </c>
      <c r="H329" s="122" t="s">
        <v>25</v>
      </c>
      <c r="I329" s="178" t="s">
        <v>3900</v>
      </c>
    </row>
    <row r="330" spans="1:9" s="122" customFormat="1" ht="15" x14ac:dyDescent="0.25">
      <c r="A330" s="84" t="s">
        <v>2572</v>
      </c>
      <c r="B330" s="141">
        <v>44300</v>
      </c>
      <c r="C330" s="106" t="s">
        <v>2783</v>
      </c>
      <c r="D330" s="192">
        <v>328</v>
      </c>
      <c r="E330" s="111" t="s">
        <v>2784</v>
      </c>
      <c r="F330" s="107">
        <v>751630</v>
      </c>
      <c r="G330" s="80" t="s">
        <v>45</v>
      </c>
      <c r="H330" s="122" t="s">
        <v>32</v>
      </c>
      <c r="I330" s="178" t="s">
        <v>3900</v>
      </c>
    </row>
    <row r="331" spans="1:9" s="122" customFormat="1" ht="15" x14ac:dyDescent="0.25">
      <c r="A331" s="15" t="s">
        <v>2590</v>
      </c>
      <c r="B331" s="141">
        <v>44300</v>
      </c>
      <c r="C331" s="106" t="s">
        <v>2785</v>
      </c>
      <c r="D331" s="192">
        <v>329</v>
      </c>
      <c r="E331" s="111" t="s">
        <v>2409</v>
      </c>
      <c r="F331" s="107">
        <v>1177801</v>
      </c>
      <c r="G331" s="80" t="s">
        <v>18</v>
      </c>
      <c r="H331" s="122" t="s">
        <v>32</v>
      </c>
      <c r="I331" s="178" t="s">
        <v>3900</v>
      </c>
    </row>
    <row r="332" spans="1:9" s="122" customFormat="1" ht="15" x14ac:dyDescent="0.25">
      <c r="A332" s="11" t="s">
        <v>2224</v>
      </c>
      <c r="B332" s="141">
        <v>44300</v>
      </c>
      <c r="C332" s="106" t="s">
        <v>2786</v>
      </c>
      <c r="D332" s="192">
        <v>330</v>
      </c>
      <c r="E332" s="111" t="s">
        <v>2787</v>
      </c>
      <c r="F332" s="107">
        <v>919900</v>
      </c>
      <c r="G332" s="80" t="s">
        <v>38</v>
      </c>
      <c r="H332" s="122" t="s">
        <v>16</v>
      </c>
      <c r="I332" s="178" t="s">
        <v>3900</v>
      </c>
    </row>
    <row r="333" spans="1:9" s="122" customFormat="1" ht="15" x14ac:dyDescent="0.25">
      <c r="A333" s="11" t="s">
        <v>2003</v>
      </c>
      <c r="B333" s="141">
        <v>44301</v>
      </c>
      <c r="C333" s="106" t="s">
        <v>2788</v>
      </c>
      <c r="D333" s="192">
        <v>331</v>
      </c>
      <c r="E333" s="111" t="s">
        <v>2470</v>
      </c>
      <c r="F333" s="107">
        <v>1177800</v>
      </c>
      <c r="G333" s="80" t="s">
        <v>18</v>
      </c>
      <c r="H333" s="122" t="s">
        <v>232</v>
      </c>
      <c r="I333" s="178" t="s">
        <v>3900</v>
      </c>
    </row>
    <row r="334" spans="1:9" s="122" customFormat="1" ht="15" x14ac:dyDescent="0.25">
      <c r="A334" s="11" t="s">
        <v>1717</v>
      </c>
      <c r="B334" s="141">
        <v>44302</v>
      </c>
      <c r="C334" s="106" t="s">
        <v>2789</v>
      </c>
      <c r="D334" s="192">
        <v>332</v>
      </c>
      <c r="E334" s="111" t="s">
        <v>2790</v>
      </c>
      <c r="F334" s="107">
        <v>1082800</v>
      </c>
      <c r="G334" s="80" t="s">
        <v>18</v>
      </c>
      <c r="H334" s="122" t="s">
        <v>92</v>
      </c>
      <c r="I334" s="178" t="s">
        <v>3900</v>
      </c>
    </row>
    <row r="335" spans="1:9" s="122" customFormat="1" ht="15" x14ac:dyDescent="0.25">
      <c r="A335" s="11" t="s">
        <v>1546</v>
      </c>
      <c r="B335" s="141">
        <v>44302</v>
      </c>
      <c r="C335" s="106" t="s">
        <v>2791</v>
      </c>
      <c r="D335" s="192">
        <v>333</v>
      </c>
      <c r="E335" s="111" t="s">
        <v>2792</v>
      </c>
      <c r="F335" s="107">
        <v>734448</v>
      </c>
      <c r="G335" s="80" t="s">
        <v>645</v>
      </c>
      <c r="H335" s="122" t="s">
        <v>232</v>
      </c>
      <c r="I335" s="178" t="s">
        <v>3900</v>
      </c>
    </row>
    <row r="336" spans="1:9" s="122" customFormat="1" ht="15" x14ac:dyDescent="0.25">
      <c r="A336" s="11" t="s">
        <v>1530</v>
      </c>
      <c r="B336" s="141">
        <v>44302</v>
      </c>
      <c r="C336" s="106" t="s">
        <v>2793</v>
      </c>
      <c r="D336" s="192">
        <v>334</v>
      </c>
      <c r="E336" s="111" t="s">
        <v>744</v>
      </c>
      <c r="F336" s="107">
        <v>725276</v>
      </c>
      <c r="G336" s="80" t="s">
        <v>645</v>
      </c>
      <c r="H336" s="122" t="s">
        <v>250</v>
      </c>
      <c r="I336" s="178" t="s">
        <v>3900</v>
      </c>
    </row>
    <row r="337" spans="1:9" s="122" customFormat="1" ht="15" x14ac:dyDescent="0.25">
      <c r="A337" s="8" t="s">
        <v>2488</v>
      </c>
      <c r="B337" s="141">
        <v>44305</v>
      </c>
      <c r="C337" s="106" t="s">
        <v>2794</v>
      </c>
      <c r="D337" s="192">
        <v>335</v>
      </c>
      <c r="E337" s="111" t="s">
        <v>2795</v>
      </c>
      <c r="F337" s="107">
        <v>1479800</v>
      </c>
      <c r="G337" s="80" t="s">
        <v>18</v>
      </c>
      <c r="H337" s="122" t="s">
        <v>686</v>
      </c>
      <c r="I337" s="178" t="s">
        <v>3900</v>
      </c>
    </row>
    <row r="338" spans="1:9" s="122" customFormat="1" ht="15" x14ac:dyDescent="0.25">
      <c r="A338" s="11" t="s">
        <v>2033</v>
      </c>
      <c r="B338" s="141">
        <v>44306</v>
      </c>
      <c r="C338" s="106" t="s">
        <v>2796</v>
      </c>
      <c r="D338" s="192">
        <v>336</v>
      </c>
      <c r="E338" s="111" t="s">
        <v>2797</v>
      </c>
      <c r="F338" s="107">
        <v>1177800</v>
      </c>
      <c r="G338" s="80" t="s">
        <v>18</v>
      </c>
      <c r="H338" s="122" t="s">
        <v>175</v>
      </c>
      <c r="I338" s="178" t="s">
        <v>3900</v>
      </c>
    </row>
    <row r="339" spans="1:9" s="122" customFormat="1" ht="15" x14ac:dyDescent="0.25">
      <c r="A339" s="11" t="s">
        <v>1925</v>
      </c>
      <c r="B339" s="141">
        <v>44306</v>
      </c>
      <c r="C339" s="106" t="s">
        <v>2798</v>
      </c>
      <c r="D339" s="192">
        <v>337</v>
      </c>
      <c r="E339" s="111" t="s">
        <v>2799</v>
      </c>
      <c r="F339" s="107">
        <v>994522</v>
      </c>
      <c r="G339" s="80" t="s">
        <v>45</v>
      </c>
      <c r="H339" s="122" t="s">
        <v>132</v>
      </c>
      <c r="I339" s="178" t="s">
        <v>3900</v>
      </c>
    </row>
    <row r="340" spans="1:9" s="122" customFormat="1" ht="15" x14ac:dyDescent="0.25">
      <c r="A340" s="11" t="s">
        <v>1990</v>
      </c>
      <c r="B340" s="141">
        <v>44306</v>
      </c>
      <c r="C340" s="106" t="s">
        <v>2800</v>
      </c>
      <c r="D340" s="192">
        <v>338</v>
      </c>
      <c r="E340" s="111" t="s">
        <v>1985</v>
      </c>
      <c r="F340" s="107">
        <v>712498</v>
      </c>
      <c r="G340" s="80" t="s">
        <v>626</v>
      </c>
      <c r="H340" s="122" t="s">
        <v>116</v>
      </c>
      <c r="I340" s="178" t="s">
        <v>3900</v>
      </c>
    </row>
    <row r="341" spans="1:9" s="122" customFormat="1" ht="15" x14ac:dyDescent="0.25">
      <c r="A341" s="11" t="s">
        <v>1865</v>
      </c>
      <c r="B341" s="141">
        <v>44306</v>
      </c>
      <c r="C341" s="106" t="s">
        <v>2801</v>
      </c>
      <c r="D341" s="192">
        <v>339</v>
      </c>
      <c r="E341" s="111" t="s">
        <v>920</v>
      </c>
      <c r="F341" s="107">
        <v>564250</v>
      </c>
      <c r="G341" s="80" t="s">
        <v>622</v>
      </c>
      <c r="H341" s="122" t="s">
        <v>82</v>
      </c>
      <c r="I341" s="178" t="s">
        <v>3900</v>
      </c>
    </row>
    <row r="342" spans="1:9" s="122" customFormat="1" ht="15" x14ac:dyDescent="0.25">
      <c r="A342" s="11" t="s">
        <v>1324</v>
      </c>
      <c r="B342" s="141">
        <v>44306</v>
      </c>
      <c r="C342" s="106" t="s">
        <v>2802</v>
      </c>
      <c r="D342" s="192">
        <v>340</v>
      </c>
      <c r="E342" s="111" t="s">
        <v>2803</v>
      </c>
      <c r="F342" s="107">
        <v>1607800</v>
      </c>
      <c r="G342" s="80" t="s">
        <v>18</v>
      </c>
      <c r="H342" s="122" t="s">
        <v>92</v>
      </c>
      <c r="I342" s="178" t="s">
        <v>3900</v>
      </c>
    </row>
    <row r="343" spans="1:9" s="122" customFormat="1" ht="15" x14ac:dyDescent="0.25">
      <c r="A343" s="11" t="s">
        <v>2358</v>
      </c>
      <c r="B343" s="141">
        <v>44309</v>
      </c>
      <c r="C343" s="106" t="s">
        <v>2804</v>
      </c>
      <c r="D343" s="192">
        <v>341</v>
      </c>
      <c r="E343" s="111" t="s">
        <v>2805</v>
      </c>
      <c r="F343" s="107">
        <v>686281</v>
      </c>
      <c r="G343" s="80" t="s">
        <v>626</v>
      </c>
      <c r="H343" s="122" t="s">
        <v>92</v>
      </c>
      <c r="I343" s="178" t="s">
        <v>3900</v>
      </c>
    </row>
    <row r="344" spans="1:9" s="122" customFormat="1" ht="15" x14ac:dyDescent="0.25">
      <c r="A344" s="11" t="s">
        <v>1876</v>
      </c>
      <c r="B344" s="141">
        <v>44313</v>
      </c>
      <c r="C344" s="106" t="s">
        <v>2806</v>
      </c>
      <c r="D344" s="192">
        <v>342</v>
      </c>
      <c r="E344" s="111" t="s">
        <v>2807</v>
      </c>
      <c r="F344" s="107">
        <v>1330189</v>
      </c>
      <c r="G344" s="80" t="s">
        <v>632</v>
      </c>
      <c r="H344" s="122" t="s">
        <v>132</v>
      </c>
      <c r="I344" s="178" t="s">
        <v>3900</v>
      </c>
    </row>
    <row r="345" spans="1:9" s="122" customFormat="1" ht="15" x14ac:dyDescent="0.25">
      <c r="A345" s="5" t="s">
        <v>553</v>
      </c>
      <c r="B345" s="141">
        <v>44313</v>
      </c>
      <c r="C345" s="106" t="s">
        <v>2808</v>
      </c>
      <c r="D345" s="192">
        <v>343</v>
      </c>
      <c r="E345" s="111" t="s">
        <v>2809</v>
      </c>
      <c r="F345" s="107">
        <v>1527800</v>
      </c>
      <c r="G345" s="80" t="s">
        <v>18</v>
      </c>
      <c r="H345" s="122" t="s">
        <v>127</v>
      </c>
      <c r="I345" s="178" t="s">
        <v>3900</v>
      </c>
    </row>
    <row r="346" spans="1:9" s="122" customFormat="1" ht="15" x14ac:dyDescent="0.25">
      <c r="A346" s="11" t="s">
        <v>932</v>
      </c>
      <c r="B346" s="141">
        <v>44313</v>
      </c>
      <c r="C346" s="106" t="s">
        <v>2810</v>
      </c>
      <c r="D346" s="192">
        <v>344</v>
      </c>
      <c r="E346" s="111" t="s">
        <v>2811</v>
      </c>
      <c r="F346" s="107">
        <v>890609</v>
      </c>
      <c r="G346" s="80" t="s">
        <v>45</v>
      </c>
      <c r="H346" s="122" t="s">
        <v>232</v>
      </c>
      <c r="I346" s="178" t="s">
        <v>3900</v>
      </c>
    </row>
    <row r="347" spans="1:9" s="122" customFormat="1" ht="15" x14ac:dyDescent="0.25">
      <c r="A347" s="11" t="s">
        <v>2103</v>
      </c>
      <c r="B347" s="141">
        <v>44313</v>
      </c>
      <c r="C347" s="106" t="s">
        <v>2812</v>
      </c>
      <c r="D347" s="192">
        <v>345</v>
      </c>
      <c r="E347" s="111" t="s">
        <v>2464</v>
      </c>
      <c r="F347" s="107">
        <v>716985</v>
      </c>
      <c r="G347" s="80" t="s">
        <v>626</v>
      </c>
      <c r="H347" s="122" t="s">
        <v>232</v>
      </c>
      <c r="I347" s="178" t="s">
        <v>3900</v>
      </c>
    </row>
    <row r="348" spans="1:9" s="122" customFormat="1" ht="15" x14ac:dyDescent="0.25">
      <c r="A348" s="11" t="s">
        <v>1308</v>
      </c>
      <c r="B348" s="141">
        <v>44316</v>
      </c>
      <c r="C348" s="106" t="s">
        <v>2813</v>
      </c>
      <c r="D348" s="192">
        <v>346</v>
      </c>
      <c r="E348" s="111" t="s">
        <v>2814</v>
      </c>
      <c r="F348" s="107">
        <v>1648800</v>
      </c>
      <c r="G348" s="80" t="s">
        <v>18</v>
      </c>
      <c r="H348" s="122" t="s">
        <v>82</v>
      </c>
      <c r="I348" s="178" t="s">
        <v>3900</v>
      </c>
    </row>
    <row r="349" spans="1:9" s="122" customFormat="1" ht="15" x14ac:dyDescent="0.25">
      <c r="A349" s="11" t="s">
        <v>2445</v>
      </c>
      <c r="B349" s="141">
        <v>44316</v>
      </c>
      <c r="C349" s="106" t="s">
        <v>2815</v>
      </c>
      <c r="D349" s="192">
        <v>347</v>
      </c>
      <c r="E349" s="111" t="s">
        <v>2816</v>
      </c>
      <c r="F349" s="107">
        <v>735929</v>
      </c>
      <c r="G349" s="80" t="s">
        <v>645</v>
      </c>
      <c r="H349" s="122" t="s">
        <v>232</v>
      </c>
      <c r="I349" s="178" t="s">
        <v>3900</v>
      </c>
    </row>
    <row r="350" spans="1:9" s="122" customFormat="1" ht="15" x14ac:dyDescent="0.25">
      <c r="A350" s="11" t="s">
        <v>1993</v>
      </c>
      <c r="B350" s="141">
        <v>44316</v>
      </c>
      <c r="C350" s="106" t="s">
        <v>2817</v>
      </c>
      <c r="D350" s="192">
        <v>348</v>
      </c>
      <c r="E350" s="111" t="s">
        <v>2818</v>
      </c>
      <c r="F350" s="107">
        <v>721175</v>
      </c>
      <c r="G350" s="80" t="s">
        <v>626</v>
      </c>
      <c r="H350" s="122" t="s">
        <v>25</v>
      </c>
      <c r="I350" s="178" t="s">
        <v>3900</v>
      </c>
    </row>
    <row r="351" spans="1:9" s="122" customFormat="1" ht="15" x14ac:dyDescent="0.25">
      <c r="A351" s="11" t="s">
        <v>2524</v>
      </c>
      <c r="B351" s="142">
        <v>44327</v>
      </c>
      <c r="C351" s="106" t="s">
        <v>2819</v>
      </c>
      <c r="D351" s="192">
        <v>349</v>
      </c>
      <c r="E351" s="111" t="s">
        <v>2820</v>
      </c>
      <c r="F351" s="107">
        <v>1607800</v>
      </c>
      <c r="G351" s="80" t="s">
        <v>18</v>
      </c>
      <c r="H351" s="122" t="s">
        <v>32</v>
      </c>
      <c r="I351" s="122" t="s">
        <v>2821</v>
      </c>
    </row>
    <row r="352" spans="1:9" s="122" customFormat="1" ht="15" x14ac:dyDescent="0.25">
      <c r="A352" s="11" t="s">
        <v>1839</v>
      </c>
      <c r="B352" s="142">
        <v>44328</v>
      </c>
      <c r="C352" s="106" t="s">
        <v>2822</v>
      </c>
      <c r="D352" s="192">
        <v>350</v>
      </c>
      <c r="E352" s="111" t="s">
        <v>2823</v>
      </c>
      <c r="F352" s="107">
        <v>2325308</v>
      </c>
      <c r="G352" s="80" t="s">
        <v>634</v>
      </c>
      <c r="H352" s="122" t="s">
        <v>116</v>
      </c>
      <c r="I352" s="122" t="s">
        <v>2821</v>
      </c>
    </row>
    <row r="353" spans="1:9" s="122" customFormat="1" ht="15" x14ac:dyDescent="0.25">
      <c r="A353" s="11" t="s">
        <v>2593</v>
      </c>
      <c r="B353" s="142">
        <v>44328</v>
      </c>
      <c r="C353" s="106" t="s">
        <v>2824</v>
      </c>
      <c r="D353" s="192">
        <v>351</v>
      </c>
      <c r="E353" s="111" t="s">
        <v>2825</v>
      </c>
      <c r="F353" s="107">
        <v>696844</v>
      </c>
      <c r="G353" s="80" t="s">
        <v>626</v>
      </c>
      <c r="H353" s="122" t="s">
        <v>725</v>
      </c>
      <c r="I353" s="122" t="s">
        <v>2821</v>
      </c>
    </row>
    <row r="354" spans="1:9" s="122" customFormat="1" ht="15" x14ac:dyDescent="0.25">
      <c r="A354" s="11" t="s">
        <v>1756</v>
      </c>
      <c r="B354" s="141">
        <v>44328</v>
      </c>
      <c r="C354" s="106" t="s">
        <v>2826</v>
      </c>
      <c r="D354" s="192">
        <v>352</v>
      </c>
      <c r="E354" s="111" t="s">
        <v>2827</v>
      </c>
      <c r="F354" s="107">
        <v>714399</v>
      </c>
      <c r="G354" s="80" t="s">
        <v>645</v>
      </c>
      <c r="H354" s="122" t="s">
        <v>50</v>
      </c>
      <c r="I354" s="122" t="s">
        <v>2821</v>
      </c>
    </row>
    <row r="355" spans="1:9" s="122" customFormat="1" ht="15" x14ac:dyDescent="0.25">
      <c r="A355" s="11" t="s">
        <v>456</v>
      </c>
      <c r="B355" s="141">
        <v>44328</v>
      </c>
      <c r="C355" s="106" t="s">
        <v>2828</v>
      </c>
      <c r="D355" s="192">
        <v>353</v>
      </c>
      <c r="E355" s="111" t="s">
        <v>2829</v>
      </c>
      <c r="F355" s="107">
        <v>1379800</v>
      </c>
      <c r="G355" s="80" t="s">
        <v>18</v>
      </c>
      <c r="H355" s="122" t="s">
        <v>16</v>
      </c>
      <c r="I355" s="122" t="s">
        <v>2821</v>
      </c>
    </row>
    <row r="356" spans="1:9" s="122" customFormat="1" ht="15" x14ac:dyDescent="0.25">
      <c r="A356" s="11" t="s">
        <v>2264</v>
      </c>
      <c r="B356" s="141">
        <v>44328</v>
      </c>
      <c r="C356" s="106" t="s">
        <v>2830</v>
      </c>
      <c r="D356" s="192">
        <v>354</v>
      </c>
      <c r="E356" s="111" t="s">
        <v>2831</v>
      </c>
      <c r="F356" s="107">
        <v>1305800</v>
      </c>
      <c r="G356" s="80" t="s">
        <v>18</v>
      </c>
      <c r="H356" s="122" t="s">
        <v>50</v>
      </c>
      <c r="I356" s="122" t="s">
        <v>2821</v>
      </c>
    </row>
    <row r="357" spans="1:9" s="122" customFormat="1" ht="15" x14ac:dyDescent="0.25">
      <c r="A357" s="11" t="s">
        <v>2089</v>
      </c>
      <c r="B357" s="141">
        <v>44329</v>
      </c>
      <c r="C357" s="106" t="s">
        <v>2832</v>
      </c>
      <c r="D357" s="192">
        <v>355</v>
      </c>
      <c r="E357" s="111" t="s">
        <v>2833</v>
      </c>
      <c r="F357" s="107">
        <v>1393400</v>
      </c>
      <c r="G357" s="80" t="s">
        <v>18</v>
      </c>
      <c r="H357" s="122" t="s">
        <v>686</v>
      </c>
      <c r="I357" s="122" t="s">
        <v>2821</v>
      </c>
    </row>
    <row r="358" spans="1:9" s="122" customFormat="1" ht="15" x14ac:dyDescent="0.25">
      <c r="A358" s="11" t="s">
        <v>2170</v>
      </c>
      <c r="B358" s="141">
        <v>44329</v>
      </c>
      <c r="C358" s="106" t="s">
        <v>2834</v>
      </c>
      <c r="D358" s="192">
        <v>356</v>
      </c>
      <c r="E358" s="111" t="s">
        <v>2835</v>
      </c>
      <c r="F358" s="107">
        <v>976511</v>
      </c>
      <c r="G358" s="80" t="s">
        <v>45</v>
      </c>
      <c r="H358" s="122" t="s">
        <v>37</v>
      </c>
      <c r="I358" s="122" t="s">
        <v>2821</v>
      </c>
    </row>
    <row r="359" spans="1:9" s="122" customFormat="1" ht="15" x14ac:dyDescent="0.25">
      <c r="A359" s="11" t="s">
        <v>2386</v>
      </c>
      <c r="B359" s="141">
        <v>44329</v>
      </c>
      <c r="C359" s="106" t="s">
        <v>2836</v>
      </c>
      <c r="D359" s="192">
        <v>357</v>
      </c>
      <c r="E359" s="111" t="s">
        <v>2837</v>
      </c>
      <c r="F359" s="107">
        <v>859900</v>
      </c>
      <c r="G359" s="80" t="s">
        <v>38</v>
      </c>
      <c r="H359" s="122" t="s">
        <v>57</v>
      </c>
      <c r="I359" s="122" t="s">
        <v>2821</v>
      </c>
    </row>
    <row r="360" spans="1:9" s="122" customFormat="1" ht="15" x14ac:dyDescent="0.25">
      <c r="A360" s="11" t="s">
        <v>1895</v>
      </c>
      <c r="B360" s="141">
        <v>44329</v>
      </c>
      <c r="C360" s="106" t="s">
        <v>2838</v>
      </c>
      <c r="D360" s="192">
        <v>358</v>
      </c>
      <c r="E360" s="111" t="s">
        <v>2839</v>
      </c>
      <c r="F360" s="107">
        <v>712783</v>
      </c>
      <c r="G360" s="80" t="s">
        <v>626</v>
      </c>
      <c r="H360" s="122" t="s">
        <v>92</v>
      </c>
      <c r="I360" s="122" t="s">
        <v>2821</v>
      </c>
    </row>
    <row r="361" spans="1:9" s="122" customFormat="1" ht="15" x14ac:dyDescent="0.25">
      <c r="A361" s="11" t="s">
        <v>1980</v>
      </c>
      <c r="B361" s="141">
        <v>44329</v>
      </c>
      <c r="C361" s="106" t="s">
        <v>2840</v>
      </c>
      <c r="D361" s="192">
        <v>359</v>
      </c>
      <c r="E361" s="111" t="s">
        <v>2841</v>
      </c>
      <c r="F361" s="107">
        <v>1119100</v>
      </c>
      <c r="G361" s="80" t="s">
        <v>38</v>
      </c>
      <c r="H361" s="122" t="s">
        <v>64</v>
      </c>
      <c r="I361" s="122" t="s">
        <v>2821</v>
      </c>
    </row>
    <row r="362" spans="1:9" s="122" customFormat="1" ht="15" x14ac:dyDescent="0.25">
      <c r="A362" s="11" t="s">
        <v>1940</v>
      </c>
      <c r="B362" s="141">
        <v>44330</v>
      </c>
      <c r="C362" s="106" t="s">
        <v>2842</v>
      </c>
      <c r="D362" s="192">
        <v>360</v>
      </c>
      <c r="E362" s="111" t="s">
        <v>2843</v>
      </c>
      <c r="F362" s="107">
        <v>633109</v>
      </c>
      <c r="G362" s="80" t="s">
        <v>626</v>
      </c>
      <c r="H362" s="122" t="s">
        <v>250</v>
      </c>
      <c r="I362" s="122" t="s">
        <v>2821</v>
      </c>
    </row>
    <row r="363" spans="1:9" s="122" customFormat="1" ht="15" x14ac:dyDescent="0.25">
      <c r="A363" s="84" t="s">
        <v>2844</v>
      </c>
      <c r="B363" s="141">
        <v>44331</v>
      </c>
      <c r="C363" s="106" t="s">
        <v>2845</v>
      </c>
      <c r="D363" s="192">
        <v>361</v>
      </c>
      <c r="E363" s="111" t="s">
        <v>1978</v>
      </c>
      <c r="F363" s="107">
        <v>1051000</v>
      </c>
      <c r="G363" s="80" t="s">
        <v>18</v>
      </c>
      <c r="H363" s="122" t="s">
        <v>50</v>
      </c>
      <c r="I363" s="122" t="s">
        <v>2821</v>
      </c>
    </row>
    <row r="364" spans="1:9" s="122" customFormat="1" ht="15" x14ac:dyDescent="0.25">
      <c r="A364" s="11" t="s">
        <v>2688</v>
      </c>
      <c r="B364" s="141">
        <v>44331</v>
      </c>
      <c r="C364" s="106" t="s">
        <v>2846</v>
      </c>
      <c r="D364" s="192">
        <v>362</v>
      </c>
      <c r="E364" s="111" t="s">
        <v>2847</v>
      </c>
      <c r="F364" s="107">
        <v>1051000</v>
      </c>
      <c r="G364" s="80" t="s">
        <v>18</v>
      </c>
      <c r="H364" s="122" t="s">
        <v>102</v>
      </c>
      <c r="I364" s="122" t="s">
        <v>2821</v>
      </c>
    </row>
    <row r="365" spans="1:9" s="122" customFormat="1" ht="15" x14ac:dyDescent="0.25">
      <c r="A365" s="8" t="s">
        <v>2291</v>
      </c>
      <c r="B365" s="141">
        <v>44331</v>
      </c>
      <c r="C365" s="106" t="s">
        <v>2848</v>
      </c>
      <c r="D365" s="192">
        <v>363</v>
      </c>
      <c r="E365" s="111" t="s">
        <v>2849</v>
      </c>
      <c r="F365" s="107">
        <v>1191400</v>
      </c>
      <c r="G365" s="80" t="s">
        <v>18</v>
      </c>
      <c r="H365" s="122" t="s">
        <v>687</v>
      </c>
      <c r="I365" s="122" t="s">
        <v>2821</v>
      </c>
    </row>
    <row r="366" spans="1:9" s="122" customFormat="1" ht="15" x14ac:dyDescent="0.25">
      <c r="A366" s="11" t="s">
        <v>2664</v>
      </c>
      <c r="B366" s="141">
        <v>44331</v>
      </c>
      <c r="C366" s="106" t="s">
        <v>2850</v>
      </c>
      <c r="D366" s="192">
        <v>364</v>
      </c>
      <c r="E366" s="111" t="s">
        <v>2851</v>
      </c>
      <c r="F366" s="107">
        <v>879002</v>
      </c>
      <c r="G366" s="80" t="s">
        <v>38</v>
      </c>
      <c r="H366" s="122" t="s">
        <v>116</v>
      </c>
      <c r="I366" s="122" t="s">
        <v>2821</v>
      </c>
    </row>
    <row r="367" spans="1:9" s="122" customFormat="1" ht="15" x14ac:dyDescent="0.25">
      <c r="A367" s="11" t="s">
        <v>2521</v>
      </c>
      <c r="B367" s="141">
        <v>44331</v>
      </c>
      <c r="C367" s="106" t="s">
        <v>2852</v>
      </c>
      <c r="D367" s="192">
        <v>365</v>
      </c>
      <c r="E367" s="111" t="s">
        <v>2853</v>
      </c>
      <c r="F367" s="107">
        <v>1748800</v>
      </c>
      <c r="G367" s="80" t="s">
        <v>18</v>
      </c>
      <c r="H367" s="122" t="s">
        <v>116</v>
      </c>
      <c r="I367" s="122" t="s">
        <v>2821</v>
      </c>
    </row>
    <row r="368" spans="1:9" s="122" customFormat="1" ht="15" x14ac:dyDescent="0.25">
      <c r="A368" s="11" t="s">
        <v>2566</v>
      </c>
      <c r="B368" s="141">
        <v>44333</v>
      </c>
      <c r="C368" s="106" t="s">
        <v>2854</v>
      </c>
      <c r="D368" s="192">
        <v>366</v>
      </c>
      <c r="E368" s="111" t="s">
        <v>2855</v>
      </c>
      <c r="F368" s="107">
        <v>749600</v>
      </c>
      <c r="G368" s="80" t="s">
        <v>38</v>
      </c>
      <c r="H368" s="122" t="s">
        <v>82</v>
      </c>
      <c r="I368" s="122" t="s">
        <v>2821</v>
      </c>
    </row>
    <row r="369" spans="1:9" s="122" customFormat="1" ht="15" x14ac:dyDescent="0.25">
      <c r="A369" s="11" t="s">
        <v>2158</v>
      </c>
      <c r="B369" s="141">
        <v>44334</v>
      </c>
      <c r="C369" s="106" t="s">
        <v>2856</v>
      </c>
      <c r="D369" s="192">
        <v>367</v>
      </c>
      <c r="E369" s="111" t="s">
        <v>1025</v>
      </c>
      <c r="F369" s="107">
        <v>873846</v>
      </c>
      <c r="G369" s="80" t="s">
        <v>38</v>
      </c>
      <c r="H369" s="122" t="s">
        <v>64</v>
      </c>
      <c r="I369" s="122" t="s">
        <v>2821</v>
      </c>
    </row>
    <row r="370" spans="1:9" ht="15" x14ac:dyDescent="0.25">
      <c r="A370" s="11" t="s">
        <v>2638</v>
      </c>
      <c r="B370" s="110">
        <v>44336</v>
      </c>
      <c r="C370" s="106" t="s">
        <v>2899</v>
      </c>
      <c r="D370" s="192">
        <v>368</v>
      </c>
      <c r="E370" s="111" t="s">
        <v>2900</v>
      </c>
      <c r="F370" s="107">
        <v>1393400</v>
      </c>
      <c r="G370" s="80" t="s">
        <v>18</v>
      </c>
      <c r="H370" s="122" t="s">
        <v>127</v>
      </c>
      <c r="I370" s="122" t="s">
        <v>2821</v>
      </c>
    </row>
    <row r="371" spans="1:9" ht="15" x14ac:dyDescent="0.25">
      <c r="A371" s="11" t="s">
        <v>2921</v>
      </c>
      <c r="B371" s="110">
        <v>44336</v>
      </c>
      <c r="C371" s="106" t="s">
        <v>2901</v>
      </c>
      <c r="D371" s="192">
        <v>369</v>
      </c>
      <c r="E371" s="111" t="s">
        <v>2902</v>
      </c>
      <c r="F371" s="107">
        <v>1149970</v>
      </c>
      <c r="G371" s="80" t="s">
        <v>45</v>
      </c>
      <c r="H371" s="122" t="s">
        <v>64</v>
      </c>
      <c r="I371" s="122" t="s">
        <v>2821</v>
      </c>
    </row>
    <row r="372" spans="1:9" ht="15" x14ac:dyDescent="0.25">
      <c r="A372" s="11" t="s">
        <v>1560</v>
      </c>
      <c r="B372" s="110">
        <v>44336</v>
      </c>
      <c r="C372" s="106" t="s">
        <v>2903</v>
      </c>
      <c r="D372" s="192">
        <v>370</v>
      </c>
      <c r="E372" s="111" t="s">
        <v>2904</v>
      </c>
      <c r="F372" s="107">
        <v>1767400</v>
      </c>
      <c r="G372" s="80" t="s">
        <v>18</v>
      </c>
      <c r="H372" s="122" t="s">
        <v>64</v>
      </c>
      <c r="I372" s="122" t="s">
        <v>2821</v>
      </c>
    </row>
    <row r="373" spans="1:9" ht="15" x14ac:dyDescent="0.25">
      <c r="A373" s="11" t="s">
        <v>2653</v>
      </c>
      <c r="B373" s="110">
        <v>44337</v>
      </c>
      <c r="C373" s="106" t="s">
        <v>2905</v>
      </c>
      <c r="D373" s="192">
        <v>371</v>
      </c>
      <c r="E373" s="111" t="s">
        <v>2906</v>
      </c>
      <c r="F373" s="107">
        <v>990668</v>
      </c>
      <c r="G373" s="80" t="s">
        <v>45</v>
      </c>
      <c r="H373" s="122" t="s">
        <v>25</v>
      </c>
      <c r="I373" s="122" t="s">
        <v>2821</v>
      </c>
    </row>
    <row r="374" spans="1:9" ht="15" x14ac:dyDescent="0.25">
      <c r="A374" s="11" t="s">
        <v>1987</v>
      </c>
      <c r="B374" s="110">
        <v>44337</v>
      </c>
      <c r="C374" s="106" t="s">
        <v>2907</v>
      </c>
      <c r="D374" s="192">
        <v>372</v>
      </c>
      <c r="E374" s="111" t="s">
        <v>2908</v>
      </c>
      <c r="F374" s="107">
        <v>729953</v>
      </c>
      <c r="G374" s="80" t="s">
        <v>626</v>
      </c>
      <c r="H374" s="122" t="s">
        <v>25</v>
      </c>
      <c r="I374" s="122" t="s">
        <v>2821</v>
      </c>
    </row>
    <row r="375" spans="1:9" ht="15" x14ac:dyDescent="0.25">
      <c r="A375" s="11" t="s">
        <v>2057</v>
      </c>
      <c r="B375" s="110">
        <v>44337</v>
      </c>
      <c r="C375" s="106" t="s">
        <v>2909</v>
      </c>
      <c r="D375" s="192">
        <v>373</v>
      </c>
      <c r="E375" s="111" t="s">
        <v>2910</v>
      </c>
      <c r="F375" s="107">
        <v>736278</v>
      </c>
      <c r="G375" s="80" t="s">
        <v>645</v>
      </c>
      <c r="H375" s="122" t="s">
        <v>102</v>
      </c>
      <c r="I375" s="122" t="s">
        <v>2821</v>
      </c>
    </row>
    <row r="376" spans="1:9" ht="15" x14ac:dyDescent="0.25">
      <c r="A376" s="11" t="s">
        <v>2052</v>
      </c>
      <c r="B376" s="110">
        <v>44337</v>
      </c>
      <c r="C376" s="106" t="s">
        <v>2911</v>
      </c>
      <c r="D376" s="192">
        <v>374</v>
      </c>
      <c r="E376" s="111" t="s">
        <v>2912</v>
      </c>
      <c r="F376" s="107">
        <v>715460</v>
      </c>
      <c r="G376" s="80" t="s">
        <v>626</v>
      </c>
      <c r="H376" s="122" t="s">
        <v>50</v>
      </c>
      <c r="I376" s="122" t="s">
        <v>2821</v>
      </c>
    </row>
    <row r="377" spans="1:9" ht="15" x14ac:dyDescent="0.25">
      <c r="A377" s="8" t="s">
        <v>2299</v>
      </c>
      <c r="B377" s="110">
        <v>44337</v>
      </c>
      <c r="C377" s="106" t="s">
        <v>2913</v>
      </c>
      <c r="D377" s="192">
        <v>375</v>
      </c>
      <c r="E377" s="111" t="s">
        <v>2914</v>
      </c>
      <c r="F377" s="107">
        <v>755676</v>
      </c>
      <c r="G377" s="80" t="s">
        <v>45</v>
      </c>
      <c r="H377" s="122" t="s">
        <v>92</v>
      </c>
      <c r="I377" s="122" t="s">
        <v>2821</v>
      </c>
    </row>
    <row r="378" spans="1:9" ht="15" x14ac:dyDescent="0.25">
      <c r="A378" s="11" t="s">
        <v>2724</v>
      </c>
      <c r="B378" s="110">
        <v>44341</v>
      </c>
      <c r="C378" s="106" t="s">
        <v>2915</v>
      </c>
      <c r="D378" s="192">
        <v>376</v>
      </c>
      <c r="E378" s="111" t="s">
        <v>2916</v>
      </c>
      <c r="F378" s="107">
        <v>989957</v>
      </c>
      <c r="G378" s="80" t="s">
        <v>45</v>
      </c>
      <c r="H378" s="122" t="s">
        <v>82</v>
      </c>
      <c r="I378" s="122" t="s">
        <v>2821</v>
      </c>
    </row>
    <row r="379" spans="1:9" ht="15" x14ac:dyDescent="0.25">
      <c r="A379" s="11" t="s">
        <v>2733</v>
      </c>
      <c r="B379" s="110">
        <v>44341</v>
      </c>
      <c r="C379" s="106" t="s">
        <v>2917</v>
      </c>
      <c r="D379" s="192">
        <v>377</v>
      </c>
      <c r="E379" s="111" t="s">
        <v>2918</v>
      </c>
      <c r="F379" s="107">
        <v>1390820</v>
      </c>
      <c r="G379" s="80" t="s">
        <v>632</v>
      </c>
      <c r="H379" s="122" t="s">
        <v>32</v>
      </c>
      <c r="I379" s="122" t="s">
        <v>2821</v>
      </c>
    </row>
    <row r="380" spans="1:9" ht="15" x14ac:dyDescent="0.25">
      <c r="A380" s="11" t="s">
        <v>2676</v>
      </c>
      <c r="B380" s="110">
        <v>44341</v>
      </c>
      <c r="C380" s="106" t="s">
        <v>2919</v>
      </c>
      <c r="D380" s="192">
        <v>378</v>
      </c>
      <c r="E380" s="111" t="s">
        <v>2920</v>
      </c>
      <c r="F380" s="107">
        <v>1319400</v>
      </c>
      <c r="G380" s="80" t="s">
        <v>18</v>
      </c>
      <c r="H380" s="122" t="s">
        <v>132</v>
      </c>
      <c r="I380" s="122" t="s">
        <v>2821</v>
      </c>
    </row>
    <row r="381" spans="1:9" ht="15" x14ac:dyDescent="0.25">
      <c r="A381" s="11" t="s">
        <v>2218</v>
      </c>
      <c r="B381" s="141">
        <v>44342</v>
      </c>
      <c r="C381" s="106" t="s">
        <v>2218</v>
      </c>
      <c r="D381" s="192">
        <v>379</v>
      </c>
      <c r="E381" s="111" t="s">
        <v>2926</v>
      </c>
      <c r="F381" s="107">
        <v>1762400</v>
      </c>
      <c r="G381" s="80" t="s">
        <v>18</v>
      </c>
      <c r="H381" s="122" t="s">
        <v>57</v>
      </c>
      <c r="I381" s="122" t="s">
        <v>2821</v>
      </c>
    </row>
    <row r="382" spans="1:9" ht="15" x14ac:dyDescent="0.25">
      <c r="A382" s="11" t="s">
        <v>2730</v>
      </c>
      <c r="B382" s="141">
        <v>44342</v>
      </c>
      <c r="C382" s="106" t="s">
        <v>2927</v>
      </c>
      <c r="D382" s="192">
        <v>380</v>
      </c>
      <c r="E382" s="111" t="s">
        <v>795</v>
      </c>
      <c r="F382" s="107">
        <v>1191400</v>
      </c>
      <c r="G382" s="80" t="s">
        <v>18</v>
      </c>
      <c r="H382" s="122" t="s">
        <v>32</v>
      </c>
      <c r="I382" s="122" t="s">
        <v>2821</v>
      </c>
    </row>
    <row r="383" spans="1:9" ht="15" x14ac:dyDescent="0.25">
      <c r="A383" s="11" t="s">
        <v>2468</v>
      </c>
      <c r="B383" s="141">
        <v>44343</v>
      </c>
      <c r="C383" s="106" t="s">
        <v>2928</v>
      </c>
      <c r="D383" s="192">
        <v>381</v>
      </c>
      <c r="E383" s="111" t="s">
        <v>2929</v>
      </c>
      <c r="F383" s="107">
        <v>710714</v>
      </c>
      <c r="G383" s="80" t="s">
        <v>626</v>
      </c>
      <c r="H383" s="122" t="s">
        <v>50</v>
      </c>
      <c r="I383" s="122" t="s">
        <v>2821</v>
      </c>
    </row>
    <row r="384" spans="1:9" ht="15" x14ac:dyDescent="0.25">
      <c r="A384" s="11" t="s">
        <v>1299</v>
      </c>
      <c r="B384" s="141">
        <v>44343</v>
      </c>
      <c r="C384" s="106" t="s">
        <v>2930</v>
      </c>
      <c r="D384" s="192">
        <v>382</v>
      </c>
      <c r="E384" s="111" t="s">
        <v>2931</v>
      </c>
      <c r="F384" s="107">
        <v>836867</v>
      </c>
      <c r="G384" s="80" t="s">
        <v>45</v>
      </c>
      <c r="H384" s="122" t="s">
        <v>50</v>
      </c>
      <c r="I384" s="122" t="s">
        <v>2821</v>
      </c>
    </row>
    <row r="385" spans="1:9" ht="15" x14ac:dyDescent="0.25">
      <c r="A385" s="11" t="s">
        <v>2923</v>
      </c>
      <c r="B385" s="141">
        <v>44343</v>
      </c>
      <c r="C385" s="106" t="s">
        <v>2932</v>
      </c>
      <c r="D385" s="192">
        <v>383</v>
      </c>
      <c r="E385" s="111" t="s">
        <v>2933</v>
      </c>
      <c r="F385" s="107">
        <v>1055039</v>
      </c>
      <c r="G385" s="80" t="s">
        <v>38</v>
      </c>
      <c r="H385" s="122" t="s">
        <v>102</v>
      </c>
      <c r="I385" s="122" t="s">
        <v>2821</v>
      </c>
    </row>
    <row r="386" spans="1:9" ht="15" x14ac:dyDescent="0.25">
      <c r="A386" s="11" t="s">
        <v>2895</v>
      </c>
      <c r="B386" s="141">
        <v>44343</v>
      </c>
      <c r="C386" s="106" t="s">
        <v>2934</v>
      </c>
      <c r="D386" s="192">
        <v>384</v>
      </c>
      <c r="E386" s="111" t="s">
        <v>2935</v>
      </c>
      <c r="F386" s="107">
        <v>1219400</v>
      </c>
      <c r="G386" s="80" t="s">
        <v>18</v>
      </c>
      <c r="H386" s="122" t="s">
        <v>37</v>
      </c>
      <c r="I386" s="122" t="s">
        <v>2821</v>
      </c>
    </row>
    <row r="387" spans="1:9" ht="15" x14ac:dyDescent="0.25">
      <c r="A387" s="11" t="s">
        <v>2706</v>
      </c>
      <c r="B387" s="141">
        <v>44343</v>
      </c>
      <c r="C387" s="106" t="s">
        <v>2936</v>
      </c>
      <c r="D387" s="192">
        <v>385</v>
      </c>
      <c r="E387" s="111" t="s">
        <v>2937</v>
      </c>
      <c r="F387" s="107">
        <v>834300</v>
      </c>
      <c r="G387" s="80" t="s">
        <v>45</v>
      </c>
      <c r="H387" s="122" t="s">
        <v>37</v>
      </c>
      <c r="I387" s="122" t="s">
        <v>2821</v>
      </c>
    </row>
    <row r="388" spans="1:9" ht="15" x14ac:dyDescent="0.25">
      <c r="A388" s="11" t="s">
        <v>1660</v>
      </c>
      <c r="B388" s="141">
        <v>44344</v>
      </c>
      <c r="C388" s="106" t="s">
        <v>2938</v>
      </c>
      <c r="D388" s="192">
        <v>386</v>
      </c>
      <c r="E388" s="111" t="s">
        <v>2939</v>
      </c>
      <c r="F388" s="107">
        <v>1662400</v>
      </c>
      <c r="G388" s="80" t="s">
        <v>18</v>
      </c>
      <c r="H388" s="122" t="s">
        <v>37</v>
      </c>
      <c r="I388" s="122" t="s">
        <v>2821</v>
      </c>
    </row>
    <row r="389" spans="1:9" ht="15" x14ac:dyDescent="0.25">
      <c r="A389" s="11" t="s">
        <v>2924</v>
      </c>
      <c r="B389" s="78">
        <v>44344</v>
      </c>
      <c r="C389" s="71" t="s">
        <v>2924</v>
      </c>
      <c r="D389" s="192">
        <v>387</v>
      </c>
      <c r="E389" s="72">
        <v>89</v>
      </c>
      <c r="F389" s="73">
        <v>1762400</v>
      </c>
      <c r="G389" s="80" t="s">
        <v>18</v>
      </c>
      <c r="H389" s="122" t="s">
        <v>175</v>
      </c>
      <c r="I389" s="122" t="s">
        <v>2821</v>
      </c>
    </row>
    <row r="390" spans="1:9" ht="15" x14ac:dyDescent="0.25">
      <c r="A390" s="11" t="s">
        <v>2338</v>
      </c>
      <c r="B390" s="78">
        <v>44347</v>
      </c>
      <c r="C390" s="71" t="s">
        <v>2940</v>
      </c>
      <c r="D390" s="192">
        <v>388</v>
      </c>
      <c r="E390" s="72">
        <v>90</v>
      </c>
      <c r="F390" s="73">
        <v>742427</v>
      </c>
      <c r="G390" s="80" t="s">
        <v>645</v>
      </c>
      <c r="H390" s="122" t="s">
        <v>25</v>
      </c>
      <c r="I390" s="122" t="s">
        <v>2821</v>
      </c>
    </row>
    <row r="391" spans="1:9" ht="15" x14ac:dyDescent="0.25">
      <c r="A391" s="11" t="s">
        <v>1953</v>
      </c>
      <c r="B391" s="78">
        <v>44347</v>
      </c>
      <c r="C391" s="71" t="s">
        <v>2941</v>
      </c>
      <c r="D391" s="192">
        <v>389</v>
      </c>
      <c r="E391" s="72">
        <v>91</v>
      </c>
      <c r="F391" s="73">
        <v>572979</v>
      </c>
      <c r="G391" s="80" t="s">
        <v>622</v>
      </c>
      <c r="H391" s="122" t="s">
        <v>57</v>
      </c>
      <c r="I391" s="122" t="s">
        <v>2821</v>
      </c>
    </row>
    <row r="392" spans="1:9" s="122" customFormat="1" ht="15" x14ac:dyDescent="0.25">
      <c r="A392" s="11" t="s">
        <v>2942</v>
      </c>
      <c r="B392" s="78">
        <v>44347</v>
      </c>
      <c r="C392" s="71" t="s">
        <v>2944</v>
      </c>
      <c r="D392" s="192">
        <v>390</v>
      </c>
      <c r="E392" s="72">
        <v>92</v>
      </c>
      <c r="F392" s="73">
        <v>648419</v>
      </c>
      <c r="G392" s="80" t="s">
        <v>626</v>
      </c>
      <c r="H392" s="122" t="s">
        <v>232</v>
      </c>
      <c r="I392" s="122" t="s">
        <v>2821</v>
      </c>
    </row>
    <row r="393" spans="1:9" s="122" customFormat="1" ht="15" x14ac:dyDescent="0.25">
      <c r="A393" s="11" t="s">
        <v>2148</v>
      </c>
      <c r="B393" s="78">
        <v>44347</v>
      </c>
      <c r="C393" s="71" t="s">
        <v>2945</v>
      </c>
      <c r="D393" s="192">
        <v>391</v>
      </c>
      <c r="E393" s="72">
        <v>93</v>
      </c>
      <c r="F393" s="73">
        <v>667765</v>
      </c>
      <c r="G393" s="80" t="s">
        <v>626</v>
      </c>
      <c r="H393" s="122" t="s">
        <v>137</v>
      </c>
      <c r="I393" s="122" t="s">
        <v>2821</v>
      </c>
    </row>
    <row r="394" spans="1:9" s="122" customFormat="1" ht="15" x14ac:dyDescent="0.25">
      <c r="A394" s="8" t="s">
        <v>2485</v>
      </c>
      <c r="B394" s="78">
        <v>44347</v>
      </c>
      <c r="C394" s="71" t="s">
        <v>2946</v>
      </c>
      <c r="D394" s="192">
        <v>392</v>
      </c>
      <c r="E394" s="72">
        <v>94</v>
      </c>
      <c r="F394" s="73">
        <v>1273828</v>
      </c>
      <c r="G394" s="80" t="s">
        <v>632</v>
      </c>
      <c r="H394" s="122" t="s">
        <v>686</v>
      </c>
      <c r="I394" s="122" t="s">
        <v>2821</v>
      </c>
    </row>
    <row r="395" spans="1:9" s="122" customFormat="1" ht="15" x14ac:dyDescent="0.25">
      <c r="A395" s="11" t="s">
        <v>2360</v>
      </c>
      <c r="B395" s="78">
        <v>44347</v>
      </c>
      <c r="C395" s="71" t="s">
        <v>2947</v>
      </c>
      <c r="D395" s="192">
        <v>393</v>
      </c>
      <c r="E395" s="72">
        <v>95</v>
      </c>
      <c r="F395" s="73">
        <v>1037828</v>
      </c>
      <c r="G395" s="80" t="s">
        <v>38</v>
      </c>
      <c r="H395" s="122" t="s">
        <v>687</v>
      </c>
      <c r="I395" s="122" t="s">
        <v>2821</v>
      </c>
    </row>
    <row r="396" spans="1:9" ht="15" x14ac:dyDescent="0.25">
      <c r="A396" s="11" t="s">
        <v>2691</v>
      </c>
      <c r="B396" s="78">
        <v>44351</v>
      </c>
      <c r="C396" s="71" t="s">
        <v>2958</v>
      </c>
      <c r="D396" s="192">
        <v>394</v>
      </c>
      <c r="E396" s="72">
        <v>96</v>
      </c>
      <c r="F396" s="73">
        <v>748158</v>
      </c>
      <c r="G396" s="80" t="s">
        <v>645</v>
      </c>
      <c r="H396" s="122" t="s">
        <v>127</v>
      </c>
      <c r="I396" t="s">
        <v>3901</v>
      </c>
    </row>
    <row r="397" spans="1:9" ht="15" x14ac:dyDescent="0.25">
      <c r="A397" s="84" t="s">
        <v>2954</v>
      </c>
      <c r="B397" s="78">
        <v>44355</v>
      </c>
      <c r="C397" s="71" t="s">
        <v>2959</v>
      </c>
      <c r="D397" s="192">
        <v>395</v>
      </c>
      <c r="E397" s="72">
        <v>97</v>
      </c>
      <c r="F397" s="73">
        <v>703040</v>
      </c>
      <c r="G397" s="80" t="s">
        <v>626</v>
      </c>
      <c r="H397" s="122" t="s">
        <v>37</v>
      </c>
      <c r="I397" s="178" t="s">
        <v>3901</v>
      </c>
    </row>
    <row r="398" spans="1:9" ht="15" x14ac:dyDescent="0.25">
      <c r="A398" s="11" t="s">
        <v>2597</v>
      </c>
      <c r="B398" s="78">
        <v>44355</v>
      </c>
      <c r="C398" s="71" t="s">
        <v>2960</v>
      </c>
      <c r="D398" s="192">
        <v>396</v>
      </c>
      <c r="E398" s="72">
        <v>98</v>
      </c>
      <c r="F398" s="73">
        <v>1541400</v>
      </c>
      <c r="G398" s="80" t="s">
        <v>18</v>
      </c>
      <c r="H398" s="122" t="s">
        <v>37</v>
      </c>
      <c r="I398" s="178" t="s">
        <v>3901</v>
      </c>
    </row>
    <row r="399" spans="1:9" ht="15" x14ac:dyDescent="0.25">
      <c r="A399" s="11" t="s">
        <v>2587</v>
      </c>
      <c r="B399" s="78">
        <v>44355</v>
      </c>
      <c r="C399" s="71" t="s">
        <v>2961</v>
      </c>
      <c r="D399" s="192">
        <v>397</v>
      </c>
      <c r="E399" s="72">
        <v>99</v>
      </c>
      <c r="F399" s="73">
        <v>558450</v>
      </c>
      <c r="G399" s="80" t="s">
        <v>626</v>
      </c>
      <c r="H399" s="122" t="s">
        <v>132</v>
      </c>
      <c r="I399" s="178" t="s">
        <v>3901</v>
      </c>
    </row>
    <row r="400" spans="1:9" s="122" customFormat="1" ht="15" x14ac:dyDescent="0.25">
      <c r="A400" s="11" t="s">
        <v>1342</v>
      </c>
      <c r="B400" s="78">
        <v>44356</v>
      </c>
      <c r="C400" s="71" t="s">
        <v>2971</v>
      </c>
      <c r="D400" s="192">
        <v>398</v>
      </c>
      <c r="E400" s="72">
        <v>100</v>
      </c>
      <c r="F400" s="73">
        <v>1541400</v>
      </c>
      <c r="G400" s="80" t="s">
        <v>18</v>
      </c>
      <c r="H400" s="122" t="s">
        <v>232</v>
      </c>
      <c r="I400" s="178" t="s">
        <v>3901</v>
      </c>
    </row>
    <row r="401" spans="1:9" s="122" customFormat="1" ht="15" x14ac:dyDescent="0.25">
      <c r="A401" s="11" t="s">
        <v>2962</v>
      </c>
      <c r="B401" s="78">
        <v>44357</v>
      </c>
      <c r="C401" s="71" t="s">
        <v>2972</v>
      </c>
      <c r="D401" s="192">
        <v>399</v>
      </c>
      <c r="E401" s="72">
        <v>101</v>
      </c>
      <c r="F401" s="73">
        <v>1051000</v>
      </c>
      <c r="G401" s="80" t="s">
        <v>18</v>
      </c>
      <c r="H401" s="122" t="s">
        <v>250</v>
      </c>
      <c r="I401" s="178" t="s">
        <v>3901</v>
      </c>
    </row>
    <row r="402" spans="1:9" s="122" customFormat="1" ht="15" x14ac:dyDescent="0.25">
      <c r="A402" s="11" t="s">
        <v>2893</v>
      </c>
      <c r="B402" s="78">
        <v>44357</v>
      </c>
      <c r="C402" s="71" t="s">
        <v>2973</v>
      </c>
      <c r="D402" s="192">
        <v>400</v>
      </c>
      <c r="E402" s="72">
        <v>102</v>
      </c>
      <c r="F402" s="73">
        <v>735190</v>
      </c>
      <c r="G402" s="80" t="s">
        <v>645</v>
      </c>
      <c r="H402" s="122" t="s">
        <v>232</v>
      </c>
      <c r="I402" s="178" t="s">
        <v>3901</v>
      </c>
    </row>
    <row r="403" spans="1:9" s="122" customFormat="1" ht="15" x14ac:dyDescent="0.25">
      <c r="A403" s="11" t="s">
        <v>2576</v>
      </c>
      <c r="B403" s="78">
        <v>44357</v>
      </c>
      <c r="C403" s="71" t="s">
        <v>2974</v>
      </c>
      <c r="D403" s="192">
        <v>401</v>
      </c>
      <c r="E403" s="72">
        <v>103</v>
      </c>
      <c r="F403" s="73">
        <v>1764957</v>
      </c>
      <c r="G403" s="80" t="s">
        <v>18</v>
      </c>
      <c r="H403" s="122" t="s">
        <v>232</v>
      </c>
      <c r="I403" s="178" t="s">
        <v>3901</v>
      </c>
    </row>
    <row r="404" spans="1:9" s="122" customFormat="1" ht="15" x14ac:dyDescent="0.25">
      <c r="A404" s="11" t="s">
        <v>2612</v>
      </c>
      <c r="B404" s="78">
        <v>44357</v>
      </c>
      <c r="C404" s="71" t="s">
        <v>2975</v>
      </c>
      <c r="D404" s="192">
        <v>402</v>
      </c>
      <c r="E404" s="72">
        <v>104</v>
      </c>
      <c r="F404" s="73">
        <v>993180</v>
      </c>
      <c r="G404" s="80" t="s">
        <v>45</v>
      </c>
      <c r="H404" s="122" t="s">
        <v>57</v>
      </c>
      <c r="I404" s="178" t="s">
        <v>3901</v>
      </c>
    </row>
    <row r="405" spans="1:9" s="122" customFormat="1" ht="15" x14ac:dyDescent="0.25">
      <c r="A405" s="11" t="s">
        <v>2897</v>
      </c>
      <c r="B405" s="78">
        <v>44357</v>
      </c>
      <c r="C405" s="71" t="s">
        <v>2976</v>
      </c>
      <c r="D405" s="192">
        <v>403</v>
      </c>
      <c r="E405" s="72">
        <v>105</v>
      </c>
      <c r="F405" s="73">
        <v>1765900</v>
      </c>
      <c r="G405" s="80" t="s">
        <v>18</v>
      </c>
      <c r="H405" s="122" t="s">
        <v>82</v>
      </c>
      <c r="I405" s="178" t="s">
        <v>3901</v>
      </c>
    </row>
    <row r="406" spans="1:9" ht="15" x14ac:dyDescent="0.25">
      <c r="A406" s="11" t="s">
        <v>2609</v>
      </c>
      <c r="B406" s="78">
        <v>44358</v>
      </c>
      <c r="C406" s="71" t="s">
        <v>2980</v>
      </c>
      <c r="D406" s="192">
        <v>404</v>
      </c>
      <c r="E406" s="72">
        <v>106</v>
      </c>
      <c r="F406" s="73">
        <v>764558</v>
      </c>
      <c r="G406" s="80" t="s">
        <v>38</v>
      </c>
      <c r="H406" s="122" t="s">
        <v>57</v>
      </c>
      <c r="I406" s="178" t="s">
        <v>3901</v>
      </c>
    </row>
    <row r="407" spans="1:9" ht="15" x14ac:dyDescent="0.25">
      <c r="A407" s="11" t="s">
        <v>2623</v>
      </c>
      <c r="B407" s="78">
        <v>44358</v>
      </c>
      <c r="C407" s="71" t="s">
        <v>2981</v>
      </c>
      <c r="D407" s="192">
        <v>405</v>
      </c>
      <c r="E407" s="72">
        <v>107</v>
      </c>
      <c r="F407" s="73">
        <v>697355</v>
      </c>
      <c r="G407" s="80" t="s">
        <v>626</v>
      </c>
      <c r="H407" s="122" t="s">
        <v>64</v>
      </c>
      <c r="I407" s="178" t="s">
        <v>3901</v>
      </c>
    </row>
    <row r="408" spans="1:9" ht="15" x14ac:dyDescent="0.25">
      <c r="A408" s="11" t="s">
        <v>2100</v>
      </c>
      <c r="B408" s="78">
        <v>44358</v>
      </c>
      <c r="C408" s="71" t="s">
        <v>2982</v>
      </c>
      <c r="D408" s="192">
        <v>406</v>
      </c>
      <c r="E408" s="72">
        <v>108</v>
      </c>
      <c r="F408" s="73">
        <v>1765900</v>
      </c>
      <c r="G408" s="80" t="s">
        <v>18</v>
      </c>
      <c r="H408" s="122" t="s">
        <v>232</v>
      </c>
      <c r="I408" s="178" t="s">
        <v>3901</v>
      </c>
    </row>
    <row r="409" spans="1:9" ht="15" x14ac:dyDescent="0.25">
      <c r="A409" s="84" t="s">
        <v>2950</v>
      </c>
      <c r="B409" s="78">
        <v>44358</v>
      </c>
      <c r="C409" s="71" t="s">
        <v>2983</v>
      </c>
      <c r="D409" s="192">
        <v>407</v>
      </c>
      <c r="E409" s="72">
        <v>109</v>
      </c>
      <c r="F409" s="73">
        <v>999990</v>
      </c>
      <c r="G409" s="80" t="s">
        <v>18</v>
      </c>
      <c r="H409" s="122" t="s">
        <v>82</v>
      </c>
      <c r="I409" s="178" t="s">
        <v>3901</v>
      </c>
    </row>
    <row r="410" spans="1:9" ht="15" x14ac:dyDescent="0.25">
      <c r="A410" s="11" t="s">
        <v>2579</v>
      </c>
      <c r="B410" s="78">
        <v>44358</v>
      </c>
      <c r="C410" s="71" t="s">
        <v>2984</v>
      </c>
      <c r="D410" s="192">
        <v>408</v>
      </c>
      <c r="E410" s="72">
        <v>110</v>
      </c>
      <c r="F410" s="73">
        <v>1087723</v>
      </c>
      <c r="G410" s="80" t="s">
        <v>632</v>
      </c>
      <c r="H410" s="122" t="s">
        <v>102</v>
      </c>
      <c r="I410" s="178" t="s">
        <v>3901</v>
      </c>
    </row>
    <row r="411" spans="1:9" ht="15" x14ac:dyDescent="0.25">
      <c r="A411" s="11" t="s">
        <v>2727</v>
      </c>
      <c r="B411" s="78">
        <v>44361</v>
      </c>
      <c r="C411" s="71" t="s">
        <v>2998</v>
      </c>
      <c r="D411" s="192">
        <v>409</v>
      </c>
      <c r="E411" s="72">
        <v>111</v>
      </c>
      <c r="F411" s="73">
        <v>752140</v>
      </c>
      <c r="G411" s="80" t="s">
        <v>645</v>
      </c>
      <c r="H411" s="122" t="s">
        <v>82</v>
      </c>
      <c r="I411" s="178" t="s">
        <v>3901</v>
      </c>
    </row>
    <row r="412" spans="1:9" ht="15" x14ac:dyDescent="0.25">
      <c r="A412" s="11" t="s">
        <v>2145</v>
      </c>
      <c r="B412" s="78">
        <v>44362</v>
      </c>
      <c r="C412" s="71" t="s">
        <v>3005</v>
      </c>
      <c r="D412" s="192">
        <v>410</v>
      </c>
      <c r="E412" s="72">
        <v>112</v>
      </c>
      <c r="F412" s="73">
        <v>718860</v>
      </c>
      <c r="G412" s="80" t="s">
        <v>626</v>
      </c>
      <c r="H412" s="122" t="s">
        <v>16</v>
      </c>
      <c r="I412" s="178" t="s">
        <v>3901</v>
      </c>
    </row>
    <row r="413" spans="1:9" ht="15" x14ac:dyDescent="0.25">
      <c r="A413" s="5" t="s">
        <v>544</v>
      </c>
      <c r="B413" s="78">
        <v>44362</v>
      </c>
      <c r="C413" s="71" t="s">
        <v>3006</v>
      </c>
      <c r="D413" s="192">
        <v>411</v>
      </c>
      <c r="E413" s="72">
        <v>113</v>
      </c>
      <c r="F413" s="73">
        <v>1051000</v>
      </c>
      <c r="G413" s="80" t="s">
        <v>18</v>
      </c>
      <c r="H413" s="122" t="s">
        <v>82</v>
      </c>
      <c r="I413" s="178" t="s">
        <v>3901</v>
      </c>
    </row>
    <row r="414" spans="1:9" s="122" customFormat="1" ht="15" x14ac:dyDescent="0.25">
      <c r="A414" s="11" t="s">
        <v>2949</v>
      </c>
      <c r="B414" s="78">
        <v>44363</v>
      </c>
      <c r="C414" s="71" t="s">
        <v>3010</v>
      </c>
      <c r="D414" s="192">
        <v>412</v>
      </c>
      <c r="E414" s="72">
        <v>114</v>
      </c>
      <c r="F414" s="73">
        <v>1496900</v>
      </c>
      <c r="G414" s="80" t="s">
        <v>18</v>
      </c>
      <c r="H414" s="122" t="s">
        <v>132</v>
      </c>
      <c r="I414" s="178" t="s">
        <v>3901</v>
      </c>
    </row>
    <row r="415" spans="1:9" s="122" customFormat="1" ht="15" x14ac:dyDescent="0.25">
      <c r="A415" s="84" t="s">
        <v>2977</v>
      </c>
      <c r="B415" s="78">
        <v>44363</v>
      </c>
      <c r="C415" s="71" t="s">
        <v>3011</v>
      </c>
      <c r="D415" s="192">
        <v>413</v>
      </c>
      <c r="E415" s="72">
        <v>115</v>
      </c>
      <c r="F415" s="73">
        <v>860631</v>
      </c>
      <c r="G415" s="80" t="s">
        <v>38</v>
      </c>
      <c r="H415" s="122" t="s">
        <v>57</v>
      </c>
      <c r="I415" s="178" t="s">
        <v>3901</v>
      </c>
    </row>
    <row r="416" spans="1:9" ht="15" x14ac:dyDescent="0.25">
      <c r="A416" s="11" t="s">
        <v>3001</v>
      </c>
      <c r="B416" s="78">
        <v>44365</v>
      </c>
      <c r="C416" s="71" t="s">
        <v>3021</v>
      </c>
      <c r="D416" s="192">
        <v>414</v>
      </c>
      <c r="E416" s="72">
        <v>116</v>
      </c>
      <c r="F416" s="73">
        <v>702405</v>
      </c>
      <c r="G416" s="80" t="s">
        <v>626</v>
      </c>
      <c r="H416" s="122" t="s">
        <v>37</v>
      </c>
      <c r="I416" s="178" t="s">
        <v>3901</v>
      </c>
    </row>
    <row r="417" spans="1:9" ht="15" x14ac:dyDescent="0.25">
      <c r="A417" s="5" t="s">
        <v>2963</v>
      </c>
      <c r="B417" s="78">
        <v>44366</v>
      </c>
      <c r="C417" s="71" t="s">
        <v>3022</v>
      </c>
      <c r="D417" s="192">
        <v>415</v>
      </c>
      <c r="E417" s="72">
        <v>117</v>
      </c>
      <c r="F417" s="73">
        <v>627986</v>
      </c>
      <c r="G417" s="80" t="s">
        <v>626</v>
      </c>
      <c r="H417" s="122" t="s">
        <v>82</v>
      </c>
      <c r="I417" s="178" t="s">
        <v>3901</v>
      </c>
    </row>
    <row r="418" spans="1:9" ht="15" x14ac:dyDescent="0.25">
      <c r="A418" s="11" t="s">
        <v>2978</v>
      </c>
      <c r="B418" s="78">
        <v>44366</v>
      </c>
      <c r="C418" s="71" t="s">
        <v>3023</v>
      </c>
      <c r="D418" s="192">
        <v>416</v>
      </c>
      <c r="E418" s="72">
        <v>118</v>
      </c>
      <c r="F418" s="73">
        <v>843455</v>
      </c>
      <c r="G418" s="80" t="s">
        <v>45</v>
      </c>
      <c r="H418" s="122" t="s">
        <v>232</v>
      </c>
      <c r="I418" s="178" t="s">
        <v>3901</v>
      </c>
    </row>
    <row r="419" spans="1:9" ht="15" x14ac:dyDescent="0.25">
      <c r="A419" s="11" t="s">
        <v>3025</v>
      </c>
      <c r="B419" s="78">
        <v>44366</v>
      </c>
      <c r="C419" s="71" t="s">
        <v>3024</v>
      </c>
      <c r="D419" s="192">
        <v>417</v>
      </c>
      <c r="E419" s="72">
        <v>119</v>
      </c>
      <c r="F419" s="73">
        <v>860354</v>
      </c>
      <c r="G419" s="80" t="s">
        <v>38</v>
      </c>
      <c r="H419" s="122" t="s">
        <v>232</v>
      </c>
      <c r="I419" s="178" t="s">
        <v>3901</v>
      </c>
    </row>
    <row r="420" spans="1:9" s="122" customFormat="1" ht="15" x14ac:dyDescent="0.25">
      <c r="A420" s="5" t="s">
        <v>2995</v>
      </c>
      <c r="B420" s="78">
        <v>44368</v>
      </c>
      <c r="C420" s="71" t="s">
        <v>3032</v>
      </c>
      <c r="D420" s="192">
        <v>418</v>
      </c>
      <c r="E420" s="72">
        <v>120</v>
      </c>
      <c r="F420" s="73">
        <v>749771</v>
      </c>
      <c r="G420" s="80" t="s">
        <v>45</v>
      </c>
      <c r="H420" s="122" t="s">
        <v>175</v>
      </c>
      <c r="I420" s="178" t="s">
        <v>3901</v>
      </c>
    </row>
    <row r="421" spans="1:9" s="122" customFormat="1" ht="15" x14ac:dyDescent="0.25">
      <c r="A421" s="5" t="s">
        <v>1983</v>
      </c>
      <c r="B421" s="78">
        <v>44368</v>
      </c>
      <c r="C421" s="71" t="s">
        <v>3033</v>
      </c>
      <c r="D421" s="192">
        <v>419</v>
      </c>
      <c r="E421" s="72">
        <v>121</v>
      </c>
      <c r="F421" s="73">
        <v>973634</v>
      </c>
      <c r="G421" s="80" t="s">
        <v>38</v>
      </c>
      <c r="H421" s="122" t="s">
        <v>127</v>
      </c>
      <c r="I421" s="178" t="s">
        <v>3901</v>
      </c>
    </row>
    <row r="422" spans="1:9" s="122" customFormat="1" ht="15" x14ac:dyDescent="0.25">
      <c r="A422" s="5" t="s">
        <v>2632</v>
      </c>
      <c r="B422" s="78">
        <v>44368</v>
      </c>
      <c r="C422" s="71" t="s">
        <v>3034</v>
      </c>
      <c r="D422" s="192">
        <v>420</v>
      </c>
      <c r="E422" s="72">
        <v>122</v>
      </c>
      <c r="F422" s="73">
        <v>722746</v>
      </c>
      <c r="G422" s="80" t="s">
        <v>626</v>
      </c>
      <c r="H422" s="122" t="s">
        <v>175</v>
      </c>
      <c r="I422" s="178" t="s">
        <v>3901</v>
      </c>
    </row>
    <row r="423" spans="1:9" s="122" customFormat="1" ht="15" x14ac:dyDescent="0.25">
      <c r="A423" s="5" t="s">
        <v>3040</v>
      </c>
      <c r="B423" s="78">
        <v>44368</v>
      </c>
      <c r="C423" s="71" t="s">
        <v>3035</v>
      </c>
      <c r="D423" s="192">
        <v>421</v>
      </c>
      <c r="E423" s="72">
        <v>123</v>
      </c>
      <c r="F423" s="73">
        <v>1051000</v>
      </c>
      <c r="G423" s="80" t="s">
        <v>18</v>
      </c>
      <c r="H423" s="122" t="s">
        <v>64</v>
      </c>
      <c r="I423" s="178" t="s">
        <v>3901</v>
      </c>
    </row>
    <row r="424" spans="1:9" s="122" customFormat="1" ht="15" x14ac:dyDescent="0.25">
      <c r="A424" s="5" t="s">
        <v>2952</v>
      </c>
      <c r="B424" s="78">
        <v>44368</v>
      </c>
      <c r="C424" s="71" t="s">
        <v>3036</v>
      </c>
      <c r="D424" s="192">
        <v>422</v>
      </c>
      <c r="E424" s="72">
        <v>124</v>
      </c>
      <c r="F424" s="73">
        <v>1622376</v>
      </c>
      <c r="G424" s="80" t="s">
        <v>18</v>
      </c>
      <c r="H424" s="122" t="s">
        <v>250</v>
      </c>
      <c r="I424" s="178" t="s">
        <v>3901</v>
      </c>
    </row>
    <row r="425" spans="1:9" s="122" customFormat="1" ht="15" x14ac:dyDescent="0.25">
      <c r="A425" s="5" t="s">
        <v>826</v>
      </c>
      <c r="B425" s="78">
        <v>44368</v>
      </c>
      <c r="C425" s="71" t="s">
        <v>3037</v>
      </c>
      <c r="D425" s="192">
        <v>423</v>
      </c>
      <c r="E425" s="72">
        <v>125</v>
      </c>
      <c r="F425" s="73">
        <v>1051000</v>
      </c>
      <c r="G425" s="80" t="s">
        <v>18</v>
      </c>
      <c r="H425" s="122" t="s">
        <v>132</v>
      </c>
      <c r="I425" s="178" t="s">
        <v>3901</v>
      </c>
    </row>
    <row r="426" spans="1:9" s="122" customFormat="1" ht="15" x14ac:dyDescent="0.25">
      <c r="A426" s="5" t="s">
        <v>2635</v>
      </c>
      <c r="B426" s="78">
        <v>44368</v>
      </c>
      <c r="C426" s="71" t="s">
        <v>3038</v>
      </c>
      <c r="D426" s="192">
        <v>424</v>
      </c>
      <c r="E426" s="72">
        <v>126</v>
      </c>
      <c r="F426" s="73">
        <v>717320</v>
      </c>
      <c r="G426" s="80" t="s">
        <v>626</v>
      </c>
      <c r="H426" s="122" t="s">
        <v>32</v>
      </c>
      <c r="I426" s="178" t="s">
        <v>3901</v>
      </c>
    </row>
    <row r="427" spans="1:9" s="122" customFormat="1" ht="15" x14ac:dyDescent="0.25">
      <c r="A427" s="5" t="s">
        <v>2174</v>
      </c>
      <c r="B427" s="78">
        <v>44368</v>
      </c>
      <c r="C427" s="71" t="s">
        <v>3039</v>
      </c>
      <c r="D427" s="192">
        <v>425</v>
      </c>
      <c r="E427" s="72">
        <v>127</v>
      </c>
      <c r="F427" s="73">
        <v>721905</v>
      </c>
      <c r="G427" s="80" t="s">
        <v>626</v>
      </c>
      <c r="H427" s="122" t="s">
        <v>16</v>
      </c>
      <c r="I427" s="178" t="s">
        <v>3901</v>
      </c>
    </row>
    <row r="428" spans="1:9" ht="15" x14ac:dyDescent="0.25">
      <c r="A428" s="5" t="s">
        <v>2682</v>
      </c>
      <c r="B428" s="78">
        <v>44369</v>
      </c>
      <c r="C428" s="71" t="s">
        <v>3047</v>
      </c>
      <c r="D428" s="192">
        <v>426</v>
      </c>
      <c r="E428" s="72">
        <v>128</v>
      </c>
      <c r="F428" s="73">
        <v>704541</v>
      </c>
      <c r="G428" s="80" t="s">
        <v>626</v>
      </c>
      <c r="H428" s="122" t="s">
        <v>116</v>
      </c>
      <c r="I428" s="178" t="s">
        <v>3901</v>
      </c>
    </row>
    <row r="429" spans="1:9" ht="15" x14ac:dyDescent="0.25">
      <c r="A429" s="5" t="s">
        <v>1965</v>
      </c>
      <c r="B429" s="78">
        <v>44369</v>
      </c>
      <c r="C429" s="71" t="s">
        <v>3048</v>
      </c>
      <c r="D429" s="192">
        <v>427</v>
      </c>
      <c r="E429" s="72">
        <v>129</v>
      </c>
      <c r="F429" s="73">
        <v>691337</v>
      </c>
      <c r="G429" s="80" t="s">
        <v>626</v>
      </c>
      <c r="H429" s="122" t="s">
        <v>64</v>
      </c>
      <c r="I429" s="178" t="s">
        <v>3901</v>
      </c>
    </row>
    <row r="430" spans="1:9" ht="15" x14ac:dyDescent="0.25">
      <c r="A430" s="5" t="s">
        <v>3053</v>
      </c>
      <c r="B430" s="78">
        <v>44369</v>
      </c>
      <c r="C430" s="71" t="s">
        <v>3049</v>
      </c>
      <c r="D430" s="192">
        <v>428</v>
      </c>
      <c r="E430" s="72">
        <v>130</v>
      </c>
      <c r="F430" s="73">
        <v>747841</v>
      </c>
      <c r="G430" s="80" t="s">
        <v>45</v>
      </c>
      <c r="H430" s="122" t="s">
        <v>82</v>
      </c>
      <c r="I430" s="178" t="s">
        <v>3901</v>
      </c>
    </row>
    <row r="431" spans="1:9" ht="15" x14ac:dyDescent="0.25">
      <c r="A431" s="5" t="s">
        <v>2898</v>
      </c>
      <c r="B431" s="78">
        <v>44369</v>
      </c>
      <c r="C431" s="71" t="s">
        <v>3050</v>
      </c>
      <c r="D431" s="192">
        <v>429</v>
      </c>
      <c r="E431" s="72">
        <v>131</v>
      </c>
      <c r="F431" s="73">
        <v>740442</v>
      </c>
      <c r="G431" s="80" t="s">
        <v>645</v>
      </c>
      <c r="H431" s="122" t="s">
        <v>82</v>
      </c>
      <c r="I431" s="178" t="s">
        <v>3901</v>
      </c>
    </row>
    <row r="432" spans="1:9" ht="15" x14ac:dyDescent="0.25">
      <c r="A432" s="5" t="s">
        <v>3054</v>
      </c>
      <c r="B432" s="78">
        <v>44369</v>
      </c>
      <c r="C432" s="71" t="s">
        <v>3051</v>
      </c>
      <c r="D432" s="192">
        <v>430</v>
      </c>
      <c r="E432" s="72">
        <v>132</v>
      </c>
      <c r="F432" s="73">
        <v>1665900</v>
      </c>
      <c r="G432" s="80" t="s">
        <v>18</v>
      </c>
      <c r="H432" s="122" t="s">
        <v>50</v>
      </c>
      <c r="I432" s="178" t="s">
        <v>3901</v>
      </c>
    </row>
    <row r="433" spans="1:9" ht="15" x14ac:dyDescent="0.25">
      <c r="A433" s="5" t="s">
        <v>3055</v>
      </c>
      <c r="B433" s="78">
        <v>44369</v>
      </c>
      <c r="C433" s="71" t="s">
        <v>3052</v>
      </c>
      <c r="D433" s="192">
        <v>431</v>
      </c>
      <c r="E433" s="72">
        <v>133</v>
      </c>
      <c r="F433" s="73">
        <v>1765900</v>
      </c>
      <c r="G433" s="80" t="s">
        <v>18</v>
      </c>
      <c r="H433" s="122" t="s">
        <v>250</v>
      </c>
      <c r="I433" s="178" t="s">
        <v>3901</v>
      </c>
    </row>
    <row r="434" spans="1:9" s="122" customFormat="1" ht="15" x14ac:dyDescent="0.25">
      <c r="A434" s="5" t="s">
        <v>2615</v>
      </c>
      <c r="B434" s="78">
        <v>44370</v>
      </c>
      <c r="C434" s="71" t="s">
        <v>3060</v>
      </c>
      <c r="D434" s="192">
        <v>432</v>
      </c>
      <c r="E434" s="72">
        <v>134</v>
      </c>
      <c r="F434" s="73">
        <v>1096400</v>
      </c>
      <c r="G434" s="80" t="s">
        <v>18</v>
      </c>
      <c r="H434" s="122" t="s">
        <v>32</v>
      </c>
      <c r="I434" s="178" t="s">
        <v>3901</v>
      </c>
    </row>
    <row r="435" spans="1:9" s="122" customFormat="1" ht="15" x14ac:dyDescent="0.25">
      <c r="A435" s="7" t="s">
        <v>3029</v>
      </c>
      <c r="B435" s="78">
        <v>44370</v>
      </c>
      <c r="C435" s="71" t="s">
        <v>3061</v>
      </c>
      <c r="D435" s="192">
        <v>433</v>
      </c>
      <c r="E435" s="72">
        <v>135</v>
      </c>
      <c r="F435" s="73">
        <v>726685</v>
      </c>
      <c r="G435" s="80" t="s">
        <v>645</v>
      </c>
      <c r="H435" s="122" t="s">
        <v>232</v>
      </c>
      <c r="I435" s="178" t="s">
        <v>3901</v>
      </c>
    </row>
    <row r="436" spans="1:9" s="122" customFormat="1" ht="15" x14ac:dyDescent="0.25">
      <c r="A436" s="5" t="s">
        <v>2965</v>
      </c>
      <c r="B436" s="78">
        <v>44370</v>
      </c>
      <c r="C436" s="71" t="s">
        <v>3062</v>
      </c>
      <c r="D436" s="192">
        <v>434</v>
      </c>
      <c r="E436" s="72">
        <v>136</v>
      </c>
      <c r="F436" s="73">
        <v>1318100</v>
      </c>
      <c r="G436" s="80" t="s">
        <v>18</v>
      </c>
      <c r="H436" s="122" t="s">
        <v>687</v>
      </c>
      <c r="I436" s="178" t="s">
        <v>3901</v>
      </c>
    </row>
    <row r="437" spans="1:9" ht="15" x14ac:dyDescent="0.25">
      <c r="A437" s="5" t="s">
        <v>2650</v>
      </c>
      <c r="B437" s="78">
        <v>44371</v>
      </c>
      <c r="C437" s="71" t="s">
        <v>3066</v>
      </c>
      <c r="D437" s="192">
        <v>435</v>
      </c>
      <c r="E437" s="72">
        <v>137</v>
      </c>
      <c r="F437" s="73">
        <v>726310</v>
      </c>
      <c r="G437" s="80" t="s">
        <v>626</v>
      </c>
      <c r="H437" s="122" t="s">
        <v>725</v>
      </c>
      <c r="I437" s="178" t="s">
        <v>3901</v>
      </c>
    </row>
    <row r="438" spans="1:9" ht="15" x14ac:dyDescent="0.25">
      <c r="A438" s="5" t="s">
        <v>2252</v>
      </c>
      <c r="B438" s="78">
        <v>44371</v>
      </c>
      <c r="C438" s="71" t="s">
        <v>3067</v>
      </c>
      <c r="D438" s="192">
        <v>436</v>
      </c>
      <c r="E438" s="72">
        <v>138</v>
      </c>
      <c r="F438" s="73">
        <v>584954</v>
      </c>
      <c r="G438" s="80" t="s">
        <v>622</v>
      </c>
      <c r="H438" s="122" t="s">
        <v>37</v>
      </c>
      <c r="I438" s="178" t="s">
        <v>3901</v>
      </c>
    </row>
    <row r="439" spans="1:9" ht="15" x14ac:dyDescent="0.25">
      <c r="A439" s="5" t="s">
        <v>1908</v>
      </c>
      <c r="B439" s="78">
        <v>44371</v>
      </c>
      <c r="C439" s="71" t="s">
        <v>3068</v>
      </c>
      <c r="D439" s="192">
        <v>437</v>
      </c>
      <c r="E439" s="72">
        <v>139</v>
      </c>
      <c r="F439" s="73">
        <v>717660</v>
      </c>
      <c r="G439" s="80" t="s">
        <v>626</v>
      </c>
      <c r="H439" s="122" t="s">
        <v>687</v>
      </c>
      <c r="I439" s="178" t="s">
        <v>3901</v>
      </c>
    </row>
    <row r="440" spans="1:9" ht="15" x14ac:dyDescent="0.25">
      <c r="A440" s="5" t="s">
        <v>2994</v>
      </c>
      <c r="B440" s="78">
        <v>44372</v>
      </c>
      <c r="C440" s="71" t="s">
        <v>3070</v>
      </c>
      <c r="D440" s="192">
        <v>438</v>
      </c>
      <c r="E440" s="72">
        <v>140</v>
      </c>
      <c r="F440" s="73">
        <v>1143020</v>
      </c>
      <c r="G440" s="80" t="s">
        <v>45</v>
      </c>
      <c r="H440" s="122" t="s">
        <v>32</v>
      </c>
      <c r="I440" s="178" t="s">
        <v>3901</v>
      </c>
    </row>
    <row r="441" spans="1:9" ht="15" x14ac:dyDescent="0.25">
      <c r="A441" s="5" t="s">
        <v>2953</v>
      </c>
      <c r="B441" s="78">
        <v>44372</v>
      </c>
      <c r="C441" s="71" t="s">
        <v>3071</v>
      </c>
      <c r="D441" s="192">
        <v>439</v>
      </c>
      <c r="E441" s="72">
        <v>141</v>
      </c>
      <c r="F441" s="73">
        <v>1045890</v>
      </c>
      <c r="G441" s="80" t="s">
        <v>38</v>
      </c>
      <c r="H441" s="122" t="s">
        <v>127</v>
      </c>
      <c r="I441" s="178" t="s">
        <v>3901</v>
      </c>
    </row>
    <row r="442" spans="1:9" ht="15" x14ac:dyDescent="0.25">
      <c r="A442" s="5" t="s">
        <v>2644</v>
      </c>
      <c r="B442" s="171">
        <v>44373</v>
      </c>
      <c r="C442" s="71" t="s">
        <v>3087</v>
      </c>
      <c r="D442" s="192">
        <v>440</v>
      </c>
      <c r="E442" s="72">
        <v>142</v>
      </c>
      <c r="F442" s="73">
        <v>555405</v>
      </c>
      <c r="G442" s="80" t="s">
        <v>622</v>
      </c>
      <c r="H442" s="122" t="s">
        <v>132</v>
      </c>
      <c r="I442" s="178" t="s">
        <v>3901</v>
      </c>
    </row>
    <row r="443" spans="1:9" ht="15" x14ac:dyDescent="0.25">
      <c r="A443" s="5" t="s">
        <v>3015</v>
      </c>
      <c r="B443" s="171">
        <v>44375</v>
      </c>
      <c r="C443" s="71" t="s">
        <v>3088</v>
      </c>
      <c r="D443" s="192">
        <v>441</v>
      </c>
      <c r="E443" s="72">
        <v>143</v>
      </c>
      <c r="F443" s="73">
        <v>868515</v>
      </c>
      <c r="G443" s="80" t="s">
        <v>38</v>
      </c>
      <c r="H443" s="122" t="s">
        <v>64</v>
      </c>
      <c r="I443" s="178" t="s">
        <v>3901</v>
      </c>
    </row>
    <row r="444" spans="1:9" ht="15" x14ac:dyDescent="0.25">
      <c r="A444" s="5" t="s">
        <v>3065</v>
      </c>
      <c r="B444" s="171">
        <v>44375</v>
      </c>
      <c r="C444" s="71" t="s">
        <v>3089</v>
      </c>
      <c r="D444" s="192">
        <v>442</v>
      </c>
      <c r="E444" s="72">
        <v>144</v>
      </c>
      <c r="F444" s="73">
        <v>690040</v>
      </c>
      <c r="G444" s="80" t="s">
        <v>626</v>
      </c>
      <c r="H444" s="122" t="s">
        <v>50</v>
      </c>
      <c r="I444" s="178" t="s">
        <v>3901</v>
      </c>
    </row>
    <row r="445" spans="1:9" ht="15" x14ac:dyDescent="0.25">
      <c r="A445" s="5" t="s">
        <v>1932</v>
      </c>
      <c r="B445" s="171">
        <v>44375</v>
      </c>
      <c r="C445" s="71" t="s">
        <v>3090</v>
      </c>
      <c r="D445" s="192">
        <v>443</v>
      </c>
      <c r="E445" s="72">
        <v>145</v>
      </c>
      <c r="F445" s="73">
        <v>739153</v>
      </c>
      <c r="G445" s="80" t="s">
        <v>645</v>
      </c>
      <c r="H445" s="122" t="s">
        <v>686</v>
      </c>
      <c r="I445" s="178" t="s">
        <v>3901</v>
      </c>
    </row>
    <row r="446" spans="1:9" ht="15" x14ac:dyDescent="0.25">
      <c r="A446" s="5" t="s">
        <v>3093</v>
      </c>
      <c r="B446" s="171">
        <v>44376</v>
      </c>
      <c r="C446" s="71" t="s">
        <v>3091</v>
      </c>
      <c r="D446" s="192">
        <v>444</v>
      </c>
      <c r="E446" s="72">
        <v>146</v>
      </c>
      <c r="F446" s="73">
        <v>1801300</v>
      </c>
      <c r="G446" s="80" t="s">
        <v>2943</v>
      </c>
      <c r="H446" s="122" t="s">
        <v>232</v>
      </c>
      <c r="I446" s="178" t="s">
        <v>3901</v>
      </c>
    </row>
    <row r="447" spans="1:9" ht="15" x14ac:dyDescent="0.25">
      <c r="A447" s="5" t="s">
        <v>3046</v>
      </c>
      <c r="B447" s="171">
        <v>44376</v>
      </c>
      <c r="C447" s="71" t="s">
        <v>3092</v>
      </c>
      <c r="D447" s="192">
        <v>445</v>
      </c>
      <c r="E447" s="72">
        <v>147</v>
      </c>
      <c r="F447" s="73">
        <v>1191400</v>
      </c>
      <c r="G447" s="80" t="s">
        <v>18</v>
      </c>
      <c r="H447" s="122" t="s">
        <v>102</v>
      </c>
      <c r="I447" s="178" t="s">
        <v>3901</v>
      </c>
    </row>
    <row r="448" spans="1:9" ht="15" x14ac:dyDescent="0.25">
      <c r="A448" s="5" t="s">
        <v>2320</v>
      </c>
      <c r="B448" s="171">
        <v>44377</v>
      </c>
      <c r="C448" s="71" t="s">
        <v>3095</v>
      </c>
      <c r="D448" s="192">
        <v>446</v>
      </c>
      <c r="E448" s="72">
        <v>148</v>
      </c>
      <c r="F448" s="73">
        <v>753076</v>
      </c>
      <c r="G448" s="80" t="s">
        <v>645</v>
      </c>
      <c r="H448" s="122" t="s">
        <v>32</v>
      </c>
      <c r="I448" s="178" t="s">
        <v>3901</v>
      </c>
    </row>
    <row r="449" spans="1:9" ht="15" x14ac:dyDescent="0.25">
      <c r="A449" s="5" t="s">
        <v>3000</v>
      </c>
      <c r="B449" s="171">
        <v>44377</v>
      </c>
      <c r="C449" s="71" t="s">
        <v>3096</v>
      </c>
      <c r="D449" s="192">
        <v>447</v>
      </c>
      <c r="E449" s="72">
        <v>149</v>
      </c>
      <c r="F449" s="73">
        <v>660400</v>
      </c>
      <c r="G449" s="80" t="s">
        <v>38</v>
      </c>
      <c r="H449" s="122" t="s">
        <v>32</v>
      </c>
      <c r="I449" s="178" t="s">
        <v>3901</v>
      </c>
    </row>
    <row r="450" spans="1:9" ht="15" x14ac:dyDescent="0.25">
      <c r="A450" s="5" t="s">
        <v>3028</v>
      </c>
      <c r="B450" s="171">
        <v>44377</v>
      </c>
      <c r="C450" s="71" t="s">
        <v>3097</v>
      </c>
      <c r="D450" s="192">
        <v>448</v>
      </c>
      <c r="E450" s="72">
        <v>150</v>
      </c>
      <c r="F450" s="73">
        <v>1319400</v>
      </c>
      <c r="G450" s="80" t="s">
        <v>18</v>
      </c>
      <c r="H450" s="122" t="s">
        <v>57</v>
      </c>
      <c r="I450" s="178" t="s">
        <v>3901</v>
      </c>
    </row>
    <row r="451" spans="1:9" ht="15" x14ac:dyDescent="0.25">
      <c r="A451" s="5" t="s">
        <v>2600</v>
      </c>
      <c r="B451" s="171">
        <v>44377</v>
      </c>
      <c r="C451" s="71" t="s">
        <v>3098</v>
      </c>
      <c r="D451" s="192">
        <v>449</v>
      </c>
      <c r="E451" s="72">
        <v>151</v>
      </c>
      <c r="F451" s="73">
        <v>1329145</v>
      </c>
      <c r="G451" s="80" t="s">
        <v>632</v>
      </c>
      <c r="H451" s="122" t="s">
        <v>132</v>
      </c>
      <c r="I451" s="178" t="s">
        <v>3901</v>
      </c>
    </row>
    <row r="452" spans="1:9" ht="15" x14ac:dyDescent="0.25">
      <c r="A452" s="5" t="s">
        <v>3016</v>
      </c>
      <c r="B452" s="171">
        <v>44377</v>
      </c>
      <c r="C452" s="71" t="s">
        <v>3113</v>
      </c>
      <c r="D452" s="192">
        <v>450</v>
      </c>
      <c r="E452" s="72">
        <v>152</v>
      </c>
      <c r="F452" s="73">
        <v>1984900</v>
      </c>
      <c r="G452" s="80" t="s">
        <v>2943</v>
      </c>
      <c r="H452" s="173" t="s">
        <v>686</v>
      </c>
      <c r="I452" s="178" t="s">
        <v>3901</v>
      </c>
    </row>
    <row r="453" spans="1:9" ht="15" x14ac:dyDescent="0.25">
      <c r="A453" s="5" t="s">
        <v>2894</v>
      </c>
      <c r="B453" s="171">
        <v>44377</v>
      </c>
      <c r="C453" s="71" t="s">
        <v>3114</v>
      </c>
      <c r="D453" s="192">
        <v>451</v>
      </c>
      <c r="E453" s="72">
        <v>153</v>
      </c>
      <c r="F453" s="73">
        <v>726387</v>
      </c>
      <c r="G453" s="80" t="s">
        <v>626</v>
      </c>
      <c r="H453" s="173" t="s">
        <v>725</v>
      </c>
      <c r="I453" s="178" t="s">
        <v>3901</v>
      </c>
    </row>
    <row r="454" spans="1:9" ht="15" x14ac:dyDescent="0.25">
      <c r="A454" s="5" t="s">
        <v>2985</v>
      </c>
      <c r="B454" s="171">
        <v>44377</v>
      </c>
      <c r="C454" s="71" t="s">
        <v>3115</v>
      </c>
      <c r="D454" s="192">
        <v>452</v>
      </c>
      <c r="E454" s="72">
        <v>154</v>
      </c>
      <c r="F454" s="73">
        <v>985372</v>
      </c>
      <c r="G454" s="80" t="s">
        <v>45</v>
      </c>
      <c r="H454" s="173" t="s">
        <v>16</v>
      </c>
      <c r="I454" s="178" t="s">
        <v>3901</v>
      </c>
    </row>
    <row r="455" spans="1:9" ht="15" x14ac:dyDescent="0.25">
      <c r="A455" s="5" t="s">
        <v>2996</v>
      </c>
      <c r="B455" s="171">
        <v>44377</v>
      </c>
      <c r="C455" s="71" t="s">
        <v>3116</v>
      </c>
      <c r="D455" s="192">
        <v>453</v>
      </c>
      <c r="E455" s="72">
        <v>155</v>
      </c>
      <c r="F455" s="73">
        <v>752970</v>
      </c>
      <c r="G455" s="80" t="s">
        <v>45</v>
      </c>
      <c r="H455" s="173" t="s">
        <v>37</v>
      </c>
      <c r="I455" s="178" t="s">
        <v>3901</v>
      </c>
    </row>
    <row r="456" spans="1:9" ht="15" x14ac:dyDescent="0.25">
      <c r="A456" s="5" t="s">
        <v>3018</v>
      </c>
      <c r="B456" s="171">
        <v>44377</v>
      </c>
      <c r="C456" s="71" t="s">
        <v>3117</v>
      </c>
      <c r="D456" s="192">
        <v>454</v>
      </c>
      <c r="E456" s="72">
        <v>156</v>
      </c>
      <c r="F456" s="73">
        <v>1418100</v>
      </c>
      <c r="G456" s="80" t="s">
        <v>18</v>
      </c>
      <c r="H456" s="173" t="s">
        <v>25</v>
      </c>
      <c r="I456" s="178" t="s">
        <v>3901</v>
      </c>
    </row>
    <row r="457" spans="1:9" ht="15" x14ac:dyDescent="0.25">
      <c r="A457" s="5" t="s">
        <v>2991</v>
      </c>
      <c r="B457" s="171">
        <v>44377</v>
      </c>
      <c r="C457" s="71" t="s">
        <v>3118</v>
      </c>
      <c r="D457" s="192">
        <v>455</v>
      </c>
      <c r="E457" s="72">
        <v>157</v>
      </c>
      <c r="F457" s="73">
        <v>547663</v>
      </c>
      <c r="G457" s="80" t="s">
        <v>626</v>
      </c>
      <c r="H457" s="173" t="s">
        <v>132</v>
      </c>
      <c r="I457" s="178" t="s">
        <v>3901</v>
      </c>
    </row>
    <row r="458" spans="1:9" ht="15" x14ac:dyDescent="0.25">
      <c r="A458" s="5" t="s">
        <v>2493</v>
      </c>
      <c r="B458" s="171">
        <v>44377</v>
      </c>
      <c r="C458" s="71" t="s">
        <v>3119</v>
      </c>
      <c r="D458" s="192">
        <v>456</v>
      </c>
      <c r="E458" s="72">
        <v>158</v>
      </c>
      <c r="F458" s="73">
        <v>999990</v>
      </c>
      <c r="G458" s="80" t="s">
        <v>18</v>
      </c>
      <c r="H458" s="173" t="s">
        <v>64</v>
      </c>
      <c r="I458" s="178" t="s">
        <v>3901</v>
      </c>
    </row>
    <row r="459" spans="1:9" ht="15" x14ac:dyDescent="0.25">
      <c r="A459" s="5" t="s">
        <v>3041</v>
      </c>
      <c r="B459" s="171">
        <v>44377</v>
      </c>
      <c r="C459" s="71" t="s">
        <v>3120</v>
      </c>
      <c r="D459" s="192">
        <v>457</v>
      </c>
      <c r="E459" s="72">
        <v>159</v>
      </c>
      <c r="F459" s="73">
        <v>703162</v>
      </c>
      <c r="G459" s="80" t="s">
        <v>626</v>
      </c>
      <c r="H459" s="173" t="s">
        <v>16</v>
      </c>
      <c r="I459" s="178" t="s">
        <v>3901</v>
      </c>
    </row>
    <row r="460" spans="1:9" ht="15" x14ac:dyDescent="0.25">
      <c r="A460" s="5" t="s">
        <v>3082</v>
      </c>
      <c r="B460" s="171">
        <v>44377</v>
      </c>
      <c r="C460" s="71" t="s">
        <v>3121</v>
      </c>
      <c r="D460" s="192">
        <v>458</v>
      </c>
      <c r="E460" s="72">
        <v>160</v>
      </c>
      <c r="F460" s="73">
        <v>699760</v>
      </c>
      <c r="G460" s="80" t="s">
        <v>626</v>
      </c>
      <c r="H460" s="173" t="s">
        <v>175</v>
      </c>
      <c r="I460" s="178" t="s">
        <v>3901</v>
      </c>
    </row>
    <row r="461" spans="1:9" ht="15" x14ac:dyDescent="0.25">
      <c r="A461" s="5" t="s">
        <v>3077</v>
      </c>
      <c r="B461" s="171">
        <v>44377</v>
      </c>
      <c r="C461" s="71" t="s">
        <v>3122</v>
      </c>
      <c r="D461" s="192">
        <v>459</v>
      </c>
      <c r="E461" s="72">
        <v>161</v>
      </c>
      <c r="F461" s="73">
        <v>1314298</v>
      </c>
      <c r="G461" s="80" t="s">
        <v>18</v>
      </c>
      <c r="H461" s="173" t="s">
        <v>116</v>
      </c>
      <c r="I461" s="178" t="s">
        <v>3901</v>
      </c>
    </row>
    <row r="462" spans="1:9" ht="15" x14ac:dyDescent="0.25">
      <c r="A462" s="11" t="s">
        <v>3104</v>
      </c>
      <c r="B462" s="171">
        <v>44377</v>
      </c>
      <c r="C462" s="71" t="s">
        <v>3298</v>
      </c>
      <c r="D462" s="192">
        <v>460</v>
      </c>
      <c r="E462" s="72">
        <v>162</v>
      </c>
      <c r="F462" s="73">
        <v>1096901</v>
      </c>
      <c r="G462" s="80" t="s">
        <v>45</v>
      </c>
      <c r="H462" s="173" t="s">
        <v>32</v>
      </c>
      <c r="I462" s="178" t="s">
        <v>3901</v>
      </c>
    </row>
    <row r="463" spans="1:9" ht="15" x14ac:dyDescent="0.25">
      <c r="A463" s="5" t="s">
        <v>3063</v>
      </c>
      <c r="B463" s="171">
        <v>44377</v>
      </c>
      <c r="C463" s="71" t="s">
        <v>3299</v>
      </c>
      <c r="D463" s="192">
        <v>461</v>
      </c>
      <c r="E463" s="72">
        <v>163</v>
      </c>
      <c r="F463" s="73">
        <v>999990</v>
      </c>
      <c r="G463" s="80" t="s">
        <v>45</v>
      </c>
      <c r="H463" s="173" t="s">
        <v>686</v>
      </c>
      <c r="I463" s="178" t="s">
        <v>3901</v>
      </c>
    </row>
    <row r="464" spans="1:9" s="173" customFormat="1" ht="15" x14ac:dyDescent="0.25">
      <c r="A464" s="5" t="s">
        <v>3075</v>
      </c>
      <c r="B464" s="171">
        <v>44384</v>
      </c>
      <c r="C464" s="71" t="s">
        <v>3136</v>
      </c>
      <c r="D464" s="192">
        <v>462</v>
      </c>
      <c r="E464" s="72">
        <v>164</v>
      </c>
      <c r="F464" s="73">
        <v>1999900</v>
      </c>
      <c r="G464" s="80" t="s">
        <v>2943</v>
      </c>
      <c r="H464" s="173" t="s">
        <v>116</v>
      </c>
      <c r="I464" s="173" t="s">
        <v>3902</v>
      </c>
    </row>
    <row r="465" spans="1:9" s="173" customFormat="1" ht="15" x14ac:dyDescent="0.25">
      <c r="A465" s="5" t="s">
        <v>2956</v>
      </c>
      <c r="B465" s="171">
        <v>44384</v>
      </c>
      <c r="C465" s="71" t="s">
        <v>3137</v>
      </c>
      <c r="D465" s="192">
        <v>463</v>
      </c>
      <c r="E465" s="72">
        <v>165</v>
      </c>
      <c r="F465" s="73">
        <v>722950</v>
      </c>
      <c r="G465" s="80" t="s">
        <v>626</v>
      </c>
      <c r="H465" s="173" t="s">
        <v>175</v>
      </c>
      <c r="I465" s="178" t="s">
        <v>3902</v>
      </c>
    </row>
    <row r="466" spans="1:9" s="173" customFormat="1" ht="15" x14ac:dyDescent="0.25">
      <c r="A466" s="11" t="s">
        <v>3109</v>
      </c>
      <c r="B466" s="171">
        <v>44384</v>
      </c>
      <c r="C466" s="71" t="s">
        <v>3138</v>
      </c>
      <c r="D466" s="192">
        <v>464</v>
      </c>
      <c r="E466" s="72">
        <v>166</v>
      </c>
      <c r="F466" s="73">
        <v>722950</v>
      </c>
      <c r="G466" s="80" t="s">
        <v>626</v>
      </c>
      <c r="H466" s="173" t="s">
        <v>16</v>
      </c>
      <c r="I466" s="178" t="s">
        <v>3902</v>
      </c>
    </row>
    <row r="467" spans="1:9" s="173" customFormat="1" ht="15" x14ac:dyDescent="0.25">
      <c r="A467" s="5" t="s">
        <v>3079</v>
      </c>
      <c r="B467" s="171">
        <v>44384</v>
      </c>
      <c r="C467" s="71" t="s">
        <v>3139</v>
      </c>
      <c r="D467" s="192">
        <v>465</v>
      </c>
      <c r="E467" s="72">
        <v>167</v>
      </c>
      <c r="F467" s="73">
        <v>991100</v>
      </c>
      <c r="G467" s="80" t="s">
        <v>38</v>
      </c>
      <c r="H467" s="173" t="s">
        <v>116</v>
      </c>
      <c r="I467" s="178" t="s">
        <v>3902</v>
      </c>
    </row>
    <row r="468" spans="1:9" ht="15" x14ac:dyDescent="0.25">
      <c r="A468" s="5" t="s">
        <v>2442</v>
      </c>
      <c r="B468" s="171">
        <v>44385</v>
      </c>
      <c r="C468" s="71" t="s">
        <v>3140</v>
      </c>
      <c r="D468" s="192">
        <v>466</v>
      </c>
      <c r="E468" s="72">
        <v>168</v>
      </c>
      <c r="F468" s="73">
        <v>756240</v>
      </c>
      <c r="G468" s="80" t="s">
        <v>645</v>
      </c>
      <c r="H468" s="173" t="s">
        <v>102</v>
      </c>
      <c r="I468" s="178" t="s">
        <v>3902</v>
      </c>
    </row>
    <row r="469" spans="1:9" ht="15" x14ac:dyDescent="0.25">
      <c r="A469" s="5" t="s">
        <v>524</v>
      </c>
      <c r="B469" s="171">
        <v>44385</v>
      </c>
      <c r="C469" s="71" t="s">
        <v>3141</v>
      </c>
      <c r="D469" s="192">
        <v>467</v>
      </c>
      <c r="E469" s="72">
        <v>169</v>
      </c>
      <c r="F469" s="73">
        <v>1051000</v>
      </c>
      <c r="G469" s="80" t="s">
        <v>18</v>
      </c>
      <c r="H469" s="173" t="s">
        <v>127</v>
      </c>
      <c r="I469" s="178" t="s">
        <v>3902</v>
      </c>
    </row>
    <row r="470" spans="1:9" ht="15" x14ac:dyDescent="0.25">
      <c r="A470" s="105" t="s">
        <v>3186</v>
      </c>
      <c r="B470" s="171">
        <v>44386</v>
      </c>
      <c r="C470" s="71" t="s">
        <v>3159</v>
      </c>
      <c r="D470" s="192">
        <v>468</v>
      </c>
      <c r="E470" s="72">
        <v>170</v>
      </c>
      <c r="F470" s="73">
        <v>752001</v>
      </c>
      <c r="G470" s="80" t="s">
        <v>645</v>
      </c>
      <c r="H470" s="173" t="s">
        <v>232</v>
      </c>
      <c r="I470" s="178" t="s">
        <v>3902</v>
      </c>
    </row>
    <row r="471" spans="1:9" ht="15" x14ac:dyDescent="0.25">
      <c r="A471" s="5" t="s">
        <v>2491</v>
      </c>
      <c r="B471" s="171">
        <v>44387</v>
      </c>
      <c r="C471" s="71" t="s">
        <v>3160</v>
      </c>
      <c r="D471" s="192">
        <v>469</v>
      </c>
      <c r="E471" s="72">
        <v>171</v>
      </c>
      <c r="F471" s="73">
        <v>1191400</v>
      </c>
      <c r="G471" s="80" t="s">
        <v>18</v>
      </c>
      <c r="H471" s="173" t="s">
        <v>127</v>
      </c>
      <c r="I471" s="178" t="s">
        <v>3902</v>
      </c>
    </row>
    <row r="472" spans="1:9" ht="15" x14ac:dyDescent="0.25">
      <c r="A472" s="5" t="s">
        <v>2626</v>
      </c>
      <c r="B472" s="171">
        <v>44387</v>
      </c>
      <c r="C472" s="71" t="s">
        <v>3161</v>
      </c>
      <c r="D472" s="192">
        <v>470</v>
      </c>
      <c r="E472" s="72">
        <v>172</v>
      </c>
      <c r="F472" s="73">
        <v>752001</v>
      </c>
      <c r="G472" s="80" t="s">
        <v>645</v>
      </c>
      <c r="H472" s="173" t="s">
        <v>725</v>
      </c>
      <c r="I472" s="178" t="s">
        <v>3902</v>
      </c>
    </row>
    <row r="473" spans="1:9" ht="15" x14ac:dyDescent="0.25">
      <c r="A473" s="5" t="s">
        <v>1314</v>
      </c>
      <c r="B473" s="171">
        <v>44387</v>
      </c>
      <c r="C473" s="71" t="s">
        <v>3162</v>
      </c>
      <c r="D473" s="192">
        <v>471</v>
      </c>
      <c r="E473" s="72">
        <v>173</v>
      </c>
      <c r="F473" s="73">
        <v>1544900</v>
      </c>
      <c r="G473" s="80" t="s">
        <v>18</v>
      </c>
      <c r="H473" s="173" t="s">
        <v>82</v>
      </c>
      <c r="I473" s="178" t="s">
        <v>3902</v>
      </c>
    </row>
    <row r="474" spans="1:9" ht="15" x14ac:dyDescent="0.25">
      <c r="A474" s="7" t="s">
        <v>3149</v>
      </c>
      <c r="B474" s="171">
        <v>44389</v>
      </c>
      <c r="C474" s="71" t="s">
        <v>3163</v>
      </c>
      <c r="D474" s="192">
        <v>472</v>
      </c>
      <c r="E474" s="72">
        <v>174</v>
      </c>
      <c r="F474" s="73">
        <v>1496900</v>
      </c>
      <c r="G474" s="80" t="s">
        <v>18</v>
      </c>
      <c r="H474" s="173" t="s">
        <v>102</v>
      </c>
      <c r="I474" s="178" t="s">
        <v>3902</v>
      </c>
    </row>
    <row r="475" spans="1:9" ht="15" x14ac:dyDescent="0.25">
      <c r="A475" s="5" t="s">
        <v>1762</v>
      </c>
      <c r="B475" s="171">
        <v>44389</v>
      </c>
      <c r="C475" s="71" t="s">
        <v>3164</v>
      </c>
      <c r="D475" s="192">
        <v>473</v>
      </c>
      <c r="E475" s="72">
        <v>175</v>
      </c>
      <c r="F475" s="73">
        <v>1051000</v>
      </c>
      <c r="G475" s="80" t="s">
        <v>18</v>
      </c>
      <c r="H475" s="173" t="s">
        <v>687</v>
      </c>
      <c r="I475" s="178" t="s">
        <v>3902</v>
      </c>
    </row>
    <row r="476" spans="1:9" ht="15" x14ac:dyDescent="0.25">
      <c r="A476" s="5" t="s">
        <v>3057</v>
      </c>
      <c r="B476" s="171">
        <v>44390</v>
      </c>
      <c r="C476" s="71" t="s">
        <v>3171</v>
      </c>
      <c r="D476" s="192">
        <v>474</v>
      </c>
      <c r="E476" s="72">
        <v>176</v>
      </c>
      <c r="F476" s="73">
        <v>786050</v>
      </c>
      <c r="G476" s="80" t="s">
        <v>626</v>
      </c>
      <c r="H476" s="173" t="s">
        <v>687</v>
      </c>
      <c r="I476" s="178" t="s">
        <v>3902</v>
      </c>
    </row>
    <row r="477" spans="1:9" ht="15" x14ac:dyDescent="0.25">
      <c r="A477" s="11" t="s">
        <v>3152</v>
      </c>
      <c r="B477" s="171">
        <v>44390</v>
      </c>
      <c r="C477" s="71" t="s">
        <v>3172</v>
      </c>
      <c r="D477" s="192">
        <v>475</v>
      </c>
      <c r="E477" s="72">
        <v>177</v>
      </c>
      <c r="F477" s="73">
        <v>1119100</v>
      </c>
      <c r="G477" s="80" t="s">
        <v>38</v>
      </c>
      <c r="H477" s="173" t="s">
        <v>82</v>
      </c>
      <c r="I477" s="178" t="s">
        <v>3902</v>
      </c>
    </row>
    <row r="478" spans="1:9" ht="15" x14ac:dyDescent="0.25">
      <c r="A478" s="5" t="s">
        <v>2295</v>
      </c>
      <c r="B478" s="171">
        <v>44390</v>
      </c>
      <c r="C478" s="71" t="s">
        <v>3173</v>
      </c>
      <c r="D478" s="192">
        <v>476</v>
      </c>
      <c r="E478" s="72">
        <v>178</v>
      </c>
      <c r="F478" s="73">
        <v>752001</v>
      </c>
      <c r="G478" s="80" t="s">
        <v>645</v>
      </c>
      <c r="H478" s="173" t="s">
        <v>250</v>
      </c>
      <c r="I478" s="178" t="s">
        <v>3902</v>
      </c>
    </row>
    <row r="479" spans="1:9" ht="15" x14ac:dyDescent="0.25">
      <c r="A479" s="5" t="s">
        <v>2412</v>
      </c>
      <c r="B479" s="171">
        <v>44390</v>
      </c>
      <c r="C479" s="71" t="s">
        <v>3174</v>
      </c>
      <c r="D479" s="192">
        <v>477</v>
      </c>
      <c r="E479" s="72">
        <v>179</v>
      </c>
      <c r="F479" s="73">
        <v>752001</v>
      </c>
      <c r="G479" s="80" t="s">
        <v>645</v>
      </c>
      <c r="H479" s="173" t="s">
        <v>64</v>
      </c>
      <c r="I479" s="178" t="s">
        <v>3902</v>
      </c>
    </row>
    <row r="480" spans="1:9" ht="15" x14ac:dyDescent="0.25">
      <c r="A480" s="11" t="s">
        <v>3107</v>
      </c>
      <c r="B480" s="171">
        <v>44390</v>
      </c>
      <c r="C480" s="71" t="s">
        <v>3175</v>
      </c>
      <c r="D480" s="192">
        <v>478</v>
      </c>
      <c r="E480" s="72">
        <v>180</v>
      </c>
      <c r="F480" s="73">
        <v>999990</v>
      </c>
      <c r="G480" s="80" t="s">
        <v>45</v>
      </c>
      <c r="H480" s="173" t="s">
        <v>92</v>
      </c>
      <c r="I480" s="178" t="s">
        <v>3902</v>
      </c>
    </row>
    <row r="481" spans="1:9" ht="15" x14ac:dyDescent="0.25">
      <c r="A481" s="5" t="s">
        <v>3017</v>
      </c>
      <c r="B481" s="171">
        <v>44391</v>
      </c>
      <c r="C481" s="71" t="s">
        <v>3184</v>
      </c>
      <c r="D481" s="192">
        <v>479</v>
      </c>
      <c r="E481" s="72">
        <v>181</v>
      </c>
      <c r="F481" s="73">
        <v>1051000</v>
      </c>
      <c r="G481" s="80" t="s">
        <v>18</v>
      </c>
      <c r="H481" s="173" t="s">
        <v>64</v>
      </c>
      <c r="I481" s="178" t="s">
        <v>3902</v>
      </c>
    </row>
    <row r="482" spans="1:9" ht="15" x14ac:dyDescent="0.25">
      <c r="A482" s="11" t="s">
        <v>3100</v>
      </c>
      <c r="B482" s="171">
        <v>44391</v>
      </c>
      <c r="C482" s="71" t="s">
        <v>3185</v>
      </c>
      <c r="D482" s="192">
        <v>480</v>
      </c>
      <c r="E482" s="72">
        <v>182</v>
      </c>
      <c r="F482" s="73">
        <v>1318100</v>
      </c>
      <c r="G482" s="80" t="s">
        <v>18</v>
      </c>
      <c r="H482" s="173" t="s">
        <v>32</v>
      </c>
      <c r="I482" s="178" t="s">
        <v>3902</v>
      </c>
    </row>
    <row r="483" spans="1:9" ht="15" x14ac:dyDescent="0.25">
      <c r="A483" s="11" t="s">
        <v>3180</v>
      </c>
      <c r="B483" s="171">
        <v>44392</v>
      </c>
      <c r="C483" s="71" t="s">
        <v>3196</v>
      </c>
      <c r="D483" s="192">
        <v>481</v>
      </c>
      <c r="E483" s="72">
        <v>183</v>
      </c>
      <c r="F483" s="73">
        <v>716351</v>
      </c>
      <c r="G483" s="80" t="s">
        <v>160</v>
      </c>
      <c r="H483" s="173" t="s">
        <v>725</v>
      </c>
      <c r="I483" s="178" t="s">
        <v>3902</v>
      </c>
    </row>
    <row r="484" spans="1:9" ht="15" x14ac:dyDescent="0.25">
      <c r="A484" s="5" t="s">
        <v>3059</v>
      </c>
      <c r="B484" s="171">
        <v>44392</v>
      </c>
      <c r="C484" s="71" t="s">
        <v>3197</v>
      </c>
      <c r="D484" s="192">
        <v>482</v>
      </c>
      <c r="E484" s="72">
        <v>184</v>
      </c>
      <c r="F484" s="73">
        <v>738450</v>
      </c>
      <c r="G484" s="80" t="s">
        <v>626</v>
      </c>
      <c r="H484" s="173" t="s">
        <v>37</v>
      </c>
      <c r="I484" s="178" t="s">
        <v>3902</v>
      </c>
    </row>
    <row r="485" spans="1:9" ht="15" x14ac:dyDescent="0.25">
      <c r="A485" s="11" t="s">
        <v>3143</v>
      </c>
      <c r="B485" s="171">
        <v>44392</v>
      </c>
      <c r="C485" s="71" t="s">
        <v>3198</v>
      </c>
      <c r="D485" s="192">
        <v>483</v>
      </c>
      <c r="E485" s="72">
        <v>185</v>
      </c>
      <c r="F485" s="73">
        <v>933100</v>
      </c>
      <c r="G485" s="80" t="s">
        <v>38</v>
      </c>
      <c r="H485" s="173" t="s">
        <v>50</v>
      </c>
      <c r="I485" s="178" t="s">
        <v>3902</v>
      </c>
    </row>
    <row r="486" spans="1:9" ht="15" x14ac:dyDescent="0.25">
      <c r="A486" s="5" t="s">
        <v>2413</v>
      </c>
      <c r="B486" s="171">
        <v>44392</v>
      </c>
      <c r="C486" s="71" t="s">
        <v>3199</v>
      </c>
      <c r="D486" s="192">
        <v>484</v>
      </c>
      <c r="E486" s="72">
        <v>186</v>
      </c>
      <c r="F486" s="73">
        <v>1770900</v>
      </c>
      <c r="G486" s="80" t="s">
        <v>18</v>
      </c>
      <c r="H486" s="173" t="s">
        <v>57</v>
      </c>
      <c r="I486" s="178" t="s">
        <v>3902</v>
      </c>
    </row>
    <row r="487" spans="1:9" ht="15" x14ac:dyDescent="0.25">
      <c r="A487" s="11" t="s">
        <v>3099</v>
      </c>
      <c r="B487" s="171">
        <v>44392</v>
      </c>
      <c r="C487" s="71" t="s">
        <v>3200</v>
      </c>
      <c r="D487" s="192">
        <v>485</v>
      </c>
      <c r="E487" s="72">
        <v>187</v>
      </c>
      <c r="F487" s="73">
        <v>1319400</v>
      </c>
      <c r="G487" s="80" t="s">
        <v>18</v>
      </c>
      <c r="H487" s="173" t="s">
        <v>57</v>
      </c>
      <c r="I487" s="178" t="s">
        <v>3902</v>
      </c>
    </row>
    <row r="488" spans="1:9" ht="15" x14ac:dyDescent="0.25">
      <c r="A488" s="7" t="s">
        <v>3056</v>
      </c>
      <c r="B488" s="171">
        <v>44392</v>
      </c>
      <c r="C488" s="71" t="s">
        <v>3201</v>
      </c>
      <c r="D488" s="192">
        <v>486</v>
      </c>
      <c r="E488" s="72">
        <v>188</v>
      </c>
      <c r="F488" s="73">
        <v>1051000</v>
      </c>
      <c r="G488" s="80" t="s">
        <v>18</v>
      </c>
      <c r="H488" s="173" t="s">
        <v>132</v>
      </c>
      <c r="I488" s="178" t="s">
        <v>3902</v>
      </c>
    </row>
    <row r="489" spans="1:9" ht="15" x14ac:dyDescent="0.25">
      <c r="A489" s="5" t="s">
        <v>2922</v>
      </c>
      <c r="B489" s="171">
        <v>44393</v>
      </c>
      <c r="C489" s="71" t="s">
        <v>3202</v>
      </c>
      <c r="D489" s="192">
        <v>487</v>
      </c>
      <c r="E489" s="72">
        <v>189</v>
      </c>
      <c r="F489" s="73">
        <v>999999</v>
      </c>
      <c r="G489" s="80" t="s">
        <v>45</v>
      </c>
      <c r="H489" s="173" t="s">
        <v>32</v>
      </c>
      <c r="I489" s="178" t="s">
        <v>3902</v>
      </c>
    </row>
    <row r="490" spans="1:9" ht="15" x14ac:dyDescent="0.25">
      <c r="A490" s="5" t="s">
        <v>2966</v>
      </c>
      <c r="B490" s="174">
        <v>44394</v>
      </c>
      <c r="C490" s="106" t="s">
        <v>3222</v>
      </c>
      <c r="D490" s="192">
        <v>488</v>
      </c>
      <c r="E490" s="111" t="s">
        <v>3223</v>
      </c>
      <c r="F490" s="107">
        <v>752001</v>
      </c>
      <c r="G490" s="80" t="s">
        <v>645</v>
      </c>
      <c r="H490" s="173" t="s">
        <v>175</v>
      </c>
      <c r="I490" s="178" t="s">
        <v>3902</v>
      </c>
    </row>
    <row r="491" spans="1:9" ht="15" x14ac:dyDescent="0.25">
      <c r="A491" s="5" t="s">
        <v>3085</v>
      </c>
      <c r="B491" s="174">
        <v>44394</v>
      </c>
      <c r="C491" s="106" t="s">
        <v>3224</v>
      </c>
      <c r="D491" s="192">
        <v>489</v>
      </c>
      <c r="E491" s="111" t="s">
        <v>3225</v>
      </c>
      <c r="F491" s="107">
        <v>1999900</v>
      </c>
      <c r="G491" s="80" t="s">
        <v>2943</v>
      </c>
      <c r="H491" s="173" t="s">
        <v>686</v>
      </c>
      <c r="I491" s="178" t="s">
        <v>3902</v>
      </c>
    </row>
    <row r="492" spans="1:9" ht="15" x14ac:dyDescent="0.25">
      <c r="A492" s="5" t="s">
        <v>3086</v>
      </c>
      <c r="B492" s="174">
        <v>44394</v>
      </c>
      <c r="C492" s="106" t="s">
        <v>3226</v>
      </c>
      <c r="D492" s="192">
        <v>490</v>
      </c>
      <c r="E492" s="111" t="s">
        <v>3227</v>
      </c>
      <c r="F492" s="107">
        <v>999990</v>
      </c>
      <c r="G492" s="80" t="s">
        <v>18</v>
      </c>
      <c r="H492" s="173" t="s">
        <v>50</v>
      </c>
      <c r="I492" s="178" t="s">
        <v>3902</v>
      </c>
    </row>
    <row r="493" spans="1:9" ht="15" x14ac:dyDescent="0.25">
      <c r="A493" s="5" t="s">
        <v>3002</v>
      </c>
      <c r="B493" s="174">
        <v>44396</v>
      </c>
      <c r="C493" s="106" t="s">
        <v>3228</v>
      </c>
      <c r="D493" s="192">
        <v>491</v>
      </c>
      <c r="E493" s="111" t="s">
        <v>3229</v>
      </c>
      <c r="F493" s="107">
        <v>738450</v>
      </c>
      <c r="G493" s="80" t="s">
        <v>626</v>
      </c>
      <c r="H493" s="173" t="s">
        <v>50</v>
      </c>
      <c r="I493" s="178" t="s">
        <v>3902</v>
      </c>
    </row>
    <row r="494" spans="1:9" ht="15" x14ac:dyDescent="0.25">
      <c r="A494" s="11" t="s">
        <v>3103</v>
      </c>
      <c r="B494" s="174">
        <v>44396</v>
      </c>
      <c r="C494" s="106" t="s">
        <v>3103</v>
      </c>
      <c r="D494" s="192">
        <v>492</v>
      </c>
      <c r="E494" s="111" t="s">
        <v>3230</v>
      </c>
      <c r="F494" s="107">
        <v>999990</v>
      </c>
      <c r="G494" s="80" t="s">
        <v>45</v>
      </c>
      <c r="H494" s="173" t="s">
        <v>32</v>
      </c>
      <c r="I494" s="178" t="s">
        <v>3902</v>
      </c>
    </row>
    <row r="495" spans="1:9" ht="15" x14ac:dyDescent="0.25">
      <c r="A495" s="11" t="s">
        <v>3129</v>
      </c>
      <c r="B495" s="174">
        <v>44396</v>
      </c>
      <c r="C495" s="106" t="s">
        <v>3231</v>
      </c>
      <c r="D495" s="192">
        <v>493</v>
      </c>
      <c r="E495" s="111" t="s">
        <v>3232</v>
      </c>
      <c r="F495" s="107">
        <v>1097889</v>
      </c>
      <c r="G495" s="80" t="s">
        <v>632</v>
      </c>
      <c r="H495" s="173" t="s">
        <v>137</v>
      </c>
      <c r="I495" s="178" t="s">
        <v>3902</v>
      </c>
    </row>
    <row r="496" spans="1:9" ht="15" x14ac:dyDescent="0.25">
      <c r="A496" s="5" t="s">
        <v>2990</v>
      </c>
      <c r="B496" s="174">
        <v>44396</v>
      </c>
      <c r="C496" s="106" t="s">
        <v>3233</v>
      </c>
      <c r="D496" s="192">
        <v>494</v>
      </c>
      <c r="E496" s="111" t="s">
        <v>3234</v>
      </c>
      <c r="F496" s="107">
        <v>738450</v>
      </c>
      <c r="G496" s="80" t="s">
        <v>626</v>
      </c>
      <c r="H496" s="173" t="s">
        <v>132</v>
      </c>
      <c r="I496" s="178" t="s">
        <v>3902</v>
      </c>
    </row>
    <row r="497" spans="1:9" s="103" customFormat="1" ht="15" x14ac:dyDescent="0.25">
      <c r="A497" s="175" t="s">
        <v>3245</v>
      </c>
      <c r="B497" s="174">
        <v>44397</v>
      </c>
      <c r="C497" s="176" t="s">
        <v>3235</v>
      </c>
      <c r="D497" s="192">
        <v>495</v>
      </c>
      <c r="E497" s="111" t="s">
        <v>3236</v>
      </c>
      <c r="F497" s="177">
        <v>1870174</v>
      </c>
      <c r="G497" s="80" t="s">
        <v>633</v>
      </c>
      <c r="H497" s="103" t="s">
        <v>597</v>
      </c>
      <c r="I497" s="178" t="s">
        <v>3902</v>
      </c>
    </row>
    <row r="498" spans="1:9" s="103" customFormat="1" ht="15" x14ac:dyDescent="0.25">
      <c r="A498" s="5" t="s">
        <v>3043</v>
      </c>
      <c r="B498" s="174">
        <v>44397</v>
      </c>
      <c r="C498" s="176" t="s">
        <v>3237</v>
      </c>
      <c r="D498" s="192">
        <v>496</v>
      </c>
      <c r="E498" s="111" t="s">
        <v>3238</v>
      </c>
      <c r="F498" s="177">
        <v>752001</v>
      </c>
      <c r="G498" s="80" t="s">
        <v>645</v>
      </c>
      <c r="H498" s="103" t="s">
        <v>102</v>
      </c>
      <c r="I498" s="178" t="s">
        <v>3902</v>
      </c>
    </row>
    <row r="499" spans="1:9" s="103" customFormat="1" ht="15" x14ac:dyDescent="0.25">
      <c r="A499" s="16" t="s">
        <v>3111</v>
      </c>
      <c r="B499" s="174">
        <v>44397</v>
      </c>
      <c r="C499" s="176" t="s">
        <v>3239</v>
      </c>
      <c r="D499" s="192">
        <v>497</v>
      </c>
      <c r="E499" s="111" t="s">
        <v>3240</v>
      </c>
      <c r="F499" s="177">
        <v>1765900</v>
      </c>
      <c r="G499" s="80" t="s">
        <v>18</v>
      </c>
      <c r="H499" s="103" t="s">
        <v>37</v>
      </c>
      <c r="I499" s="178" t="s">
        <v>3902</v>
      </c>
    </row>
    <row r="500" spans="1:9" s="103" customFormat="1" ht="15" x14ac:dyDescent="0.25">
      <c r="A500" s="5" t="s">
        <v>2979</v>
      </c>
      <c r="B500" s="174">
        <v>44397</v>
      </c>
      <c r="C500" s="176" t="s">
        <v>3241</v>
      </c>
      <c r="D500" s="192">
        <v>498</v>
      </c>
      <c r="E500" s="111" t="s">
        <v>3242</v>
      </c>
      <c r="F500" s="177">
        <v>606100</v>
      </c>
      <c r="G500" s="80" t="s">
        <v>622</v>
      </c>
      <c r="H500" s="103" t="s">
        <v>687</v>
      </c>
      <c r="I500" s="178" t="s">
        <v>3902</v>
      </c>
    </row>
    <row r="501" spans="1:9" s="103" customFormat="1" ht="15" x14ac:dyDescent="0.25">
      <c r="A501" s="16" t="s">
        <v>3166</v>
      </c>
      <c r="B501" s="174">
        <v>44397</v>
      </c>
      <c r="C501" s="176" t="s">
        <v>3243</v>
      </c>
      <c r="D501" s="192">
        <v>499</v>
      </c>
      <c r="E501" s="111" t="s">
        <v>3244</v>
      </c>
      <c r="F501" s="177">
        <v>661950</v>
      </c>
      <c r="G501" s="80" t="s">
        <v>626</v>
      </c>
      <c r="H501" s="103" t="s">
        <v>64</v>
      </c>
      <c r="I501" s="178" t="s">
        <v>3902</v>
      </c>
    </row>
    <row r="502" spans="1:9" s="103" customFormat="1" ht="15" x14ac:dyDescent="0.25">
      <c r="A502" s="5" t="s">
        <v>3019</v>
      </c>
      <c r="B502" s="171">
        <v>44398</v>
      </c>
      <c r="C502" s="71" t="s">
        <v>3247</v>
      </c>
      <c r="D502" s="192">
        <v>500</v>
      </c>
      <c r="E502" s="72">
        <v>202</v>
      </c>
      <c r="F502" s="73">
        <v>738450</v>
      </c>
      <c r="G502" s="80" t="s">
        <v>626</v>
      </c>
      <c r="H502" s="103" t="s">
        <v>137</v>
      </c>
      <c r="I502" s="178" t="s">
        <v>3902</v>
      </c>
    </row>
    <row r="503" spans="1:9" s="103" customFormat="1" ht="15" x14ac:dyDescent="0.25">
      <c r="A503" s="5" t="s">
        <v>2462</v>
      </c>
      <c r="B503" s="171">
        <v>44398</v>
      </c>
      <c r="C503" s="71" t="s">
        <v>3248</v>
      </c>
      <c r="D503" s="192">
        <v>501</v>
      </c>
      <c r="E503" s="72">
        <v>203</v>
      </c>
      <c r="F503" s="73">
        <v>738450</v>
      </c>
      <c r="G503" s="80" t="s">
        <v>626</v>
      </c>
      <c r="H503" s="103" t="s">
        <v>64</v>
      </c>
      <c r="I503" s="178" t="s">
        <v>3902</v>
      </c>
    </row>
    <row r="504" spans="1:9" s="103" customFormat="1" ht="15" x14ac:dyDescent="0.25">
      <c r="A504" s="5" t="s">
        <v>2993</v>
      </c>
      <c r="B504" s="171">
        <v>44398</v>
      </c>
      <c r="C504" s="71" t="s">
        <v>2993</v>
      </c>
      <c r="D504" s="192">
        <v>502</v>
      </c>
      <c r="E504" s="72">
        <v>204</v>
      </c>
      <c r="F504" s="73">
        <v>599990</v>
      </c>
      <c r="G504" s="80" t="s">
        <v>622</v>
      </c>
      <c r="H504" s="103" t="s">
        <v>64</v>
      </c>
      <c r="I504" s="178" t="s">
        <v>3902</v>
      </c>
    </row>
    <row r="505" spans="1:9" s="103" customFormat="1" ht="15" x14ac:dyDescent="0.25">
      <c r="A505" s="5" t="s">
        <v>3257</v>
      </c>
      <c r="B505" s="171">
        <v>44399</v>
      </c>
      <c r="C505" s="71" t="s">
        <v>1623</v>
      </c>
      <c r="D505" s="192">
        <v>503</v>
      </c>
      <c r="E505" s="72">
        <v>205</v>
      </c>
      <c r="F505" s="73">
        <v>1143441</v>
      </c>
      <c r="G505" s="80" t="s">
        <v>18</v>
      </c>
      <c r="H505" s="103" t="s">
        <v>597</v>
      </c>
      <c r="I505" s="178" t="s">
        <v>3902</v>
      </c>
    </row>
    <row r="506" spans="1:9" ht="15" x14ac:dyDescent="0.25">
      <c r="A506" s="7" t="s">
        <v>3256</v>
      </c>
      <c r="B506" s="171">
        <v>44399</v>
      </c>
      <c r="C506" s="71" t="s">
        <v>3252</v>
      </c>
      <c r="D506" s="192">
        <v>504</v>
      </c>
      <c r="E506" s="72">
        <v>206</v>
      </c>
      <c r="F506" s="73">
        <v>738450</v>
      </c>
      <c r="G506" s="80" t="s">
        <v>626</v>
      </c>
      <c r="H506" s="173" t="s">
        <v>82</v>
      </c>
      <c r="I506" s="178" t="s">
        <v>3902</v>
      </c>
    </row>
    <row r="507" spans="1:9" ht="15" x14ac:dyDescent="0.25">
      <c r="A507" s="5" t="s">
        <v>2992</v>
      </c>
      <c r="B507" s="171">
        <v>44399</v>
      </c>
      <c r="C507" s="71" t="s">
        <v>3253</v>
      </c>
      <c r="D507" s="192">
        <v>505</v>
      </c>
      <c r="E507" s="72">
        <v>207</v>
      </c>
      <c r="F507" s="73">
        <v>1097889</v>
      </c>
      <c r="G507" s="80" t="s">
        <v>632</v>
      </c>
      <c r="H507" s="173" t="s">
        <v>82</v>
      </c>
      <c r="I507" s="178" t="s">
        <v>3902</v>
      </c>
    </row>
    <row r="508" spans="1:9" ht="15" x14ac:dyDescent="0.25">
      <c r="A508" s="5" t="s">
        <v>2968</v>
      </c>
      <c r="B508" s="171">
        <v>44399</v>
      </c>
      <c r="C508" s="71" t="s">
        <v>3254</v>
      </c>
      <c r="D508" s="192">
        <v>506</v>
      </c>
      <c r="E508" s="72">
        <v>208</v>
      </c>
      <c r="F508" s="73">
        <v>756240</v>
      </c>
      <c r="G508" s="80" t="s">
        <v>645</v>
      </c>
      <c r="H508" s="173" t="s">
        <v>137</v>
      </c>
      <c r="I508" s="178" t="s">
        <v>3902</v>
      </c>
    </row>
    <row r="509" spans="1:9" ht="15" x14ac:dyDescent="0.25">
      <c r="A509" s="5" t="s">
        <v>3210</v>
      </c>
      <c r="B509" s="171">
        <v>44399</v>
      </c>
      <c r="C509" s="71" t="s">
        <v>3255</v>
      </c>
      <c r="D509" s="192">
        <v>507</v>
      </c>
      <c r="E509" s="72">
        <v>209</v>
      </c>
      <c r="F509" s="73">
        <v>1318100</v>
      </c>
      <c r="G509" s="80" t="s">
        <v>18</v>
      </c>
      <c r="H509" s="173" t="s">
        <v>232</v>
      </c>
      <c r="I509" s="178" t="s">
        <v>3902</v>
      </c>
    </row>
    <row r="510" spans="1:9" ht="15" x14ac:dyDescent="0.25">
      <c r="A510" s="5" t="s">
        <v>3026</v>
      </c>
      <c r="B510" s="171">
        <v>44400</v>
      </c>
      <c r="C510" s="71" t="s">
        <v>3263</v>
      </c>
      <c r="D510" s="192">
        <v>508</v>
      </c>
      <c r="E510" s="72">
        <v>210</v>
      </c>
      <c r="F510" s="73">
        <v>1051000</v>
      </c>
      <c r="G510" s="80" t="s">
        <v>18</v>
      </c>
      <c r="H510" s="173" t="s">
        <v>175</v>
      </c>
      <c r="I510" s="178" t="s">
        <v>3902</v>
      </c>
    </row>
    <row r="511" spans="1:9" ht="15" x14ac:dyDescent="0.25">
      <c r="A511" s="5" t="s">
        <v>2969</v>
      </c>
      <c r="B511" s="171">
        <v>44400</v>
      </c>
      <c r="C511" s="71" t="s">
        <v>3264</v>
      </c>
      <c r="D511" s="192">
        <v>509</v>
      </c>
      <c r="E511" s="72">
        <v>211</v>
      </c>
      <c r="F511" s="73">
        <v>752001</v>
      </c>
      <c r="G511" s="80" t="s">
        <v>645</v>
      </c>
      <c r="H511" s="173" t="s">
        <v>175</v>
      </c>
      <c r="I511" s="178" t="s">
        <v>3902</v>
      </c>
    </row>
    <row r="512" spans="1:9" ht="15" x14ac:dyDescent="0.25">
      <c r="A512" s="5" t="s">
        <v>3368</v>
      </c>
      <c r="B512" s="171">
        <v>44400</v>
      </c>
      <c r="C512" s="71" t="s">
        <v>3265</v>
      </c>
      <c r="D512" s="192">
        <v>510</v>
      </c>
      <c r="E512" s="72">
        <v>212</v>
      </c>
      <c r="F512" s="73">
        <v>1061100</v>
      </c>
      <c r="G512" s="80" t="s">
        <v>38</v>
      </c>
      <c r="H512" s="173" t="s">
        <v>232</v>
      </c>
      <c r="I512" s="178" t="s">
        <v>3902</v>
      </c>
    </row>
    <row r="513" spans="1:9" ht="15" x14ac:dyDescent="0.25">
      <c r="A513" s="5" t="s">
        <v>3027</v>
      </c>
      <c r="B513" s="171">
        <v>44400</v>
      </c>
      <c r="C513" s="71" t="s">
        <v>3266</v>
      </c>
      <c r="D513" s="192">
        <v>511</v>
      </c>
      <c r="E513" s="72">
        <v>213</v>
      </c>
      <c r="F513" s="73">
        <v>999999</v>
      </c>
      <c r="G513" s="80" t="s">
        <v>45</v>
      </c>
      <c r="H513" s="173" t="s">
        <v>32</v>
      </c>
      <c r="I513" s="178" t="s">
        <v>3902</v>
      </c>
    </row>
    <row r="514" spans="1:9" s="173" customFormat="1" ht="15" x14ac:dyDescent="0.25">
      <c r="A514" s="11" t="s">
        <v>3135</v>
      </c>
      <c r="B514" s="171">
        <v>44401</v>
      </c>
      <c r="C514" s="71" t="s">
        <v>3276</v>
      </c>
      <c r="D514" s="192">
        <v>512</v>
      </c>
      <c r="E514" s="72">
        <v>214</v>
      </c>
      <c r="F514" s="73">
        <v>716351</v>
      </c>
      <c r="G514" s="80" t="s">
        <v>160</v>
      </c>
      <c r="H514" s="173" t="s">
        <v>725</v>
      </c>
      <c r="I514" s="178" t="s">
        <v>3902</v>
      </c>
    </row>
    <row r="515" spans="1:9" ht="15" x14ac:dyDescent="0.25">
      <c r="A515" s="5" t="s">
        <v>1311</v>
      </c>
      <c r="B515" s="171">
        <v>44401</v>
      </c>
      <c r="C515" s="71" t="s">
        <v>3270</v>
      </c>
      <c r="D515" s="192">
        <v>513</v>
      </c>
      <c r="E515" s="72">
        <v>215</v>
      </c>
      <c r="F515" s="73">
        <v>1051000</v>
      </c>
      <c r="G515" s="80" t="s">
        <v>18</v>
      </c>
      <c r="H515" s="173" t="s">
        <v>250</v>
      </c>
      <c r="I515" s="178" t="s">
        <v>3902</v>
      </c>
    </row>
    <row r="516" spans="1:9" ht="15" x14ac:dyDescent="0.25">
      <c r="A516" s="11" t="s">
        <v>3132</v>
      </c>
      <c r="B516" s="171">
        <v>44401</v>
      </c>
      <c r="C516" s="71" t="s">
        <v>3271</v>
      </c>
      <c r="D516" s="192">
        <v>514</v>
      </c>
      <c r="E516" s="72">
        <v>216</v>
      </c>
      <c r="F516" s="73">
        <v>1220889</v>
      </c>
      <c r="G516" s="80" t="s">
        <v>632</v>
      </c>
      <c r="H516" s="173" t="s">
        <v>175</v>
      </c>
      <c r="I516" s="178" t="s">
        <v>3902</v>
      </c>
    </row>
    <row r="517" spans="1:9" ht="15" x14ac:dyDescent="0.25">
      <c r="A517" s="11" t="s">
        <v>3145</v>
      </c>
      <c r="B517" s="171">
        <v>44401</v>
      </c>
      <c r="C517" s="71" t="s">
        <v>3272</v>
      </c>
      <c r="D517" s="192">
        <v>515</v>
      </c>
      <c r="E517" s="72">
        <v>217</v>
      </c>
      <c r="F517" s="73">
        <v>722950</v>
      </c>
      <c r="G517" s="80" t="s">
        <v>626</v>
      </c>
      <c r="H517" s="173" t="s">
        <v>250</v>
      </c>
      <c r="I517" s="178" t="s">
        <v>3902</v>
      </c>
    </row>
    <row r="518" spans="1:9" ht="15" x14ac:dyDescent="0.25">
      <c r="A518" s="11" t="s">
        <v>3155</v>
      </c>
      <c r="B518" s="171">
        <v>44401</v>
      </c>
      <c r="C518" s="71" t="s">
        <v>3273</v>
      </c>
      <c r="D518" s="192">
        <v>516</v>
      </c>
      <c r="E518" s="72">
        <v>218</v>
      </c>
      <c r="F518" s="73">
        <v>999999</v>
      </c>
      <c r="G518" s="80" t="s">
        <v>45</v>
      </c>
      <c r="H518" s="173" t="s">
        <v>64</v>
      </c>
      <c r="I518" s="178" t="s">
        <v>3902</v>
      </c>
    </row>
    <row r="519" spans="1:9" ht="15" x14ac:dyDescent="0.25">
      <c r="A519" s="11" t="s">
        <v>3217</v>
      </c>
      <c r="B519" s="171">
        <v>44401</v>
      </c>
      <c r="C519" s="71" t="s">
        <v>3274</v>
      </c>
      <c r="D519" s="192">
        <v>517</v>
      </c>
      <c r="E519" s="72">
        <v>219</v>
      </c>
      <c r="F519" s="73">
        <v>991100</v>
      </c>
      <c r="G519" s="80" t="s">
        <v>38</v>
      </c>
      <c r="H519" s="173" t="s">
        <v>92</v>
      </c>
      <c r="I519" s="178" t="s">
        <v>3902</v>
      </c>
    </row>
    <row r="520" spans="1:9" ht="15" x14ac:dyDescent="0.25">
      <c r="A520" s="5" t="s">
        <v>3206</v>
      </c>
      <c r="B520" s="171">
        <v>44401</v>
      </c>
      <c r="C520" s="71" t="s">
        <v>3275</v>
      </c>
      <c r="D520" s="192">
        <v>518</v>
      </c>
      <c r="E520" s="72">
        <v>220</v>
      </c>
      <c r="F520" s="73">
        <v>857600</v>
      </c>
      <c r="G520" s="80" t="s">
        <v>45</v>
      </c>
      <c r="H520" s="173" t="s">
        <v>32</v>
      </c>
      <c r="I520" s="178" t="s">
        <v>3902</v>
      </c>
    </row>
    <row r="521" spans="1:9" ht="15" x14ac:dyDescent="0.25">
      <c r="A521" s="5" t="s">
        <v>2999</v>
      </c>
      <c r="B521" s="171">
        <v>44403</v>
      </c>
      <c r="C521" s="71" t="s">
        <v>3286</v>
      </c>
      <c r="D521" s="192">
        <v>519</v>
      </c>
      <c r="E521" s="72">
        <v>221</v>
      </c>
      <c r="F521" s="73">
        <v>752001</v>
      </c>
      <c r="G521" s="80" t="s">
        <v>645</v>
      </c>
      <c r="H521" s="173" t="s">
        <v>82</v>
      </c>
      <c r="I521" s="178" t="s">
        <v>3902</v>
      </c>
    </row>
    <row r="522" spans="1:9" ht="15" x14ac:dyDescent="0.25">
      <c r="A522" s="5" t="s">
        <v>2988</v>
      </c>
      <c r="B522" s="171">
        <v>44403</v>
      </c>
      <c r="C522" s="71" t="s">
        <v>3287</v>
      </c>
      <c r="D522" s="192">
        <v>520</v>
      </c>
      <c r="E522" s="72">
        <v>222</v>
      </c>
      <c r="F522" s="73">
        <v>752001</v>
      </c>
      <c r="G522" s="80" t="s">
        <v>645</v>
      </c>
      <c r="H522" s="173" t="s">
        <v>232</v>
      </c>
      <c r="I522" s="178" t="s">
        <v>3902</v>
      </c>
    </row>
    <row r="523" spans="1:9" ht="15" x14ac:dyDescent="0.25">
      <c r="A523" s="5" t="s">
        <v>2989</v>
      </c>
      <c r="B523" s="171">
        <v>44404</v>
      </c>
      <c r="C523" s="71" t="s">
        <v>3288</v>
      </c>
      <c r="D523" s="192">
        <v>521</v>
      </c>
      <c r="E523" s="72">
        <v>223</v>
      </c>
      <c r="F523" s="73">
        <v>738450</v>
      </c>
      <c r="G523" s="80" t="s">
        <v>626</v>
      </c>
      <c r="H523" s="173" t="s">
        <v>57</v>
      </c>
      <c r="I523" s="178" t="s">
        <v>3902</v>
      </c>
    </row>
    <row r="524" spans="1:9" ht="15" x14ac:dyDescent="0.25">
      <c r="A524" s="5" t="s">
        <v>3020</v>
      </c>
      <c r="B524" s="171">
        <v>44404</v>
      </c>
      <c r="C524" s="71" t="s">
        <v>3289</v>
      </c>
      <c r="D524" s="192">
        <v>522</v>
      </c>
      <c r="E524" s="72">
        <v>224</v>
      </c>
      <c r="F524" s="73">
        <v>738450</v>
      </c>
      <c r="G524" s="80" t="s">
        <v>626</v>
      </c>
      <c r="H524" s="173" t="s">
        <v>137</v>
      </c>
      <c r="I524" s="178" t="s">
        <v>3902</v>
      </c>
    </row>
    <row r="525" spans="1:9" ht="15" x14ac:dyDescent="0.25">
      <c r="A525" s="11" t="s">
        <v>3165</v>
      </c>
      <c r="B525" s="171">
        <v>44404</v>
      </c>
      <c r="C525" s="71" t="s">
        <v>3290</v>
      </c>
      <c r="D525" s="192">
        <v>523</v>
      </c>
      <c r="E525" s="72">
        <v>225</v>
      </c>
      <c r="F525" s="73">
        <v>991100</v>
      </c>
      <c r="G525" s="80" t="s">
        <v>38</v>
      </c>
      <c r="H525" s="173" t="s">
        <v>687</v>
      </c>
      <c r="I525" s="178" t="s">
        <v>3902</v>
      </c>
    </row>
    <row r="526" spans="1:9" ht="15" x14ac:dyDescent="0.25">
      <c r="A526" s="11" t="s">
        <v>3183</v>
      </c>
      <c r="B526" s="171">
        <v>44404</v>
      </c>
      <c r="C526" s="71" t="s">
        <v>3291</v>
      </c>
      <c r="D526" s="192">
        <v>524</v>
      </c>
      <c r="E526" s="72">
        <v>226</v>
      </c>
      <c r="F526" s="73">
        <v>1418100</v>
      </c>
      <c r="G526" s="80" t="s">
        <v>18</v>
      </c>
      <c r="H526" s="173" t="s">
        <v>137</v>
      </c>
      <c r="I526" s="178" t="s">
        <v>3902</v>
      </c>
    </row>
    <row r="527" spans="1:9" ht="15" x14ac:dyDescent="0.25">
      <c r="A527" s="5" t="s">
        <v>3697</v>
      </c>
      <c r="B527" s="171">
        <v>44404</v>
      </c>
      <c r="C527" s="71" t="s">
        <v>3292</v>
      </c>
      <c r="D527" s="192">
        <v>525</v>
      </c>
      <c r="E527" s="72">
        <v>227</v>
      </c>
      <c r="F527" s="73">
        <v>661950</v>
      </c>
      <c r="G527" s="80" t="s">
        <v>626</v>
      </c>
      <c r="H527" s="173" t="s">
        <v>250</v>
      </c>
      <c r="I527" s="178" t="s">
        <v>3902</v>
      </c>
    </row>
    <row r="528" spans="1:9" ht="15" x14ac:dyDescent="0.25">
      <c r="A528" s="11" t="s">
        <v>3189</v>
      </c>
      <c r="B528" s="171">
        <v>44405</v>
      </c>
      <c r="C528" s="71" t="s">
        <v>3300</v>
      </c>
      <c r="D528" s="192">
        <v>526</v>
      </c>
      <c r="E528" s="72">
        <v>228</v>
      </c>
      <c r="F528" s="73">
        <v>661950</v>
      </c>
      <c r="G528" s="80" t="s">
        <v>626</v>
      </c>
      <c r="H528" s="173" t="s">
        <v>32</v>
      </c>
      <c r="I528" s="178" t="s">
        <v>3902</v>
      </c>
    </row>
    <row r="529" spans="1:9" ht="15" x14ac:dyDescent="0.25">
      <c r="A529" s="5" t="s">
        <v>2198</v>
      </c>
      <c r="B529" s="171">
        <v>44405</v>
      </c>
      <c r="C529" s="71" t="s">
        <v>3301</v>
      </c>
      <c r="D529" s="192">
        <v>527</v>
      </c>
      <c r="E529" s="72">
        <v>229</v>
      </c>
      <c r="F529" s="73">
        <v>606100</v>
      </c>
      <c r="G529" s="80" t="s">
        <v>622</v>
      </c>
      <c r="H529" s="173" t="s">
        <v>686</v>
      </c>
      <c r="I529" s="178" t="s">
        <v>3902</v>
      </c>
    </row>
    <row r="530" spans="1:9" ht="15" x14ac:dyDescent="0.25">
      <c r="A530" s="11" t="s">
        <v>3277</v>
      </c>
      <c r="B530" s="171">
        <v>44405</v>
      </c>
      <c r="C530" s="71" t="s">
        <v>3302</v>
      </c>
      <c r="D530" s="192">
        <v>528</v>
      </c>
      <c r="E530" s="72">
        <v>230</v>
      </c>
      <c r="F530" s="73">
        <v>769900</v>
      </c>
      <c r="G530" s="80" t="s">
        <v>45</v>
      </c>
      <c r="H530" s="173" t="s">
        <v>232</v>
      </c>
      <c r="I530" s="178" t="s">
        <v>3902</v>
      </c>
    </row>
    <row r="531" spans="1:9" ht="15" x14ac:dyDescent="0.25">
      <c r="A531" s="5" t="s">
        <v>3008</v>
      </c>
      <c r="B531" s="171">
        <v>44405</v>
      </c>
      <c r="C531" s="71" t="s">
        <v>3303</v>
      </c>
      <c r="D531" s="192">
        <v>529</v>
      </c>
      <c r="E531" s="72">
        <v>231</v>
      </c>
      <c r="F531" s="73">
        <v>684710</v>
      </c>
      <c r="G531" s="80" t="s">
        <v>626</v>
      </c>
      <c r="H531" s="173" t="s">
        <v>92</v>
      </c>
      <c r="I531" s="178" t="s">
        <v>3902</v>
      </c>
    </row>
    <row r="532" spans="1:9" ht="15" x14ac:dyDescent="0.25">
      <c r="A532" s="5" t="s">
        <v>1894</v>
      </c>
      <c r="B532" s="171">
        <v>44405</v>
      </c>
      <c r="C532" s="71" t="s">
        <v>3304</v>
      </c>
      <c r="D532" s="192">
        <v>530</v>
      </c>
      <c r="E532" s="72">
        <v>232</v>
      </c>
      <c r="F532" s="73">
        <v>1665900</v>
      </c>
      <c r="G532" s="80" t="s">
        <v>18</v>
      </c>
      <c r="H532" s="173" t="s">
        <v>16</v>
      </c>
      <c r="I532" s="178" t="s">
        <v>3902</v>
      </c>
    </row>
    <row r="533" spans="1:9" ht="15" x14ac:dyDescent="0.25">
      <c r="A533" s="11" t="s">
        <v>3178</v>
      </c>
      <c r="B533" s="171">
        <v>44405</v>
      </c>
      <c r="C533" s="71" t="s">
        <v>3305</v>
      </c>
      <c r="D533" s="192">
        <v>531</v>
      </c>
      <c r="E533" s="72">
        <v>233</v>
      </c>
      <c r="F533" s="73">
        <v>1418100</v>
      </c>
      <c r="G533" s="80" t="s">
        <v>18</v>
      </c>
      <c r="H533" s="173" t="s">
        <v>16</v>
      </c>
      <c r="I533" s="178" t="s">
        <v>3902</v>
      </c>
    </row>
    <row r="534" spans="1:9" ht="15" x14ac:dyDescent="0.25">
      <c r="A534" s="11" t="s">
        <v>3146</v>
      </c>
      <c r="B534" s="171">
        <v>44406</v>
      </c>
      <c r="C534" s="71" t="s">
        <v>3315</v>
      </c>
      <c r="D534" s="192">
        <v>532</v>
      </c>
      <c r="E534" s="72">
        <v>234</v>
      </c>
      <c r="F534" s="73">
        <v>673501</v>
      </c>
      <c r="G534" s="80" t="s">
        <v>645</v>
      </c>
      <c r="H534" s="173" t="s">
        <v>250</v>
      </c>
      <c r="I534" s="178" t="s">
        <v>3902</v>
      </c>
    </row>
    <row r="535" spans="1:9" ht="15" x14ac:dyDescent="0.25">
      <c r="A535" s="5" t="s">
        <v>3258</v>
      </c>
      <c r="B535" s="171">
        <v>44406</v>
      </c>
      <c r="C535" s="71" t="s">
        <v>1623</v>
      </c>
      <c r="D535" s="192">
        <v>533</v>
      </c>
      <c r="E535" s="72">
        <v>235</v>
      </c>
      <c r="F535" s="73">
        <v>1143441</v>
      </c>
      <c r="G535" s="80" t="s">
        <v>18</v>
      </c>
      <c r="H535" s="173" t="s">
        <v>597</v>
      </c>
      <c r="I535" s="178" t="s">
        <v>3902</v>
      </c>
    </row>
    <row r="536" spans="1:9" ht="15" x14ac:dyDescent="0.25">
      <c r="A536" s="11" t="s">
        <v>3110</v>
      </c>
      <c r="B536" s="171">
        <v>44406</v>
      </c>
      <c r="C536" s="71" t="s">
        <v>3316</v>
      </c>
      <c r="D536" s="192">
        <v>534</v>
      </c>
      <c r="E536" s="72">
        <v>236</v>
      </c>
      <c r="F536" s="73">
        <v>1096901</v>
      </c>
      <c r="G536" s="80" t="s">
        <v>45</v>
      </c>
      <c r="H536" s="173" t="s">
        <v>64</v>
      </c>
      <c r="I536" s="178" t="s">
        <v>3902</v>
      </c>
    </row>
    <row r="537" spans="1:9" ht="15" x14ac:dyDescent="0.25">
      <c r="A537" s="11" t="s">
        <v>3283</v>
      </c>
      <c r="B537" s="171">
        <v>44407</v>
      </c>
      <c r="C537" s="71" t="s">
        <v>3317</v>
      </c>
      <c r="D537" s="192">
        <v>535</v>
      </c>
      <c r="E537" s="72">
        <v>237</v>
      </c>
      <c r="F537" s="73">
        <v>1418100</v>
      </c>
      <c r="G537" s="80" t="s">
        <v>18</v>
      </c>
      <c r="H537" s="173" t="s">
        <v>64</v>
      </c>
      <c r="I537" s="178" t="s">
        <v>3902</v>
      </c>
    </row>
    <row r="538" spans="1:9" ht="15" x14ac:dyDescent="0.25">
      <c r="A538" s="11" t="s">
        <v>3249</v>
      </c>
      <c r="B538" s="171">
        <v>44407</v>
      </c>
      <c r="C538" s="71" t="s">
        <v>3318</v>
      </c>
      <c r="D538" s="192">
        <v>536</v>
      </c>
      <c r="E538" s="72">
        <v>238</v>
      </c>
      <c r="F538" s="73">
        <v>1161066</v>
      </c>
      <c r="G538" s="80" t="s">
        <v>45</v>
      </c>
      <c r="H538" s="173" t="s">
        <v>175</v>
      </c>
      <c r="I538" s="178" t="s">
        <v>3902</v>
      </c>
    </row>
    <row r="539" spans="1:9" ht="15" x14ac:dyDescent="0.25">
      <c r="A539" s="5" t="s">
        <v>2948</v>
      </c>
      <c r="B539" s="171">
        <v>44408</v>
      </c>
      <c r="C539" s="71" t="s">
        <v>3321</v>
      </c>
      <c r="D539" s="192">
        <v>537</v>
      </c>
      <c r="E539" s="72">
        <v>239</v>
      </c>
      <c r="F539" s="73">
        <v>738450</v>
      </c>
      <c r="G539" s="80" t="s">
        <v>626</v>
      </c>
      <c r="H539" s="173" t="s">
        <v>250</v>
      </c>
      <c r="I539" s="178" t="s">
        <v>3902</v>
      </c>
    </row>
    <row r="540" spans="1:9" ht="15" x14ac:dyDescent="0.25">
      <c r="A540" s="5" t="s">
        <v>531</v>
      </c>
      <c r="B540" s="171">
        <v>44408</v>
      </c>
      <c r="C540" s="71" t="s">
        <v>3322</v>
      </c>
      <c r="D540" s="192">
        <v>538</v>
      </c>
      <c r="E540" s="72">
        <v>240</v>
      </c>
      <c r="F540" s="73">
        <v>1051000</v>
      </c>
      <c r="G540" s="80" t="s">
        <v>18</v>
      </c>
      <c r="H540" s="173" t="s">
        <v>137</v>
      </c>
      <c r="I540" s="178" t="s">
        <v>3902</v>
      </c>
    </row>
    <row r="541" spans="1:9" ht="15" x14ac:dyDescent="0.25">
      <c r="A541" s="11" t="s">
        <v>3320</v>
      </c>
      <c r="B541" s="171">
        <v>44408</v>
      </c>
      <c r="C541" s="71" t="s">
        <v>3323</v>
      </c>
      <c r="D541" s="192">
        <v>539</v>
      </c>
      <c r="E541" s="72">
        <v>241</v>
      </c>
      <c r="F541" s="73">
        <v>769100</v>
      </c>
      <c r="G541" s="80" t="s">
        <v>38</v>
      </c>
      <c r="H541" s="173" t="s">
        <v>50</v>
      </c>
      <c r="I541" s="178" t="s">
        <v>3902</v>
      </c>
    </row>
    <row r="542" spans="1:9" ht="15" x14ac:dyDescent="0.25">
      <c r="A542" s="11" t="s">
        <v>3108</v>
      </c>
      <c r="B542" s="171">
        <v>44408</v>
      </c>
      <c r="C542" s="71" t="s">
        <v>3324</v>
      </c>
      <c r="D542" s="192">
        <v>540</v>
      </c>
      <c r="E542" s="72">
        <v>242</v>
      </c>
      <c r="F542" s="73">
        <v>1191400</v>
      </c>
      <c r="G542" s="80" t="s">
        <v>18</v>
      </c>
      <c r="H542" s="173" t="s">
        <v>687</v>
      </c>
      <c r="I542" s="178" t="s">
        <v>3902</v>
      </c>
    </row>
    <row r="543" spans="1:9" ht="15" x14ac:dyDescent="0.25">
      <c r="A543" s="5" t="s">
        <v>3004</v>
      </c>
      <c r="B543" s="171">
        <v>44408</v>
      </c>
      <c r="C543" s="71" t="s">
        <v>3325</v>
      </c>
      <c r="D543" s="192">
        <v>541</v>
      </c>
      <c r="E543" s="72">
        <v>243</v>
      </c>
      <c r="F543" s="73">
        <v>752001</v>
      </c>
      <c r="G543" s="80" t="s">
        <v>645</v>
      </c>
      <c r="H543" s="173" t="s">
        <v>686</v>
      </c>
      <c r="I543" s="178" t="s">
        <v>3902</v>
      </c>
    </row>
    <row r="544" spans="1:9" ht="15" x14ac:dyDescent="0.25">
      <c r="A544" s="84" t="s">
        <v>3269</v>
      </c>
      <c r="B544" s="171">
        <v>44408</v>
      </c>
      <c r="C544" s="71" t="s">
        <v>3326</v>
      </c>
      <c r="D544" s="192">
        <v>542</v>
      </c>
      <c r="E544" s="72">
        <v>244</v>
      </c>
      <c r="F544" s="73">
        <v>1096400</v>
      </c>
      <c r="G544" s="80" t="s">
        <v>18</v>
      </c>
      <c r="H544" s="173" t="s">
        <v>57</v>
      </c>
      <c r="I544" s="178" t="s">
        <v>3902</v>
      </c>
    </row>
    <row r="545" spans="1:9" ht="15" x14ac:dyDescent="0.25">
      <c r="A545" s="5" t="s">
        <v>3013</v>
      </c>
      <c r="B545" s="171">
        <v>44408</v>
      </c>
      <c r="C545" s="71" t="s">
        <v>3327</v>
      </c>
      <c r="D545" s="192">
        <v>543</v>
      </c>
      <c r="E545" s="72">
        <v>245</v>
      </c>
      <c r="F545" s="73">
        <v>752001</v>
      </c>
      <c r="G545" s="80" t="s">
        <v>645</v>
      </c>
      <c r="H545" s="173" t="s">
        <v>32</v>
      </c>
      <c r="I545" s="178" t="s">
        <v>3902</v>
      </c>
    </row>
    <row r="546" spans="1:9" ht="15" x14ac:dyDescent="0.25">
      <c r="A546" s="11" t="s">
        <v>3279</v>
      </c>
      <c r="B546" s="171">
        <v>44408</v>
      </c>
      <c r="C546" s="71" t="s">
        <v>3328</v>
      </c>
      <c r="D546" s="192">
        <v>544</v>
      </c>
      <c r="E546" s="72">
        <v>246</v>
      </c>
      <c r="F546" s="73">
        <v>722950</v>
      </c>
      <c r="G546" s="80" t="s">
        <v>626</v>
      </c>
      <c r="H546" s="173" t="s">
        <v>64</v>
      </c>
      <c r="I546" s="178" t="s">
        <v>3902</v>
      </c>
    </row>
    <row r="547" spans="1:9" ht="15" x14ac:dyDescent="0.25">
      <c r="A547" s="11" t="s">
        <v>3102</v>
      </c>
      <c r="B547" s="171">
        <v>44408</v>
      </c>
      <c r="C547" s="71" t="s">
        <v>3329</v>
      </c>
      <c r="D547" s="192">
        <v>545</v>
      </c>
      <c r="E547" s="72">
        <v>247</v>
      </c>
      <c r="F547" s="73">
        <v>1984900</v>
      </c>
      <c r="G547" s="80" t="s">
        <v>2943</v>
      </c>
      <c r="H547" s="173" t="s">
        <v>82</v>
      </c>
      <c r="I547" s="178" t="s">
        <v>3902</v>
      </c>
    </row>
    <row r="548" spans="1:9" ht="15" x14ac:dyDescent="0.25">
      <c r="A548" s="5" t="s">
        <v>2986</v>
      </c>
      <c r="B548" s="171">
        <v>44408</v>
      </c>
      <c r="C548" s="71" t="s">
        <v>3330</v>
      </c>
      <c r="D548" s="192">
        <v>546</v>
      </c>
      <c r="E548" s="72">
        <v>248</v>
      </c>
      <c r="F548" s="73">
        <v>735010</v>
      </c>
      <c r="G548" s="80" t="s">
        <v>645</v>
      </c>
      <c r="H548" s="173" t="s">
        <v>686</v>
      </c>
      <c r="I548" s="178" t="s">
        <v>3902</v>
      </c>
    </row>
    <row r="549" spans="1:9" ht="15" x14ac:dyDescent="0.25">
      <c r="A549" s="11" t="s">
        <v>3182</v>
      </c>
      <c r="B549" s="171">
        <v>44408</v>
      </c>
      <c r="C549" s="71" t="s">
        <v>3331</v>
      </c>
      <c r="D549" s="192">
        <v>547</v>
      </c>
      <c r="E549" s="72">
        <v>249</v>
      </c>
      <c r="F549" s="73">
        <v>999990</v>
      </c>
      <c r="G549" s="80" t="s">
        <v>45</v>
      </c>
      <c r="H549" s="173" t="s">
        <v>82</v>
      </c>
      <c r="I549" s="178" t="s">
        <v>3902</v>
      </c>
    </row>
    <row r="550" spans="1:9" ht="15" x14ac:dyDescent="0.25">
      <c r="A550" s="11" t="s">
        <v>3191</v>
      </c>
      <c r="B550" s="171">
        <v>44408</v>
      </c>
      <c r="C550" s="71" t="s">
        <v>3332</v>
      </c>
      <c r="D550" s="192">
        <v>548</v>
      </c>
      <c r="E550" s="72">
        <v>250</v>
      </c>
      <c r="F550" s="73">
        <v>933100</v>
      </c>
      <c r="G550" s="80" t="s">
        <v>38</v>
      </c>
      <c r="H550" s="173" t="s">
        <v>32</v>
      </c>
      <c r="I550" s="178" t="s">
        <v>3902</v>
      </c>
    </row>
    <row r="551" spans="1:9" ht="15" x14ac:dyDescent="0.25">
      <c r="A551" s="11" t="s">
        <v>3192</v>
      </c>
      <c r="B551" s="171">
        <v>44408</v>
      </c>
      <c r="C551" s="71" t="s">
        <v>3333</v>
      </c>
      <c r="D551" s="192">
        <v>549</v>
      </c>
      <c r="E551" s="72">
        <v>251</v>
      </c>
      <c r="F551" s="73">
        <v>1219400</v>
      </c>
      <c r="G551" s="80" t="s">
        <v>18</v>
      </c>
      <c r="H551" s="173" t="s">
        <v>102</v>
      </c>
      <c r="I551" s="178" t="s">
        <v>3902</v>
      </c>
    </row>
    <row r="552" spans="1:9" ht="15" x14ac:dyDescent="0.25">
      <c r="A552" s="11" t="s">
        <v>3280</v>
      </c>
      <c r="B552" s="171">
        <v>44408</v>
      </c>
      <c r="C552" s="71" t="s">
        <v>3334</v>
      </c>
      <c r="D552" s="192">
        <v>550</v>
      </c>
      <c r="E552" s="72">
        <v>252</v>
      </c>
      <c r="F552" s="73">
        <v>556690</v>
      </c>
      <c r="G552" s="80" t="s">
        <v>622</v>
      </c>
      <c r="H552" s="173" t="s">
        <v>725</v>
      </c>
      <c r="I552" s="178" t="s">
        <v>3902</v>
      </c>
    </row>
    <row r="553" spans="1:9" ht="15" x14ac:dyDescent="0.25">
      <c r="A553" s="11" t="s">
        <v>3167</v>
      </c>
      <c r="B553" s="171">
        <v>44408</v>
      </c>
      <c r="C553" s="71" t="s">
        <v>3335</v>
      </c>
      <c r="D553" s="192">
        <v>551</v>
      </c>
      <c r="E553" s="72">
        <v>253</v>
      </c>
      <c r="F553" s="73">
        <v>857600</v>
      </c>
      <c r="G553" s="80" t="s">
        <v>45</v>
      </c>
      <c r="H553" s="173" t="s">
        <v>82</v>
      </c>
      <c r="I553" s="178" t="s">
        <v>3902</v>
      </c>
    </row>
    <row r="554" spans="1:9" ht="15" x14ac:dyDescent="0.25">
      <c r="A554" s="11" t="s">
        <v>3130</v>
      </c>
      <c r="B554" s="171">
        <v>44408</v>
      </c>
      <c r="C554" s="71" t="s">
        <v>3336</v>
      </c>
      <c r="D554" s="192">
        <v>552</v>
      </c>
      <c r="E554" s="72">
        <v>254</v>
      </c>
      <c r="F554" s="73">
        <v>1665900</v>
      </c>
      <c r="G554" s="80" t="s">
        <v>18</v>
      </c>
      <c r="H554" s="173" t="s">
        <v>116</v>
      </c>
      <c r="I554" s="178" t="s">
        <v>3902</v>
      </c>
    </row>
    <row r="555" spans="1:9" ht="15" x14ac:dyDescent="0.25">
      <c r="A555" s="11" t="s">
        <v>3267</v>
      </c>
      <c r="B555" s="171">
        <v>44408</v>
      </c>
      <c r="C555" s="71" t="s">
        <v>3337</v>
      </c>
      <c r="D555" s="192">
        <v>553</v>
      </c>
      <c r="E555" s="72">
        <v>255</v>
      </c>
      <c r="F555" s="73">
        <v>661950</v>
      </c>
      <c r="G555" s="80" t="s">
        <v>626</v>
      </c>
      <c r="H555" s="173" t="s">
        <v>50</v>
      </c>
      <c r="I555" s="178" t="s">
        <v>3902</v>
      </c>
    </row>
    <row r="556" spans="1:9" ht="15" x14ac:dyDescent="0.25">
      <c r="A556" s="5" t="s">
        <v>2987</v>
      </c>
      <c r="B556" s="171">
        <v>44408</v>
      </c>
      <c r="C556" s="71" t="s">
        <v>3338</v>
      </c>
      <c r="D556" s="192">
        <v>554</v>
      </c>
      <c r="E556" s="72">
        <v>256</v>
      </c>
      <c r="F556" s="73">
        <v>752001</v>
      </c>
      <c r="G556" s="80" t="s">
        <v>645</v>
      </c>
      <c r="H556" s="173" t="s">
        <v>132</v>
      </c>
      <c r="I556" s="178" t="s">
        <v>3902</v>
      </c>
    </row>
    <row r="557" spans="1:9" ht="15" x14ac:dyDescent="0.25">
      <c r="A557" s="11" t="s">
        <v>3259</v>
      </c>
      <c r="B557" s="171">
        <v>44408</v>
      </c>
      <c r="C557" s="71" t="s">
        <v>3354</v>
      </c>
      <c r="D557" s="192">
        <v>555</v>
      </c>
      <c r="E557" s="72">
        <v>257</v>
      </c>
      <c r="F557" s="73">
        <v>599990</v>
      </c>
      <c r="G557" s="80" t="s">
        <v>622</v>
      </c>
      <c r="H557" s="173" t="s">
        <v>92</v>
      </c>
      <c r="I557" s="178" t="s">
        <v>3902</v>
      </c>
    </row>
    <row r="558" spans="1:9" ht="15" x14ac:dyDescent="0.25">
      <c r="A558" s="5" t="s">
        <v>2951</v>
      </c>
      <c r="B558" s="171">
        <v>44408</v>
      </c>
      <c r="C558" s="71" t="s">
        <v>3355</v>
      </c>
      <c r="D558" s="192">
        <v>556</v>
      </c>
      <c r="E558" s="72">
        <v>258</v>
      </c>
      <c r="F558" s="73">
        <v>1770900</v>
      </c>
      <c r="G558" s="80" t="s">
        <v>18</v>
      </c>
      <c r="H558" s="173" t="s">
        <v>92</v>
      </c>
      <c r="I558" s="178" t="s">
        <v>3902</v>
      </c>
    </row>
    <row r="559" spans="1:9" ht="15" x14ac:dyDescent="0.25">
      <c r="A559" s="11" t="s">
        <v>3308</v>
      </c>
      <c r="B559" s="171">
        <v>44408</v>
      </c>
      <c r="C559" s="71" t="s">
        <v>3356</v>
      </c>
      <c r="D559" s="192">
        <v>557</v>
      </c>
      <c r="E559" s="72">
        <v>259</v>
      </c>
      <c r="F559" s="73">
        <v>1096901</v>
      </c>
      <c r="G559" s="80" t="s">
        <v>45</v>
      </c>
      <c r="H559" s="173" t="s">
        <v>116</v>
      </c>
      <c r="I559" s="178" t="s">
        <v>3902</v>
      </c>
    </row>
    <row r="560" spans="1:9" ht="15" x14ac:dyDescent="0.25">
      <c r="A560" s="5" t="s">
        <v>3148</v>
      </c>
      <c r="B560" s="171">
        <v>44411</v>
      </c>
      <c r="C560" s="71" t="s">
        <v>3364</v>
      </c>
      <c r="D560" s="71"/>
      <c r="E560" s="72">
        <v>260</v>
      </c>
      <c r="F560" s="73">
        <v>1191400</v>
      </c>
      <c r="G560" s="80" t="s">
        <v>18</v>
      </c>
      <c r="H560" s="173" t="s">
        <v>32</v>
      </c>
      <c r="I560" s="103" t="s">
        <v>3366</v>
      </c>
    </row>
    <row r="561" spans="1:9" ht="15" x14ac:dyDescent="0.25">
      <c r="A561" s="5" t="s">
        <v>2438</v>
      </c>
      <c r="B561" s="171">
        <v>44411</v>
      </c>
      <c r="C561" s="71" t="s">
        <v>3365</v>
      </c>
      <c r="D561" s="71"/>
      <c r="E561" s="72">
        <v>261</v>
      </c>
      <c r="F561" s="73">
        <v>1318100</v>
      </c>
      <c r="G561" s="80" t="s">
        <v>18</v>
      </c>
      <c r="H561" s="173" t="s">
        <v>32</v>
      </c>
      <c r="I561" s="103" t="s">
        <v>3366</v>
      </c>
    </row>
    <row r="562" spans="1:9" ht="15" x14ac:dyDescent="0.25">
      <c r="A562" s="5" t="s">
        <v>3157</v>
      </c>
      <c r="B562" s="182">
        <v>44413</v>
      </c>
      <c r="C562" s="179" t="s">
        <v>3378</v>
      </c>
      <c r="D562" s="179"/>
      <c r="E562" s="180">
        <v>262</v>
      </c>
      <c r="F562" s="181">
        <v>999999</v>
      </c>
      <c r="G562" s="80" t="s">
        <v>45</v>
      </c>
      <c r="H562" s="178" t="s">
        <v>137</v>
      </c>
      <c r="I562" s="103" t="s">
        <v>3366</v>
      </c>
    </row>
    <row r="563" spans="1:9" ht="15" x14ac:dyDescent="0.25">
      <c r="A563" s="7" t="s">
        <v>3363</v>
      </c>
      <c r="B563" s="182">
        <v>44414</v>
      </c>
      <c r="C563" s="179" t="s">
        <v>3379</v>
      </c>
      <c r="D563" s="179"/>
      <c r="E563" s="180">
        <v>263</v>
      </c>
      <c r="F563" s="181">
        <v>1203500</v>
      </c>
      <c r="G563" s="80" t="s">
        <v>18</v>
      </c>
      <c r="H563" s="178" t="s">
        <v>92</v>
      </c>
      <c r="I563" s="103" t="s">
        <v>3366</v>
      </c>
    </row>
    <row r="564" spans="1:9" ht="15" x14ac:dyDescent="0.25">
      <c r="A564" s="169" t="s">
        <v>3376</v>
      </c>
      <c r="B564" s="182">
        <v>44415</v>
      </c>
      <c r="C564" s="179" t="s">
        <v>3397</v>
      </c>
      <c r="D564" s="179"/>
      <c r="E564" s="72">
        <v>264</v>
      </c>
      <c r="F564" s="181">
        <v>637447</v>
      </c>
      <c r="G564" s="80" t="s">
        <v>45</v>
      </c>
      <c r="H564" s="178" t="s">
        <v>597</v>
      </c>
      <c r="I564" s="103" t="s">
        <v>3366</v>
      </c>
    </row>
    <row r="565" spans="1:9" ht="15" x14ac:dyDescent="0.25">
      <c r="A565" s="169" t="s">
        <v>3377</v>
      </c>
      <c r="B565" s="182">
        <v>44415</v>
      </c>
      <c r="C565" s="179" t="s">
        <v>3397</v>
      </c>
      <c r="D565" s="179"/>
      <c r="E565" s="72">
        <v>265</v>
      </c>
      <c r="F565" s="181">
        <v>703543</v>
      </c>
      <c r="G565" s="80" t="s">
        <v>45</v>
      </c>
      <c r="H565" s="178" t="s">
        <v>597</v>
      </c>
      <c r="I565" s="103" t="s">
        <v>3366</v>
      </c>
    </row>
    <row r="566" spans="1:9" ht="15" x14ac:dyDescent="0.25">
      <c r="A566" s="5" t="s">
        <v>3284</v>
      </c>
      <c r="B566" s="182">
        <v>44415</v>
      </c>
      <c r="C566" s="179" t="s">
        <v>3398</v>
      </c>
      <c r="D566" s="179"/>
      <c r="E566" s="72">
        <v>266</v>
      </c>
      <c r="F566" s="181">
        <v>1106990</v>
      </c>
      <c r="G566" s="80" t="s">
        <v>632</v>
      </c>
      <c r="H566" s="178" t="s">
        <v>16</v>
      </c>
      <c r="I566" s="103" t="s">
        <v>3366</v>
      </c>
    </row>
    <row r="567" spans="1:9" ht="15" x14ac:dyDescent="0.25">
      <c r="A567" s="5" t="s">
        <v>3177</v>
      </c>
      <c r="B567" s="182">
        <v>44415</v>
      </c>
      <c r="C567" s="179" t="s">
        <v>3399</v>
      </c>
      <c r="D567" s="179"/>
      <c r="E567" s="72">
        <v>267</v>
      </c>
      <c r="F567" s="181">
        <v>753450</v>
      </c>
      <c r="G567" s="80" t="s">
        <v>626</v>
      </c>
      <c r="H567" s="178" t="s">
        <v>175</v>
      </c>
      <c r="I567" s="103" t="s">
        <v>3366</v>
      </c>
    </row>
    <row r="568" spans="1:9" ht="15" x14ac:dyDescent="0.25">
      <c r="A568" s="5" t="s">
        <v>3342</v>
      </c>
      <c r="B568" s="182">
        <v>44415</v>
      </c>
      <c r="C568" s="179" t="s">
        <v>3400</v>
      </c>
      <c r="D568" s="179"/>
      <c r="E568" s="72">
        <v>268</v>
      </c>
      <c r="F568" s="181">
        <v>777000</v>
      </c>
      <c r="G568" s="80" t="s">
        <v>45</v>
      </c>
      <c r="H568" s="178" t="s">
        <v>64</v>
      </c>
      <c r="I568" s="103" t="s">
        <v>3366</v>
      </c>
    </row>
    <row r="569" spans="1:9" ht="15" x14ac:dyDescent="0.25">
      <c r="A569" s="5" t="s">
        <v>3344</v>
      </c>
      <c r="B569" s="182">
        <v>44417</v>
      </c>
      <c r="C569" s="179" t="s">
        <v>3401</v>
      </c>
      <c r="D569" s="179"/>
      <c r="E569" s="72">
        <v>269</v>
      </c>
      <c r="F569" s="181">
        <v>1063100</v>
      </c>
      <c r="G569" s="80" t="s">
        <v>18</v>
      </c>
      <c r="H569" s="178" t="s">
        <v>92</v>
      </c>
      <c r="I569" s="103" t="s">
        <v>3366</v>
      </c>
    </row>
    <row r="570" spans="1:9" ht="15" x14ac:dyDescent="0.25">
      <c r="A570" s="5" t="s">
        <v>3147</v>
      </c>
      <c r="B570" s="182">
        <v>44418</v>
      </c>
      <c r="C570" s="179" t="s">
        <v>3402</v>
      </c>
      <c r="D570" s="179"/>
      <c r="E570" s="72">
        <v>270</v>
      </c>
      <c r="F570" s="181">
        <v>1112500</v>
      </c>
      <c r="G570" s="80" t="s">
        <v>18</v>
      </c>
      <c r="H570" s="178" t="s">
        <v>116</v>
      </c>
      <c r="I570" s="103" t="s">
        <v>3366</v>
      </c>
    </row>
    <row r="571" spans="1:9" ht="15" x14ac:dyDescent="0.25">
      <c r="A571" s="7" t="s">
        <v>3246</v>
      </c>
      <c r="B571" s="182">
        <v>44418</v>
      </c>
      <c r="C571" s="179" t="s">
        <v>3403</v>
      </c>
      <c r="D571" s="179"/>
      <c r="E571" s="72">
        <v>271</v>
      </c>
      <c r="F571" s="181">
        <v>753450</v>
      </c>
      <c r="G571" s="80" t="s">
        <v>626</v>
      </c>
      <c r="H571" s="178" t="s">
        <v>250</v>
      </c>
      <c r="I571" s="103" t="s">
        <v>3366</v>
      </c>
    </row>
    <row r="572" spans="1:9" ht="15" x14ac:dyDescent="0.25">
      <c r="A572" s="5" t="s">
        <v>3144</v>
      </c>
      <c r="B572" s="182">
        <v>44418</v>
      </c>
      <c r="C572" s="179" t="s">
        <v>3404</v>
      </c>
      <c r="D572" s="179"/>
      <c r="E572" s="72">
        <v>272</v>
      </c>
      <c r="F572" s="181">
        <v>1125200</v>
      </c>
      <c r="G572" s="80" t="s">
        <v>38</v>
      </c>
      <c r="H572" s="178" t="s">
        <v>16</v>
      </c>
      <c r="I572" s="103" t="s">
        <v>3366</v>
      </c>
    </row>
    <row r="573" spans="1:9" ht="15" x14ac:dyDescent="0.25">
      <c r="A573" s="5" t="s">
        <v>3064</v>
      </c>
      <c r="B573" s="182">
        <v>44418</v>
      </c>
      <c r="C573" s="179" t="s">
        <v>3405</v>
      </c>
      <c r="D573" s="179"/>
      <c r="E573" s="72">
        <v>273</v>
      </c>
      <c r="F573" s="181">
        <v>767000</v>
      </c>
      <c r="G573" s="80" t="s">
        <v>645</v>
      </c>
      <c r="H573" s="178" t="s">
        <v>50</v>
      </c>
      <c r="I573" s="103" t="s">
        <v>3366</v>
      </c>
    </row>
    <row r="574" spans="1:9" ht="15" x14ac:dyDescent="0.25">
      <c r="A574" s="5" t="s">
        <v>3076</v>
      </c>
      <c r="B574" s="182">
        <v>44418</v>
      </c>
      <c r="C574" s="179" t="s">
        <v>3406</v>
      </c>
      <c r="D574" s="179"/>
      <c r="E574" s="72">
        <v>274</v>
      </c>
      <c r="F574" s="181">
        <v>1999900</v>
      </c>
      <c r="G574" s="80" t="s">
        <v>2943</v>
      </c>
      <c r="H574" s="178" t="s">
        <v>250</v>
      </c>
      <c r="I574" s="103" t="s">
        <v>3366</v>
      </c>
    </row>
    <row r="575" spans="1:9" ht="15" x14ac:dyDescent="0.25">
      <c r="A575" s="5" t="s">
        <v>3306</v>
      </c>
      <c r="B575" s="182">
        <v>44418</v>
      </c>
      <c r="C575" s="179" t="s">
        <v>3407</v>
      </c>
      <c r="D575" s="179"/>
      <c r="E575" s="72">
        <v>275</v>
      </c>
      <c r="F575" s="181">
        <v>1334200</v>
      </c>
      <c r="G575" s="80" t="s">
        <v>18</v>
      </c>
      <c r="H575" s="178" t="s">
        <v>32</v>
      </c>
      <c r="I575" s="103" t="s">
        <v>3366</v>
      </c>
    </row>
    <row r="576" spans="1:9" ht="15" x14ac:dyDescent="0.25">
      <c r="A576" s="5" t="s">
        <v>3194</v>
      </c>
      <c r="B576" s="182">
        <v>44419</v>
      </c>
      <c r="C576" s="179" t="s">
        <v>3421</v>
      </c>
      <c r="D576" s="179"/>
      <c r="E576" s="72">
        <v>276</v>
      </c>
      <c r="F576" s="181">
        <v>1203500</v>
      </c>
      <c r="G576" s="80" t="s">
        <v>18</v>
      </c>
      <c r="H576" s="178" t="s">
        <v>102</v>
      </c>
      <c r="I576" s="103" t="s">
        <v>3366</v>
      </c>
    </row>
    <row r="577" spans="1:9" ht="15" x14ac:dyDescent="0.25">
      <c r="A577" s="5" t="s">
        <v>3205</v>
      </c>
      <c r="B577" s="182">
        <v>44419</v>
      </c>
      <c r="C577" s="179" t="s">
        <v>3422</v>
      </c>
      <c r="D577" s="179"/>
      <c r="E577" s="72">
        <v>277</v>
      </c>
      <c r="F577" s="181">
        <v>999999</v>
      </c>
      <c r="G577" s="80" t="s">
        <v>45</v>
      </c>
      <c r="H577" s="178" t="s">
        <v>116</v>
      </c>
      <c r="I577" s="103" t="s">
        <v>3366</v>
      </c>
    </row>
    <row r="578" spans="1:9" ht="15" x14ac:dyDescent="0.25">
      <c r="A578" s="5" t="s">
        <v>3281</v>
      </c>
      <c r="B578" s="182">
        <v>44419</v>
      </c>
      <c r="C578" s="179" t="s">
        <v>3423</v>
      </c>
      <c r="D578" s="179"/>
      <c r="E578" s="72">
        <v>278</v>
      </c>
      <c r="F578" s="181">
        <v>1430200</v>
      </c>
      <c r="G578" s="80" t="s">
        <v>18</v>
      </c>
      <c r="H578" s="178" t="s">
        <v>92</v>
      </c>
      <c r="I578" s="103" t="s">
        <v>3366</v>
      </c>
    </row>
    <row r="579" spans="1:9" ht="15" x14ac:dyDescent="0.25">
      <c r="A579" s="11" t="s">
        <v>3383</v>
      </c>
      <c r="B579" s="182">
        <v>44419</v>
      </c>
      <c r="C579" s="179" t="s">
        <v>3424</v>
      </c>
      <c r="D579" s="179"/>
      <c r="E579" s="72">
        <v>279</v>
      </c>
      <c r="F579" s="181">
        <v>725690</v>
      </c>
      <c r="G579" s="80" t="s">
        <v>160</v>
      </c>
      <c r="H579" s="178" t="s">
        <v>725</v>
      </c>
      <c r="I579" s="103" t="s">
        <v>3366</v>
      </c>
    </row>
    <row r="580" spans="1:9" ht="15" x14ac:dyDescent="0.25">
      <c r="A580" s="5" t="s">
        <v>3123</v>
      </c>
      <c r="B580" s="182">
        <v>44419</v>
      </c>
      <c r="C580" s="179" t="s">
        <v>3425</v>
      </c>
      <c r="D580" s="179"/>
      <c r="E580" s="72">
        <v>280</v>
      </c>
      <c r="F580" s="181">
        <v>1822300</v>
      </c>
      <c r="G580" s="80" t="s">
        <v>2943</v>
      </c>
      <c r="H580" s="178" t="s">
        <v>50</v>
      </c>
      <c r="I580" s="103" t="s">
        <v>3366</v>
      </c>
    </row>
    <row r="581" spans="1:9" ht="15" x14ac:dyDescent="0.25">
      <c r="A581" s="5" t="s">
        <v>3346</v>
      </c>
      <c r="B581" s="182">
        <v>44419</v>
      </c>
      <c r="C581" s="179" t="s">
        <v>3426</v>
      </c>
      <c r="D581" s="179"/>
      <c r="E581" s="72">
        <v>281</v>
      </c>
      <c r="F581" s="181">
        <v>1430200</v>
      </c>
      <c r="G581" s="80" t="s">
        <v>18</v>
      </c>
      <c r="H581" s="178" t="s">
        <v>64</v>
      </c>
      <c r="I581" s="103" t="s">
        <v>3366</v>
      </c>
    </row>
    <row r="582" spans="1:9" ht="15" x14ac:dyDescent="0.25">
      <c r="A582" s="11" t="s">
        <v>3384</v>
      </c>
      <c r="B582" s="182">
        <v>44419</v>
      </c>
      <c r="C582" s="179" t="s">
        <v>3427</v>
      </c>
      <c r="D582" s="179"/>
      <c r="E582" s="72">
        <v>282</v>
      </c>
      <c r="F582" s="181">
        <v>725690</v>
      </c>
      <c r="G582" s="80" t="s">
        <v>160</v>
      </c>
      <c r="H582" s="178" t="s">
        <v>725</v>
      </c>
      <c r="I582" s="103" t="s">
        <v>3366</v>
      </c>
    </row>
    <row r="583" spans="1:9" s="87" customFormat="1" ht="15" x14ac:dyDescent="0.25">
      <c r="A583" s="7" t="s">
        <v>3094</v>
      </c>
      <c r="B583" s="186">
        <v>44419</v>
      </c>
      <c r="C583" s="187" t="s">
        <v>3428</v>
      </c>
      <c r="D583" s="187"/>
      <c r="E583" s="188">
        <v>283</v>
      </c>
      <c r="F583" s="189">
        <v>1063100</v>
      </c>
      <c r="G583" s="190" t="s">
        <v>18</v>
      </c>
      <c r="H583" s="87" t="s">
        <v>137</v>
      </c>
      <c r="I583" s="87" t="s">
        <v>3366</v>
      </c>
    </row>
    <row r="584" spans="1:9" ht="15" x14ac:dyDescent="0.25">
      <c r="A584" s="5" t="s">
        <v>3216</v>
      </c>
      <c r="B584" s="182">
        <v>44420</v>
      </c>
      <c r="C584" s="179" t="s">
        <v>3429</v>
      </c>
      <c r="D584" s="179"/>
      <c r="E584" s="72">
        <v>284</v>
      </c>
      <c r="F584" s="181">
        <v>767000</v>
      </c>
      <c r="G584" s="80" t="s">
        <v>645</v>
      </c>
      <c r="H584" s="178" t="s">
        <v>25</v>
      </c>
      <c r="I584" s="103" t="s">
        <v>3366</v>
      </c>
    </row>
    <row r="585" spans="1:9" ht="15" x14ac:dyDescent="0.25">
      <c r="A585" s="5" t="s">
        <v>3072</v>
      </c>
      <c r="B585" s="182">
        <v>44420</v>
      </c>
      <c r="C585" s="179" t="s">
        <v>3430</v>
      </c>
      <c r="D585" s="179"/>
      <c r="E585" s="72">
        <v>285</v>
      </c>
      <c r="F585" s="181">
        <v>753450</v>
      </c>
      <c r="G585" s="80" t="s">
        <v>626</v>
      </c>
      <c r="H585" s="178" t="s">
        <v>175</v>
      </c>
      <c r="I585" s="103" t="s">
        <v>3366</v>
      </c>
    </row>
    <row r="586" spans="1:9" ht="15" x14ac:dyDescent="0.25">
      <c r="A586" s="5" t="s">
        <v>3251</v>
      </c>
      <c r="B586" s="182">
        <v>44420</v>
      </c>
      <c r="C586" s="179" t="s">
        <v>3431</v>
      </c>
      <c r="D586" s="179"/>
      <c r="E586" s="72">
        <v>286</v>
      </c>
      <c r="F586" s="181">
        <v>1410400</v>
      </c>
      <c r="G586" s="80" t="s">
        <v>632</v>
      </c>
      <c r="H586" s="178" t="s">
        <v>32</v>
      </c>
      <c r="I586" s="103" t="s">
        <v>3366</v>
      </c>
    </row>
    <row r="587" spans="1:9" ht="15" x14ac:dyDescent="0.25">
      <c r="A587" s="5" t="s">
        <v>2925</v>
      </c>
      <c r="B587" s="182">
        <v>44420</v>
      </c>
      <c r="C587" s="179" t="s">
        <v>3432</v>
      </c>
      <c r="D587" s="179"/>
      <c r="E587" s="72">
        <v>287</v>
      </c>
      <c r="F587" s="181">
        <v>941200</v>
      </c>
      <c r="G587" s="80" t="s">
        <v>38</v>
      </c>
      <c r="H587" s="178" t="s">
        <v>25</v>
      </c>
      <c r="I587" s="103" t="s">
        <v>3366</v>
      </c>
    </row>
    <row r="588" spans="1:9" ht="15" x14ac:dyDescent="0.25">
      <c r="A588" s="5" t="s">
        <v>3343</v>
      </c>
      <c r="B588" s="182">
        <v>44421</v>
      </c>
      <c r="C588" s="179" t="s">
        <v>3437</v>
      </c>
      <c r="D588" s="179"/>
      <c r="E588" s="72">
        <v>288</v>
      </c>
      <c r="F588" s="181">
        <v>1063100</v>
      </c>
      <c r="G588" s="80" t="s">
        <v>18</v>
      </c>
      <c r="H588" s="178" t="s">
        <v>57</v>
      </c>
      <c r="I588" s="103" t="s">
        <v>3366</v>
      </c>
    </row>
    <row r="589" spans="1:9" ht="15" x14ac:dyDescent="0.25">
      <c r="A589" s="5" t="s">
        <v>3353</v>
      </c>
      <c r="B589" s="182">
        <v>44421</v>
      </c>
      <c r="C589" s="179" t="s">
        <v>3438</v>
      </c>
      <c r="D589" s="179"/>
      <c r="E589" s="72">
        <v>289</v>
      </c>
      <c r="F589" s="181">
        <v>666950</v>
      </c>
      <c r="G589" s="80" t="s">
        <v>626</v>
      </c>
      <c r="H589" s="178" t="s">
        <v>137</v>
      </c>
      <c r="I589" s="103" t="s">
        <v>3366</v>
      </c>
    </row>
    <row r="590" spans="1:9" ht="15" x14ac:dyDescent="0.25">
      <c r="A590" s="5" t="s">
        <v>3357</v>
      </c>
      <c r="B590" s="182">
        <v>44421</v>
      </c>
      <c r="C590" s="179" t="s">
        <v>3357</v>
      </c>
      <c r="D590" s="179"/>
      <c r="E590" s="72">
        <v>290</v>
      </c>
      <c r="F590" s="181">
        <v>767000</v>
      </c>
      <c r="G590" s="80" t="s">
        <v>645</v>
      </c>
      <c r="H590" s="178" t="s">
        <v>64</v>
      </c>
      <c r="I590" s="103" t="s">
        <v>3366</v>
      </c>
    </row>
    <row r="591" spans="1:9" ht="15" x14ac:dyDescent="0.25">
      <c r="A591" s="5" t="s">
        <v>3045</v>
      </c>
      <c r="B591" s="182">
        <v>44421</v>
      </c>
      <c r="C591" s="179" t="s">
        <v>3439</v>
      </c>
      <c r="D591" s="179"/>
      <c r="E591" s="72">
        <v>291</v>
      </c>
      <c r="F591" s="181">
        <v>767000</v>
      </c>
      <c r="G591" s="80" t="s">
        <v>645</v>
      </c>
      <c r="H591" s="178" t="s">
        <v>16</v>
      </c>
      <c r="I591" s="103" t="s">
        <v>3366</v>
      </c>
    </row>
    <row r="592" spans="1:9" ht="15" x14ac:dyDescent="0.25">
      <c r="A592" s="5" t="s">
        <v>3125</v>
      </c>
      <c r="B592" s="182">
        <v>44422</v>
      </c>
      <c r="C592" s="179" t="s">
        <v>3450</v>
      </c>
      <c r="D592" s="179"/>
      <c r="E592" s="72">
        <v>292</v>
      </c>
      <c r="F592" s="181">
        <v>699710</v>
      </c>
      <c r="G592" s="80" t="s">
        <v>626</v>
      </c>
      <c r="H592" s="178" t="s">
        <v>116</v>
      </c>
      <c r="I592" s="103" t="s">
        <v>3366</v>
      </c>
    </row>
    <row r="593" spans="1:9" ht="15" x14ac:dyDescent="0.25">
      <c r="A593" s="5" t="s">
        <v>3083</v>
      </c>
      <c r="B593" s="182">
        <v>44422</v>
      </c>
      <c r="C593" s="179" t="s">
        <v>3451</v>
      </c>
      <c r="D593" s="179"/>
      <c r="E593" s="72">
        <v>293</v>
      </c>
      <c r="F593" s="181">
        <v>1061800</v>
      </c>
      <c r="G593" s="80" t="s">
        <v>38</v>
      </c>
      <c r="H593" s="178" t="s">
        <v>37</v>
      </c>
      <c r="I593" s="103" t="s">
        <v>3366</v>
      </c>
    </row>
    <row r="594" spans="1:9" ht="15" x14ac:dyDescent="0.25">
      <c r="A594" s="5" t="s">
        <v>3297</v>
      </c>
      <c r="B594" s="182">
        <v>44422</v>
      </c>
      <c r="C594" s="179" t="s">
        <v>3452</v>
      </c>
      <c r="D594" s="179"/>
      <c r="E594" s="72">
        <v>294</v>
      </c>
      <c r="F594" s="181">
        <v>1007000</v>
      </c>
      <c r="G594" s="80" t="s">
        <v>45</v>
      </c>
      <c r="H594" s="178" t="s">
        <v>232</v>
      </c>
      <c r="I594" s="103" t="s">
        <v>3366</v>
      </c>
    </row>
    <row r="595" spans="1:9" ht="15" x14ac:dyDescent="0.25">
      <c r="A595" s="5" t="s">
        <v>3131</v>
      </c>
      <c r="B595" s="182">
        <v>44422</v>
      </c>
      <c r="C595" s="179" t="s">
        <v>3453</v>
      </c>
      <c r="D595" s="179"/>
      <c r="E595" s="72">
        <v>295</v>
      </c>
      <c r="F595" s="181">
        <v>753450</v>
      </c>
      <c r="G595" s="80" t="s">
        <v>626</v>
      </c>
      <c r="H595" s="178" t="s">
        <v>116</v>
      </c>
      <c r="I595" s="103" t="s">
        <v>3366</v>
      </c>
    </row>
    <row r="596" spans="1:9" ht="15" x14ac:dyDescent="0.25">
      <c r="A596" s="5" t="s">
        <v>3207</v>
      </c>
      <c r="B596" s="182">
        <v>44422</v>
      </c>
      <c r="C596" s="179" t="s">
        <v>3454</v>
      </c>
      <c r="D596" s="179"/>
      <c r="E596" s="72">
        <v>296</v>
      </c>
      <c r="F596" s="181">
        <v>678500</v>
      </c>
      <c r="G596" s="80" t="s">
        <v>645</v>
      </c>
      <c r="H596" s="178" t="s">
        <v>64</v>
      </c>
      <c r="I596" s="103" t="s">
        <v>3366</v>
      </c>
    </row>
    <row r="597" spans="1:9" ht="15" x14ac:dyDescent="0.25">
      <c r="A597" s="5" t="s">
        <v>2335</v>
      </c>
      <c r="B597" s="182">
        <v>44422</v>
      </c>
      <c r="C597" s="179" t="s">
        <v>3455</v>
      </c>
      <c r="D597" s="179"/>
      <c r="E597" s="72">
        <v>297</v>
      </c>
      <c r="F597" s="181">
        <v>1787000</v>
      </c>
      <c r="G597" s="80" t="s">
        <v>18</v>
      </c>
      <c r="H597" s="178" t="s">
        <v>64</v>
      </c>
      <c r="I597" s="103" t="s">
        <v>3366</v>
      </c>
    </row>
    <row r="598" spans="1:9" ht="15" x14ac:dyDescent="0.25">
      <c r="A598" s="7" t="s">
        <v>3441</v>
      </c>
      <c r="B598" s="182">
        <v>44424</v>
      </c>
      <c r="C598" s="179" t="s">
        <v>3466</v>
      </c>
      <c r="D598" s="179"/>
      <c r="E598" s="72">
        <v>298</v>
      </c>
      <c r="F598" s="181">
        <v>1063100</v>
      </c>
      <c r="G598" s="80" t="s">
        <v>18</v>
      </c>
      <c r="H598" s="178" t="s">
        <v>116</v>
      </c>
      <c r="I598" s="103" t="s">
        <v>3366</v>
      </c>
    </row>
    <row r="599" spans="1:9" ht="15" x14ac:dyDescent="0.25">
      <c r="A599" s="5" t="s">
        <v>3190</v>
      </c>
      <c r="B599" s="182">
        <v>44424</v>
      </c>
      <c r="C599" s="179" t="s">
        <v>3467</v>
      </c>
      <c r="D599" s="179"/>
      <c r="E599" s="72">
        <v>299</v>
      </c>
      <c r="F599" s="181">
        <v>753450</v>
      </c>
      <c r="G599" s="80" t="s">
        <v>626</v>
      </c>
      <c r="H599" s="178" t="s">
        <v>25</v>
      </c>
      <c r="I599" s="103" t="s">
        <v>3366</v>
      </c>
    </row>
    <row r="600" spans="1:9" ht="15" x14ac:dyDescent="0.25">
      <c r="A600" s="5" t="s">
        <v>2700</v>
      </c>
      <c r="B600" s="182">
        <v>44424</v>
      </c>
      <c r="C600" s="179" t="s">
        <v>3468</v>
      </c>
      <c r="D600" s="179"/>
      <c r="E600" s="72">
        <v>300</v>
      </c>
      <c r="F600" s="181">
        <v>621100</v>
      </c>
      <c r="G600" s="80" t="s">
        <v>622</v>
      </c>
      <c r="H600" s="178" t="s">
        <v>37</v>
      </c>
      <c r="I600" s="103" t="s">
        <v>3366</v>
      </c>
    </row>
    <row r="601" spans="1:9" ht="15" x14ac:dyDescent="0.25">
      <c r="A601" s="5" t="s">
        <v>2288</v>
      </c>
      <c r="B601" s="182">
        <v>44424</v>
      </c>
      <c r="C601" s="179" t="s">
        <v>3469</v>
      </c>
      <c r="D601" s="179"/>
      <c r="E601" s="72">
        <v>301</v>
      </c>
      <c r="F601" s="181">
        <v>1063100</v>
      </c>
      <c r="G601" s="80" t="s">
        <v>18</v>
      </c>
      <c r="H601" s="178" t="s">
        <v>92</v>
      </c>
      <c r="I601" s="103" t="s">
        <v>3366</v>
      </c>
    </row>
    <row r="602" spans="1:9" ht="15" x14ac:dyDescent="0.25">
      <c r="A602" s="5" t="s">
        <v>2896</v>
      </c>
      <c r="B602" s="182">
        <v>44425</v>
      </c>
      <c r="C602" s="179" t="s">
        <v>3480</v>
      </c>
      <c r="D602" s="179"/>
      <c r="E602" s="72">
        <v>302</v>
      </c>
      <c r="F602" s="181">
        <v>1334200</v>
      </c>
      <c r="G602" s="80" t="s">
        <v>18</v>
      </c>
      <c r="H602" s="178" t="s">
        <v>82</v>
      </c>
      <c r="I602" s="103" t="s">
        <v>3366</v>
      </c>
    </row>
    <row r="603" spans="1:9" ht="15" x14ac:dyDescent="0.25">
      <c r="A603" s="11" t="s">
        <v>3392</v>
      </c>
      <c r="B603" s="182">
        <v>44425</v>
      </c>
      <c r="C603" s="179" t="s">
        <v>3481</v>
      </c>
      <c r="D603" s="179"/>
      <c r="E603" s="72">
        <v>303</v>
      </c>
      <c r="F603" s="181">
        <v>777000</v>
      </c>
      <c r="G603" s="80" t="s">
        <v>45</v>
      </c>
      <c r="H603" s="178" t="s">
        <v>175</v>
      </c>
      <c r="I603" s="103" t="s">
        <v>3366</v>
      </c>
    </row>
    <row r="604" spans="1:9" ht="15" x14ac:dyDescent="0.25">
      <c r="A604" s="5" t="s">
        <v>2955</v>
      </c>
      <c r="B604" s="182">
        <v>44425</v>
      </c>
      <c r="C604" s="179" t="s">
        <v>3482</v>
      </c>
      <c r="D604" s="179"/>
      <c r="E604" s="72">
        <v>304</v>
      </c>
      <c r="F604" s="181">
        <v>999999</v>
      </c>
      <c r="G604" s="80" t="s">
        <v>45</v>
      </c>
      <c r="H604" s="178" t="s">
        <v>686</v>
      </c>
      <c r="I604" s="103" t="s">
        <v>3366</v>
      </c>
    </row>
    <row r="605" spans="1:9" ht="15" x14ac:dyDescent="0.25">
      <c r="A605" s="5" t="s">
        <v>2399</v>
      </c>
      <c r="B605" s="182">
        <v>44426</v>
      </c>
      <c r="C605" s="179" t="s">
        <v>3483</v>
      </c>
      <c r="D605" s="179"/>
      <c r="E605" s="72">
        <v>305</v>
      </c>
      <c r="F605" s="181">
        <v>1561000</v>
      </c>
      <c r="G605" s="80" t="s">
        <v>18</v>
      </c>
      <c r="H605" s="178" t="s">
        <v>32</v>
      </c>
      <c r="I605" s="103" t="s">
        <v>3366</v>
      </c>
    </row>
    <row r="606" spans="1:9" ht="15" x14ac:dyDescent="0.25">
      <c r="A606" s="11" t="s">
        <v>3373</v>
      </c>
      <c r="B606" s="182">
        <v>44426</v>
      </c>
      <c r="C606" s="179" t="s">
        <v>3484</v>
      </c>
      <c r="D606" s="179"/>
      <c r="E606" s="72">
        <v>306</v>
      </c>
      <c r="F606" s="181">
        <v>599990</v>
      </c>
      <c r="G606" s="80" t="s">
        <v>622</v>
      </c>
      <c r="H606" s="178" t="s">
        <v>92</v>
      </c>
      <c r="I606" s="103" t="s">
        <v>3366</v>
      </c>
    </row>
    <row r="607" spans="1:9" ht="15" x14ac:dyDescent="0.25">
      <c r="A607" s="5" t="s">
        <v>3312</v>
      </c>
      <c r="B607" s="182">
        <v>44426</v>
      </c>
      <c r="C607" s="179" t="s">
        <v>3485</v>
      </c>
      <c r="D607" s="179"/>
      <c r="E607" s="72">
        <v>307</v>
      </c>
      <c r="F607" s="181">
        <v>1334200</v>
      </c>
      <c r="G607" s="80" t="s">
        <v>18</v>
      </c>
      <c r="H607" s="178" t="s">
        <v>175</v>
      </c>
      <c r="I607" s="103" t="s">
        <v>3366</v>
      </c>
    </row>
    <row r="608" spans="1:9" ht="15" x14ac:dyDescent="0.25">
      <c r="A608" s="5" t="s">
        <v>3003</v>
      </c>
      <c r="B608" s="182">
        <v>44426</v>
      </c>
      <c r="C608" s="179" t="s">
        <v>3486</v>
      </c>
      <c r="D608" s="179"/>
      <c r="E608" s="72">
        <v>308</v>
      </c>
      <c r="F608" s="181">
        <v>767000</v>
      </c>
      <c r="G608" s="80" t="s">
        <v>645</v>
      </c>
      <c r="H608" s="178" t="s">
        <v>57</v>
      </c>
      <c r="I608" s="103" t="s">
        <v>3366</v>
      </c>
    </row>
    <row r="609" spans="1:9" ht="15" x14ac:dyDescent="0.25">
      <c r="A609" s="5" t="s">
        <v>3170</v>
      </c>
      <c r="B609" s="182">
        <v>44426</v>
      </c>
      <c r="C609" s="179" t="s">
        <v>3487</v>
      </c>
      <c r="D609" s="179"/>
      <c r="E609" s="72">
        <v>309</v>
      </c>
      <c r="F609" s="181">
        <v>999999</v>
      </c>
      <c r="G609" s="80" t="s">
        <v>45</v>
      </c>
      <c r="H609" s="178" t="s">
        <v>64</v>
      </c>
      <c r="I609" s="103" t="s">
        <v>3366</v>
      </c>
    </row>
    <row r="610" spans="1:9" ht="15" x14ac:dyDescent="0.25">
      <c r="A610" s="11" t="s">
        <v>3471</v>
      </c>
      <c r="B610" s="182">
        <v>44426</v>
      </c>
      <c r="C610" s="179" t="s">
        <v>3488</v>
      </c>
      <c r="D610" s="179"/>
      <c r="E610" s="72">
        <v>310</v>
      </c>
      <c r="F610" s="181">
        <v>666950</v>
      </c>
      <c r="G610" s="80" t="s">
        <v>626</v>
      </c>
      <c r="H610" s="178" t="s">
        <v>82</v>
      </c>
      <c r="I610" s="103" t="s">
        <v>3366</v>
      </c>
    </row>
    <row r="611" spans="1:9" ht="15" x14ac:dyDescent="0.25">
      <c r="A611" s="7" t="s">
        <v>3348</v>
      </c>
      <c r="B611" s="182">
        <v>44427</v>
      </c>
      <c r="C611" s="179" t="s">
        <v>3489</v>
      </c>
      <c r="D611" s="179"/>
      <c r="E611" s="72">
        <v>311</v>
      </c>
      <c r="F611" s="181">
        <v>1016000</v>
      </c>
      <c r="G611" s="80" t="s">
        <v>18</v>
      </c>
      <c r="H611" s="178" t="s">
        <v>16</v>
      </c>
      <c r="I611" s="103" t="s">
        <v>3366</v>
      </c>
    </row>
    <row r="612" spans="1:9" ht="15" x14ac:dyDescent="0.25">
      <c r="A612" s="5" t="s">
        <v>3293</v>
      </c>
      <c r="B612" s="182">
        <v>44427</v>
      </c>
      <c r="C612" s="179" t="s">
        <v>3490</v>
      </c>
      <c r="D612" s="179"/>
      <c r="E612" s="72">
        <v>312</v>
      </c>
      <c r="F612" s="181">
        <v>999999</v>
      </c>
      <c r="G612" s="80" t="s">
        <v>45</v>
      </c>
      <c r="H612" s="178" t="s">
        <v>137</v>
      </c>
      <c r="I612" s="103" t="s">
        <v>3366</v>
      </c>
    </row>
    <row r="613" spans="1:9" ht="15" x14ac:dyDescent="0.25">
      <c r="A613" s="11" t="s">
        <v>3393</v>
      </c>
      <c r="B613" s="182">
        <v>44427</v>
      </c>
      <c r="C613" s="179" t="s">
        <v>3491</v>
      </c>
      <c r="D613" s="179"/>
      <c r="E613" s="72">
        <v>313</v>
      </c>
      <c r="F613" s="181">
        <v>727950</v>
      </c>
      <c r="G613" s="80" t="s">
        <v>626</v>
      </c>
      <c r="H613" s="178" t="s">
        <v>92</v>
      </c>
      <c r="I613" s="103" t="s">
        <v>3366</v>
      </c>
    </row>
    <row r="614" spans="1:9" ht="15" x14ac:dyDescent="0.25">
      <c r="A614" s="179" t="s">
        <v>3493</v>
      </c>
      <c r="B614" s="182">
        <v>44428</v>
      </c>
      <c r="C614" s="179" t="s">
        <v>1079</v>
      </c>
      <c r="D614" s="179"/>
      <c r="E614" s="72">
        <v>314</v>
      </c>
      <c r="F614" s="181">
        <v>1999900</v>
      </c>
      <c r="G614" s="80" t="s">
        <v>2943</v>
      </c>
      <c r="H614" s="178" t="s">
        <v>188</v>
      </c>
      <c r="I614" s="103" t="s">
        <v>3366</v>
      </c>
    </row>
    <row r="615" spans="1:9" ht="15" x14ac:dyDescent="0.25">
      <c r="A615" s="11" t="s">
        <v>3381</v>
      </c>
      <c r="B615" s="182">
        <v>44428</v>
      </c>
      <c r="C615" s="179" t="s">
        <v>3492</v>
      </c>
      <c r="D615" s="179"/>
      <c r="E615" s="72">
        <v>315</v>
      </c>
      <c r="F615" s="181">
        <v>1430200</v>
      </c>
      <c r="G615" s="80" t="s">
        <v>18</v>
      </c>
      <c r="H615" s="178" t="s">
        <v>16</v>
      </c>
      <c r="I615" s="103" t="s">
        <v>3366</v>
      </c>
    </row>
    <row r="616" spans="1:9" ht="15" x14ac:dyDescent="0.25">
      <c r="A616" s="5" t="s">
        <v>3215</v>
      </c>
      <c r="B616" s="174">
        <v>44429</v>
      </c>
      <c r="C616" s="106" t="s">
        <v>3520</v>
      </c>
      <c r="D616" s="106"/>
      <c r="E616" s="111" t="s">
        <v>3521</v>
      </c>
      <c r="F616" s="107">
        <v>1331500</v>
      </c>
      <c r="G616" s="80" t="s">
        <v>18</v>
      </c>
      <c r="H616" s="178" t="s">
        <v>102</v>
      </c>
      <c r="I616" s="103" t="s">
        <v>3366</v>
      </c>
    </row>
    <row r="617" spans="1:9" ht="15" x14ac:dyDescent="0.25">
      <c r="A617" s="5" t="s">
        <v>3204</v>
      </c>
      <c r="B617" s="174">
        <v>44429</v>
      </c>
      <c r="C617" s="106" t="s">
        <v>3522</v>
      </c>
      <c r="D617" s="106"/>
      <c r="E617" s="111" t="s">
        <v>3523</v>
      </c>
      <c r="F617" s="107">
        <v>753450</v>
      </c>
      <c r="G617" s="80" t="s">
        <v>626</v>
      </c>
      <c r="H617" s="178" t="s">
        <v>250</v>
      </c>
      <c r="I617" s="103" t="s">
        <v>3366</v>
      </c>
    </row>
    <row r="618" spans="1:9" ht="15" x14ac:dyDescent="0.25">
      <c r="A618" s="5" t="s">
        <v>3319</v>
      </c>
      <c r="B618" s="174">
        <v>44431</v>
      </c>
      <c r="C618" s="106" t="s">
        <v>3524</v>
      </c>
      <c r="D618" s="106"/>
      <c r="E618" s="111" t="s">
        <v>3525</v>
      </c>
      <c r="F618" s="107">
        <v>1893900</v>
      </c>
      <c r="G618" s="80" t="s">
        <v>2943</v>
      </c>
      <c r="H618" s="178" t="s">
        <v>37</v>
      </c>
      <c r="I618" s="103" t="s">
        <v>3366</v>
      </c>
    </row>
    <row r="619" spans="1:9" ht="15" x14ac:dyDescent="0.25">
      <c r="A619" s="5" t="s">
        <v>3212</v>
      </c>
      <c r="B619" s="174">
        <v>44431</v>
      </c>
      <c r="C619" s="106" t="s">
        <v>3526</v>
      </c>
      <c r="D619" s="106"/>
      <c r="E619" s="111" t="s">
        <v>3527</v>
      </c>
      <c r="F619" s="107">
        <v>753450</v>
      </c>
      <c r="G619" s="80" t="s">
        <v>626</v>
      </c>
      <c r="H619" s="178" t="s">
        <v>686</v>
      </c>
      <c r="I619" s="103" t="s">
        <v>3366</v>
      </c>
    </row>
    <row r="620" spans="1:9" ht="15" x14ac:dyDescent="0.25">
      <c r="A620" s="5" t="s">
        <v>3295</v>
      </c>
      <c r="B620" s="174">
        <v>44431</v>
      </c>
      <c r="C620" s="106" t="s">
        <v>3528</v>
      </c>
      <c r="D620" s="106"/>
      <c r="E620" s="111" t="s">
        <v>3529</v>
      </c>
      <c r="F620" s="107">
        <v>666950</v>
      </c>
      <c r="G620" s="80" t="s">
        <v>626</v>
      </c>
      <c r="H620" s="178" t="s">
        <v>92</v>
      </c>
      <c r="I620" s="103" t="s">
        <v>3366</v>
      </c>
    </row>
    <row r="621" spans="1:9" ht="15" x14ac:dyDescent="0.25">
      <c r="A621" s="5" t="s">
        <v>3339</v>
      </c>
      <c r="B621" s="174">
        <v>44431</v>
      </c>
      <c r="C621" s="106" t="s">
        <v>3530</v>
      </c>
      <c r="D621" s="106"/>
      <c r="E621" s="111" t="s">
        <v>3531</v>
      </c>
      <c r="F621" s="107">
        <v>1104000</v>
      </c>
      <c r="G621" s="80" t="s">
        <v>45</v>
      </c>
      <c r="H621" s="178" t="s">
        <v>16</v>
      </c>
      <c r="I621" s="103" t="s">
        <v>3366</v>
      </c>
    </row>
    <row r="622" spans="1:9" ht="15" x14ac:dyDescent="0.25">
      <c r="A622" s="7" t="s">
        <v>3408</v>
      </c>
      <c r="B622" s="174">
        <v>44431</v>
      </c>
      <c r="C622" s="106" t="s">
        <v>3532</v>
      </c>
      <c r="D622" s="106"/>
      <c r="E622" s="111" t="s">
        <v>3533</v>
      </c>
      <c r="F622" s="107">
        <v>1908900</v>
      </c>
      <c r="G622" s="80" t="s">
        <v>2943</v>
      </c>
      <c r="H622" s="178" t="s">
        <v>232</v>
      </c>
      <c r="I622" s="103" t="s">
        <v>3366</v>
      </c>
    </row>
    <row r="623" spans="1:9" ht="15" x14ac:dyDescent="0.25">
      <c r="A623" s="5" t="s">
        <v>2721</v>
      </c>
      <c r="B623" s="174">
        <v>44431</v>
      </c>
      <c r="C623" s="106" t="s">
        <v>3534</v>
      </c>
      <c r="D623" s="106"/>
      <c r="E623" s="111" t="s">
        <v>3535</v>
      </c>
      <c r="F623" s="107">
        <v>1778000</v>
      </c>
      <c r="G623" s="80" t="s">
        <v>18</v>
      </c>
      <c r="H623" s="178" t="s">
        <v>37</v>
      </c>
      <c r="I623" s="103" t="s">
        <v>3366</v>
      </c>
    </row>
    <row r="624" spans="1:9" ht="15" x14ac:dyDescent="0.25">
      <c r="A624" s="11" t="s">
        <v>3380</v>
      </c>
      <c r="B624" s="174">
        <v>44431</v>
      </c>
      <c r="C624" s="106" t="s">
        <v>3380</v>
      </c>
      <c r="D624" s="106"/>
      <c r="E624" s="111" t="s">
        <v>3536</v>
      </c>
      <c r="F624" s="107">
        <v>727950</v>
      </c>
      <c r="G624" s="80" t="s">
        <v>626</v>
      </c>
      <c r="H624" s="178" t="s">
        <v>92</v>
      </c>
      <c r="I624" s="103" t="s">
        <v>3366</v>
      </c>
    </row>
    <row r="625" spans="1:9" ht="15" x14ac:dyDescent="0.25">
      <c r="A625" s="11" t="s">
        <v>3499</v>
      </c>
      <c r="B625" s="174">
        <v>44432</v>
      </c>
      <c r="C625" s="106" t="s">
        <v>3537</v>
      </c>
      <c r="D625" s="106"/>
      <c r="E625" s="111" t="s">
        <v>3538</v>
      </c>
      <c r="F625" s="107">
        <v>1007000</v>
      </c>
      <c r="G625" s="80" t="s">
        <v>45</v>
      </c>
      <c r="H625" s="178" t="s">
        <v>16</v>
      </c>
      <c r="I625" s="103" t="s">
        <v>3366</v>
      </c>
    </row>
    <row r="626" spans="1:9" ht="15" x14ac:dyDescent="0.25">
      <c r="A626" s="5" t="s">
        <v>3369</v>
      </c>
      <c r="B626" s="174">
        <v>44432</v>
      </c>
      <c r="C626" s="106" t="s">
        <v>3539</v>
      </c>
      <c r="D626" s="106"/>
      <c r="E626" s="111" t="s">
        <v>3540</v>
      </c>
      <c r="F626" s="107">
        <v>1999900</v>
      </c>
      <c r="G626" s="80" t="s">
        <v>2943</v>
      </c>
      <c r="H626" s="178" t="s">
        <v>232</v>
      </c>
      <c r="I626" s="103" t="s">
        <v>3366</v>
      </c>
    </row>
    <row r="627" spans="1:9" ht="15" x14ac:dyDescent="0.25">
      <c r="A627" s="5" t="s">
        <v>2036</v>
      </c>
      <c r="B627" s="174">
        <v>44432</v>
      </c>
      <c r="C627" s="106" t="s">
        <v>3541</v>
      </c>
      <c r="D627" s="106"/>
      <c r="E627" s="111" t="s">
        <v>3542</v>
      </c>
      <c r="F627" s="107">
        <v>941200</v>
      </c>
      <c r="G627" s="80" t="s">
        <v>38</v>
      </c>
      <c r="H627" s="178" t="s">
        <v>32</v>
      </c>
      <c r="I627" s="103" t="s">
        <v>3366</v>
      </c>
    </row>
    <row r="628" spans="1:9" ht="15" x14ac:dyDescent="0.25">
      <c r="A628" s="11" t="s">
        <v>3496</v>
      </c>
      <c r="B628" s="174">
        <v>44432</v>
      </c>
      <c r="C628" s="106" t="s">
        <v>3543</v>
      </c>
      <c r="D628" s="106"/>
      <c r="E628" s="111" t="s">
        <v>3544</v>
      </c>
      <c r="F628" s="107">
        <v>725690</v>
      </c>
      <c r="G628" s="80" t="s">
        <v>160</v>
      </c>
      <c r="H628" s="178" t="s">
        <v>725</v>
      </c>
      <c r="I628" s="103" t="s">
        <v>3366</v>
      </c>
    </row>
    <row r="629" spans="1:9" ht="15" x14ac:dyDescent="0.25">
      <c r="A629" s="5" t="s">
        <v>3309</v>
      </c>
      <c r="B629" s="174">
        <v>44432</v>
      </c>
      <c r="C629" s="106" t="s">
        <v>3545</v>
      </c>
      <c r="D629" s="106"/>
      <c r="E629" s="111" t="s">
        <v>3546</v>
      </c>
      <c r="F629" s="107">
        <v>864700</v>
      </c>
      <c r="G629" s="80" t="s">
        <v>45</v>
      </c>
      <c r="H629" s="178" t="s">
        <v>50</v>
      </c>
      <c r="I629" s="103" t="s">
        <v>3366</v>
      </c>
    </row>
    <row r="630" spans="1:9" ht="15" x14ac:dyDescent="0.25">
      <c r="A630" s="11" t="s">
        <v>3495</v>
      </c>
      <c r="B630" s="174">
        <v>44433</v>
      </c>
      <c r="C630" s="106" t="s">
        <v>3547</v>
      </c>
      <c r="D630" s="106"/>
      <c r="E630" s="111" t="s">
        <v>3548</v>
      </c>
      <c r="F630" s="107">
        <v>1334200</v>
      </c>
      <c r="G630" s="80" t="s">
        <v>18</v>
      </c>
      <c r="H630" s="178" t="s">
        <v>92</v>
      </c>
      <c r="I630" s="103" t="s">
        <v>3366</v>
      </c>
    </row>
    <row r="631" spans="1:9" ht="15" x14ac:dyDescent="0.25">
      <c r="A631" s="11" t="s">
        <v>3418</v>
      </c>
      <c r="B631" s="174">
        <v>44433</v>
      </c>
      <c r="C631" s="106" t="s">
        <v>3549</v>
      </c>
      <c r="D631" s="106"/>
      <c r="E631" s="111" t="s">
        <v>3550</v>
      </c>
      <c r="F631" s="107">
        <v>1984900</v>
      </c>
      <c r="G631" s="80" t="s">
        <v>2943</v>
      </c>
      <c r="H631" s="178" t="s">
        <v>32</v>
      </c>
      <c r="I631" s="103" t="s">
        <v>3366</v>
      </c>
    </row>
    <row r="632" spans="1:9" ht="15" x14ac:dyDescent="0.25">
      <c r="A632" s="5" t="s">
        <v>3105</v>
      </c>
      <c r="B632" s="174">
        <v>44433</v>
      </c>
      <c r="C632" s="106" t="s">
        <v>3551</v>
      </c>
      <c r="D632" s="106"/>
      <c r="E632" s="111" t="s">
        <v>3552</v>
      </c>
      <c r="F632" s="107">
        <v>767000</v>
      </c>
      <c r="G632" s="80" t="s">
        <v>645</v>
      </c>
      <c r="H632" s="178" t="s">
        <v>116</v>
      </c>
      <c r="I632" s="103" t="s">
        <v>3366</v>
      </c>
    </row>
    <row r="633" spans="1:9" ht="15" x14ac:dyDescent="0.25">
      <c r="A633" s="11" t="s">
        <v>3382</v>
      </c>
      <c r="B633" s="174">
        <v>44433</v>
      </c>
      <c r="C633" s="106" t="s">
        <v>3553</v>
      </c>
      <c r="D633" s="106"/>
      <c r="E633" s="111" t="s">
        <v>3554</v>
      </c>
      <c r="F633" s="107">
        <v>1135700</v>
      </c>
      <c r="G633" s="80" t="s">
        <v>45</v>
      </c>
      <c r="H633" s="178" t="s">
        <v>32</v>
      </c>
      <c r="I633" s="103" t="s">
        <v>3366</v>
      </c>
    </row>
    <row r="634" spans="1:9" ht="15" x14ac:dyDescent="0.25">
      <c r="A634" s="79" t="s">
        <v>3009</v>
      </c>
      <c r="B634" s="174">
        <v>44433</v>
      </c>
      <c r="C634" s="106" t="s">
        <v>3555</v>
      </c>
      <c r="D634" s="106"/>
      <c r="E634" s="111" t="s">
        <v>3556</v>
      </c>
      <c r="F634" s="107">
        <v>767000</v>
      </c>
      <c r="G634" s="80" t="s">
        <v>645</v>
      </c>
      <c r="H634" s="178" t="s">
        <v>175</v>
      </c>
      <c r="I634" s="103" t="s">
        <v>3366</v>
      </c>
    </row>
    <row r="635" spans="1:9" s="178" customFormat="1" ht="15" x14ac:dyDescent="0.25">
      <c r="A635" s="11" t="s">
        <v>3396</v>
      </c>
      <c r="B635" s="182">
        <v>44433</v>
      </c>
      <c r="C635" s="179" t="s">
        <v>3558</v>
      </c>
      <c r="D635" s="179"/>
      <c r="E635" s="72">
        <v>335</v>
      </c>
      <c r="F635" s="181">
        <v>999999</v>
      </c>
      <c r="G635" s="184" t="s">
        <v>45</v>
      </c>
      <c r="H635" s="178" t="s">
        <v>16</v>
      </c>
      <c r="I635" s="178" t="s">
        <v>3366</v>
      </c>
    </row>
    <row r="636" spans="1:9" s="178" customFormat="1" ht="15" x14ac:dyDescent="0.25">
      <c r="A636" s="11" t="s">
        <v>3362</v>
      </c>
      <c r="B636" s="182">
        <v>44433</v>
      </c>
      <c r="C636" s="179" t="s">
        <v>3559</v>
      </c>
      <c r="D636" s="179"/>
      <c r="E636" s="72">
        <v>336</v>
      </c>
      <c r="F636" s="181">
        <v>559690</v>
      </c>
      <c r="G636" s="184" t="s">
        <v>622</v>
      </c>
      <c r="H636" s="178" t="s">
        <v>57</v>
      </c>
      <c r="I636" s="178" t="s">
        <v>3366</v>
      </c>
    </row>
    <row r="637" spans="1:9" s="178" customFormat="1" ht="15" x14ac:dyDescent="0.25">
      <c r="A637" s="5" t="s">
        <v>3014</v>
      </c>
      <c r="B637" s="182">
        <v>44434</v>
      </c>
      <c r="C637" s="179" t="s">
        <v>3560</v>
      </c>
      <c r="D637" s="179"/>
      <c r="E637" s="72">
        <v>337</v>
      </c>
      <c r="F637" s="181">
        <v>1637000</v>
      </c>
      <c r="G637" s="184" t="s">
        <v>2943</v>
      </c>
      <c r="H637" s="178" t="s">
        <v>250</v>
      </c>
      <c r="I637" s="178" t="s">
        <v>3366</v>
      </c>
    </row>
    <row r="638" spans="1:9" s="178" customFormat="1" ht="15" x14ac:dyDescent="0.25">
      <c r="A638" s="5" t="s">
        <v>3340</v>
      </c>
      <c r="B638" s="182">
        <v>44434</v>
      </c>
      <c r="C638" s="179" t="s">
        <v>3561</v>
      </c>
      <c r="D638" s="179"/>
      <c r="E638" s="72">
        <v>338</v>
      </c>
      <c r="F638" s="181">
        <v>753450</v>
      </c>
      <c r="G638" s="184" t="s">
        <v>626</v>
      </c>
      <c r="H638" s="178" t="s">
        <v>92</v>
      </c>
      <c r="I638" s="178" t="s">
        <v>3366</v>
      </c>
    </row>
    <row r="639" spans="1:9" s="178" customFormat="1" ht="15" x14ac:dyDescent="0.25">
      <c r="A639" s="5" t="s">
        <v>3557</v>
      </c>
      <c r="B639" s="182">
        <v>44434</v>
      </c>
      <c r="C639" s="179" t="s">
        <v>3562</v>
      </c>
      <c r="D639" s="179"/>
      <c r="E639" s="72">
        <v>339</v>
      </c>
      <c r="F639" s="181">
        <v>864700</v>
      </c>
      <c r="G639" s="184" t="s">
        <v>45</v>
      </c>
      <c r="H639" s="178" t="s">
        <v>64</v>
      </c>
      <c r="I639" s="178" t="s">
        <v>3366</v>
      </c>
    </row>
    <row r="640" spans="1:9" ht="15" x14ac:dyDescent="0.25">
      <c r="A640" s="15" t="s">
        <v>3501</v>
      </c>
      <c r="B640" s="76">
        <v>44435</v>
      </c>
      <c r="C640" t="s">
        <v>3581</v>
      </c>
      <c r="E640">
        <v>340</v>
      </c>
      <c r="F640">
        <v>727950</v>
      </c>
      <c r="G640" t="s">
        <v>626</v>
      </c>
      <c r="H640" t="s">
        <v>137</v>
      </c>
      <c r="I640" t="s">
        <v>3366</v>
      </c>
    </row>
    <row r="641" spans="1:9" ht="15" x14ac:dyDescent="0.25">
      <c r="A641" s="15" t="s">
        <v>3575</v>
      </c>
      <c r="B641" s="76">
        <v>44435</v>
      </c>
      <c r="C641" t="s">
        <v>3582</v>
      </c>
      <c r="E641">
        <v>341</v>
      </c>
      <c r="F641">
        <v>767000</v>
      </c>
      <c r="G641" t="s">
        <v>645</v>
      </c>
      <c r="H641" t="s">
        <v>175</v>
      </c>
      <c r="I641" t="s">
        <v>3366</v>
      </c>
    </row>
    <row r="642" spans="1:9" ht="15" x14ac:dyDescent="0.25">
      <c r="A642" s="15" t="s">
        <v>3577</v>
      </c>
      <c r="B642" s="76">
        <v>44435</v>
      </c>
      <c r="C642" t="s">
        <v>3577</v>
      </c>
      <c r="E642">
        <v>342</v>
      </c>
      <c r="F642">
        <v>727950</v>
      </c>
      <c r="G642" t="s">
        <v>626</v>
      </c>
      <c r="H642" t="s">
        <v>188</v>
      </c>
      <c r="I642" t="s">
        <v>3366</v>
      </c>
    </row>
    <row r="643" spans="1:9" ht="15" x14ac:dyDescent="0.25">
      <c r="A643" s="15" t="s">
        <v>3578</v>
      </c>
      <c r="B643" s="76">
        <v>44435</v>
      </c>
      <c r="C643" t="s">
        <v>3578</v>
      </c>
      <c r="E643">
        <v>343</v>
      </c>
      <c r="F643">
        <v>1168200</v>
      </c>
      <c r="G643" t="s">
        <v>45</v>
      </c>
      <c r="H643" t="s">
        <v>188</v>
      </c>
      <c r="I643" t="s">
        <v>3366</v>
      </c>
    </row>
    <row r="644" spans="1:9" ht="15" x14ac:dyDescent="0.25">
      <c r="A644" s="15" t="s">
        <v>3579</v>
      </c>
      <c r="B644" s="76">
        <v>44435</v>
      </c>
      <c r="C644" t="s">
        <v>3579</v>
      </c>
      <c r="E644">
        <v>344</v>
      </c>
      <c r="F644">
        <v>941200</v>
      </c>
      <c r="G644" t="s">
        <v>38</v>
      </c>
      <c r="H644" t="s">
        <v>188</v>
      </c>
      <c r="I644" t="s">
        <v>3366</v>
      </c>
    </row>
    <row r="645" spans="1:9" ht="15" x14ac:dyDescent="0.25">
      <c r="A645" s="15" t="s">
        <v>3576</v>
      </c>
      <c r="B645" s="76">
        <v>44435</v>
      </c>
      <c r="C645" t="s">
        <v>3576</v>
      </c>
      <c r="E645">
        <v>345</v>
      </c>
      <c r="F645">
        <v>1778000</v>
      </c>
      <c r="G645" t="s">
        <v>18</v>
      </c>
      <c r="H645" t="s">
        <v>188</v>
      </c>
      <c r="I645" t="s">
        <v>3366</v>
      </c>
    </row>
    <row r="646" spans="1:9" ht="15" x14ac:dyDescent="0.25">
      <c r="A646" s="15" t="s">
        <v>3580</v>
      </c>
      <c r="B646" s="76">
        <v>44435</v>
      </c>
      <c r="C646" t="s">
        <v>3580</v>
      </c>
      <c r="E646">
        <v>346</v>
      </c>
      <c r="F646">
        <v>1682000</v>
      </c>
      <c r="G646" t="s">
        <v>18</v>
      </c>
      <c r="H646" t="s">
        <v>188</v>
      </c>
      <c r="I646" t="s">
        <v>3366</v>
      </c>
    </row>
    <row r="647" spans="1:9" ht="15" x14ac:dyDescent="0.25">
      <c r="A647" s="15" t="s">
        <v>3349</v>
      </c>
      <c r="B647" s="76">
        <v>44435</v>
      </c>
      <c r="C647" t="s">
        <v>3583</v>
      </c>
      <c r="E647">
        <v>347</v>
      </c>
      <c r="F647">
        <v>1430200</v>
      </c>
      <c r="G647" t="s">
        <v>18</v>
      </c>
      <c r="H647" t="s">
        <v>25</v>
      </c>
      <c r="I647" t="s">
        <v>3366</v>
      </c>
    </row>
    <row r="648" spans="1:9" s="103" customFormat="1" ht="15" x14ac:dyDescent="0.25">
      <c r="A648" s="5" t="s">
        <v>2086</v>
      </c>
      <c r="B648" s="174">
        <v>44436</v>
      </c>
      <c r="C648" s="176" t="s">
        <v>3599</v>
      </c>
      <c r="D648" s="176"/>
      <c r="E648" s="111" t="s">
        <v>3600</v>
      </c>
      <c r="F648" s="177">
        <v>1063100</v>
      </c>
      <c r="G648" s="185" t="s">
        <v>18</v>
      </c>
      <c r="H648" s="103" t="s">
        <v>25</v>
      </c>
      <c r="I648" s="103" t="s">
        <v>3366</v>
      </c>
    </row>
    <row r="649" spans="1:9" s="103" customFormat="1" ht="15" x14ac:dyDescent="0.25">
      <c r="A649" s="16" t="s">
        <v>3413</v>
      </c>
      <c r="B649" s="174">
        <v>44436</v>
      </c>
      <c r="C649" s="176" t="s">
        <v>3601</v>
      </c>
      <c r="D649" s="176"/>
      <c r="E649" s="111" t="s">
        <v>3602</v>
      </c>
      <c r="F649" s="177">
        <v>725690</v>
      </c>
      <c r="G649" s="185" t="s">
        <v>160</v>
      </c>
      <c r="H649" s="103" t="s">
        <v>725</v>
      </c>
      <c r="I649" s="103" t="s">
        <v>3366</v>
      </c>
    </row>
    <row r="650" spans="1:9" s="103" customFormat="1" ht="15" x14ac:dyDescent="0.25">
      <c r="A650" s="5" t="s">
        <v>3351</v>
      </c>
      <c r="B650" s="174">
        <v>44436</v>
      </c>
      <c r="C650" s="176" t="s">
        <v>3603</v>
      </c>
      <c r="D650" s="176"/>
      <c r="E650" s="111" t="s">
        <v>3604</v>
      </c>
      <c r="F650" s="177">
        <v>725690</v>
      </c>
      <c r="G650" s="185" t="s">
        <v>160</v>
      </c>
      <c r="H650" s="103" t="s">
        <v>725</v>
      </c>
      <c r="I650" s="103" t="s">
        <v>3366</v>
      </c>
    </row>
    <row r="651" spans="1:9" s="103" customFormat="1" ht="15" x14ac:dyDescent="0.25">
      <c r="A651" s="5" t="s">
        <v>3042</v>
      </c>
      <c r="B651" s="174">
        <v>44436</v>
      </c>
      <c r="C651" s="176" t="s">
        <v>3605</v>
      </c>
      <c r="D651" s="176"/>
      <c r="E651" s="111" t="s">
        <v>3606</v>
      </c>
      <c r="F651" s="177">
        <v>767000</v>
      </c>
      <c r="G651" s="185" t="s">
        <v>645</v>
      </c>
      <c r="H651" s="103" t="s">
        <v>175</v>
      </c>
      <c r="I651" s="103" t="s">
        <v>3366</v>
      </c>
    </row>
    <row r="652" spans="1:9" s="103" customFormat="1" ht="15" x14ac:dyDescent="0.25">
      <c r="A652" s="5" t="s">
        <v>3219</v>
      </c>
      <c r="B652" s="174">
        <v>44436</v>
      </c>
      <c r="C652" s="176" t="s">
        <v>3607</v>
      </c>
      <c r="D652" s="176"/>
      <c r="E652" s="111" t="s">
        <v>3608</v>
      </c>
      <c r="F652" s="177">
        <v>999999</v>
      </c>
      <c r="G652" s="185" t="s">
        <v>45</v>
      </c>
      <c r="H652" s="103" t="s">
        <v>57</v>
      </c>
      <c r="I652" s="103" t="s">
        <v>3366</v>
      </c>
    </row>
    <row r="653" spans="1:9" s="103" customFormat="1" ht="15" x14ac:dyDescent="0.25">
      <c r="A653" s="16" t="s">
        <v>3619</v>
      </c>
      <c r="B653" s="174">
        <v>44436</v>
      </c>
      <c r="C653" s="176" t="s">
        <v>3609</v>
      </c>
      <c r="D653" s="176"/>
      <c r="E653" s="111" t="s">
        <v>3610</v>
      </c>
      <c r="F653" s="177">
        <v>1203500</v>
      </c>
      <c r="G653" s="185" t="s">
        <v>18</v>
      </c>
      <c r="H653" s="103" t="s">
        <v>64</v>
      </c>
      <c r="I653" s="103" t="s">
        <v>3366</v>
      </c>
    </row>
    <row r="654" spans="1:9" s="103" customFormat="1" ht="15" x14ac:dyDescent="0.25">
      <c r="A654" s="16" t="s">
        <v>3374</v>
      </c>
      <c r="B654" s="174">
        <v>44436</v>
      </c>
      <c r="C654" s="176" t="s">
        <v>3611</v>
      </c>
      <c r="D654" s="176"/>
      <c r="E654" s="111" t="s">
        <v>3612</v>
      </c>
      <c r="F654" s="177">
        <v>777000</v>
      </c>
      <c r="G654" s="185" t="s">
        <v>45</v>
      </c>
      <c r="H654" s="103" t="s">
        <v>64</v>
      </c>
      <c r="I654" s="103" t="s">
        <v>3366</v>
      </c>
    </row>
    <row r="655" spans="1:9" s="103" customFormat="1" ht="15" x14ac:dyDescent="0.25">
      <c r="A655" s="5" t="s">
        <v>3081</v>
      </c>
      <c r="B655" s="174">
        <v>44438</v>
      </c>
      <c r="C655" s="176" t="s">
        <v>3613</v>
      </c>
      <c r="D655" s="176"/>
      <c r="E655" s="111" t="s">
        <v>3614</v>
      </c>
      <c r="F655" s="177">
        <v>1999899</v>
      </c>
      <c r="G655" s="185" t="s">
        <v>2943</v>
      </c>
      <c r="H655" s="103" t="s">
        <v>137</v>
      </c>
      <c r="I655" s="103" t="s">
        <v>3366</v>
      </c>
    </row>
    <row r="656" spans="1:9" s="103" customFormat="1" ht="15" x14ac:dyDescent="0.25">
      <c r="A656" s="5" t="s">
        <v>3151</v>
      </c>
      <c r="B656" s="174">
        <v>44438</v>
      </c>
      <c r="C656" s="176" t="s">
        <v>3615</v>
      </c>
      <c r="D656" s="176"/>
      <c r="E656" s="111" t="s">
        <v>3616</v>
      </c>
      <c r="F656" s="177">
        <v>767000</v>
      </c>
      <c r="G656" s="185" t="s">
        <v>645</v>
      </c>
      <c r="H656" s="103" t="s">
        <v>37</v>
      </c>
      <c r="I656" s="103" t="s">
        <v>3366</v>
      </c>
    </row>
    <row r="657" spans="1:9" s="103" customFormat="1" ht="15" x14ac:dyDescent="0.25">
      <c r="A657" s="16" t="s">
        <v>3414</v>
      </c>
      <c r="B657" s="174">
        <v>44438</v>
      </c>
      <c r="C657" s="176" t="s">
        <v>3617</v>
      </c>
      <c r="D657" s="176"/>
      <c r="E657" s="111" t="s">
        <v>3618</v>
      </c>
      <c r="F657" s="177">
        <v>523190</v>
      </c>
      <c r="G657" s="185" t="s">
        <v>622</v>
      </c>
      <c r="H657" s="103" t="s">
        <v>50</v>
      </c>
      <c r="I657" s="103" t="s">
        <v>3366</v>
      </c>
    </row>
    <row r="658" spans="1:9" s="178" customFormat="1" ht="15" x14ac:dyDescent="0.25">
      <c r="A658" s="11" t="s">
        <v>3446</v>
      </c>
      <c r="B658" s="182">
        <v>44439</v>
      </c>
      <c r="C658" s="179" t="s">
        <v>3621</v>
      </c>
      <c r="D658" s="179"/>
      <c r="E658" s="72">
        <v>358</v>
      </c>
      <c r="F658" s="181">
        <v>1063100</v>
      </c>
      <c r="G658" s="184" t="s">
        <v>18</v>
      </c>
      <c r="H658" s="178" t="s">
        <v>3447</v>
      </c>
      <c r="I658" s="178" t="s">
        <v>3366</v>
      </c>
    </row>
    <row r="659" spans="1:9" s="178" customFormat="1" ht="15" x14ac:dyDescent="0.25">
      <c r="A659" s="11" t="s">
        <v>3598</v>
      </c>
      <c r="B659" s="182">
        <v>44439</v>
      </c>
      <c r="C659" s="179" t="s">
        <v>3598</v>
      </c>
      <c r="D659" s="179"/>
      <c r="E659" s="72">
        <v>359</v>
      </c>
      <c r="F659" s="181">
        <v>1168200</v>
      </c>
      <c r="G659" s="184" t="s">
        <v>45</v>
      </c>
      <c r="H659" s="178" t="s">
        <v>82</v>
      </c>
      <c r="I659" s="178" t="s">
        <v>3366</v>
      </c>
    </row>
    <row r="660" spans="1:9" s="178" customFormat="1" ht="15" x14ac:dyDescent="0.25">
      <c r="A660" s="5" t="s">
        <v>3012</v>
      </c>
      <c r="B660" s="182">
        <v>44439</v>
      </c>
      <c r="C660" s="179" t="s">
        <v>3622</v>
      </c>
      <c r="D660" s="179"/>
      <c r="E660" s="72">
        <v>360</v>
      </c>
      <c r="F660" s="181">
        <v>767000</v>
      </c>
      <c r="G660" s="184" t="s">
        <v>645</v>
      </c>
      <c r="H660" s="178" t="s">
        <v>57</v>
      </c>
      <c r="I660" s="178" t="s">
        <v>3366</v>
      </c>
    </row>
    <row r="661" spans="1:9" s="178" customFormat="1" ht="15" x14ac:dyDescent="0.25">
      <c r="A661" s="5" t="s">
        <v>2527</v>
      </c>
      <c r="B661" s="182">
        <v>44439</v>
      </c>
      <c r="C661" s="179" t="s">
        <v>3623</v>
      </c>
      <c r="D661" s="179"/>
      <c r="E661" s="72">
        <v>361</v>
      </c>
      <c r="F661" s="181">
        <v>1653300</v>
      </c>
      <c r="G661" s="184" t="s">
        <v>2943</v>
      </c>
      <c r="H661" s="178" t="s">
        <v>232</v>
      </c>
      <c r="I661" s="178" t="s">
        <v>3366</v>
      </c>
    </row>
    <row r="662" spans="1:9" s="178" customFormat="1" ht="15" x14ac:dyDescent="0.25">
      <c r="A662" s="5" t="s">
        <v>3350</v>
      </c>
      <c r="B662" s="182">
        <v>44439</v>
      </c>
      <c r="C662" s="179" t="s">
        <v>3624</v>
      </c>
      <c r="D662" s="179"/>
      <c r="E662" s="72">
        <v>362</v>
      </c>
      <c r="F662" s="181">
        <v>725690</v>
      </c>
      <c r="G662" s="184" t="s">
        <v>160</v>
      </c>
      <c r="H662" s="178" t="s">
        <v>725</v>
      </c>
      <c r="I662" s="178" t="s">
        <v>3366</v>
      </c>
    </row>
    <row r="663" spans="1:9" s="178" customFormat="1" ht="15" x14ac:dyDescent="0.25">
      <c r="A663" s="5" t="s">
        <v>3352</v>
      </c>
      <c r="B663" s="182">
        <v>44439</v>
      </c>
      <c r="C663" s="179" t="s">
        <v>3625</v>
      </c>
      <c r="D663" s="179"/>
      <c r="E663" s="72">
        <v>363</v>
      </c>
      <c r="F663" s="181">
        <v>725690</v>
      </c>
      <c r="G663" s="184" t="s">
        <v>160</v>
      </c>
      <c r="H663" s="178" t="s">
        <v>725</v>
      </c>
      <c r="I663" s="178" t="s">
        <v>3366</v>
      </c>
    </row>
    <row r="664" spans="1:9" s="178" customFormat="1" ht="15" x14ac:dyDescent="0.25">
      <c r="A664" s="5" t="s">
        <v>3475</v>
      </c>
      <c r="B664" s="182">
        <v>44439</v>
      </c>
      <c r="C664" s="179" t="s">
        <v>3635</v>
      </c>
      <c r="D664" s="179"/>
      <c r="E664" s="72">
        <v>364</v>
      </c>
      <c r="F664" s="181">
        <v>1112500</v>
      </c>
      <c r="G664" s="184" t="s">
        <v>18</v>
      </c>
      <c r="H664" s="178" t="s">
        <v>232</v>
      </c>
      <c r="I664" s="178" t="s">
        <v>3366</v>
      </c>
    </row>
    <row r="665" spans="1:9" s="178" customFormat="1" ht="15" x14ac:dyDescent="0.25">
      <c r="A665" s="5" t="s">
        <v>3587</v>
      </c>
      <c r="B665" s="182">
        <v>44439</v>
      </c>
      <c r="C665" s="179" t="s">
        <v>3587</v>
      </c>
      <c r="D665" s="179"/>
      <c r="E665" s="72">
        <v>365</v>
      </c>
      <c r="F665" s="181">
        <v>877200</v>
      </c>
      <c r="G665" s="184" t="s">
        <v>38</v>
      </c>
      <c r="H665" s="178" t="s">
        <v>725</v>
      </c>
      <c r="I665" s="178" t="s">
        <v>3366</v>
      </c>
    </row>
    <row r="666" spans="1:9" s="178" customFormat="1" ht="15" x14ac:dyDescent="0.25">
      <c r="A666" s="5" t="s">
        <v>3262</v>
      </c>
      <c r="B666" s="182">
        <v>44439</v>
      </c>
      <c r="C666" s="179" t="s">
        <v>3639</v>
      </c>
      <c r="D666" s="179"/>
      <c r="E666" s="72">
        <v>366</v>
      </c>
      <c r="F666" s="181">
        <v>1778000</v>
      </c>
      <c r="G666" s="80" t="s">
        <v>18</v>
      </c>
      <c r="H666" s="178" t="s">
        <v>175</v>
      </c>
      <c r="I666" s="178" t="s">
        <v>3366</v>
      </c>
    </row>
    <row r="667" spans="1:9" s="178" customFormat="1" ht="15" x14ac:dyDescent="0.25">
      <c r="A667" s="5" t="s">
        <v>3584</v>
      </c>
      <c r="B667" s="182">
        <v>44439</v>
      </c>
      <c r="C667" s="179" t="s">
        <v>3640</v>
      </c>
      <c r="D667" s="179"/>
      <c r="E667" s="72">
        <v>367</v>
      </c>
      <c r="F667" s="181">
        <v>1112500</v>
      </c>
      <c r="G667" s="80" t="s">
        <v>18</v>
      </c>
      <c r="H667" s="178" t="s">
        <v>686</v>
      </c>
      <c r="I667" s="178" t="s">
        <v>3366</v>
      </c>
    </row>
    <row r="668" spans="1:9" s="178" customFormat="1" ht="15" x14ac:dyDescent="0.25">
      <c r="A668" s="5" t="s">
        <v>3044</v>
      </c>
      <c r="B668" s="182">
        <v>44439</v>
      </c>
      <c r="C668" s="179" t="s">
        <v>3641</v>
      </c>
      <c r="D668" s="179"/>
      <c r="E668" s="72">
        <v>368</v>
      </c>
      <c r="F668" s="181">
        <v>767000</v>
      </c>
      <c r="G668" s="80" t="s">
        <v>645</v>
      </c>
      <c r="H668" s="178" t="s">
        <v>82</v>
      </c>
      <c r="I668" s="178" t="s">
        <v>3366</v>
      </c>
    </row>
    <row r="669" spans="1:9" s="178" customFormat="1" ht="15" x14ac:dyDescent="0.25">
      <c r="A669" s="178" t="s">
        <v>3193</v>
      </c>
      <c r="B669" s="76">
        <v>44442</v>
      </c>
      <c r="C669" s="178" t="s">
        <v>3660</v>
      </c>
      <c r="E669" s="178">
        <v>369</v>
      </c>
      <c r="F669" s="178">
        <v>1203500</v>
      </c>
      <c r="G669" s="178" t="s">
        <v>18</v>
      </c>
      <c r="H669" s="178" t="s">
        <v>102</v>
      </c>
      <c r="I669" s="178" t="s">
        <v>4142</v>
      </c>
    </row>
    <row r="670" spans="1:9" s="178" customFormat="1" ht="15" x14ac:dyDescent="0.25">
      <c r="A670" s="178" t="s">
        <v>3648</v>
      </c>
      <c r="B670" s="76">
        <v>44443</v>
      </c>
      <c r="C670" s="178" t="s">
        <v>3661</v>
      </c>
      <c r="E670" s="178">
        <v>370</v>
      </c>
      <c r="F670" s="178">
        <v>871800</v>
      </c>
      <c r="G670" s="178" t="s">
        <v>38</v>
      </c>
      <c r="H670" s="178" t="s">
        <v>232</v>
      </c>
      <c r="I670" s="178" t="s">
        <v>4142</v>
      </c>
    </row>
    <row r="671" spans="1:9" s="178" customFormat="1" ht="15" x14ac:dyDescent="0.25">
      <c r="A671" s="178" t="s">
        <v>2964</v>
      </c>
      <c r="B671" s="76">
        <v>44443</v>
      </c>
      <c r="C671" s="178" t="s">
        <v>3662</v>
      </c>
      <c r="E671" s="178">
        <v>371</v>
      </c>
      <c r="F671" s="178">
        <v>767000</v>
      </c>
      <c r="G671" s="178" t="s">
        <v>645</v>
      </c>
      <c r="H671" s="178" t="s">
        <v>250</v>
      </c>
      <c r="I671" s="178" t="s">
        <v>4142</v>
      </c>
    </row>
    <row r="672" spans="1:9" s="178" customFormat="1" ht="15" x14ac:dyDescent="0.25">
      <c r="A672" s="11" t="s">
        <v>3643</v>
      </c>
      <c r="B672" s="182">
        <v>44445</v>
      </c>
      <c r="C672" s="179" t="s">
        <v>3666</v>
      </c>
      <c r="D672" s="179"/>
      <c r="E672" s="72">
        <v>372</v>
      </c>
      <c r="F672" s="181">
        <v>886200</v>
      </c>
      <c r="G672" s="184" t="s">
        <v>38</v>
      </c>
      <c r="H672" s="178" t="s">
        <v>175</v>
      </c>
      <c r="I672" s="178" t="s">
        <v>4142</v>
      </c>
    </row>
    <row r="673" spans="1:9" s="178" customFormat="1" ht="15" x14ac:dyDescent="0.25">
      <c r="A673" s="5" t="s">
        <v>3410</v>
      </c>
      <c r="B673" s="182">
        <v>44445</v>
      </c>
      <c r="C673" s="179" t="s">
        <v>3667</v>
      </c>
      <c r="D673" s="179"/>
      <c r="E673" s="72">
        <v>373</v>
      </c>
      <c r="F673" s="181">
        <v>1430200</v>
      </c>
      <c r="G673" s="184" t="s">
        <v>18</v>
      </c>
      <c r="H673" s="178" t="s">
        <v>137</v>
      </c>
      <c r="I673" s="178" t="s">
        <v>4142</v>
      </c>
    </row>
    <row r="674" spans="1:9" s="178" customFormat="1" ht="15" x14ac:dyDescent="0.25">
      <c r="A674" s="5" t="s">
        <v>3494</v>
      </c>
      <c r="B674" s="182">
        <v>44445</v>
      </c>
      <c r="C674" s="179" t="s">
        <v>3668</v>
      </c>
      <c r="D674" s="179"/>
      <c r="E674" s="72">
        <v>374</v>
      </c>
      <c r="F674" s="181">
        <v>1822300</v>
      </c>
      <c r="G674" s="184" t="s">
        <v>2943</v>
      </c>
      <c r="H674" s="178" t="s">
        <v>57</v>
      </c>
      <c r="I674" s="178" t="s">
        <v>4142</v>
      </c>
    </row>
    <row r="675" spans="1:9" s="178" customFormat="1" ht="15" x14ac:dyDescent="0.25">
      <c r="A675" s="5" t="s">
        <v>3594</v>
      </c>
      <c r="B675" s="182">
        <v>44446</v>
      </c>
      <c r="C675" s="179" t="s">
        <v>3669</v>
      </c>
      <c r="D675" s="179"/>
      <c r="E675" s="72">
        <v>375</v>
      </c>
      <c r="F675" s="181">
        <v>864700</v>
      </c>
      <c r="G675" s="184" t="s">
        <v>45</v>
      </c>
      <c r="H675" s="178" t="s">
        <v>57</v>
      </c>
      <c r="I675" s="178" t="s">
        <v>4142</v>
      </c>
    </row>
    <row r="676" spans="1:9" s="178" customFormat="1" ht="15" x14ac:dyDescent="0.25">
      <c r="A676" s="5" t="s">
        <v>3597</v>
      </c>
      <c r="B676" s="182">
        <v>44446</v>
      </c>
      <c r="C676" s="179" t="s">
        <v>3670</v>
      </c>
      <c r="D676" s="179"/>
      <c r="E676" s="72">
        <v>376</v>
      </c>
      <c r="F676" s="181">
        <v>1016000</v>
      </c>
      <c r="G676" s="184" t="s">
        <v>18</v>
      </c>
      <c r="H676" s="178" t="s">
        <v>50</v>
      </c>
      <c r="I676" s="178" t="s">
        <v>4142</v>
      </c>
    </row>
    <row r="677" spans="1:9" s="178" customFormat="1" ht="15" x14ac:dyDescent="0.25">
      <c r="A677" s="178" t="s">
        <v>3671</v>
      </c>
      <c r="B677" s="182">
        <v>44446</v>
      </c>
      <c r="C677" s="179" t="s">
        <v>3511</v>
      </c>
      <c r="D677" s="179"/>
      <c r="E677" s="72">
        <v>377</v>
      </c>
      <c r="F677" s="181">
        <v>1175500</v>
      </c>
      <c r="G677" s="184" t="s">
        <v>3645</v>
      </c>
      <c r="H677" s="178" t="s">
        <v>188</v>
      </c>
      <c r="I677" s="178" t="s">
        <v>4142</v>
      </c>
    </row>
    <row r="678" spans="1:9" s="178" customFormat="1" ht="15" x14ac:dyDescent="0.25">
      <c r="A678" s="11" t="s">
        <v>3637</v>
      </c>
      <c r="B678" s="182">
        <v>44446</v>
      </c>
      <c r="C678" s="179" t="s">
        <v>3672</v>
      </c>
      <c r="D678" s="179"/>
      <c r="E678" s="72">
        <v>378</v>
      </c>
      <c r="F678" s="181">
        <v>1227990</v>
      </c>
      <c r="G678" s="184" t="s">
        <v>632</v>
      </c>
      <c r="H678" s="178" t="s">
        <v>50</v>
      </c>
      <c r="I678" s="178" t="s">
        <v>4142</v>
      </c>
    </row>
    <row r="679" spans="1:9" s="178" customFormat="1" ht="15" x14ac:dyDescent="0.25">
      <c r="A679" s="5" t="s">
        <v>3592</v>
      </c>
      <c r="B679" s="182">
        <v>44446</v>
      </c>
      <c r="C679" s="179" t="s">
        <v>3673</v>
      </c>
      <c r="D679" s="179"/>
      <c r="E679" s="72">
        <v>379</v>
      </c>
      <c r="F679" s="181">
        <v>775200</v>
      </c>
      <c r="G679" s="184" t="s">
        <v>38</v>
      </c>
      <c r="H679" s="178" t="s">
        <v>3447</v>
      </c>
      <c r="I679" s="178" t="s">
        <v>4142</v>
      </c>
    </row>
    <row r="680" spans="1:9" s="178" customFormat="1" ht="15" x14ac:dyDescent="0.25">
      <c r="A680" s="5" t="s">
        <v>3080</v>
      </c>
      <c r="B680" s="182">
        <v>44447</v>
      </c>
      <c r="C680" s="179" t="s">
        <v>3680</v>
      </c>
      <c r="D680" s="179"/>
      <c r="E680" s="72">
        <v>380</v>
      </c>
      <c r="F680" s="181">
        <v>1999900</v>
      </c>
      <c r="G680" s="184" t="s">
        <v>2943</v>
      </c>
      <c r="H680" s="178" t="s">
        <v>92</v>
      </c>
      <c r="I680" s="178" t="s">
        <v>4142</v>
      </c>
    </row>
    <row r="681" spans="1:9" s="178" customFormat="1" ht="15" x14ac:dyDescent="0.25">
      <c r="A681" s="5" t="s">
        <v>3385</v>
      </c>
      <c r="B681" s="182">
        <v>44447</v>
      </c>
      <c r="C681" s="179" t="s">
        <v>3681</v>
      </c>
      <c r="D681" s="179"/>
      <c r="E681" s="72">
        <v>381</v>
      </c>
      <c r="F681" s="181">
        <v>941200</v>
      </c>
      <c r="G681" s="184" t="s">
        <v>38</v>
      </c>
      <c r="H681" s="178" t="s">
        <v>82</v>
      </c>
      <c r="I681" s="178" t="s">
        <v>4142</v>
      </c>
    </row>
    <row r="682" spans="1:9" s="178" customFormat="1" ht="15" x14ac:dyDescent="0.25">
      <c r="A682" s="7" t="s">
        <v>3781</v>
      </c>
      <c r="B682" s="182">
        <v>44447</v>
      </c>
      <c r="C682" s="179" t="s">
        <v>3682</v>
      </c>
      <c r="D682" s="179"/>
      <c r="E682" s="72">
        <v>382</v>
      </c>
      <c r="F682" s="181">
        <v>767000</v>
      </c>
      <c r="G682" s="184" t="s">
        <v>645</v>
      </c>
      <c r="H682" s="178" t="s">
        <v>57</v>
      </c>
      <c r="I682" s="178" t="s">
        <v>4142</v>
      </c>
    </row>
    <row r="683" spans="1:9" s="178" customFormat="1" ht="15" x14ac:dyDescent="0.25">
      <c r="A683" s="178" t="s">
        <v>3433</v>
      </c>
      <c r="B683" s="76">
        <v>44449</v>
      </c>
      <c r="C683" s="178" t="s">
        <v>3696</v>
      </c>
      <c r="E683" s="178">
        <v>383</v>
      </c>
      <c r="F683" s="178">
        <v>1334200</v>
      </c>
      <c r="G683" s="178" t="s">
        <v>18</v>
      </c>
      <c r="H683" s="178" t="s">
        <v>687</v>
      </c>
      <c r="I683" s="178" t="s">
        <v>4142</v>
      </c>
    </row>
    <row r="684" spans="1:9" s="178" customFormat="1" ht="15" x14ac:dyDescent="0.25">
      <c r="A684" s="5" t="s">
        <v>3444</v>
      </c>
      <c r="B684" s="182">
        <v>44450</v>
      </c>
      <c r="C684" s="179" t="s">
        <v>3701</v>
      </c>
      <c r="D684" s="179"/>
      <c r="E684" s="72">
        <v>384</v>
      </c>
      <c r="F684" s="181">
        <v>1999900</v>
      </c>
      <c r="G684" s="184" t="s">
        <v>2943</v>
      </c>
      <c r="H684" s="178" t="s">
        <v>116</v>
      </c>
      <c r="I684" s="178" t="s">
        <v>4142</v>
      </c>
    </row>
    <row r="685" spans="1:9" s="178" customFormat="1" ht="15" x14ac:dyDescent="0.25">
      <c r="A685" s="7" t="s">
        <v>3782</v>
      </c>
      <c r="B685" s="182">
        <v>44452</v>
      </c>
      <c r="C685" s="179" t="s">
        <v>3702</v>
      </c>
      <c r="D685" s="179"/>
      <c r="E685" s="72">
        <v>385</v>
      </c>
      <c r="F685" s="181">
        <v>1063100</v>
      </c>
      <c r="G685" s="184" t="s">
        <v>18</v>
      </c>
      <c r="H685" s="178" t="s">
        <v>64</v>
      </c>
      <c r="I685" s="178" t="s">
        <v>4142</v>
      </c>
    </row>
    <row r="686" spans="1:9" s="178" customFormat="1" ht="15" x14ac:dyDescent="0.25">
      <c r="A686" s="5" t="s">
        <v>3409</v>
      </c>
      <c r="B686" s="182">
        <v>44452</v>
      </c>
      <c r="C686" s="179" t="s">
        <v>3703</v>
      </c>
      <c r="D686" s="179"/>
      <c r="E686" s="72">
        <v>386</v>
      </c>
      <c r="F686" s="181">
        <v>1682000</v>
      </c>
      <c r="G686" s="184" t="s">
        <v>18</v>
      </c>
      <c r="H686" s="178" t="s">
        <v>232</v>
      </c>
      <c r="I686" s="178" t="s">
        <v>4142</v>
      </c>
    </row>
    <row r="687" spans="1:9" s="178" customFormat="1" ht="15" x14ac:dyDescent="0.25">
      <c r="A687" s="5" t="s">
        <v>3058</v>
      </c>
      <c r="B687" s="182">
        <v>44452</v>
      </c>
      <c r="C687" s="179" t="s">
        <v>3704</v>
      </c>
      <c r="D687" s="179"/>
      <c r="E687" s="72">
        <v>387</v>
      </c>
      <c r="F687" s="181">
        <v>767000</v>
      </c>
      <c r="G687" s="184" t="s">
        <v>645</v>
      </c>
      <c r="H687" s="178" t="s">
        <v>92</v>
      </c>
      <c r="I687" s="178" t="s">
        <v>4142</v>
      </c>
    </row>
    <row r="688" spans="1:9" s="178" customFormat="1" ht="15" x14ac:dyDescent="0.25">
      <c r="A688" s="5" t="s">
        <v>3644</v>
      </c>
      <c r="B688" s="182">
        <v>44452</v>
      </c>
      <c r="C688" s="179" t="s">
        <v>3705</v>
      </c>
      <c r="D688" s="179"/>
      <c r="E688" s="72">
        <v>388</v>
      </c>
      <c r="F688" s="181">
        <v>621100</v>
      </c>
      <c r="G688" s="184" t="s">
        <v>622</v>
      </c>
      <c r="H688" s="178" t="s">
        <v>32</v>
      </c>
      <c r="I688" s="178" t="s">
        <v>4142</v>
      </c>
    </row>
    <row r="689" spans="1:9" s="178" customFormat="1" ht="15" x14ac:dyDescent="0.25">
      <c r="A689" s="7" t="s">
        <v>3783</v>
      </c>
      <c r="B689" s="182">
        <v>44453</v>
      </c>
      <c r="C689" s="179" t="s">
        <v>3709</v>
      </c>
      <c r="D689" s="179"/>
      <c r="E689" s="72">
        <v>389</v>
      </c>
      <c r="F689" s="181">
        <v>1999900</v>
      </c>
      <c r="G689" s="184" t="s">
        <v>2943</v>
      </c>
      <c r="H689" s="178" t="s">
        <v>175</v>
      </c>
      <c r="I689" s="178" t="s">
        <v>4142</v>
      </c>
    </row>
    <row r="690" spans="1:9" s="178" customFormat="1" ht="15" x14ac:dyDescent="0.25">
      <c r="A690" s="5" t="s">
        <v>3653</v>
      </c>
      <c r="B690" s="182">
        <v>44453</v>
      </c>
      <c r="C690" s="179" t="s">
        <v>3710</v>
      </c>
      <c r="D690" s="179"/>
      <c r="E690" s="72">
        <v>390</v>
      </c>
      <c r="F690" s="181">
        <v>999999</v>
      </c>
      <c r="G690" s="184" t="s">
        <v>45</v>
      </c>
      <c r="H690" s="178" t="s">
        <v>82</v>
      </c>
      <c r="I690" s="178" t="s">
        <v>4142</v>
      </c>
    </row>
    <row r="691" spans="1:9" s="178" customFormat="1" ht="15" x14ac:dyDescent="0.25">
      <c r="A691" s="5" t="s">
        <v>3712</v>
      </c>
      <c r="B691" s="182">
        <v>44453</v>
      </c>
      <c r="C691" s="179" t="s">
        <v>3711</v>
      </c>
      <c r="D691" s="179"/>
      <c r="E691" s="72">
        <v>391</v>
      </c>
      <c r="F691" s="181">
        <v>1190500</v>
      </c>
      <c r="G691" s="184" t="s">
        <v>3645</v>
      </c>
      <c r="H691" s="178" t="s">
        <v>16</v>
      </c>
      <c r="I691" s="178" t="s">
        <v>4142</v>
      </c>
    </row>
    <row r="692" spans="1:9" s="178" customFormat="1" ht="15" x14ac:dyDescent="0.25">
      <c r="A692" s="5" t="s">
        <v>3470</v>
      </c>
      <c r="B692" s="182">
        <v>44454</v>
      </c>
      <c r="C692" s="179" t="s">
        <v>3724</v>
      </c>
      <c r="D692" s="179"/>
      <c r="E692" s="72">
        <v>392</v>
      </c>
      <c r="F692" s="181">
        <v>727950</v>
      </c>
      <c r="G692" s="184" t="s">
        <v>626</v>
      </c>
      <c r="H692" s="178" t="s">
        <v>82</v>
      </c>
      <c r="I692" s="178" t="s">
        <v>4142</v>
      </c>
    </row>
    <row r="693" spans="1:9" s="178" customFormat="1" ht="15" x14ac:dyDescent="0.25">
      <c r="A693" s="5" t="s">
        <v>3519</v>
      </c>
      <c r="B693" s="182">
        <v>44454</v>
      </c>
      <c r="C693" s="179" t="s">
        <v>3725</v>
      </c>
      <c r="D693" s="179"/>
      <c r="E693" s="72">
        <v>393</v>
      </c>
      <c r="F693" s="181">
        <v>777000</v>
      </c>
      <c r="G693" s="184" t="s">
        <v>45</v>
      </c>
      <c r="H693" s="178" t="s">
        <v>57</v>
      </c>
      <c r="I693" s="178" t="s">
        <v>4142</v>
      </c>
    </row>
    <row r="694" spans="1:9" s="178" customFormat="1" ht="15" x14ac:dyDescent="0.25">
      <c r="A694" s="5" t="s">
        <v>3078</v>
      </c>
      <c r="B694" s="182">
        <v>44454</v>
      </c>
      <c r="C694" s="179" t="s">
        <v>3726</v>
      </c>
      <c r="D694" s="179"/>
      <c r="E694" s="72">
        <v>394</v>
      </c>
      <c r="F694" s="181">
        <v>753450</v>
      </c>
      <c r="G694" s="184" t="s">
        <v>626</v>
      </c>
      <c r="H694" s="178" t="s">
        <v>57</v>
      </c>
      <c r="I694" s="178" t="s">
        <v>4142</v>
      </c>
    </row>
    <row r="695" spans="1:9" s="178" customFormat="1" ht="15" x14ac:dyDescent="0.25">
      <c r="A695" s="5" t="s">
        <v>3746</v>
      </c>
      <c r="B695" s="182">
        <v>44454</v>
      </c>
      <c r="C695" s="179" t="s">
        <v>3727</v>
      </c>
      <c r="D695" s="179"/>
      <c r="E695" s="72">
        <v>395</v>
      </c>
      <c r="F695" s="181">
        <v>767000</v>
      </c>
      <c r="G695" s="184" t="s">
        <v>645</v>
      </c>
      <c r="H695" s="178" t="s">
        <v>102</v>
      </c>
      <c r="I695" s="178" t="s">
        <v>4142</v>
      </c>
    </row>
    <row r="696" spans="1:9" s="178" customFormat="1" ht="15" x14ac:dyDescent="0.25">
      <c r="A696" s="5" t="s">
        <v>3570</v>
      </c>
      <c r="B696" s="182">
        <v>44454</v>
      </c>
      <c r="C696" s="179" t="s">
        <v>3728</v>
      </c>
      <c r="D696" s="179"/>
      <c r="E696" s="72">
        <v>396</v>
      </c>
      <c r="F696" s="181">
        <v>725690</v>
      </c>
      <c r="G696" s="184" t="s">
        <v>160</v>
      </c>
      <c r="H696" s="178" t="s">
        <v>725</v>
      </c>
      <c r="I696" s="178" t="s">
        <v>4142</v>
      </c>
    </row>
    <row r="697" spans="1:9" s="178" customFormat="1" ht="15" x14ac:dyDescent="0.25">
      <c r="A697" s="5" t="s">
        <v>3569</v>
      </c>
      <c r="B697" s="182">
        <v>44454</v>
      </c>
      <c r="C697" s="179" t="s">
        <v>3729</v>
      </c>
      <c r="D697" s="179"/>
      <c r="E697" s="72">
        <v>397</v>
      </c>
      <c r="F697" s="181">
        <v>725690</v>
      </c>
      <c r="G697" s="184" t="s">
        <v>160</v>
      </c>
      <c r="H697" s="178" t="s">
        <v>725</v>
      </c>
      <c r="I697" s="178" t="s">
        <v>4142</v>
      </c>
    </row>
    <row r="698" spans="1:9" s="178" customFormat="1" ht="15" x14ac:dyDescent="0.25">
      <c r="A698" s="5" t="s">
        <v>3154</v>
      </c>
      <c r="B698" s="182">
        <v>44454</v>
      </c>
      <c r="C698" s="179" t="s">
        <v>3730</v>
      </c>
      <c r="D698" s="179"/>
      <c r="E698" s="72">
        <v>398</v>
      </c>
      <c r="F698" s="181">
        <v>753450</v>
      </c>
      <c r="G698" s="184" t="s">
        <v>626</v>
      </c>
      <c r="H698" s="178" t="s">
        <v>57</v>
      </c>
      <c r="I698" s="178" t="s">
        <v>4142</v>
      </c>
    </row>
    <row r="699" spans="1:9" s="178" customFormat="1" ht="15" x14ac:dyDescent="0.25">
      <c r="A699" s="5" t="s">
        <v>3707</v>
      </c>
      <c r="B699" s="182">
        <v>44455</v>
      </c>
      <c r="C699" s="179" t="s">
        <v>3731</v>
      </c>
      <c r="D699" s="179"/>
      <c r="E699" s="72">
        <v>399</v>
      </c>
      <c r="F699" s="181">
        <v>1112500</v>
      </c>
      <c r="G699" s="184" t="s">
        <v>18</v>
      </c>
      <c r="H699" s="178" t="s">
        <v>92</v>
      </c>
      <c r="I699" s="178" t="s">
        <v>4142</v>
      </c>
    </row>
    <row r="700" spans="1:9" s="178" customFormat="1" ht="15" x14ac:dyDescent="0.25">
      <c r="A700" s="5" t="s">
        <v>3479</v>
      </c>
      <c r="B700" s="182">
        <v>44455</v>
      </c>
      <c r="C700" s="179" t="s">
        <v>3732</v>
      </c>
      <c r="D700" s="179"/>
      <c r="E700" s="72">
        <v>400</v>
      </c>
      <c r="F700" s="181">
        <v>777000</v>
      </c>
      <c r="G700" s="184" t="s">
        <v>45</v>
      </c>
      <c r="H700" s="178" t="s">
        <v>57</v>
      </c>
      <c r="I700" s="178" t="s">
        <v>4142</v>
      </c>
    </row>
    <row r="701" spans="1:9" s="178" customFormat="1" ht="15" x14ac:dyDescent="0.25">
      <c r="A701" s="5" t="s">
        <v>3695</v>
      </c>
      <c r="B701" s="182">
        <v>44456</v>
      </c>
      <c r="C701" s="179" t="s">
        <v>3742</v>
      </c>
      <c r="D701" s="179"/>
      <c r="E701" s="72">
        <v>401</v>
      </c>
      <c r="F701" s="181">
        <v>678500</v>
      </c>
      <c r="G701" s="184" t="s">
        <v>645</v>
      </c>
      <c r="H701" s="178" t="s">
        <v>250</v>
      </c>
      <c r="I701" s="178" t="s">
        <v>4142</v>
      </c>
    </row>
    <row r="702" spans="1:9" s="178" customFormat="1" ht="15" x14ac:dyDescent="0.25">
      <c r="A702" s="170" t="s">
        <v>3734</v>
      </c>
      <c r="B702" s="182">
        <v>44456</v>
      </c>
      <c r="C702" s="179" t="s">
        <v>1623</v>
      </c>
      <c r="D702" s="179"/>
      <c r="E702" s="72">
        <v>402</v>
      </c>
      <c r="F702" s="181">
        <v>1143441</v>
      </c>
      <c r="G702" s="184" t="s">
        <v>18</v>
      </c>
      <c r="H702" s="178" t="s">
        <v>597</v>
      </c>
      <c r="I702" s="178" t="s">
        <v>4142</v>
      </c>
    </row>
    <row r="703" spans="1:9" s="178" customFormat="1" ht="15" x14ac:dyDescent="0.25">
      <c r="A703" s="170" t="s">
        <v>3735</v>
      </c>
      <c r="B703" s="182">
        <v>44457</v>
      </c>
      <c r="C703" s="179" t="s">
        <v>1623</v>
      </c>
      <c r="D703" s="179"/>
      <c r="E703" s="72">
        <v>403</v>
      </c>
      <c r="F703" s="181">
        <v>1849797</v>
      </c>
      <c r="G703" s="184" t="s">
        <v>2943</v>
      </c>
      <c r="H703" s="178" t="s">
        <v>597</v>
      </c>
      <c r="I703" s="178" t="s">
        <v>4142</v>
      </c>
    </row>
    <row r="704" spans="1:9" s="178" customFormat="1" ht="15" x14ac:dyDescent="0.25">
      <c r="A704" s="5" t="s">
        <v>3685</v>
      </c>
      <c r="B704" s="182">
        <v>44457</v>
      </c>
      <c r="C704" s="179" t="s">
        <v>3747</v>
      </c>
      <c r="D704" s="179"/>
      <c r="E704" s="72">
        <v>404</v>
      </c>
      <c r="F704" s="181">
        <v>1175500</v>
      </c>
      <c r="G704" s="184" t="s">
        <v>3645</v>
      </c>
      <c r="H704" s="178" t="s">
        <v>16</v>
      </c>
      <c r="I704" s="178" t="s">
        <v>4142</v>
      </c>
    </row>
    <row r="705" spans="1:9" s="178" customFormat="1" ht="15" x14ac:dyDescent="0.25">
      <c r="A705" s="5" t="s">
        <v>3699</v>
      </c>
      <c r="B705" s="182">
        <v>44459</v>
      </c>
      <c r="C705" s="179" t="s">
        <v>3748</v>
      </c>
      <c r="D705" s="179"/>
      <c r="E705" s="72">
        <v>405</v>
      </c>
      <c r="F705" s="181">
        <v>1334200</v>
      </c>
      <c r="G705" s="80" t="s">
        <v>18</v>
      </c>
      <c r="H705" s="178" t="s">
        <v>687</v>
      </c>
      <c r="I705" s="178" t="s">
        <v>4142</v>
      </c>
    </row>
    <row r="706" spans="1:9" s="178" customFormat="1" ht="15" x14ac:dyDescent="0.25">
      <c r="A706" s="193" t="s">
        <v>3736</v>
      </c>
      <c r="B706" s="182">
        <v>44460</v>
      </c>
      <c r="C706" s="179" t="s">
        <v>3766</v>
      </c>
      <c r="D706" s="179"/>
      <c r="E706" s="72">
        <v>406</v>
      </c>
      <c r="F706" s="181">
        <v>715185</v>
      </c>
      <c r="G706" s="184" t="s">
        <v>38</v>
      </c>
      <c r="H706" s="178" t="s">
        <v>597</v>
      </c>
      <c r="I706" s="178" t="s">
        <v>4142</v>
      </c>
    </row>
    <row r="707" spans="1:9" s="178" customFormat="1" ht="15.75" x14ac:dyDescent="0.3">
      <c r="A707" s="135" t="s">
        <v>3698</v>
      </c>
      <c r="B707" s="182">
        <v>44460</v>
      </c>
      <c r="C707" s="179" t="s">
        <v>3767</v>
      </c>
      <c r="D707" s="179"/>
      <c r="E707" s="72">
        <v>407</v>
      </c>
      <c r="F707" s="181">
        <v>666950</v>
      </c>
      <c r="G707" s="184" t="s">
        <v>626</v>
      </c>
      <c r="H707" s="178" t="s">
        <v>250</v>
      </c>
      <c r="I707" s="178" t="s">
        <v>4142</v>
      </c>
    </row>
    <row r="708" spans="1:9" s="178" customFormat="1" ht="15.75" x14ac:dyDescent="0.3">
      <c r="A708" s="135" t="s">
        <v>3282</v>
      </c>
      <c r="B708" s="182">
        <v>44460</v>
      </c>
      <c r="C708" s="179" t="s">
        <v>3768</v>
      </c>
      <c r="D708" s="179"/>
      <c r="E708" s="72">
        <v>408</v>
      </c>
      <c r="F708" s="181">
        <v>941200</v>
      </c>
      <c r="G708" s="184" t="s">
        <v>38</v>
      </c>
      <c r="H708" s="178" t="s">
        <v>687</v>
      </c>
      <c r="I708" s="178" t="s">
        <v>4142</v>
      </c>
    </row>
    <row r="709" spans="1:9" s="178" customFormat="1" ht="15.75" x14ac:dyDescent="0.3">
      <c r="A709" s="135" t="s">
        <v>3655</v>
      </c>
      <c r="B709" s="182">
        <v>44461</v>
      </c>
      <c r="C709" s="179" t="s">
        <v>3769</v>
      </c>
      <c r="D709" s="179"/>
      <c r="E709" s="72">
        <v>409</v>
      </c>
      <c r="F709" s="181">
        <v>1007000</v>
      </c>
      <c r="G709" s="184" t="s">
        <v>45</v>
      </c>
      <c r="H709" s="178" t="s">
        <v>25</v>
      </c>
      <c r="I709" s="178" t="s">
        <v>4142</v>
      </c>
    </row>
    <row r="710" spans="1:9" s="178" customFormat="1" ht="15.75" x14ac:dyDescent="0.3">
      <c r="A710" s="135" t="s">
        <v>3691</v>
      </c>
      <c r="B710" s="182">
        <v>44462</v>
      </c>
      <c r="C710" s="179" t="s">
        <v>3770</v>
      </c>
      <c r="D710" s="179"/>
      <c r="E710" s="72">
        <v>410</v>
      </c>
      <c r="F710" s="181">
        <v>727950</v>
      </c>
      <c r="G710" s="184" t="s">
        <v>626</v>
      </c>
      <c r="H710" s="178" t="s">
        <v>687</v>
      </c>
      <c r="I710" s="178" t="s">
        <v>4142</v>
      </c>
    </row>
    <row r="711" spans="1:9" s="178" customFormat="1" ht="15.75" x14ac:dyDescent="0.3">
      <c r="A711" s="135" t="s">
        <v>3658</v>
      </c>
      <c r="B711" s="182">
        <v>44462</v>
      </c>
      <c r="C711" s="179" t="s">
        <v>3771</v>
      </c>
      <c r="D711" s="179"/>
      <c r="E711" s="72">
        <v>411</v>
      </c>
      <c r="F711" s="181">
        <v>999999</v>
      </c>
      <c r="G711" s="184" t="s">
        <v>45</v>
      </c>
      <c r="H711" s="178" t="s">
        <v>92</v>
      </c>
      <c r="I711" s="178" t="s">
        <v>4142</v>
      </c>
    </row>
    <row r="712" spans="1:9" s="178" customFormat="1" ht="15.75" x14ac:dyDescent="0.3">
      <c r="A712" s="135" t="s">
        <v>3007</v>
      </c>
      <c r="B712" s="182">
        <v>44462</v>
      </c>
      <c r="C712" s="179" t="s">
        <v>3772</v>
      </c>
      <c r="D712" s="179"/>
      <c r="E712" s="72">
        <v>412</v>
      </c>
      <c r="F712" s="181">
        <v>767000</v>
      </c>
      <c r="G712" s="184" t="s">
        <v>645</v>
      </c>
      <c r="H712" s="178" t="s">
        <v>82</v>
      </c>
      <c r="I712" s="178" t="s">
        <v>4142</v>
      </c>
    </row>
    <row r="713" spans="1:9" s="178" customFormat="1" ht="15.75" x14ac:dyDescent="0.3">
      <c r="A713" s="135" t="s">
        <v>2440</v>
      </c>
      <c r="B713" s="182">
        <v>44462</v>
      </c>
      <c r="C713" s="179" t="s">
        <v>3773</v>
      </c>
      <c r="D713" s="179"/>
      <c r="E713" s="72">
        <v>413</v>
      </c>
      <c r="F713" s="181">
        <v>1063100</v>
      </c>
      <c r="G713" s="184" t="s">
        <v>18</v>
      </c>
      <c r="H713" s="178" t="s">
        <v>32</v>
      </c>
      <c r="I713" s="178" t="s">
        <v>4142</v>
      </c>
    </row>
    <row r="714" spans="1:9" s="178" customFormat="1" ht="15.75" x14ac:dyDescent="0.3">
      <c r="A714" s="135" t="s">
        <v>3620</v>
      </c>
      <c r="B714" s="195">
        <v>44463</v>
      </c>
      <c r="C714" s="179" t="s">
        <v>3774</v>
      </c>
      <c r="D714" s="179"/>
      <c r="E714" s="72">
        <v>414</v>
      </c>
      <c r="F714" s="181">
        <v>725690</v>
      </c>
      <c r="G714" s="184" t="s">
        <v>160</v>
      </c>
      <c r="H714" s="178" t="s">
        <v>725</v>
      </c>
      <c r="I714" s="178" t="s">
        <v>4142</v>
      </c>
    </row>
    <row r="715" spans="1:9" s="178" customFormat="1" ht="15" x14ac:dyDescent="0.25">
      <c r="A715" s="169" t="s">
        <v>3777</v>
      </c>
      <c r="B715" s="195">
        <v>44463</v>
      </c>
      <c r="C715" s="179" t="s">
        <v>3775</v>
      </c>
      <c r="D715" s="179"/>
      <c r="E715" s="72">
        <v>415</v>
      </c>
      <c r="F715" s="181">
        <v>1419640</v>
      </c>
      <c r="G715" s="184" t="s">
        <v>632</v>
      </c>
      <c r="H715" s="178" t="s">
        <v>597</v>
      </c>
      <c r="I715" s="178" t="s">
        <v>4142</v>
      </c>
    </row>
    <row r="716" spans="1:9" s="178" customFormat="1" ht="15.75" x14ac:dyDescent="0.3">
      <c r="A716" s="135" t="s">
        <v>3751</v>
      </c>
      <c r="B716" s="195">
        <v>44463</v>
      </c>
      <c r="C716" s="179" t="s">
        <v>3776</v>
      </c>
      <c r="D716" s="179"/>
      <c r="E716" s="72">
        <v>416</v>
      </c>
      <c r="F716" s="181">
        <v>572190</v>
      </c>
      <c r="G716" s="184" t="s">
        <v>622</v>
      </c>
      <c r="H716" s="178" t="s">
        <v>37</v>
      </c>
      <c r="I716" s="178" t="s">
        <v>4142</v>
      </c>
    </row>
    <row r="717" spans="1:9" s="178" customFormat="1" ht="15.75" x14ac:dyDescent="0.3">
      <c r="A717" s="135" t="s">
        <v>3638</v>
      </c>
      <c r="B717" s="195">
        <v>44466</v>
      </c>
      <c r="C717" s="179" t="s">
        <v>3784</v>
      </c>
      <c r="D717" s="179"/>
      <c r="E717" s="72">
        <v>417</v>
      </c>
      <c r="F717" s="181">
        <v>725690</v>
      </c>
      <c r="G717" s="184" t="s">
        <v>160</v>
      </c>
      <c r="H717" s="178" t="s">
        <v>725</v>
      </c>
      <c r="I717" s="178" t="s">
        <v>4142</v>
      </c>
    </row>
    <row r="718" spans="1:9" s="178" customFormat="1" ht="15.75" x14ac:dyDescent="0.3">
      <c r="A718" s="135" t="s">
        <v>3106</v>
      </c>
      <c r="B718" s="195">
        <v>44466</v>
      </c>
      <c r="C718" s="179" t="s">
        <v>3785</v>
      </c>
      <c r="D718" s="179"/>
      <c r="E718" s="72">
        <v>418</v>
      </c>
      <c r="F718" s="181">
        <v>767000</v>
      </c>
      <c r="G718" s="184" t="s">
        <v>645</v>
      </c>
      <c r="H718" s="178" t="s">
        <v>686</v>
      </c>
      <c r="I718" s="178" t="s">
        <v>4142</v>
      </c>
    </row>
    <row r="719" spans="1:9" s="178" customFormat="1" ht="15.75" x14ac:dyDescent="0.3">
      <c r="A719" s="194" t="s">
        <v>3790</v>
      </c>
      <c r="B719" s="195">
        <v>44466</v>
      </c>
      <c r="C719" s="179" t="s">
        <v>3786</v>
      </c>
      <c r="D719" s="179"/>
      <c r="E719" s="72">
        <v>419</v>
      </c>
      <c r="F719" s="181">
        <v>1063100</v>
      </c>
      <c r="G719" s="184" t="s">
        <v>18</v>
      </c>
      <c r="H719" s="178" t="s">
        <v>137</v>
      </c>
      <c r="I719" s="178" t="s">
        <v>4142</v>
      </c>
    </row>
    <row r="720" spans="1:9" s="178" customFormat="1" ht="15.75" x14ac:dyDescent="0.3">
      <c r="A720" s="135" t="s">
        <v>3461</v>
      </c>
      <c r="B720" s="195">
        <v>44467</v>
      </c>
      <c r="C720" s="179" t="s">
        <v>3791</v>
      </c>
      <c r="D720" s="179"/>
      <c r="E720" s="72">
        <v>420</v>
      </c>
      <c r="F720" s="181">
        <v>777000</v>
      </c>
      <c r="G720" s="184" t="s">
        <v>45</v>
      </c>
      <c r="H720" s="178" t="s">
        <v>32</v>
      </c>
      <c r="I720" s="178" t="s">
        <v>4142</v>
      </c>
    </row>
    <row r="721" spans="1:9" s="178" customFormat="1" ht="15.75" x14ac:dyDescent="0.3">
      <c r="A721" s="135" t="s">
        <v>3733</v>
      </c>
      <c r="B721" s="195">
        <v>44467</v>
      </c>
      <c r="C721" s="179" t="s">
        <v>3792</v>
      </c>
      <c r="D721" s="179"/>
      <c r="E721" s="72">
        <v>421</v>
      </c>
      <c r="F721" s="181">
        <v>864700</v>
      </c>
      <c r="G721" s="184" t="s">
        <v>45</v>
      </c>
      <c r="H721" s="178" t="s">
        <v>175</v>
      </c>
      <c r="I721" s="178" t="s">
        <v>4142</v>
      </c>
    </row>
    <row r="722" spans="1:9" s="178" customFormat="1" ht="15.75" x14ac:dyDescent="0.3">
      <c r="A722" s="135" t="s">
        <v>3074</v>
      </c>
      <c r="B722" s="195">
        <v>44468</v>
      </c>
      <c r="C722" s="179" t="s">
        <v>3793</v>
      </c>
      <c r="D722" s="179"/>
      <c r="E722" s="72">
        <v>422</v>
      </c>
      <c r="F722" s="181">
        <v>767000</v>
      </c>
      <c r="G722" s="184" t="s">
        <v>645</v>
      </c>
      <c r="H722" s="178" t="s">
        <v>137</v>
      </c>
      <c r="I722" s="178" t="s">
        <v>4142</v>
      </c>
    </row>
    <row r="723" spans="1:9" s="178" customFormat="1" ht="15.75" x14ac:dyDescent="0.3">
      <c r="A723" s="135" t="s">
        <v>3760</v>
      </c>
      <c r="B723" s="195">
        <v>44468</v>
      </c>
      <c r="C723" s="179" t="s">
        <v>3796</v>
      </c>
      <c r="D723" s="179"/>
      <c r="E723" s="72">
        <v>423</v>
      </c>
      <c r="F723" s="181">
        <v>767000</v>
      </c>
      <c r="G723" s="184" t="s">
        <v>645</v>
      </c>
      <c r="H723" s="178" t="s">
        <v>232</v>
      </c>
      <c r="I723" s="178" t="s">
        <v>4142</v>
      </c>
    </row>
    <row r="724" spans="1:9" s="178" customFormat="1" ht="15" x14ac:dyDescent="0.25">
      <c r="A724" s="11" t="s">
        <v>3795</v>
      </c>
      <c r="B724" s="195">
        <v>44468</v>
      </c>
      <c r="C724" s="179" t="s">
        <v>3797</v>
      </c>
      <c r="D724" s="179"/>
      <c r="E724" s="72">
        <v>424</v>
      </c>
      <c r="F724" s="181">
        <v>1175500</v>
      </c>
      <c r="G724" s="184" t="s">
        <v>3645</v>
      </c>
      <c r="H724" s="178" t="s">
        <v>687</v>
      </c>
      <c r="I724" s="178" t="s">
        <v>4142</v>
      </c>
    </row>
    <row r="725" spans="1:9" s="178" customFormat="1" ht="15.75" x14ac:dyDescent="0.3">
      <c r="A725" s="135" t="s">
        <v>3285</v>
      </c>
      <c r="B725" s="195">
        <v>44469</v>
      </c>
      <c r="C725" s="179" t="s">
        <v>3801</v>
      </c>
      <c r="D725" s="179"/>
      <c r="E725" s="72">
        <v>425</v>
      </c>
      <c r="F725" s="181">
        <v>767000</v>
      </c>
      <c r="G725" s="184" t="s">
        <v>645</v>
      </c>
      <c r="H725" s="178" t="s">
        <v>175</v>
      </c>
      <c r="I725" s="178" t="s">
        <v>4142</v>
      </c>
    </row>
    <row r="726" spans="1:9" s="178" customFormat="1" ht="15.75" x14ac:dyDescent="0.3">
      <c r="A726" s="135" t="s">
        <v>3134</v>
      </c>
      <c r="B726" s="195">
        <v>44469</v>
      </c>
      <c r="C726" s="179" t="s">
        <v>3802</v>
      </c>
      <c r="D726" s="179"/>
      <c r="E726" s="72">
        <v>426</v>
      </c>
      <c r="F726" s="181">
        <v>753450</v>
      </c>
      <c r="G726" s="184" t="s">
        <v>626</v>
      </c>
      <c r="H726" s="178" t="s">
        <v>37</v>
      </c>
      <c r="I726" s="178" t="s">
        <v>4142</v>
      </c>
    </row>
    <row r="727" spans="1:9" s="178" customFormat="1" ht="15.75" x14ac:dyDescent="0.3">
      <c r="A727" s="135" t="s">
        <v>3507</v>
      </c>
      <c r="B727" s="195">
        <v>44469</v>
      </c>
      <c r="C727" s="179" t="s">
        <v>3803</v>
      </c>
      <c r="D727" s="179"/>
      <c r="E727" s="72">
        <v>427</v>
      </c>
      <c r="F727" s="181">
        <v>1561000</v>
      </c>
      <c r="G727" s="184" t="s">
        <v>18</v>
      </c>
      <c r="H727" s="178" t="s">
        <v>37</v>
      </c>
      <c r="I727" s="178" t="s">
        <v>4142</v>
      </c>
    </row>
    <row r="728" spans="1:9" s="178" customFormat="1" ht="15.75" x14ac:dyDescent="0.3">
      <c r="A728" s="135" t="s">
        <v>3677</v>
      </c>
      <c r="B728" s="195">
        <v>44469</v>
      </c>
      <c r="C728" s="179" t="s">
        <v>3804</v>
      </c>
      <c r="D728" s="179"/>
      <c r="E728" s="72">
        <v>428</v>
      </c>
      <c r="F728" s="181">
        <v>1822300</v>
      </c>
      <c r="G728" s="184" t="s">
        <v>2943</v>
      </c>
      <c r="H728" s="178" t="s">
        <v>37</v>
      </c>
      <c r="I728" s="178" t="s">
        <v>4142</v>
      </c>
    </row>
    <row r="729" spans="1:9" s="178" customFormat="1" ht="15.75" x14ac:dyDescent="0.3">
      <c r="A729" s="135" t="s">
        <v>3745</v>
      </c>
      <c r="B729" s="195">
        <v>44469</v>
      </c>
      <c r="C729" s="179" t="s">
        <v>3805</v>
      </c>
      <c r="D729" s="179"/>
      <c r="E729" s="72">
        <v>429</v>
      </c>
      <c r="F729" s="181">
        <v>1135700</v>
      </c>
      <c r="G729" s="184" t="s">
        <v>45</v>
      </c>
      <c r="H729" s="178" t="s">
        <v>3367</v>
      </c>
      <c r="I729" s="178" t="s">
        <v>4142</v>
      </c>
    </row>
    <row r="730" spans="1:9" s="178" customFormat="1" ht="15.75" x14ac:dyDescent="0.3">
      <c r="A730" s="135" t="s">
        <v>3754</v>
      </c>
      <c r="B730" s="195">
        <v>44469</v>
      </c>
      <c r="C730" s="179" t="s">
        <v>3818</v>
      </c>
      <c r="D730" s="179"/>
      <c r="E730" s="72">
        <v>430</v>
      </c>
      <c r="F730" s="181">
        <v>1112500</v>
      </c>
      <c r="G730" s="184" t="s">
        <v>18</v>
      </c>
      <c r="H730" s="178" t="s">
        <v>232</v>
      </c>
      <c r="I730" s="178" t="s">
        <v>4142</v>
      </c>
    </row>
    <row r="731" spans="1:9" s="178" customFormat="1" ht="15.75" x14ac:dyDescent="0.3">
      <c r="A731" s="135" t="s">
        <v>3630</v>
      </c>
      <c r="B731" s="195">
        <v>44469</v>
      </c>
      <c r="C731" s="179" t="s">
        <v>3819</v>
      </c>
      <c r="D731" s="179"/>
      <c r="E731" s="72">
        <v>431</v>
      </c>
      <c r="F731" s="181">
        <v>1893900</v>
      </c>
      <c r="G731" s="184" t="s">
        <v>2943</v>
      </c>
      <c r="H731" s="178" t="s">
        <v>687</v>
      </c>
      <c r="I731" s="178" t="s">
        <v>4142</v>
      </c>
    </row>
    <row r="732" spans="1:9" s="178" customFormat="1" ht="15.75" x14ac:dyDescent="0.3">
      <c r="A732" s="135" t="s">
        <v>3723</v>
      </c>
      <c r="B732" s="195">
        <v>44469</v>
      </c>
      <c r="C732" s="179" t="s">
        <v>3820</v>
      </c>
      <c r="D732" s="179"/>
      <c r="E732" s="72">
        <v>432</v>
      </c>
      <c r="F732" s="181">
        <v>725690</v>
      </c>
      <c r="G732" s="184" t="s">
        <v>160</v>
      </c>
      <c r="H732" s="178" t="s">
        <v>725</v>
      </c>
      <c r="I732" s="178" t="s">
        <v>4142</v>
      </c>
    </row>
    <row r="733" spans="1:9" s="178" customFormat="1" ht="15.75" x14ac:dyDescent="0.3">
      <c r="A733" s="135" t="s">
        <v>3651</v>
      </c>
      <c r="B733" s="195">
        <v>44469</v>
      </c>
      <c r="C733" s="179" t="s">
        <v>3821</v>
      </c>
      <c r="D733" s="179"/>
      <c r="E733" s="72">
        <v>433</v>
      </c>
      <c r="F733" s="181">
        <v>599990</v>
      </c>
      <c r="G733" s="184" t="s">
        <v>622</v>
      </c>
      <c r="H733" s="178" t="s">
        <v>25</v>
      </c>
      <c r="I733" s="178" t="s">
        <v>4142</v>
      </c>
    </row>
    <row r="734" spans="1:9" s="178" customFormat="1" ht="15.75" x14ac:dyDescent="0.3">
      <c r="A734" s="135" t="s">
        <v>3720</v>
      </c>
      <c r="B734" s="195">
        <v>44469</v>
      </c>
      <c r="C734" s="179" t="s">
        <v>3822</v>
      </c>
      <c r="D734" s="179"/>
      <c r="E734" s="72">
        <v>434</v>
      </c>
      <c r="F734" s="181">
        <v>725690</v>
      </c>
      <c r="G734" s="184" t="s">
        <v>160</v>
      </c>
      <c r="H734" s="178" t="s">
        <v>725</v>
      </c>
      <c r="I734" s="178" t="s">
        <v>4142</v>
      </c>
    </row>
    <row r="735" spans="1:9" s="178" customFormat="1" ht="15.75" x14ac:dyDescent="0.3">
      <c r="A735" s="135" t="s">
        <v>3758</v>
      </c>
      <c r="B735" s="195">
        <v>44469</v>
      </c>
      <c r="C735" s="179" t="s">
        <v>3823</v>
      </c>
      <c r="D735" s="179"/>
      <c r="E735" s="72">
        <v>435</v>
      </c>
      <c r="F735" s="181">
        <v>822400</v>
      </c>
      <c r="G735" s="184" t="s">
        <v>645</v>
      </c>
      <c r="H735" s="178" t="s">
        <v>102</v>
      </c>
      <c r="I735" s="178" t="s">
        <v>4142</v>
      </c>
    </row>
    <row r="736" spans="1:9" s="178" customFormat="1" ht="15.75" x14ac:dyDescent="0.3">
      <c r="A736" s="135" t="s">
        <v>3278</v>
      </c>
      <c r="B736" s="195">
        <v>44469</v>
      </c>
      <c r="C736" s="179" t="s">
        <v>3824</v>
      </c>
      <c r="D736" s="179"/>
      <c r="E736" s="72">
        <v>436</v>
      </c>
      <c r="F736" s="181">
        <v>767000</v>
      </c>
      <c r="G736" s="184" t="s">
        <v>645</v>
      </c>
      <c r="H736" s="178" t="s">
        <v>64</v>
      </c>
      <c r="I736" s="178" t="s">
        <v>4142</v>
      </c>
    </row>
    <row r="737" spans="1:9" s="178" customFormat="1" ht="15.75" x14ac:dyDescent="0.3">
      <c r="A737" s="135" t="s">
        <v>3503</v>
      </c>
      <c r="B737" s="195">
        <v>44469</v>
      </c>
      <c r="C737" s="179" t="s">
        <v>3825</v>
      </c>
      <c r="D737" s="179"/>
      <c r="E737" s="72">
        <v>437</v>
      </c>
      <c r="F737" s="181">
        <v>599990</v>
      </c>
      <c r="G737" s="184" t="s">
        <v>622</v>
      </c>
      <c r="H737" s="178" t="s">
        <v>64</v>
      </c>
      <c r="I737" s="178" t="s">
        <v>4142</v>
      </c>
    </row>
    <row r="738" spans="1:9" s="178" customFormat="1" ht="15.75" x14ac:dyDescent="0.3">
      <c r="A738" s="135" t="s">
        <v>3435</v>
      </c>
      <c r="B738" s="195">
        <v>44469</v>
      </c>
      <c r="C738" s="179" t="s">
        <v>3826</v>
      </c>
      <c r="D738" s="179"/>
      <c r="E738" s="72">
        <v>438</v>
      </c>
      <c r="F738" s="181">
        <v>1682000</v>
      </c>
      <c r="G738" s="184" t="s">
        <v>18</v>
      </c>
      <c r="H738" s="178" t="s">
        <v>25</v>
      </c>
      <c r="I738" s="178" t="s">
        <v>4142</v>
      </c>
    </row>
    <row r="739" spans="1:9" s="178" customFormat="1" ht="15.75" x14ac:dyDescent="0.3">
      <c r="A739" s="135" t="s">
        <v>3515</v>
      </c>
      <c r="B739" s="195">
        <v>44469</v>
      </c>
      <c r="C739" s="179" t="s">
        <v>3827</v>
      </c>
      <c r="D739" s="179"/>
      <c r="E739" s="72">
        <v>439</v>
      </c>
      <c r="F739" s="181">
        <v>678500</v>
      </c>
      <c r="G739" s="184" t="s">
        <v>645</v>
      </c>
      <c r="H739" s="178" t="s">
        <v>16</v>
      </c>
      <c r="I739" s="178" t="s">
        <v>4142</v>
      </c>
    </row>
    <row r="740" spans="1:9" s="178" customFormat="1" ht="15" x14ac:dyDescent="0.25">
      <c r="A740" s="11" t="s">
        <v>3787</v>
      </c>
      <c r="B740" s="195">
        <v>44469</v>
      </c>
      <c r="C740" s="179" t="s">
        <v>3828</v>
      </c>
      <c r="D740" s="179"/>
      <c r="E740" s="72">
        <v>440</v>
      </c>
      <c r="F740" s="181">
        <v>864700</v>
      </c>
      <c r="G740" s="184" t="s">
        <v>45</v>
      </c>
      <c r="H740" s="178" t="s">
        <v>232</v>
      </c>
      <c r="I740" s="178" t="s">
        <v>4142</v>
      </c>
    </row>
    <row r="741" spans="1:9" s="178" customFormat="1" ht="15.75" x14ac:dyDescent="0.3">
      <c r="A741" s="135" t="s">
        <v>3684</v>
      </c>
      <c r="B741" s="195">
        <v>44469</v>
      </c>
      <c r="C741" s="179" t="s">
        <v>3829</v>
      </c>
      <c r="D741" s="179"/>
      <c r="E741" s="72">
        <v>441</v>
      </c>
      <c r="F741" s="181">
        <v>725690</v>
      </c>
      <c r="G741" s="184" t="s">
        <v>160</v>
      </c>
      <c r="H741" s="178" t="s">
        <v>725</v>
      </c>
      <c r="I741" s="178" t="s">
        <v>4142</v>
      </c>
    </row>
    <row r="742" spans="1:9" s="178" customFormat="1" ht="15.75" x14ac:dyDescent="0.3">
      <c r="A742" s="135" t="s">
        <v>3459</v>
      </c>
      <c r="B742" s="195">
        <v>44469</v>
      </c>
      <c r="C742" s="179" t="s">
        <v>3830</v>
      </c>
      <c r="D742" s="179"/>
      <c r="E742" s="72">
        <v>442</v>
      </c>
      <c r="F742" s="181">
        <v>699710</v>
      </c>
      <c r="G742" s="184" t="s">
        <v>626</v>
      </c>
      <c r="H742" s="178" t="s">
        <v>64</v>
      </c>
      <c r="I742" s="178" t="s">
        <v>4142</v>
      </c>
    </row>
    <row r="743" spans="1:9" s="178" customFormat="1" ht="15" x14ac:dyDescent="0.25">
      <c r="A743" s="11" t="s">
        <v>3788</v>
      </c>
      <c r="B743" s="195">
        <v>44469</v>
      </c>
      <c r="C743" s="179" t="s">
        <v>3831</v>
      </c>
      <c r="D743" s="179"/>
      <c r="E743" s="72">
        <v>443</v>
      </c>
      <c r="F743" s="181">
        <v>864700</v>
      </c>
      <c r="G743" s="184" t="s">
        <v>45</v>
      </c>
      <c r="H743" s="178" t="s">
        <v>3447</v>
      </c>
      <c r="I743" s="178" t="s">
        <v>4142</v>
      </c>
    </row>
    <row r="744" spans="1:9" s="178" customFormat="1" ht="15.75" x14ac:dyDescent="0.3">
      <c r="A744" s="135" t="s">
        <v>3375</v>
      </c>
      <c r="B744" s="195">
        <v>44469</v>
      </c>
      <c r="C744" s="179" t="s">
        <v>3832</v>
      </c>
      <c r="D744" s="179"/>
      <c r="E744" s="72">
        <v>444</v>
      </c>
      <c r="F744" s="181">
        <v>777000</v>
      </c>
      <c r="G744" s="184" t="s">
        <v>45</v>
      </c>
      <c r="H744" s="178" t="s">
        <v>137</v>
      </c>
      <c r="I744" s="178" t="s">
        <v>4142</v>
      </c>
    </row>
    <row r="745" spans="1:9" s="178" customFormat="1" ht="15" x14ac:dyDescent="0.25">
      <c r="A745" s="11" t="s">
        <v>3799</v>
      </c>
      <c r="B745" s="195">
        <v>44469</v>
      </c>
      <c r="C745" s="179" t="s">
        <v>3833</v>
      </c>
      <c r="D745" s="179"/>
      <c r="E745" s="72">
        <v>445</v>
      </c>
      <c r="F745" s="181">
        <v>1203500</v>
      </c>
      <c r="G745" s="184" t="s">
        <v>18</v>
      </c>
      <c r="H745" s="178" t="s">
        <v>64</v>
      </c>
      <c r="I745" s="178" t="s">
        <v>4142</v>
      </c>
    </row>
    <row r="746" spans="1:9" s="178" customFormat="1" ht="15.75" x14ac:dyDescent="0.3">
      <c r="A746" s="135" t="s">
        <v>1950</v>
      </c>
      <c r="B746" s="195">
        <v>44469</v>
      </c>
      <c r="C746" s="179" t="s">
        <v>3857</v>
      </c>
      <c r="D746" s="179"/>
      <c r="E746" s="72">
        <v>446</v>
      </c>
      <c r="F746" s="181">
        <v>767000</v>
      </c>
      <c r="G746" s="80" t="s">
        <v>645</v>
      </c>
      <c r="H746" s="178" t="s">
        <v>82</v>
      </c>
      <c r="I746" s="178" t="s">
        <v>4142</v>
      </c>
    </row>
    <row r="747" spans="1:9" s="178" customFormat="1" ht="15" x14ac:dyDescent="0.25">
      <c r="A747" s="11" t="s">
        <v>3765</v>
      </c>
      <c r="B747" s="195">
        <v>44469</v>
      </c>
      <c r="C747" s="179" t="s">
        <v>3858</v>
      </c>
      <c r="D747" s="179"/>
      <c r="E747" s="72">
        <v>447</v>
      </c>
      <c r="F747" s="181">
        <v>599900</v>
      </c>
      <c r="G747" s="80" t="s">
        <v>622</v>
      </c>
      <c r="H747" s="178" t="s">
        <v>32</v>
      </c>
      <c r="I747" s="178" t="s">
        <v>4142</v>
      </c>
    </row>
    <row r="748" spans="1:9" s="178" customFormat="1" ht="15.75" x14ac:dyDescent="0.3">
      <c r="A748" s="135" t="s">
        <v>3629</v>
      </c>
      <c r="B748" s="195">
        <v>44469</v>
      </c>
      <c r="C748" s="179" t="s">
        <v>3859</v>
      </c>
      <c r="D748" s="179"/>
      <c r="E748" s="72">
        <v>448</v>
      </c>
      <c r="F748" s="181">
        <v>725690</v>
      </c>
      <c r="G748" s="80" t="s">
        <v>160</v>
      </c>
      <c r="H748" s="178" t="s">
        <v>725</v>
      </c>
      <c r="I748" s="178" t="s">
        <v>4142</v>
      </c>
    </row>
    <row r="749" spans="1:9" s="178" customFormat="1" ht="15" x14ac:dyDescent="0.25">
      <c r="A749" s="193" t="s">
        <v>3890</v>
      </c>
      <c r="B749" s="195">
        <v>44474</v>
      </c>
      <c r="C749" s="179" t="s">
        <v>3511</v>
      </c>
      <c r="D749" s="179"/>
      <c r="E749" s="72">
        <v>449</v>
      </c>
      <c r="F749" s="181">
        <v>767000</v>
      </c>
      <c r="G749" s="184" t="s">
        <v>645</v>
      </c>
      <c r="H749" s="178" t="s">
        <v>188</v>
      </c>
      <c r="I749" s="196" t="s">
        <v>3877</v>
      </c>
    </row>
    <row r="750" spans="1:9" s="178" customFormat="1" ht="15.75" x14ac:dyDescent="0.3">
      <c r="A750" s="135" t="s">
        <v>3664</v>
      </c>
      <c r="B750" s="195">
        <v>44475</v>
      </c>
      <c r="C750" s="179" t="s">
        <v>3860</v>
      </c>
      <c r="D750" s="179"/>
      <c r="E750" s="72">
        <v>450</v>
      </c>
      <c r="F750" s="181">
        <v>599900</v>
      </c>
      <c r="G750" s="184" t="s">
        <v>626</v>
      </c>
      <c r="H750" s="178" t="s">
        <v>25</v>
      </c>
      <c r="I750" s="196" t="s">
        <v>3877</v>
      </c>
    </row>
    <row r="751" spans="1:9" s="178" customFormat="1" ht="15.75" x14ac:dyDescent="0.3">
      <c r="A751" s="135" t="s">
        <v>3474</v>
      </c>
      <c r="B751" s="195">
        <v>44475</v>
      </c>
      <c r="C751" s="179" t="s">
        <v>3861</v>
      </c>
      <c r="D751" s="179"/>
      <c r="E751" s="72">
        <v>451</v>
      </c>
      <c r="F751" s="181">
        <v>1430200</v>
      </c>
      <c r="G751" s="184" t="s">
        <v>18</v>
      </c>
      <c r="H751" s="178" t="s">
        <v>686</v>
      </c>
      <c r="I751" s="196" t="s">
        <v>3877</v>
      </c>
    </row>
    <row r="752" spans="1:9" s="178" customFormat="1" ht="15" x14ac:dyDescent="0.25">
      <c r="A752" s="11" t="s">
        <v>3798</v>
      </c>
      <c r="B752" s="195">
        <v>44475</v>
      </c>
      <c r="C752" s="179" t="s">
        <v>3862</v>
      </c>
      <c r="D752" s="179"/>
      <c r="E752" s="72">
        <v>452</v>
      </c>
      <c r="F752" s="181">
        <v>777000</v>
      </c>
      <c r="G752" s="184" t="s">
        <v>45</v>
      </c>
      <c r="H752" s="178" t="s">
        <v>232</v>
      </c>
      <c r="I752" s="196" t="s">
        <v>3877</v>
      </c>
    </row>
    <row r="753" spans="1:9" s="178" customFormat="1" ht="15.75" x14ac:dyDescent="0.3">
      <c r="A753" s="135" t="s">
        <v>3757</v>
      </c>
      <c r="B753" s="195">
        <v>44478</v>
      </c>
      <c r="C753" s="179" t="s">
        <v>3878</v>
      </c>
      <c r="D753" s="179"/>
      <c r="E753" s="72">
        <v>453</v>
      </c>
      <c r="F753" s="181">
        <v>1112499</v>
      </c>
      <c r="G753" s="184" t="s">
        <v>18</v>
      </c>
      <c r="H753" s="178" t="s">
        <v>687</v>
      </c>
      <c r="I753" s="196" t="s">
        <v>3877</v>
      </c>
    </row>
    <row r="754" spans="1:9" s="178" customFormat="1" ht="15" x14ac:dyDescent="0.25">
      <c r="A754" s="84" t="s">
        <v>3891</v>
      </c>
      <c r="B754" s="195">
        <v>44478</v>
      </c>
      <c r="C754" s="179" t="s">
        <v>3879</v>
      </c>
      <c r="D754" s="179"/>
      <c r="E754" s="72">
        <v>454</v>
      </c>
      <c r="F754" s="181">
        <v>1104000</v>
      </c>
      <c r="G754" s="184" t="s">
        <v>45</v>
      </c>
      <c r="H754" s="178" t="s">
        <v>16</v>
      </c>
      <c r="I754" s="196" t="s">
        <v>3877</v>
      </c>
    </row>
    <row r="755" spans="1:9" s="178" customFormat="1" ht="15.75" x14ac:dyDescent="0.3">
      <c r="A755" s="135" t="s">
        <v>3713</v>
      </c>
      <c r="B755" s="195">
        <v>44478</v>
      </c>
      <c r="C755" s="179" t="s">
        <v>3880</v>
      </c>
      <c r="D755" s="179"/>
      <c r="E755" s="72">
        <v>455</v>
      </c>
      <c r="F755" s="181">
        <v>791050</v>
      </c>
      <c r="G755" s="184" t="s">
        <v>626</v>
      </c>
      <c r="H755" s="178" t="s">
        <v>16</v>
      </c>
      <c r="I755" s="196" t="s">
        <v>3877</v>
      </c>
    </row>
    <row r="756" spans="1:9" s="178" customFormat="1" ht="15.75" x14ac:dyDescent="0.3">
      <c r="A756" s="135" t="s">
        <v>3434</v>
      </c>
      <c r="B756" s="195">
        <v>44478</v>
      </c>
      <c r="C756" s="179" t="s">
        <v>3881</v>
      </c>
      <c r="D756" s="179"/>
      <c r="E756" s="72">
        <v>456</v>
      </c>
      <c r="F756" s="181">
        <v>1063100</v>
      </c>
      <c r="G756" s="184" t="s">
        <v>18</v>
      </c>
      <c r="H756" s="178" t="s">
        <v>250</v>
      </c>
      <c r="I756" s="196" t="s">
        <v>3877</v>
      </c>
    </row>
    <row r="757" spans="1:9" s="178" customFormat="1" ht="15.75" x14ac:dyDescent="0.3">
      <c r="A757" s="135" t="s">
        <v>3743</v>
      </c>
      <c r="B757" s="195">
        <v>44480</v>
      </c>
      <c r="C757" s="179" t="s">
        <v>3892</v>
      </c>
      <c r="D757" s="179"/>
      <c r="E757" s="72">
        <v>457</v>
      </c>
      <c r="F757" s="181">
        <v>775200</v>
      </c>
      <c r="G757" s="184" t="s">
        <v>38</v>
      </c>
      <c r="H757" s="178" t="s">
        <v>232</v>
      </c>
      <c r="I757" s="196" t="s">
        <v>3877</v>
      </c>
    </row>
    <row r="758" spans="1:9" s="178" customFormat="1" ht="15.75" x14ac:dyDescent="0.3">
      <c r="A758" s="135" t="s">
        <v>3628</v>
      </c>
      <c r="B758" s="195">
        <v>44480</v>
      </c>
      <c r="C758" s="179" t="s">
        <v>3893</v>
      </c>
      <c r="D758" s="179"/>
      <c r="E758" s="72">
        <v>458</v>
      </c>
      <c r="F758" s="181">
        <v>1106990</v>
      </c>
      <c r="G758" s="184" t="s">
        <v>632</v>
      </c>
      <c r="H758" s="178" t="s">
        <v>686</v>
      </c>
      <c r="I758" s="196" t="s">
        <v>3877</v>
      </c>
    </row>
    <row r="759" spans="1:9" s="178" customFormat="1" ht="15.75" x14ac:dyDescent="0.3">
      <c r="A759" s="135" t="s">
        <v>2298</v>
      </c>
      <c r="B759" s="195">
        <v>44480</v>
      </c>
      <c r="C759" s="179" t="s">
        <v>3894</v>
      </c>
      <c r="D759" s="179"/>
      <c r="E759" s="72">
        <v>459</v>
      </c>
      <c r="F759" s="181">
        <v>1331500</v>
      </c>
      <c r="G759" s="184" t="s">
        <v>18</v>
      </c>
      <c r="H759" s="178" t="s">
        <v>82</v>
      </c>
      <c r="I759" s="196" t="s">
        <v>3877</v>
      </c>
    </row>
    <row r="760" spans="1:9" s="178" customFormat="1" ht="15.75" x14ac:dyDescent="0.3">
      <c r="A760" s="135" t="s">
        <v>3574</v>
      </c>
      <c r="B760" s="195">
        <v>44480</v>
      </c>
      <c r="C760" s="179" t="s">
        <v>3895</v>
      </c>
      <c r="D760" s="179"/>
      <c r="E760" s="72">
        <v>460</v>
      </c>
      <c r="F760" s="181">
        <v>727950</v>
      </c>
      <c r="G760" s="184" t="s">
        <v>626</v>
      </c>
      <c r="H760" s="178" t="s">
        <v>64</v>
      </c>
      <c r="I760" s="196" t="s">
        <v>3877</v>
      </c>
    </row>
    <row r="761" spans="1:9" s="178" customFormat="1" ht="15" x14ac:dyDescent="0.25">
      <c r="A761" s="11" t="s">
        <v>3885</v>
      </c>
      <c r="B761" s="195">
        <v>44481</v>
      </c>
      <c r="C761" s="179" t="s">
        <v>3913</v>
      </c>
      <c r="D761" s="179"/>
      <c r="E761" s="72">
        <v>461</v>
      </c>
      <c r="F761" s="181">
        <v>1168200</v>
      </c>
      <c r="G761" s="184" t="s">
        <v>45</v>
      </c>
      <c r="H761" s="178" t="s">
        <v>37</v>
      </c>
      <c r="I761" s="196" t="s">
        <v>3877</v>
      </c>
    </row>
    <row r="762" spans="1:9" s="178" customFormat="1" ht="15" x14ac:dyDescent="0.25">
      <c r="A762" s="11" t="s">
        <v>3780</v>
      </c>
      <c r="B762" s="195">
        <v>44481</v>
      </c>
      <c r="C762" s="179" t="s">
        <v>3914</v>
      </c>
      <c r="D762" s="179"/>
      <c r="E762" s="72">
        <v>462</v>
      </c>
      <c r="F762" s="181">
        <v>1235500</v>
      </c>
      <c r="G762" s="184" t="s">
        <v>18</v>
      </c>
      <c r="H762" s="178" t="s">
        <v>92</v>
      </c>
      <c r="I762" s="196" t="s">
        <v>3877</v>
      </c>
    </row>
    <row r="763" spans="1:9" s="178" customFormat="1" ht="15" x14ac:dyDescent="0.25">
      <c r="A763" s="193" t="s">
        <v>3896</v>
      </c>
      <c r="B763" s="195">
        <v>44481</v>
      </c>
      <c r="C763" s="179" t="s">
        <v>1623</v>
      </c>
      <c r="D763" s="179"/>
      <c r="E763" s="72">
        <v>463</v>
      </c>
      <c r="F763" s="181">
        <v>839050</v>
      </c>
      <c r="G763" s="184" t="s">
        <v>38</v>
      </c>
      <c r="H763" s="178" t="s">
        <v>597</v>
      </c>
      <c r="I763" s="196" t="s">
        <v>3877</v>
      </c>
    </row>
    <row r="764" spans="1:9" s="178" customFormat="1" ht="15.75" x14ac:dyDescent="0.3">
      <c r="A764" s="135" t="s">
        <v>3753</v>
      </c>
      <c r="B764" s="195">
        <v>44481</v>
      </c>
      <c r="C764" s="179" t="s">
        <v>3915</v>
      </c>
      <c r="D764" s="179"/>
      <c r="E764" s="72">
        <v>464</v>
      </c>
      <c r="F764" s="181">
        <v>775200</v>
      </c>
      <c r="G764" s="184" t="s">
        <v>38</v>
      </c>
      <c r="H764" s="178" t="s">
        <v>250</v>
      </c>
      <c r="I764" s="196" t="s">
        <v>3877</v>
      </c>
    </row>
    <row r="765" spans="1:9" s="178" customFormat="1" ht="15.75" x14ac:dyDescent="0.3">
      <c r="A765" s="135" t="s">
        <v>3457</v>
      </c>
      <c r="B765" s="195">
        <v>44481</v>
      </c>
      <c r="C765" s="179" t="s">
        <v>3916</v>
      </c>
      <c r="D765" s="179"/>
      <c r="E765" s="72">
        <v>465</v>
      </c>
      <c r="F765" s="181">
        <v>1016000</v>
      </c>
      <c r="G765" s="184" t="s">
        <v>18</v>
      </c>
      <c r="H765" s="178" t="s">
        <v>687</v>
      </c>
      <c r="I765" s="196" t="s">
        <v>3877</v>
      </c>
    </row>
    <row r="766" spans="1:9" s="178" customFormat="1" ht="15" x14ac:dyDescent="0.25">
      <c r="A766" s="11" t="s">
        <v>3806</v>
      </c>
      <c r="B766" s="195">
        <v>44482</v>
      </c>
      <c r="C766" s="179" t="s">
        <v>3919</v>
      </c>
      <c r="D766" s="179"/>
      <c r="E766" s="72">
        <v>466</v>
      </c>
      <c r="F766" s="181">
        <v>777000</v>
      </c>
      <c r="G766" s="184" t="s">
        <v>45</v>
      </c>
      <c r="H766" s="178" t="s">
        <v>57</v>
      </c>
      <c r="I766" s="196" t="s">
        <v>3877</v>
      </c>
    </row>
    <row r="767" spans="1:9" s="178" customFormat="1" ht="15" x14ac:dyDescent="0.25">
      <c r="A767" s="11" t="s">
        <v>3815</v>
      </c>
      <c r="B767" s="195">
        <v>44482</v>
      </c>
      <c r="C767" s="179" t="s">
        <v>3920</v>
      </c>
      <c r="D767" s="179"/>
      <c r="E767" s="72">
        <v>467</v>
      </c>
      <c r="F767" s="181">
        <v>887260</v>
      </c>
      <c r="G767" s="184" t="s">
        <v>45</v>
      </c>
      <c r="H767" s="178" t="s">
        <v>250</v>
      </c>
      <c r="I767" s="196" t="s">
        <v>3877</v>
      </c>
    </row>
    <row r="768" spans="1:9" s="178" customFormat="1" ht="15.75" x14ac:dyDescent="0.3">
      <c r="A768" s="135" t="s">
        <v>3126</v>
      </c>
      <c r="B768" s="195">
        <v>44482</v>
      </c>
      <c r="C768" s="179" t="s">
        <v>3921</v>
      </c>
      <c r="D768" s="179"/>
      <c r="E768" s="72">
        <v>468</v>
      </c>
      <c r="F768" s="181">
        <v>767000</v>
      </c>
      <c r="G768" s="184" t="s">
        <v>645</v>
      </c>
      <c r="H768" s="178" t="s">
        <v>250</v>
      </c>
      <c r="I768" s="196" t="s">
        <v>3877</v>
      </c>
    </row>
    <row r="769" spans="1:9" s="178" customFormat="1" ht="15.75" x14ac:dyDescent="0.3">
      <c r="A769" s="135" t="s">
        <v>3588</v>
      </c>
      <c r="B769" s="195">
        <v>44482</v>
      </c>
      <c r="C769" s="179" t="s">
        <v>3922</v>
      </c>
      <c r="D769" s="179"/>
      <c r="E769" s="72">
        <v>469</v>
      </c>
      <c r="F769" s="181">
        <v>727950</v>
      </c>
      <c r="G769" s="184" t="s">
        <v>626</v>
      </c>
      <c r="H769" s="178" t="s">
        <v>137</v>
      </c>
      <c r="I769" s="196" t="s">
        <v>3877</v>
      </c>
    </row>
    <row r="770" spans="1:9" s="178" customFormat="1" ht="15.75" x14ac:dyDescent="0.3">
      <c r="A770" s="135" t="s">
        <v>3445</v>
      </c>
      <c r="B770" s="195">
        <v>44485</v>
      </c>
      <c r="C770" s="179" t="s">
        <v>3953</v>
      </c>
      <c r="D770" s="179"/>
      <c r="E770" s="72">
        <v>470</v>
      </c>
      <c r="F770" s="181">
        <v>1999900</v>
      </c>
      <c r="G770" s="184" t="s">
        <v>2943</v>
      </c>
      <c r="H770" s="178" t="s">
        <v>116</v>
      </c>
      <c r="I770" s="196" t="s">
        <v>3877</v>
      </c>
    </row>
    <row r="771" spans="1:9" s="178" customFormat="1" ht="15.75" x14ac:dyDescent="0.3">
      <c r="A771" s="194" t="s">
        <v>3959</v>
      </c>
      <c r="B771" s="195">
        <v>44485</v>
      </c>
      <c r="C771" s="179" t="s">
        <v>3954</v>
      </c>
      <c r="D771" s="179"/>
      <c r="E771" s="72">
        <v>471</v>
      </c>
      <c r="F771" s="181">
        <v>1063100</v>
      </c>
      <c r="G771" s="184" t="s">
        <v>18</v>
      </c>
      <c r="H771" s="178" t="s">
        <v>232</v>
      </c>
      <c r="I771" s="196" t="s">
        <v>3877</v>
      </c>
    </row>
    <row r="772" spans="1:9" s="178" customFormat="1" ht="15" x14ac:dyDescent="0.25">
      <c r="A772" s="11" t="s">
        <v>3850</v>
      </c>
      <c r="B772" s="195">
        <v>44485</v>
      </c>
      <c r="C772" s="179" t="s">
        <v>3955</v>
      </c>
      <c r="D772" s="179"/>
      <c r="E772" s="72">
        <v>472</v>
      </c>
      <c r="F772" s="181">
        <v>1175500</v>
      </c>
      <c r="G772" s="184" t="s">
        <v>3645</v>
      </c>
      <c r="H772" s="178" t="s">
        <v>116</v>
      </c>
      <c r="I772" s="196" t="s">
        <v>3877</v>
      </c>
    </row>
    <row r="773" spans="1:9" s="178" customFormat="1" ht="15.75" x14ac:dyDescent="0.3">
      <c r="A773" s="135" t="s">
        <v>3686</v>
      </c>
      <c r="B773" s="195">
        <v>44485</v>
      </c>
      <c r="C773" s="179" t="s">
        <v>3956</v>
      </c>
      <c r="D773" s="179"/>
      <c r="E773" s="72">
        <v>473</v>
      </c>
      <c r="F773" s="181">
        <v>666950</v>
      </c>
      <c r="G773" s="184" t="s">
        <v>626</v>
      </c>
      <c r="H773" s="178" t="s">
        <v>687</v>
      </c>
      <c r="I773" s="196" t="s">
        <v>3877</v>
      </c>
    </row>
    <row r="774" spans="1:9" s="178" customFormat="1" ht="15.75" x14ac:dyDescent="0.3">
      <c r="A774" s="135" t="s">
        <v>3181</v>
      </c>
      <c r="B774" s="195">
        <v>44487</v>
      </c>
      <c r="C774" s="179" t="s">
        <v>3960</v>
      </c>
      <c r="D774" s="179"/>
      <c r="E774" s="72">
        <v>474</v>
      </c>
      <c r="F774" s="181">
        <v>1227990</v>
      </c>
      <c r="G774" s="184" t="s">
        <v>632</v>
      </c>
      <c r="H774" s="178" t="s">
        <v>175</v>
      </c>
      <c r="I774" s="196" t="s">
        <v>3877</v>
      </c>
    </row>
    <row r="775" spans="1:9" s="178" customFormat="1" ht="15.75" x14ac:dyDescent="0.3">
      <c r="A775" s="135" t="s">
        <v>435</v>
      </c>
      <c r="B775" s="195">
        <v>44487</v>
      </c>
      <c r="C775" s="179" t="s">
        <v>3961</v>
      </c>
      <c r="D775" s="179"/>
      <c r="E775" s="72">
        <v>475</v>
      </c>
      <c r="F775" s="181">
        <v>767000</v>
      </c>
      <c r="G775" s="184" t="s">
        <v>645</v>
      </c>
      <c r="H775" s="178" t="s">
        <v>232</v>
      </c>
      <c r="I775" s="196" t="s">
        <v>3877</v>
      </c>
    </row>
    <row r="776" spans="1:9" s="178" customFormat="1" ht="15" x14ac:dyDescent="0.25">
      <c r="A776" s="11" t="s">
        <v>3889</v>
      </c>
      <c r="B776" s="195">
        <v>44488</v>
      </c>
      <c r="C776" s="179" t="s">
        <v>3968</v>
      </c>
      <c r="D776" s="179"/>
      <c r="E776" s="72">
        <v>476</v>
      </c>
      <c r="F776" s="206">
        <v>864700</v>
      </c>
      <c r="G776" s="184" t="s">
        <v>45</v>
      </c>
      <c r="H776" s="178" t="s">
        <v>64</v>
      </c>
      <c r="I776" s="196" t="s">
        <v>3877</v>
      </c>
    </row>
    <row r="777" spans="1:9" s="178" customFormat="1" ht="15.75" x14ac:dyDescent="0.3">
      <c r="A777" s="135" t="s">
        <v>3518</v>
      </c>
      <c r="B777" s="195">
        <v>44488</v>
      </c>
      <c r="C777" s="179" t="s">
        <v>3969</v>
      </c>
      <c r="D777" s="179"/>
      <c r="E777" s="72">
        <v>477</v>
      </c>
      <c r="F777" s="206">
        <v>725690</v>
      </c>
      <c r="G777" s="184" t="s">
        <v>160</v>
      </c>
      <c r="H777" s="178" t="s">
        <v>725</v>
      </c>
      <c r="I777" s="196" t="s">
        <v>3877</v>
      </c>
    </row>
    <row r="778" spans="1:9" s="178" customFormat="1" ht="15.75" x14ac:dyDescent="0.3">
      <c r="A778" s="135" t="s">
        <v>2957</v>
      </c>
      <c r="B778" s="195">
        <v>44489</v>
      </c>
      <c r="C778" s="179" t="s">
        <v>3970</v>
      </c>
      <c r="D778" s="179"/>
      <c r="E778" s="72">
        <v>478</v>
      </c>
      <c r="F778" s="206">
        <v>767000</v>
      </c>
      <c r="G778" s="184" t="s">
        <v>645</v>
      </c>
      <c r="H778" s="178" t="s">
        <v>57</v>
      </c>
      <c r="I778" s="196" t="s">
        <v>3877</v>
      </c>
    </row>
    <row r="779" spans="1:9" s="178" customFormat="1" ht="15.75" x14ac:dyDescent="0.3">
      <c r="A779" s="135" t="s">
        <v>3508</v>
      </c>
      <c r="B779" s="195">
        <v>44489</v>
      </c>
      <c r="C779" s="179" t="s">
        <v>3971</v>
      </c>
      <c r="D779" s="179"/>
      <c r="E779" s="72">
        <v>479</v>
      </c>
      <c r="F779" s="206">
        <v>1637000</v>
      </c>
      <c r="G779" s="184" t="s">
        <v>18</v>
      </c>
      <c r="H779" s="178" t="s">
        <v>37</v>
      </c>
      <c r="I779" s="196" t="s">
        <v>3877</v>
      </c>
    </row>
    <row r="780" spans="1:9" s="178" customFormat="1" ht="15" x14ac:dyDescent="0.25">
      <c r="A780" s="11" t="s">
        <v>3963</v>
      </c>
      <c r="B780" s="195">
        <v>44489</v>
      </c>
      <c r="C780" s="179" t="s">
        <v>3972</v>
      </c>
      <c r="D780" s="179"/>
      <c r="E780" s="72">
        <v>480</v>
      </c>
      <c r="F780" s="206">
        <v>822400</v>
      </c>
      <c r="G780" s="184" t="s">
        <v>645</v>
      </c>
      <c r="H780" s="178" t="s">
        <v>32</v>
      </c>
      <c r="I780" s="196" t="s">
        <v>3877</v>
      </c>
    </row>
    <row r="781" spans="1:9" s="178" customFormat="1" ht="15.75" x14ac:dyDescent="0.3">
      <c r="A781" s="135" t="s">
        <v>3084</v>
      </c>
      <c r="B781" s="195">
        <v>44490</v>
      </c>
      <c r="C781" s="179" t="s">
        <v>3973</v>
      </c>
      <c r="D781" s="179"/>
      <c r="E781" s="72">
        <v>481</v>
      </c>
      <c r="F781" s="181">
        <v>767000</v>
      </c>
      <c r="G781" s="184" t="s">
        <v>645</v>
      </c>
      <c r="H781" s="178" t="s">
        <v>92</v>
      </c>
      <c r="I781" s="196" t="s">
        <v>3877</v>
      </c>
    </row>
    <row r="782" spans="1:9" s="178" customFormat="1" ht="15.75" x14ac:dyDescent="0.3">
      <c r="A782" s="135" t="s">
        <v>3069</v>
      </c>
      <c r="B782" s="195">
        <v>44490</v>
      </c>
      <c r="C782" s="179" t="s">
        <v>3974</v>
      </c>
      <c r="D782" s="179"/>
      <c r="E782" s="72">
        <v>482</v>
      </c>
      <c r="F782" s="181">
        <v>1778000</v>
      </c>
      <c r="G782" s="184" t="s">
        <v>18</v>
      </c>
      <c r="H782" s="178" t="s">
        <v>116</v>
      </c>
      <c r="I782" s="196" t="s">
        <v>3877</v>
      </c>
    </row>
    <row r="783" spans="1:9" s="178" customFormat="1" ht="15" x14ac:dyDescent="0.25">
      <c r="A783" s="11" t="s">
        <v>3778</v>
      </c>
      <c r="B783" s="195">
        <v>44491</v>
      </c>
      <c r="C783" s="179" t="s">
        <v>3976</v>
      </c>
      <c r="D783" s="179"/>
      <c r="E783" s="72">
        <v>483</v>
      </c>
      <c r="F783" s="181">
        <v>1227990</v>
      </c>
      <c r="G783" s="184" t="s">
        <v>632</v>
      </c>
      <c r="H783" s="178" t="s">
        <v>3367</v>
      </c>
      <c r="I783" s="196" t="s">
        <v>3877</v>
      </c>
    </row>
    <row r="784" spans="1:9" s="178" customFormat="1" ht="15.75" x14ac:dyDescent="0.3">
      <c r="A784" s="135" t="s">
        <v>3755</v>
      </c>
      <c r="B784" s="195">
        <v>44491</v>
      </c>
      <c r="C784" s="179" t="s">
        <v>3977</v>
      </c>
      <c r="D784" s="179"/>
      <c r="E784" s="72">
        <v>484</v>
      </c>
      <c r="F784" s="181">
        <v>803500</v>
      </c>
      <c r="G784" s="184" t="s">
        <v>645</v>
      </c>
      <c r="H784" s="178" t="s">
        <v>3447</v>
      </c>
      <c r="I784" s="196" t="s">
        <v>3877</v>
      </c>
    </row>
    <row r="785" spans="1:10" s="178" customFormat="1" ht="15" x14ac:dyDescent="0.25">
      <c r="A785" s="11" t="s">
        <v>3800</v>
      </c>
      <c r="B785" s="195">
        <v>44491</v>
      </c>
      <c r="C785" s="179" t="s">
        <v>3978</v>
      </c>
      <c r="D785" s="179"/>
      <c r="E785" s="72">
        <v>485</v>
      </c>
      <c r="F785" s="181">
        <v>1061800</v>
      </c>
      <c r="G785" s="184" t="s">
        <v>38</v>
      </c>
      <c r="H785" s="178" t="s">
        <v>64</v>
      </c>
      <c r="I785" s="196" t="s">
        <v>3877</v>
      </c>
    </row>
    <row r="786" spans="1:10" s="178" customFormat="1" ht="15" x14ac:dyDescent="0.25">
      <c r="A786" s="11" t="s">
        <v>3888</v>
      </c>
      <c r="B786" s="195">
        <v>44491</v>
      </c>
      <c r="C786" s="179" t="s">
        <v>3979</v>
      </c>
      <c r="D786" s="179"/>
      <c r="E786" s="72">
        <v>486</v>
      </c>
      <c r="F786" s="181">
        <v>864700</v>
      </c>
      <c r="G786" s="184" t="s">
        <v>45</v>
      </c>
      <c r="H786" s="178" t="s">
        <v>92</v>
      </c>
      <c r="I786" s="196" t="s">
        <v>3877</v>
      </c>
    </row>
    <row r="787" spans="1:10" s="178" customFormat="1" ht="15.75" x14ac:dyDescent="0.3">
      <c r="A787" s="135" t="s">
        <v>3875</v>
      </c>
      <c r="B787" s="195">
        <v>44492</v>
      </c>
      <c r="C787" s="179" t="s">
        <v>3986</v>
      </c>
      <c r="D787" s="179"/>
      <c r="E787" s="72">
        <v>487</v>
      </c>
      <c r="F787" s="181">
        <v>1228990</v>
      </c>
      <c r="G787" s="184" t="s">
        <v>632</v>
      </c>
      <c r="H787" s="178" t="s">
        <v>250</v>
      </c>
      <c r="I787" s="196" t="s">
        <v>3877</v>
      </c>
    </row>
    <row r="788" spans="1:10" s="178" customFormat="1" ht="15.75" x14ac:dyDescent="0.3">
      <c r="A788" s="135" t="s">
        <v>3073</v>
      </c>
      <c r="B788" s="195">
        <v>44492</v>
      </c>
      <c r="C788" s="179" t="s">
        <v>3987</v>
      </c>
      <c r="D788" s="179"/>
      <c r="E788" s="72">
        <v>488</v>
      </c>
      <c r="F788" s="181">
        <v>767000</v>
      </c>
      <c r="G788" s="184" t="s">
        <v>645</v>
      </c>
      <c r="H788" s="178" t="s">
        <v>137</v>
      </c>
      <c r="I788" s="196" t="s">
        <v>3877</v>
      </c>
    </row>
    <row r="789" spans="1:10" s="178" customFormat="1" ht="15.75" x14ac:dyDescent="0.3">
      <c r="A789" s="135" t="s">
        <v>3764</v>
      </c>
      <c r="B789" s="195">
        <v>44492</v>
      </c>
      <c r="C789" s="179" t="s">
        <v>3988</v>
      </c>
      <c r="D789" s="179"/>
      <c r="E789" s="72">
        <v>489</v>
      </c>
      <c r="F789" s="181">
        <v>864700</v>
      </c>
      <c r="G789" s="184" t="s">
        <v>45</v>
      </c>
      <c r="H789" s="178" t="s">
        <v>686</v>
      </c>
      <c r="I789" s="196" t="s">
        <v>3877</v>
      </c>
    </row>
    <row r="790" spans="1:10" s="178" customFormat="1" ht="15.75" x14ac:dyDescent="0.3">
      <c r="A790" s="135" t="s">
        <v>3440</v>
      </c>
      <c r="B790" s="195">
        <v>44492</v>
      </c>
      <c r="C790" s="179" t="s">
        <v>3989</v>
      </c>
      <c r="D790" s="179"/>
      <c r="E790" s="72">
        <v>490</v>
      </c>
      <c r="F790" s="181">
        <v>1430200</v>
      </c>
      <c r="G790" s="184" t="s">
        <v>18</v>
      </c>
      <c r="H790" s="178" t="s">
        <v>137</v>
      </c>
      <c r="I790" s="196" t="s">
        <v>3877</v>
      </c>
    </row>
    <row r="791" spans="1:10" s="178" customFormat="1" ht="15.75" x14ac:dyDescent="0.3">
      <c r="A791" s="135" t="s">
        <v>3985</v>
      </c>
      <c r="B791" s="195">
        <v>44492</v>
      </c>
      <c r="C791" s="179" t="s">
        <v>3990</v>
      </c>
      <c r="D791" s="179"/>
      <c r="E791" s="72">
        <v>491</v>
      </c>
      <c r="F791" s="181">
        <v>1334200</v>
      </c>
      <c r="G791" s="184" t="s">
        <v>18</v>
      </c>
      <c r="H791" s="178" t="s">
        <v>686</v>
      </c>
      <c r="I791" s="196" t="s">
        <v>3877</v>
      </c>
      <c r="J791" s="178" t="e">
        <v>#N/A</v>
      </c>
    </row>
    <row r="792" spans="1:10" s="178" customFormat="1" ht="15.75" x14ac:dyDescent="0.3">
      <c r="A792" s="135" t="s">
        <v>3142</v>
      </c>
      <c r="B792" s="195">
        <v>44494</v>
      </c>
      <c r="C792" s="179" t="s">
        <v>3998</v>
      </c>
      <c r="D792" s="179"/>
      <c r="E792" s="72">
        <v>492</v>
      </c>
      <c r="F792" s="181">
        <v>1063100</v>
      </c>
      <c r="G792" s="184" t="s">
        <v>18</v>
      </c>
      <c r="H792" s="178" t="s">
        <v>116</v>
      </c>
      <c r="I792" s="196" t="s">
        <v>3877</v>
      </c>
    </row>
    <row r="793" spans="1:10" s="178" customFormat="1" ht="15.75" x14ac:dyDescent="0.3">
      <c r="A793" s="135" t="s">
        <v>3133</v>
      </c>
      <c r="B793" s="195">
        <v>44494</v>
      </c>
      <c r="C793" s="179" t="s">
        <v>3999</v>
      </c>
      <c r="D793" s="179"/>
      <c r="E793" s="72">
        <v>493</v>
      </c>
      <c r="F793" s="181">
        <v>753450</v>
      </c>
      <c r="G793" s="184" t="s">
        <v>626</v>
      </c>
      <c r="H793" s="178" t="s">
        <v>50</v>
      </c>
      <c r="I793" s="196" t="s">
        <v>3877</v>
      </c>
    </row>
    <row r="794" spans="1:10" s="178" customFormat="1" ht="15.75" x14ac:dyDescent="0.3">
      <c r="A794" s="135" t="s">
        <v>3807</v>
      </c>
      <c r="B794" s="195">
        <v>44494</v>
      </c>
      <c r="C794" s="179" t="s">
        <v>4000</v>
      </c>
      <c r="D794" s="179"/>
      <c r="E794" s="72">
        <v>494</v>
      </c>
      <c r="F794" s="181">
        <v>1007000</v>
      </c>
      <c r="G794" s="184" t="s">
        <v>45</v>
      </c>
      <c r="H794" s="178" t="s">
        <v>82</v>
      </c>
      <c r="I794" s="196" t="s">
        <v>3877</v>
      </c>
    </row>
    <row r="795" spans="1:10" s="178" customFormat="1" ht="15.75" x14ac:dyDescent="0.3">
      <c r="A795" s="135" t="s">
        <v>3943</v>
      </c>
      <c r="B795" s="195">
        <v>44495</v>
      </c>
      <c r="C795" s="179" t="s">
        <v>4007</v>
      </c>
      <c r="D795" s="179"/>
      <c r="E795" s="72">
        <v>495</v>
      </c>
      <c r="F795" s="181">
        <v>777000</v>
      </c>
      <c r="G795" s="184" t="s">
        <v>45</v>
      </c>
      <c r="H795" s="178" t="s">
        <v>82</v>
      </c>
      <c r="I795" s="196" t="s">
        <v>3877</v>
      </c>
    </row>
    <row r="796" spans="1:10" s="178" customFormat="1" ht="15.75" x14ac:dyDescent="0.3">
      <c r="A796" s="135" t="s">
        <v>3856</v>
      </c>
      <c r="B796" s="195">
        <v>44496</v>
      </c>
      <c r="C796" s="179" t="s">
        <v>4008</v>
      </c>
      <c r="D796" s="179"/>
      <c r="E796" s="72">
        <v>496</v>
      </c>
      <c r="F796" s="181">
        <v>1175500</v>
      </c>
      <c r="G796" s="184" t="s">
        <v>3645</v>
      </c>
      <c r="H796" s="178" t="s">
        <v>175</v>
      </c>
      <c r="I796" s="196" t="s">
        <v>3877</v>
      </c>
    </row>
    <row r="797" spans="1:10" s="178" customFormat="1" ht="15.75" x14ac:dyDescent="0.3">
      <c r="A797" s="135" t="s">
        <v>3156</v>
      </c>
      <c r="B797" s="195">
        <v>44496</v>
      </c>
      <c r="C797" s="179" t="s">
        <v>4009</v>
      </c>
      <c r="D797" s="179"/>
      <c r="E797" s="72">
        <v>497</v>
      </c>
      <c r="F797" s="181">
        <v>753450</v>
      </c>
      <c r="G797" s="184" t="s">
        <v>626</v>
      </c>
      <c r="H797" s="178" t="s">
        <v>57</v>
      </c>
      <c r="I797" s="196" t="s">
        <v>3877</v>
      </c>
    </row>
    <row r="798" spans="1:10" s="178" customFormat="1" ht="15.75" x14ac:dyDescent="0.3">
      <c r="A798" s="135" t="s">
        <v>2967</v>
      </c>
      <c r="B798" s="195">
        <v>44496</v>
      </c>
      <c r="C798" s="179" t="s">
        <v>4010</v>
      </c>
      <c r="D798" s="179"/>
      <c r="E798" s="72">
        <v>498</v>
      </c>
      <c r="F798" s="181">
        <v>1653300</v>
      </c>
      <c r="G798" s="184" t="s">
        <v>2943</v>
      </c>
      <c r="H798" s="178" t="s">
        <v>32</v>
      </c>
      <c r="I798" s="196" t="s">
        <v>3877</v>
      </c>
    </row>
    <row r="799" spans="1:10" s="178" customFormat="1" ht="15.75" x14ac:dyDescent="0.3">
      <c r="A799" s="135" t="s">
        <v>3690</v>
      </c>
      <c r="B799" s="195">
        <v>44496</v>
      </c>
      <c r="C799" s="179" t="s">
        <v>4011</v>
      </c>
      <c r="D799" s="179"/>
      <c r="E799" s="72">
        <v>499</v>
      </c>
      <c r="F799" s="181">
        <v>1630300</v>
      </c>
      <c r="G799" s="184" t="s">
        <v>2943</v>
      </c>
      <c r="H799" s="178" t="s">
        <v>64</v>
      </c>
      <c r="I799" s="196" t="s">
        <v>3877</v>
      </c>
    </row>
    <row r="800" spans="1:10" s="178" customFormat="1" ht="15.75" x14ac:dyDescent="0.3">
      <c r="A800" s="135" t="s">
        <v>3996</v>
      </c>
      <c r="B800" s="195">
        <v>44496</v>
      </c>
      <c r="C800" s="179" t="s">
        <v>4012</v>
      </c>
      <c r="D800" s="179"/>
      <c r="E800" s="72">
        <v>500</v>
      </c>
      <c r="F800" s="181">
        <v>1074200</v>
      </c>
      <c r="G800" s="184" t="s">
        <v>38</v>
      </c>
      <c r="H800" s="178" t="s">
        <v>82</v>
      </c>
      <c r="I800" s="196" t="s">
        <v>3877</v>
      </c>
    </row>
    <row r="801" spans="1:9" s="178" customFormat="1" ht="15.75" x14ac:dyDescent="0.3">
      <c r="A801" s="135" t="s">
        <v>3218</v>
      </c>
      <c r="B801" s="195">
        <v>44496</v>
      </c>
      <c r="C801" s="179" t="s">
        <v>4013</v>
      </c>
      <c r="D801" s="179"/>
      <c r="E801" s="72">
        <v>501</v>
      </c>
      <c r="F801" s="181">
        <v>753450</v>
      </c>
      <c r="G801" s="184" t="s">
        <v>626</v>
      </c>
      <c r="H801" s="178" t="s">
        <v>16</v>
      </c>
      <c r="I801" s="196" t="s">
        <v>3877</v>
      </c>
    </row>
    <row r="802" spans="1:9" s="178" customFormat="1" ht="15.75" x14ac:dyDescent="0.3">
      <c r="A802" s="135" t="s">
        <v>3737</v>
      </c>
      <c r="B802" s="195">
        <v>44496</v>
      </c>
      <c r="C802" s="179" t="s">
        <v>4014</v>
      </c>
      <c r="D802" s="179"/>
      <c r="E802" s="72">
        <v>502</v>
      </c>
      <c r="F802" s="181">
        <v>1175500</v>
      </c>
      <c r="G802" s="184" t="s">
        <v>3645</v>
      </c>
      <c r="H802" s="178" t="s">
        <v>16</v>
      </c>
      <c r="I802" s="196" t="s">
        <v>3877</v>
      </c>
    </row>
    <row r="803" spans="1:9" s="178" customFormat="1" ht="15.75" x14ac:dyDescent="0.3">
      <c r="A803" s="135" t="s">
        <v>3975</v>
      </c>
      <c r="B803" s="195">
        <v>44496</v>
      </c>
      <c r="C803" s="179" t="s">
        <v>4015</v>
      </c>
      <c r="D803" s="179"/>
      <c r="E803" s="72">
        <v>503</v>
      </c>
      <c r="F803" s="181">
        <v>1682000</v>
      </c>
      <c r="G803" s="184" t="s">
        <v>18</v>
      </c>
      <c r="H803" s="178" t="s">
        <v>3367</v>
      </c>
      <c r="I803" s="196" t="s">
        <v>3877</v>
      </c>
    </row>
    <row r="804" spans="1:9" s="178" customFormat="1" ht="15.75" x14ac:dyDescent="0.3">
      <c r="A804" s="194" t="s">
        <v>4005</v>
      </c>
      <c r="B804" s="182">
        <v>44497</v>
      </c>
      <c r="C804" s="179" t="s">
        <v>4024</v>
      </c>
      <c r="D804" s="179"/>
      <c r="E804" s="207" t="s">
        <v>4025</v>
      </c>
      <c r="F804" s="181">
        <v>1168200</v>
      </c>
      <c r="G804" s="184" t="s">
        <v>45</v>
      </c>
      <c r="H804" s="178" t="s">
        <v>102</v>
      </c>
      <c r="I804" s="196" t="s">
        <v>3877</v>
      </c>
    </row>
    <row r="805" spans="1:9" s="178" customFormat="1" ht="15.75" x14ac:dyDescent="0.3">
      <c r="A805" s="135" t="s">
        <v>3843</v>
      </c>
      <c r="B805" s="182">
        <v>44497</v>
      </c>
      <c r="C805" s="179" t="s">
        <v>4026</v>
      </c>
      <c r="D805" s="179"/>
      <c r="E805" s="207" t="s">
        <v>4027</v>
      </c>
      <c r="F805" s="181">
        <v>775200</v>
      </c>
      <c r="G805" s="184" t="s">
        <v>38</v>
      </c>
      <c r="H805" s="178" t="s">
        <v>687</v>
      </c>
      <c r="I805" s="196" t="s">
        <v>3877</v>
      </c>
    </row>
    <row r="806" spans="1:9" s="178" customFormat="1" ht="15.75" x14ac:dyDescent="0.3">
      <c r="A806" s="135" t="s">
        <v>3752</v>
      </c>
      <c r="B806" s="182">
        <v>44497</v>
      </c>
      <c r="C806" s="179" t="s">
        <v>4028</v>
      </c>
      <c r="D806" s="179"/>
      <c r="E806" s="207" t="s">
        <v>4029</v>
      </c>
      <c r="F806" s="181">
        <v>1845300</v>
      </c>
      <c r="G806" s="184" t="s">
        <v>2943</v>
      </c>
      <c r="H806" s="178" t="s">
        <v>64</v>
      </c>
      <c r="I806" s="196" t="s">
        <v>3877</v>
      </c>
    </row>
    <row r="807" spans="1:9" s="178" customFormat="1" ht="15.75" x14ac:dyDescent="0.3">
      <c r="A807" s="135" t="s">
        <v>3966</v>
      </c>
      <c r="B807" s="182">
        <v>44497</v>
      </c>
      <c r="C807" s="179" t="s">
        <v>4030</v>
      </c>
      <c r="D807" s="179"/>
      <c r="E807" s="207" t="s">
        <v>4031</v>
      </c>
      <c r="F807" s="181">
        <v>667210</v>
      </c>
      <c r="G807" s="184" t="s">
        <v>626</v>
      </c>
      <c r="H807" s="178" t="s">
        <v>37</v>
      </c>
      <c r="I807" s="196" t="s">
        <v>3877</v>
      </c>
    </row>
    <row r="808" spans="1:9" s="178" customFormat="1" ht="15.75" x14ac:dyDescent="0.3">
      <c r="A808" s="135" t="s">
        <v>3964</v>
      </c>
      <c r="B808" s="182">
        <v>44497</v>
      </c>
      <c r="C808" s="179" t="s">
        <v>4032</v>
      </c>
      <c r="D808" s="179"/>
      <c r="E808" s="207" t="s">
        <v>4033</v>
      </c>
      <c r="F808" s="181">
        <v>886200</v>
      </c>
      <c r="G808" s="184" t="s">
        <v>38</v>
      </c>
      <c r="H808" s="178" t="s">
        <v>102</v>
      </c>
      <c r="I808" s="196" t="s">
        <v>3877</v>
      </c>
    </row>
    <row r="809" spans="1:9" s="178" customFormat="1" ht="15.75" x14ac:dyDescent="0.3">
      <c r="A809" s="135" t="s">
        <v>4001</v>
      </c>
      <c r="B809" s="182">
        <v>44497</v>
      </c>
      <c r="C809" s="179" t="s">
        <v>4034</v>
      </c>
      <c r="D809" s="179"/>
      <c r="E809" s="207" t="s">
        <v>4035</v>
      </c>
      <c r="F809" s="181">
        <v>1175500</v>
      </c>
      <c r="G809" s="184" t="s">
        <v>3645</v>
      </c>
      <c r="H809" s="178" t="s">
        <v>687</v>
      </c>
      <c r="I809" s="196" t="s">
        <v>3877</v>
      </c>
    </row>
    <row r="810" spans="1:9" s="178" customFormat="1" ht="15.75" x14ac:dyDescent="0.3">
      <c r="A810" s="135" t="s">
        <v>3504</v>
      </c>
      <c r="B810" s="182">
        <v>44497</v>
      </c>
      <c r="C810" s="179" t="s">
        <v>4036</v>
      </c>
      <c r="D810" s="179"/>
      <c r="E810" s="207" t="s">
        <v>4037</v>
      </c>
      <c r="F810" s="181">
        <v>1063100</v>
      </c>
      <c r="G810" s="184" t="s">
        <v>18</v>
      </c>
      <c r="H810" s="178" t="s">
        <v>102</v>
      </c>
      <c r="I810" s="196" t="s">
        <v>3877</v>
      </c>
    </row>
    <row r="811" spans="1:9" s="178" customFormat="1" ht="15.75" x14ac:dyDescent="0.3">
      <c r="A811" s="135" t="s">
        <v>3412</v>
      </c>
      <c r="B811" s="182">
        <v>44497</v>
      </c>
      <c r="C811" s="179" t="s">
        <v>4038</v>
      </c>
      <c r="D811" s="179"/>
      <c r="E811" s="207" t="s">
        <v>4039</v>
      </c>
      <c r="F811" s="181">
        <v>1430200</v>
      </c>
      <c r="G811" s="184" t="s">
        <v>18</v>
      </c>
      <c r="H811" s="178" t="s">
        <v>37</v>
      </c>
      <c r="I811" s="196" t="s">
        <v>3877</v>
      </c>
    </row>
    <row r="812" spans="1:9" s="178" customFormat="1" ht="15.75" x14ac:dyDescent="0.3">
      <c r="A812" s="135" t="s">
        <v>3124</v>
      </c>
      <c r="B812" s="182">
        <v>44498</v>
      </c>
      <c r="C812" s="179" t="s">
        <v>4040</v>
      </c>
      <c r="D812" s="179"/>
      <c r="E812" s="207" t="s">
        <v>4041</v>
      </c>
      <c r="F812" s="181">
        <v>767000</v>
      </c>
      <c r="G812" s="184" t="s">
        <v>645</v>
      </c>
      <c r="H812" s="178" t="s">
        <v>82</v>
      </c>
      <c r="I812" s="196" t="s">
        <v>3877</v>
      </c>
    </row>
    <row r="813" spans="1:9" s="178" customFormat="1" ht="15.75" x14ac:dyDescent="0.3">
      <c r="A813" s="135" t="s">
        <v>3980</v>
      </c>
      <c r="B813" s="182">
        <v>44498</v>
      </c>
      <c r="C813" s="179" t="s">
        <v>4042</v>
      </c>
      <c r="D813" s="179"/>
      <c r="E813" s="207" t="s">
        <v>4043</v>
      </c>
      <c r="F813" s="181">
        <v>1509000</v>
      </c>
      <c r="G813" s="184" t="s">
        <v>18</v>
      </c>
      <c r="H813" s="178" t="s">
        <v>3708</v>
      </c>
      <c r="I813" s="196" t="s">
        <v>3877</v>
      </c>
    </row>
    <row r="814" spans="1:9" s="178" customFormat="1" ht="15.75" x14ac:dyDescent="0.3">
      <c r="A814" s="135" t="s">
        <v>2997</v>
      </c>
      <c r="B814" s="182">
        <v>44498</v>
      </c>
      <c r="C814" s="179" t="s">
        <v>4044</v>
      </c>
      <c r="D814" s="179"/>
      <c r="E814" s="207" t="s">
        <v>4045</v>
      </c>
      <c r="F814" s="181">
        <v>999999</v>
      </c>
      <c r="G814" s="184" t="s">
        <v>38</v>
      </c>
      <c r="H814" s="178" t="s">
        <v>25</v>
      </c>
      <c r="I814" s="196" t="s">
        <v>3877</v>
      </c>
    </row>
    <row r="815" spans="1:9" s="178" customFormat="1" ht="15" x14ac:dyDescent="0.25">
      <c r="A815" s="11" t="s">
        <v>4017</v>
      </c>
      <c r="B815" s="182">
        <v>44499</v>
      </c>
      <c r="C815" s="179" t="s">
        <v>4051</v>
      </c>
      <c r="D815" s="179"/>
      <c r="E815" s="72">
        <v>515</v>
      </c>
      <c r="F815" s="181">
        <v>999999</v>
      </c>
      <c r="G815" s="184" t="s">
        <v>45</v>
      </c>
      <c r="H815" s="178" t="s">
        <v>16</v>
      </c>
      <c r="I815" s="196" t="s">
        <v>3877</v>
      </c>
    </row>
    <row r="816" spans="1:9" s="178" customFormat="1" ht="15.75" x14ac:dyDescent="0.3">
      <c r="A816" s="135" t="s">
        <v>3958</v>
      </c>
      <c r="B816" s="182">
        <v>44499</v>
      </c>
      <c r="C816" s="179" t="s">
        <v>4052</v>
      </c>
      <c r="D816" s="179"/>
      <c r="E816" s="72">
        <v>516</v>
      </c>
      <c r="F816" s="181">
        <v>864700</v>
      </c>
      <c r="G816" s="184" t="s">
        <v>45</v>
      </c>
      <c r="H816" s="178" t="s">
        <v>725</v>
      </c>
      <c r="I816" s="196" t="s">
        <v>3877</v>
      </c>
    </row>
    <row r="817" spans="1:9" s="178" customFormat="1" ht="15.75" x14ac:dyDescent="0.3">
      <c r="A817" s="135" t="s">
        <v>3741</v>
      </c>
      <c r="B817" s="182">
        <v>44499</v>
      </c>
      <c r="C817" s="179" t="s">
        <v>4053</v>
      </c>
      <c r="D817" s="179"/>
      <c r="E817" s="72">
        <v>517</v>
      </c>
      <c r="F817" s="181">
        <v>725690</v>
      </c>
      <c r="G817" s="184" t="s">
        <v>160</v>
      </c>
      <c r="H817" s="178" t="s">
        <v>725</v>
      </c>
      <c r="I817" s="196" t="s">
        <v>3877</v>
      </c>
    </row>
    <row r="818" spans="1:9" s="178" customFormat="1" ht="15.75" x14ac:dyDescent="0.3">
      <c r="A818" s="135" t="s">
        <v>3296</v>
      </c>
      <c r="B818" s="182">
        <v>44499</v>
      </c>
      <c r="C818" s="179" t="s">
        <v>4054</v>
      </c>
      <c r="D818" s="179"/>
      <c r="E818" s="72">
        <v>518</v>
      </c>
      <c r="F818" s="181">
        <v>753450</v>
      </c>
      <c r="G818" s="184" t="s">
        <v>626</v>
      </c>
      <c r="H818" s="178" t="s">
        <v>16</v>
      </c>
      <c r="I818" s="196" t="s">
        <v>3877</v>
      </c>
    </row>
    <row r="819" spans="1:9" s="178" customFormat="1" ht="15" x14ac:dyDescent="0.25">
      <c r="A819" s="11" t="s">
        <v>4022</v>
      </c>
      <c r="B819" s="182">
        <v>44499</v>
      </c>
      <c r="C819" s="179" t="s">
        <v>4055</v>
      </c>
      <c r="D819" s="179"/>
      <c r="E819" s="72">
        <v>519</v>
      </c>
      <c r="F819" s="181">
        <v>725690</v>
      </c>
      <c r="G819" s="184" t="s">
        <v>160</v>
      </c>
      <c r="H819" s="178" t="s">
        <v>725</v>
      </c>
      <c r="I819" s="196" t="s">
        <v>3877</v>
      </c>
    </row>
    <row r="820" spans="1:9" s="178" customFormat="1" ht="15.75" x14ac:dyDescent="0.3">
      <c r="A820" s="135" t="s">
        <v>3957</v>
      </c>
      <c r="B820" s="182">
        <v>44499</v>
      </c>
      <c r="C820" s="179" t="s">
        <v>4056</v>
      </c>
      <c r="D820" s="179"/>
      <c r="E820" s="72">
        <v>520</v>
      </c>
      <c r="F820" s="181">
        <v>747500</v>
      </c>
      <c r="G820" s="184" t="s">
        <v>645</v>
      </c>
      <c r="H820" s="178" t="s">
        <v>92</v>
      </c>
      <c r="I820" s="196" t="s">
        <v>3877</v>
      </c>
    </row>
    <row r="821" spans="1:9" s="178" customFormat="1" ht="15.75" x14ac:dyDescent="0.3">
      <c r="A821" s="135" t="s">
        <v>3967</v>
      </c>
      <c r="B821" s="182">
        <v>44499</v>
      </c>
      <c r="C821" s="179" t="s">
        <v>4057</v>
      </c>
      <c r="D821" s="179"/>
      <c r="E821" s="72">
        <v>521</v>
      </c>
      <c r="F821" s="181">
        <v>1413000</v>
      </c>
      <c r="G821" s="184" t="s">
        <v>18</v>
      </c>
      <c r="H821" s="178" t="s">
        <v>92</v>
      </c>
      <c r="I821" s="196" t="s">
        <v>3877</v>
      </c>
    </row>
    <row r="822" spans="1:9" s="178" customFormat="1" ht="15.75" x14ac:dyDescent="0.3">
      <c r="A822" s="135" t="s">
        <v>3195</v>
      </c>
      <c r="B822" s="182">
        <v>44499</v>
      </c>
      <c r="C822" s="179" t="s">
        <v>4058</v>
      </c>
      <c r="D822" s="179"/>
      <c r="E822" s="72">
        <v>522</v>
      </c>
      <c r="F822" s="181">
        <v>767000</v>
      </c>
      <c r="G822" s="184" t="s">
        <v>645</v>
      </c>
      <c r="H822" s="178" t="s">
        <v>57</v>
      </c>
      <c r="I822" s="196" t="s">
        <v>3877</v>
      </c>
    </row>
    <row r="823" spans="1:9" s="178" customFormat="1" ht="15" x14ac:dyDescent="0.25">
      <c r="A823" s="11" t="s">
        <v>4006</v>
      </c>
      <c r="B823" s="182">
        <v>44499</v>
      </c>
      <c r="C823" s="179" t="s">
        <v>4059</v>
      </c>
      <c r="D823" s="179"/>
      <c r="E823" s="72">
        <v>523</v>
      </c>
      <c r="F823" s="181">
        <v>725690</v>
      </c>
      <c r="G823" s="184" t="s">
        <v>160</v>
      </c>
      <c r="H823" s="178" t="s">
        <v>725</v>
      </c>
      <c r="I823" s="196" t="s">
        <v>3877</v>
      </c>
    </row>
    <row r="824" spans="1:9" s="178" customFormat="1" ht="15.75" x14ac:dyDescent="0.3">
      <c r="A824" s="135" t="s">
        <v>3942</v>
      </c>
      <c r="B824" s="182">
        <v>44499</v>
      </c>
      <c r="C824" s="179" t="s">
        <v>4060</v>
      </c>
      <c r="D824" s="179"/>
      <c r="E824" s="72">
        <v>524</v>
      </c>
      <c r="F824" s="181">
        <v>725690</v>
      </c>
      <c r="G824" s="184" t="s">
        <v>160</v>
      </c>
      <c r="H824" s="178" t="s">
        <v>725</v>
      </c>
      <c r="I824" s="196" t="s">
        <v>3877</v>
      </c>
    </row>
    <row r="825" spans="1:9" s="178" customFormat="1" ht="15.75" x14ac:dyDescent="0.3">
      <c r="A825" s="135" t="s">
        <v>3834</v>
      </c>
      <c r="B825" s="182">
        <v>44499</v>
      </c>
      <c r="C825" s="179" t="s">
        <v>4061</v>
      </c>
      <c r="D825" s="179"/>
      <c r="E825" s="72">
        <v>525</v>
      </c>
      <c r="F825" s="181">
        <v>725690</v>
      </c>
      <c r="G825" s="184" t="s">
        <v>160</v>
      </c>
      <c r="H825" s="178" t="s">
        <v>725</v>
      </c>
      <c r="I825" s="196" t="s">
        <v>3877</v>
      </c>
    </row>
    <row r="826" spans="1:9" s="178" customFormat="1" ht="15.75" x14ac:dyDescent="0.3">
      <c r="A826" s="135" t="s">
        <v>3738</v>
      </c>
      <c r="B826" s="182">
        <v>44499</v>
      </c>
      <c r="C826" s="179" t="s">
        <v>4062</v>
      </c>
      <c r="D826" s="179"/>
      <c r="E826" s="72">
        <v>526</v>
      </c>
      <c r="F826" s="181">
        <v>725690</v>
      </c>
      <c r="G826" s="184" t="s">
        <v>160</v>
      </c>
      <c r="H826" s="178" t="s">
        <v>725</v>
      </c>
      <c r="I826" s="196" t="s">
        <v>3877</v>
      </c>
    </row>
    <row r="827" spans="1:9" s="178" customFormat="1" ht="15.75" x14ac:dyDescent="0.3">
      <c r="A827" s="135" t="s">
        <v>3589</v>
      </c>
      <c r="B827" s="182">
        <v>44499</v>
      </c>
      <c r="C827" s="179" t="s">
        <v>4063</v>
      </c>
      <c r="D827" s="179"/>
      <c r="E827" s="72">
        <v>527</v>
      </c>
      <c r="F827" s="181">
        <v>1063100</v>
      </c>
      <c r="G827" s="184" t="s">
        <v>18</v>
      </c>
      <c r="H827" s="178" t="s">
        <v>82</v>
      </c>
      <c r="I827" s="196" t="s">
        <v>3877</v>
      </c>
    </row>
    <row r="828" spans="1:9" s="178" customFormat="1" ht="15.75" x14ac:dyDescent="0.3">
      <c r="A828" s="135" t="s">
        <v>3721</v>
      </c>
      <c r="B828" s="182">
        <v>44500</v>
      </c>
      <c r="C828" s="179" t="s">
        <v>4064</v>
      </c>
      <c r="D828" s="179"/>
      <c r="E828" s="72">
        <v>528</v>
      </c>
      <c r="F828" s="181">
        <v>1112500</v>
      </c>
      <c r="G828" s="184" t="s">
        <v>18</v>
      </c>
      <c r="H828" s="178" t="s">
        <v>232</v>
      </c>
      <c r="I828" s="196" t="s">
        <v>3877</v>
      </c>
    </row>
    <row r="829" spans="1:9" s="178" customFormat="1" ht="15.75" x14ac:dyDescent="0.3">
      <c r="A829" s="135" t="s">
        <v>3722</v>
      </c>
      <c r="B829" s="182">
        <v>44500</v>
      </c>
      <c r="C829" s="179" t="s">
        <v>4074</v>
      </c>
      <c r="D829" s="179"/>
      <c r="E829" s="72">
        <v>529</v>
      </c>
      <c r="F829" s="181">
        <v>725690</v>
      </c>
      <c r="G829" s="184" t="s">
        <v>160</v>
      </c>
      <c r="H829" s="178" t="s">
        <v>725</v>
      </c>
      <c r="I829" s="196" t="s">
        <v>3877</v>
      </c>
    </row>
    <row r="830" spans="1:9" s="178" customFormat="1" ht="15.75" x14ac:dyDescent="0.3">
      <c r="A830" s="135" t="s">
        <v>3663</v>
      </c>
      <c r="B830" s="182">
        <v>44500</v>
      </c>
      <c r="C830" s="179" t="s">
        <v>4075</v>
      </c>
      <c r="D830" s="179"/>
      <c r="E830" s="72">
        <v>530</v>
      </c>
      <c r="F830" s="181">
        <v>621100</v>
      </c>
      <c r="G830" s="184" t="s">
        <v>622</v>
      </c>
      <c r="H830" s="178" t="s">
        <v>687</v>
      </c>
      <c r="I830" s="196" t="s">
        <v>3877</v>
      </c>
    </row>
    <row r="831" spans="1:9" s="178" customFormat="1" ht="15" x14ac:dyDescent="0.25">
      <c r="A831" s="11" t="s">
        <v>4048</v>
      </c>
      <c r="B831" s="182">
        <v>44500</v>
      </c>
      <c r="C831" s="179" t="s">
        <v>4077</v>
      </c>
      <c r="D831" s="179"/>
      <c r="E831" s="72">
        <v>531</v>
      </c>
      <c r="F831" s="181">
        <v>1063100</v>
      </c>
      <c r="G831" s="184" t="s">
        <v>18</v>
      </c>
      <c r="H831" s="178" t="s">
        <v>64</v>
      </c>
      <c r="I831" s="196" t="s">
        <v>3877</v>
      </c>
    </row>
    <row r="832" spans="1:9" s="178" customFormat="1" ht="15" x14ac:dyDescent="0.25">
      <c r="A832" s="11" t="s">
        <v>4021</v>
      </c>
      <c r="B832" s="182">
        <v>44500</v>
      </c>
      <c r="C832" s="179" t="s">
        <v>4078</v>
      </c>
      <c r="D832" s="179"/>
      <c r="E832" s="72">
        <v>532</v>
      </c>
      <c r="F832" s="181">
        <v>1104000</v>
      </c>
      <c r="G832" s="184" t="s">
        <v>45</v>
      </c>
      <c r="H832" s="178" t="s">
        <v>232</v>
      </c>
      <c r="I832" s="196" t="s">
        <v>3877</v>
      </c>
    </row>
    <row r="833" spans="1:9" s="178" customFormat="1" ht="15.75" x14ac:dyDescent="0.3">
      <c r="A833" s="135" t="s">
        <v>3835</v>
      </c>
      <c r="B833" s="182">
        <v>44500</v>
      </c>
      <c r="C833" s="179" t="s">
        <v>4079</v>
      </c>
      <c r="D833" s="179"/>
      <c r="E833" s="72">
        <v>533</v>
      </c>
      <c r="F833" s="181">
        <v>725690</v>
      </c>
      <c r="G833" s="184" t="s">
        <v>160</v>
      </c>
      <c r="H833" s="178" t="s">
        <v>725</v>
      </c>
      <c r="I833" s="196" t="s">
        <v>3877</v>
      </c>
    </row>
    <row r="834" spans="1:9" s="178" customFormat="1" ht="15.75" x14ac:dyDescent="0.3">
      <c r="A834" s="135" t="s">
        <v>3692</v>
      </c>
      <c r="B834" s="182">
        <v>44500</v>
      </c>
      <c r="C834" s="179" t="s">
        <v>4080</v>
      </c>
      <c r="D834" s="179"/>
      <c r="E834" s="72">
        <v>534</v>
      </c>
      <c r="F834" s="181">
        <v>1112500</v>
      </c>
      <c r="G834" s="184" t="s">
        <v>18</v>
      </c>
      <c r="H834" s="178" t="s">
        <v>37</v>
      </c>
      <c r="I834" s="196" t="s">
        <v>3877</v>
      </c>
    </row>
    <row r="835" spans="1:9" s="178" customFormat="1" ht="15.75" x14ac:dyDescent="0.3">
      <c r="A835" s="135" t="s">
        <v>3347</v>
      </c>
      <c r="B835" s="182">
        <v>44500</v>
      </c>
      <c r="C835" s="179" t="s">
        <v>4081</v>
      </c>
      <c r="D835" s="179"/>
      <c r="E835" s="72">
        <v>535</v>
      </c>
      <c r="F835" s="181">
        <v>767000</v>
      </c>
      <c r="G835" s="184" t="s">
        <v>645</v>
      </c>
      <c r="H835" s="178" t="s">
        <v>32</v>
      </c>
      <c r="I835" s="196" t="s">
        <v>3877</v>
      </c>
    </row>
    <row r="836" spans="1:9" s="178" customFormat="1" ht="15.75" x14ac:dyDescent="0.3">
      <c r="A836" s="135" t="s">
        <v>4076</v>
      </c>
      <c r="B836" s="182">
        <v>44500</v>
      </c>
      <c r="C836" s="179" t="s">
        <v>4082</v>
      </c>
      <c r="D836" s="179"/>
      <c r="E836" s="72">
        <v>536</v>
      </c>
      <c r="F836" s="181">
        <v>753450</v>
      </c>
      <c r="G836" s="184" t="s">
        <v>626</v>
      </c>
      <c r="H836" s="178" t="s">
        <v>25</v>
      </c>
      <c r="I836" s="196" t="s">
        <v>3877</v>
      </c>
    </row>
    <row r="837" spans="1:9" s="178" customFormat="1" ht="15" x14ac:dyDescent="0.25">
      <c r="A837" s="11" t="s">
        <v>4023</v>
      </c>
      <c r="B837" s="182">
        <v>44500</v>
      </c>
      <c r="C837" s="179" t="s">
        <v>4085</v>
      </c>
      <c r="D837" s="179"/>
      <c r="E837" s="72">
        <v>537</v>
      </c>
      <c r="F837" s="181">
        <v>999999</v>
      </c>
      <c r="G837" s="184" t="s">
        <v>45</v>
      </c>
      <c r="H837" s="178" t="s">
        <v>137</v>
      </c>
      <c r="I837" s="196" t="s">
        <v>3877</v>
      </c>
    </row>
    <row r="838" spans="1:9" s="178" customFormat="1" ht="15.75" x14ac:dyDescent="0.3">
      <c r="A838" s="135" t="s">
        <v>4002</v>
      </c>
      <c r="B838" s="182">
        <v>44500</v>
      </c>
      <c r="C838" s="179" t="s">
        <v>4086</v>
      </c>
      <c r="D838" s="179"/>
      <c r="E838" s="72">
        <v>538</v>
      </c>
      <c r="F838" s="181">
        <v>1657000</v>
      </c>
      <c r="G838" s="184" t="s">
        <v>18</v>
      </c>
      <c r="H838" s="178" t="s">
        <v>102</v>
      </c>
      <c r="I838" s="196" t="s">
        <v>3877</v>
      </c>
    </row>
    <row r="839" spans="1:9" s="178" customFormat="1" ht="15.75" x14ac:dyDescent="0.3">
      <c r="A839" s="135" t="s">
        <v>3502</v>
      </c>
      <c r="B839" s="140">
        <v>44500</v>
      </c>
      <c r="C839" s="129" t="s">
        <v>4099</v>
      </c>
      <c r="D839" s="129"/>
      <c r="E839" s="129">
        <v>539</v>
      </c>
      <c r="F839" s="210">
        <v>725690</v>
      </c>
      <c r="G839" s="184" t="s">
        <v>160</v>
      </c>
      <c r="H839" s="178" t="s">
        <v>725</v>
      </c>
      <c r="I839" s="196" t="s">
        <v>3877</v>
      </c>
    </row>
    <row r="840" spans="1:9" s="212" customFormat="1" ht="15" x14ac:dyDescent="0.3">
      <c r="A840" s="135" t="s">
        <v>3814</v>
      </c>
      <c r="B840" s="182">
        <v>44506</v>
      </c>
      <c r="C840" s="179" t="s">
        <v>4119</v>
      </c>
      <c r="D840" s="179" t="s">
        <v>4120</v>
      </c>
      <c r="E840" s="72">
        <v>540</v>
      </c>
      <c r="F840" s="181">
        <v>691200</v>
      </c>
      <c r="G840" s="211" t="s">
        <v>38</v>
      </c>
      <c r="H840" s="212" t="s">
        <v>102</v>
      </c>
      <c r="I840" s="212" t="s">
        <v>4121</v>
      </c>
    </row>
    <row r="841" spans="1:9" s="212" customFormat="1" ht="15" x14ac:dyDescent="0.3">
      <c r="A841" s="135" t="s">
        <v>3868</v>
      </c>
      <c r="B841" s="182">
        <v>44506</v>
      </c>
      <c r="C841" s="179" t="s">
        <v>4122</v>
      </c>
      <c r="D841" s="179" t="s">
        <v>4120</v>
      </c>
      <c r="E841" s="72">
        <v>541</v>
      </c>
      <c r="F841" s="181">
        <v>999999</v>
      </c>
      <c r="G841" s="211" t="s">
        <v>45</v>
      </c>
      <c r="H841" s="212" t="s">
        <v>57</v>
      </c>
      <c r="I841" s="212" t="s">
        <v>4121</v>
      </c>
    </row>
    <row r="842" spans="1:9" s="212" customFormat="1" ht="15" x14ac:dyDescent="0.3">
      <c r="A842" s="135" t="s">
        <v>3965</v>
      </c>
      <c r="B842" s="182">
        <v>44508</v>
      </c>
      <c r="C842" s="179" t="s">
        <v>4130</v>
      </c>
      <c r="D842" s="179" t="s">
        <v>4120</v>
      </c>
      <c r="E842" s="72">
        <v>542</v>
      </c>
      <c r="F842" s="181">
        <v>777000</v>
      </c>
      <c r="G842" s="211" t="s">
        <v>45</v>
      </c>
      <c r="H842" s="212" t="s">
        <v>64</v>
      </c>
      <c r="I842" s="212" t="s">
        <v>4121</v>
      </c>
    </row>
    <row r="843" spans="1:9" s="212" customFormat="1" ht="15" x14ac:dyDescent="0.3">
      <c r="A843" s="135" t="s">
        <v>4004</v>
      </c>
      <c r="B843" s="182">
        <v>44508</v>
      </c>
      <c r="C843" s="179" t="s">
        <v>4131</v>
      </c>
      <c r="D843" s="179" t="s">
        <v>4120</v>
      </c>
      <c r="E843" s="72">
        <v>543</v>
      </c>
      <c r="F843" s="181">
        <v>725690</v>
      </c>
      <c r="G843" s="211" t="s">
        <v>160</v>
      </c>
      <c r="H843" s="212" t="s">
        <v>725</v>
      </c>
      <c r="I843" s="212" t="s">
        <v>4121</v>
      </c>
    </row>
    <row r="844" spans="1:9" s="212" customFormat="1" ht="15" x14ac:dyDescent="0.3">
      <c r="A844" s="135" t="s">
        <v>3659</v>
      </c>
      <c r="B844" s="182">
        <v>44508</v>
      </c>
      <c r="C844" s="179" t="s">
        <v>4132</v>
      </c>
      <c r="D844" s="179" t="s">
        <v>4120</v>
      </c>
      <c r="E844" s="72">
        <v>544</v>
      </c>
      <c r="F844" s="181">
        <v>969200</v>
      </c>
      <c r="G844" s="211" t="s">
        <v>632</v>
      </c>
      <c r="H844" s="212" t="s">
        <v>102</v>
      </c>
      <c r="I844" s="212" t="s">
        <v>4121</v>
      </c>
    </row>
    <row r="845" spans="1:9" s="212" customFormat="1" ht="15" x14ac:dyDescent="0.25">
      <c r="A845" s="11" t="s">
        <v>4129</v>
      </c>
      <c r="B845" s="182">
        <v>44508</v>
      </c>
      <c r="C845" s="179" t="s">
        <v>4133</v>
      </c>
      <c r="D845" s="179" t="s">
        <v>4120</v>
      </c>
      <c r="E845" s="72">
        <v>545</v>
      </c>
      <c r="F845" s="181">
        <v>1175500</v>
      </c>
      <c r="G845" s="211" t="s">
        <v>3645</v>
      </c>
      <c r="H845" s="212" t="s">
        <v>37</v>
      </c>
      <c r="I845" s="212" t="s">
        <v>4121</v>
      </c>
    </row>
    <row r="846" spans="1:9" s="212" customFormat="1" ht="15" x14ac:dyDescent="0.3">
      <c r="A846" s="135" t="s">
        <v>4072</v>
      </c>
      <c r="B846" s="182">
        <v>44509</v>
      </c>
      <c r="C846" s="179" t="s">
        <v>4139</v>
      </c>
      <c r="D846" s="179" t="s">
        <v>4120</v>
      </c>
      <c r="E846" s="72">
        <v>546</v>
      </c>
      <c r="F846" s="181">
        <v>864700</v>
      </c>
      <c r="G846" s="211" t="s">
        <v>45</v>
      </c>
      <c r="H846" s="212" t="s">
        <v>92</v>
      </c>
      <c r="I846" s="212" t="s">
        <v>4121</v>
      </c>
    </row>
    <row r="847" spans="1:9" s="212" customFormat="1" ht="15" x14ac:dyDescent="0.3">
      <c r="A847" s="135" t="s">
        <v>3652</v>
      </c>
      <c r="B847" s="182">
        <v>44509</v>
      </c>
      <c r="C847" s="179" t="s">
        <v>4140</v>
      </c>
      <c r="D847" s="179" t="s">
        <v>4120</v>
      </c>
      <c r="E847" s="72">
        <v>547</v>
      </c>
      <c r="F847" s="181">
        <v>599990</v>
      </c>
      <c r="G847" s="211" t="s">
        <v>622</v>
      </c>
      <c r="H847" s="212" t="s">
        <v>687</v>
      </c>
      <c r="I847" s="212" t="s">
        <v>4121</v>
      </c>
    </row>
    <row r="848" spans="1:9" s="212" customFormat="1" ht="15" x14ac:dyDescent="0.3">
      <c r="A848" s="135" t="s">
        <v>3153</v>
      </c>
      <c r="B848" s="182">
        <v>44509</v>
      </c>
      <c r="C848" s="179" t="s">
        <v>4141</v>
      </c>
      <c r="D848" s="179" t="s">
        <v>4120</v>
      </c>
      <c r="E848" s="72">
        <v>548</v>
      </c>
      <c r="F848" s="181">
        <v>767000</v>
      </c>
      <c r="G848" s="211" t="s">
        <v>645</v>
      </c>
      <c r="H848" s="212" t="s">
        <v>37</v>
      </c>
      <c r="I848" s="212" t="s">
        <v>4121</v>
      </c>
    </row>
    <row r="849" spans="1:9" s="212" customFormat="1" ht="15" x14ac:dyDescent="0.3">
      <c r="A849" s="135" t="s">
        <v>4093</v>
      </c>
      <c r="B849" s="182">
        <v>44510</v>
      </c>
      <c r="C849" s="179" t="s">
        <v>4145</v>
      </c>
      <c r="D849" s="179" t="s">
        <v>4120</v>
      </c>
      <c r="E849" s="72">
        <v>549</v>
      </c>
      <c r="F849" s="181">
        <v>691200</v>
      </c>
      <c r="G849" s="211" t="s">
        <v>38</v>
      </c>
      <c r="H849" s="212" t="s">
        <v>3708</v>
      </c>
      <c r="I849" s="212" t="s">
        <v>4121</v>
      </c>
    </row>
    <row r="850" spans="1:9" s="212" customFormat="1" ht="15" x14ac:dyDescent="0.3">
      <c r="A850" s="135" t="s">
        <v>3179</v>
      </c>
      <c r="B850" s="182">
        <v>44510</v>
      </c>
      <c r="C850" s="179" t="s">
        <v>4146</v>
      </c>
      <c r="D850" s="179" t="s">
        <v>4120</v>
      </c>
      <c r="E850" s="72">
        <v>550</v>
      </c>
      <c r="F850" s="181">
        <v>753450</v>
      </c>
      <c r="G850" s="211" t="s">
        <v>626</v>
      </c>
      <c r="H850" s="212" t="s">
        <v>175</v>
      </c>
      <c r="I850" s="212" t="s">
        <v>4121</v>
      </c>
    </row>
    <row r="851" spans="1:9" s="212" customFormat="1" ht="15" x14ac:dyDescent="0.3">
      <c r="A851" s="135" t="s">
        <v>3517</v>
      </c>
      <c r="B851" s="182">
        <v>44511</v>
      </c>
      <c r="C851" s="179" t="s">
        <v>4157</v>
      </c>
      <c r="D851" s="179" t="s">
        <v>4120</v>
      </c>
      <c r="E851" s="72">
        <v>551</v>
      </c>
      <c r="F851" s="181">
        <v>678500</v>
      </c>
      <c r="G851" s="211" t="s">
        <v>645</v>
      </c>
      <c r="H851" s="212" t="s">
        <v>250</v>
      </c>
      <c r="I851" s="212" t="s">
        <v>4121</v>
      </c>
    </row>
    <row r="852" spans="1:9" s="212" customFormat="1" ht="15" x14ac:dyDescent="0.25">
      <c r="A852" s="11" t="s">
        <v>4143</v>
      </c>
      <c r="B852" s="182">
        <v>44511</v>
      </c>
      <c r="C852" s="179" t="s">
        <v>4158</v>
      </c>
      <c r="D852" s="179" t="s">
        <v>4120</v>
      </c>
      <c r="E852" s="72">
        <v>552</v>
      </c>
      <c r="F852" s="181">
        <v>999999</v>
      </c>
      <c r="G852" s="211" t="s">
        <v>45</v>
      </c>
      <c r="H852" s="212" t="s">
        <v>137</v>
      </c>
      <c r="I852" s="212" t="s">
        <v>4121</v>
      </c>
    </row>
    <row r="853" spans="1:9" s="212" customFormat="1" ht="15" x14ac:dyDescent="0.3">
      <c r="A853" s="135" t="s">
        <v>3867</v>
      </c>
      <c r="B853" s="182">
        <v>44513</v>
      </c>
      <c r="C853" s="179" t="s">
        <v>4171</v>
      </c>
      <c r="D853" s="179" t="s">
        <v>4120</v>
      </c>
      <c r="E853" s="72">
        <v>553</v>
      </c>
      <c r="F853" s="181">
        <v>725690</v>
      </c>
      <c r="G853" s="211" t="s">
        <v>160</v>
      </c>
      <c r="H853" s="212" t="s">
        <v>725</v>
      </c>
      <c r="I853" s="212" t="s">
        <v>4121</v>
      </c>
    </row>
    <row r="854" spans="1:9" s="212" customFormat="1" ht="15" x14ac:dyDescent="0.3">
      <c r="A854" s="135" t="s">
        <v>3460</v>
      </c>
      <c r="B854" s="182">
        <v>44515</v>
      </c>
      <c r="C854" s="179" t="s">
        <v>3460</v>
      </c>
      <c r="D854" s="179" t="s">
        <v>4120</v>
      </c>
      <c r="E854" s="72">
        <v>554</v>
      </c>
      <c r="F854" s="181">
        <v>1334200</v>
      </c>
      <c r="G854" s="211" t="s">
        <v>18</v>
      </c>
      <c r="H854" s="212" t="s">
        <v>32</v>
      </c>
      <c r="I854" s="212" t="s">
        <v>4121</v>
      </c>
    </row>
    <row r="855" spans="1:9" s="212" customFormat="1" ht="15" x14ac:dyDescent="0.3">
      <c r="A855" s="135" t="s">
        <v>3744</v>
      </c>
      <c r="B855" s="182">
        <v>44515</v>
      </c>
      <c r="C855" s="179" t="s">
        <v>4172</v>
      </c>
      <c r="D855" s="179" t="s">
        <v>4120</v>
      </c>
      <c r="E855" s="72">
        <v>555</v>
      </c>
      <c r="F855" s="181">
        <v>1682000</v>
      </c>
      <c r="G855" s="211" t="s">
        <v>18</v>
      </c>
      <c r="H855" s="212" t="s">
        <v>32</v>
      </c>
      <c r="I855" s="212" t="s">
        <v>4121</v>
      </c>
    </row>
    <row r="856" spans="1:9" s="212" customFormat="1" ht="15" x14ac:dyDescent="0.3">
      <c r="A856" s="135" t="s">
        <v>3934</v>
      </c>
      <c r="B856" s="182">
        <v>44515</v>
      </c>
      <c r="C856" s="179" t="s">
        <v>4173</v>
      </c>
      <c r="D856" s="179" t="s">
        <v>4120</v>
      </c>
      <c r="E856" s="72">
        <v>556</v>
      </c>
      <c r="F856" s="181">
        <v>864700</v>
      </c>
      <c r="G856" s="211" t="s">
        <v>45</v>
      </c>
      <c r="H856" s="212" t="s">
        <v>137</v>
      </c>
      <c r="I856" s="212" t="s">
        <v>4121</v>
      </c>
    </row>
    <row r="857" spans="1:9" s="212" customFormat="1" ht="15" x14ac:dyDescent="0.3">
      <c r="A857" s="135" t="s">
        <v>4089</v>
      </c>
      <c r="B857" s="182">
        <v>44515</v>
      </c>
      <c r="C857" s="179" t="s">
        <v>4174</v>
      </c>
      <c r="D857" s="179" t="s">
        <v>4120</v>
      </c>
      <c r="E857" s="72">
        <v>557</v>
      </c>
      <c r="F857" s="181">
        <v>1682000</v>
      </c>
      <c r="G857" s="211" t="s">
        <v>18</v>
      </c>
      <c r="H857" s="212" t="s">
        <v>32</v>
      </c>
      <c r="I857" s="212" t="s">
        <v>4121</v>
      </c>
    </row>
    <row r="858" spans="1:9" s="212" customFormat="1" ht="15" x14ac:dyDescent="0.25">
      <c r="A858" s="193" t="s">
        <v>4167</v>
      </c>
      <c r="B858" s="182">
        <v>44516</v>
      </c>
      <c r="C858" s="179" t="s">
        <v>1623</v>
      </c>
      <c r="D858" s="179" t="s">
        <v>4120</v>
      </c>
      <c r="E858" s="72">
        <v>558</v>
      </c>
      <c r="F858" s="181">
        <v>1106560.71</v>
      </c>
      <c r="G858" s="211" t="s">
        <v>45</v>
      </c>
      <c r="H858" s="212" t="s">
        <v>597</v>
      </c>
      <c r="I858" s="212" t="s">
        <v>4121</v>
      </c>
    </row>
    <row r="859" spans="1:9" s="212" customFormat="1" ht="15" x14ac:dyDescent="0.3">
      <c r="A859" s="135" t="s">
        <v>4134</v>
      </c>
      <c r="B859" s="182">
        <v>44516</v>
      </c>
      <c r="C859" s="179" t="s">
        <v>4175</v>
      </c>
      <c r="D859" s="179" t="s">
        <v>4120</v>
      </c>
      <c r="E859" s="72">
        <v>559</v>
      </c>
      <c r="F859" s="181">
        <v>1112500</v>
      </c>
      <c r="G859" s="211" t="s">
        <v>18</v>
      </c>
      <c r="H859" s="212" t="s">
        <v>3708</v>
      </c>
      <c r="I859" s="212" t="s">
        <v>4121</v>
      </c>
    </row>
    <row r="860" spans="1:9" s="212" customFormat="1" ht="15" x14ac:dyDescent="0.3">
      <c r="A860" s="135" t="s">
        <v>3158</v>
      </c>
      <c r="B860" s="182">
        <v>44517</v>
      </c>
      <c r="C860" s="179" t="s">
        <v>4179</v>
      </c>
      <c r="D860" s="179" t="s">
        <v>4120</v>
      </c>
      <c r="E860" s="72">
        <v>560</v>
      </c>
      <c r="F860" s="181">
        <v>767000</v>
      </c>
      <c r="G860" s="211" t="s">
        <v>645</v>
      </c>
      <c r="H860" s="212" t="s">
        <v>232</v>
      </c>
      <c r="I860" s="212" t="s">
        <v>4121</v>
      </c>
    </row>
    <row r="861" spans="1:9" s="212" customFormat="1" ht="15" x14ac:dyDescent="0.3">
      <c r="A861" s="135" t="s">
        <v>4047</v>
      </c>
      <c r="B861" s="182">
        <v>44517</v>
      </c>
      <c r="C861" s="179" t="s">
        <v>4180</v>
      </c>
      <c r="D861" s="179" t="s">
        <v>4120</v>
      </c>
      <c r="E861" s="72">
        <v>561</v>
      </c>
      <c r="F861" s="181">
        <v>936300</v>
      </c>
      <c r="G861" s="211" t="s">
        <v>645</v>
      </c>
      <c r="H861" s="212" t="s">
        <v>232</v>
      </c>
      <c r="I861" s="212" t="s">
        <v>4121</v>
      </c>
    </row>
    <row r="862" spans="1:9" s="212" customFormat="1" ht="15" x14ac:dyDescent="0.3">
      <c r="A862" s="135" t="s">
        <v>3693</v>
      </c>
      <c r="B862" s="182">
        <v>44517</v>
      </c>
      <c r="C862" s="179" t="s">
        <v>4181</v>
      </c>
      <c r="D862" s="179" t="s">
        <v>4120</v>
      </c>
      <c r="E862" s="72">
        <v>562</v>
      </c>
      <c r="F862" s="181">
        <v>1430200</v>
      </c>
      <c r="G862" s="211" t="s">
        <v>18</v>
      </c>
      <c r="H862" s="212" t="s">
        <v>102</v>
      </c>
      <c r="I862" s="212" t="s">
        <v>4121</v>
      </c>
    </row>
    <row r="863" spans="1:9" s="212" customFormat="1" ht="15" x14ac:dyDescent="0.3">
      <c r="A863" s="135" t="s">
        <v>4116</v>
      </c>
      <c r="B863" s="182">
        <v>44517</v>
      </c>
      <c r="C863" s="179" t="s">
        <v>4182</v>
      </c>
      <c r="D863" s="179" t="s">
        <v>4120</v>
      </c>
      <c r="E863" s="72">
        <v>563</v>
      </c>
      <c r="F863" s="181">
        <v>999999</v>
      </c>
      <c r="G863" s="211" t="s">
        <v>45</v>
      </c>
      <c r="H863" s="212" t="s">
        <v>64</v>
      </c>
      <c r="I863" s="212" t="s">
        <v>4121</v>
      </c>
    </row>
    <row r="864" spans="1:9" s="212" customFormat="1" ht="15" x14ac:dyDescent="0.3">
      <c r="A864" s="135" t="s">
        <v>1691</v>
      </c>
      <c r="B864" s="182">
        <v>44517</v>
      </c>
      <c r="C864" s="179" t="s">
        <v>4183</v>
      </c>
      <c r="D864" s="179" t="s">
        <v>4120</v>
      </c>
      <c r="E864" s="72">
        <v>564</v>
      </c>
      <c r="F864" s="181">
        <v>1063100</v>
      </c>
      <c r="G864" s="211" t="s">
        <v>18</v>
      </c>
      <c r="H864" s="212" t="s">
        <v>57</v>
      </c>
      <c r="I864" s="212" t="s">
        <v>4121</v>
      </c>
    </row>
    <row r="865" spans="1:9" s="212" customFormat="1" ht="15" x14ac:dyDescent="0.3">
      <c r="A865" s="135" t="s">
        <v>3941</v>
      </c>
      <c r="B865" s="182">
        <v>44518</v>
      </c>
      <c r="C865" s="179" t="s">
        <v>4189</v>
      </c>
      <c r="D865" s="179" t="s">
        <v>4120</v>
      </c>
      <c r="E865" s="72">
        <v>565</v>
      </c>
      <c r="F865" s="181">
        <v>1787000</v>
      </c>
      <c r="G865" s="211" t="s">
        <v>18</v>
      </c>
      <c r="H865" s="212" t="s">
        <v>102</v>
      </c>
      <c r="I865" s="212" t="s">
        <v>4121</v>
      </c>
    </row>
    <row r="866" spans="1:9" s="212" customFormat="1" ht="15" x14ac:dyDescent="0.3">
      <c r="A866" s="135" t="s">
        <v>3636</v>
      </c>
      <c r="B866" s="182">
        <v>44519</v>
      </c>
      <c r="C866" s="179" t="s">
        <v>4203</v>
      </c>
      <c r="D866" s="179" t="s">
        <v>4120</v>
      </c>
      <c r="E866" s="72">
        <v>566</v>
      </c>
      <c r="F866" s="181">
        <v>599990</v>
      </c>
      <c r="G866" s="211" t="s">
        <v>622</v>
      </c>
      <c r="H866" s="212" t="s">
        <v>50</v>
      </c>
      <c r="I866" s="212" t="s">
        <v>4121</v>
      </c>
    </row>
    <row r="867" spans="1:9" s="212" customFormat="1" ht="15" x14ac:dyDescent="0.3">
      <c r="A867" s="135" t="s">
        <v>4138</v>
      </c>
      <c r="B867" s="182">
        <v>44519</v>
      </c>
      <c r="C867" s="179" t="s">
        <v>4204</v>
      </c>
      <c r="D867" s="179" t="s">
        <v>4120</v>
      </c>
      <c r="E867" s="72">
        <v>567</v>
      </c>
      <c r="F867" s="181">
        <v>999999</v>
      </c>
      <c r="G867" s="211" t="s">
        <v>45</v>
      </c>
      <c r="H867" s="212" t="s">
        <v>687</v>
      </c>
      <c r="I867" s="212" t="s">
        <v>4121</v>
      </c>
    </row>
    <row r="868" spans="1:9" s="212" customFormat="1" ht="15" x14ac:dyDescent="0.3">
      <c r="A868" s="194" t="s">
        <v>4222</v>
      </c>
      <c r="B868" s="182">
        <v>44519</v>
      </c>
      <c r="C868" s="179" t="s">
        <v>4205</v>
      </c>
      <c r="D868" s="179" t="s">
        <v>4120</v>
      </c>
      <c r="E868" s="72">
        <v>568</v>
      </c>
      <c r="F868" s="181">
        <v>753450</v>
      </c>
      <c r="G868" s="211" t="s">
        <v>626</v>
      </c>
      <c r="H868" s="212" t="s">
        <v>16</v>
      </c>
      <c r="I868" s="212" t="s">
        <v>4121</v>
      </c>
    </row>
    <row r="869" spans="1:9" s="212" customFormat="1" ht="15" x14ac:dyDescent="0.3">
      <c r="A869" s="135" t="s">
        <v>3294</v>
      </c>
      <c r="B869" s="182">
        <v>44520</v>
      </c>
      <c r="C869" s="179" t="s">
        <v>4206</v>
      </c>
      <c r="D869" s="179" t="s">
        <v>4120</v>
      </c>
      <c r="E869" s="72">
        <v>569</v>
      </c>
      <c r="F869" s="181">
        <v>767000</v>
      </c>
      <c r="G869" s="211" t="s">
        <v>645</v>
      </c>
      <c r="H869" s="212" t="s">
        <v>232</v>
      </c>
      <c r="I869" s="212" t="s">
        <v>4121</v>
      </c>
    </row>
    <row r="870" spans="1:9" s="212" customFormat="1" ht="15" x14ac:dyDescent="0.3">
      <c r="A870" s="135" t="s">
        <v>3443</v>
      </c>
      <c r="B870" s="182">
        <v>44520</v>
      </c>
      <c r="C870" s="179" t="s">
        <v>4207</v>
      </c>
      <c r="D870" s="179" t="s">
        <v>4120</v>
      </c>
      <c r="E870" s="72">
        <v>570</v>
      </c>
      <c r="F870" s="181">
        <v>753450</v>
      </c>
      <c r="G870" s="211" t="s">
        <v>626</v>
      </c>
      <c r="H870" s="212" t="s">
        <v>137</v>
      </c>
      <c r="I870" s="212" t="s">
        <v>4121</v>
      </c>
    </row>
    <row r="871" spans="1:9" s="212" customFormat="1" ht="15" x14ac:dyDescent="0.3">
      <c r="A871" s="135" t="s">
        <v>4178</v>
      </c>
      <c r="B871" s="182">
        <v>44520</v>
      </c>
      <c r="C871" s="179" t="s">
        <v>4208</v>
      </c>
      <c r="D871" s="179" t="s">
        <v>4120</v>
      </c>
      <c r="E871" s="72">
        <v>571</v>
      </c>
      <c r="F871" s="181">
        <v>999999</v>
      </c>
      <c r="G871" s="211" t="s">
        <v>45</v>
      </c>
      <c r="H871" s="212" t="s">
        <v>32</v>
      </c>
      <c r="I871" s="212" t="s">
        <v>4121</v>
      </c>
    </row>
    <row r="872" spans="1:9" s="212" customFormat="1" ht="15" x14ac:dyDescent="0.3">
      <c r="A872" s="135" t="s">
        <v>3203</v>
      </c>
      <c r="B872" s="182">
        <v>44520</v>
      </c>
      <c r="C872" s="179" t="s">
        <v>4209</v>
      </c>
      <c r="D872" s="179" t="s">
        <v>4120</v>
      </c>
      <c r="E872" s="72">
        <v>572</v>
      </c>
      <c r="F872" s="181">
        <v>753450</v>
      </c>
      <c r="G872" s="211" t="s">
        <v>626</v>
      </c>
      <c r="H872" s="212" t="s">
        <v>250</v>
      </c>
      <c r="I872" s="212" t="s">
        <v>4121</v>
      </c>
    </row>
    <row r="873" spans="1:9" s="212" customFormat="1" ht="15" x14ac:dyDescent="0.3">
      <c r="A873" s="135" t="s">
        <v>3706</v>
      </c>
      <c r="B873" s="182">
        <v>44522</v>
      </c>
      <c r="C873" s="179" t="s">
        <v>4217</v>
      </c>
      <c r="D873" s="179" t="s">
        <v>4120</v>
      </c>
      <c r="E873" s="72">
        <v>573</v>
      </c>
      <c r="F873" s="181">
        <v>1203500</v>
      </c>
      <c r="G873" s="211" t="s">
        <v>18</v>
      </c>
      <c r="H873" s="212" t="s">
        <v>92</v>
      </c>
      <c r="I873" s="212" t="s">
        <v>4121</v>
      </c>
    </row>
    <row r="874" spans="1:9" s="212" customFormat="1" ht="15" x14ac:dyDescent="0.3">
      <c r="A874" s="135" t="s">
        <v>3150</v>
      </c>
      <c r="B874" s="182">
        <v>44522</v>
      </c>
      <c r="C874" s="179" t="s">
        <v>4218</v>
      </c>
      <c r="D874" s="179" t="s">
        <v>4120</v>
      </c>
      <c r="E874" s="72">
        <v>574</v>
      </c>
      <c r="F874" s="181">
        <v>753450</v>
      </c>
      <c r="G874" s="211" t="s">
        <v>626</v>
      </c>
      <c r="H874" s="212" t="s">
        <v>232</v>
      </c>
      <c r="I874" s="212" t="s">
        <v>4121</v>
      </c>
    </row>
    <row r="875" spans="1:9" s="212" customFormat="1" ht="15" x14ac:dyDescent="0.3">
      <c r="A875" s="135" t="s">
        <v>4103</v>
      </c>
      <c r="B875" s="182">
        <v>44522</v>
      </c>
      <c r="C875" s="179" t="s">
        <v>4219</v>
      </c>
      <c r="D875" s="179" t="s">
        <v>4120</v>
      </c>
      <c r="E875" s="72">
        <v>575</v>
      </c>
      <c r="F875" s="181">
        <v>621100</v>
      </c>
      <c r="G875" s="211" t="s">
        <v>622</v>
      </c>
      <c r="H875" s="212" t="s">
        <v>64</v>
      </c>
      <c r="I875" s="212" t="s">
        <v>4121</v>
      </c>
    </row>
    <row r="876" spans="1:9" s="212" customFormat="1" ht="15" x14ac:dyDescent="0.3">
      <c r="A876" s="135" t="s">
        <v>4068</v>
      </c>
      <c r="B876" s="182">
        <v>44523</v>
      </c>
      <c r="C876" s="179" t="s">
        <v>4223</v>
      </c>
      <c r="D876" s="179" t="s">
        <v>4120</v>
      </c>
      <c r="E876" s="72">
        <v>576</v>
      </c>
      <c r="F876" s="181">
        <v>725690</v>
      </c>
      <c r="G876" s="211" t="s">
        <v>160</v>
      </c>
      <c r="H876" s="212" t="s">
        <v>725</v>
      </c>
      <c r="I876" s="212" t="s">
        <v>4121</v>
      </c>
    </row>
    <row r="877" spans="1:9" s="212" customFormat="1" ht="15" x14ac:dyDescent="0.25">
      <c r="A877" s="11" t="s">
        <v>4192</v>
      </c>
      <c r="B877" s="182">
        <v>44523</v>
      </c>
      <c r="C877" s="179" t="s">
        <v>4192</v>
      </c>
      <c r="D877" s="179" t="s">
        <v>4120</v>
      </c>
      <c r="E877" s="72">
        <v>577</v>
      </c>
      <c r="F877" s="181">
        <v>1063100</v>
      </c>
      <c r="G877" s="211" t="s">
        <v>18</v>
      </c>
      <c r="H877" s="212" t="s">
        <v>25</v>
      </c>
      <c r="I877" s="212" t="s">
        <v>4121</v>
      </c>
    </row>
    <row r="878" spans="1:9" s="212" customFormat="1" ht="15" x14ac:dyDescent="0.3">
      <c r="A878" s="135" t="s">
        <v>4161</v>
      </c>
      <c r="B878" s="182">
        <v>44523</v>
      </c>
      <c r="C878" s="179" t="s">
        <v>4224</v>
      </c>
      <c r="D878" s="179" t="s">
        <v>4120</v>
      </c>
      <c r="E878" s="72">
        <v>578</v>
      </c>
      <c r="F878" s="181">
        <v>747500</v>
      </c>
      <c r="G878" s="211" t="s">
        <v>645</v>
      </c>
      <c r="H878" s="212" t="s">
        <v>82</v>
      </c>
      <c r="I878" s="212" t="s">
        <v>4121</v>
      </c>
    </row>
    <row r="879" spans="1:9" s="212" customFormat="1" ht="15" x14ac:dyDescent="0.3">
      <c r="A879" s="135" t="s">
        <v>3759</v>
      </c>
      <c r="B879" s="182">
        <v>44523</v>
      </c>
      <c r="C879" s="179" t="s">
        <v>3759</v>
      </c>
      <c r="D879" s="179" t="s">
        <v>4120</v>
      </c>
      <c r="E879" s="72">
        <v>579</v>
      </c>
      <c r="F879" s="181">
        <v>1999900</v>
      </c>
      <c r="G879" s="211" t="s">
        <v>2943</v>
      </c>
      <c r="H879" s="212" t="s">
        <v>82</v>
      </c>
      <c r="I879" s="212" t="s">
        <v>4121</v>
      </c>
    </row>
    <row r="880" spans="1:9" s="212" customFormat="1" ht="15" x14ac:dyDescent="0.3">
      <c r="A880" s="135" t="s">
        <v>4144</v>
      </c>
      <c r="B880" s="182">
        <v>44524</v>
      </c>
      <c r="C880" s="179" t="s">
        <v>4231</v>
      </c>
      <c r="D880" s="179" t="s">
        <v>4120</v>
      </c>
      <c r="E880" s="72">
        <v>580</v>
      </c>
      <c r="F880" s="181">
        <v>1104000</v>
      </c>
      <c r="G880" s="211" t="s">
        <v>45</v>
      </c>
      <c r="H880" s="212" t="s">
        <v>82</v>
      </c>
      <c r="I880" s="212" t="s">
        <v>4121</v>
      </c>
    </row>
    <row r="881" spans="1:9" s="212" customFormat="1" ht="15" x14ac:dyDescent="0.3">
      <c r="A881" s="135" t="s">
        <v>3694</v>
      </c>
      <c r="B881" s="182">
        <v>44524</v>
      </c>
      <c r="C881" s="179" t="s">
        <v>4232</v>
      </c>
      <c r="D881" s="179" t="s">
        <v>4120</v>
      </c>
      <c r="E881" s="72">
        <v>581</v>
      </c>
      <c r="F881" s="181">
        <v>727950</v>
      </c>
      <c r="G881" s="211" t="s">
        <v>626</v>
      </c>
      <c r="H881" s="212" t="s">
        <v>232</v>
      </c>
      <c r="I881" s="212" t="s">
        <v>4121</v>
      </c>
    </row>
    <row r="882" spans="1:9" s="212" customFormat="1" ht="15" x14ac:dyDescent="0.25">
      <c r="A882" s="11" t="s">
        <v>4220</v>
      </c>
      <c r="B882" s="182">
        <v>44524</v>
      </c>
      <c r="C882" s="179" t="s">
        <v>4233</v>
      </c>
      <c r="D882" s="179" t="s">
        <v>4120</v>
      </c>
      <c r="E882" s="72">
        <v>582</v>
      </c>
      <c r="F882" s="181">
        <v>1778000</v>
      </c>
      <c r="G882" s="211" t="s">
        <v>18</v>
      </c>
      <c r="H882" s="212" t="s">
        <v>175</v>
      </c>
      <c r="I882" s="212" t="s">
        <v>4121</v>
      </c>
    </row>
    <row r="883" spans="1:9" s="212" customFormat="1" ht="15" x14ac:dyDescent="0.3">
      <c r="A883" s="135" t="s">
        <v>3717</v>
      </c>
      <c r="B883" s="182">
        <v>44524</v>
      </c>
      <c r="C883" s="179" t="s">
        <v>4234</v>
      </c>
      <c r="D883" s="179" t="s">
        <v>4120</v>
      </c>
      <c r="E883" s="72">
        <v>583</v>
      </c>
      <c r="F883" s="181">
        <v>1984900</v>
      </c>
      <c r="G883" s="211" t="s">
        <v>2943</v>
      </c>
      <c r="H883" s="212" t="s">
        <v>32</v>
      </c>
      <c r="I883" s="212" t="s">
        <v>4121</v>
      </c>
    </row>
    <row r="884" spans="1:9" s="212" customFormat="1" ht="15" x14ac:dyDescent="0.25">
      <c r="A884" s="178" t="s">
        <v>4227</v>
      </c>
      <c r="B884" s="182">
        <v>44524</v>
      </c>
      <c r="C884" s="179" t="s">
        <v>4235</v>
      </c>
      <c r="D884" s="179" t="s">
        <v>4120</v>
      </c>
      <c r="E884" s="72">
        <v>584</v>
      </c>
      <c r="F884" s="181">
        <v>621100</v>
      </c>
      <c r="G884" s="211" t="s">
        <v>622</v>
      </c>
      <c r="H884" s="212" t="s">
        <v>175</v>
      </c>
      <c r="I884" s="212" t="s">
        <v>4121</v>
      </c>
    </row>
    <row r="885" spans="1:9" s="212" customFormat="1" ht="15" x14ac:dyDescent="0.3">
      <c r="A885" s="135" t="s">
        <v>3187</v>
      </c>
      <c r="B885" s="182">
        <v>44525</v>
      </c>
      <c r="C885" s="179" t="s">
        <v>4245</v>
      </c>
      <c r="D885" s="179" t="s">
        <v>4120</v>
      </c>
      <c r="E885" s="72">
        <v>585</v>
      </c>
      <c r="F885" s="181">
        <v>767000</v>
      </c>
      <c r="G885" s="211" t="s">
        <v>645</v>
      </c>
      <c r="H885" s="212" t="s">
        <v>37</v>
      </c>
      <c r="I885" s="212" t="s">
        <v>4121</v>
      </c>
    </row>
    <row r="886" spans="1:9" s="212" customFormat="1" ht="15" x14ac:dyDescent="0.3">
      <c r="A886" s="135" t="s">
        <v>4046</v>
      </c>
      <c r="B886" s="182">
        <v>44525</v>
      </c>
      <c r="C886" s="179" t="s">
        <v>4246</v>
      </c>
      <c r="D886" s="179" t="s">
        <v>4120</v>
      </c>
      <c r="E886" s="72">
        <v>586</v>
      </c>
      <c r="F886" s="181">
        <v>1999900</v>
      </c>
      <c r="G886" s="211" t="s">
        <v>2943</v>
      </c>
      <c r="H886" s="212" t="s">
        <v>116</v>
      </c>
      <c r="I886" s="212" t="s">
        <v>4121</v>
      </c>
    </row>
    <row r="887" spans="1:9" s="212" customFormat="1" ht="15" x14ac:dyDescent="0.3">
      <c r="A887" s="135" t="s">
        <v>3101</v>
      </c>
      <c r="B887" s="182">
        <v>44525</v>
      </c>
      <c r="C887" s="179" t="s">
        <v>4247</v>
      </c>
      <c r="D887" s="179" t="s">
        <v>4120</v>
      </c>
      <c r="E887" s="72">
        <v>587</v>
      </c>
      <c r="F887" s="181">
        <v>1778000</v>
      </c>
      <c r="G887" s="211" t="s">
        <v>18</v>
      </c>
      <c r="H887" s="212" t="s">
        <v>137</v>
      </c>
      <c r="I887" s="212" t="s">
        <v>4121</v>
      </c>
    </row>
    <row r="888" spans="1:9" s="212" customFormat="1" ht="15" x14ac:dyDescent="0.3">
      <c r="A888" s="135" t="s">
        <v>3854</v>
      </c>
      <c r="B888" s="182">
        <v>44525</v>
      </c>
      <c r="C888" s="179" t="s">
        <v>4248</v>
      </c>
      <c r="D888" s="179" t="s">
        <v>4120</v>
      </c>
      <c r="E888" s="72">
        <v>588</v>
      </c>
      <c r="F888" s="181">
        <v>969200</v>
      </c>
      <c r="G888" s="211" t="s">
        <v>632</v>
      </c>
      <c r="H888" s="212" t="s">
        <v>3447</v>
      </c>
      <c r="I888" s="212" t="s">
        <v>4121</v>
      </c>
    </row>
    <row r="889" spans="1:9" s="212" customFormat="1" ht="15" x14ac:dyDescent="0.25">
      <c r="A889" s="11" t="s">
        <v>4230</v>
      </c>
      <c r="B889" s="182">
        <v>44525</v>
      </c>
      <c r="C889" s="179" t="s">
        <v>4249</v>
      </c>
      <c r="D889" s="179" t="s">
        <v>4120</v>
      </c>
      <c r="E889" s="72">
        <v>589</v>
      </c>
      <c r="F889" s="181">
        <v>777000</v>
      </c>
      <c r="G889" s="211" t="s">
        <v>45</v>
      </c>
      <c r="H889" s="212" t="s">
        <v>687</v>
      </c>
      <c r="I889" s="212" t="s">
        <v>4121</v>
      </c>
    </row>
    <row r="890" spans="1:9" s="212" customFormat="1" ht="15" x14ac:dyDescent="0.3">
      <c r="A890" s="135" t="s">
        <v>4177</v>
      </c>
      <c r="B890" s="182">
        <v>44525</v>
      </c>
      <c r="C890" s="179" t="s">
        <v>4250</v>
      </c>
      <c r="D890" s="179" t="s">
        <v>4120</v>
      </c>
      <c r="E890" s="72">
        <v>590</v>
      </c>
      <c r="F890" s="181">
        <v>666950</v>
      </c>
      <c r="G890" s="211" t="s">
        <v>626</v>
      </c>
      <c r="H890" s="212" t="s">
        <v>25</v>
      </c>
      <c r="I890" s="212" t="s">
        <v>4121</v>
      </c>
    </row>
    <row r="891" spans="1:9" s="212" customFormat="1" ht="15" x14ac:dyDescent="0.3">
      <c r="A891" s="135" t="s">
        <v>4244</v>
      </c>
      <c r="B891" s="182">
        <v>44526</v>
      </c>
      <c r="C891" s="179" t="s">
        <v>4251</v>
      </c>
      <c r="D891" s="179" t="s">
        <v>4120</v>
      </c>
      <c r="E891" s="72">
        <v>591</v>
      </c>
      <c r="F891" s="181">
        <v>777000</v>
      </c>
      <c r="G891" s="211" t="s">
        <v>45</v>
      </c>
      <c r="H891" s="212" t="s">
        <v>686</v>
      </c>
      <c r="I891" s="212" t="s">
        <v>4121</v>
      </c>
    </row>
    <row r="892" spans="1:9" s="212" customFormat="1" ht="15" x14ac:dyDescent="0.3">
      <c r="A892" s="135" t="s">
        <v>2332</v>
      </c>
      <c r="B892" s="182">
        <v>44526</v>
      </c>
      <c r="C892" s="179" t="s">
        <v>4252</v>
      </c>
      <c r="D892" s="179" t="s">
        <v>4120</v>
      </c>
      <c r="E892" s="72">
        <v>592</v>
      </c>
      <c r="F892" s="181">
        <v>1331500</v>
      </c>
      <c r="G892" s="211" t="s">
        <v>18</v>
      </c>
      <c r="H892" s="212" t="s">
        <v>686</v>
      </c>
      <c r="I892" s="212" t="s">
        <v>4121</v>
      </c>
    </row>
    <row r="893" spans="1:9" s="212" customFormat="1" ht="15" x14ac:dyDescent="0.3">
      <c r="A893" s="135" t="s">
        <v>3917</v>
      </c>
      <c r="B893" s="182">
        <v>44526</v>
      </c>
      <c r="C893" s="179" t="s">
        <v>4253</v>
      </c>
      <c r="D893" s="179" t="s">
        <v>4120</v>
      </c>
      <c r="E893" s="72">
        <v>593</v>
      </c>
      <c r="F893" s="181">
        <v>1235500</v>
      </c>
      <c r="G893" s="211" t="s">
        <v>18</v>
      </c>
      <c r="H893" s="212" t="s">
        <v>50</v>
      </c>
      <c r="I893" s="212" t="s">
        <v>4121</v>
      </c>
    </row>
    <row r="894" spans="1:9" s="212" customFormat="1" ht="15" x14ac:dyDescent="0.3">
      <c r="A894" s="135" t="s">
        <v>4170</v>
      </c>
      <c r="B894" s="182">
        <v>44526</v>
      </c>
      <c r="C894" s="179" t="s">
        <v>4254</v>
      </c>
      <c r="D894" s="179" t="s">
        <v>4120</v>
      </c>
      <c r="E894" s="72">
        <v>594</v>
      </c>
      <c r="F894" s="181">
        <v>621100</v>
      </c>
      <c r="G894" s="211" t="s">
        <v>622</v>
      </c>
      <c r="H894" s="212" t="s">
        <v>32</v>
      </c>
      <c r="I894" s="212" t="s">
        <v>4121</v>
      </c>
    </row>
    <row r="895" spans="1:9" s="178" customFormat="1" ht="15.75" x14ac:dyDescent="0.3">
      <c r="A895" s="135" t="s">
        <v>4003</v>
      </c>
      <c r="B895" s="182">
        <v>44527</v>
      </c>
      <c r="C895" s="179" t="s">
        <v>4261</v>
      </c>
      <c r="D895" s="179" t="s">
        <v>4120</v>
      </c>
      <c r="E895" s="72">
        <v>595</v>
      </c>
      <c r="F895" s="181">
        <v>725690</v>
      </c>
      <c r="G895" s="211" t="s">
        <v>160</v>
      </c>
      <c r="H895" s="212" t="s">
        <v>725</v>
      </c>
      <c r="I895" s="212" t="s">
        <v>4121</v>
      </c>
    </row>
    <row r="896" spans="1:9" s="178" customFormat="1" ht="15.75" x14ac:dyDescent="0.3">
      <c r="A896" s="135" t="s">
        <v>3345</v>
      </c>
      <c r="B896" s="182">
        <v>44527</v>
      </c>
      <c r="C896" s="179" t="s">
        <v>4262</v>
      </c>
      <c r="D896" s="179" t="s">
        <v>4120</v>
      </c>
      <c r="E896" s="72">
        <v>596</v>
      </c>
      <c r="F896" s="181">
        <v>767000</v>
      </c>
      <c r="G896" s="211" t="s">
        <v>645</v>
      </c>
      <c r="H896" s="212" t="s">
        <v>175</v>
      </c>
      <c r="I896" s="212" t="s">
        <v>4121</v>
      </c>
    </row>
    <row r="897" spans="1:9" s="178" customFormat="1" ht="15" x14ac:dyDescent="0.25">
      <c r="A897" s="11" t="s">
        <v>4237</v>
      </c>
      <c r="B897" s="182">
        <v>44527</v>
      </c>
      <c r="C897" s="179" t="s">
        <v>4263</v>
      </c>
      <c r="D897" s="179" t="s">
        <v>4120</v>
      </c>
      <c r="E897" s="72">
        <v>597</v>
      </c>
      <c r="F897" s="181">
        <v>1203500</v>
      </c>
      <c r="G897" s="211" t="s">
        <v>18</v>
      </c>
      <c r="H897" s="212" t="s">
        <v>16</v>
      </c>
      <c r="I897" s="212" t="s">
        <v>4121</v>
      </c>
    </row>
    <row r="898" spans="1:9" s="178" customFormat="1" ht="15" x14ac:dyDescent="0.25">
      <c r="A898" s="11" t="s">
        <v>4229</v>
      </c>
      <c r="B898" s="182">
        <v>44527</v>
      </c>
      <c r="C898" s="179" t="s">
        <v>4264</v>
      </c>
      <c r="D898" s="179" t="s">
        <v>4120</v>
      </c>
      <c r="E898" s="72">
        <v>598</v>
      </c>
      <c r="F898" s="181">
        <v>1168200</v>
      </c>
      <c r="G898" s="211" t="s">
        <v>45</v>
      </c>
      <c r="H898" s="212" t="s">
        <v>3708</v>
      </c>
      <c r="I898" s="212" t="s">
        <v>4121</v>
      </c>
    </row>
    <row r="899" spans="1:9" s="178" customFormat="1" ht="15.75" x14ac:dyDescent="0.3">
      <c r="A899" s="135" t="s">
        <v>3112</v>
      </c>
      <c r="B899" s="182">
        <v>44527</v>
      </c>
      <c r="C899" s="179" t="s">
        <v>4265</v>
      </c>
      <c r="D899" s="179" t="s">
        <v>4120</v>
      </c>
      <c r="E899" s="72">
        <v>599</v>
      </c>
      <c r="F899" s="181">
        <v>767000</v>
      </c>
      <c r="G899" s="211" t="s">
        <v>645</v>
      </c>
      <c r="H899" s="212" t="s">
        <v>16</v>
      </c>
      <c r="I899" s="212" t="s">
        <v>4121</v>
      </c>
    </row>
    <row r="900" spans="1:9" s="178" customFormat="1" ht="15.75" x14ac:dyDescent="0.3">
      <c r="A900" s="135" t="s">
        <v>4148</v>
      </c>
      <c r="B900" s="182">
        <v>44529</v>
      </c>
      <c r="C900" s="179" t="s">
        <v>4289</v>
      </c>
      <c r="D900" s="179" t="s">
        <v>4120</v>
      </c>
      <c r="E900" s="72">
        <v>600</v>
      </c>
      <c r="F900" s="181">
        <v>777000</v>
      </c>
      <c r="G900" s="211" t="s">
        <v>45</v>
      </c>
      <c r="H900" s="212" t="s">
        <v>3708</v>
      </c>
      <c r="I900" s="212" t="s">
        <v>4121</v>
      </c>
    </row>
    <row r="901" spans="1:9" s="178" customFormat="1" ht="15.75" x14ac:dyDescent="0.3">
      <c r="A901" s="135" t="s">
        <v>4114</v>
      </c>
      <c r="B901" s="182">
        <v>44529</v>
      </c>
      <c r="C901" s="179" t="s">
        <v>4290</v>
      </c>
      <c r="D901" s="179" t="s">
        <v>4120</v>
      </c>
      <c r="E901" s="72">
        <v>601</v>
      </c>
      <c r="F901" s="181">
        <v>725690</v>
      </c>
      <c r="G901" s="211" t="s">
        <v>160</v>
      </c>
      <c r="H901" s="212" t="s">
        <v>725</v>
      </c>
      <c r="I901" s="212" t="s">
        <v>4121</v>
      </c>
    </row>
    <row r="902" spans="1:9" s="178" customFormat="1" ht="15.75" x14ac:dyDescent="0.3">
      <c r="A902" s="135" t="s">
        <v>4067</v>
      </c>
      <c r="B902" s="182">
        <v>44529</v>
      </c>
      <c r="C902" s="179" t="s">
        <v>4291</v>
      </c>
      <c r="D902" s="179" t="s">
        <v>4120</v>
      </c>
      <c r="E902" s="72">
        <v>602</v>
      </c>
      <c r="F902" s="181">
        <v>725690</v>
      </c>
      <c r="G902" s="211" t="s">
        <v>160</v>
      </c>
      <c r="H902" s="212" t="s">
        <v>725</v>
      </c>
      <c r="I902" s="212" t="s">
        <v>4121</v>
      </c>
    </row>
    <row r="903" spans="1:9" s="178" customFormat="1" ht="15.75" x14ac:dyDescent="0.3">
      <c r="A903" s="135" t="s">
        <v>3997</v>
      </c>
      <c r="B903" s="182">
        <v>44529</v>
      </c>
      <c r="C903" s="179" t="s">
        <v>4292</v>
      </c>
      <c r="D903" s="179" t="s">
        <v>4120</v>
      </c>
      <c r="E903" s="72">
        <v>603</v>
      </c>
      <c r="F903" s="181">
        <v>774450</v>
      </c>
      <c r="G903" s="211" t="s">
        <v>626</v>
      </c>
      <c r="H903" s="212" t="s">
        <v>64</v>
      </c>
      <c r="I903" s="212" t="s">
        <v>4121</v>
      </c>
    </row>
    <row r="904" spans="1:9" s="178" customFormat="1" ht="15" x14ac:dyDescent="0.25">
      <c r="A904" s="11" t="s">
        <v>4226</v>
      </c>
      <c r="B904" s="182">
        <v>44529</v>
      </c>
      <c r="C904" s="179" t="s">
        <v>4293</v>
      </c>
      <c r="D904" s="179" t="s">
        <v>4120</v>
      </c>
      <c r="E904" s="72">
        <v>604</v>
      </c>
      <c r="F904" s="181">
        <v>1999900</v>
      </c>
      <c r="G904" s="211" t="s">
        <v>2943</v>
      </c>
      <c r="H904" s="212" t="s">
        <v>232</v>
      </c>
      <c r="I904" s="212" t="s">
        <v>4121</v>
      </c>
    </row>
    <row r="905" spans="1:9" s="178" customFormat="1" ht="15" x14ac:dyDescent="0.25">
      <c r="A905" s="11" t="s">
        <v>4279</v>
      </c>
      <c r="B905" s="182">
        <v>44530</v>
      </c>
      <c r="C905" s="179" t="s">
        <v>4279</v>
      </c>
      <c r="D905" s="179" t="s">
        <v>4120</v>
      </c>
      <c r="E905" s="72">
        <v>605</v>
      </c>
      <c r="F905" s="181">
        <v>666950</v>
      </c>
      <c r="G905" s="211" t="s">
        <v>626</v>
      </c>
      <c r="H905" s="212" t="s">
        <v>3367</v>
      </c>
      <c r="I905" s="212" t="s">
        <v>4121</v>
      </c>
    </row>
    <row r="906" spans="1:9" s="178" customFormat="1" ht="15.75" x14ac:dyDescent="0.3">
      <c r="A906" s="135" t="s">
        <v>3714</v>
      </c>
      <c r="B906" s="182">
        <v>44530</v>
      </c>
      <c r="C906" s="179" t="s">
        <v>4296</v>
      </c>
      <c r="D906" s="179" t="s">
        <v>4120</v>
      </c>
      <c r="E906" s="72">
        <v>606</v>
      </c>
      <c r="F906" s="181">
        <v>725690</v>
      </c>
      <c r="G906" s="211" t="s">
        <v>160</v>
      </c>
      <c r="H906" s="212" t="s">
        <v>725</v>
      </c>
      <c r="I906" s="212" t="s">
        <v>4121</v>
      </c>
    </row>
    <row r="907" spans="1:9" s="178" customFormat="1" ht="15.75" x14ac:dyDescent="0.3">
      <c r="A907" s="135" t="s">
        <v>4169</v>
      </c>
      <c r="B907" s="182">
        <v>44530</v>
      </c>
      <c r="C907" s="179" t="s">
        <v>4297</v>
      </c>
      <c r="D907" s="179" t="s">
        <v>4120</v>
      </c>
      <c r="E907" s="72">
        <v>607</v>
      </c>
      <c r="F907" s="181">
        <v>2747100</v>
      </c>
      <c r="G907" s="211" t="s">
        <v>634</v>
      </c>
      <c r="H907" s="212" t="s">
        <v>116</v>
      </c>
      <c r="I907" s="212" t="s">
        <v>4121</v>
      </c>
    </row>
    <row r="908" spans="1:9" s="178" customFormat="1" ht="15.75" x14ac:dyDescent="0.3">
      <c r="A908" s="135" t="s">
        <v>3676</v>
      </c>
      <c r="B908" s="182">
        <v>44530</v>
      </c>
      <c r="C908" s="179" t="s">
        <v>4298</v>
      </c>
      <c r="D908" s="179" t="s">
        <v>4120</v>
      </c>
      <c r="E908" s="72">
        <v>608</v>
      </c>
      <c r="F908" s="181">
        <v>864700</v>
      </c>
      <c r="G908" s="211" t="s">
        <v>45</v>
      </c>
      <c r="H908" s="212" t="s">
        <v>92</v>
      </c>
      <c r="I908" s="212" t="s">
        <v>4121</v>
      </c>
    </row>
    <row r="909" spans="1:9" s="178" customFormat="1" ht="15.75" x14ac:dyDescent="0.3">
      <c r="A909" s="135" t="s">
        <v>3370</v>
      </c>
      <c r="B909" s="182">
        <v>44530</v>
      </c>
      <c r="C909" s="179" t="s">
        <v>4299</v>
      </c>
      <c r="D909" s="179" t="s">
        <v>4120</v>
      </c>
      <c r="E909" s="72">
        <v>609</v>
      </c>
      <c r="F909" s="181">
        <v>1778000</v>
      </c>
      <c r="G909" s="211" t="s">
        <v>18</v>
      </c>
      <c r="H909" s="212" t="s">
        <v>116</v>
      </c>
      <c r="I909" s="212" t="s">
        <v>4121</v>
      </c>
    </row>
    <row r="910" spans="1:9" s="178" customFormat="1" ht="15.75" x14ac:dyDescent="0.3">
      <c r="A910" s="135" t="s">
        <v>4160</v>
      </c>
      <c r="B910" s="182">
        <v>44530</v>
      </c>
      <c r="C910" s="179" t="s">
        <v>4300</v>
      </c>
      <c r="D910" s="179" t="s">
        <v>4120</v>
      </c>
      <c r="E910" s="72">
        <v>610</v>
      </c>
      <c r="F910" s="181">
        <v>1999900</v>
      </c>
      <c r="G910" s="211" t="s">
        <v>2943</v>
      </c>
      <c r="H910" s="212" t="s">
        <v>232</v>
      </c>
      <c r="I910" s="212" t="s">
        <v>4121</v>
      </c>
    </row>
    <row r="911" spans="1:9" s="178" customFormat="1" ht="15" x14ac:dyDescent="0.25">
      <c r="A911" s="11" t="s">
        <v>4199</v>
      </c>
      <c r="B911" s="182">
        <v>44530</v>
      </c>
      <c r="C911" s="179" t="s">
        <v>4301</v>
      </c>
      <c r="D911" s="179" t="s">
        <v>4120</v>
      </c>
      <c r="E911" s="72">
        <v>611</v>
      </c>
      <c r="F911" s="181">
        <v>999999</v>
      </c>
      <c r="G911" s="211" t="s">
        <v>45</v>
      </c>
      <c r="H911" s="212" t="s">
        <v>137</v>
      </c>
      <c r="I911" s="212" t="s">
        <v>4121</v>
      </c>
    </row>
    <row r="912" spans="1:9" s="178" customFormat="1" ht="15.75" x14ac:dyDescent="0.3">
      <c r="A912" s="135" t="s">
        <v>4168</v>
      </c>
      <c r="B912" s="182">
        <v>44530</v>
      </c>
      <c r="C912" s="179" t="s">
        <v>4302</v>
      </c>
      <c r="D912" s="179" t="s">
        <v>4120</v>
      </c>
      <c r="E912" s="72">
        <v>612</v>
      </c>
      <c r="F912" s="181">
        <v>2747100</v>
      </c>
      <c r="G912" s="211" t="s">
        <v>634</v>
      </c>
      <c r="H912" s="212" t="s">
        <v>116</v>
      </c>
      <c r="I912" s="212" t="s">
        <v>4121</v>
      </c>
    </row>
  </sheetData>
  <sortState ref="A2:G106">
    <sortCondition ref="E2:E106"/>
  </sortState>
  <phoneticPr fontId="21" type="noConversion"/>
  <conditionalFormatting sqref="A1">
    <cfRule type="containsText" dxfId="5029" priority="290" operator="containsText" text="2018">
      <formula>NOT(ISERROR(SEARCH("2018",A1)))</formula>
    </cfRule>
  </conditionalFormatting>
  <conditionalFormatting sqref="A1">
    <cfRule type="duplicateValues" dxfId="5028" priority="291"/>
  </conditionalFormatting>
  <conditionalFormatting sqref="A15">
    <cfRule type="containsText" dxfId="5027" priority="134" operator="containsText" text="2018">
      <formula>NOT(ISERROR(SEARCH("2018",A15)))</formula>
    </cfRule>
  </conditionalFormatting>
  <conditionalFormatting sqref="A16">
    <cfRule type="containsText" dxfId="5026" priority="132" operator="containsText" text="2018">
      <formula>NOT(ISERROR(SEARCH("2018",A16)))</formula>
    </cfRule>
  </conditionalFormatting>
  <conditionalFormatting sqref="A14">
    <cfRule type="containsText" dxfId="5025" priority="138" operator="containsText" text="2018">
      <formula>NOT(ISERROR(SEARCH("2018",A14)))</formula>
    </cfRule>
  </conditionalFormatting>
  <conditionalFormatting sqref="A15">
    <cfRule type="containsText" dxfId="5024" priority="136" operator="containsText" text="2018">
      <formula>NOT(ISERROR(SEARCH("2018",A15)))</formula>
    </cfRule>
  </conditionalFormatting>
  <conditionalFormatting sqref="A17">
    <cfRule type="containsText" dxfId="5023" priority="130" operator="containsText" text="2018">
      <formula>NOT(ISERROR(SEARCH("2018",A17)))</formula>
    </cfRule>
  </conditionalFormatting>
  <conditionalFormatting sqref="A3">
    <cfRule type="containsText" dxfId="5022" priority="146" operator="containsText" text="2018">
      <formula>NOT(ISERROR(SEARCH("2018",A3)))</formula>
    </cfRule>
  </conditionalFormatting>
  <conditionalFormatting sqref="A3">
    <cfRule type="duplicateValues" dxfId="5021" priority="147"/>
  </conditionalFormatting>
  <conditionalFormatting sqref="A6">
    <cfRule type="containsText" dxfId="5020" priority="144" operator="containsText" text="2018">
      <formula>NOT(ISERROR(SEARCH("2018",A6)))</formula>
    </cfRule>
  </conditionalFormatting>
  <conditionalFormatting sqref="A6">
    <cfRule type="duplicateValues" dxfId="5019" priority="145"/>
  </conditionalFormatting>
  <conditionalFormatting sqref="A9">
    <cfRule type="containsText" dxfId="5018" priority="142" operator="containsText" text="2018">
      <formula>NOT(ISERROR(SEARCH("2018",A9)))</formula>
    </cfRule>
  </conditionalFormatting>
  <conditionalFormatting sqref="A9">
    <cfRule type="duplicateValues" dxfId="5017" priority="143"/>
  </conditionalFormatting>
  <conditionalFormatting sqref="A11">
    <cfRule type="containsText" dxfId="5016" priority="140" operator="containsText" text="2018">
      <formula>NOT(ISERROR(SEARCH("2018",A11)))</formula>
    </cfRule>
  </conditionalFormatting>
  <conditionalFormatting sqref="A11">
    <cfRule type="duplicateValues" dxfId="5015" priority="141"/>
  </conditionalFormatting>
  <conditionalFormatting sqref="A14">
    <cfRule type="duplicateValues" dxfId="5014" priority="139"/>
  </conditionalFormatting>
  <conditionalFormatting sqref="A15">
    <cfRule type="duplicateValues" dxfId="5013" priority="137"/>
  </conditionalFormatting>
  <conditionalFormatting sqref="A15">
    <cfRule type="containsText" dxfId="5012" priority="135" operator="containsText" text="2018">
      <formula>NOT(ISERROR(SEARCH("2018",A15)))</formula>
    </cfRule>
  </conditionalFormatting>
  <conditionalFormatting sqref="A16">
    <cfRule type="duplicateValues" dxfId="5011" priority="133"/>
  </conditionalFormatting>
  <conditionalFormatting sqref="A17">
    <cfRule type="duplicateValues" dxfId="5010" priority="131"/>
  </conditionalFormatting>
  <conditionalFormatting sqref="A18">
    <cfRule type="containsText" dxfId="5009" priority="128" operator="containsText" text="2018">
      <formula>NOT(ISERROR(SEARCH("2018",A18)))</formula>
    </cfRule>
  </conditionalFormatting>
  <conditionalFormatting sqref="A18">
    <cfRule type="duplicateValues" dxfId="5008" priority="129"/>
  </conditionalFormatting>
  <conditionalFormatting sqref="A18">
    <cfRule type="containsText" dxfId="5007" priority="126" operator="containsText" text="2018">
      <formula>NOT(ISERROR(SEARCH("2018",A18)))</formula>
    </cfRule>
  </conditionalFormatting>
  <conditionalFormatting sqref="A18">
    <cfRule type="duplicateValues" dxfId="5006" priority="127"/>
  </conditionalFormatting>
  <conditionalFormatting sqref="A20">
    <cfRule type="containsText" dxfId="5005" priority="124" operator="containsText" text="2018">
      <formula>NOT(ISERROR(SEARCH("2018",A20)))</formula>
    </cfRule>
  </conditionalFormatting>
  <conditionalFormatting sqref="A20">
    <cfRule type="duplicateValues" dxfId="5004" priority="125"/>
  </conditionalFormatting>
  <conditionalFormatting sqref="A23">
    <cfRule type="containsText" dxfId="5003" priority="122" operator="containsText" text="2018">
      <formula>NOT(ISERROR(SEARCH("2018",A23)))</formula>
    </cfRule>
  </conditionalFormatting>
  <conditionalFormatting sqref="A23">
    <cfRule type="duplicateValues" dxfId="5002" priority="123"/>
  </conditionalFormatting>
  <conditionalFormatting sqref="A25">
    <cfRule type="containsText" dxfId="5001" priority="120" operator="containsText" text="2018">
      <formula>NOT(ISERROR(SEARCH("2018",A25)))</formula>
    </cfRule>
  </conditionalFormatting>
  <conditionalFormatting sqref="A25">
    <cfRule type="duplicateValues" dxfId="5000" priority="121"/>
  </conditionalFormatting>
  <conditionalFormatting sqref="A33">
    <cfRule type="containsText" dxfId="4999" priority="118" operator="containsText" text="2018">
      <formula>NOT(ISERROR(SEARCH("2018",A33)))</formula>
    </cfRule>
  </conditionalFormatting>
  <conditionalFormatting sqref="A33">
    <cfRule type="duplicateValues" dxfId="4998" priority="119"/>
  </conditionalFormatting>
  <conditionalFormatting sqref="A35">
    <cfRule type="containsText" dxfId="4997" priority="116" operator="containsText" text="2018">
      <formula>NOT(ISERROR(SEARCH("2018",A35)))</formula>
    </cfRule>
  </conditionalFormatting>
  <conditionalFormatting sqref="A35">
    <cfRule type="duplicateValues" dxfId="4996" priority="117"/>
  </conditionalFormatting>
  <conditionalFormatting sqref="A37">
    <cfRule type="containsText" dxfId="4995" priority="114" operator="containsText" text="2018">
      <formula>NOT(ISERROR(SEARCH("2018",A37)))</formula>
    </cfRule>
  </conditionalFormatting>
  <conditionalFormatting sqref="A37">
    <cfRule type="duplicateValues" dxfId="4994" priority="115"/>
  </conditionalFormatting>
  <conditionalFormatting sqref="A37">
    <cfRule type="containsText" dxfId="4993" priority="112" operator="containsText" text="2018">
      <formula>NOT(ISERROR(SEARCH("2018",A37)))</formula>
    </cfRule>
  </conditionalFormatting>
  <conditionalFormatting sqref="A37">
    <cfRule type="duplicateValues" dxfId="4992" priority="113"/>
  </conditionalFormatting>
  <conditionalFormatting sqref="A38">
    <cfRule type="containsText" dxfId="4991" priority="110" operator="containsText" text="2018">
      <formula>NOT(ISERROR(SEARCH("2018",A38)))</formula>
    </cfRule>
  </conditionalFormatting>
  <conditionalFormatting sqref="A38">
    <cfRule type="duplicateValues" dxfId="4990" priority="111"/>
  </conditionalFormatting>
  <conditionalFormatting sqref="A41">
    <cfRule type="containsText" dxfId="4989" priority="108" operator="containsText" text="2018">
      <formula>NOT(ISERROR(SEARCH("2018",A41)))</formula>
    </cfRule>
  </conditionalFormatting>
  <conditionalFormatting sqref="A41">
    <cfRule type="duplicateValues" dxfId="4988" priority="109"/>
  </conditionalFormatting>
  <conditionalFormatting sqref="A48">
    <cfRule type="containsText" dxfId="4987" priority="106" operator="containsText" text="2018">
      <formula>NOT(ISERROR(SEARCH("2018",A48)))</formula>
    </cfRule>
  </conditionalFormatting>
  <conditionalFormatting sqref="A48">
    <cfRule type="duplicateValues" dxfId="4986" priority="107"/>
  </conditionalFormatting>
  <conditionalFormatting sqref="A49">
    <cfRule type="containsText" dxfId="4985" priority="104" operator="containsText" text="2018">
      <formula>NOT(ISERROR(SEARCH("2018",A49)))</formula>
    </cfRule>
  </conditionalFormatting>
  <conditionalFormatting sqref="A49">
    <cfRule type="duplicateValues" dxfId="4984" priority="105"/>
  </conditionalFormatting>
  <conditionalFormatting sqref="A49">
    <cfRule type="containsText" dxfId="4983" priority="102" operator="containsText" text="2018">
      <formula>NOT(ISERROR(SEARCH("2018",A49)))</formula>
    </cfRule>
  </conditionalFormatting>
  <conditionalFormatting sqref="A49">
    <cfRule type="duplicateValues" dxfId="4982" priority="103"/>
  </conditionalFormatting>
  <conditionalFormatting sqref="A65">
    <cfRule type="containsText" dxfId="4981" priority="100" operator="containsText" text="2018">
      <formula>NOT(ISERROR(SEARCH("2018",A65)))</formula>
    </cfRule>
  </conditionalFormatting>
  <conditionalFormatting sqref="A65">
    <cfRule type="duplicateValues" dxfId="4980" priority="101"/>
  </conditionalFormatting>
  <conditionalFormatting sqref="A71">
    <cfRule type="containsText" dxfId="4979" priority="98" operator="containsText" text="2018">
      <formula>NOT(ISERROR(SEARCH("2018",A71)))</formula>
    </cfRule>
  </conditionalFormatting>
  <conditionalFormatting sqref="A71">
    <cfRule type="duplicateValues" dxfId="4978" priority="99"/>
  </conditionalFormatting>
  <conditionalFormatting sqref="A73">
    <cfRule type="containsText" dxfId="4977" priority="96" operator="containsText" text="2018">
      <formula>NOT(ISERROR(SEARCH("2018",A73)))</formula>
    </cfRule>
  </conditionalFormatting>
  <conditionalFormatting sqref="A73">
    <cfRule type="duplicateValues" dxfId="4976" priority="97"/>
  </conditionalFormatting>
  <conditionalFormatting sqref="A73">
    <cfRule type="containsText" dxfId="4975" priority="94" operator="containsText" text="2018">
      <formula>NOT(ISERROR(SEARCH("2018",A73)))</formula>
    </cfRule>
  </conditionalFormatting>
  <conditionalFormatting sqref="A73">
    <cfRule type="duplicateValues" dxfId="4974" priority="95"/>
  </conditionalFormatting>
  <conditionalFormatting sqref="A79">
    <cfRule type="containsText" dxfId="4973" priority="92" operator="containsText" text="2018">
      <formula>NOT(ISERROR(SEARCH("2018",A79)))</formula>
    </cfRule>
  </conditionalFormatting>
  <conditionalFormatting sqref="A79">
    <cfRule type="duplicateValues" dxfId="4972" priority="93"/>
  </conditionalFormatting>
  <conditionalFormatting sqref="A86">
    <cfRule type="containsText" dxfId="4971" priority="90" operator="containsText" text="2018">
      <formula>NOT(ISERROR(SEARCH("2018",A86)))</formula>
    </cfRule>
  </conditionalFormatting>
  <conditionalFormatting sqref="A86">
    <cfRule type="duplicateValues" dxfId="4970" priority="91"/>
  </conditionalFormatting>
  <conditionalFormatting sqref="A118">
    <cfRule type="containsText" dxfId="4969" priority="84" operator="containsText" text="2018">
      <formula>NOT(ISERROR(SEARCH("2018",A118)))</formula>
    </cfRule>
  </conditionalFormatting>
  <conditionalFormatting sqref="A118">
    <cfRule type="duplicateValues" dxfId="4968" priority="85"/>
  </conditionalFormatting>
  <conditionalFormatting sqref="A139">
    <cfRule type="containsText" dxfId="4967" priority="82" operator="containsText" text="2018">
      <formula>NOT(ISERROR(SEARCH("2018",A139)))</formula>
    </cfRule>
  </conditionalFormatting>
  <conditionalFormatting sqref="A139">
    <cfRule type="containsText" dxfId="4966" priority="81" operator="containsText" text="2018">
      <formula>NOT(ISERROR(SEARCH("2018",A139)))</formula>
    </cfRule>
  </conditionalFormatting>
  <conditionalFormatting sqref="A139">
    <cfRule type="duplicateValues" dxfId="4965" priority="83"/>
  </conditionalFormatting>
  <conditionalFormatting sqref="A155">
    <cfRule type="containsText" dxfId="4964" priority="79" operator="containsText" text="2018">
      <formula>NOT(ISERROR(SEARCH("2018",A155)))</formula>
    </cfRule>
  </conditionalFormatting>
  <conditionalFormatting sqref="A155">
    <cfRule type="duplicateValues" dxfId="4963" priority="80"/>
  </conditionalFormatting>
  <conditionalFormatting sqref="A155">
    <cfRule type="containsText" dxfId="4962" priority="77" operator="containsText" text="2018">
      <formula>NOT(ISERROR(SEARCH("2018",A155)))</formula>
    </cfRule>
  </conditionalFormatting>
  <conditionalFormatting sqref="A155">
    <cfRule type="duplicateValues" dxfId="4961" priority="78"/>
  </conditionalFormatting>
  <conditionalFormatting sqref="A204">
    <cfRule type="containsText" dxfId="4960" priority="76" operator="containsText" text="2018">
      <formula>NOT(ISERROR(SEARCH("2018",A204)))</formula>
    </cfRule>
  </conditionalFormatting>
  <conditionalFormatting sqref="A204">
    <cfRule type="duplicateValues" dxfId="4959" priority="75"/>
  </conditionalFormatting>
  <conditionalFormatting sqref="A215">
    <cfRule type="containsText" dxfId="4958" priority="69" operator="containsText" text="2018">
      <formula>NOT(ISERROR(SEARCH("2018",A215)))</formula>
    </cfRule>
  </conditionalFormatting>
  <conditionalFormatting sqref="A215">
    <cfRule type="duplicateValues" dxfId="4957" priority="70"/>
  </conditionalFormatting>
  <conditionalFormatting sqref="A222">
    <cfRule type="containsText" dxfId="4956" priority="67" operator="containsText" text="2018">
      <formula>NOT(ISERROR(SEARCH("2018",A222)))</formula>
    </cfRule>
  </conditionalFormatting>
  <conditionalFormatting sqref="A222">
    <cfRule type="duplicateValues" dxfId="4955" priority="68"/>
  </conditionalFormatting>
  <conditionalFormatting sqref="A540">
    <cfRule type="containsText" dxfId="4954" priority="65" operator="containsText" text="2018">
      <formula>NOT(ISERROR(SEARCH("2018",A540)))</formula>
    </cfRule>
  </conditionalFormatting>
  <conditionalFormatting sqref="A540">
    <cfRule type="duplicateValues" dxfId="4953" priority="66"/>
  </conditionalFormatting>
  <conditionalFormatting sqref="A564:A565">
    <cfRule type="containsText" dxfId="4952" priority="63" operator="containsText" text="2018">
      <formula>NOT(ISERROR(SEARCH("2018",A564)))</formula>
    </cfRule>
  </conditionalFormatting>
  <conditionalFormatting sqref="A564:A565">
    <cfRule type="duplicateValues" dxfId="4951" priority="64"/>
  </conditionalFormatting>
  <conditionalFormatting sqref="A614">
    <cfRule type="containsText" dxfId="4950" priority="61" operator="containsText" text="2018">
      <formula>NOT(ISERROR(SEARCH("2018",A614)))</formula>
    </cfRule>
  </conditionalFormatting>
  <conditionalFormatting sqref="A614">
    <cfRule type="duplicateValues" dxfId="4949" priority="62"/>
  </conditionalFormatting>
  <conditionalFormatting sqref="A583">
    <cfRule type="containsText" dxfId="4948" priority="59" operator="containsText" text="2018">
      <formula>NOT(ISERROR(SEARCH("2018",A583)))</formula>
    </cfRule>
  </conditionalFormatting>
  <conditionalFormatting sqref="A583">
    <cfRule type="duplicateValues" dxfId="4947" priority="60"/>
  </conditionalFormatting>
  <conditionalFormatting sqref="A583">
    <cfRule type="containsText" dxfId="4946" priority="57" operator="containsText" text="2018">
      <formula>NOT(ISERROR(SEARCH("2018",A583)))</formula>
    </cfRule>
  </conditionalFormatting>
  <conditionalFormatting sqref="A583">
    <cfRule type="duplicateValues" dxfId="4945" priority="58"/>
  </conditionalFormatting>
  <conditionalFormatting sqref="A702">
    <cfRule type="containsText" dxfId="4944" priority="47" operator="containsText" text="2018">
      <formula>NOT(ISERROR(SEARCH("2018",A702)))</formula>
    </cfRule>
  </conditionalFormatting>
  <conditionalFormatting sqref="A702">
    <cfRule type="duplicateValues" dxfId="4943" priority="48"/>
  </conditionalFormatting>
  <conditionalFormatting sqref="A703">
    <cfRule type="containsText" dxfId="4942" priority="45" operator="containsText" text="2018">
      <formula>NOT(ISERROR(SEARCH("2018",A703)))</formula>
    </cfRule>
  </conditionalFormatting>
  <conditionalFormatting sqref="A703">
    <cfRule type="duplicateValues" dxfId="4941" priority="46"/>
  </conditionalFormatting>
  <conditionalFormatting sqref="A706">
    <cfRule type="containsText" dxfId="4940" priority="39" operator="containsText" text="2018">
      <formula>NOT(ISERROR(SEARCH("2018",A706)))</formula>
    </cfRule>
  </conditionalFormatting>
  <conditionalFormatting sqref="A706">
    <cfRule type="duplicateValues" dxfId="4939" priority="40"/>
  </conditionalFormatting>
  <conditionalFormatting sqref="A715">
    <cfRule type="containsText" dxfId="4938" priority="37" operator="containsText" text="2018">
      <formula>NOT(ISERROR(SEARCH("2018",A715)))</formula>
    </cfRule>
  </conditionalFormatting>
  <conditionalFormatting sqref="A715">
    <cfRule type="duplicateValues" dxfId="4937" priority="38"/>
  </conditionalFormatting>
  <conditionalFormatting sqref="A749">
    <cfRule type="containsText" dxfId="4936" priority="21" operator="containsText" text="2018">
      <formula>NOT(ISERROR(SEARCH("2018",A749)))</formula>
    </cfRule>
  </conditionalFormatting>
  <conditionalFormatting sqref="A749">
    <cfRule type="duplicateValues" dxfId="4935" priority="22"/>
  </conditionalFormatting>
  <conditionalFormatting sqref="A763">
    <cfRule type="containsText" dxfId="4934" priority="19" operator="containsText" text="2018">
      <formula>NOT(ISERROR(SEARCH("2018",A763)))</formula>
    </cfRule>
  </conditionalFormatting>
  <conditionalFormatting sqref="A763">
    <cfRule type="duplicateValues" dxfId="4933" priority="20"/>
  </conditionalFormatting>
  <conditionalFormatting sqref="A775">
    <cfRule type="containsText" dxfId="4932" priority="17" operator="containsText" text="2018">
      <formula>NOT(ISERROR(SEARCH("2018",A775)))</formula>
    </cfRule>
  </conditionalFormatting>
  <conditionalFormatting sqref="A775">
    <cfRule type="duplicateValues" dxfId="4931" priority="18"/>
  </conditionalFormatting>
  <conditionalFormatting sqref="A858">
    <cfRule type="containsText" dxfId="4930" priority="1" operator="containsText" text="2018">
      <formula>NOT(ISERROR(SEARCH("2018",A858)))</formula>
    </cfRule>
  </conditionalFormatting>
  <conditionalFormatting sqref="A858">
    <cfRule type="duplicateValues" dxfId="4929" priority="2"/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0"/>
  <sheetViews>
    <sheetView topLeftCell="H1" zoomScale="80" zoomScaleNormal="80" workbookViewId="0">
      <selection activeCell="K55" sqref="K55:K804"/>
    </sheetView>
  </sheetViews>
  <sheetFormatPr defaultColWidth="9.1796875" defaultRowHeight="18" customHeight="1" x14ac:dyDescent="0.3"/>
  <cols>
    <col min="1" max="1" width="5" style="268" bestFit="1" customWidth="1"/>
    <col min="2" max="2" width="12.81640625" style="268" hidden="1" customWidth="1"/>
    <col min="3" max="3" width="25.7265625" style="271" bestFit="1" customWidth="1"/>
    <col min="4" max="4" width="12.7265625" style="271" bestFit="1" customWidth="1"/>
    <col min="5" max="5" width="12.453125" style="241" hidden="1" customWidth="1"/>
    <col min="6" max="6" width="15.81640625" style="241" customWidth="1"/>
    <col min="7" max="7" width="64" style="271" customWidth="1"/>
    <col min="8" max="8" width="24" style="271" customWidth="1"/>
    <col min="9" max="9" width="7.7265625" style="271" bestFit="1" customWidth="1"/>
    <col min="10" max="11" width="17.453125" style="271" customWidth="1"/>
    <col min="12" max="12" width="35.453125" style="271" customWidth="1"/>
    <col min="13" max="13" width="22.1796875" style="271" hidden="1" customWidth="1"/>
    <col min="14" max="14" width="18.7265625" style="271" customWidth="1"/>
    <col min="15" max="15" width="16.1796875" style="241" customWidth="1"/>
    <col min="16" max="16" width="16" style="271" customWidth="1"/>
    <col min="17" max="17" width="14.7265625" style="240" bestFit="1" customWidth="1"/>
    <col min="18" max="18" width="13.7265625" style="271" hidden="1" customWidth="1"/>
    <col min="19" max="19" width="14.453125" style="241" hidden="1" customWidth="1"/>
    <col min="20" max="20" width="21.26953125" style="241" customWidth="1"/>
    <col min="21" max="21" width="23.54296875" style="271" hidden="1" customWidth="1"/>
    <col min="22" max="22" width="9.7265625" style="271" hidden="1" customWidth="1"/>
    <col min="23" max="23" width="51.54296875" style="271" bestFit="1" customWidth="1"/>
    <col min="24" max="24" width="48.54296875" style="271" hidden="1" customWidth="1"/>
    <col min="25" max="25" width="28.453125" style="270" hidden="1" customWidth="1"/>
    <col min="26" max="26" width="9.1796875" style="271" hidden="1" customWidth="1"/>
    <col min="27" max="29" width="0" style="271" hidden="1" customWidth="1"/>
    <col min="30" max="16384" width="9.1796875" style="271"/>
  </cols>
  <sheetData>
    <row r="1" spans="1:26" s="273" customFormat="1" ht="31.5" x14ac:dyDescent="0.35">
      <c r="A1" s="322"/>
      <c r="B1" s="286" t="s">
        <v>8476</v>
      </c>
      <c r="C1" s="277" t="s">
        <v>0</v>
      </c>
      <c r="D1" s="323" t="s">
        <v>8477</v>
      </c>
      <c r="E1" s="279" t="s">
        <v>6435</v>
      </c>
      <c r="F1" s="324" t="s">
        <v>1</v>
      </c>
      <c r="G1" s="325" t="s">
        <v>638</v>
      </c>
      <c r="H1" s="326" t="s">
        <v>2</v>
      </c>
      <c r="I1" s="281" t="s">
        <v>7386</v>
      </c>
      <c r="J1" s="285" t="s">
        <v>212</v>
      </c>
      <c r="K1" s="285" t="s">
        <v>9000</v>
      </c>
      <c r="L1" s="326" t="s">
        <v>4</v>
      </c>
      <c r="M1" s="4" t="s">
        <v>213</v>
      </c>
      <c r="N1" s="282" t="s">
        <v>6437</v>
      </c>
      <c r="O1" s="283" t="s">
        <v>6438</v>
      </c>
      <c r="P1" s="283" t="s">
        <v>6439</v>
      </c>
      <c r="Q1" s="284" t="s">
        <v>6440</v>
      </c>
      <c r="R1" s="285" t="s">
        <v>6436</v>
      </c>
      <c r="S1" s="284" t="s">
        <v>6441</v>
      </c>
      <c r="T1" s="286" t="s">
        <v>8479</v>
      </c>
      <c r="U1" s="286" t="s">
        <v>6076</v>
      </c>
      <c r="V1" s="286" t="s">
        <v>5054</v>
      </c>
      <c r="W1" s="286" t="s">
        <v>6442</v>
      </c>
      <c r="X1" s="1" t="s">
        <v>8480</v>
      </c>
      <c r="Y1" s="1" t="s">
        <v>8481</v>
      </c>
      <c r="Z1" s="1" t="s">
        <v>8478</v>
      </c>
    </row>
    <row r="2" spans="1:26" s="272" customFormat="1" ht="18" customHeight="1" x14ac:dyDescent="0.3">
      <c r="A2" s="275" t="s">
        <v>1585</v>
      </c>
      <c r="B2" s="276">
        <v>4885185</v>
      </c>
      <c r="C2" s="277" t="s">
        <v>4816</v>
      </c>
      <c r="D2" s="278">
        <v>44567</v>
      </c>
      <c r="E2" s="279" t="s">
        <v>594</v>
      </c>
      <c r="F2" s="280">
        <v>44567</v>
      </c>
      <c r="G2" s="193" t="s">
        <v>4529</v>
      </c>
      <c r="H2" s="135" t="s">
        <v>597</v>
      </c>
      <c r="I2" s="281" t="s">
        <v>1585</v>
      </c>
      <c r="J2" s="281" t="s">
        <v>45</v>
      </c>
      <c r="K2" s="281" t="s">
        <v>9009</v>
      </c>
      <c r="L2" s="276" t="s">
        <v>20</v>
      </c>
      <c r="M2" s="4" t="s">
        <v>597</v>
      </c>
      <c r="N2" s="282">
        <v>44568</v>
      </c>
      <c r="O2" s="283">
        <v>44567</v>
      </c>
      <c r="P2" s="276" t="s">
        <v>597</v>
      </c>
      <c r="Q2" s="276" t="s">
        <v>597</v>
      </c>
      <c r="R2" s="285" t="s">
        <v>4482</v>
      </c>
      <c r="S2" s="276" t="s">
        <v>597</v>
      </c>
      <c r="T2" s="276" t="s">
        <v>597</v>
      </c>
      <c r="U2" s="287" t="s">
        <v>3897</v>
      </c>
      <c r="V2" s="135" t="s">
        <v>3897</v>
      </c>
      <c r="W2" s="276" t="s">
        <v>4147</v>
      </c>
    </row>
    <row r="3" spans="1:26" s="272" customFormat="1" ht="18" customHeight="1" x14ac:dyDescent="0.3">
      <c r="A3" s="275" t="s">
        <v>1585</v>
      </c>
      <c r="B3" s="286">
        <v>4904798</v>
      </c>
      <c r="C3" s="277" t="s">
        <v>6460</v>
      </c>
      <c r="D3" s="288">
        <v>44599</v>
      </c>
      <c r="E3" s="279" t="s">
        <v>594</v>
      </c>
      <c r="F3" s="289">
        <v>44599</v>
      </c>
      <c r="G3" s="135" t="s">
        <v>4776</v>
      </c>
      <c r="H3" s="135" t="s">
        <v>597</v>
      </c>
      <c r="I3" s="281" t="s">
        <v>1585</v>
      </c>
      <c r="J3" s="281" t="s">
        <v>45</v>
      </c>
      <c r="K3" s="281" t="s">
        <v>9009</v>
      </c>
      <c r="L3" s="135" t="s">
        <v>74</v>
      </c>
      <c r="M3" s="4" t="s">
        <v>597</v>
      </c>
      <c r="N3" s="282">
        <v>44603</v>
      </c>
      <c r="O3" s="283">
        <v>44601</v>
      </c>
      <c r="P3" s="276" t="s">
        <v>597</v>
      </c>
      <c r="Q3" s="276" t="s">
        <v>597</v>
      </c>
      <c r="R3" s="285" t="s">
        <v>4482</v>
      </c>
      <c r="S3" s="276" t="s">
        <v>597</v>
      </c>
      <c r="T3" s="276" t="s">
        <v>597</v>
      </c>
      <c r="U3" s="287" t="s">
        <v>3898</v>
      </c>
      <c r="V3" s="135" t="s">
        <v>3898</v>
      </c>
      <c r="W3" s="276" t="s">
        <v>4147</v>
      </c>
    </row>
    <row r="4" spans="1:26" s="272" customFormat="1" ht="18" customHeight="1" x14ac:dyDescent="0.3">
      <c r="A4" s="275" t="s">
        <v>1585</v>
      </c>
      <c r="B4" s="135">
        <v>4939895</v>
      </c>
      <c r="C4" s="277" t="s">
        <v>6461</v>
      </c>
      <c r="D4" s="288">
        <v>44599</v>
      </c>
      <c r="E4" s="279" t="s">
        <v>594</v>
      </c>
      <c r="F4" s="289">
        <v>44599</v>
      </c>
      <c r="G4" s="135" t="s">
        <v>4777</v>
      </c>
      <c r="H4" s="135" t="s">
        <v>597</v>
      </c>
      <c r="I4" s="281" t="s">
        <v>1585</v>
      </c>
      <c r="J4" s="281" t="s">
        <v>45</v>
      </c>
      <c r="K4" s="281" t="s">
        <v>9009</v>
      </c>
      <c r="L4" s="135" t="s">
        <v>20</v>
      </c>
      <c r="M4" s="4" t="s">
        <v>597</v>
      </c>
      <c r="N4" s="282">
        <v>44603</v>
      </c>
      <c r="O4" s="283">
        <v>44601</v>
      </c>
      <c r="P4" s="276" t="s">
        <v>597</v>
      </c>
      <c r="Q4" s="276" t="s">
        <v>597</v>
      </c>
      <c r="R4" s="285" t="s">
        <v>4482</v>
      </c>
      <c r="S4" s="276" t="s">
        <v>597</v>
      </c>
      <c r="T4" s="276" t="s">
        <v>597</v>
      </c>
      <c r="U4" s="287" t="s">
        <v>3898</v>
      </c>
      <c r="V4" s="135" t="s">
        <v>3898</v>
      </c>
      <c r="W4" s="276" t="s">
        <v>4147</v>
      </c>
    </row>
    <row r="5" spans="1:26" s="272" customFormat="1" ht="18" customHeight="1" x14ac:dyDescent="0.3">
      <c r="A5" s="275" t="s">
        <v>1585</v>
      </c>
      <c r="B5" s="135">
        <v>4929536</v>
      </c>
      <c r="C5" s="277" t="s">
        <v>6462</v>
      </c>
      <c r="D5" s="288">
        <v>44599</v>
      </c>
      <c r="E5" s="279" t="s">
        <v>594</v>
      </c>
      <c r="F5" s="289">
        <v>44599</v>
      </c>
      <c r="G5" s="135" t="s">
        <v>4778</v>
      </c>
      <c r="H5" s="135" t="s">
        <v>597</v>
      </c>
      <c r="I5" s="281" t="s">
        <v>1585</v>
      </c>
      <c r="J5" s="281" t="s">
        <v>645</v>
      </c>
      <c r="K5" s="281" t="s">
        <v>9002</v>
      </c>
      <c r="L5" s="135" t="s">
        <v>87</v>
      </c>
      <c r="M5" s="4" t="s">
        <v>597</v>
      </c>
      <c r="N5" s="282">
        <v>44603</v>
      </c>
      <c r="O5" s="283">
        <v>44601</v>
      </c>
      <c r="P5" s="276" t="s">
        <v>597</v>
      </c>
      <c r="Q5" s="276" t="s">
        <v>597</v>
      </c>
      <c r="R5" s="285" t="s">
        <v>6444</v>
      </c>
      <c r="S5" s="276" t="s">
        <v>597</v>
      </c>
      <c r="T5" s="276" t="s">
        <v>597</v>
      </c>
      <c r="U5" s="287" t="s">
        <v>3898</v>
      </c>
      <c r="V5" s="135" t="s">
        <v>3898</v>
      </c>
      <c r="W5" s="276" t="s">
        <v>4147</v>
      </c>
    </row>
    <row r="6" spans="1:26" s="272" customFormat="1" ht="18" customHeight="1" x14ac:dyDescent="0.3">
      <c r="A6" s="275" t="s">
        <v>1585</v>
      </c>
      <c r="B6" s="124">
        <v>4948355</v>
      </c>
      <c r="C6" s="277" t="s">
        <v>6456</v>
      </c>
      <c r="D6" s="289">
        <v>44602</v>
      </c>
      <c r="E6" s="279" t="s">
        <v>594</v>
      </c>
      <c r="F6" s="289">
        <v>44602</v>
      </c>
      <c r="G6" s="135" t="s">
        <v>3376</v>
      </c>
      <c r="H6" s="135" t="s">
        <v>597</v>
      </c>
      <c r="I6" s="281" t="s">
        <v>1585</v>
      </c>
      <c r="J6" s="281" t="s">
        <v>45</v>
      </c>
      <c r="K6" s="281" t="s">
        <v>9009</v>
      </c>
      <c r="L6" s="135" t="s">
        <v>74</v>
      </c>
      <c r="M6" s="4" t="s">
        <v>597</v>
      </c>
      <c r="N6" s="282">
        <v>44602</v>
      </c>
      <c r="O6" s="283">
        <v>44602</v>
      </c>
      <c r="P6" s="276" t="s">
        <v>597</v>
      </c>
      <c r="Q6" s="276" t="s">
        <v>597</v>
      </c>
      <c r="R6" s="285" t="s">
        <v>4482</v>
      </c>
      <c r="S6" s="276" t="s">
        <v>597</v>
      </c>
      <c r="T6" s="276" t="s">
        <v>597</v>
      </c>
      <c r="U6" s="287" t="s">
        <v>3898</v>
      </c>
      <c r="V6" s="135" t="s">
        <v>3898</v>
      </c>
      <c r="W6" s="276" t="s">
        <v>4147</v>
      </c>
    </row>
    <row r="7" spans="1:26" s="272" customFormat="1" ht="18" customHeight="1" x14ac:dyDescent="0.3">
      <c r="A7" s="275" t="s">
        <v>1585</v>
      </c>
      <c r="B7" s="124">
        <v>4948354</v>
      </c>
      <c r="C7" s="277" t="s">
        <v>6457</v>
      </c>
      <c r="D7" s="289">
        <v>44602</v>
      </c>
      <c r="E7" s="279" t="s">
        <v>594</v>
      </c>
      <c r="F7" s="289">
        <v>44602</v>
      </c>
      <c r="G7" s="135" t="s">
        <v>3377</v>
      </c>
      <c r="H7" s="135" t="s">
        <v>597</v>
      </c>
      <c r="I7" s="281" t="s">
        <v>1585</v>
      </c>
      <c r="J7" s="281" t="s">
        <v>45</v>
      </c>
      <c r="K7" s="281" t="s">
        <v>9009</v>
      </c>
      <c r="L7" s="135" t="s">
        <v>74</v>
      </c>
      <c r="M7" s="4" t="s">
        <v>597</v>
      </c>
      <c r="N7" s="282">
        <v>44602</v>
      </c>
      <c r="O7" s="283">
        <v>44602</v>
      </c>
      <c r="P7" s="276" t="s">
        <v>597</v>
      </c>
      <c r="Q7" s="276" t="s">
        <v>597</v>
      </c>
      <c r="R7" s="285" t="s">
        <v>4482</v>
      </c>
      <c r="S7" s="276" t="s">
        <v>597</v>
      </c>
      <c r="T7" s="276" t="s">
        <v>597</v>
      </c>
      <c r="U7" s="287" t="s">
        <v>3898</v>
      </c>
      <c r="V7" s="135" t="s">
        <v>3898</v>
      </c>
      <c r="W7" s="276" t="s">
        <v>4147</v>
      </c>
    </row>
    <row r="8" spans="1:26" s="272" customFormat="1" ht="18" customHeight="1" x14ac:dyDescent="0.3">
      <c r="A8" s="275" t="s">
        <v>1585</v>
      </c>
      <c r="B8" s="124">
        <v>4931437</v>
      </c>
      <c r="C8" s="277" t="s">
        <v>6458</v>
      </c>
      <c r="D8" s="289">
        <v>44602</v>
      </c>
      <c r="E8" s="279" t="s">
        <v>594</v>
      </c>
      <c r="F8" s="289">
        <v>44602</v>
      </c>
      <c r="G8" s="135" t="s">
        <v>4904</v>
      </c>
      <c r="H8" s="135" t="s">
        <v>597</v>
      </c>
      <c r="I8" s="281" t="s">
        <v>1585</v>
      </c>
      <c r="J8" s="281" t="s">
        <v>45</v>
      </c>
      <c r="K8" s="281" t="s">
        <v>9009</v>
      </c>
      <c r="L8" s="135" t="s">
        <v>20</v>
      </c>
      <c r="M8" s="4" t="s">
        <v>597</v>
      </c>
      <c r="N8" s="282">
        <v>44602</v>
      </c>
      <c r="O8" s="283">
        <v>44602</v>
      </c>
      <c r="P8" s="276" t="s">
        <v>597</v>
      </c>
      <c r="Q8" s="276" t="s">
        <v>597</v>
      </c>
      <c r="R8" s="285" t="s">
        <v>4482</v>
      </c>
      <c r="S8" s="276" t="s">
        <v>597</v>
      </c>
      <c r="T8" s="276" t="s">
        <v>597</v>
      </c>
      <c r="U8" s="287" t="s">
        <v>3898</v>
      </c>
      <c r="V8" s="135" t="s">
        <v>3898</v>
      </c>
      <c r="W8" s="276" t="s">
        <v>4147</v>
      </c>
    </row>
    <row r="9" spans="1:26" s="273" customFormat="1" ht="18" customHeight="1" x14ac:dyDescent="0.3">
      <c r="A9" s="275" t="s">
        <v>1585</v>
      </c>
      <c r="B9" s="136">
        <v>4955463</v>
      </c>
      <c r="C9" s="277" t="s">
        <v>6455</v>
      </c>
      <c r="D9" s="289">
        <v>44627</v>
      </c>
      <c r="E9" s="279" t="s">
        <v>594</v>
      </c>
      <c r="F9" s="289">
        <v>44627</v>
      </c>
      <c r="G9" s="135" t="s">
        <v>5092</v>
      </c>
      <c r="H9" s="135" t="s">
        <v>597</v>
      </c>
      <c r="I9" s="281" t="s">
        <v>1585</v>
      </c>
      <c r="J9" s="281" t="s">
        <v>45</v>
      </c>
      <c r="K9" s="281" t="s">
        <v>9009</v>
      </c>
      <c r="L9" s="135" t="s">
        <v>74</v>
      </c>
      <c r="M9" s="4" t="s">
        <v>597</v>
      </c>
      <c r="N9" s="282">
        <v>44630</v>
      </c>
      <c r="O9" s="283">
        <v>44628</v>
      </c>
      <c r="P9" s="276" t="s">
        <v>597</v>
      </c>
      <c r="Q9" s="276" t="s">
        <v>597</v>
      </c>
      <c r="R9" s="285" t="s">
        <v>4482</v>
      </c>
      <c r="S9" s="276" t="s">
        <v>597</v>
      </c>
      <c r="T9" s="276" t="s">
        <v>597</v>
      </c>
      <c r="U9" s="287" t="s">
        <v>3899</v>
      </c>
      <c r="V9" s="287" t="s">
        <v>3899</v>
      </c>
      <c r="W9" s="276" t="s">
        <v>4147</v>
      </c>
    </row>
    <row r="10" spans="1:26" s="272" customFormat="1" ht="18" customHeight="1" x14ac:dyDescent="0.3">
      <c r="A10" s="275" t="s">
        <v>1585</v>
      </c>
      <c r="B10" s="124">
        <v>4998446</v>
      </c>
      <c r="C10" s="277" t="s">
        <v>6454</v>
      </c>
      <c r="D10" s="289">
        <v>44643</v>
      </c>
      <c r="E10" s="279" t="s">
        <v>594</v>
      </c>
      <c r="F10" s="289">
        <v>44643</v>
      </c>
      <c r="G10" s="135" t="s">
        <v>5606</v>
      </c>
      <c r="H10" s="135" t="s">
        <v>597</v>
      </c>
      <c r="I10" s="281" t="s">
        <v>1585</v>
      </c>
      <c r="J10" s="281" t="s">
        <v>45</v>
      </c>
      <c r="K10" s="281" t="s">
        <v>9009</v>
      </c>
      <c r="L10" s="135" t="s">
        <v>74</v>
      </c>
      <c r="M10" s="4" t="s">
        <v>597</v>
      </c>
      <c r="N10" s="282">
        <v>44645</v>
      </c>
      <c r="O10" s="283">
        <v>44645</v>
      </c>
      <c r="P10" s="276" t="s">
        <v>597</v>
      </c>
      <c r="Q10" s="276" t="s">
        <v>597</v>
      </c>
      <c r="R10" s="285" t="s">
        <v>4482</v>
      </c>
      <c r="S10" s="276" t="s">
        <v>597</v>
      </c>
      <c r="T10" s="276" t="s">
        <v>597</v>
      </c>
      <c r="U10" s="287" t="s">
        <v>3899</v>
      </c>
      <c r="V10" s="287" t="s">
        <v>3899</v>
      </c>
      <c r="W10" s="276" t="s">
        <v>4147</v>
      </c>
    </row>
    <row r="11" spans="1:26" s="272" customFormat="1" ht="18" customHeight="1" x14ac:dyDescent="0.3">
      <c r="A11" s="275" t="s">
        <v>1585</v>
      </c>
      <c r="B11" s="124">
        <v>5008925</v>
      </c>
      <c r="C11" s="277" t="s">
        <v>6459</v>
      </c>
      <c r="D11" s="289">
        <v>44644</v>
      </c>
      <c r="E11" s="279" t="s">
        <v>594</v>
      </c>
      <c r="F11" s="289">
        <v>44644</v>
      </c>
      <c r="G11" s="135" t="s">
        <v>5622</v>
      </c>
      <c r="H11" s="135" t="s">
        <v>597</v>
      </c>
      <c r="I11" s="281" t="s">
        <v>1585</v>
      </c>
      <c r="J11" s="281" t="s">
        <v>45</v>
      </c>
      <c r="K11" s="281" t="s">
        <v>9009</v>
      </c>
      <c r="L11" s="135" t="s">
        <v>20</v>
      </c>
      <c r="M11" s="4" t="s">
        <v>597</v>
      </c>
      <c r="N11" s="282">
        <v>44645</v>
      </c>
      <c r="O11" s="283">
        <v>44645</v>
      </c>
      <c r="P11" s="276" t="s">
        <v>597</v>
      </c>
      <c r="Q11" s="276" t="s">
        <v>597</v>
      </c>
      <c r="R11" s="285" t="s">
        <v>4482</v>
      </c>
      <c r="S11" s="276" t="s">
        <v>597</v>
      </c>
      <c r="T11" s="276" t="s">
        <v>597</v>
      </c>
      <c r="U11" s="287" t="s">
        <v>3899</v>
      </c>
      <c r="V11" s="287" t="s">
        <v>3899</v>
      </c>
      <c r="W11" s="276" t="s">
        <v>4147</v>
      </c>
    </row>
    <row r="12" spans="1:26" s="272" customFormat="1" ht="18" customHeight="1" x14ac:dyDescent="0.3">
      <c r="A12" s="275" t="s">
        <v>1585</v>
      </c>
      <c r="B12" s="135">
        <v>5044322</v>
      </c>
      <c r="C12" s="290" t="s">
        <v>6453</v>
      </c>
      <c r="D12" s="288">
        <v>44659</v>
      </c>
      <c r="E12" s="279" t="s">
        <v>594</v>
      </c>
      <c r="F12" s="289">
        <v>44657</v>
      </c>
      <c r="G12" s="135" t="s">
        <v>5773</v>
      </c>
      <c r="H12" s="135" t="s">
        <v>597</v>
      </c>
      <c r="I12" s="281" t="s">
        <v>1585</v>
      </c>
      <c r="J12" s="281" t="s">
        <v>18</v>
      </c>
      <c r="K12" s="281" t="s">
        <v>9005</v>
      </c>
      <c r="L12" s="135" t="s">
        <v>11</v>
      </c>
      <c r="M12" s="4" t="s">
        <v>597</v>
      </c>
      <c r="N12" s="284">
        <v>44663</v>
      </c>
      <c r="O12" s="284">
        <v>44662</v>
      </c>
      <c r="P12" s="276" t="s">
        <v>597</v>
      </c>
      <c r="Q12" s="276" t="s">
        <v>597</v>
      </c>
      <c r="R12" s="285" t="s">
        <v>4686</v>
      </c>
      <c r="S12" s="276" t="s">
        <v>597</v>
      </c>
      <c r="T12" s="276" t="s">
        <v>597</v>
      </c>
      <c r="U12" s="291" t="s">
        <v>3900</v>
      </c>
      <c r="V12" s="135" t="s">
        <v>5568</v>
      </c>
      <c r="W12" s="276" t="s">
        <v>4147</v>
      </c>
    </row>
    <row r="13" spans="1:26" s="272" customFormat="1" ht="18" customHeight="1" x14ac:dyDescent="0.3">
      <c r="A13" s="275" t="s">
        <v>1585</v>
      </c>
      <c r="B13" s="292">
        <v>5029323</v>
      </c>
      <c r="C13" s="277" t="s">
        <v>6450</v>
      </c>
      <c r="D13" s="289">
        <v>44672</v>
      </c>
      <c r="E13" s="279" t="s">
        <v>594</v>
      </c>
      <c r="F13" s="289">
        <v>44672</v>
      </c>
      <c r="G13" s="135" t="s">
        <v>5999</v>
      </c>
      <c r="H13" s="135" t="s">
        <v>597</v>
      </c>
      <c r="I13" s="281" t="s">
        <v>1585</v>
      </c>
      <c r="J13" s="281" t="s">
        <v>45</v>
      </c>
      <c r="K13" s="281" t="s">
        <v>9009</v>
      </c>
      <c r="L13" s="135" t="s">
        <v>20</v>
      </c>
      <c r="M13" s="4" t="s">
        <v>597</v>
      </c>
      <c r="N13" s="282">
        <v>44673</v>
      </c>
      <c r="O13" s="283">
        <v>44672</v>
      </c>
      <c r="P13" s="276" t="s">
        <v>597</v>
      </c>
      <c r="Q13" s="276" t="s">
        <v>597</v>
      </c>
      <c r="R13" s="285" t="s">
        <v>4482</v>
      </c>
      <c r="S13" s="276" t="s">
        <v>597</v>
      </c>
      <c r="T13" s="276" t="s">
        <v>597</v>
      </c>
      <c r="U13" s="291" t="s">
        <v>3900</v>
      </c>
      <c r="V13" s="135" t="s">
        <v>5568</v>
      </c>
      <c r="W13" s="276" t="s">
        <v>4147</v>
      </c>
    </row>
    <row r="14" spans="1:26" s="272" customFormat="1" ht="18" customHeight="1" x14ac:dyDescent="0.3">
      <c r="A14" s="275" t="s">
        <v>1585</v>
      </c>
      <c r="B14" s="135">
        <v>5036451</v>
      </c>
      <c r="C14" s="277" t="s">
        <v>6452</v>
      </c>
      <c r="D14" s="278">
        <v>44672</v>
      </c>
      <c r="E14" s="279" t="s">
        <v>594</v>
      </c>
      <c r="F14" s="280">
        <v>44672</v>
      </c>
      <c r="G14" s="135" t="s">
        <v>5985</v>
      </c>
      <c r="H14" s="135" t="s">
        <v>597</v>
      </c>
      <c r="I14" s="281" t="s">
        <v>1585</v>
      </c>
      <c r="J14" s="281" t="s">
        <v>18</v>
      </c>
      <c r="K14" s="281" t="s">
        <v>9005</v>
      </c>
      <c r="L14" s="276" t="s">
        <v>20</v>
      </c>
      <c r="M14" s="4" t="s">
        <v>597</v>
      </c>
      <c r="N14" s="282">
        <v>44672</v>
      </c>
      <c r="O14" s="283">
        <v>44672</v>
      </c>
      <c r="P14" s="276" t="s">
        <v>597</v>
      </c>
      <c r="Q14" s="276" t="s">
        <v>597</v>
      </c>
      <c r="R14" s="285" t="s">
        <v>4686</v>
      </c>
      <c r="S14" s="276" t="s">
        <v>597</v>
      </c>
      <c r="T14" s="276" t="s">
        <v>597</v>
      </c>
      <c r="U14" s="291" t="s">
        <v>3900</v>
      </c>
      <c r="V14" s="135" t="s">
        <v>5568</v>
      </c>
      <c r="W14" s="276" t="s">
        <v>4147</v>
      </c>
    </row>
    <row r="15" spans="1:26" s="272" customFormat="1" ht="18" customHeight="1" x14ac:dyDescent="0.3">
      <c r="A15" s="275" t="s">
        <v>1585</v>
      </c>
      <c r="B15" s="135">
        <v>5028750</v>
      </c>
      <c r="C15" s="290" t="s">
        <v>6451</v>
      </c>
      <c r="D15" s="289">
        <v>44674</v>
      </c>
      <c r="E15" s="279" t="s">
        <v>594</v>
      </c>
      <c r="F15" s="289">
        <v>44674</v>
      </c>
      <c r="G15" s="135" t="s">
        <v>6013</v>
      </c>
      <c r="H15" s="135" t="s">
        <v>597</v>
      </c>
      <c r="I15" s="281" t="s">
        <v>1585</v>
      </c>
      <c r="J15" s="281" t="s">
        <v>645</v>
      </c>
      <c r="K15" s="281" t="s">
        <v>9002</v>
      </c>
      <c r="L15" s="135" t="s">
        <v>27</v>
      </c>
      <c r="M15" s="4" t="s">
        <v>597</v>
      </c>
      <c r="N15" s="282">
        <v>44674</v>
      </c>
      <c r="O15" s="283">
        <v>44674</v>
      </c>
      <c r="P15" s="276" t="s">
        <v>597</v>
      </c>
      <c r="Q15" s="276" t="s">
        <v>597</v>
      </c>
      <c r="R15" s="285" t="s">
        <v>6444</v>
      </c>
      <c r="S15" s="276" t="s">
        <v>597</v>
      </c>
      <c r="T15" s="276" t="s">
        <v>597</v>
      </c>
      <c r="U15" s="291" t="s">
        <v>3900</v>
      </c>
      <c r="V15" s="135" t="s">
        <v>5568</v>
      </c>
      <c r="W15" s="276" t="s">
        <v>4147</v>
      </c>
    </row>
    <row r="16" spans="1:26" s="272" customFormat="1" ht="18" customHeight="1" x14ac:dyDescent="0.3">
      <c r="A16" s="275" t="s">
        <v>1585</v>
      </c>
      <c r="B16" s="135">
        <v>5086357</v>
      </c>
      <c r="C16" s="277" t="s">
        <v>6449</v>
      </c>
      <c r="D16" s="289">
        <v>44695</v>
      </c>
      <c r="E16" s="279" t="s">
        <v>594</v>
      </c>
      <c r="F16" s="289">
        <v>44695</v>
      </c>
      <c r="G16" s="135" t="s">
        <v>6257</v>
      </c>
      <c r="H16" s="135" t="s">
        <v>597</v>
      </c>
      <c r="I16" s="281" t="s">
        <v>1585</v>
      </c>
      <c r="J16" s="281" t="s">
        <v>45</v>
      </c>
      <c r="K16" s="281" t="s">
        <v>9009</v>
      </c>
      <c r="L16" s="135" t="s">
        <v>74</v>
      </c>
      <c r="M16" s="4" t="s">
        <v>597</v>
      </c>
      <c r="N16" s="282">
        <v>44695</v>
      </c>
      <c r="O16" s="283">
        <v>44695</v>
      </c>
      <c r="P16" s="276" t="s">
        <v>597</v>
      </c>
      <c r="Q16" s="276" t="s">
        <v>597</v>
      </c>
      <c r="R16" s="285" t="s">
        <v>4482</v>
      </c>
      <c r="S16" s="276" t="s">
        <v>597</v>
      </c>
      <c r="T16" s="276" t="s">
        <v>597</v>
      </c>
      <c r="U16" s="291" t="s">
        <v>2821</v>
      </c>
      <c r="V16" s="135" t="s">
        <v>2821</v>
      </c>
      <c r="W16" s="276" t="s">
        <v>4147</v>
      </c>
    </row>
    <row r="17" spans="1:23" s="272" customFormat="1" ht="18" customHeight="1" x14ac:dyDescent="0.3">
      <c r="A17" s="275" t="s">
        <v>1585</v>
      </c>
      <c r="B17" s="135">
        <v>5099182</v>
      </c>
      <c r="C17" s="290" t="s">
        <v>6448</v>
      </c>
      <c r="D17" s="288">
        <v>44698</v>
      </c>
      <c r="E17" s="279" t="s">
        <v>594</v>
      </c>
      <c r="F17" s="289">
        <v>44698</v>
      </c>
      <c r="G17" s="135" t="s">
        <v>6269</v>
      </c>
      <c r="H17" s="135" t="s">
        <v>597</v>
      </c>
      <c r="I17" s="281" t="s">
        <v>1585</v>
      </c>
      <c r="J17" s="281" t="s">
        <v>632</v>
      </c>
      <c r="K17" s="281" t="s">
        <v>9006</v>
      </c>
      <c r="L17" s="135" t="s">
        <v>20</v>
      </c>
      <c r="M17" s="4" t="s">
        <v>597</v>
      </c>
      <c r="N17" s="282">
        <v>44698</v>
      </c>
      <c r="O17" s="283">
        <v>44698</v>
      </c>
      <c r="P17" s="276" t="s">
        <v>597</v>
      </c>
      <c r="Q17" s="276" t="s">
        <v>597</v>
      </c>
      <c r="R17" s="285" t="s">
        <v>4484</v>
      </c>
      <c r="S17" s="276" t="s">
        <v>597</v>
      </c>
      <c r="T17" s="276" t="s">
        <v>597</v>
      </c>
      <c r="U17" s="291" t="s">
        <v>2821</v>
      </c>
      <c r="V17" s="135" t="s">
        <v>2821</v>
      </c>
      <c r="W17" s="276" t="s">
        <v>4147</v>
      </c>
    </row>
    <row r="18" spans="1:23" s="272" customFormat="1" ht="18" customHeight="1" x14ac:dyDescent="0.3">
      <c r="A18" s="275" t="s">
        <v>1585</v>
      </c>
      <c r="B18" s="135">
        <v>5015975</v>
      </c>
      <c r="C18" s="277" t="s">
        <v>6443</v>
      </c>
      <c r="D18" s="289">
        <v>44701</v>
      </c>
      <c r="E18" s="279" t="s">
        <v>594</v>
      </c>
      <c r="F18" s="289">
        <v>44701</v>
      </c>
      <c r="G18" s="135" t="s">
        <v>6287</v>
      </c>
      <c r="H18" s="135" t="s">
        <v>597</v>
      </c>
      <c r="I18" s="281" t="s">
        <v>1585</v>
      </c>
      <c r="J18" s="281" t="s">
        <v>645</v>
      </c>
      <c r="K18" s="281" t="s">
        <v>9002</v>
      </c>
      <c r="L18" s="135" t="s">
        <v>20</v>
      </c>
      <c r="M18" s="4" t="s">
        <v>597</v>
      </c>
      <c r="N18" s="282">
        <v>44701</v>
      </c>
      <c r="O18" s="283">
        <v>44701</v>
      </c>
      <c r="P18" s="276" t="s">
        <v>597</v>
      </c>
      <c r="Q18" s="276" t="s">
        <v>597</v>
      </c>
      <c r="R18" s="285" t="s">
        <v>6444</v>
      </c>
      <c r="S18" s="276" t="s">
        <v>597</v>
      </c>
      <c r="T18" s="276" t="s">
        <v>597</v>
      </c>
      <c r="U18" s="291" t="s">
        <v>2821</v>
      </c>
      <c r="V18" s="135" t="s">
        <v>2821</v>
      </c>
      <c r="W18" s="276" t="s">
        <v>4147</v>
      </c>
    </row>
    <row r="19" spans="1:23" s="272" customFormat="1" ht="18" customHeight="1" x14ac:dyDescent="0.3">
      <c r="A19" s="275" t="s">
        <v>1585</v>
      </c>
      <c r="B19" s="135">
        <v>5086353</v>
      </c>
      <c r="C19" s="277" t="s">
        <v>6445</v>
      </c>
      <c r="D19" s="289">
        <v>44701</v>
      </c>
      <c r="E19" s="279" t="s">
        <v>594</v>
      </c>
      <c r="F19" s="289">
        <v>44701</v>
      </c>
      <c r="G19" s="135" t="s">
        <v>6288</v>
      </c>
      <c r="H19" s="135" t="s">
        <v>597</v>
      </c>
      <c r="I19" s="281" t="s">
        <v>1585</v>
      </c>
      <c r="J19" s="281" t="s">
        <v>45</v>
      </c>
      <c r="K19" s="281" t="s">
        <v>9009</v>
      </c>
      <c r="L19" s="135" t="s">
        <v>20</v>
      </c>
      <c r="M19" s="4" t="s">
        <v>597</v>
      </c>
      <c r="N19" s="282">
        <v>44701</v>
      </c>
      <c r="O19" s="283">
        <v>44701</v>
      </c>
      <c r="P19" s="276" t="s">
        <v>597</v>
      </c>
      <c r="Q19" s="276" t="s">
        <v>597</v>
      </c>
      <c r="R19" s="285" t="s">
        <v>4482</v>
      </c>
      <c r="S19" s="276" t="s">
        <v>597</v>
      </c>
      <c r="T19" s="276" t="s">
        <v>597</v>
      </c>
      <c r="U19" s="291" t="s">
        <v>2821</v>
      </c>
      <c r="V19" s="135" t="s">
        <v>2821</v>
      </c>
      <c r="W19" s="276" t="s">
        <v>4147</v>
      </c>
    </row>
    <row r="20" spans="1:23" s="272" customFormat="1" ht="18" customHeight="1" x14ac:dyDescent="0.3">
      <c r="A20" s="275" t="s">
        <v>1585</v>
      </c>
      <c r="B20" s="124">
        <v>5028657</v>
      </c>
      <c r="C20" s="277" t="s">
        <v>6446</v>
      </c>
      <c r="D20" s="289">
        <v>44702</v>
      </c>
      <c r="E20" s="279" t="s">
        <v>594</v>
      </c>
      <c r="F20" s="289">
        <v>44701</v>
      </c>
      <c r="G20" s="135" t="s">
        <v>7054</v>
      </c>
      <c r="H20" s="135" t="s">
        <v>597</v>
      </c>
      <c r="I20" s="281" t="s">
        <v>1585</v>
      </c>
      <c r="J20" s="281" t="s">
        <v>2943</v>
      </c>
      <c r="K20" s="281">
        <v>2400000</v>
      </c>
      <c r="L20" s="135" t="s">
        <v>11</v>
      </c>
      <c r="M20" s="4" t="s">
        <v>597</v>
      </c>
      <c r="N20" s="282">
        <v>44701</v>
      </c>
      <c r="O20" s="283">
        <v>44701</v>
      </c>
      <c r="P20" s="276" t="s">
        <v>597</v>
      </c>
      <c r="Q20" s="276" t="s">
        <v>597</v>
      </c>
      <c r="R20" s="285" t="s">
        <v>6447</v>
      </c>
      <c r="S20" s="276" t="s">
        <v>597</v>
      </c>
      <c r="T20" s="276" t="s">
        <v>597</v>
      </c>
      <c r="U20" s="291" t="s">
        <v>2821</v>
      </c>
      <c r="V20" s="135" t="s">
        <v>2821</v>
      </c>
      <c r="W20" s="276" t="s">
        <v>4147</v>
      </c>
    </row>
    <row r="21" spans="1:23" s="272" customFormat="1" ht="18" customHeight="1" x14ac:dyDescent="0.3">
      <c r="A21" s="275" t="s">
        <v>1585</v>
      </c>
      <c r="B21" s="124">
        <v>5145110</v>
      </c>
      <c r="C21" s="290" t="s">
        <v>6976</v>
      </c>
      <c r="D21" s="288">
        <v>44722</v>
      </c>
      <c r="E21" s="279" t="s">
        <v>594</v>
      </c>
      <c r="F21" s="289">
        <v>44722</v>
      </c>
      <c r="G21" s="135" t="s">
        <v>6966</v>
      </c>
      <c r="H21" s="135" t="s">
        <v>597</v>
      </c>
      <c r="I21" s="281" t="s">
        <v>1585</v>
      </c>
      <c r="J21" s="281" t="s">
        <v>38</v>
      </c>
      <c r="K21" s="281" t="s">
        <v>9001</v>
      </c>
      <c r="L21" s="135" t="s">
        <v>20</v>
      </c>
      <c r="M21" s="4" t="s">
        <v>597</v>
      </c>
      <c r="N21" s="282">
        <v>44729</v>
      </c>
      <c r="O21" s="283">
        <v>44728</v>
      </c>
      <c r="P21" s="276" t="s">
        <v>597</v>
      </c>
      <c r="Q21" s="276" t="s">
        <v>597</v>
      </c>
      <c r="R21" s="285" t="s">
        <v>4486</v>
      </c>
      <c r="S21" s="276" t="s">
        <v>597</v>
      </c>
      <c r="T21" s="276" t="s">
        <v>597</v>
      </c>
      <c r="U21" s="291" t="s">
        <v>3901</v>
      </c>
      <c r="V21" s="135" t="s">
        <v>3901</v>
      </c>
      <c r="W21" s="276" t="s">
        <v>4147</v>
      </c>
    </row>
    <row r="22" spans="1:23" s="272" customFormat="1" ht="18" customHeight="1" x14ac:dyDescent="0.3">
      <c r="A22" s="275" t="s">
        <v>1585</v>
      </c>
      <c r="B22" s="124">
        <v>5138804</v>
      </c>
      <c r="C22" s="290" t="s">
        <v>7073</v>
      </c>
      <c r="D22" s="288">
        <v>44728</v>
      </c>
      <c r="E22" s="279" t="s">
        <v>594</v>
      </c>
      <c r="F22" s="289">
        <v>44728</v>
      </c>
      <c r="G22" s="135" t="s">
        <v>7055</v>
      </c>
      <c r="H22" s="135" t="s">
        <v>597</v>
      </c>
      <c r="I22" s="281" t="s">
        <v>1585</v>
      </c>
      <c r="J22" s="281" t="s">
        <v>2943</v>
      </c>
      <c r="K22" s="281">
        <v>2400000</v>
      </c>
      <c r="L22" s="135" t="s">
        <v>20</v>
      </c>
      <c r="M22" s="4" t="s">
        <v>597</v>
      </c>
      <c r="N22" s="282">
        <v>44735</v>
      </c>
      <c r="O22" s="283">
        <v>44733</v>
      </c>
      <c r="P22" s="276" t="s">
        <v>597</v>
      </c>
      <c r="Q22" s="276" t="s">
        <v>597</v>
      </c>
      <c r="R22" s="285" t="s">
        <v>6447</v>
      </c>
      <c r="S22" s="276" t="s">
        <v>597</v>
      </c>
      <c r="T22" s="276" t="s">
        <v>597</v>
      </c>
      <c r="U22" s="291" t="s">
        <v>3901</v>
      </c>
      <c r="V22" s="135" t="s">
        <v>3901</v>
      </c>
      <c r="W22" s="276" t="s">
        <v>4147</v>
      </c>
    </row>
    <row r="23" spans="1:23" s="272" customFormat="1" ht="18" customHeight="1" x14ac:dyDescent="0.3">
      <c r="A23" s="275" t="s">
        <v>1585</v>
      </c>
      <c r="B23" s="83">
        <v>5168438</v>
      </c>
      <c r="C23" s="277" t="s">
        <v>7432</v>
      </c>
      <c r="D23" s="293">
        <v>44739</v>
      </c>
      <c r="E23" s="279" t="s">
        <v>594</v>
      </c>
      <c r="F23" s="327">
        <v>44739</v>
      </c>
      <c r="G23" s="328" t="s">
        <v>7528</v>
      </c>
      <c r="H23" s="135" t="s">
        <v>597</v>
      </c>
      <c r="I23" s="281" t="s">
        <v>1585</v>
      </c>
      <c r="J23" s="285" t="s">
        <v>18</v>
      </c>
      <c r="K23" s="281" t="s">
        <v>9005</v>
      </c>
      <c r="L23" s="328" t="s">
        <v>11</v>
      </c>
      <c r="M23" s="4" t="s">
        <v>597</v>
      </c>
      <c r="N23" s="282">
        <v>44747</v>
      </c>
      <c r="O23" s="283">
        <v>44746</v>
      </c>
      <c r="P23" s="276" t="s">
        <v>597</v>
      </c>
      <c r="Q23" s="276" t="s">
        <v>597</v>
      </c>
      <c r="R23" s="285" t="s">
        <v>4686</v>
      </c>
      <c r="S23" s="276" t="s">
        <v>597</v>
      </c>
      <c r="T23" s="276" t="s">
        <v>597</v>
      </c>
      <c r="U23" s="291" t="s">
        <v>3901</v>
      </c>
      <c r="V23" s="135" t="s">
        <v>5599</v>
      </c>
      <c r="W23" s="276" t="s">
        <v>4147</v>
      </c>
    </row>
    <row r="24" spans="1:23" s="272" customFormat="1" ht="18" customHeight="1" x14ac:dyDescent="0.3">
      <c r="A24" s="275" t="s">
        <v>1585</v>
      </c>
      <c r="B24" s="86">
        <v>5135573</v>
      </c>
      <c r="C24" s="277" t="s">
        <v>6956</v>
      </c>
      <c r="D24" s="293">
        <v>44742</v>
      </c>
      <c r="E24" s="279" t="s">
        <v>594</v>
      </c>
      <c r="F24" s="327">
        <v>44742</v>
      </c>
      <c r="G24" s="328" t="s">
        <v>7508</v>
      </c>
      <c r="H24" s="135" t="s">
        <v>597</v>
      </c>
      <c r="I24" s="281" t="s">
        <v>1585</v>
      </c>
      <c r="J24" s="285" t="s">
        <v>2943</v>
      </c>
      <c r="K24" s="281">
        <v>2400000</v>
      </c>
      <c r="L24" s="328" t="s">
        <v>20</v>
      </c>
      <c r="M24" s="4" t="s">
        <v>597</v>
      </c>
      <c r="N24" s="282">
        <v>44744</v>
      </c>
      <c r="O24" s="283">
        <v>44744</v>
      </c>
      <c r="P24" s="276" t="s">
        <v>597</v>
      </c>
      <c r="Q24" s="276" t="s">
        <v>597</v>
      </c>
      <c r="R24" s="285" t="s">
        <v>6447</v>
      </c>
      <c r="S24" s="276" t="s">
        <v>597</v>
      </c>
      <c r="T24" s="276" t="s">
        <v>597</v>
      </c>
      <c r="U24" s="291" t="s">
        <v>3901</v>
      </c>
      <c r="V24" s="135" t="s">
        <v>5599</v>
      </c>
      <c r="W24" s="276" t="s">
        <v>4147</v>
      </c>
    </row>
    <row r="25" spans="1:23" s="272" customFormat="1" ht="18" customHeight="1" x14ac:dyDescent="0.3">
      <c r="A25" s="275" t="s">
        <v>1585</v>
      </c>
      <c r="B25" s="8">
        <v>5102696</v>
      </c>
      <c r="C25" s="277" t="s">
        <v>7657</v>
      </c>
      <c r="D25" s="293">
        <v>44749</v>
      </c>
      <c r="E25" s="279" t="s">
        <v>594</v>
      </c>
      <c r="F25" s="327">
        <v>44748</v>
      </c>
      <c r="G25" s="328" t="s">
        <v>7780</v>
      </c>
      <c r="H25" s="135" t="s">
        <v>597</v>
      </c>
      <c r="I25" s="281" t="s">
        <v>1585</v>
      </c>
      <c r="J25" s="285" t="s">
        <v>626</v>
      </c>
      <c r="K25" s="281" t="s">
        <v>9003</v>
      </c>
      <c r="L25" s="328" t="s">
        <v>20</v>
      </c>
      <c r="M25" s="4" t="s">
        <v>597</v>
      </c>
      <c r="N25" s="282">
        <v>44756</v>
      </c>
      <c r="O25" s="283">
        <v>44756</v>
      </c>
      <c r="P25" s="276" t="s">
        <v>597</v>
      </c>
      <c r="Q25" s="276" t="s">
        <v>597</v>
      </c>
      <c r="R25" s="285" t="s">
        <v>4687</v>
      </c>
      <c r="S25" s="276" t="s">
        <v>597</v>
      </c>
      <c r="T25" s="276" t="s">
        <v>597</v>
      </c>
      <c r="U25" s="291" t="s">
        <v>5599</v>
      </c>
      <c r="V25" s="135" t="s">
        <v>5599</v>
      </c>
      <c r="W25" s="276" t="s">
        <v>4147</v>
      </c>
    </row>
    <row r="26" spans="1:23" s="272" customFormat="1" ht="18" customHeight="1" x14ac:dyDescent="0.3">
      <c r="A26" s="275" t="s">
        <v>1585</v>
      </c>
      <c r="B26" s="83">
        <v>5168036</v>
      </c>
      <c r="C26" s="277" t="s">
        <v>7610</v>
      </c>
      <c r="D26" s="293">
        <v>44748</v>
      </c>
      <c r="E26" s="279" t="s">
        <v>594</v>
      </c>
      <c r="F26" s="327">
        <v>44748</v>
      </c>
      <c r="G26" s="328" t="s">
        <v>7611</v>
      </c>
      <c r="H26" s="135" t="s">
        <v>597</v>
      </c>
      <c r="I26" s="281" t="s">
        <v>1585</v>
      </c>
      <c r="J26" s="285" t="s">
        <v>2943</v>
      </c>
      <c r="K26" s="281">
        <v>2400000</v>
      </c>
      <c r="L26" s="328" t="s">
        <v>11</v>
      </c>
      <c r="M26" s="4" t="s">
        <v>597</v>
      </c>
      <c r="N26" s="282">
        <v>44748</v>
      </c>
      <c r="O26" s="283">
        <v>44748</v>
      </c>
      <c r="P26" s="276" t="s">
        <v>597</v>
      </c>
      <c r="Q26" s="276" t="s">
        <v>597</v>
      </c>
      <c r="R26" s="285" t="s">
        <v>6447</v>
      </c>
      <c r="S26" s="276" t="s">
        <v>597</v>
      </c>
      <c r="T26" s="276" t="s">
        <v>597</v>
      </c>
      <c r="U26" s="291" t="s">
        <v>5599</v>
      </c>
      <c r="V26" s="135" t="s">
        <v>5599</v>
      </c>
      <c r="W26" s="276" t="s">
        <v>4147</v>
      </c>
    </row>
    <row r="27" spans="1:23" s="272" customFormat="1" ht="18" customHeight="1" x14ac:dyDescent="0.3">
      <c r="A27" s="275" t="s">
        <v>1585</v>
      </c>
      <c r="B27" s="83">
        <v>5198512</v>
      </c>
      <c r="C27" s="277" t="s">
        <v>8034</v>
      </c>
      <c r="D27" s="327">
        <v>44758</v>
      </c>
      <c r="E27" s="279" t="s">
        <v>594</v>
      </c>
      <c r="F27" s="327">
        <v>44758</v>
      </c>
      <c r="G27" s="328" t="s">
        <v>7938</v>
      </c>
      <c r="H27" s="135" t="s">
        <v>597</v>
      </c>
      <c r="I27" s="281" t="s">
        <v>1585</v>
      </c>
      <c r="J27" s="285" t="s">
        <v>2943</v>
      </c>
      <c r="K27" s="281">
        <v>2400000</v>
      </c>
      <c r="L27" s="328" t="s">
        <v>20</v>
      </c>
      <c r="M27" s="4" t="s">
        <v>597</v>
      </c>
      <c r="N27" s="282">
        <v>44759</v>
      </c>
      <c r="O27" s="283">
        <v>44760</v>
      </c>
      <c r="P27" s="276" t="s">
        <v>597</v>
      </c>
      <c r="Q27" s="276" t="s">
        <v>597</v>
      </c>
      <c r="R27" s="285" t="s">
        <v>6447</v>
      </c>
      <c r="S27" s="276" t="s">
        <v>597</v>
      </c>
      <c r="T27" s="276" t="s">
        <v>597</v>
      </c>
      <c r="U27" s="291" t="s">
        <v>5599</v>
      </c>
      <c r="V27" s="135" t="s">
        <v>5599</v>
      </c>
      <c r="W27" s="276" t="s">
        <v>4147</v>
      </c>
    </row>
    <row r="28" spans="1:23" s="272" customFormat="1" ht="18" customHeight="1" x14ac:dyDescent="0.3">
      <c r="A28" s="275" t="s">
        <v>1585</v>
      </c>
      <c r="B28" s="5">
        <v>5099181</v>
      </c>
      <c r="C28" s="277" t="s">
        <v>8146</v>
      </c>
      <c r="D28" s="327">
        <v>44765</v>
      </c>
      <c r="E28" s="279" t="s">
        <v>594</v>
      </c>
      <c r="F28" s="327">
        <v>44765</v>
      </c>
      <c r="G28" s="328" t="s">
        <v>8096</v>
      </c>
      <c r="H28" s="135" t="s">
        <v>597</v>
      </c>
      <c r="I28" s="281" t="s">
        <v>1585</v>
      </c>
      <c r="J28" s="285" t="s">
        <v>18</v>
      </c>
      <c r="K28" s="281" t="s">
        <v>9005</v>
      </c>
      <c r="L28" s="328" t="s">
        <v>20</v>
      </c>
      <c r="M28" s="4" t="s">
        <v>597</v>
      </c>
      <c r="N28" s="282">
        <v>44768</v>
      </c>
      <c r="O28" s="283">
        <v>44768</v>
      </c>
      <c r="P28" s="276" t="s">
        <v>597</v>
      </c>
      <c r="Q28" s="276" t="s">
        <v>597</v>
      </c>
      <c r="R28" s="285" t="s">
        <v>4685</v>
      </c>
      <c r="S28" s="276" t="s">
        <v>597</v>
      </c>
      <c r="T28" s="276" t="s">
        <v>597</v>
      </c>
      <c r="U28" s="291" t="s">
        <v>5599</v>
      </c>
      <c r="V28" s="135" t="s">
        <v>5599</v>
      </c>
      <c r="W28" s="276" t="s">
        <v>4147</v>
      </c>
    </row>
    <row r="29" spans="1:23" s="272" customFormat="1" ht="18" customHeight="1" x14ac:dyDescent="0.3">
      <c r="A29" s="275" t="s">
        <v>1585</v>
      </c>
      <c r="B29" s="8">
        <v>5120713</v>
      </c>
      <c r="C29" s="277" t="s">
        <v>8171</v>
      </c>
      <c r="D29" s="294">
        <v>44768</v>
      </c>
      <c r="E29" s="279" t="s">
        <v>594</v>
      </c>
      <c r="F29" s="294">
        <v>44768</v>
      </c>
      <c r="G29" s="328" t="s">
        <v>8160</v>
      </c>
      <c r="H29" s="135" t="s">
        <v>597</v>
      </c>
      <c r="I29" s="281" t="s">
        <v>1585</v>
      </c>
      <c r="J29" s="285" t="s">
        <v>626</v>
      </c>
      <c r="K29" s="281" t="s">
        <v>9003</v>
      </c>
      <c r="L29" s="328" t="s">
        <v>20</v>
      </c>
      <c r="M29" s="4" t="s">
        <v>597</v>
      </c>
      <c r="N29" s="282">
        <v>44772</v>
      </c>
      <c r="O29" s="283">
        <v>44770</v>
      </c>
      <c r="P29" s="276" t="s">
        <v>597</v>
      </c>
      <c r="Q29" s="276" t="s">
        <v>597</v>
      </c>
      <c r="R29" s="285" t="s">
        <v>4687</v>
      </c>
      <c r="S29" s="276" t="s">
        <v>597</v>
      </c>
      <c r="T29" s="276" t="s">
        <v>597</v>
      </c>
      <c r="U29" s="291" t="s">
        <v>5599</v>
      </c>
      <c r="V29" s="135" t="s">
        <v>5599</v>
      </c>
      <c r="W29" s="276" t="s">
        <v>4147</v>
      </c>
    </row>
    <row r="30" spans="1:23" s="272" customFormat="1" ht="18" customHeight="1" x14ac:dyDescent="0.3">
      <c r="A30" s="275" t="s">
        <v>1585</v>
      </c>
      <c r="B30" s="8">
        <v>5120700</v>
      </c>
      <c r="C30" s="277" t="s">
        <v>8617</v>
      </c>
      <c r="D30" s="293">
        <v>44789</v>
      </c>
      <c r="E30" s="279" t="s">
        <v>594</v>
      </c>
      <c r="F30" s="327">
        <v>44791</v>
      </c>
      <c r="G30" s="328" t="s">
        <v>8610</v>
      </c>
      <c r="H30" s="135" t="s">
        <v>597</v>
      </c>
      <c r="I30" s="281" t="s">
        <v>1585</v>
      </c>
      <c r="J30" s="285" t="s">
        <v>18</v>
      </c>
      <c r="K30" s="281" t="s">
        <v>9005</v>
      </c>
      <c r="L30" s="328" t="s">
        <v>20</v>
      </c>
      <c r="M30" s="4" t="s">
        <v>597</v>
      </c>
      <c r="N30" s="282">
        <v>44791</v>
      </c>
      <c r="O30" s="283">
        <v>44791</v>
      </c>
      <c r="P30" s="276" t="s">
        <v>597</v>
      </c>
      <c r="Q30" s="276" t="s">
        <v>597</v>
      </c>
      <c r="R30" s="285" t="s">
        <v>4685</v>
      </c>
      <c r="S30" s="276" t="s">
        <v>597</v>
      </c>
      <c r="T30" s="276" t="s">
        <v>597</v>
      </c>
      <c r="U30" s="291" t="s">
        <v>3366</v>
      </c>
      <c r="V30" s="291" t="s">
        <v>3366</v>
      </c>
      <c r="W30" s="276" t="s">
        <v>4147</v>
      </c>
    </row>
    <row r="31" spans="1:23" s="272" customFormat="1" ht="18" customHeight="1" x14ac:dyDescent="0.3">
      <c r="A31" s="275" t="s">
        <v>1585</v>
      </c>
      <c r="B31" s="8">
        <v>5243137</v>
      </c>
      <c r="C31" s="277" t="s">
        <v>8718</v>
      </c>
      <c r="D31" s="293">
        <v>44791</v>
      </c>
      <c r="E31" s="279" t="s">
        <v>594</v>
      </c>
      <c r="F31" s="327">
        <v>44791</v>
      </c>
      <c r="G31" s="328" t="s">
        <v>8695</v>
      </c>
      <c r="H31" s="135" t="s">
        <v>597</v>
      </c>
      <c r="I31" s="281" t="s">
        <v>1585</v>
      </c>
      <c r="J31" s="285" t="s">
        <v>2943</v>
      </c>
      <c r="K31" s="281">
        <v>2400000</v>
      </c>
      <c r="L31" s="328" t="s">
        <v>20</v>
      </c>
      <c r="M31" s="4" t="s">
        <v>597</v>
      </c>
      <c r="N31" s="282">
        <v>44795</v>
      </c>
      <c r="O31" s="283">
        <v>44795</v>
      </c>
      <c r="P31" s="276" t="s">
        <v>597</v>
      </c>
      <c r="Q31" s="276" t="s">
        <v>597</v>
      </c>
      <c r="R31" s="285" t="s">
        <v>6447</v>
      </c>
      <c r="S31" s="276" t="s">
        <v>597</v>
      </c>
      <c r="T31" s="276" t="s">
        <v>597</v>
      </c>
      <c r="U31" s="291" t="s">
        <v>3366</v>
      </c>
      <c r="V31" s="291" t="s">
        <v>3366</v>
      </c>
      <c r="W31" s="276" t="s">
        <v>4147</v>
      </c>
    </row>
    <row r="32" spans="1:23" s="272" customFormat="1" ht="18" customHeight="1" x14ac:dyDescent="0.3">
      <c r="A32" s="275" t="s">
        <v>1585</v>
      </c>
      <c r="B32" s="8">
        <v>5224921</v>
      </c>
      <c r="C32" s="277" t="s">
        <v>8832</v>
      </c>
      <c r="D32" s="293">
        <v>44791</v>
      </c>
      <c r="E32" s="279" t="s">
        <v>594</v>
      </c>
      <c r="F32" s="327">
        <v>44799</v>
      </c>
      <c r="G32" s="328" t="s">
        <v>8823</v>
      </c>
      <c r="H32" s="135" t="s">
        <v>597</v>
      </c>
      <c r="I32" s="281" t="s">
        <v>1585</v>
      </c>
      <c r="J32" s="285" t="s">
        <v>18</v>
      </c>
      <c r="K32" s="281" t="s">
        <v>9005</v>
      </c>
      <c r="L32" s="328" t="s">
        <v>20</v>
      </c>
      <c r="M32" s="4" t="s">
        <v>597</v>
      </c>
      <c r="N32" s="282">
        <v>44800</v>
      </c>
      <c r="O32" s="283">
        <v>44797</v>
      </c>
      <c r="P32" s="276" t="s">
        <v>597</v>
      </c>
      <c r="Q32" s="276" t="s">
        <v>597</v>
      </c>
      <c r="R32" s="285" t="s">
        <v>4685</v>
      </c>
      <c r="S32" s="276" t="s">
        <v>597</v>
      </c>
      <c r="T32" s="276" t="s">
        <v>597</v>
      </c>
      <c r="U32" s="291" t="s">
        <v>3366</v>
      </c>
      <c r="V32" s="291" t="s">
        <v>3366</v>
      </c>
      <c r="W32" s="276" t="s">
        <v>4147</v>
      </c>
    </row>
    <row r="33" spans="1:23" s="272" customFormat="1" ht="18" customHeight="1" x14ac:dyDescent="0.3">
      <c r="A33" s="275" t="s">
        <v>1585</v>
      </c>
      <c r="B33" s="83">
        <v>5216197</v>
      </c>
      <c r="C33" s="277" t="s">
        <v>8833</v>
      </c>
      <c r="D33" s="293">
        <v>44799</v>
      </c>
      <c r="E33" s="279" t="s">
        <v>594</v>
      </c>
      <c r="F33" s="327">
        <v>44799</v>
      </c>
      <c r="G33" s="328" t="s">
        <v>8824</v>
      </c>
      <c r="H33" s="135" t="s">
        <v>597</v>
      </c>
      <c r="I33" s="281" t="s">
        <v>1585</v>
      </c>
      <c r="J33" s="285" t="s">
        <v>2943</v>
      </c>
      <c r="K33" s="281">
        <v>2400000</v>
      </c>
      <c r="L33" s="328" t="s">
        <v>20</v>
      </c>
      <c r="M33" s="4" t="s">
        <v>597</v>
      </c>
      <c r="N33" s="282">
        <v>44802</v>
      </c>
      <c r="O33" s="283">
        <v>44799</v>
      </c>
      <c r="P33" s="276" t="s">
        <v>597</v>
      </c>
      <c r="Q33" s="276" t="s">
        <v>597</v>
      </c>
      <c r="R33" s="285" t="s">
        <v>6447</v>
      </c>
      <c r="S33" s="276" t="s">
        <v>597</v>
      </c>
      <c r="T33" s="276" t="s">
        <v>597</v>
      </c>
      <c r="U33" s="291" t="s">
        <v>3366</v>
      </c>
      <c r="V33" s="291" t="s">
        <v>3366</v>
      </c>
      <c r="W33" s="276" t="s">
        <v>4147</v>
      </c>
    </row>
    <row r="34" spans="1:23" s="272" customFormat="1" ht="18" customHeight="1" x14ac:dyDescent="0.3">
      <c r="A34" s="275" t="s">
        <v>1585</v>
      </c>
      <c r="B34" s="83">
        <v>5135745</v>
      </c>
      <c r="C34" s="277" t="s">
        <v>8918</v>
      </c>
      <c r="D34" s="293">
        <v>44798</v>
      </c>
      <c r="E34" s="279" t="s">
        <v>594</v>
      </c>
      <c r="F34" s="327">
        <v>44803</v>
      </c>
      <c r="G34" s="328" t="s">
        <v>8888</v>
      </c>
      <c r="H34" s="135" t="s">
        <v>597</v>
      </c>
      <c r="I34" s="281" t="s">
        <v>1585</v>
      </c>
      <c r="J34" s="285" t="s">
        <v>18</v>
      </c>
      <c r="K34" s="281" t="s">
        <v>9005</v>
      </c>
      <c r="L34" s="328" t="s">
        <v>20</v>
      </c>
      <c r="M34" s="4" t="s">
        <v>597</v>
      </c>
      <c r="N34" s="282">
        <v>44803</v>
      </c>
      <c r="O34" s="283">
        <v>44802</v>
      </c>
      <c r="P34" s="276" t="s">
        <v>597</v>
      </c>
      <c r="Q34" s="276" t="s">
        <v>597</v>
      </c>
      <c r="R34" s="285" t="s">
        <v>4685</v>
      </c>
      <c r="S34" s="276" t="s">
        <v>597</v>
      </c>
      <c r="T34" s="276" t="s">
        <v>597</v>
      </c>
      <c r="U34" s="291" t="s">
        <v>3366</v>
      </c>
      <c r="V34" s="291" t="s">
        <v>3366</v>
      </c>
      <c r="W34" s="276" t="s">
        <v>4147</v>
      </c>
    </row>
    <row r="35" spans="1:23" s="272" customFormat="1" ht="18" customHeight="1" x14ac:dyDescent="0.3">
      <c r="A35" s="295" t="s">
        <v>1581</v>
      </c>
      <c r="B35" s="276" t="s">
        <v>630</v>
      </c>
      <c r="C35" s="277" t="s">
        <v>630</v>
      </c>
      <c r="D35" s="296">
        <v>44576</v>
      </c>
      <c r="E35" s="279" t="s">
        <v>630</v>
      </c>
      <c r="F35" s="296">
        <v>44221</v>
      </c>
      <c r="G35" s="135" t="s">
        <v>1177</v>
      </c>
      <c r="H35" s="135" t="s">
        <v>686</v>
      </c>
      <c r="I35" s="281" t="s">
        <v>8862</v>
      </c>
      <c r="J35" s="281" t="s">
        <v>18</v>
      </c>
      <c r="K35" s="281" t="s">
        <v>9005</v>
      </c>
      <c r="L35" s="135" t="s">
        <v>20</v>
      </c>
      <c r="M35" s="5" t="s">
        <v>1179</v>
      </c>
      <c r="N35" s="282" t="s">
        <v>1253</v>
      </c>
      <c r="O35" s="283" t="s">
        <v>1253</v>
      </c>
      <c r="P35" s="283" t="s">
        <v>1253</v>
      </c>
      <c r="Q35" s="284" t="s">
        <v>1253</v>
      </c>
      <c r="R35" s="285" t="s">
        <v>4686</v>
      </c>
      <c r="S35" s="280" t="s">
        <v>1253</v>
      </c>
      <c r="T35" s="286" t="s">
        <v>609</v>
      </c>
      <c r="U35" s="287"/>
      <c r="V35" s="135"/>
      <c r="W35" s="276" t="s">
        <v>630</v>
      </c>
    </row>
    <row r="36" spans="1:23" s="272" customFormat="1" ht="18" customHeight="1" x14ac:dyDescent="0.3">
      <c r="A36" s="295" t="s">
        <v>1581</v>
      </c>
      <c r="B36" s="276" t="s">
        <v>630</v>
      </c>
      <c r="C36" s="277" t="s">
        <v>630</v>
      </c>
      <c r="D36" s="296">
        <v>44639</v>
      </c>
      <c r="E36" s="279" t="s">
        <v>630</v>
      </c>
      <c r="F36" s="296">
        <v>44232</v>
      </c>
      <c r="G36" s="135" t="s">
        <v>1414</v>
      </c>
      <c r="H36" s="135" t="s">
        <v>686</v>
      </c>
      <c r="I36" s="281" t="s">
        <v>8862</v>
      </c>
      <c r="J36" s="281" t="s">
        <v>18</v>
      </c>
      <c r="K36" s="281" t="s">
        <v>9005</v>
      </c>
      <c r="L36" s="135" t="s">
        <v>20</v>
      </c>
      <c r="M36" s="5" t="s">
        <v>1404</v>
      </c>
      <c r="N36" s="282" t="s">
        <v>1253</v>
      </c>
      <c r="O36" s="283" t="s">
        <v>1253</v>
      </c>
      <c r="P36" s="283" t="s">
        <v>1253</v>
      </c>
      <c r="Q36" s="284" t="s">
        <v>1253</v>
      </c>
      <c r="R36" s="285" t="s">
        <v>4686</v>
      </c>
      <c r="S36" s="280" t="s">
        <v>1253</v>
      </c>
      <c r="T36" s="286" t="s">
        <v>623</v>
      </c>
      <c r="U36" s="287"/>
      <c r="V36" s="135"/>
      <c r="W36" s="276" t="s">
        <v>630</v>
      </c>
    </row>
    <row r="37" spans="1:23" s="272" customFormat="1" ht="18" customHeight="1" x14ac:dyDescent="0.3">
      <c r="A37" s="295" t="s">
        <v>1581</v>
      </c>
      <c r="B37" s="276" t="s">
        <v>630</v>
      </c>
      <c r="C37" s="277" t="s">
        <v>630</v>
      </c>
      <c r="D37" s="296">
        <v>44665</v>
      </c>
      <c r="E37" s="279" t="s">
        <v>630</v>
      </c>
      <c r="F37" s="296">
        <v>44238</v>
      </c>
      <c r="G37" s="135" t="s">
        <v>1563</v>
      </c>
      <c r="H37" s="135" t="s">
        <v>64</v>
      </c>
      <c r="I37" s="281" t="s">
        <v>4644</v>
      </c>
      <c r="J37" s="281" t="s">
        <v>18</v>
      </c>
      <c r="K37" s="281" t="s">
        <v>9005</v>
      </c>
      <c r="L37" s="135" t="s">
        <v>20</v>
      </c>
      <c r="M37" s="5" t="s">
        <v>1564</v>
      </c>
      <c r="N37" s="282" t="s">
        <v>1253</v>
      </c>
      <c r="O37" s="283" t="s">
        <v>1253</v>
      </c>
      <c r="P37" s="283" t="s">
        <v>1253</v>
      </c>
      <c r="Q37" s="284" t="s">
        <v>1253</v>
      </c>
      <c r="R37" s="285" t="s">
        <v>4686</v>
      </c>
      <c r="S37" s="280" t="s">
        <v>1253</v>
      </c>
      <c r="T37" s="286" t="s">
        <v>623</v>
      </c>
      <c r="U37" s="287"/>
      <c r="V37" s="135"/>
      <c r="W37" s="276" t="s">
        <v>630</v>
      </c>
    </row>
    <row r="38" spans="1:23" s="272" customFormat="1" ht="18" customHeight="1" x14ac:dyDescent="0.3">
      <c r="A38" s="295" t="s">
        <v>3627</v>
      </c>
      <c r="B38" s="276">
        <v>4961866</v>
      </c>
      <c r="C38" s="277" t="s">
        <v>6463</v>
      </c>
      <c r="D38" s="296">
        <v>44610</v>
      </c>
      <c r="E38" s="279" t="s">
        <v>594</v>
      </c>
      <c r="F38" s="296">
        <v>44238</v>
      </c>
      <c r="G38" s="135" t="s">
        <v>1615</v>
      </c>
      <c r="H38" s="135" t="s">
        <v>16</v>
      </c>
      <c r="I38" s="281" t="s">
        <v>7086</v>
      </c>
      <c r="J38" s="281" t="s">
        <v>626</v>
      </c>
      <c r="K38" s="281" t="s">
        <v>9003</v>
      </c>
      <c r="L38" s="135" t="s">
        <v>52</v>
      </c>
      <c r="M38" s="5" t="s">
        <v>1651</v>
      </c>
      <c r="N38" s="282">
        <v>44624</v>
      </c>
      <c r="O38" s="283">
        <v>44616</v>
      </c>
      <c r="P38" s="283">
        <v>44616</v>
      </c>
      <c r="Q38" s="284">
        <v>44620</v>
      </c>
      <c r="R38" s="285" t="s">
        <v>6464</v>
      </c>
      <c r="S38" s="280"/>
      <c r="T38" s="286" t="s">
        <v>605</v>
      </c>
      <c r="U38" s="287"/>
      <c r="V38" s="287" t="s">
        <v>3899</v>
      </c>
      <c r="W38" s="276" t="s">
        <v>3909</v>
      </c>
    </row>
    <row r="39" spans="1:23" s="274" customFormat="1" ht="18" customHeight="1" x14ac:dyDescent="0.3">
      <c r="A39" s="295" t="s">
        <v>1581</v>
      </c>
      <c r="B39" s="276" t="s">
        <v>630</v>
      </c>
      <c r="C39" s="277" t="s">
        <v>630</v>
      </c>
      <c r="D39" s="296">
        <v>44744</v>
      </c>
      <c r="E39" s="279" t="s">
        <v>630</v>
      </c>
      <c r="F39" s="296">
        <v>44291</v>
      </c>
      <c r="G39" s="135" t="s">
        <v>2509</v>
      </c>
      <c r="H39" s="135" t="s">
        <v>57</v>
      </c>
      <c r="I39" s="281" t="s">
        <v>8538</v>
      </c>
      <c r="J39" s="281" t="s">
        <v>18</v>
      </c>
      <c r="K39" s="281" t="s">
        <v>9005</v>
      </c>
      <c r="L39" s="135" t="s">
        <v>11</v>
      </c>
      <c r="M39" s="5" t="s">
        <v>2511</v>
      </c>
      <c r="N39" s="282" t="s">
        <v>1253</v>
      </c>
      <c r="O39" s="283" t="s">
        <v>1253</v>
      </c>
      <c r="P39" s="283" t="s">
        <v>1253</v>
      </c>
      <c r="Q39" s="284" t="s">
        <v>1253</v>
      </c>
      <c r="R39" s="285" t="s">
        <v>4686</v>
      </c>
      <c r="S39" s="280" t="s">
        <v>1253</v>
      </c>
      <c r="T39" s="286" t="s">
        <v>609</v>
      </c>
      <c r="U39" s="287"/>
      <c r="V39" s="276"/>
      <c r="W39" s="276" t="s">
        <v>630</v>
      </c>
    </row>
    <row r="40" spans="1:23" s="272" customFormat="1" ht="18" customHeight="1" x14ac:dyDescent="0.3">
      <c r="A40" s="295" t="s">
        <v>5</v>
      </c>
      <c r="B40" s="276" t="s">
        <v>319</v>
      </c>
      <c r="C40" s="277"/>
      <c r="D40" s="288"/>
      <c r="E40" s="279"/>
      <c r="F40" s="289">
        <v>44333</v>
      </c>
      <c r="G40" s="135" t="s">
        <v>2703</v>
      </c>
      <c r="H40" s="135" t="s">
        <v>232</v>
      </c>
      <c r="I40" s="281" t="s">
        <v>8863</v>
      </c>
      <c r="J40" s="281" t="s">
        <v>626</v>
      </c>
      <c r="K40" s="281" t="s">
        <v>9003</v>
      </c>
      <c r="L40" s="135" t="s">
        <v>52</v>
      </c>
      <c r="M40" s="5" t="s">
        <v>2705</v>
      </c>
      <c r="N40" s="282"/>
      <c r="O40" s="283"/>
      <c r="P40" s="283"/>
      <c r="Q40" s="284"/>
      <c r="R40" s="285" t="s">
        <v>6464</v>
      </c>
      <c r="S40" s="280"/>
      <c r="T40" s="286" t="s">
        <v>609</v>
      </c>
      <c r="U40" s="287"/>
      <c r="V40" s="135"/>
      <c r="W40" s="276"/>
    </row>
    <row r="41" spans="1:23" s="272" customFormat="1" ht="18" customHeight="1" x14ac:dyDescent="0.3">
      <c r="A41" s="295" t="s">
        <v>1581</v>
      </c>
      <c r="B41" s="276" t="s">
        <v>630</v>
      </c>
      <c r="C41" s="277" t="s">
        <v>630</v>
      </c>
      <c r="D41" s="288">
        <v>44714</v>
      </c>
      <c r="E41" s="279" t="s">
        <v>630</v>
      </c>
      <c r="F41" s="289">
        <v>44384</v>
      </c>
      <c r="G41" s="135" t="s">
        <v>3128</v>
      </c>
      <c r="H41" s="194" t="s">
        <v>64</v>
      </c>
      <c r="I41" s="281" t="s">
        <v>4644</v>
      </c>
      <c r="J41" s="281" t="s">
        <v>18</v>
      </c>
      <c r="K41" s="281" t="s">
        <v>9005</v>
      </c>
      <c r="L41" s="194" t="s">
        <v>354</v>
      </c>
      <c r="M41" s="5" t="s">
        <v>3127</v>
      </c>
      <c r="N41" s="282" t="s">
        <v>1253</v>
      </c>
      <c r="O41" s="283" t="s">
        <v>1253</v>
      </c>
      <c r="P41" s="283" t="s">
        <v>1253</v>
      </c>
      <c r="Q41" s="284" t="s">
        <v>1253</v>
      </c>
      <c r="R41" s="285" t="s">
        <v>4685</v>
      </c>
      <c r="S41" s="280" t="s">
        <v>1253</v>
      </c>
      <c r="T41" s="286" t="s">
        <v>605</v>
      </c>
      <c r="U41" s="135"/>
      <c r="V41" s="135"/>
      <c r="W41" s="276" t="s">
        <v>630</v>
      </c>
    </row>
    <row r="42" spans="1:23" s="272" customFormat="1" ht="18" customHeight="1" x14ac:dyDescent="0.3">
      <c r="A42" s="295" t="s">
        <v>5</v>
      </c>
      <c r="B42" s="276" t="s">
        <v>319</v>
      </c>
      <c r="C42" s="277"/>
      <c r="D42" s="288"/>
      <c r="E42" s="279"/>
      <c r="F42" s="289">
        <v>44390</v>
      </c>
      <c r="G42" s="135" t="s">
        <v>3168</v>
      </c>
      <c r="H42" s="135" t="s">
        <v>232</v>
      </c>
      <c r="I42" s="281" t="s">
        <v>8863</v>
      </c>
      <c r="J42" s="281" t="s">
        <v>645</v>
      </c>
      <c r="K42" s="281" t="s">
        <v>9002</v>
      </c>
      <c r="L42" s="135" t="s">
        <v>20</v>
      </c>
      <c r="M42" s="5" t="s">
        <v>3169</v>
      </c>
      <c r="N42" s="282"/>
      <c r="O42" s="283"/>
      <c r="P42" s="283"/>
      <c r="Q42" s="284"/>
      <c r="R42" s="285" t="s">
        <v>4490</v>
      </c>
      <c r="S42" s="280"/>
      <c r="T42" s="286" t="s">
        <v>609</v>
      </c>
      <c r="U42" s="135"/>
      <c r="V42" s="135"/>
      <c r="W42" s="276"/>
    </row>
    <row r="43" spans="1:23" s="272" customFormat="1" ht="18" customHeight="1" x14ac:dyDescent="0.3">
      <c r="A43" s="295" t="s">
        <v>3627</v>
      </c>
      <c r="B43" s="135">
        <v>5008826</v>
      </c>
      <c r="C43" s="277" t="s">
        <v>6465</v>
      </c>
      <c r="D43" s="288">
        <v>44645</v>
      </c>
      <c r="E43" s="279" t="s">
        <v>594</v>
      </c>
      <c r="F43" s="289">
        <v>44394</v>
      </c>
      <c r="G43" s="194" t="s">
        <v>7872</v>
      </c>
      <c r="H43" s="135" t="s">
        <v>725</v>
      </c>
      <c r="I43" s="281" t="s">
        <v>2454</v>
      </c>
      <c r="J43" s="281" t="s">
        <v>645</v>
      </c>
      <c r="K43" s="281" t="s">
        <v>9002</v>
      </c>
      <c r="L43" s="135" t="s">
        <v>20</v>
      </c>
      <c r="M43" s="5" t="s">
        <v>3176</v>
      </c>
      <c r="N43" s="282">
        <v>44653</v>
      </c>
      <c r="O43" s="283">
        <v>44647</v>
      </c>
      <c r="P43" s="283">
        <v>44646</v>
      </c>
      <c r="Q43" s="284">
        <v>44651</v>
      </c>
      <c r="R43" s="285" t="s">
        <v>4490</v>
      </c>
      <c r="S43" s="280"/>
      <c r="T43" s="286" t="s">
        <v>623</v>
      </c>
      <c r="U43" s="135"/>
      <c r="V43" s="135" t="s">
        <v>5568</v>
      </c>
      <c r="W43" s="276" t="s">
        <v>3909</v>
      </c>
    </row>
    <row r="44" spans="1:23" s="272" customFormat="1" ht="18" customHeight="1" x14ac:dyDescent="0.3">
      <c r="A44" s="295" t="s">
        <v>3627</v>
      </c>
      <c r="B44" s="83">
        <v>5188266</v>
      </c>
      <c r="C44" s="277" t="s">
        <v>7835</v>
      </c>
      <c r="D44" s="288">
        <v>44758</v>
      </c>
      <c r="E44" s="279" t="s">
        <v>594</v>
      </c>
      <c r="F44" s="289">
        <v>44396</v>
      </c>
      <c r="G44" s="135" t="s">
        <v>3208</v>
      </c>
      <c r="H44" s="135" t="s">
        <v>686</v>
      </c>
      <c r="I44" s="281" t="s">
        <v>8862</v>
      </c>
      <c r="J44" s="281" t="s">
        <v>626</v>
      </c>
      <c r="K44" s="281" t="s">
        <v>9003</v>
      </c>
      <c r="L44" s="135" t="s">
        <v>52</v>
      </c>
      <c r="M44" s="5" t="s">
        <v>3209</v>
      </c>
      <c r="N44" s="282">
        <v>44775</v>
      </c>
      <c r="O44" s="283">
        <v>44764</v>
      </c>
      <c r="P44" s="283">
        <v>44758</v>
      </c>
      <c r="Q44" s="284">
        <v>44764</v>
      </c>
      <c r="R44" s="285" t="s">
        <v>6464</v>
      </c>
      <c r="S44" s="280" t="s">
        <v>1253</v>
      </c>
      <c r="T44" s="286" t="s">
        <v>623</v>
      </c>
      <c r="U44" s="135"/>
      <c r="V44" s="291" t="s">
        <v>3366</v>
      </c>
      <c r="W44" s="276" t="s">
        <v>3909</v>
      </c>
    </row>
    <row r="45" spans="1:23" s="272" customFormat="1" ht="18" customHeight="1" x14ac:dyDescent="0.3">
      <c r="A45" s="295" t="s">
        <v>3627</v>
      </c>
      <c r="B45" s="136">
        <v>4866917</v>
      </c>
      <c r="C45" s="277" t="s">
        <v>4788</v>
      </c>
      <c r="D45" s="288">
        <v>44550</v>
      </c>
      <c r="E45" s="279" t="s">
        <v>594</v>
      </c>
      <c r="F45" s="289">
        <v>44397</v>
      </c>
      <c r="G45" s="194" t="s">
        <v>7873</v>
      </c>
      <c r="H45" s="135" t="s">
        <v>16</v>
      </c>
      <c r="I45" s="281" t="s">
        <v>7086</v>
      </c>
      <c r="J45" s="281" t="s">
        <v>626</v>
      </c>
      <c r="K45" s="281" t="s">
        <v>9003</v>
      </c>
      <c r="L45" s="194" t="s">
        <v>20</v>
      </c>
      <c r="M45" s="5" t="s">
        <v>3211</v>
      </c>
      <c r="N45" s="282">
        <v>44565</v>
      </c>
      <c r="O45" s="297">
        <v>44551</v>
      </c>
      <c r="P45" s="283">
        <v>44559</v>
      </c>
      <c r="Q45" s="284">
        <v>44560</v>
      </c>
      <c r="R45" s="285" t="s">
        <v>6464</v>
      </c>
      <c r="S45" s="280"/>
      <c r="T45" s="286" t="s">
        <v>609</v>
      </c>
      <c r="U45" s="135"/>
      <c r="V45" s="135" t="s">
        <v>3897</v>
      </c>
      <c r="W45" s="276" t="s">
        <v>3909</v>
      </c>
    </row>
    <row r="46" spans="1:23" s="272" customFormat="1" ht="18" customHeight="1" x14ac:dyDescent="0.3">
      <c r="A46" s="295" t="s">
        <v>3627</v>
      </c>
      <c r="B46" s="124">
        <v>4855119</v>
      </c>
      <c r="C46" s="277" t="s">
        <v>4789</v>
      </c>
      <c r="D46" s="288">
        <v>44538</v>
      </c>
      <c r="E46" s="279" t="s">
        <v>594</v>
      </c>
      <c r="F46" s="289">
        <v>44397</v>
      </c>
      <c r="G46" s="135" t="s">
        <v>3213</v>
      </c>
      <c r="H46" s="135" t="s">
        <v>16</v>
      </c>
      <c r="I46" s="281" t="s">
        <v>7086</v>
      </c>
      <c r="J46" s="281" t="s">
        <v>626</v>
      </c>
      <c r="K46" s="281" t="s">
        <v>9003</v>
      </c>
      <c r="L46" s="135" t="s">
        <v>20</v>
      </c>
      <c r="M46" s="5" t="s">
        <v>3214</v>
      </c>
      <c r="N46" s="282">
        <v>44565</v>
      </c>
      <c r="O46" s="297">
        <v>44551</v>
      </c>
      <c r="P46" s="283">
        <v>44559</v>
      </c>
      <c r="Q46" s="284">
        <v>44560</v>
      </c>
      <c r="R46" s="285" t="s">
        <v>6464</v>
      </c>
      <c r="S46" s="280"/>
      <c r="T46" s="286" t="s">
        <v>609</v>
      </c>
      <c r="U46" s="135"/>
      <c r="V46" s="135" t="s">
        <v>3897</v>
      </c>
      <c r="W46" s="276" t="s">
        <v>3909</v>
      </c>
    </row>
    <row r="47" spans="1:23" s="272" customFormat="1" ht="18" customHeight="1" x14ac:dyDescent="0.3">
      <c r="A47" s="295" t="s">
        <v>3627</v>
      </c>
      <c r="B47" s="135">
        <v>4880663</v>
      </c>
      <c r="C47" s="277" t="s">
        <v>4801</v>
      </c>
      <c r="D47" s="288">
        <v>44544</v>
      </c>
      <c r="E47" s="279" t="s">
        <v>594</v>
      </c>
      <c r="F47" s="289">
        <v>44397</v>
      </c>
      <c r="G47" s="135" t="s">
        <v>3221</v>
      </c>
      <c r="H47" s="135" t="s">
        <v>82</v>
      </c>
      <c r="I47" s="281" t="s">
        <v>4644</v>
      </c>
      <c r="J47" s="281" t="s">
        <v>645</v>
      </c>
      <c r="K47" s="281" t="s">
        <v>9002</v>
      </c>
      <c r="L47" s="135" t="s">
        <v>20</v>
      </c>
      <c r="M47" s="5" t="s">
        <v>3220</v>
      </c>
      <c r="N47" s="282">
        <v>44567</v>
      </c>
      <c r="O47" s="297">
        <v>44555</v>
      </c>
      <c r="P47" s="283">
        <v>44559</v>
      </c>
      <c r="Q47" s="284">
        <v>44560</v>
      </c>
      <c r="R47" s="285" t="s">
        <v>4490</v>
      </c>
      <c r="S47" s="280"/>
      <c r="T47" s="286" t="s">
        <v>605</v>
      </c>
      <c r="U47" s="135"/>
      <c r="V47" s="135" t="s">
        <v>3897</v>
      </c>
      <c r="W47" s="276" t="s">
        <v>3909</v>
      </c>
    </row>
    <row r="48" spans="1:23" s="272" customFormat="1" ht="18" customHeight="1" x14ac:dyDescent="0.3">
      <c r="A48" s="295" t="s">
        <v>3627</v>
      </c>
      <c r="B48" s="124">
        <v>4952381</v>
      </c>
      <c r="C48" s="277" t="s">
        <v>6466</v>
      </c>
      <c r="D48" s="288">
        <v>44615</v>
      </c>
      <c r="E48" s="279" t="s">
        <v>594</v>
      </c>
      <c r="F48" s="289">
        <v>44398</v>
      </c>
      <c r="G48" s="194" t="s">
        <v>7874</v>
      </c>
      <c r="H48" s="135" t="s">
        <v>102</v>
      </c>
      <c r="I48" s="281" t="s">
        <v>685</v>
      </c>
      <c r="J48" s="281" t="s">
        <v>626</v>
      </c>
      <c r="K48" s="281" t="s">
        <v>9003</v>
      </c>
      <c r="L48" s="194" t="s">
        <v>20</v>
      </c>
      <c r="M48" s="5" t="s">
        <v>3250</v>
      </c>
      <c r="N48" s="282">
        <v>44623</v>
      </c>
      <c r="O48" s="283">
        <v>44616</v>
      </c>
      <c r="P48" s="283">
        <v>44615</v>
      </c>
      <c r="Q48" s="284">
        <v>44618</v>
      </c>
      <c r="R48" s="285" t="s">
        <v>6464</v>
      </c>
      <c r="S48" s="280"/>
      <c r="T48" s="286" t="s">
        <v>605</v>
      </c>
      <c r="U48" s="135"/>
      <c r="V48" s="287" t="s">
        <v>3899</v>
      </c>
      <c r="W48" s="276" t="s">
        <v>3909</v>
      </c>
    </row>
    <row r="49" spans="1:23" s="272" customFormat="1" ht="18" customHeight="1" x14ac:dyDescent="0.3">
      <c r="A49" s="295" t="s">
        <v>3627</v>
      </c>
      <c r="B49" s="124">
        <v>4890741</v>
      </c>
      <c r="C49" s="277" t="s">
        <v>4839</v>
      </c>
      <c r="D49" s="288">
        <v>44567</v>
      </c>
      <c r="E49" s="279" t="s">
        <v>594</v>
      </c>
      <c r="F49" s="289">
        <v>44400</v>
      </c>
      <c r="G49" s="135" t="s">
        <v>3260</v>
      </c>
      <c r="H49" s="135" t="s">
        <v>64</v>
      </c>
      <c r="I49" s="281" t="s">
        <v>4644</v>
      </c>
      <c r="J49" s="281" t="s">
        <v>645</v>
      </c>
      <c r="K49" s="281" t="s">
        <v>9002</v>
      </c>
      <c r="L49" s="135" t="s">
        <v>20</v>
      </c>
      <c r="M49" s="5" t="s">
        <v>3261</v>
      </c>
      <c r="N49" s="282">
        <v>44575</v>
      </c>
      <c r="O49" s="283">
        <v>44572</v>
      </c>
      <c r="P49" s="283">
        <v>44573</v>
      </c>
      <c r="Q49" s="284">
        <v>44572</v>
      </c>
      <c r="R49" s="285" t="s">
        <v>4490</v>
      </c>
      <c r="S49" s="280"/>
      <c r="T49" s="286" t="s">
        <v>605</v>
      </c>
      <c r="U49" s="135"/>
      <c r="V49" s="135" t="s">
        <v>3897</v>
      </c>
      <c r="W49" s="276" t="s">
        <v>5125</v>
      </c>
    </row>
    <row r="50" spans="1:23" s="272" customFormat="1" ht="18" customHeight="1" x14ac:dyDescent="0.3">
      <c r="A50" s="295" t="s">
        <v>3627</v>
      </c>
      <c r="B50" s="124">
        <v>4866911</v>
      </c>
      <c r="C50" s="277" t="s">
        <v>4819</v>
      </c>
      <c r="D50" s="288">
        <v>44538</v>
      </c>
      <c r="E50" s="279" t="s">
        <v>594</v>
      </c>
      <c r="F50" s="289">
        <v>44405</v>
      </c>
      <c r="G50" s="135" t="s">
        <v>3311</v>
      </c>
      <c r="H50" s="135" t="s">
        <v>64</v>
      </c>
      <c r="I50" s="281" t="s">
        <v>4644</v>
      </c>
      <c r="J50" s="281" t="s">
        <v>645</v>
      </c>
      <c r="K50" s="281" t="s">
        <v>9002</v>
      </c>
      <c r="L50" s="135" t="s">
        <v>27</v>
      </c>
      <c r="M50" s="5" t="s">
        <v>3310</v>
      </c>
      <c r="N50" s="282">
        <v>44569</v>
      </c>
      <c r="O50" s="297">
        <v>44560</v>
      </c>
      <c r="P50" s="283">
        <v>44559</v>
      </c>
      <c r="Q50" s="284">
        <v>44560</v>
      </c>
      <c r="R50" s="285" t="s">
        <v>4490</v>
      </c>
      <c r="S50" s="280"/>
      <c r="T50" s="286" t="s">
        <v>605</v>
      </c>
      <c r="U50" s="135"/>
      <c r="V50" s="135" t="s">
        <v>3897</v>
      </c>
      <c r="W50" s="276" t="s">
        <v>3909</v>
      </c>
    </row>
    <row r="51" spans="1:23" s="272" customFormat="1" ht="18" customHeight="1" x14ac:dyDescent="0.3">
      <c r="A51" s="295" t="s">
        <v>3627</v>
      </c>
      <c r="B51" s="86">
        <v>5204118</v>
      </c>
      <c r="C51" s="277" t="s">
        <v>7833</v>
      </c>
      <c r="D51" s="288">
        <v>44771</v>
      </c>
      <c r="E51" s="279" t="s">
        <v>594</v>
      </c>
      <c r="F51" s="289">
        <v>44405</v>
      </c>
      <c r="G51" s="135" t="s">
        <v>3307</v>
      </c>
      <c r="H51" s="135" t="s">
        <v>175</v>
      </c>
      <c r="I51" s="281" t="s">
        <v>8863</v>
      </c>
      <c r="J51" s="281" t="s">
        <v>18</v>
      </c>
      <c r="K51" s="281" t="s">
        <v>9005</v>
      </c>
      <c r="L51" s="135" t="s">
        <v>20</v>
      </c>
      <c r="M51" s="328" t="s">
        <v>8211</v>
      </c>
      <c r="N51" s="282">
        <v>44777</v>
      </c>
      <c r="O51" s="283">
        <v>44773</v>
      </c>
      <c r="P51" s="283">
        <v>44771</v>
      </c>
      <c r="Q51" s="284">
        <v>44772</v>
      </c>
      <c r="R51" s="285" t="s">
        <v>4686</v>
      </c>
      <c r="S51" s="280"/>
      <c r="T51" s="286" t="s">
        <v>605</v>
      </c>
      <c r="U51" s="135"/>
      <c r="V51" s="291" t="s">
        <v>3366</v>
      </c>
      <c r="W51" s="276" t="s">
        <v>7800</v>
      </c>
    </row>
    <row r="52" spans="1:23" s="272" customFormat="1" ht="18" customHeight="1" x14ac:dyDescent="0.3">
      <c r="A52" s="295" t="s">
        <v>3627</v>
      </c>
      <c r="B52" s="124">
        <v>4890735</v>
      </c>
      <c r="C52" s="277" t="s">
        <v>4847</v>
      </c>
      <c r="D52" s="288">
        <v>44574</v>
      </c>
      <c r="E52" s="279" t="s">
        <v>594</v>
      </c>
      <c r="F52" s="289">
        <v>44407</v>
      </c>
      <c r="G52" s="135" t="s">
        <v>3313</v>
      </c>
      <c r="H52" s="135" t="s">
        <v>25</v>
      </c>
      <c r="I52" s="281" t="s">
        <v>17</v>
      </c>
      <c r="J52" s="281" t="s">
        <v>626</v>
      </c>
      <c r="K52" s="281" t="s">
        <v>9003</v>
      </c>
      <c r="L52" s="135" t="s">
        <v>52</v>
      </c>
      <c r="M52" s="5" t="s">
        <v>3314</v>
      </c>
      <c r="N52" s="282">
        <v>44580</v>
      </c>
      <c r="O52" s="283">
        <v>44574</v>
      </c>
      <c r="P52" s="283">
        <v>44575</v>
      </c>
      <c r="Q52" s="284">
        <v>44575</v>
      </c>
      <c r="R52" s="285" t="s">
        <v>6464</v>
      </c>
      <c r="S52" s="280"/>
      <c r="T52" s="286" t="s">
        <v>623</v>
      </c>
      <c r="U52" s="135"/>
      <c r="V52" s="135" t="s">
        <v>3897</v>
      </c>
      <c r="W52" s="276" t="s">
        <v>5126</v>
      </c>
    </row>
    <row r="53" spans="1:23" s="272" customFormat="1" ht="18" customHeight="1" x14ac:dyDescent="0.3">
      <c r="A53" s="295" t="s">
        <v>3627</v>
      </c>
      <c r="B53" s="124">
        <v>4877903</v>
      </c>
      <c r="C53" s="277" t="s">
        <v>4809</v>
      </c>
      <c r="D53" s="288">
        <v>44538</v>
      </c>
      <c r="E53" s="279" t="s">
        <v>594</v>
      </c>
      <c r="F53" s="289">
        <v>44410</v>
      </c>
      <c r="G53" s="135" t="s">
        <v>5110</v>
      </c>
      <c r="H53" s="135" t="s">
        <v>82</v>
      </c>
      <c r="I53" s="281" t="s">
        <v>4644</v>
      </c>
      <c r="J53" s="281" t="s">
        <v>626</v>
      </c>
      <c r="K53" s="281" t="s">
        <v>9003</v>
      </c>
      <c r="L53" s="135" t="s">
        <v>52</v>
      </c>
      <c r="M53" s="5" t="s">
        <v>3268</v>
      </c>
      <c r="N53" s="282">
        <v>44567</v>
      </c>
      <c r="O53" s="297">
        <v>44561</v>
      </c>
      <c r="P53" s="283">
        <v>44575</v>
      </c>
      <c r="Q53" s="284">
        <v>44562</v>
      </c>
      <c r="R53" s="285" t="s">
        <v>6464</v>
      </c>
      <c r="S53" s="280"/>
      <c r="T53" s="286" t="s">
        <v>605</v>
      </c>
      <c r="U53" s="135"/>
      <c r="V53" s="135" t="s">
        <v>3897</v>
      </c>
      <c r="W53" s="276" t="s">
        <v>3909</v>
      </c>
    </row>
    <row r="54" spans="1:23" s="272" customFormat="1" ht="18" customHeight="1" x14ac:dyDescent="0.3">
      <c r="A54" s="295" t="s">
        <v>3627</v>
      </c>
      <c r="B54" s="135">
        <v>4913619</v>
      </c>
      <c r="C54" s="277" t="s">
        <v>6467</v>
      </c>
      <c r="D54" s="288">
        <v>44601</v>
      </c>
      <c r="E54" s="279" t="s">
        <v>594</v>
      </c>
      <c r="F54" s="289">
        <v>44410</v>
      </c>
      <c r="G54" s="135" t="s">
        <v>5034</v>
      </c>
      <c r="H54" s="135" t="s">
        <v>137</v>
      </c>
      <c r="I54" s="281" t="s">
        <v>17</v>
      </c>
      <c r="J54" s="281" t="s">
        <v>645</v>
      </c>
      <c r="K54" s="281" t="s">
        <v>9002</v>
      </c>
      <c r="L54" s="135" t="s">
        <v>20</v>
      </c>
      <c r="M54" s="5" t="s">
        <v>3341</v>
      </c>
      <c r="N54" s="282">
        <v>44608</v>
      </c>
      <c r="O54" s="283">
        <v>44601</v>
      </c>
      <c r="P54" s="283">
        <v>44602</v>
      </c>
      <c r="Q54" s="284">
        <v>44602</v>
      </c>
      <c r="R54" s="285" t="s">
        <v>4490</v>
      </c>
      <c r="S54" s="280"/>
      <c r="T54" s="286" t="s">
        <v>609</v>
      </c>
      <c r="U54" s="135"/>
      <c r="V54" s="135" t="s">
        <v>3898</v>
      </c>
      <c r="W54" s="276" t="s">
        <v>5127</v>
      </c>
    </row>
    <row r="55" spans="1:23" s="272" customFormat="1" ht="18" customHeight="1" x14ac:dyDescent="0.3">
      <c r="A55" s="295" t="s">
        <v>1581</v>
      </c>
      <c r="B55" s="276" t="s">
        <v>630</v>
      </c>
      <c r="C55" s="277" t="s">
        <v>630</v>
      </c>
      <c r="D55" s="288">
        <v>44721</v>
      </c>
      <c r="E55" s="279" t="s">
        <v>630</v>
      </c>
      <c r="F55" s="289">
        <v>44412</v>
      </c>
      <c r="G55" s="135" t="s">
        <v>3358</v>
      </c>
      <c r="H55" s="135" t="s">
        <v>725</v>
      </c>
      <c r="I55" s="281" t="s">
        <v>2454</v>
      </c>
      <c r="J55" s="281" t="s">
        <v>160</v>
      </c>
      <c r="K55" s="281" t="s">
        <v>9010</v>
      </c>
      <c r="L55" s="135" t="s">
        <v>20</v>
      </c>
      <c r="M55" s="5" t="s">
        <v>3359</v>
      </c>
      <c r="N55" s="282" t="s">
        <v>1253</v>
      </c>
      <c r="O55" s="283" t="s">
        <v>1253</v>
      </c>
      <c r="P55" s="283" t="s">
        <v>1253</v>
      </c>
      <c r="Q55" s="284" t="s">
        <v>1253</v>
      </c>
      <c r="R55" s="285" t="s">
        <v>4493</v>
      </c>
      <c r="S55" s="280" t="s">
        <v>1253</v>
      </c>
      <c r="T55" s="286" t="s">
        <v>609</v>
      </c>
      <c r="U55" s="135"/>
      <c r="V55" s="135"/>
      <c r="W55" s="276" t="s">
        <v>630</v>
      </c>
    </row>
    <row r="56" spans="1:23" s="272" customFormat="1" ht="18" customHeight="1" x14ac:dyDescent="0.3">
      <c r="A56" s="295" t="s">
        <v>3627</v>
      </c>
      <c r="B56" s="124">
        <v>4846439</v>
      </c>
      <c r="C56" s="277" t="s">
        <v>4859</v>
      </c>
      <c r="D56" s="288">
        <v>44526</v>
      </c>
      <c r="E56" s="279" t="s">
        <v>594</v>
      </c>
      <c r="F56" s="289">
        <v>44414</v>
      </c>
      <c r="G56" s="135" t="s">
        <v>3370</v>
      </c>
      <c r="H56" s="135" t="s">
        <v>116</v>
      </c>
      <c r="I56" s="281" t="s">
        <v>2454</v>
      </c>
      <c r="J56" s="281" t="s">
        <v>18</v>
      </c>
      <c r="K56" s="281" t="s">
        <v>9005</v>
      </c>
      <c r="L56" s="135" t="s">
        <v>20</v>
      </c>
      <c r="M56" s="5" t="s">
        <v>3371</v>
      </c>
      <c r="N56" s="282">
        <v>44584</v>
      </c>
      <c r="O56" s="297">
        <v>44530</v>
      </c>
      <c r="P56" s="283">
        <v>44573</v>
      </c>
      <c r="Q56" s="284">
        <v>44572</v>
      </c>
      <c r="R56" s="285" t="s">
        <v>4686</v>
      </c>
      <c r="S56" s="280"/>
      <c r="T56" s="286" t="s">
        <v>605</v>
      </c>
      <c r="U56" s="135"/>
      <c r="V56" s="135" t="s">
        <v>3897</v>
      </c>
      <c r="W56" s="276" t="s">
        <v>3909</v>
      </c>
    </row>
    <row r="57" spans="1:23" s="272" customFormat="1" ht="18" customHeight="1" x14ac:dyDescent="0.3">
      <c r="A57" s="295" t="s">
        <v>1581</v>
      </c>
      <c r="B57" s="276" t="s">
        <v>630</v>
      </c>
      <c r="C57" s="277" t="s">
        <v>630</v>
      </c>
      <c r="D57" s="288">
        <v>44604</v>
      </c>
      <c r="E57" s="279" t="s">
        <v>630</v>
      </c>
      <c r="F57" s="289">
        <v>44414</v>
      </c>
      <c r="G57" s="135" t="s">
        <v>3361</v>
      </c>
      <c r="H57" s="194" t="s">
        <v>175</v>
      </c>
      <c r="I57" s="281" t="s">
        <v>8863</v>
      </c>
      <c r="J57" s="281" t="s">
        <v>645</v>
      </c>
      <c r="K57" s="281" t="s">
        <v>9002</v>
      </c>
      <c r="L57" s="135" t="s">
        <v>27</v>
      </c>
      <c r="M57" s="5" t="s">
        <v>3372</v>
      </c>
      <c r="N57" s="282" t="s">
        <v>1253</v>
      </c>
      <c r="O57" s="283" t="s">
        <v>1253</v>
      </c>
      <c r="P57" s="283" t="s">
        <v>1253</v>
      </c>
      <c r="Q57" s="284" t="s">
        <v>1253</v>
      </c>
      <c r="R57" s="285" t="s">
        <v>4490</v>
      </c>
      <c r="S57" s="280" t="s">
        <v>1253</v>
      </c>
      <c r="T57" s="286" t="s">
        <v>605</v>
      </c>
      <c r="U57" s="135"/>
      <c r="V57" s="135"/>
      <c r="W57" s="276" t="s">
        <v>630</v>
      </c>
    </row>
    <row r="58" spans="1:23" s="272" customFormat="1" ht="18" customHeight="1" x14ac:dyDescent="0.3">
      <c r="A58" s="295" t="s">
        <v>3627</v>
      </c>
      <c r="B58" s="124">
        <v>4929686</v>
      </c>
      <c r="C58" s="277" t="s">
        <v>6468</v>
      </c>
      <c r="D58" s="288">
        <v>44586</v>
      </c>
      <c r="E58" s="279" t="s">
        <v>594</v>
      </c>
      <c r="F58" s="289">
        <v>44417</v>
      </c>
      <c r="G58" s="194" t="s">
        <v>7875</v>
      </c>
      <c r="H58" s="135" t="s">
        <v>175</v>
      </c>
      <c r="I58" s="281" t="s">
        <v>8863</v>
      </c>
      <c r="J58" s="281" t="s">
        <v>626</v>
      </c>
      <c r="K58" s="281" t="s">
        <v>9003</v>
      </c>
      <c r="L58" s="194" t="s">
        <v>20</v>
      </c>
      <c r="M58" s="5" t="s">
        <v>3387</v>
      </c>
      <c r="N58" s="282">
        <v>44611</v>
      </c>
      <c r="O58" s="283">
        <v>44608</v>
      </c>
      <c r="P58" s="283">
        <v>44608</v>
      </c>
      <c r="Q58" s="284">
        <v>44609</v>
      </c>
      <c r="R58" s="285" t="s">
        <v>6464</v>
      </c>
      <c r="S58" s="280"/>
      <c r="T58" s="286" t="s">
        <v>609</v>
      </c>
      <c r="U58" s="135"/>
      <c r="V58" s="135" t="s">
        <v>3898</v>
      </c>
      <c r="W58" s="276" t="s">
        <v>5128</v>
      </c>
    </row>
    <row r="59" spans="1:23" s="272" customFormat="1" ht="18" customHeight="1" x14ac:dyDescent="0.3">
      <c r="A59" s="295" t="s">
        <v>3627</v>
      </c>
      <c r="B59" s="136">
        <v>4884754</v>
      </c>
      <c r="C59" s="277" t="s">
        <v>4802</v>
      </c>
      <c r="D59" s="288">
        <v>44550</v>
      </c>
      <c r="E59" s="279" t="s">
        <v>594</v>
      </c>
      <c r="F59" s="289">
        <v>44417</v>
      </c>
      <c r="G59" s="298" t="s">
        <v>7876</v>
      </c>
      <c r="H59" s="135" t="s">
        <v>37</v>
      </c>
      <c r="I59" s="281" t="s">
        <v>685</v>
      </c>
      <c r="J59" s="281" t="s">
        <v>645</v>
      </c>
      <c r="K59" s="281" t="s">
        <v>9002</v>
      </c>
      <c r="L59" s="135" t="s">
        <v>20</v>
      </c>
      <c r="M59" s="5" t="s">
        <v>3360</v>
      </c>
      <c r="N59" s="282">
        <v>44567</v>
      </c>
      <c r="O59" s="297">
        <v>44557</v>
      </c>
      <c r="P59" s="283">
        <v>44555</v>
      </c>
      <c r="Q59" s="284">
        <v>44560</v>
      </c>
      <c r="R59" s="285" t="s">
        <v>4490</v>
      </c>
      <c r="S59" s="280"/>
      <c r="T59" s="286" t="s">
        <v>623</v>
      </c>
      <c r="U59" s="135"/>
      <c r="V59" s="135" t="s">
        <v>3897</v>
      </c>
      <c r="W59" s="276" t="s">
        <v>3909</v>
      </c>
    </row>
    <row r="60" spans="1:23" s="272" customFormat="1" ht="18" customHeight="1" x14ac:dyDescent="0.3">
      <c r="A60" s="295" t="s">
        <v>3627</v>
      </c>
      <c r="B60" s="276">
        <v>4887309</v>
      </c>
      <c r="C60" s="277" t="s">
        <v>4821</v>
      </c>
      <c r="D60" s="288">
        <v>44566</v>
      </c>
      <c r="E60" s="279" t="s">
        <v>594</v>
      </c>
      <c r="F60" s="289">
        <v>44417</v>
      </c>
      <c r="G60" s="135" t="s">
        <v>3390</v>
      </c>
      <c r="H60" s="135" t="s">
        <v>116</v>
      </c>
      <c r="I60" s="281" t="s">
        <v>2454</v>
      </c>
      <c r="J60" s="281" t="s">
        <v>626</v>
      </c>
      <c r="K60" s="281" t="s">
        <v>9003</v>
      </c>
      <c r="L60" s="135" t="s">
        <v>20</v>
      </c>
      <c r="M60" s="5" t="s">
        <v>3391</v>
      </c>
      <c r="N60" s="282">
        <v>44569</v>
      </c>
      <c r="O60" s="283">
        <v>44568</v>
      </c>
      <c r="P60" s="283">
        <v>44568</v>
      </c>
      <c r="Q60" s="284">
        <v>44568</v>
      </c>
      <c r="R60" s="285" t="s">
        <v>6464</v>
      </c>
      <c r="S60" s="280"/>
      <c r="T60" s="286" t="s">
        <v>605</v>
      </c>
      <c r="U60" s="135"/>
      <c r="V60" s="135" t="s">
        <v>3897</v>
      </c>
      <c r="W60" s="276" t="s">
        <v>3909</v>
      </c>
    </row>
    <row r="61" spans="1:23" s="272" customFormat="1" ht="18" customHeight="1" x14ac:dyDescent="0.3">
      <c r="A61" s="295" t="s">
        <v>3627</v>
      </c>
      <c r="B61" s="124">
        <v>4887304</v>
      </c>
      <c r="C61" s="277" t="s">
        <v>4843</v>
      </c>
      <c r="D61" s="288">
        <v>44569</v>
      </c>
      <c r="E61" s="279" t="s">
        <v>594</v>
      </c>
      <c r="F61" s="289">
        <v>44417</v>
      </c>
      <c r="G61" s="135" t="s">
        <v>3388</v>
      </c>
      <c r="H61" s="135" t="s">
        <v>102</v>
      </c>
      <c r="I61" s="281" t="s">
        <v>685</v>
      </c>
      <c r="J61" s="281" t="s">
        <v>645</v>
      </c>
      <c r="K61" s="281" t="s">
        <v>9002</v>
      </c>
      <c r="L61" s="135" t="s">
        <v>20</v>
      </c>
      <c r="M61" s="5" t="s">
        <v>3389</v>
      </c>
      <c r="N61" s="282">
        <v>44578</v>
      </c>
      <c r="O61" s="283">
        <v>44574</v>
      </c>
      <c r="P61" s="283">
        <v>44574</v>
      </c>
      <c r="Q61" s="284">
        <v>44574</v>
      </c>
      <c r="R61" s="285" t="s">
        <v>4490</v>
      </c>
      <c r="S61" s="280"/>
      <c r="T61" s="286" t="s">
        <v>605</v>
      </c>
      <c r="U61" s="135"/>
      <c r="V61" s="135" t="s">
        <v>3897</v>
      </c>
      <c r="W61" s="276" t="s">
        <v>3909</v>
      </c>
    </row>
    <row r="62" spans="1:23" s="272" customFormat="1" ht="18" customHeight="1" x14ac:dyDescent="0.3">
      <c r="A62" s="295" t="s">
        <v>3627</v>
      </c>
      <c r="B62" s="292">
        <v>4905772</v>
      </c>
      <c r="C62" s="277" t="s">
        <v>4861</v>
      </c>
      <c r="D62" s="288">
        <v>44574</v>
      </c>
      <c r="E62" s="279" t="s">
        <v>594</v>
      </c>
      <c r="F62" s="289">
        <v>44417</v>
      </c>
      <c r="G62" s="194" t="s">
        <v>7877</v>
      </c>
      <c r="H62" s="135" t="s">
        <v>3367</v>
      </c>
      <c r="I62" s="281" t="s">
        <v>7086</v>
      </c>
      <c r="J62" s="281" t="s">
        <v>645</v>
      </c>
      <c r="K62" s="281" t="s">
        <v>9002</v>
      </c>
      <c r="L62" s="194" t="s">
        <v>20</v>
      </c>
      <c r="M62" s="5" t="s">
        <v>3386</v>
      </c>
      <c r="N62" s="282">
        <v>44584</v>
      </c>
      <c r="O62" s="283">
        <v>44575</v>
      </c>
      <c r="P62" s="283">
        <v>44576</v>
      </c>
      <c r="Q62" s="284">
        <v>44576</v>
      </c>
      <c r="R62" s="285" t="s">
        <v>4490</v>
      </c>
      <c r="S62" s="280"/>
      <c r="T62" s="286" t="s">
        <v>623</v>
      </c>
      <c r="U62" s="135"/>
      <c r="V62" s="135" t="s">
        <v>3897</v>
      </c>
      <c r="W62" s="276" t="s">
        <v>3909</v>
      </c>
    </row>
    <row r="63" spans="1:23" s="272" customFormat="1" ht="18" customHeight="1" x14ac:dyDescent="0.3">
      <c r="A63" s="295" t="s">
        <v>1581</v>
      </c>
      <c r="B63" s="276" t="s">
        <v>630</v>
      </c>
      <c r="C63" s="277" t="s">
        <v>630</v>
      </c>
      <c r="D63" s="288">
        <v>44594</v>
      </c>
      <c r="E63" s="279" t="s">
        <v>630</v>
      </c>
      <c r="F63" s="289">
        <v>44418</v>
      </c>
      <c r="G63" s="135" t="s">
        <v>3395</v>
      </c>
      <c r="H63" s="135" t="s">
        <v>37</v>
      </c>
      <c r="I63" s="281" t="s">
        <v>685</v>
      </c>
      <c r="J63" s="281" t="s">
        <v>645</v>
      </c>
      <c r="K63" s="281" t="s">
        <v>9002</v>
      </c>
      <c r="L63" s="135" t="s">
        <v>27</v>
      </c>
      <c r="M63" s="5" t="s">
        <v>3394</v>
      </c>
      <c r="N63" s="282" t="s">
        <v>1253</v>
      </c>
      <c r="O63" s="283" t="s">
        <v>1253</v>
      </c>
      <c r="P63" s="283" t="s">
        <v>1253</v>
      </c>
      <c r="Q63" s="284" t="s">
        <v>1253</v>
      </c>
      <c r="R63" s="285" t="s">
        <v>4490</v>
      </c>
      <c r="S63" s="280" t="s">
        <v>1253</v>
      </c>
      <c r="T63" s="286" t="s">
        <v>609</v>
      </c>
      <c r="U63" s="135"/>
      <c r="V63" s="135"/>
      <c r="W63" s="276" t="s">
        <v>630</v>
      </c>
    </row>
    <row r="64" spans="1:23" s="272" customFormat="1" ht="18" customHeight="1" x14ac:dyDescent="0.3">
      <c r="A64" s="295" t="s">
        <v>3627</v>
      </c>
      <c r="B64" s="124">
        <v>4952383</v>
      </c>
      <c r="C64" s="277" t="s">
        <v>6469</v>
      </c>
      <c r="D64" s="288">
        <v>44620</v>
      </c>
      <c r="E64" s="279" t="s">
        <v>594</v>
      </c>
      <c r="F64" s="289">
        <v>44419</v>
      </c>
      <c r="G64" s="135" t="s">
        <v>3458</v>
      </c>
      <c r="H64" s="135" t="s">
        <v>686</v>
      </c>
      <c r="I64" s="281" t="s">
        <v>8862</v>
      </c>
      <c r="J64" s="281" t="s">
        <v>645</v>
      </c>
      <c r="K64" s="281" t="s">
        <v>9002</v>
      </c>
      <c r="L64" s="135" t="s">
        <v>20</v>
      </c>
      <c r="M64" s="5" t="s">
        <v>3411</v>
      </c>
      <c r="N64" s="282">
        <v>44626</v>
      </c>
      <c r="O64" s="283">
        <v>44620</v>
      </c>
      <c r="P64" s="283">
        <v>44620</v>
      </c>
      <c r="Q64" s="284">
        <v>44622</v>
      </c>
      <c r="R64" s="285" t="s">
        <v>4490</v>
      </c>
      <c r="S64" s="280"/>
      <c r="T64" s="286" t="s">
        <v>605</v>
      </c>
      <c r="U64" s="135"/>
      <c r="V64" s="287" t="s">
        <v>3899</v>
      </c>
      <c r="W64" s="276" t="s">
        <v>3909</v>
      </c>
    </row>
    <row r="65" spans="1:23" s="272" customFormat="1" ht="18" customHeight="1" x14ac:dyDescent="0.3">
      <c r="A65" s="295" t="s">
        <v>3627</v>
      </c>
      <c r="B65" s="299">
        <v>4881617</v>
      </c>
      <c r="C65" s="277" t="s">
        <v>4794</v>
      </c>
      <c r="D65" s="288">
        <v>44560</v>
      </c>
      <c r="E65" s="279" t="s">
        <v>594</v>
      </c>
      <c r="F65" s="289">
        <v>44420</v>
      </c>
      <c r="G65" s="135" t="s">
        <v>3420</v>
      </c>
      <c r="H65" s="135" t="s">
        <v>64</v>
      </c>
      <c r="I65" s="281" t="s">
        <v>4644</v>
      </c>
      <c r="J65" s="281" t="s">
        <v>626</v>
      </c>
      <c r="K65" s="281" t="s">
        <v>9003</v>
      </c>
      <c r="L65" s="135" t="s">
        <v>20</v>
      </c>
      <c r="M65" s="5" t="s">
        <v>3419</v>
      </c>
      <c r="N65" s="282">
        <v>44566</v>
      </c>
      <c r="O65" s="297">
        <v>44560</v>
      </c>
      <c r="P65" s="283">
        <v>44559</v>
      </c>
      <c r="Q65" s="284">
        <v>44560</v>
      </c>
      <c r="R65" s="285" t="s">
        <v>6464</v>
      </c>
      <c r="S65" s="280"/>
      <c r="T65" s="286" t="s">
        <v>609</v>
      </c>
      <c r="U65" s="135"/>
      <c r="V65" s="135" t="s">
        <v>3897</v>
      </c>
      <c r="W65" s="276" t="s">
        <v>3909</v>
      </c>
    </row>
    <row r="66" spans="1:23" s="272" customFormat="1" ht="18" customHeight="1" x14ac:dyDescent="0.3">
      <c r="A66" s="295" t="s">
        <v>3627</v>
      </c>
      <c r="B66" s="135">
        <v>4890740</v>
      </c>
      <c r="C66" s="277" t="s">
        <v>4857</v>
      </c>
      <c r="D66" s="288">
        <v>44572</v>
      </c>
      <c r="E66" s="279" t="s">
        <v>594</v>
      </c>
      <c r="F66" s="289">
        <v>44420</v>
      </c>
      <c r="G66" s="135" t="s">
        <v>3417</v>
      </c>
      <c r="H66" s="135" t="s">
        <v>57</v>
      </c>
      <c r="I66" s="281" t="s">
        <v>8538</v>
      </c>
      <c r="J66" s="281" t="s">
        <v>645</v>
      </c>
      <c r="K66" s="281" t="s">
        <v>9002</v>
      </c>
      <c r="L66" s="194" t="s">
        <v>20</v>
      </c>
      <c r="M66" s="5" t="s">
        <v>3416</v>
      </c>
      <c r="N66" s="282">
        <v>44583</v>
      </c>
      <c r="O66" s="283">
        <v>44580</v>
      </c>
      <c r="P66" s="283">
        <v>44579</v>
      </c>
      <c r="Q66" s="284">
        <v>44581</v>
      </c>
      <c r="R66" s="285" t="s">
        <v>4490</v>
      </c>
      <c r="S66" s="280"/>
      <c r="T66" s="286" t="s">
        <v>605</v>
      </c>
      <c r="U66" s="135"/>
      <c r="V66" s="135" t="s">
        <v>3897</v>
      </c>
      <c r="W66" s="276" t="s">
        <v>3909</v>
      </c>
    </row>
    <row r="67" spans="1:23" s="272" customFormat="1" ht="18" customHeight="1" x14ac:dyDescent="0.3">
      <c r="A67" s="295" t="s">
        <v>3627</v>
      </c>
      <c r="B67" s="124">
        <v>4913618</v>
      </c>
      <c r="C67" s="277" t="s">
        <v>4853</v>
      </c>
      <c r="D67" s="288">
        <v>44572</v>
      </c>
      <c r="E67" s="279" t="s">
        <v>594</v>
      </c>
      <c r="F67" s="289">
        <v>44422</v>
      </c>
      <c r="G67" s="135" t="s">
        <v>3449</v>
      </c>
      <c r="H67" s="135" t="s">
        <v>175</v>
      </c>
      <c r="I67" s="281" t="s">
        <v>8863</v>
      </c>
      <c r="J67" s="281" t="s">
        <v>645</v>
      </c>
      <c r="K67" s="281" t="s">
        <v>9002</v>
      </c>
      <c r="L67" s="135" t="s">
        <v>27</v>
      </c>
      <c r="M67" s="5" t="s">
        <v>3448</v>
      </c>
      <c r="N67" s="282">
        <v>44582</v>
      </c>
      <c r="O67" s="283">
        <v>44579</v>
      </c>
      <c r="P67" s="283">
        <v>44579</v>
      </c>
      <c r="Q67" s="284">
        <v>44580</v>
      </c>
      <c r="R67" s="285" t="s">
        <v>4490</v>
      </c>
      <c r="S67" s="280"/>
      <c r="T67" s="286" t="s">
        <v>609</v>
      </c>
      <c r="U67" s="135"/>
      <c r="V67" s="135" t="s">
        <v>3897</v>
      </c>
      <c r="W67" s="276" t="s">
        <v>3909</v>
      </c>
    </row>
    <row r="68" spans="1:23" s="272" customFormat="1" ht="18" customHeight="1" x14ac:dyDescent="0.3">
      <c r="A68" s="295" t="s">
        <v>3627</v>
      </c>
      <c r="B68" s="124">
        <v>4917187</v>
      </c>
      <c r="C68" s="277" t="s">
        <v>4872</v>
      </c>
      <c r="D68" s="288">
        <v>44578</v>
      </c>
      <c r="E68" s="279" t="s">
        <v>594</v>
      </c>
      <c r="F68" s="289">
        <v>44422</v>
      </c>
      <c r="G68" s="135" t="s">
        <v>3442</v>
      </c>
      <c r="H68" s="135" t="s">
        <v>64</v>
      </c>
      <c r="I68" s="281" t="s">
        <v>4644</v>
      </c>
      <c r="J68" s="281" t="s">
        <v>645</v>
      </c>
      <c r="K68" s="281" t="s">
        <v>9002</v>
      </c>
      <c r="L68" s="135" t="s">
        <v>27</v>
      </c>
      <c r="M68" s="5" t="s">
        <v>3415</v>
      </c>
      <c r="N68" s="282">
        <v>44588</v>
      </c>
      <c r="O68" s="283">
        <v>44585</v>
      </c>
      <c r="P68" s="283">
        <v>44585</v>
      </c>
      <c r="Q68" s="284">
        <v>44585</v>
      </c>
      <c r="R68" s="285" t="s">
        <v>4490</v>
      </c>
      <c r="S68" s="280"/>
      <c r="T68" s="286" t="s">
        <v>623</v>
      </c>
      <c r="U68" s="135"/>
      <c r="V68" s="135" t="s">
        <v>3897</v>
      </c>
      <c r="W68" s="276" t="s">
        <v>3909</v>
      </c>
    </row>
    <row r="69" spans="1:23" s="272" customFormat="1" ht="18" customHeight="1" x14ac:dyDescent="0.3">
      <c r="A69" s="295" t="s">
        <v>3627</v>
      </c>
      <c r="B69" s="124">
        <v>4872966</v>
      </c>
      <c r="C69" s="277" t="s">
        <v>4828</v>
      </c>
      <c r="D69" s="288">
        <v>44538</v>
      </c>
      <c r="E69" s="279" t="s">
        <v>594</v>
      </c>
      <c r="F69" s="289">
        <v>44424</v>
      </c>
      <c r="G69" s="135" t="s">
        <v>3464</v>
      </c>
      <c r="H69" s="135" t="s">
        <v>250</v>
      </c>
      <c r="I69" s="281" t="s">
        <v>4644</v>
      </c>
      <c r="J69" s="281" t="s">
        <v>645</v>
      </c>
      <c r="K69" s="281" t="s">
        <v>9002</v>
      </c>
      <c r="L69" s="135" t="s">
        <v>27</v>
      </c>
      <c r="M69" s="5" t="s">
        <v>3465</v>
      </c>
      <c r="N69" s="282">
        <v>44571</v>
      </c>
      <c r="O69" s="297">
        <v>44557</v>
      </c>
      <c r="P69" s="283">
        <v>44555</v>
      </c>
      <c r="Q69" s="284">
        <v>44560</v>
      </c>
      <c r="R69" s="285" t="s">
        <v>4490</v>
      </c>
      <c r="S69" s="280"/>
      <c r="T69" s="286" t="s">
        <v>623</v>
      </c>
      <c r="U69" s="135"/>
      <c r="V69" s="135" t="s">
        <v>3897</v>
      </c>
      <c r="W69" s="276" t="s">
        <v>3909</v>
      </c>
    </row>
    <row r="70" spans="1:23" s="272" customFormat="1" ht="18" customHeight="1" x14ac:dyDescent="0.3">
      <c r="A70" s="295" t="s">
        <v>3627</v>
      </c>
      <c r="B70" s="124">
        <v>4905773</v>
      </c>
      <c r="C70" s="277" t="s">
        <v>4866</v>
      </c>
      <c r="D70" s="288">
        <v>44569</v>
      </c>
      <c r="E70" s="279" t="s">
        <v>594</v>
      </c>
      <c r="F70" s="289">
        <v>44424</v>
      </c>
      <c r="G70" s="135" t="s">
        <v>3462</v>
      </c>
      <c r="H70" s="135" t="s">
        <v>64</v>
      </c>
      <c r="I70" s="281" t="s">
        <v>4644</v>
      </c>
      <c r="J70" s="281" t="s">
        <v>645</v>
      </c>
      <c r="K70" s="281" t="s">
        <v>9002</v>
      </c>
      <c r="L70" s="135" t="s">
        <v>87</v>
      </c>
      <c r="M70" s="5" t="s">
        <v>3463</v>
      </c>
      <c r="N70" s="282">
        <v>44587</v>
      </c>
      <c r="O70" s="283">
        <v>44575</v>
      </c>
      <c r="P70" s="283">
        <v>44578</v>
      </c>
      <c r="Q70" s="284">
        <v>44576</v>
      </c>
      <c r="R70" s="285" t="s">
        <v>4490</v>
      </c>
      <c r="S70" s="280"/>
      <c r="T70" s="286" t="s">
        <v>609</v>
      </c>
      <c r="U70" s="135"/>
      <c r="V70" s="135" t="s">
        <v>3897</v>
      </c>
      <c r="W70" s="276" t="s">
        <v>3909</v>
      </c>
    </row>
    <row r="71" spans="1:23" s="272" customFormat="1" ht="18" customHeight="1" x14ac:dyDescent="0.3">
      <c r="A71" s="295" t="s">
        <v>1581</v>
      </c>
      <c r="B71" s="276" t="s">
        <v>630</v>
      </c>
      <c r="C71" s="277" t="s">
        <v>630</v>
      </c>
      <c r="D71" s="288">
        <v>44778</v>
      </c>
      <c r="E71" s="279" t="s">
        <v>630</v>
      </c>
      <c r="F71" s="289">
        <v>44425</v>
      </c>
      <c r="G71" s="135" t="s">
        <v>3472</v>
      </c>
      <c r="H71" s="135" t="s">
        <v>64</v>
      </c>
      <c r="I71" s="281" t="s">
        <v>4644</v>
      </c>
      <c r="J71" s="281" t="s">
        <v>18</v>
      </c>
      <c r="K71" s="281" t="s">
        <v>9005</v>
      </c>
      <c r="L71" s="135" t="s">
        <v>20</v>
      </c>
      <c r="M71" s="5" t="s">
        <v>3473</v>
      </c>
      <c r="N71" s="282" t="s">
        <v>1253</v>
      </c>
      <c r="O71" s="283" t="s">
        <v>1253</v>
      </c>
      <c r="P71" s="283" t="s">
        <v>1253</v>
      </c>
      <c r="Q71" s="284" t="s">
        <v>1253</v>
      </c>
      <c r="R71" s="285" t="s">
        <v>4686</v>
      </c>
      <c r="S71" s="280" t="s">
        <v>1253</v>
      </c>
      <c r="T71" s="286" t="s">
        <v>609</v>
      </c>
      <c r="U71" s="135"/>
      <c r="V71" s="135"/>
      <c r="W71" s="276" t="s">
        <v>630</v>
      </c>
    </row>
    <row r="72" spans="1:23" s="272" customFormat="1" ht="18" customHeight="1" x14ac:dyDescent="0.3">
      <c r="A72" s="295" t="s">
        <v>3627</v>
      </c>
      <c r="B72" s="124">
        <v>5001368</v>
      </c>
      <c r="C72" s="277" t="s">
        <v>6470</v>
      </c>
      <c r="D72" s="288">
        <v>44645</v>
      </c>
      <c r="E72" s="279" t="s">
        <v>594</v>
      </c>
      <c r="F72" s="289">
        <v>44427</v>
      </c>
      <c r="G72" s="194" t="s">
        <v>7878</v>
      </c>
      <c r="H72" s="135" t="s">
        <v>137</v>
      </c>
      <c r="I72" s="281" t="s">
        <v>17</v>
      </c>
      <c r="J72" s="281" t="s">
        <v>645</v>
      </c>
      <c r="K72" s="281" t="s">
        <v>9002</v>
      </c>
      <c r="L72" s="194" t="s">
        <v>20</v>
      </c>
      <c r="M72" s="5" t="s">
        <v>3476</v>
      </c>
      <c r="N72" s="282">
        <v>44653</v>
      </c>
      <c r="O72" s="283">
        <v>44646</v>
      </c>
      <c r="P72" s="283">
        <v>44645</v>
      </c>
      <c r="Q72" s="284">
        <v>44650</v>
      </c>
      <c r="R72" s="285" t="s">
        <v>4490</v>
      </c>
      <c r="S72" s="280"/>
      <c r="T72" s="286" t="s">
        <v>609</v>
      </c>
      <c r="U72" s="135"/>
      <c r="V72" s="135" t="s">
        <v>5568</v>
      </c>
      <c r="W72" s="276" t="s">
        <v>3909</v>
      </c>
    </row>
    <row r="73" spans="1:23" s="272" customFormat="1" ht="18" customHeight="1" x14ac:dyDescent="0.3">
      <c r="A73" s="295" t="s">
        <v>1581</v>
      </c>
      <c r="B73" s="276" t="s">
        <v>630</v>
      </c>
      <c r="C73" s="277" t="s">
        <v>630</v>
      </c>
      <c r="D73" s="288">
        <v>44625</v>
      </c>
      <c r="E73" s="279" t="s">
        <v>630</v>
      </c>
      <c r="F73" s="289">
        <v>44427</v>
      </c>
      <c r="G73" s="135" t="s">
        <v>3477</v>
      </c>
      <c r="H73" s="135" t="s">
        <v>250</v>
      </c>
      <c r="I73" s="281" t="s">
        <v>4644</v>
      </c>
      <c r="J73" s="281" t="s">
        <v>645</v>
      </c>
      <c r="K73" s="281" t="s">
        <v>9002</v>
      </c>
      <c r="L73" s="194" t="s">
        <v>27</v>
      </c>
      <c r="M73" s="5" t="s">
        <v>3478</v>
      </c>
      <c r="N73" s="282" t="s">
        <v>1253</v>
      </c>
      <c r="O73" s="283" t="s">
        <v>1253</v>
      </c>
      <c r="P73" s="283" t="s">
        <v>1253</v>
      </c>
      <c r="Q73" s="284" t="s">
        <v>1253</v>
      </c>
      <c r="R73" s="285" t="s">
        <v>4490</v>
      </c>
      <c r="S73" s="280" t="s">
        <v>1253</v>
      </c>
      <c r="T73" s="286" t="s">
        <v>623</v>
      </c>
      <c r="U73" s="135"/>
      <c r="V73" s="135"/>
      <c r="W73" s="276" t="s">
        <v>630</v>
      </c>
    </row>
    <row r="74" spans="1:23" s="272" customFormat="1" ht="18" customHeight="1" x14ac:dyDescent="0.3">
      <c r="A74" s="295" t="s">
        <v>3627</v>
      </c>
      <c r="B74" s="124">
        <v>4881618</v>
      </c>
      <c r="C74" s="277" t="s">
        <v>4838</v>
      </c>
      <c r="D74" s="288">
        <v>44550</v>
      </c>
      <c r="E74" s="279" t="s">
        <v>594</v>
      </c>
      <c r="F74" s="289">
        <v>44431</v>
      </c>
      <c r="G74" s="194" t="s">
        <v>7879</v>
      </c>
      <c r="H74" s="135" t="s">
        <v>137</v>
      </c>
      <c r="I74" s="281" t="s">
        <v>17</v>
      </c>
      <c r="J74" s="281" t="s">
        <v>626</v>
      </c>
      <c r="K74" s="281" t="s">
        <v>9003</v>
      </c>
      <c r="L74" s="135" t="s">
        <v>20</v>
      </c>
      <c r="M74" s="5" t="s">
        <v>3500</v>
      </c>
      <c r="N74" s="282">
        <v>44575</v>
      </c>
      <c r="O74" s="297">
        <v>44561</v>
      </c>
      <c r="P74" s="283">
        <v>44564</v>
      </c>
      <c r="Q74" s="284">
        <v>44562</v>
      </c>
      <c r="R74" s="285" t="s">
        <v>6464</v>
      </c>
      <c r="S74" s="280"/>
      <c r="T74" s="286" t="s">
        <v>609</v>
      </c>
      <c r="U74" s="135"/>
      <c r="V74" s="135" t="s">
        <v>3897</v>
      </c>
      <c r="W74" s="276" t="s">
        <v>3909</v>
      </c>
    </row>
    <row r="75" spans="1:23" s="272" customFormat="1" ht="18" customHeight="1" x14ac:dyDescent="0.3">
      <c r="A75" s="295" t="s">
        <v>1581</v>
      </c>
      <c r="B75" s="276" t="s">
        <v>630</v>
      </c>
      <c r="C75" s="277" t="s">
        <v>630</v>
      </c>
      <c r="D75" s="288">
        <v>44580</v>
      </c>
      <c r="E75" s="279" t="s">
        <v>630</v>
      </c>
      <c r="F75" s="289">
        <v>44431</v>
      </c>
      <c r="G75" s="135" t="s">
        <v>3505</v>
      </c>
      <c r="H75" s="135" t="s">
        <v>102</v>
      </c>
      <c r="I75" s="281" t="s">
        <v>685</v>
      </c>
      <c r="J75" s="281" t="s">
        <v>626</v>
      </c>
      <c r="K75" s="281" t="s">
        <v>9003</v>
      </c>
      <c r="L75" s="135" t="s">
        <v>20</v>
      </c>
      <c r="M75" s="5" t="s">
        <v>3506</v>
      </c>
      <c r="N75" s="282" t="s">
        <v>1253</v>
      </c>
      <c r="O75" s="283" t="s">
        <v>1253</v>
      </c>
      <c r="P75" s="283" t="s">
        <v>1253</v>
      </c>
      <c r="Q75" s="284" t="s">
        <v>1253</v>
      </c>
      <c r="R75" s="285" t="s">
        <v>6464</v>
      </c>
      <c r="S75" s="280" t="s">
        <v>1253</v>
      </c>
      <c r="T75" s="286" t="s">
        <v>609</v>
      </c>
      <c r="U75" s="135"/>
      <c r="V75" s="135"/>
      <c r="W75" s="276" t="s">
        <v>630</v>
      </c>
    </row>
    <row r="76" spans="1:23" s="272" customFormat="1" ht="18" customHeight="1" x14ac:dyDescent="0.3">
      <c r="A76" s="295" t="s">
        <v>1581</v>
      </c>
      <c r="B76" s="276" t="s">
        <v>630</v>
      </c>
      <c r="C76" s="277" t="s">
        <v>630</v>
      </c>
      <c r="D76" s="288">
        <v>44665</v>
      </c>
      <c r="E76" s="279" t="s">
        <v>630</v>
      </c>
      <c r="F76" s="289">
        <v>44431</v>
      </c>
      <c r="G76" s="135" t="s">
        <v>3498</v>
      </c>
      <c r="H76" s="135" t="s">
        <v>725</v>
      </c>
      <c r="I76" s="281" t="s">
        <v>2454</v>
      </c>
      <c r="J76" s="281" t="s">
        <v>45</v>
      </c>
      <c r="K76" s="281" t="s">
        <v>9009</v>
      </c>
      <c r="L76" s="135" t="s">
        <v>74</v>
      </c>
      <c r="M76" s="5" t="s">
        <v>3497</v>
      </c>
      <c r="N76" s="282" t="s">
        <v>1253</v>
      </c>
      <c r="O76" s="283" t="s">
        <v>1253</v>
      </c>
      <c r="P76" s="283" t="s">
        <v>1253</v>
      </c>
      <c r="Q76" s="284" t="s">
        <v>1253</v>
      </c>
      <c r="R76" s="285" t="s">
        <v>4482</v>
      </c>
      <c r="S76" s="280" t="s">
        <v>1253</v>
      </c>
      <c r="T76" s="286" t="s">
        <v>609</v>
      </c>
      <c r="U76" s="135"/>
      <c r="V76" s="135"/>
      <c r="W76" s="276" t="s">
        <v>630</v>
      </c>
    </row>
    <row r="77" spans="1:23" s="272" customFormat="1" ht="18" customHeight="1" x14ac:dyDescent="0.3">
      <c r="A77" s="295" t="s">
        <v>1581</v>
      </c>
      <c r="B77" s="276" t="s">
        <v>630</v>
      </c>
      <c r="C77" s="277" t="s">
        <v>630</v>
      </c>
      <c r="D77" s="288">
        <v>44576</v>
      </c>
      <c r="E77" s="279" t="s">
        <v>630</v>
      </c>
      <c r="F77" s="289">
        <v>44432</v>
      </c>
      <c r="G77" s="135" t="s">
        <v>5780</v>
      </c>
      <c r="H77" s="135" t="s">
        <v>16</v>
      </c>
      <c r="I77" s="281" t="s">
        <v>7086</v>
      </c>
      <c r="J77" s="281" t="s">
        <v>45</v>
      </c>
      <c r="K77" s="281" t="s">
        <v>9009</v>
      </c>
      <c r="L77" s="194" t="s">
        <v>20</v>
      </c>
      <c r="M77" s="5" t="s">
        <v>3514</v>
      </c>
      <c r="N77" s="282" t="s">
        <v>1253</v>
      </c>
      <c r="O77" s="283" t="s">
        <v>1253</v>
      </c>
      <c r="P77" s="283" t="s">
        <v>1253</v>
      </c>
      <c r="Q77" s="284" t="s">
        <v>1253</v>
      </c>
      <c r="R77" s="285" t="s">
        <v>4495</v>
      </c>
      <c r="S77" s="280" t="s">
        <v>1253</v>
      </c>
      <c r="T77" s="286" t="s">
        <v>605</v>
      </c>
      <c r="U77" s="135"/>
      <c r="V77" s="135"/>
      <c r="W77" s="276" t="s">
        <v>630</v>
      </c>
    </row>
    <row r="78" spans="1:23" s="272" customFormat="1" ht="18" customHeight="1" x14ac:dyDescent="0.3">
      <c r="A78" s="295" t="s">
        <v>1581</v>
      </c>
      <c r="B78" s="276" t="s">
        <v>630</v>
      </c>
      <c r="C78" s="277" t="s">
        <v>630</v>
      </c>
      <c r="D78" s="288">
        <v>44665</v>
      </c>
      <c r="E78" s="279" t="s">
        <v>630</v>
      </c>
      <c r="F78" s="289">
        <v>44432</v>
      </c>
      <c r="G78" s="135" t="s">
        <v>3510</v>
      </c>
      <c r="H78" s="135" t="s">
        <v>686</v>
      </c>
      <c r="I78" s="281" t="s">
        <v>8862</v>
      </c>
      <c r="J78" s="281" t="s">
        <v>18</v>
      </c>
      <c r="K78" s="281" t="s">
        <v>9005</v>
      </c>
      <c r="L78" s="135" t="s">
        <v>11</v>
      </c>
      <c r="M78" s="5" t="s">
        <v>3509</v>
      </c>
      <c r="N78" s="282" t="s">
        <v>1253</v>
      </c>
      <c r="O78" s="283" t="s">
        <v>1253</v>
      </c>
      <c r="P78" s="283" t="s">
        <v>1253</v>
      </c>
      <c r="Q78" s="284" t="s">
        <v>1253</v>
      </c>
      <c r="R78" s="285" t="s">
        <v>4686</v>
      </c>
      <c r="S78" s="280" t="s">
        <v>1253</v>
      </c>
      <c r="T78" s="286" t="s">
        <v>623</v>
      </c>
      <c r="U78" s="135"/>
      <c r="V78" s="135"/>
      <c r="W78" s="276" t="s">
        <v>630</v>
      </c>
    </row>
    <row r="79" spans="1:23" s="272" customFormat="1" ht="18" customHeight="1" x14ac:dyDescent="0.3">
      <c r="A79" s="295" t="s">
        <v>3627</v>
      </c>
      <c r="B79" s="124">
        <v>4917188</v>
      </c>
      <c r="C79" s="277" t="s">
        <v>4784</v>
      </c>
      <c r="D79" s="288">
        <v>44581</v>
      </c>
      <c r="E79" s="279" t="s">
        <v>594</v>
      </c>
      <c r="F79" s="289">
        <v>44434</v>
      </c>
      <c r="G79" s="135" t="s">
        <v>3571</v>
      </c>
      <c r="H79" s="135" t="s">
        <v>687</v>
      </c>
      <c r="I79" s="281" t="s">
        <v>7086</v>
      </c>
      <c r="J79" s="281" t="s">
        <v>645</v>
      </c>
      <c r="K79" s="281" t="s">
        <v>9002</v>
      </c>
      <c r="L79" s="135" t="s">
        <v>27</v>
      </c>
      <c r="M79" s="5" t="s">
        <v>3572</v>
      </c>
      <c r="N79" s="282">
        <v>44562</v>
      </c>
      <c r="O79" s="283">
        <v>44586</v>
      </c>
      <c r="P79" s="283">
        <v>44589</v>
      </c>
      <c r="Q79" s="284">
        <v>44589</v>
      </c>
      <c r="R79" s="285" t="s">
        <v>4490</v>
      </c>
      <c r="S79" s="280"/>
      <c r="T79" s="286" t="s">
        <v>623</v>
      </c>
      <c r="U79" s="135"/>
      <c r="V79" s="135" t="s">
        <v>3897</v>
      </c>
      <c r="W79" s="276" t="s">
        <v>3909</v>
      </c>
    </row>
    <row r="80" spans="1:23" s="272" customFormat="1" ht="18" customHeight="1" x14ac:dyDescent="0.3">
      <c r="A80" s="295" t="s">
        <v>3627</v>
      </c>
      <c r="B80" s="276">
        <v>4887312</v>
      </c>
      <c r="C80" s="277" t="s">
        <v>4820</v>
      </c>
      <c r="D80" s="288">
        <v>44566</v>
      </c>
      <c r="E80" s="279" t="s">
        <v>594</v>
      </c>
      <c r="F80" s="289">
        <v>44434</v>
      </c>
      <c r="G80" s="135" t="s">
        <v>3563</v>
      </c>
      <c r="H80" s="135" t="s">
        <v>687</v>
      </c>
      <c r="I80" s="281" t="s">
        <v>7086</v>
      </c>
      <c r="J80" s="281" t="s">
        <v>626</v>
      </c>
      <c r="K80" s="281" t="s">
        <v>9003</v>
      </c>
      <c r="L80" s="135" t="s">
        <v>20</v>
      </c>
      <c r="M80" s="5" t="s">
        <v>3564</v>
      </c>
      <c r="N80" s="282">
        <v>44569</v>
      </c>
      <c r="O80" s="283">
        <v>44567</v>
      </c>
      <c r="P80" s="283">
        <v>44568</v>
      </c>
      <c r="Q80" s="284">
        <v>44567</v>
      </c>
      <c r="R80" s="285" t="s">
        <v>6464</v>
      </c>
      <c r="S80" s="280"/>
      <c r="T80" s="286" t="s">
        <v>605</v>
      </c>
      <c r="U80" s="135"/>
      <c r="V80" s="135" t="s">
        <v>3897</v>
      </c>
      <c r="W80" s="276" t="s">
        <v>3909</v>
      </c>
    </row>
    <row r="81" spans="1:23" s="272" customFormat="1" ht="18" customHeight="1" x14ac:dyDescent="0.3">
      <c r="A81" s="295" t="s">
        <v>3627</v>
      </c>
      <c r="B81" s="136">
        <v>4877904</v>
      </c>
      <c r="C81" s="277" t="s">
        <v>4850</v>
      </c>
      <c r="D81" s="288">
        <v>44550</v>
      </c>
      <c r="E81" s="279" t="s">
        <v>594</v>
      </c>
      <c r="F81" s="289">
        <v>44434</v>
      </c>
      <c r="G81" s="135" t="s">
        <v>3573</v>
      </c>
      <c r="H81" s="135" t="s">
        <v>32</v>
      </c>
      <c r="I81" s="281" t="s">
        <v>685</v>
      </c>
      <c r="J81" s="281" t="s">
        <v>626</v>
      </c>
      <c r="K81" s="281" t="s">
        <v>9003</v>
      </c>
      <c r="L81" s="135" t="s">
        <v>52</v>
      </c>
      <c r="M81" s="5" t="s">
        <v>3436</v>
      </c>
      <c r="N81" s="282">
        <v>44582</v>
      </c>
      <c r="O81" s="297">
        <v>44557</v>
      </c>
      <c r="P81" s="283">
        <v>44555</v>
      </c>
      <c r="Q81" s="284">
        <v>44559</v>
      </c>
      <c r="R81" s="285" t="s">
        <v>6464</v>
      </c>
      <c r="S81" s="280"/>
      <c r="T81" s="286" t="s">
        <v>605</v>
      </c>
      <c r="U81" s="135"/>
      <c r="V81" s="135" t="s">
        <v>3897</v>
      </c>
      <c r="W81" s="276" t="s">
        <v>3909</v>
      </c>
    </row>
    <row r="82" spans="1:23" s="272" customFormat="1" ht="18" customHeight="1" x14ac:dyDescent="0.3">
      <c r="A82" s="295" t="s">
        <v>1581</v>
      </c>
      <c r="B82" s="276" t="s">
        <v>630</v>
      </c>
      <c r="C82" s="277" t="s">
        <v>630</v>
      </c>
      <c r="D82" s="288">
        <v>44676</v>
      </c>
      <c r="E82" s="279" t="s">
        <v>630</v>
      </c>
      <c r="F82" s="289">
        <v>44434</v>
      </c>
      <c r="G82" s="135" t="s">
        <v>3565</v>
      </c>
      <c r="H82" s="135" t="s">
        <v>687</v>
      </c>
      <c r="I82" s="281" t="s">
        <v>7086</v>
      </c>
      <c r="J82" s="281" t="s">
        <v>626</v>
      </c>
      <c r="K82" s="281" t="s">
        <v>9003</v>
      </c>
      <c r="L82" s="135" t="s">
        <v>20</v>
      </c>
      <c r="M82" s="5" t="s">
        <v>3566</v>
      </c>
      <c r="N82" s="282" t="s">
        <v>1253</v>
      </c>
      <c r="O82" s="283" t="s">
        <v>1253</v>
      </c>
      <c r="P82" s="283" t="s">
        <v>1253</v>
      </c>
      <c r="Q82" s="284" t="s">
        <v>1253</v>
      </c>
      <c r="R82" s="285" t="s">
        <v>6464</v>
      </c>
      <c r="S82" s="280" t="s">
        <v>1253</v>
      </c>
      <c r="T82" s="286" t="s">
        <v>605</v>
      </c>
      <c r="U82" s="135"/>
      <c r="V82" s="135"/>
      <c r="W82" s="276" t="s">
        <v>630</v>
      </c>
    </row>
    <row r="83" spans="1:23" s="272" customFormat="1" ht="18" customHeight="1" x14ac:dyDescent="0.3">
      <c r="A83" s="295" t="s">
        <v>1581</v>
      </c>
      <c r="B83" s="276" t="s">
        <v>630</v>
      </c>
      <c r="C83" s="277" t="s">
        <v>630</v>
      </c>
      <c r="D83" s="288">
        <v>44666</v>
      </c>
      <c r="E83" s="279" t="s">
        <v>630</v>
      </c>
      <c r="F83" s="289">
        <v>44434</v>
      </c>
      <c r="G83" s="135" t="s">
        <v>3567</v>
      </c>
      <c r="H83" s="135" t="s">
        <v>687</v>
      </c>
      <c r="I83" s="281" t="s">
        <v>7086</v>
      </c>
      <c r="J83" s="281" t="s">
        <v>18</v>
      </c>
      <c r="K83" s="281" t="s">
        <v>9005</v>
      </c>
      <c r="L83" s="135" t="s">
        <v>20</v>
      </c>
      <c r="M83" s="5" t="s">
        <v>3568</v>
      </c>
      <c r="N83" s="282" t="s">
        <v>1253</v>
      </c>
      <c r="O83" s="283" t="s">
        <v>1253</v>
      </c>
      <c r="P83" s="283" t="s">
        <v>1253</v>
      </c>
      <c r="Q83" s="284" t="s">
        <v>1253</v>
      </c>
      <c r="R83" s="285" t="s">
        <v>4686</v>
      </c>
      <c r="S83" s="280" t="s">
        <v>1253</v>
      </c>
      <c r="T83" s="286" t="s">
        <v>605</v>
      </c>
      <c r="U83" s="135"/>
      <c r="V83" s="135"/>
      <c r="W83" s="276" t="s">
        <v>630</v>
      </c>
    </row>
    <row r="84" spans="1:23" s="272" customFormat="1" ht="18" customHeight="1" x14ac:dyDescent="0.3">
      <c r="A84" s="295" t="s">
        <v>3627</v>
      </c>
      <c r="B84" s="124">
        <v>4908325</v>
      </c>
      <c r="C84" s="277" t="s">
        <v>4867</v>
      </c>
      <c r="D84" s="288">
        <v>44574</v>
      </c>
      <c r="E84" s="279" t="s">
        <v>594</v>
      </c>
      <c r="F84" s="289">
        <v>44435</v>
      </c>
      <c r="G84" s="135" t="s">
        <v>3585</v>
      </c>
      <c r="H84" s="135" t="s">
        <v>250</v>
      </c>
      <c r="I84" s="281" t="s">
        <v>4644</v>
      </c>
      <c r="J84" s="281" t="s">
        <v>18</v>
      </c>
      <c r="K84" s="281" t="s">
        <v>9005</v>
      </c>
      <c r="L84" s="135" t="s">
        <v>20</v>
      </c>
      <c r="M84" s="5" t="s">
        <v>3586</v>
      </c>
      <c r="N84" s="282">
        <v>44588</v>
      </c>
      <c r="O84" s="283">
        <v>44579</v>
      </c>
      <c r="P84" s="283">
        <v>44579</v>
      </c>
      <c r="Q84" s="284">
        <v>44582</v>
      </c>
      <c r="R84" s="285" t="s">
        <v>4686</v>
      </c>
      <c r="S84" s="280"/>
      <c r="T84" s="286" t="s">
        <v>609</v>
      </c>
      <c r="U84" s="135"/>
      <c r="V84" s="135" t="s">
        <v>3897</v>
      </c>
      <c r="W84" s="276" t="s">
        <v>3909</v>
      </c>
    </row>
    <row r="85" spans="1:23" s="272" customFormat="1" ht="18" customHeight="1" x14ac:dyDescent="0.3">
      <c r="A85" s="295" t="s">
        <v>3627</v>
      </c>
      <c r="B85" s="135">
        <v>4961876</v>
      </c>
      <c r="C85" s="277" t="s">
        <v>6471</v>
      </c>
      <c r="D85" s="288">
        <v>44613</v>
      </c>
      <c r="E85" s="279" t="s">
        <v>594</v>
      </c>
      <c r="F85" s="289">
        <v>44436</v>
      </c>
      <c r="G85" s="135" t="s">
        <v>3590</v>
      </c>
      <c r="H85" s="135" t="s">
        <v>3367</v>
      </c>
      <c r="I85" s="281" t="s">
        <v>7086</v>
      </c>
      <c r="J85" s="281" t="s">
        <v>645</v>
      </c>
      <c r="K85" s="281" t="s">
        <v>9002</v>
      </c>
      <c r="L85" s="194" t="s">
        <v>59</v>
      </c>
      <c r="M85" s="5" t="s">
        <v>3591</v>
      </c>
      <c r="N85" s="282">
        <v>44619</v>
      </c>
      <c r="O85" s="283">
        <v>44616</v>
      </c>
      <c r="P85" s="283">
        <v>44615</v>
      </c>
      <c r="Q85" s="284">
        <v>44616</v>
      </c>
      <c r="R85" s="285" t="s">
        <v>4490</v>
      </c>
      <c r="S85" s="280"/>
      <c r="T85" s="286" t="s">
        <v>623</v>
      </c>
      <c r="U85" s="135"/>
      <c r="V85" s="135" t="s">
        <v>3898</v>
      </c>
      <c r="W85" s="276" t="s">
        <v>3909</v>
      </c>
    </row>
    <row r="86" spans="1:23" s="272" customFormat="1" ht="18" customHeight="1" x14ac:dyDescent="0.3">
      <c r="A86" s="295" t="s">
        <v>3627</v>
      </c>
      <c r="B86" s="124">
        <v>4929803</v>
      </c>
      <c r="C86" s="277" t="s">
        <v>6472</v>
      </c>
      <c r="D86" s="288">
        <v>44589</v>
      </c>
      <c r="E86" s="279" t="s">
        <v>594</v>
      </c>
      <c r="F86" s="289">
        <v>44438</v>
      </c>
      <c r="G86" s="135" t="s">
        <v>3596</v>
      </c>
      <c r="H86" s="135" t="s">
        <v>16</v>
      </c>
      <c r="I86" s="281" t="s">
        <v>7086</v>
      </c>
      <c r="J86" s="281" t="s">
        <v>18</v>
      </c>
      <c r="K86" s="281" t="s">
        <v>9005</v>
      </c>
      <c r="L86" s="135" t="s">
        <v>20</v>
      </c>
      <c r="M86" s="5" t="s">
        <v>3595</v>
      </c>
      <c r="N86" s="282">
        <v>44617</v>
      </c>
      <c r="O86" s="283">
        <v>44614</v>
      </c>
      <c r="P86" s="283">
        <v>44614</v>
      </c>
      <c r="Q86" s="284">
        <v>44614</v>
      </c>
      <c r="R86" s="285" t="s">
        <v>4686</v>
      </c>
      <c r="S86" s="280"/>
      <c r="T86" s="286" t="s">
        <v>623</v>
      </c>
      <c r="U86" s="135"/>
      <c r="V86" s="135" t="s">
        <v>3898</v>
      </c>
      <c r="W86" s="276" t="s">
        <v>3909</v>
      </c>
    </row>
    <row r="87" spans="1:23" s="272" customFormat="1" ht="18" customHeight="1" x14ac:dyDescent="0.3">
      <c r="A87" s="295" t="s">
        <v>3627</v>
      </c>
      <c r="B87" s="277">
        <v>4937200</v>
      </c>
      <c r="C87" s="277" t="s">
        <v>6473</v>
      </c>
      <c r="D87" s="288">
        <v>44609</v>
      </c>
      <c r="E87" s="279" t="s">
        <v>594</v>
      </c>
      <c r="F87" s="289">
        <v>44439</v>
      </c>
      <c r="G87" s="194" t="s">
        <v>7880</v>
      </c>
      <c r="H87" s="135" t="s">
        <v>102</v>
      </c>
      <c r="I87" s="281" t="s">
        <v>685</v>
      </c>
      <c r="J87" s="281" t="s">
        <v>626</v>
      </c>
      <c r="K87" s="281" t="s">
        <v>9003</v>
      </c>
      <c r="L87" s="135" t="s">
        <v>20</v>
      </c>
      <c r="M87" s="5" t="s">
        <v>3654</v>
      </c>
      <c r="N87" s="282">
        <v>44620</v>
      </c>
      <c r="O87" s="283">
        <v>44610</v>
      </c>
      <c r="P87" s="283">
        <v>44614</v>
      </c>
      <c r="Q87" s="284">
        <v>44617</v>
      </c>
      <c r="R87" s="285" t="s">
        <v>6464</v>
      </c>
      <c r="S87" s="280"/>
      <c r="T87" s="286" t="s">
        <v>609</v>
      </c>
      <c r="U87" s="135"/>
      <c r="V87" s="135" t="s">
        <v>3898</v>
      </c>
      <c r="W87" s="276" t="s">
        <v>3909</v>
      </c>
    </row>
    <row r="88" spans="1:23" s="272" customFormat="1" ht="18" customHeight="1" x14ac:dyDescent="0.3">
      <c r="A88" s="295" t="s">
        <v>1581</v>
      </c>
      <c r="B88" s="276" t="s">
        <v>630</v>
      </c>
      <c r="C88" s="277" t="s">
        <v>630</v>
      </c>
      <c r="D88" s="288">
        <v>44665</v>
      </c>
      <c r="E88" s="279" t="s">
        <v>630</v>
      </c>
      <c r="F88" s="289">
        <v>44440</v>
      </c>
      <c r="G88" s="135" t="s">
        <v>3631</v>
      </c>
      <c r="H88" s="135" t="s">
        <v>64</v>
      </c>
      <c r="I88" s="281" t="s">
        <v>4644</v>
      </c>
      <c r="J88" s="281" t="s">
        <v>18</v>
      </c>
      <c r="K88" s="281" t="s">
        <v>9005</v>
      </c>
      <c r="L88" s="135" t="s">
        <v>87</v>
      </c>
      <c r="M88" s="5" t="s">
        <v>3593</v>
      </c>
      <c r="N88" s="282" t="s">
        <v>1253</v>
      </c>
      <c r="O88" s="283" t="s">
        <v>1253</v>
      </c>
      <c r="P88" s="283" t="s">
        <v>1253</v>
      </c>
      <c r="Q88" s="284" t="s">
        <v>1253</v>
      </c>
      <c r="R88" s="285" t="s">
        <v>4685</v>
      </c>
      <c r="S88" s="280" t="s">
        <v>1253</v>
      </c>
      <c r="T88" s="286" t="s">
        <v>623</v>
      </c>
      <c r="U88" s="135"/>
      <c r="V88" s="135"/>
      <c r="W88" s="276" t="s">
        <v>630</v>
      </c>
    </row>
    <row r="89" spans="1:23" s="272" customFormat="1" ht="18" customHeight="1" x14ac:dyDescent="0.3">
      <c r="A89" s="295" t="s">
        <v>3627</v>
      </c>
      <c r="B89" s="135">
        <v>4982842</v>
      </c>
      <c r="C89" s="277" t="s">
        <v>6474</v>
      </c>
      <c r="D89" s="288">
        <v>44639</v>
      </c>
      <c r="E89" s="279" t="s">
        <v>594</v>
      </c>
      <c r="F89" s="289">
        <v>44440</v>
      </c>
      <c r="G89" s="194" t="s">
        <v>7881</v>
      </c>
      <c r="H89" s="135" t="s">
        <v>16</v>
      </c>
      <c r="I89" s="281" t="s">
        <v>7086</v>
      </c>
      <c r="J89" s="281" t="s">
        <v>645</v>
      </c>
      <c r="K89" s="281" t="s">
        <v>9002</v>
      </c>
      <c r="L89" s="135" t="s">
        <v>27</v>
      </c>
      <c r="M89" s="5" t="s">
        <v>3516</v>
      </c>
      <c r="N89" s="282">
        <v>44654</v>
      </c>
      <c r="O89" s="283">
        <v>44645</v>
      </c>
      <c r="P89" s="283">
        <v>44645</v>
      </c>
      <c r="Q89" s="284">
        <v>44646</v>
      </c>
      <c r="R89" s="285" t="s">
        <v>4490</v>
      </c>
      <c r="S89" s="284"/>
      <c r="T89" s="286" t="s">
        <v>623</v>
      </c>
      <c r="U89" s="135"/>
      <c r="V89" s="135" t="s">
        <v>5568</v>
      </c>
      <c r="W89" s="276" t="s">
        <v>3909</v>
      </c>
    </row>
    <row r="90" spans="1:23" s="272" customFormat="1" ht="18" customHeight="1" x14ac:dyDescent="0.3">
      <c r="A90" s="295" t="s">
        <v>1581</v>
      </c>
      <c r="B90" s="276" t="s">
        <v>630</v>
      </c>
      <c r="C90" s="277" t="s">
        <v>630</v>
      </c>
      <c r="D90" s="288">
        <v>44721</v>
      </c>
      <c r="E90" s="279" t="s">
        <v>630</v>
      </c>
      <c r="F90" s="289">
        <v>44440</v>
      </c>
      <c r="G90" s="135" t="s">
        <v>3632</v>
      </c>
      <c r="H90" s="135" t="s">
        <v>725</v>
      </c>
      <c r="I90" s="281" t="s">
        <v>2454</v>
      </c>
      <c r="J90" s="281" t="s">
        <v>160</v>
      </c>
      <c r="K90" s="281" t="s">
        <v>9010</v>
      </c>
      <c r="L90" s="135" t="s">
        <v>20</v>
      </c>
      <c r="M90" s="5" t="s">
        <v>3633</v>
      </c>
      <c r="N90" s="282" t="s">
        <v>1253</v>
      </c>
      <c r="O90" s="283" t="s">
        <v>1253</v>
      </c>
      <c r="P90" s="283" t="s">
        <v>1253</v>
      </c>
      <c r="Q90" s="284" t="s">
        <v>1253</v>
      </c>
      <c r="R90" s="285" t="s">
        <v>4493</v>
      </c>
      <c r="S90" s="280" t="s">
        <v>1253</v>
      </c>
      <c r="T90" s="286" t="s">
        <v>609</v>
      </c>
      <c r="U90" s="135"/>
      <c r="V90" s="135"/>
      <c r="W90" s="276" t="s">
        <v>630</v>
      </c>
    </row>
    <row r="91" spans="1:23" s="272" customFormat="1" ht="18" customHeight="1" x14ac:dyDescent="0.3">
      <c r="A91" s="295" t="s">
        <v>3627</v>
      </c>
      <c r="B91" s="124">
        <v>4912002</v>
      </c>
      <c r="C91" s="277" t="s">
        <v>6475</v>
      </c>
      <c r="D91" s="288">
        <v>44585</v>
      </c>
      <c r="E91" s="279" t="s">
        <v>594</v>
      </c>
      <c r="F91" s="289">
        <v>44442</v>
      </c>
      <c r="G91" s="135" t="s">
        <v>3649</v>
      </c>
      <c r="H91" s="135" t="s">
        <v>137</v>
      </c>
      <c r="I91" s="281" t="s">
        <v>17</v>
      </c>
      <c r="J91" s="281" t="s">
        <v>18</v>
      </c>
      <c r="K91" s="281" t="s">
        <v>9005</v>
      </c>
      <c r="L91" s="135" t="s">
        <v>11</v>
      </c>
      <c r="M91" s="5" t="s">
        <v>3650</v>
      </c>
      <c r="N91" s="282">
        <v>44595</v>
      </c>
      <c r="O91" s="283">
        <v>44592</v>
      </c>
      <c r="P91" s="283">
        <v>44608</v>
      </c>
      <c r="Q91" s="284">
        <v>44608</v>
      </c>
      <c r="R91" s="285" t="s">
        <v>4686</v>
      </c>
      <c r="S91" s="284"/>
      <c r="T91" s="286" t="s">
        <v>609</v>
      </c>
      <c r="U91" s="135"/>
      <c r="V91" s="135" t="s">
        <v>3898</v>
      </c>
      <c r="W91" s="276" t="s">
        <v>5129</v>
      </c>
    </row>
    <row r="92" spans="1:23" s="272" customFormat="1" ht="18" customHeight="1" x14ac:dyDescent="0.3">
      <c r="A92" s="295" t="s">
        <v>1581</v>
      </c>
      <c r="B92" s="276" t="s">
        <v>630</v>
      </c>
      <c r="C92" s="277" t="s">
        <v>630</v>
      </c>
      <c r="D92" s="288">
        <v>44721</v>
      </c>
      <c r="E92" s="279" t="s">
        <v>630</v>
      </c>
      <c r="F92" s="289">
        <v>44442</v>
      </c>
      <c r="G92" s="135" t="s">
        <v>3642</v>
      </c>
      <c r="H92" s="135" t="s">
        <v>725</v>
      </c>
      <c r="I92" s="281" t="s">
        <v>2454</v>
      </c>
      <c r="J92" s="281" t="s">
        <v>160</v>
      </c>
      <c r="K92" s="281" t="s">
        <v>9010</v>
      </c>
      <c r="L92" s="135" t="s">
        <v>20</v>
      </c>
      <c r="M92" s="4" t="s">
        <v>7466</v>
      </c>
      <c r="N92" s="282" t="s">
        <v>1253</v>
      </c>
      <c r="O92" s="283" t="s">
        <v>1253</v>
      </c>
      <c r="P92" s="283" t="s">
        <v>1253</v>
      </c>
      <c r="Q92" s="284" t="s">
        <v>1253</v>
      </c>
      <c r="R92" s="285" t="s">
        <v>4493</v>
      </c>
      <c r="S92" s="280" t="s">
        <v>1253</v>
      </c>
      <c r="T92" s="286" t="s">
        <v>609</v>
      </c>
      <c r="U92" s="135"/>
      <c r="V92" s="135"/>
      <c r="W92" s="276" t="s">
        <v>630</v>
      </c>
    </row>
    <row r="93" spans="1:23" s="272" customFormat="1" ht="18" customHeight="1" x14ac:dyDescent="0.3">
      <c r="A93" s="295" t="s">
        <v>1581</v>
      </c>
      <c r="B93" s="276" t="s">
        <v>630</v>
      </c>
      <c r="C93" s="277" t="s">
        <v>630</v>
      </c>
      <c r="D93" s="288">
        <v>44639</v>
      </c>
      <c r="E93" s="279" t="s">
        <v>630</v>
      </c>
      <c r="F93" s="289">
        <v>44442</v>
      </c>
      <c r="G93" s="135" t="s">
        <v>3646</v>
      </c>
      <c r="H93" s="135" t="s">
        <v>50</v>
      </c>
      <c r="I93" s="281" t="s">
        <v>17</v>
      </c>
      <c r="J93" s="281" t="s">
        <v>18</v>
      </c>
      <c r="K93" s="281" t="s">
        <v>9005</v>
      </c>
      <c r="L93" s="135" t="s">
        <v>11</v>
      </c>
      <c r="M93" s="5" t="s">
        <v>3647</v>
      </c>
      <c r="N93" s="282" t="s">
        <v>1253</v>
      </c>
      <c r="O93" s="283" t="s">
        <v>1253</v>
      </c>
      <c r="P93" s="283" t="s">
        <v>1253</v>
      </c>
      <c r="Q93" s="284" t="s">
        <v>1253</v>
      </c>
      <c r="R93" s="285" t="s">
        <v>4686</v>
      </c>
      <c r="S93" s="280" t="s">
        <v>1253</v>
      </c>
      <c r="T93" s="286" t="s">
        <v>623</v>
      </c>
      <c r="U93" s="135"/>
      <c r="V93" s="135"/>
      <c r="W93" s="276" t="s">
        <v>630</v>
      </c>
    </row>
    <row r="94" spans="1:23" s="272" customFormat="1" ht="18" customHeight="1" x14ac:dyDescent="0.3">
      <c r="A94" s="295" t="s">
        <v>1581</v>
      </c>
      <c r="B94" s="276" t="s">
        <v>630</v>
      </c>
      <c r="C94" s="277" t="s">
        <v>630</v>
      </c>
      <c r="D94" s="288">
        <v>44744</v>
      </c>
      <c r="E94" s="279" t="s">
        <v>630</v>
      </c>
      <c r="F94" s="289">
        <v>44443</v>
      </c>
      <c r="G94" s="135" t="s">
        <v>3657</v>
      </c>
      <c r="H94" s="135" t="s">
        <v>3367</v>
      </c>
      <c r="I94" s="281" t="s">
        <v>7086</v>
      </c>
      <c r="J94" s="281" t="s">
        <v>626</v>
      </c>
      <c r="K94" s="281" t="s">
        <v>9003</v>
      </c>
      <c r="L94" s="135" t="s">
        <v>20</v>
      </c>
      <c r="M94" s="5" t="s">
        <v>3656</v>
      </c>
      <c r="N94" s="282" t="s">
        <v>1253</v>
      </c>
      <c r="O94" s="283" t="s">
        <v>1253</v>
      </c>
      <c r="P94" s="283" t="s">
        <v>1253</v>
      </c>
      <c r="Q94" s="284" t="s">
        <v>1253</v>
      </c>
      <c r="R94" s="285" t="s">
        <v>6464</v>
      </c>
      <c r="S94" s="280" t="s">
        <v>1253</v>
      </c>
      <c r="T94" s="286" t="s">
        <v>623</v>
      </c>
      <c r="U94" s="135"/>
      <c r="V94" s="135"/>
      <c r="W94" s="276" t="s">
        <v>630</v>
      </c>
    </row>
    <row r="95" spans="1:23" s="272" customFormat="1" ht="18" customHeight="1" x14ac:dyDescent="0.3">
      <c r="A95" s="295" t="s">
        <v>1581</v>
      </c>
      <c r="B95" s="276" t="s">
        <v>630</v>
      </c>
      <c r="C95" s="277" t="s">
        <v>630</v>
      </c>
      <c r="D95" s="288">
        <v>44686</v>
      </c>
      <c r="E95" s="279" t="s">
        <v>630</v>
      </c>
      <c r="F95" s="289">
        <v>44446</v>
      </c>
      <c r="G95" s="135" t="s">
        <v>3675</v>
      </c>
      <c r="H95" s="135" t="s">
        <v>50</v>
      </c>
      <c r="I95" s="281" t="s">
        <v>17</v>
      </c>
      <c r="J95" s="281" t="s">
        <v>18</v>
      </c>
      <c r="K95" s="281" t="s">
        <v>9005</v>
      </c>
      <c r="L95" s="135" t="s">
        <v>20</v>
      </c>
      <c r="M95" s="5" t="s">
        <v>3674</v>
      </c>
      <c r="N95" s="282" t="s">
        <v>1253</v>
      </c>
      <c r="O95" s="283" t="s">
        <v>1253</v>
      </c>
      <c r="P95" s="283" t="s">
        <v>1253</v>
      </c>
      <c r="Q95" s="284" t="s">
        <v>1253</v>
      </c>
      <c r="R95" s="285" t="s">
        <v>4686</v>
      </c>
      <c r="S95" s="280" t="s">
        <v>1253</v>
      </c>
      <c r="T95" s="286" t="s">
        <v>609</v>
      </c>
      <c r="U95" s="135"/>
      <c r="V95" s="135"/>
      <c r="W95" s="276" t="s">
        <v>630</v>
      </c>
    </row>
    <row r="96" spans="1:23" s="272" customFormat="1" ht="18" customHeight="1" x14ac:dyDescent="0.3">
      <c r="A96" s="295" t="s">
        <v>1581</v>
      </c>
      <c r="B96" s="276" t="s">
        <v>630</v>
      </c>
      <c r="C96" s="277" t="s">
        <v>630</v>
      </c>
      <c r="D96" s="288">
        <v>44665</v>
      </c>
      <c r="E96" s="279" t="s">
        <v>630</v>
      </c>
      <c r="F96" s="289">
        <v>44447</v>
      </c>
      <c r="G96" s="135" t="s">
        <v>3678</v>
      </c>
      <c r="H96" s="135" t="s">
        <v>686</v>
      </c>
      <c r="I96" s="281" t="s">
        <v>8862</v>
      </c>
      <c r="J96" s="281" t="s">
        <v>645</v>
      </c>
      <c r="K96" s="281" t="s">
        <v>9002</v>
      </c>
      <c r="L96" s="135" t="s">
        <v>87</v>
      </c>
      <c r="M96" s="5" t="s">
        <v>3679</v>
      </c>
      <c r="N96" s="282" t="s">
        <v>1253</v>
      </c>
      <c r="O96" s="283" t="s">
        <v>1253</v>
      </c>
      <c r="P96" s="283" t="s">
        <v>1253</v>
      </c>
      <c r="Q96" s="284" t="s">
        <v>1253</v>
      </c>
      <c r="R96" s="285" t="s">
        <v>4490</v>
      </c>
      <c r="S96" s="280" t="s">
        <v>1253</v>
      </c>
      <c r="T96" s="286" t="s">
        <v>623</v>
      </c>
      <c r="U96" s="135"/>
      <c r="V96" s="135"/>
      <c r="W96" s="276" t="s">
        <v>630</v>
      </c>
    </row>
    <row r="97" spans="1:23" s="272" customFormat="1" ht="18" customHeight="1" x14ac:dyDescent="0.3">
      <c r="A97" s="295" t="s">
        <v>1581</v>
      </c>
      <c r="B97" s="276" t="s">
        <v>630</v>
      </c>
      <c r="C97" s="277" t="s">
        <v>630</v>
      </c>
      <c r="D97" s="288">
        <v>44721</v>
      </c>
      <c r="E97" s="279" t="s">
        <v>630</v>
      </c>
      <c r="F97" s="289">
        <v>44449</v>
      </c>
      <c r="G97" s="135" t="s">
        <v>3688</v>
      </c>
      <c r="H97" s="135" t="s">
        <v>725</v>
      </c>
      <c r="I97" s="281" t="s">
        <v>2454</v>
      </c>
      <c r="J97" s="281" t="s">
        <v>160</v>
      </c>
      <c r="K97" s="281" t="s">
        <v>9010</v>
      </c>
      <c r="L97" s="135" t="s">
        <v>20</v>
      </c>
      <c r="M97" s="5" t="s">
        <v>3687</v>
      </c>
      <c r="N97" s="282" t="s">
        <v>1253</v>
      </c>
      <c r="O97" s="283" t="s">
        <v>1253</v>
      </c>
      <c r="P97" s="283" t="s">
        <v>1253</v>
      </c>
      <c r="Q97" s="284" t="s">
        <v>1253</v>
      </c>
      <c r="R97" s="285" t="s">
        <v>4493</v>
      </c>
      <c r="S97" s="280" t="s">
        <v>1253</v>
      </c>
      <c r="T97" s="286" t="s">
        <v>609</v>
      </c>
      <c r="U97" s="135"/>
      <c r="V97" s="135"/>
      <c r="W97" s="276" t="s">
        <v>630</v>
      </c>
    </row>
    <row r="98" spans="1:23" s="272" customFormat="1" ht="18" customHeight="1" x14ac:dyDescent="0.3">
      <c r="A98" s="295" t="s">
        <v>1581</v>
      </c>
      <c r="B98" s="276" t="s">
        <v>630</v>
      </c>
      <c r="C98" s="277" t="s">
        <v>630</v>
      </c>
      <c r="D98" s="288">
        <v>44604</v>
      </c>
      <c r="E98" s="279" t="s">
        <v>630</v>
      </c>
      <c r="F98" s="289">
        <v>44449</v>
      </c>
      <c r="G98" s="135" t="s">
        <v>3683</v>
      </c>
      <c r="H98" s="135" t="s">
        <v>32</v>
      </c>
      <c r="I98" s="281" t="s">
        <v>685</v>
      </c>
      <c r="J98" s="281" t="s">
        <v>626</v>
      </c>
      <c r="K98" s="281" t="s">
        <v>9003</v>
      </c>
      <c r="L98" s="194" t="s">
        <v>87</v>
      </c>
      <c r="M98" s="5" t="s">
        <v>3665</v>
      </c>
      <c r="N98" s="282" t="s">
        <v>1253</v>
      </c>
      <c r="O98" s="283" t="s">
        <v>1253</v>
      </c>
      <c r="P98" s="283" t="s">
        <v>1253</v>
      </c>
      <c r="Q98" s="284" t="s">
        <v>1253</v>
      </c>
      <c r="R98" s="285" t="s">
        <v>6464</v>
      </c>
      <c r="S98" s="280" t="s">
        <v>1253</v>
      </c>
      <c r="T98" s="286" t="s">
        <v>623</v>
      </c>
      <c r="U98" s="135"/>
      <c r="V98" s="135"/>
      <c r="W98" s="276" t="s">
        <v>630</v>
      </c>
    </row>
    <row r="99" spans="1:23" s="272" customFormat="1" ht="18" customHeight="1" x14ac:dyDescent="0.3">
      <c r="A99" s="295" t="s">
        <v>1581</v>
      </c>
      <c r="B99" s="276" t="s">
        <v>630</v>
      </c>
      <c r="C99" s="277" t="s">
        <v>630</v>
      </c>
      <c r="D99" s="288">
        <v>44744</v>
      </c>
      <c r="E99" s="279" t="s">
        <v>630</v>
      </c>
      <c r="F99" s="289">
        <v>44455</v>
      </c>
      <c r="G99" s="135" t="s">
        <v>3719</v>
      </c>
      <c r="H99" s="194" t="s">
        <v>175</v>
      </c>
      <c r="I99" s="281" t="s">
        <v>8863</v>
      </c>
      <c r="J99" s="281" t="s">
        <v>645</v>
      </c>
      <c r="K99" s="281" t="s">
        <v>9002</v>
      </c>
      <c r="L99" s="135" t="s">
        <v>20</v>
      </c>
      <c r="M99" s="5" t="s">
        <v>3718</v>
      </c>
      <c r="N99" s="282" t="s">
        <v>1253</v>
      </c>
      <c r="O99" s="283" t="s">
        <v>1253</v>
      </c>
      <c r="P99" s="283" t="s">
        <v>1253</v>
      </c>
      <c r="Q99" s="284" t="s">
        <v>1253</v>
      </c>
      <c r="R99" s="285" t="s">
        <v>4490</v>
      </c>
      <c r="S99" s="280" t="s">
        <v>1253</v>
      </c>
      <c r="T99" s="286" t="s">
        <v>605</v>
      </c>
      <c r="U99" s="135"/>
      <c r="V99" s="135"/>
      <c r="W99" s="276" t="s">
        <v>630</v>
      </c>
    </row>
    <row r="100" spans="1:23" s="272" customFormat="1" ht="18" customHeight="1" x14ac:dyDescent="0.3">
      <c r="A100" s="295" t="s">
        <v>3627</v>
      </c>
      <c r="B100" s="135">
        <v>4950524</v>
      </c>
      <c r="C100" s="277" t="s">
        <v>6476</v>
      </c>
      <c r="D100" s="288">
        <v>44604</v>
      </c>
      <c r="E100" s="279" t="s">
        <v>594</v>
      </c>
      <c r="F100" s="289">
        <v>44455</v>
      </c>
      <c r="G100" s="135" t="s">
        <v>3716</v>
      </c>
      <c r="H100" s="135" t="s">
        <v>725</v>
      </c>
      <c r="I100" s="281" t="s">
        <v>2454</v>
      </c>
      <c r="J100" s="281" t="s">
        <v>160</v>
      </c>
      <c r="K100" s="281" t="s">
        <v>9010</v>
      </c>
      <c r="L100" s="135" t="s">
        <v>20</v>
      </c>
      <c r="M100" s="5" t="s">
        <v>3715</v>
      </c>
      <c r="N100" s="282">
        <v>44630</v>
      </c>
      <c r="O100" s="283">
        <v>44604</v>
      </c>
      <c r="P100" s="283">
        <v>44614</v>
      </c>
      <c r="Q100" s="284">
        <v>44610</v>
      </c>
      <c r="R100" s="285" t="s">
        <v>4493</v>
      </c>
      <c r="S100" s="284"/>
      <c r="T100" s="286" t="s">
        <v>609</v>
      </c>
      <c r="U100" s="135"/>
      <c r="V100" s="287" t="s">
        <v>3899</v>
      </c>
      <c r="W100" s="276" t="s">
        <v>5130</v>
      </c>
    </row>
    <row r="101" spans="1:23" s="272" customFormat="1" ht="18" customHeight="1" x14ac:dyDescent="0.3">
      <c r="A101" s="295" t="s">
        <v>3627</v>
      </c>
      <c r="B101" s="124">
        <v>4919517</v>
      </c>
      <c r="C101" s="277" t="s">
        <v>4873</v>
      </c>
      <c r="D101" s="288">
        <v>44580</v>
      </c>
      <c r="E101" s="279" t="s">
        <v>594</v>
      </c>
      <c r="F101" s="289">
        <v>44456</v>
      </c>
      <c r="G101" s="135" t="s">
        <v>3739</v>
      </c>
      <c r="H101" s="135" t="s">
        <v>64</v>
      </c>
      <c r="I101" s="281" t="s">
        <v>4644</v>
      </c>
      <c r="J101" s="281" t="s">
        <v>626</v>
      </c>
      <c r="K101" s="281" t="s">
        <v>9003</v>
      </c>
      <c r="L101" s="135" t="s">
        <v>20</v>
      </c>
      <c r="M101" s="5" t="s">
        <v>3740</v>
      </c>
      <c r="N101" s="282">
        <v>44589</v>
      </c>
      <c r="O101" s="283">
        <v>44585</v>
      </c>
      <c r="P101" s="283">
        <v>44583</v>
      </c>
      <c r="Q101" s="284">
        <v>44586</v>
      </c>
      <c r="R101" s="285" t="s">
        <v>6464</v>
      </c>
      <c r="S101" s="284"/>
      <c r="T101" s="286" t="s">
        <v>609</v>
      </c>
      <c r="U101" s="135"/>
      <c r="V101" s="135" t="s">
        <v>3897</v>
      </c>
      <c r="W101" s="276" t="s">
        <v>5131</v>
      </c>
    </row>
    <row r="102" spans="1:23" s="272" customFormat="1" ht="18" customHeight="1" x14ac:dyDescent="0.3">
      <c r="A102" s="295" t="s">
        <v>3627</v>
      </c>
      <c r="B102" s="135">
        <v>5064428</v>
      </c>
      <c r="C102" s="277" t="s">
        <v>6477</v>
      </c>
      <c r="D102" s="288">
        <v>44679</v>
      </c>
      <c r="E102" s="279" t="s">
        <v>594</v>
      </c>
      <c r="F102" s="289">
        <v>44459</v>
      </c>
      <c r="G102" s="135" t="s">
        <v>3749</v>
      </c>
      <c r="H102" s="135" t="s">
        <v>250</v>
      </c>
      <c r="I102" s="281" t="s">
        <v>4644</v>
      </c>
      <c r="J102" s="281" t="s">
        <v>626</v>
      </c>
      <c r="K102" s="281" t="s">
        <v>9003</v>
      </c>
      <c r="L102" s="135" t="s">
        <v>20</v>
      </c>
      <c r="M102" s="5" t="s">
        <v>3750</v>
      </c>
      <c r="N102" s="282">
        <v>44685</v>
      </c>
      <c r="O102" s="283">
        <v>44682</v>
      </c>
      <c r="P102" s="283">
        <v>44679</v>
      </c>
      <c r="Q102" s="284">
        <v>44680</v>
      </c>
      <c r="R102" s="285" t="s">
        <v>6464</v>
      </c>
      <c r="S102" s="284"/>
      <c r="T102" s="286" t="s">
        <v>609</v>
      </c>
      <c r="U102" s="135"/>
      <c r="V102" s="135" t="s">
        <v>2821</v>
      </c>
      <c r="W102" s="276" t="s">
        <v>5132</v>
      </c>
    </row>
    <row r="103" spans="1:23" s="272" customFormat="1" ht="18" customHeight="1" x14ac:dyDescent="0.3">
      <c r="A103" s="295" t="s">
        <v>1581</v>
      </c>
      <c r="B103" s="276" t="s">
        <v>630</v>
      </c>
      <c r="C103" s="277" t="s">
        <v>630</v>
      </c>
      <c r="D103" s="288">
        <v>44603</v>
      </c>
      <c r="E103" s="279" t="s">
        <v>630</v>
      </c>
      <c r="F103" s="289">
        <v>44463</v>
      </c>
      <c r="G103" s="135" t="s">
        <v>3761</v>
      </c>
      <c r="H103" s="135" t="s">
        <v>232</v>
      </c>
      <c r="I103" s="281" t="s">
        <v>8863</v>
      </c>
      <c r="J103" s="281" t="s">
        <v>626</v>
      </c>
      <c r="K103" s="281" t="s">
        <v>9003</v>
      </c>
      <c r="L103" s="135" t="s">
        <v>87</v>
      </c>
      <c r="M103" s="5" t="s">
        <v>3762</v>
      </c>
      <c r="N103" s="282" t="s">
        <v>1253</v>
      </c>
      <c r="O103" s="283" t="s">
        <v>1253</v>
      </c>
      <c r="P103" s="283" t="s">
        <v>1253</v>
      </c>
      <c r="Q103" s="284" t="s">
        <v>1253</v>
      </c>
      <c r="R103" s="285" t="s">
        <v>6464</v>
      </c>
      <c r="S103" s="280" t="s">
        <v>1253</v>
      </c>
      <c r="T103" s="286" t="s">
        <v>609</v>
      </c>
      <c r="U103" s="135"/>
      <c r="V103" s="135"/>
      <c r="W103" s="276" t="s">
        <v>630</v>
      </c>
    </row>
    <row r="104" spans="1:23" s="272" customFormat="1" ht="18" customHeight="1" x14ac:dyDescent="0.3">
      <c r="A104" s="295" t="s">
        <v>3627</v>
      </c>
      <c r="B104" s="124">
        <v>4937199</v>
      </c>
      <c r="C104" s="277" t="s">
        <v>6478</v>
      </c>
      <c r="D104" s="288">
        <v>44609</v>
      </c>
      <c r="E104" s="279" t="s">
        <v>594</v>
      </c>
      <c r="F104" s="289">
        <v>44464</v>
      </c>
      <c r="G104" s="135" t="s">
        <v>3763</v>
      </c>
      <c r="H104" s="135" t="s">
        <v>137</v>
      </c>
      <c r="I104" s="281" t="s">
        <v>17</v>
      </c>
      <c r="J104" s="281" t="s">
        <v>626</v>
      </c>
      <c r="K104" s="281" t="s">
        <v>9003</v>
      </c>
      <c r="L104" s="194" t="s">
        <v>20</v>
      </c>
      <c r="M104" s="5" t="s">
        <v>3700</v>
      </c>
      <c r="N104" s="282">
        <v>44621</v>
      </c>
      <c r="O104" s="283">
        <v>44609</v>
      </c>
      <c r="P104" s="283">
        <v>44614</v>
      </c>
      <c r="Q104" s="284">
        <v>44614</v>
      </c>
      <c r="R104" s="285" t="s">
        <v>6464</v>
      </c>
      <c r="S104" s="284"/>
      <c r="T104" s="286" t="s">
        <v>623</v>
      </c>
      <c r="U104" s="135"/>
      <c r="V104" s="287" t="s">
        <v>3899</v>
      </c>
      <c r="W104" s="276" t="s">
        <v>5133</v>
      </c>
    </row>
    <row r="105" spans="1:23" s="272" customFormat="1" ht="18" customHeight="1" x14ac:dyDescent="0.3">
      <c r="A105" s="295" t="s">
        <v>3627</v>
      </c>
      <c r="B105" s="124">
        <v>4866897</v>
      </c>
      <c r="C105" s="277" t="s">
        <v>4785</v>
      </c>
      <c r="D105" s="288">
        <v>44537</v>
      </c>
      <c r="E105" s="279" t="s">
        <v>594</v>
      </c>
      <c r="F105" s="289">
        <v>44466</v>
      </c>
      <c r="G105" s="135" t="s">
        <v>3779</v>
      </c>
      <c r="H105" s="135" t="s">
        <v>102</v>
      </c>
      <c r="I105" s="281" t="s">
        <v>685</v>
      </c>
      <c r="J105" s="281" t="s">
        <v>18</v>
      </c>
      <c r="K105" s="281" t="s">
        <v>9005</v>
      </c>
      <c r="L105" s="135" t="s">
        <v>11</v>
      </c>
      <c r="M105" s="5" t="s">
        <v>3756</v>
      </c>
      <c r="N105" s="282">
        <v>44564</v>
      </c>
      <c r="O105" s="283">
        <v>44545</v>
      </c>
      <c r="P105" s="283">
        <v>44551</v>
      </c>
      <c r="Q105" s="284">
        <v>44553</v>
      </c>
      <c r="R105" s="285" t="s">
        <v>4685</v>
      </c>
      <c r="S105" s="284"/>
      <c r="T105" s="286" t="s">
        <v>623</v>
      </c>
      <c r="U105" s="135"/>
      <c r="V105" s="135" t="s">
        <v>3897</v>
      </c>
      <c r="W105" s="276" t="s">
        <v>5134</v>
      </c>
    </row>
    <row r="106" spans="1:23" s="272" customFormat="1" ht="18" customHeight="1" x14ac:dyDescent="0.3">
      <c r="A106" s="295" t="s">
        <v>3627</v>
      </c>
      <c r="B106" s="124">
        <v>4869870</v>
      </c>
      <c r="C106" s="277" t="s">
        <v>4842</v>
      </c>
      <c r="D106" s="288">
        <v>44537</v>
      </c>
      <c r="E106" s="279" t="s">
        <v>594</v>
      </c>
      <c r="F106" s="289">
        <v>44468</v>
      </c>
      <c r="G106" s="135" t="s">
        <v>3794</v>
      </c>
      <c r="H106" s="135" t="s">
        <v>32</v>
      </c>
      <c r="I106" s="281" t="s">
        <v>685</v>
      </c>
      <c r="J106" s="281" t="s">
        <v>38</v>
      </c>
      <c r="K106" s="281" t="s">
        <v>9001</v>
      </c>
      <c r="L106" s="135" t="s">
        <v>20</v>
      </c>
      <c r="M106" s="5" t="s">
        <v>3689</v>
      </c>
      <c r="N106" s="282">
        <v>44578</v>
      </c>
      <c r="O106" s="283">
        <v>44555</v>
      </c>
      <c r="P106" s="283">
        <v>44553</v>
      </c>
      <c r="Q106" s="284">
        <v>44560</v>
      </c>
      <c r="R106" s="285" t="s">
        <v>4489</v>
      </c>
      <c r="S106" s="284"/>
      <c r="T106" s="286" t="s">
        <v>623</v>
      </c>
      <c r="U106" s="135"/>
      <c r="V106" s="135" t="s">
        <v>3897</v>
      </c>
      <c r="W106" s="276" t="s">
        <v>5135</v>
      </c>
    </row>
    <row r="107" spans="1:23" s="272" customFormat="1" ht="18" customHeight="1" x14ac:dyDescent="0.3">
      <c r="A107" s="295" t="s">
        <v>1581</v>
      </c>
      <c r="B107" s="276" t="s">
        <v>630</v>
      </c>
      <c r="C107" s="277" t="s">
        <v>630</v>
      </c>
      <c r="D107" s="288">
        <v>44618</v>
      </c>
      <c r="E107" s="279" t="s">
        <v>630</v>
      </c>
      <c r="F107" s="289">
        <v>44470</v>
      </c>
      <c r="G107" s="135" t="s">
        <v>3808</v>
      </c>
      <c r="H107" s="135" t="s">
        <v>50</v>
      </c>
      <c r="I107" s="281" t="s">
        <v>17</v>
      </c>
      <c r="J107" s="281" t="s">
        <v>626</v>
      </c>
      <c r="K107" s="281" t="s">
        <v>9003</v>
      </c>
      <c r="L107" s="135" t="s">
        <v>52</v>
      </c>
      <c r="M107" s="5" t="s">
        <v>3809</v>
      </c>
      <c r="N107" s="282" t="s">
        <v>1253</v>
      </c>
      <c r="O107" s="283" t="s">
        <v>1253</v>
      </c>
      <c r="P107" s="283" t="s">
        <v>1253</v>
      </c>
      <c r="Q107" s="284" t="s">
        <v>1253</v>
      </c>
      <c r="R107" s="285" t="s">
        <v>6464</v>
      </c>
      <c r="S107" s="280" t="s">
        <v>1253</v>
      </c>
      <c r="T107" s="286" t="s">
        <v>605</v>
      </c>
      <c r="U107" s="135"/>
      <c r="V107" s="135"/>
      <c r="W107" s="276" t="s">
        <v>630</v>
      </c>
    </row>
    <row r="108" spans="1:23" s="272" customFormat="1" ht="18" customHeight="1" x14ac:dyDescent="0.3">
      <c r="A108" s="295" t="s">
        <v>1581</v>
      </c>
      <c r="B108" s="276" t="s">
        <v>630</v>
      </c>
      <c r="C108" s="277" t="s">
        <v>630</v>
      </c>
      <c r="D108" s="288">
        <v>44639</v>
      </c>
      <c r="E108" s="279" t="s">
        <v>630</v>
      </c>
      <c r="F108" s="289">
        <v>44471</v>
      </c>
      <c r="G108" s="135" t="s">
        <v>3810</v>
      </c>
      <c r="H108" s="135" t="s">
        <v>32</v>
      </c>
      <c r="I108" s="281" t="s">
        <v>685</v>
      </c>
      <c r="J108" s="281" t="s">
        <v>626</v>
      </c>
      <c r="K108" s="281" t="s">
        <v>9003</v>
      </c>
      <c r="L108" s="135" t="s">
        <v>20</v>
      </c>
      <c r="M108" s="5" t="s">
        <v>3811</v>
      </c>
      <c r="N108" s="282" t="s">
        <v>1253</v>
      </c>
      <c r="O108" s="283" t="s">
        <v>1253</v>
      </c>
      <c r="P108" s="283" t="s">
        <v>1253</v>
      </c>
      <c r="Q108" s="284" t="s">
        <v>1253</v>
      </c>
      <c r="R108" s="285" t="s">
        <v>6464</v>
      </c>
      <c r="S108" s="280" t="s">
        <v>1253</v>
      </c>
      <c r="T108" s="286" t="s">
        <v>609</v>
      </c>
      <c r="U108" s="135"/>
      <c r="V108" s="135"/>
      <c r="W108" s="276" t="s">
        <v>630</v>
      </c>
    </row>
    <row r="109" spans="1:23" s="272" customFormat="1" ht="18" customHeight="1" x14ac:dyDescent="0.3">
      <c r="A109" s="295" t="s">
        <v>3627</v>
      </c>
      <c r="B109" s="124">
        <v>4973494</v>
      </c>
      <c r="C109" s="277" t="s">
        <v>6479</v>
      </c>
      <c r="D109" s="288">
        <v>44630</v>
      </c>
      <c r="E109" s="279" t="s">
        <v>594</v>
      </c>
      <c r="F109" s="289">
        <v>44471</v>
      </c>
      <c r="G109" s="135" t="s">
        <v>3812</v>
      </c>
      <c r="H109" s="135" t="s">
        <v>232</v>
      </c>
      <c r="I109" s="281" t="s">
        <v>8863</v>
      </c>
      <c r="J109" s="281" t="s">
        <v>626</v>
      </c>
      <c r="K109" s="281" t="s">
        <v>9003</v>
      </c>
      <c r="L109" s="194" t="s">
        <v>52</v>
      </c>
      <c r="M109" s="5" t="s">
        <v>3813</v>
      </c>
      <c r="N109" s="282">
        <v>44637</v>
      </c>
      <c r="O109" s="283">
        <v>44631</v>
      </c>
      <c r="P109" s="283">
        <v>44630</v>
      </c>
      <c r="Q109" s="284">
        <v>44634</v>
      </c>
      <c r="R109" s="285" t="s">
        <v>6464</v>
      </c>
      <c r="S109" s="284"/>
      <c r="T109" s="286" t="s">
        <v>609</v>
      </c>
      <c r="U109" s="135"/>
      <c r="V109" s="287" t="s">
        <v>3899</v>
      </c>
      <c r="W109" s="276" t="s">
        <v>5136</v>
      </c>
    </row>
    <row r="110" spans="1:23" s="272" customFormat="1" ht="18" customHeight="1" x14ac:dyDescent="0.3">
      <c r="A110" s="295" t="s">
        <v>1581</v>
      </c>
      <c r="B110" s="276" t="s">
        <v>630</v>
      </c>
      <c r="C110" s="277" t="s">
        <v>630</v>
      </c>
      <c r="D110" s="288">
        <v>44604</v>
      </c>
      <c r="E110" s="279" t="s">
        <v>630</v>
      </c>
      <c r="F110" s="289">
        <v>44471</v>
      </c>
      <c r="G110" s="135" t="s">
        <v>3816</v>
      </c>
      <c r="H110" s="135" t="s">
        <v>687</v>
      </c>
      <c r="I110" s="281" t="s">
        <v>7086</v>
      </c>
      <c r="J110" s="281" t="s">
        <v>645</v>
      </c>
      <c r="K110" s="281" t="s">
        <v>9002</v>
      </c>
      <c r="L110" s="135" t="s">
        <v>20</v>
      </c>
      <c r="M110" s="5" t="s">
        <v>3817</v>
      </c>
      <c r="N110" s="282" t="s">
        <v>1253</v>
      </c>
      <c r="O110" s="283" t="s">
        <v>1253</v>
      </c>
      <c r="P110" s="283" t="s">
        <v>1253</v>
      </c>
      <c r="Q110" s="284" t="s">
        <v>1253</v>
      </c>
      <c r="R110" s="285" t="s">
        <v>4490</v>
      </c>
      <c r="S110" s="280" t="s">
        <v>1253</v>
      </c>
      <c r="T110" s="286" t="s">
        <v>623</v>
      </c>
      <c r="U110" s="135"/>
      <c r="V110" s="135"/>
      <c r="W110" s="276" t="s">
        <v>630</v>
      </c>
    </row>
    <row r="111" spans="1:23" s="272" customFormat="1" ht="18" customHeight="1" x14ac:dyDescent="0.3">
      <c r="A111" s="295" t="s">
        <v>3627</v>
      </c>
      <c r="B111" s="276">
        <v>4890733</v>
      </c>
      <c r="C111" s="277" t="s">
        <v>4841</v>
      </c>
      <c r="D111" s="288">
        <v>44566</v>
      </c>
      <c r="E111" s="279" t="s">
        <v>594</v>
      </c>
      <c r="F111" s="289">
        <v>44474</v>
      </c>
      <c r="G111" s="135" t="s">
        <v>3838</v>
      </c>
      <c r="H111" s="135" t="s">
        <v>64</v>
      </c>
      <c r="I111" s="281" t="s">
        <v>4644</v>
      </c>
      <c r="J111" s="281" t="s">
        <v>626</v>
      </c>
      <c r="K111" s="281" t="s">
        <v>9003</v>
      </c>
      <c r="L111" s="135" t="s">
        <v>52</v>
      </c>
      <c r="M111" s="5" t="s">
        <v>3839</v>
      </c>
      <c r="N111" s="282">
        <v>44577</v>
      </c>
      <c r="O111" s="283">
        <v>44571</v>
      </c>
      <c r="P111" s="283">
        <v>44571</v>
      </c>
      <c r="Q111" s="284">
        <v>44571</v>
      </c>
      <c r="R111" s="285" t="s">
        <v>6464</v>
      </c>
      <c r="S111" s="284"/>
      <c r="T111" s="286" t="s">
        <v>605</v>
      </c>
      <c r="U111" s="135"/>
      <c r="V111" s="135" t="s">
        <v>3897</v>
      </c>
      <c r="W111" s="276" t="s">
        <v>5137</v>
      </c>
    </row>
    <row r="112" spans="1:23" s="272" customFormat="1" ht="18" customHeight="1" x14ac:dyDescent="0.3">
      <c r="A112" s="295" t="s">
        <v>3627</v>
      </c>
      <c r="B112" s="135">
        <v>4885618</v>
      </c>
      <c r="C112" s="277" t="s">
        <v>4823</v>
      </c>
      <c r="D112" s="288">
        <v>44551</v>
      </c>
      <c r="E112" s="279" t="s">
        <v>594</v>
      </c>
      <c r="F112" s="289">
        <v>44475</v>
      </c>
      <c r="G112" s="135" t="s">
        <v>3836</v>
      </c>
      <c r="H112" s="135" t="s">
        <v>50</v>
      </c>
      <c r="I112" s="281" t="s">
        <v>17</v>
      </c>
      <c r="J112" s="281" t="s">
        <v>18</v>
      </c>
      <c r="K112" s="281" t="s">
        <v>9005</v>
      </c>
      <c r="L112" s="135" t="s">
        <v>11</v>
      </c>
      <c r="M112" s="5" t="s">
        <v>3837</v>
      </c>
      <c r="N112" s="282">
        <v>44570</v>
      </c>
      <c r="O112" s="283">
        <v>44557</v>
      </c>
      <c r="P112" s="283">
        <v>44557</v>
      </c>
      <c r="Q112" s="284">
        <v>44559</v>
      </c>
      <c r="R112" s="285" t="s">
        <v>4686</v>
      </c>
      <c r="S112" s="284"/>
      <c r="T112" s="286" t="s">
        <v>609</v>
      </c>
      <c r="U112" s="135"/>
      <c r="V112" s="135" t="s">
        <v>3897</v>
      </c>
      <c r="W112" s="276" t="s">
        <v>5138</v>
      </c>
    </row>
    <row r="113" spans="1:23" s="272" customFormat="1" ht="18" customHeight="1" x14ac:dyDescent="0.3">
      <c r="A113" s="295" t="s">
        <v>3627</v>
      </c>
      <c r="B113" s="124">
        <v>4869869</v>
      </c>
      <c r="C113" s="277" t="s">
        <v>4799</v>
      </c>
      <c r="D113" s="288">
        <v>44538</v>
      </c>
      <c r="E113" s="279" t="s">
        <v>594</v>
      </c>
      <c r="F113" s="289">
        <v>44476</v>
      </c>
      <c r="G113" s="135" t="s">
        <v>3849</v>
      </c>
      <c r="H113" s="135" t="s">
        <v>687</v>
      </c>
      <c r="I113" s="281" t="s">
        <v>7086</v>
      </c>
      <c r="J113" s="281" t="s">
        <v>626</v>
      </c>
      <c r="K113" s="281" t="s">
        <v>9003</v>
      </c>
      <c r="L113" s="135" t="s">
        <v>27</v>
      </c>
      <c r="M113" s="5" t="s">
        <v>3848</v>
      </c>
      <c r="N113" s="282">
        <v>44567</v>
      </c>
      <c r="O113" s="283">
        <v>44547</v>
      </c>
      <c r="P113" s="283">
        <v>44551</v>
      </c>
      <c r="Q113" s="284">
        <v>44552</v>
      </c>
      <c r="R113" s="285" t="s">
        <v>4687</v>
      </c>
      <c r="S113" s="284"/>
      <c r="T113" s="286" t="s">
        <v>605</v>
      </c>
      <c r="U113" s="135"/>
      <c r="V113" s="135" t="s">
        <v>3897</v>
      </c>
      <c r="W113" s="276" t="s">
        <v>5139</v>
      </c>
    </row>
    <row r="114" spans="1:23" s="272" customFormat="1" ht="18" customHeight="1" x14ac:dyDescent="0.3">
      <c r="A114" s="295" t="s">
        <v>3627</v>
      </c>
      <c r="B114" s="124">
        <v>4906474</v>
      </c>
      <c r="C114" s="277" t="s">
        <v>4854</v>
      </c>
      <c r="D114" s="288">
        <v>44569</v>
      </c>
      <c r="E114" s="279" t="s">
        <v>594</v>
      </c>
      <c r="F114" s="289">
        <v>44476</v>
      </c>
      <c r="G114" s="135" t="s">
        <v>3853</v>
      </c>
      <c r="H114" s="135" t="s">
        <v>232</v>
      </c>
      <c r="I114" s="281" t="s">
        <v>8863</v>
      </c>
      <c r="J114" s="281" t="s">
        <v>626</v>
      </c>
      <c r="K114" s="281" t="s">
        <v>9003</v>
      </c>
      <c r="L114" s="135" t="s">
        <v>52</v>
      </c>
      <c r="M114" s="5" t="s">
        <v>3789</v>
      </c>
      <c r="N114" s="282">
        <v>44582</v>
      </c>
      <c r="O114" s="283">
        <v>44579</v>
      </c>
      <c r="P114" s="283">
        <v>44579</v>
      </c>
      <c r="Q114" s="284">
        <v>44580</v>
      </c>
      <c r="R114" s="285" t="s">
        <v>4687</v>
      </c>
      <c r="S114" s="284"/>
      <c r="T114" s="286" t="s">
        <v>623</v>
      </c>
      <c r="U114" s="135"/>
      <c r="V114" s="135" t="s">
        <v>3897</v>
      </c>
      <c r="W114" s="276" t="s">
        <v>5140</v>
      </c>
    </row>
    <row r="115" spans="1:23" s="272" customFormat="1" ht="18" customHeight="1" x14ac:dyDescent="0.3">
      <c r="A115" s="295" t="s">
        <v>3627</v>
      </c>
      <c r="B115" s="124">
        <v>4977251</v>
      </c>
      <c r="C115" s="277" t="s">
        <v>6480</v>
      </c>
      <c r="D115" s="288">
        <v>44622</v>
      </c>
      <c r="E115" s="279" t="s">
        <v>594</v>
      </c>
      <c r="F115" s="289">
        <v>44476</v>
      </c>
      <c r="G115" s="135" t="s">
        <v>3851</v>
      </c>
      <c r="H115" s="135" t="s">
        <v>3367</v>
      </c>
      <c r="I115" s="281" t="s">
        <v>7086</v>
      </c>
      <c r="J115" s="281" t="s">
        <v>18</v>
      </c>
      <c r="K115" s="281" t="s">
        <v>9005</v>
      </c>
      <c r="L115" s="194" t="s">
        <v>20</v>
      </c>
      <c r="M115" s="5" t="s">
        <v>3852</v>
      </c>
      <c r="N115" s="282">
        <v>44633</v>
      </c>
      <c r="O115" s="283">
        <v>44629</v>
      </c>
      <c r="P115" s="283">
        <v>44629</v>
      </c>
      <c r="Q115" s="284">
        <v>44629</v>
      </c>
      <c r="R115" s="285" t="s">
        <v>4685</v>
      </c>
      <c r="S115" s="284"/>
      <c r="T115" s="286" t="s">
        <v>623</v>
      </c>
      <c r="U115" s="135"/>
      <c r="V115" s="287" t="s">
        <v>3899</v>
      </c>
      <c r="W115" s="276" t="s">
        <v>3909</v>
      </c>
    </row>
    <row r="116" spans="1:23" s="272" customFormat="1" ht="18" customHeight="1" x14ac:dyDescent="0.3">
      <c r="A116" s="295" t="s">
        <v>3627</v>
      </c>
      <c r="B116" s="135">
        <v>4961877</v>
      </c>
      <c r="C116" s="277" t="s">
        <v>6481</v>
      </c>
      <c r="D116" s="288">
        <v>44613</v>
      </c>
      <c r="E116" s="279" t="s">
        <v>594</v>
      </c>
      <c r="F116" s="289">
        <v>44476</v>
      </c>
      <c r="G116" s="135" t="s">
        <v>3845</v>
      </c>
      <c r="H116" s="135" t="s">
        <v>16</v>
      </c>
      <c r="I116" s="281" t="s">
        <v>7086</v>
      </c>
      <c r="J116" s="281" t="s">
        <v>645</v>
      </c>
      <c r="K116" s="281" t="s">
        <v>9002</v>
      </c>
      <c r="L116" s="135" t="s">
        <v>59</v>
      </c>
      <c r="M116" s="5" t="s">
        <v>3844</v>
      </c>
      <c r="N116" s="282">
        <v>44621</v>
      </c>
      <c r="O116" s="283">
        <v>44616</v>
      </c>
      <c r="P116" s="283">
        <v>44615</v>
      </c>
      <c r="Q116" s="284">
        <v>44616</v>
      </c>
      <c r="R116" s="285" t="s">
        <v>4490</v>
      </c>
      <c r="S116" s="284"/>
      <c r="T116" s="286" t="s">
        <v>609</v>
      </c>
      <c r="U116" s="135"/>
      <c r="V116" s="287" t="s">
        <v>3899</v>
      </c>
      <c r="W116" s="276" t="s">
        <v>5141</v>
      </c>
    </row>
    <row r="117" spans="1:23" s="272" customFormat="1" ht="18" customHeight="1" x14ac:dyDescent="0.3">
      <c r="A117" s="295" t="s">
        <v>3627</v>
      </c>
      <c r="B117" s="135">
        <v>4948339</v>
      </c>
      <c r="C117" s="277" t="s">
        <v>6482</v>
      </c>
      <c r="D117" s="288">
        <v>44609</v>
      </c>
      <c r="E117" s="279" t="s">
        <v>594</v>
      </c>
      <c r="F117" s="289">
        <v>44476</v>
      </c>
      <c r="G117" s="135" t="s">
        <v>3847</v>
      </c>
      <c r="H117" s="135" t="s">
        <v>3708</v>
      </c>
      <c r="I117" s="281" t="s">
        <v>2454</v>
      </c>
      <c r="J117" s="281" t="s">
        <v>645</v>
      </c>
      <c r="K117" s="281" t="s">
        <v>9002</v>
      </c>
      <c r="L117" s="135" t="s">
        <v>27</v>
      </c>
      <c r="M117" s="5" t="s">
        <v>3846</v>
      </c>
      <c r="N117" s="282">
        <v>44612</v>
      </c>
      <c r="O117" s="283">
        <v>44609</v>
      </c>
      <c r="P117" s="283">
        <v>44609</v>
      </c>
      <c r="Q117" s="284">
        <v>44610</v>
      </c>
      <c r="R117" s="285" t="s">
        <v>4490</v>
      </c>
      <c r="S117" s="284"/>
      <c r="T117" s="286" t="s">
        <v>605</v>
      </c>
      <c r="U117" s="135"/>
      <c r="V117" s="135" t="s">
        <v>3898</v>
      </c>
      <c r="W117" s="276" t="s">
        <v>5142</v>
      </c>
    </row>
    <row r="118" spans="1:23" s="272" customFormat="1" ht="18" customHeight="1" x14ac:dyDescent="0.3">
      <c r="A118" s="295" t="s">
        <v>1581</v>
      </c>
      <c r="B118" s="276" t="s">
        <v>630</v>
      </c>
      <c r="C118" s="277" t="s">
        <v>630</v>
      </c>
      <c r="D118" s="288">
        <v>44607</v>
      </c>
      <c r="E118" s="279" t="s">
        <v>630</v>
      </c>
      <c r="F118" s="289">
        <v>44477</v>
      </c>
      <c r="G118" s="135" t="s">
        <v>4947</v>
      </c>
      <c r="H118" s="135" t="s">
        <v>64</v>
      </c>
      <c r="I118" s="281" t="s">
        <v>4644</v>
      </c>
      <c r="J118" s="281" t="s">
        <v>45</v>
      </c>
      <c r="K118" s="281" t="s">
        <v>9009</v>
      </c>
      <c r="L118" s="194" t="s">
        <v>27</v>
      </c>
      <c r="M118" s="5" t="s">
        <v>3855</v>
      </c>
      <c r="N118" s="282" t="s">
        <v>1253</v>
      </c>
      <c r="O118" s="283" t="s">
        <v>1253</v>
      </c>
      <c r="P118" s="283" t="s">
        <v>1253</v>
      </c>
      <c r="Q118" s="284" t="s">
        <v>1253</v>
      </c>
      <c r="R118" s="285" t="s">
        <v>4495</v>
      </c>
      <c r="S118" s="280" t="s">
        <v>1253</v>
      </c>
      <c r="T118" s="286" t="s">
        <v>623</v>
      </c>
      <c r="U118" s="135"/>
      <c r="V118" s="135"/>
      <c r="W118" s="276" t="s">
        <v>630</v>
      </c>
    </row>
    <row r="119" spans="1:23" s="272" customFormat="1" ht="18" customHeight="1" x14ac:dyDescent="0.3">
      <c r="A119" s="295" t="s">
        <v>3627</v>
      </c>
      <c r="B119" s="135">
        <v>4982833</v>
      </c>
      <c r="C119" s="277" t="s">
        <v>6483</v>
      </c>
      <c r="D119" s="288">
        <v>44622</v>
      </c>
      <c r="E119" s="279" t="s">
        <v>594</v>
      </c>
      <c r="F119" s="289">
        <v>44477</v>
      </c>
      <c r="G119" s="135" t="s">
        <v>3863</v>
      </c>
      <c r="H119" s="135" t="s">
        <v>32</v>
      </c>
      <c r="I119" s="281" t="s">
        <v>685</v>
      </c>
      <c r="J119" s="281" t="s">
        <v>18</v>
      </c>
      <c r="K119" s="281" t="s">
        <v>9005</v>
      </c>
      <c r="L119" s="135" t="s">
        <v>20</v>
      </c>
      <c r="M119" s="5" t="s">
        <v>3864</v>
      </c>
      <c r="N119" s="282">
        <v>44647</v>
      </c>
      <c r="O119" s="283">
        <v>44642</v>
      </c>
      <c r="P119" s="283">
        <v>44630</v>
      </c>
      <c r="Q119" s="284" t="s">
        <v>1685</v>
      </c>
      <c r="R119" s="285" t="s">
        <v>4685</v>
      </c>
      <c r="S119" s="284"/>
      <c r="T119" s="286" t="s">
        <v>605</v>
      </c>
      <c r="U119" s="135"/>
      <c r="V119" s="287" t="s">
        <v>3899</v>
      </c>
      <c r="W119" s="276" t="s">
        <v>5143</v>
      </c>
    </row>
    <row r="120" spans="1:23" s="272" customFormat="1" ht="18" customHeight="1" x14ac:dyDescent="0.3">
      <c r="A120" s="295" t="s">
        <v>1581</v>
      </c>
      <c r="B120" s="276" t="s">
        <v>630</v>
      </c>
      <c r="C120" s="277" t="s">
        <v>630</v>
      </c>
      <c r="D120" s="288">
        <v>44604</v>
      </c>
      <c r="E120" s="279" t="s">
        <v>630</v>
      </c>
      <c r="F120" s="289">
        <v>44477</v>
      </c>
      <c r="G120" s="135" t="s">
        <v>3865</v>
      </c>
      <c r="H120" s="135" t="s">
        <v>725</v>
      </c>
      <c r="I120" s="281" t="s">
        <v>2454</v>
      </c>
      <c r="J120" s="281" t="s">
        <v>160</v>
      </c>
      <c r="K120" s="281" t="s">
        <v>9010</v>
      </c>
      <c r="L120" s="135" t="s">
        <v>20</v>
      </c>
      <c r="M120" s="5" t="s">
        <v>4288</v>
      </c>
      <c r="N120" s="282" t="s">
        <v>1253</v>
      </c>
      <c r="O120" s="283" t="s">
        <v>1253</v>
      </c>
      <c r="P120" s="283" t="s">
        <v>1253</v>
      </c>
      <c r="Q120" s="284" t="s">
        <v>1253</v>
      </c>
      <c r="R120" s="285" t="s">
        <v>4493</v>
      </c>
      <c r="S120" s="280" t="s">
        <v>1253</v>
      </c>
      <c r="T120" s="286" t="s">
        <v>609</v>
      </c>
      <c r="U120" s="135"/>
      <c r="V120" s="135"/>
      <c r="W120" s="276" t="s">
        <v>630</v>
      </c>
    </row>
    <row r="121" spans="1:23" s="272" customFormat="1" ht="18" customHeight="1" x14ac:dyDescent="0.3">
      <c r="A121" s="295" t="s">
        <v>3627</v>
      </c>
      <c r="B121" s="135">
        <v>5025840</v>
      </c>
      <c r="C121" s="277" t="s">
        <v>6484</v>
      </c>
      <c r="D121" s="288">
        <v>44666</v>
      </c>
      <c r="E121" s="279" t="s">
        <v>594</v>
      </c>
      <c r="F121" s="289">
        <v>44478</v>
      </c>
      <c r="G121" s="135" t="s">
        <v>3869</v>
      </c>
      <c r="H121" s="135" t="s">
        <v>82</v>
      </c>
      <c r="I121" s="281" t="s">
        <v>4644</v>
      </c>
      <c r="J121" s="281" t="s">
        <v>8377</v>
      </c>
      <c r="K121" s="281" t="s">
        <v>9004</v>
      </c>
      <c r="L121" s="135" t="s">
        <v>40</v>
      </c>
      <c r="M121" s="5" t="s">
        <v>3870</v>
      </c>
      <c r="N121" s="282">
        <v>44675</v>
      </c>
      <c r="O121" s="283">
        <v>44669</v>
      </c>
      <c r="P121" s="283">
        <v>44669</v>
      </c>
      <c r="Q121" s="284">
        <v>44669</v>
      </c>
      <c r="R121" s="285" t="s">
        <v>4485</v>
      </c>
      <c r="S121" s="284"/>
      <c r="T121" s="286" t="s">
        <v>605</v>
      </c>
      <c r="U121" s="135"/>
      <c r="V121" s="135" t="s">
        <v>5568</v>
      </c>
      <c r="W121" s="276" t="s">
        <v>5145</v>
      </c>
    </row>
    <row r="122" spans="1:23" s="272" customFormat="1" ht="18" customHeight="1" x14ac:dyDescent="0.3">
      <c r="A122" s="295" t="s">
        <v>3627</v>
      </c>
      <c r="B122" s="135">
        <v>4948341</v>
      </c>
      <c r="C122" s="277" t="s">
        <v>6485</v>
      </c>
      <c r="D122" s="288">
        <v>44597</v>
      </c>
      <c r="E122" s="279" t="s">
        <v>594</v>
      </c>
      <c r="F122" s="289">
        <v>44478</v>
      </c>
      <c r="G122" s="135" t="s">
        <v>3871</v>
      </c>
      <c r="H122" s="135" t="s">
        <v>102</v>
      </c>
      <c r="I122" s="281" t="s">
        <v>685</v>
      </c>
      <c r="J122" s="281" t="s">
        <v>626</v>
      </c>
      <c r="K122" s="281" t="s">
        <v>9003</v>
      </c>
      <c r="L122" s="135" t="s">
        <v>52</v>
      </c>
      <c r="M122" s="5" t="s">
        <v>3872</v>
      </c>
      <c r="N122" s="282">
        <v>44609</v>
      </c>
      <c r="O122" s="283">
        <v>44604</v>
      </c>
      <c r="P122" s="283">
        <v>44603</v>
      </c>
      <c r="Q122" s="284">
        <v>44606</v>
      </c>
      <c r="R122" s="285" t="s">
        <v>4687</v>
      </c>
      <c r="S122" s="284"/>
      <c r="T122" s="286" t="s">
        <v>605</v>
      </c>
      <c r="U122" s="135"/>
      <c r="V122" s="135" t="s">
        <v>3898</v>
      </c>
      <c r="W122" s="276" t="s">
        <v>5146</v>
      </c>
    </row>
    <row r="123" spans="1:23" s="272" customFormat="1" ht="18" customHeight="1" x14ac:dyDescent="0.3">
      <c r="A123" s="295" t="s">
        <v>3627</v>
      </c>
      <c r="B123" s="124">
        <v>5013990</v>
      </c>
      <c r="C123" s="277" t="s">
        <v>6486</v>
      </c>
      <c r="D123" s="288">
        <v>44641</v>
      </c>
      <c r="E123" s="279" t="s">
        <v>594</v>
      </c>
      <c r="F123" s="289">
        <v>44478</v>
      </c>
      <c r="G123" s="135" t="s">
        <v>3873</v>
      </c>
      <c r="H123" s="135" t="s">
        <v>137</v>
      </c>
      <c r="I123" s="281" t="s">
        <v>17</v>
      </c>
      <c r="J123" s="281" t="s">
        <v>626</v>
      </c>
      <c r="K123" s="281" t="s">
        <v>9003</v>
      </c>
      <c r="L123" s="135" t="s">
        <v>20</v>
      </c>
      <c r="M123" s="5" t="s">
        <v>3874</v>
      </c>
      <c r="N123" s="282">
        <v>44658</v>
      </c>
      <c r="O123" s="283">
        <v>44642</v>
      </c>
      <c r="P123" s="283">
        <v>44641</v>
      </c>
      <c r="Q123" s="284">
        <v>44650</v>
      </c>
      <c r="R123" s="285" t="s">
        <v>6464</v>
      </c>
      <c r="S123" s="284"/>
      <c r="T123" s="286" t="s">
        <v>609</v>
      </c>
      <c r="U123" s="135"/>
      <c r="V123" s="135" t="s">
        <v>5568</v>
      </c>
      <c r="W123" s="276" t="s">
        <v>5147</v>
      </c>
    </row>
    <row r="124" spans="1:23" s="272" customFormat="1" ht="18" customHeight="1" x14ac:dyDescent="0.3">
      <c r="A124" s="295" t="s">
        <v>3627</v>
      </c>
      <c r="B124" s="124">
        <v>4937195</v>
      </c>
      <c r="C124" s="277" t="s">
        <v>6487</v>
      </c>
      <c r="D124" s="288">
        <v>44604</v>
      </c>
      <c r="E124" s="279" t="s">
        <v>594</v>
      </c>
      <c r="F124" s="289">
        <v>44480</v>
      </c>
      <c r="G124" s="135" t="s">
        <v>3882</v>
      </c>
      <c r="H124" s="135" t="s">
        <v>50</v>
      </c>
      <c r="I124" s="281" t="s">
        <v>17</v>
      </c>
      <c r="J124" s="281" t="s">
        <v>645</v>
      </c>
      <c r="K124" s="281" t="s">
        <v>9002</v>
      </c>
      <c r="L124" s="135" t="s">
        <v>20</v>
      </c>
      <c r="M124" s="5" t="s">
        <v>3883</v>
      </c>
      <c r="N124" s="282">
        <v>44611</v>
      </c>
      <c r="O124" s="283">
        <v>44604</v>
      </c>
      <c r="P124" s="283">
        <v>44608</v>
      </c>
      <c r="Q124" s="284">
        <v>44607</v>
      </c>
      <c r="R124" s="285" t="s">
        <v>4490</v>
      </c>
      <c r="S124" s="284"/>
      <c r="T124" s="286" t="s">
        <v>609</v>
      </c>
      <c r="U124" s="135"/>
      <c r="V124" s="135" t="s">
        <v>3898</v>
      </c>
      <c r="W124" s="276" t="s">
        <v>5148</v>
      </c>
    </row>
    <row r="125" spans="1:23" s="272" customFormat="1" ht="18" customHeight="1" x14ac:dyDescent="0.3">
      <c r="A125" s="295" t="s">
        <v>1581</v>
      </c>
      <c r="B125" s="276" t="s">
        <v>630</v>
      </c>
      <c r="C125" s="277" t="s">
        <v>630</v>
      </c>
      <c r="D125" s="288">
        <v>44686</v>
      </c>
      <c r="E125" s="279" t="s">
        <v>630</v>
      </c>
      <c r="F125" s="289">
        <v>44480</v>
      </c>
      <c r="G125" s="194" t="s">
        <v>7882</v>
      </c>
      <c r="H125" s="135" t="s">
        <v>137</v>
      </c>
      <c r="I125" s="281" t="s">
        <v>17</v>
      </c>
      <c r="J125" s="281" t="s">
        <v>626</v>
      </c>
      <c r="K125" s="281" t="s">
        <v>9003</v>
      </c>
      <c r="L125" s="135" t="s">
        <v>20</v>
      </c>
      <c r="M125" s="5" t="s">
        <v>3884</v>
      </c>
      <c r="N125" s="282" t="s">
        <v>1253</v>
      </c>
      <c r="O125" s="283" t="s">
        <v>1253</v>
      </c>
      <c r="P125" s="283" t="s">
        <v>1253</v>
      </c>
      <c r="Q125" s="284" t="s">
        <v>1253</v>
      </c>
      <c r="R125" s="285" t="s">
        <v>6464</v>
      </c>
      <c r="S125" s="280" t="s">
        <v>1253</v>
      </c>
      <c r="T125" s="286" t="s">
        <v>605</v>
      </c>
      <c r="U125" s="287"/>
      <c r="V125" s="135"/>
      <c r="W125" s="276" t="s">
        <v>630</v>
      </c>
    </row>
    <row r="126" spans="1:23" s="272" customFormat="1" ht="18" customHeight="1" x14ac:dyDescent="0.3">
      <c r="A126" s="295" t="s">
        <v>3627</v>
      </c>
      <c r="B126" s="135">
        <v>5001561</v>
      </c>
      <c r="C126" s="277" t="s">
        <v>6488</v>
      </c>
      <c r="D126" s="288">
        <v>44630</v>
      </c>
      <c r="E126" s="279" t="s">
        <v>594</v>
      </c>
      <c r="F126" s="289">
        <v>44480</v>
      </c>
      <c r="G126" s="135" t="s">
        <v>3886</v>
      </c>
      <c r="H126" s="135" t="s">
        <v>57</v>
      </c>
      <c r="I126" s="281" t="s">
        <v>8538</v>
      </c>
      <c r="J126" s="281" t="s">
        <v>626</v>
      </c>
      <c r="K126" s="281" t="s">
        <v>9003</v>
      </c>
      <c r="L126" s="135" t="s">
        <v>27</v>
      </c>
      <c r="M126" s="5" t="s">
        <v>3840</v>
      </c>
      <c r="N126" s="282">
        <v>44653</v>
      </c>
      <c r="O126" s="283">
        <v>44637</v>
      </c>
      <c r="P126" s="283">
        <v>44632</v>
      </c>
      <c r="Q126" s="284">
        <v>44638</v>
      </c>
      <c r="R126" s="285" t="s">
        <v>4687</v>
      </c>
      <c r="S126" s="284"/>
      <c r="T126" s="286" t="s">
        <v>623</v>
      </c>
      <c r="U126" s="135"/>
      <c r="V126" s="135" t="s">
        <v>5568</v>
      </c>
      <c r="W126" s="276" t="s">
        <v>5149</v>
      </c>
    </row>
    <row r="127" spans="1:23" s="272" customFormat="1" ht="18" customHeight="1" x14ac:dyDescent="0.3">
      <c r="A127" s="295" t="s">
        <v>3627</v>
      </c>
      <c r="B127" s="135">
        <v>4998408</v>
      </c>
      <c r="C127" s="277" t="s">
        <v>6489</v>
      </c>
      <c r="D127" s="288">
        <v>44637</v>
      </c>
      <c r="E127" s="279" t="s">
        <v>594</v>
      </c>
      <c r="F127" s="289">
        <v>44481</v>
      </c>
      <c r="G127" s="135" t="s">
        <v>3912</v>
      </c>
      <c r="H127" s="135" t="s">
        <v>137</v>
      </c>
      <c r="I127" s="281" t="s">
        <v>17</v>
      </c>
      <c r="J127" s="281" t="s">
        <v>626</v>
      </c>
      <c r="K127" s="281" t="s">
        <v>9003</v>
      </c>
      <c r="L127" s="135" t="s">
        <v>20</v>
      </c>
      <c r="M127" s="5" t="s">
        <v>3911</v>
      </c>
      <c r="N127" s="282">
        <v>44653</v>
      </c>
      <c r="O127" s="283">
        <v>44637</v>
      </c>
      <c r="P127" s="283">
        <v>44637</v>
      </c>
      <c r="Q127" s="284">
        <v>44642</v>
      </c>
      <c r="R127" s="285" t="s">
        <v>6464</v>
      </c>
      <c r="S127" s="284"/>
      <c r="T127" s="286" t="s">
        <v>623</v>
      </c>
      <c r="U127" s="135"/>
      <c r="V127" s="135" t="s">
        <v>5568</v>
      </c>
      <c r="W127" s="276" t="s">
        <v>5150</v>
      </c>
    </row>
    <row r="128" spans="1:23" s="272" customFormat="1" ht="18" customHeight="1" x14ac:dyDescent="0.3">
      <c r="A128" s="295" t="s">
        <v>3627</v>
      </c>
      <c r="B128" s="135">
        <v>4890726</v>
      </c>
      <c r="C128" s="277" t="s">
        <v>4834</v>
      </c>
      <c r="D128" s="288">
        <v>44530</v>
      </c>
      <c r="E128" s="279" t="s">
        <v>594</v>
      </c>
      <c r="F128" s="289">
        <v>44482</v>
      </c>
      <c r="G128" s="194" t="s">
        <v>7883</v>
      </c>
      <c r="H128" s="135" t="s">
        <v>92</v>
      </c>
      <c r="I128" s="281" t="s">
        <v>2454</v>
      </c>
      <c r="J128" s="281" t="s">
        <v>18</v>
      </c>
      <c r="K128" s="281" t="s">
        <v>9005</v>
      </c>
      <c r="L128" s="194" t="s">
        <v>20</v>
      </c>
      <c r="M128" s="5" t="s">
        <v>3918</v>
      </c>
      <c r="N128" s="282">
        <v>44574</v>
      </c>
      <c r="O128" s="283">
        <v>44574</v>
      </c>
      <c r="P128" s="283">
        <v>44574</v>
      </c>
      <c r="Q128" s="284">
        <v>44574</v>
      </c>
      <c r="R128" s="285" t="s">
        <v>4686</v>
      </c>
      <c r="S128" s="284"/>
      <c r="T128" s="286" t="s">
        <v>609</v>
      </c>
      <c r="U128" s="135"/>
      <c r="V128" s="135" t="s">
        <v>3897</v>
      </c>
      <c r="W128" s="276" t="s">
        <v>5151</v>
      </c>
    </row>
    <row r="129" spans="1:23" s="272" customFormat="1" ht="18" customHeight="1" x14ac:dyDescent="0.3">
      <c r="A129" s="295" t="s">
        <v>3627</v>
      </c>
      <c r="B129" s="135">
        <v>4904816</v>
      </c>
      <c r="C129" s="277" t="s">
        <v>4862</v>
      </c>
      <c r="D129" s="288">
        <v>44568</v>
      </c>
      <c r="E129" s="279" t="s">
        <v>594</v>
      </c>
      <c r="F129" s="289">
        <v>44484</v>
      </c>
      <c r="G129" s="135" t="s">
        <v>3931</v>
      </c>
      <c r="H129" s="135" t="s">
        <v>50</v>
      </c>
      <c r="I129" s="281" t="s">
        <v>17</v>
      </c>
      <c r="J129" s="281" t="s">
        <v>38</v>
      </c>
      <c r="K129" s="281" t="s">
        <v>9001</v>
      </c>
      <c r="L129" s="135" t="s">
        <v>87</v>
      </c>
      <c r="M129" s="5" t="s">
        <v>3876</v>
      </c>
      <c r="N129" s="282">
        <v>44584</v>
      </c>
      <c r="O129" s="283">
        <v>44575</v>
      </c>
      <c r="P129" s="283">
        <v>44576</v>
      </c>
      <c r="Q129" s="284">
        <v>44576</v>
      </c>
      <c r="R129" s="285" t="s">
        <v>4489</v>
      </c>
      <c r="S129" s="284"/>
      <c r="T129" s="286" t="s">
        <v>623</v>
      </c>
      <c r="U129" s="135"/>
      <c r="V129" s="135" t="s">
        <v>3897</v>
      </c>
      <c r="W129" s="276" t="s">
        <v>5152</v>
      </c>
    </row>
    <row r="130" spans="1:23" s="272" customFormat="1" ht="18" customHeight="1" x14ac:dyDescent="0.3">
      <c r="A130" s="295" t="s">
        <v>3627</v>
      </c>
      <c r="B130" s="136">
        <v>5008924</v>
      </c>
      <c r="C130" s="277" t="s">
        <v>6490</v>
      </c>
      <c r="D130" s="288">
        <v>44638</v>
      </c>
      <c r="E130" s="279" t="s">
        <v>594</v>
      </c>
      <c r="F130" s="289">
        <v>44484</v>
      </c>
      <c r="G130" s="135" t="s">
        <v>3923</v>
      </c>
      <c r="H130" s="135" t="s">
        <v>175</v>
      </c>
      <c r="I130" s="281" t="s">
        <v>8863</v>
      </c>
      <c r="J130" s="281" t="s">
        <v>626</v>
      </c>
      <c r="K130" s="281" t="s">
        <v>9003</v>
      </c>
      <c r="L130" s="135" t="s">
        <v>87</v>
      </c>
      <c r="M130" s="5" t="s">
        <v>3924</v>
      </c>
      <c r="N130" s="282">
        <v>44648</v>
      </c>
      <c r="O130" s="283">
        <v>44645</v>
      </c>
      <c r="P130" s="283">
        <v>44641</v>
      </c>
      <c r="Q130" s="284">
        <v>44645</v>
      </c>
      <c r="R130" s="285" t="s">
        <v>6464</v>
      </c>
      <c r="S130" s="284"/>
      <c r="T130" s="286" t="s">
        <v>623</v>
      </c>
      <c r="U130" s="135"/>
      <c r="V130" s="287" t="s">
        <v>3899</v>
      </c>
      <c r="W130" s="276" t="s">
        <v>5153</v>
      </c>
    </row>
    <row r="131" spans="1:23" s="272" customFormat="1" ht="18" customHeight="1" x14ac:dyDescent="0.3">
      <c r="A131" s="295" t="s">
        <v>1581</v>
      </c>
      <c r="B131" s="276" t="s">
        <v>630</v>
      </c>
      <c r="C131" s="277" t="s">
        <v>630</v>
      </c>
      <c r="D131" s="288">
        <v>44604</v>
      </c>
      <c r="E131" s="279" t="s">
        <v>630</v>
      </c>
      <c r="F131" s="289">
        <v>44484</v>
      </c>
      <c r="G131" s="135" t="s">
        <v>3925</v>
      </c>
      <c r="H131" s="135" t="s">
        <v>3708</v>
      </c>
      <c r="I131" s="281" t="s">
        <v>2454</v>
      </c>
      <c r="J131" s="281" t="s">
        <v>18</v>
      </c>
      <c r="K131" s="281" t="s">
        <v>9005</v>
      </c>
      <c r="L131" s="135" t="s">
        <v>20</v>
      </c>
      <c r="M131" s="5" t="s">
        <v>3926</v>
      </c>
      <c r="N131" s="282" t="s">
        <v>1253</v>
      </c>
      <c r="O131" s="283" t="s">
        <v>1253</v>
      </c>
      <c r="P131" s="283" t="s">
        <v>1253</v>
      </c>
      <c r="Q131" s="284" t="s">
        <v>1253</v>
      </c>
      <c r="R131" s="285" t="s">
        <v>4685</v>
      </c>
      <c r="S131" s="280" t="s">
        <v>1253</v>
      </c>
      <c r="T131" s="286" t="s">
        <v>623</v>
      </c>
      <c r="U131" s="135"/>
      <c r="V131" s="135"/>
      <c r="W131" s="276" t="s">
        <v>630</v>
      </c>
    </row>
    <row r="132" spans="1:23" s="272" customFormat="1" ht="18" customHeight="1" x14ac:dyDescent="0.3">
      <c r="A132" s="295" t="s">
        <v>3627</v>
      </c>
      <c r="B132" s="135">
        <v>4998409</v>
      </c>
      <c r="C132" s="277" t="s">
        <v>6491</v>
      </c>
      <c r="D132" s="288">
        <v>44630</v>
      </c>
      <c r="E132" s="279" t="s">
        <v>594</v>
      </c>
      <c r="F132" s="289">
        <v>44484</v>
      </c>
      <c r="G132" s="135" t="s">
        <v>3927</v>
      </c>
      <c r="H132" s="194" t="s">
        <v>16</v>
      </c>
      <c r="I132" s="281" t="s">
        <v>7086</v>
      </c>
      <c r="J132" s="281" t="s">
        <v>626</v>
      </c>
      <c r="K132" s="281" t="s">
        <v>9003</v>
      </c>
      <c r="L132" s="135" t="s">
        <v>27</v>
      </c>
      <c r="M132" s="5" t="s">
        <v>3928</v>
      </c>
      <c r="N132" s="282">
        <v>44653</v>
      </c>
      <c r="O132" s="283">
        <v>44642</v>
      </c>
      <c r="P132" s="283">
        <v>44642</v>
      </c>
      <c r="Q132" s="284">
        <v>44642</v>
      </c>
      <c r="R132" s="285" t="s">
        <v>6464</v>
      </c>
      <c r="S132" s="284"/>
      <c r="T132" s="286" t="s">
        <v>623</v>
      </c>
      <c r="U132" s="135"/>
      <c r="V132" s="135" t="s">
        <v>5568</v>
      </c>
      <c r="W132" s="276" t="s">
        <v>5154</v>
      </c>
    </row>
    <row r="133" spans="1:23" s="272" customFormat="1" ht="18" customHeight="1" x14ac:dyDescent="0.3">
      <c r="A133" s="295" t="s">
        <v>1581</v>
      </c>
      <c r="B133" s="276" t="s">
        <v>630</v>
      </c>
      <c r="C133" s="277" t="s">
        <v>630</v>
      </c>
      <c r="D133" s="288">
        <v>44604</v>
      </c>
      <c r="E133" s="279" t="s">
        <v>630</v>
      </c>
      <c r="F133" s="289">
        <v>44484</v>
      </c>
      <c r="G133" s="135" t="s">
        <v>3929</v>
      </c>
      <c r="H133" s="135" t="s">
        <v>50</v>
      </c>
      <c r="I133" s="281" t="s">
        <v>17</v>
      </c>
      <c r="J133" s="281" t="s">
        <v>45</v>
      </c>
      <c r="K133" s="281" t="s">
        <v>9009</v>
      </c>
      <c r="L133" s="194" t="s">
        <v>27</v>
      </c>
      <c r="M133" s="5" t="s">
        <v>3841</v>
      </c>
      <c r="N133" s="282" t="s">
        <v>1253</v>
      </c>
      <c r="O133" s="283" t="s">
        <v>1253</v>
      </c>
      <c r="P133" s="283" t="s">
        <v>1253</v>
      </c>
      <c r="Q133" s="284" t="s">
        <v>1253</v>
      </c>
      <c r="R133" s="285" t="s">
        <v>4482</v>
      </c>
      <c r="S133" s="280" t="s">
        <v>1253</v>
      </c>
      <c r="T133" s="286" t="s">
        <v>605</v>
      </c>
      <c r="U133" s="135"/>
      <c r="V133" s="135"/>
      <c r="W133" s="276" t="s">
        <v>630</v>
      </c>
    </row>
    <row r="134" spans="1:23" s="272" customFormat="1" ht="18" customHeight="1" x14ac:dyDescent="0.3">
      <c r="A134" s="295" t="s">
        <v>3627</v>
      </c>
      <c r="B134" s="277">
        <v>4939893</v>
      </c>
      <c r="C134" s="277" t="s">
        <v>6492</v>
      </c>
      <c r="D134" s="288">
        <v>44610</v>
      </c>
      <c r="E134" s="279" t="s">
        <v>594</v>
      </c>
      <c r="F134" s="289">
        <v>44484</v>
      </c>
      <c r="G134" s="135" t="s">
        <v>3930</v>
      </c>
      <c r="H134" s="135" t="s">
        <v>687</v>
      </c>
      <c r="I134" s="281" t="s">
        <v>7086</v>
      </c>
      <c r="J134" s="281" t="s">
        <v>645</v>
      </c>
      <c r="K134" s="281" t="s">
        <v>9002</v>
      </c>
      <c r="L134" s="135" t="s">
        <v>20</v>
      </c>
      <c r="M134" s="5" t="s">
        <v>3842</v>
      </c>
      <c r="N134" s="282">
        <v>44616</v>
      </c>
      <c r="O134" s="283">
        <v>44611</v>
      </c>
      <c r="P134" s="283">
        <v>44615</v>
      </c>
      <c r="Q134" s="284">
        <v>44615</v>
      </c>
      <c r="R134" s="285" t="s">
        <v>4490</v>
      </c>
      <c r="S134" s="284"/>
      <c r="T134" s="286" t="s">
        <v>623</v>
      </c>
      <c r="U134" s="135"/>
      <c r="V134" s="135" t="s">
        <v>3898</v>
      </c>
      <c r="W134" s="276" t="s">
        <v>5155</v>
      </c>
    </row>
    <row r="135" spans="1:23" s="272" customFormat="1" ht="18" customHeight="1" x14ac:dyDescent="0.3">
      <c r="A135" s="295" t="s">
        <v>3627</v>
      </c>
      <c r="B135" s="277">
        <v>4948340</v>
      </c>
      <c r="C135" s="277" t="s">
        <v>6493</v>
      </c>
      <c r="D135" s="288">
        <v>44609</v>
      </c>
      <c r="E135" s="279" t="s">
        <v>594</v>
      </c>
      <c r="F135" s="289">
        <v>44484</v>
      </c>
      <c r="G135" s="135" t="s">
        <v>3932</v>
      </c>
      <c r="H135" s="135" t="s">
        <v>232</v>
      </c>
      <c r="I135" s="281" t="s">
        <v>8863</v>
      </c>
      <c r="J135" s="281" t="s">
        <v>645</v>
      </c>
      <c r="K135" s="281" t="s">
        <v>9002</v>
      </c>
      <c r="L135" s="135" t="s">
        <v>27</v>
      </c>
      <c r="M135" s="5" t="s">
        <v>3887</v>
      </c>
      <c r="N135" s="282">
        <v>44617</v>
      </c>
      <c r="O135" s="283">
        <v>44609</v>
      </c>
      <c r="P135" s="283">
        <v>44609</v>
      </c>
      <c r="Q135" s="284">
        <v>44613</v>
      </c>
      <c r="R135" s="285" t="s">
        <v>4490</v>
      </c>
      <c r="S135" s="284"/>
      <c r="T135" s="286" t="s">
        <v>623</v>
      </c>
      <c r="U135" s="135"/>
      <c r="V135" s="135" t="s">
        <v>3898</v>
      </c>
      <c r="W135" s="276" t="s">
        <v>5156</v>
      </c>
    </row>
    <row r="136" spans="1:23" s="272" customFormat="1" ht="18" customHeight="1" x14ac:dyDescent="0.3">
      <c r="A136" s="295" t="s">
        <v>3627</v>
      </c>
      <c r="B136" s="124">
        <v>4988268</v>
      </c>
      <c r="C136" s="277" t="s">
        <v>6494</v>
      </c>
      <c r="D136" s="288">
        <v>44630</v>
      </c>
      <c r="E136" s="279" t="s">
        <v>594</v>
      </c>
      <c r="F136" s="289">
        <v>44484</v>
      </c>
      <c r="G136" s="194" t="s">
        <v>7884</v>
      </c>
      <c r="H136" s="135" t="s">
        <v>50</v>
      </c>
      <c r="I136" s="281" t="s">
        <v>17</v>
      </c>
      <c r="J136" s="281" t="s">
        <v>645</v>
      </c>
      <c r="K136" s="281" t="s">
        <v>9002</v>
      </c>
      <c r="L136" s="194" t="s">
        <v>20</v>
      </c>
      <c r="M136" s="5" t="s">
        <v>3933</v>
      </c>
      <c r="N136" s="282">
        <v>44653</v>
      </c>
      <c r="O136" s="283">
        <v>44635</v>
      </c>
      <c r="P136" s="283">
        <v>44630</v>
      </c>
      <c r="Q136" s="284">
        <v>44636</v>
      </c>
      <c r="R136" s="285" t="s">
        <v>4490</v>
      </c>
      <c r="S136" s="284"/>
      <c r="T136" s="286" t="s">
        <v>609</v>
      </c>
      <c r="U136" s="135"/>
      <c r="V136" s="135" t="s">
        <v>5568</v>
      </c>
      <c r="W136" s="276" t="s">
        <v>5157</v>
      </c>
    </row>
    <row r="137" spans="1:23" s="272" customFormat="1" ht="18" customHeight="1" x14ac:dyDescent="0.3">
      <c r="A137" s="295" t="s">
        <v>1581</v>
      </c>
      <c r="B137" s="276" t="s">
        <v>630</v>
      </c>
      <c r="C137" s="277" t="s">
        <v>630</v>
      </c>
      <c r="D137" s="288">
        <v>44623</v>
      </c>
      <c r="E137" s="279" t="s">
        <v>630</v>
      </c>
      <c r="F137" s="289">
        <v>44484</v>
      </c>
      <c r="G137" s="135" t="s">
        <v>4656</v>
      </c>
      <c r="H137" s="135" t="s">
        <v>686</v>
      </c>
      <c r="I137" s="281" t="s">
        <v>8862</v>
      </c>
      <c r="J137" s="281" t="s">
        <v>18</v>
      </c>
      <c r="K137" s="281" t="s">
        <v>9005</v>
      </c>
      <c r="L137" s="135" t="s">
        <v>11</v>
      </c>
      <c r="M137" s="5" t="s">
        <v>3935</v>
      </c>
      <c r="N137" s="282" t="s">
        <v>1253</v>
      </c>
      <c r="O137" s="283" t="s">
        <v>1253</v>
      </c>
      <c r="P137" s="283" t="s">
        <v>1253</v>
      </c>
      <c r="Q137" s="284" t="s">
        <v>1253</v>
      </c>
      <c r="R137" s="285" t="s">
        <v>4685</v>
      </c>
      <c r="S137" s="280" t="s">
        <v>1253</v>
      </c>
      <c r="T137" s="286" t="s">
        <v>609</v>
      </c>
      <c r="U137" s="135"/>
      <c r="V137" s="135"/>
      <c r="W137" s="276" t="s">
        <v>630</v>
      </c>
    </row>
    <row r="138" spans="1:23" s="272" customFormat="1" ht="18" customHeight="1" x14ac:dyDescent="0.3">
      <c r="A138" s="295" t="s">
        <v>3627</v>
      </c>
      <c r="B138" s="135">
        <v>5073355</v>
      </c>
      <c r="C138" s="277" t="s">
        <v>6495</v>
      </c>
      <c r="D138" s="288">
        <v>44678</v>
      </c>
      <c r="E138" s="279" t="s">
        <v>594</v>
      </c>
      <c r="F138" s="289">
        <v>44484</v>
      </c>
      <c r="G138" s="135" t="s">
        <v>3936</v>
      </c>
      <c r="H138" s="135" t="s">
        <v>37</v>
      </c>
      <c r="I138" s="281" t="s">
        <v>685</v>
      </c>
      <c r="J138" s="281" t="s">
        <v>626</v>
      </c>
      <c r="K138" s="281" t="s">
        <v>9003</v>
      </c>
      <c r="L138" s="135" t="s">
        <v>52</v>
      </c>
      <c r="M138" s="5" t="s">
        <v>3937</v>
      </c>
      <c r="N138" s="282">
        <v>44693</v>
      </c>
      <c r="O138" s="283">
        <v>44689</v>
      </c>
      <c r="P138" s="283">
        <v>44687</v>
      </c>
      <c r="Q138" s="284">
        <v>44690</v>
      </c>
      <c r="R138" s="285" t="s">
        <v>4687</v>
      </c>
      <c r="S138" s="284"/>
      <c r="T138" s="286" t="s">
        <v>623</v>
      </c>
      <c r="U138" s="135"/>
      <c r="V138" s="135" t="s">
        <v>2821</v>
      </c>
      <c r="W138" s="276" t="s">
        <v>5158</v>
      </c>
    </row>
    <row r="139" spans="1:23" s="272" customFormat="1" ht="18" customHeight="1" x14ac:dyDescent="0.3">
      <c r="A139" s="295" t="s">
        <v>3627</v>
      </c>
      <c r="B139" s="124">
        <v>5001369</v>
      </c>
      <c r="C139" s="277" t="s">
        <v>6496</v>
      </c>
      <c r="D139" s="288">
        <v>44641</v>
      </c>
      <c r="E139" s="279" t="s">
        <v>594</v>
      </c>
      <c r="F139" s="289">
        <v>44484</v>
      </c>
      <c r="G139" s="135" t="s">
        <v>3938</v>
      </c>
      <c r="H139" s="135" t="s">
        <v>175</v>
      </c>
      <c r="I139" s="281" t="s">
        <v>8863</v>
      </c>
      <c r="J139" s="281" t="s">
        <v>645</v>
      </c>
      <c r="K139" s="281" t="s">
        <v>9002</v>
      </c>
      <c r="L139" s="135" t="s">
        <v>20</v>
      </c>
      <c r="M139" s="5" t="s">
        <v>3939</v>
      </c>
      <c r="N139" s="282">
        <v>44653</v>
      </c>
      <c r="O139" s="283">
        <v>44642</v>
      </c>
      <c r="P139" s="283">
        <v>44641</v>
      </c>
      <c r="Q139" s="284">
        <v>44650</v>
      </c>
      <c r="R139" s="285" t="s">
        <v>4490</v>
      </c>
      <c r="S139" s="284"/>
      <c r="T139" s="286" t="s">
        <v>609</v>
      </c>
      <c r="U139" s="135"/>
      <c r="V139" s="135" t="s">
        <v>5568</v>
      </c>
      <c r="W139" s="276" t="s">
        <v>5159</v>
      </c>
    </row>
    <row r="140" spans="1:23" s="272" customFormat="1" ht="18" customHeight="1" x14ac:dyDescent="0.3">
      <c r="A140" s="295" t="s">
        <v>3627</v>
      </c>
      <c r="B140" s="124">
        <v>4872964</v>
      </c>
      <c r="C140" s="277" t="s">
        <v>4818</v>
      </c>
      <c r="D140" s="288">
        <v>44538</v>
      </c>
      <c r="E140" s="279" t="s">
        <v>594</v>
      </c>
      <c r="F140" s="289">
        <v>44485</v>
      </c>
      <c r="G140" s="135" t="s">
        <v>3949</v>
      </c>
      <c r="H140" s="135" t="s">
        <v>102</v>
      </c>
      <c r="I140" s="281" t="s">
        <v>685</v>
      </c>
      <c r="J140" s="281" t="s">
        <v>38</v>
      </c>
      <c r="K140" s="281" t="s">
        <v>9001</v>
      </c>
      <c r="L140" s="135" t="s">
        <v>40</v>
      </c>
      <c r="M140" s="5" t="s">
        <v>3950</v>
      </c>
      <c r="N140" s="282">
        <v>44569</v>
      </c>
      <c r="O140" s="283">
        <v>44558</v>
      </c>
      <c r="P140" s="283">
        <v>44559</v>
      </c>
      <c r="Q140" s="284">
        <v>44560</v>
      </c>
      <c r="R140" s="285" t="s">
        <v>4489</v>
      </c>
      <c r="S140" s="284"/>
      <c r="T140" s="286" t="s">
        <v>623</v>
      </c>
      <c r="U140" s="135"/>
      <c r="V140" s="135" t="s">
        <v>3897</v>
      </c>
      <c r="W140" s="276" t="s">
        <v>3909</v>
      </c>
    </row>
    <row r="141" spans="1:23" s="272" customFormat="1" ht="18" customHeight="1" x14ac:dyDescent="0.3">
      <c r="A141" s="295" t="s">
        <v>3627</v>
      </c>
      <c r="B141" s="124">
        <v>4902321</v>
      </c>
      <c r="C141" s="277" t="s">
        <v>6497</v>
      </c>
      <c r="D141" s="288">
        <v>44574</v>
      </c>
      <c r="E141" s="279" t="s">
        <v>594</v>
      </c>
      <c r="F141" s="289">
        <v>44485</v>
      </c>
      <c r="G141" s="135" t="s">
        <v>3947</v>
      </c>
      <c r="H141" s="135" t="s">
        <v>137</v>
      </c>
      <c r="I141" s="281" t="s">
        <v>17</v>
      </c>
      <c r="J141" s="281" t="s">
        <v>18</v>
      </c>
      <c r="K141" s="281" t="s">
        <v>9005</v>
      </c>
      <c r="L141" s="194" t="s">
        <v>20</v>
      </c>
      <c r="M141" s="5" t="s">
        <v>3946</v>
      </c>
      <c r="N141" s="282">
        <v>44597</v>
      </c>
      <c r="O141" s="283">
        <v>44592</v>
      </c>
      <c r="P141" s="283">
        <v>44595</v>
      </c>
      <c r="Q141" s="284">
        <v>44594</v>
      </c>
      <c r="R141" s="285" t="s">
        <v>4686</v>
      </c>
      <c r="S141" s="284"/>
      <c r="T141" s="286" t="s">
        <v>609</v>
      </c>
      <c r="U141" s="135"/>
      <c r="V141" s="135" t="s">
        <v>3898</v>
      </c>
      <c r="W141" s="276" t="s">
        <v>5161</v>
      </c>
    </row>
    <row r="142" spans="1:23" s="272" customFormat="1" ht="18" customHeight="1" x14ac:dyDescent="0.3">
      <c r="A142" s="295" t="s">
        <v>1581</v>
      </c>
      <c r="B142" s="276" t="s">
        <v>630</v>
      </c>
      <c r="C142" s="277" t="s">
        <v>630</v>
      </c>
      <c r="D142" s="288">
        <v>44592</v>
      </c>
      <c r="E142" s="279" t="s">
        <v>630</v>
      </c>
      <c r="F142" s="289">
        <v>44485</v>
      </c>
      <c r="G142" s="135" t="s">
        <v>4717</v>
      </c>
      <c r="H142" s="135" t="s">
        <v>686</v>
      </c>
      <c r="I142" s="281" t="s">
        <v>8862</v>
      </c>
      <c r="J142" s="281" t="s">
        <v>626</v>
      </c>
      <c r="K142" s="281" t="s">
        <v>9003</v>
      </c>
      <c r="L142" s="135" t="s">
        <v>20</v>
      </c>
      <c r="M142" s="5" t="s">
        <v>3944</v>
      </c>
      <c r="N142" s="282" t="s">
        <v>1253</v>
      </c>
      <c r="O142" s="283" t="s">
        <v>1253</v>
      </c>
      <c r="P142" s="283" t="s">
        <v>1253</v>
      </c>
      <c r="Q142" s="284" t="s">
        <v>1253</v>
      </c>
      <c r="R142" s="285" t="s">
        <v>6464</v>
      </c>
      <c r="S142" s="280" t="s">
        <v>1253</v>
      </c>
      <c r="T142" s="286" t="s">
        <v>609</v>
      </c>
      <c r="U142" s="135"/>
      <c r="V142" s="135"/>
      <c r="W142" s="276" t="s">
        <v>630</v>
      </c>
    </row>
    <row r="143" spans="1:23" s="272" customFormat="1" ht="18" customHeight="1" x14ac:dyDescent="0.3">
      <c r="A143" s="295" t="s">
        <v>3627</v>
      </c>
      <c r="B143" s="124">
        <v>4964745</v>
      </c>
      <c r="C143" s="277" t="s">
        <v>6498</v>
      </c>
      <c r="D143" s="288">
        <v>44623</v>
      </c>
      <c r="E143" s="279" t="s">
        <v>594</v>
      </c>
      <c r="F143" s="289">
        <v>44485</v>
      </c>
      <c r="G143" s="194" t="s">
        <v>7885</v>
      </c>
      <c r="H143" s="135" t="s">
        <v>137</v>
      </c>
      <c r="I143" s="281" t="s">
        <v>17</v>
      </c>
      <c r="J143" s="281" t="s">
        <v>626</v>
      </c>
      <c r="K143" s="281" t="s">
        <v>9003</v>
      </c>
      <c r="L143" s="135" t="s">
        <v>52</v>
      </c>
      <c r="M143" s="5" t="s">
        <v>3948</v>
      </c>
      <c r="N143" s="282">
        <v>44635</v>
      </c>
      <c r="O143" s="283">
        <v>44629</v>
      </c>
      <c r="P143" s="283">
        <v>44623</v>
      </c>
      <c r="Q143" s="284">
        <v>44631</v>
      </c>
      <c r="R143" s="285" t="s">
        <v>6464</v>
      </c>
      <c r="S143" s="284"/>
      <c r="T143" s="286" t="s">
        <v>609</v>
      </c>
      <c r="U143" s="135"/>
      <c r="V143" s="287" t="s">
        <v>3899</v>
      </c>
      <c r="W143" s="276" t="s">
        <v>5163</v>
      </c>
    </row>
    <row r="144" spans="1:23" s="272" customFormat="1" ht="18" customHeight="1" x14ac:dyDescent="0.3">
      <c r="A144" s="295" t="s">
        <v>3627</v>
      </c>
      <c r="B144" s="124">
        <v>4973493</v>
      </c>
      <c r="C144" s="277" t="s">
        <v>6499</v>
      </c>
      <c r="D144" s="288">
        <v>44630</v>
      </c>
      <c r="E144" s="279" t="s">
        <v>594</v>
      </c>
      <c r="F144" s="289">
        <v>44485</v>
      </c>
      <c r="G144" s="135" t="s">
        <v>5061</v>
      </c>
      <c r="H144" s="194" t="s">
        <v>50</v>
      </c>
      <c r="I144" s="281" t="s">
        <v>17</v>
      </c>
      <c r="J144" s="281" t="s">
        <v>626</v>
      </c>
      <c r="K144" s="281" t="s">
        <v>9003</v>
      </c>
      <c r="L144" s="194" t="s">
        <v>52</v>
      </c>
      <c r="M144" s="5" t="s">
        <v>3952</v>
      </c>
      <c r="N144" s="282">
        <v>44653</v>
      </c>
      <c r="O144" s="283">
        <v>44631</v>
      </c>
      <c r="P144" s="283">
        <v>44630</v>
      </c>
      <c r="Q144" s="284">
        <v>44635</v>
      </c>
      <c r="R144" s="285" t="s">
        <v>6464</v>
      </c>
      <c r="S144" s="284"/>
      <c r="T144" s="286" t="s">
        <v>623</v>
      </c>
      <c r="U144" s="135"/>
      <c r="V144" s="135" t="s">
        <v>5568</v>
      </c>
      <c r="W144" s="276" t="s">
        <v>5164</v>
      </c>
    </row>
    <row r="145" spans="1:23" s="272" customFormat="1" ht="18" customHeight="1" x14ac:dyDescent="0.3">
      <c r="A145" s="295" t="s">
        <v>3627</v>
      </c>
      <c r="B145" s="124">
        <v>4869883</v>
      </c>
      <c r="C145" s="277" t="s">
        <v>4814</v>
      </c>
      <c r="D145" s="288">
        <v>44564</v>
      </c>
      <c r="E145" s="279" t="s">
        <v>594</v>
      </c>
      <c r="F145" s="289">
        <v>44488</v>
      </c>
      <c r="G145" s="194" t="s">
        <v>7886</v>
      </c>
      <c r="H145" s="135" t="s">
        <v>687</v>
      </c>
      <c r="I145" s="281" t="s">
        <v>7086</v>
      </c>
      <c r="J145" s="281" t="s">
        <v>18</v>
      </c>
      <c r="K145" s="281" t="s">
        <v>9005</v>
      </c>
      <c r="L145" s="135" t="s">
        <v>27</v>
      </c>
      <c r="M145" s="5" t="s">
        <v>3962</v>
      </c>
      <c r="N145" s="282">
        <v>44568</v>
      </c>
      <c r="O145" s="283">
        <v>44564</v>
      </c>
      <c r="P145" s="283">
        <v>44565</v>
      </c>
      <c r="Q145" s="284" t="s">
        <v>1685</v>
      </c>
      <c r="R145" s="285" t="s">
        <v>4685</v>
      </c>
      <c r="S145" s="284"/>
      <c r="T145" s="286" t="s">
        <v>609</v>
      </c>
      <c r="U145" s="135"/>
      <c r="V145" s="135" t="s">
        <v>3897</v>
      </c>
      <c r="W145" s="276" t="s">
        <v>5165</v>
      </c>
    </row>
    <row r="146" spans="1:23" s="272" customFormat="1" ht="18" customHeight="1" x14ac:dyDescent="0.3">
      <c r="A146" s="295" t="s">
        <v>5</v>
      </c>
      <c r="B146" s="135" t="s">
        <v>1883</v>
      </c>
      <c r="C146" s="277"/>
      <c r="D146" s="288">
        <v>44730</v>
      </c>
      <c r="E146" s="279"/>
      <c r="F146" s="289">
        <v>44491</v>
      </c>
      <c r="G146" s="194" t="s">
        <v>7887</v>
      </c>
      <c r="H146" s="194" t="s">
        <v>4738</v>
      </c>
      <c r="I146" s="281" t="s">
        <v>2454</v>
      </c>
      <c r="J146" s="281" t="s">
        <v>18</v>
      </c>
      <c r="K146" s="281" t="s">
        <v>9005</v>
      </c>
      <c r="L146" s="135" t="s">
        <v>20</v>
      </c>
      <c r="M146" s="5" t="s">
        <v>6214</v>
      </c>
      <c r="N146" s="282"/>
      <c r="O146" s="283"/>
      <c r="P146" s="283"/>
      <c r="Q146" s="284" t="s">
        <v>1685</v>
      </c>
      <c r="R146" s="285" t="s">
        <v>4686</v>
      </c>
      <c r="S146" s="284"/>
      <c r="T146" s="286" t="s">
        <v>605</v>
      </c>
      <c r="U146" s="135"/>
      <c r="V146" s="135" t="s">
        <v>3897</v>
      </c>
      <c r="W146" s="276" t="s">
        <v>5166</v>
      </c>
    </row>
    <row r="147" spans="1:23" s="272" customFormat="1" ht="18" customHeight="1" x14ac:dyDescent="0.3">
      <c r="A147" s="295" t="s">
        <v>3627</v>
      </c>
      <c r="B147" s="135">
        <v>4968364</v>
      </c>
      <c r="C147" s="277" t="s">
        <v>6501</v>
      </c>
      <c r="D147" s="288">
        <v>44610</v>
      </c>
      <c r="E147" s="279" t="s">
        <v>594</v>
      </c>
      <c r="F147" s="289">
        <v>44492</v>
      </c>
      <c r="G147" s="135" t="s">
        <v>3982</v>
      </c>
      <c r="H147" s="135" t="s">
        <v>3708</v>
      </c>
      <c r="I147" s="281" t="s">
        <v>2454</v>
      </c>
      <c r="J147" s="281" t="s">
        <v>38</v>
      </c>
      <c r="K147" s="281" t="s">
        <v>9001</v>
      </c>
      <c r="L147" s="135" t="s">
        <v>20</v>
      </c>
      <c r="M147" s="5" t="s">
        <v>3981</v>
      </c>
      <c r="N147" s="282">
        <v>44620</v>
      </c>
      <c r="O147" s="283">
        <v>44616</v>
      </c>
      <c r="P147" s="283">
        <v>44616</v>
      </c>
      <c r="Q147" s="284">
        <v>44617</v>
      </c>
      <c r="R147" s="285" t="s">
        <v>4489</v>
      </c>
      <c r="S147" s="284"/>
      <c r="T147" s="286" t="s">
        <v>609</v>
      </c>
      <c r="U147" s="135"/>
      <c r="V147" s="135" t="s">
        <v>3898</v>
      </c>
      <c r="W147" s="276" t="s">
        <v>5167</v>
      </c>
    </row>
    <row r="148" spans="1:23" s="272" customFormat="1" ht="18" customHeight="1" x14ac:dyDescent="0.3">
      <c r="A148" s="295" t="s">
        <v>3627</v>
      </c>
      <c r="B148" s="135">
        <v>5105123</v>
      </c>
      <c r="C148" s="277" t="s">
        <v>6502</v>
      </c>
      <c r="D148" s="288">
        <v>44695</v>
      </c>
      <c r="E148" s="279" t="s">
        <v>594</v>
      </c>
      <c r="F148" s="289">
        <v>44493</v>
      </c>
      <c r="G148" s="135" t="s">
        <v>3984</v>
      </c>
      <c r="H148" s="135" t="s">
        <v>64</v>
      </c>
      <c r="I148" s="281" t="s">
        <v>4644</v>
      </c>
      <c r="J148" s="281" t="s">
        <v>18</v>
      </c>
      <c r="K148" s="281" t="s">
        <v>9005</v>
      </c>
      <c r="L148" s="135" t="s">
        <v>354</v>
      </c>
      <c r="M148" s="5" t="s">
        <v>3983</v>
      </c>
      <c r="N148" s="282">
        <v>44707</v>
      </c>
      <c r="O148" s="283">
        <v>44701</v>
      </c>
      <c r="P148" s="283">
        <v>44700</v>
      </c>
      <c r="Q148" s="284">
        <v>44704</v>
      </c>
      <c r="R148" s="285" t="s">
        <v>4685</v>
      </c>
      <c r="S148" s="284"/>
      <c r="T148" s="286" t="s">
        <v>605</v>
      </c>
      <c r="U148" s="135"/>
      <c r="V148" s="135" t="s">
        <v>2821</v>
      </c>
      <c r="W148" s="276" t="s">
        <v>5168</v>
      </c>
    </row>
    <row r="149" spans="1:23" s="272" customFormat="1" ht="18" customHeight="1" x14ac:dyDescent="0.3">
      <c r="A149" s="295" t="s">
        <v>3627</v>
      </c>
      <c r="B149" s="124">
        <v>4869872</v>
      </c>
      <c r="C149" s="277" t="s">
        <v>4792</v>
      </c>
      <c r="D149" s="288">
        <v>44537</v>
      </c>
      <c r="E149" s="279" t="s">
        <v>594</v>
      </c>
      <c r="F149" s="289">
        <v>44494</v>
      </c>
      <c r="G149" s="135" t="s">
        <v>3991</v>
      </c>
      <c r="H149" s="135" t="s">
        <v>4348</v>
      </c>
      <c r="I149" s="281" t="s">
        <v>7086</v>
      </c>
      <c r="J149" s="281" t="s">
        <v>45</v>
      </c>
      <c r="K149" s="281" t="s">
        <v>9009</v>
      </c>
      <c r="L149" s="135" t="s">
        <v>74</v>
      </c>
      <c r="M149" s="5" t="s">
        <v>3951</v>
      </c>
      <c r="N149" s="282">
        <v>44566</v>
      </c>
      <c r="O149" s="283">
        <v>44558</v>
      </c>
      <c r="P149" s="283">
        <v>44551</v>
      </c>
      <c r="Q149" s="284">
        <v>44560</v>
      </c>
      <c r="R149" s="285" t="s">
        <v>4482</v>
      </c>
      <c r="S149" s="284"/>
      <c r="T149" s="286" t="s">
        <v>623</v>
      </c>
      <c r="U149" s="135"/>
      <c r="V149" s="135" t="s">
        <v>3897</v>
      </c>
      <c r="W149" s="276" t="s">
        <v>5169</v>
      </c>
    </row>
    <row r="150" spans="1:23" s="272" customFormat="1" ht="18" customHeight="1" x14ac:dyDescent="0.3">
      <c r="A150" s="295" t="s">
        <v>3627</v>
      </c>
      <c r="B150" s="124">
        <v>4864555</v>
      </c>
      <c r="C150" s="277" t="s">
        <v>4800</v>
      </c>
      <c r="D150" s="288">
        <v>44537</v>
      </c>
      <c r="E150" s="279" t="s">
        <v>594</v>
      </c>
      <c r="F150" s="289">
        <v>44494</v>
      </c>
      <c r="G150" s="194" t="s">
        <v>7888</v>
      </c>
      <c r="H150" s="135" t="s">
        <v>686</v>
      </c>
      <c r="I150" s="281" t="s">
        <v>8862</v>
      </c>
      <c r="J150" s="281" t="s">
        <v>45</v>
      </c>
      <c r="K150" s="281" t="s">
        <v>9009</v>
      </c>
      <c r="L150" s="135" t="s">
        <v>20</v>
      </c>
      <c r="M150" s="5" t="s">
        <v>3995</v>
      </c>
      <c r="N150" s="282">
        <v>44567</v>
      </c>
      <c r="O150" s="283">
        <v>44555</v>
      </c>
      <c r="P150" s="283">
        <v>44557</v>
      </c>
      <c r="Q150" s="284">
        <v>44560</v>
      </c>
      <c r="R150" s="285" t="s">
        <v>4482</v>
      </c>
      <c r="S150" s="284"/>
      <c r="T150" s="286" t="s">
        <v>623</v>
      </c>
      <c r="U150" s="135"/>
      <c r="V150" s="135" t="s">
        <v>3897</v>
      </c>
      <c r="W150" s="276" t="s">
        <v>5170</v>
      </c>
    </row>
    <row r="151" spans="1:23" s="272" customFormat="1" ht="18" customHeight="1" x14ac:dyDescent="0.3">
      <c r="A151" s="295" t="s">
        <v>3627</v>
      </c>
      <c r="B151" s="124">
        <v>4884463</v>
      </c>
      <c r="C151" s="277" t="s">
        <v>4805</v>
      </c>
      <c r="D151" s="288">
        <v>44558</v>
      </c>
      <c r="E151" s="279" t="s">
        <v>594</v>
      </c>
      <c r="F151" s="289">
        <v>44494</v>
      </c>
      <c r="G151" s="135" t="s">
        <v>3994</v>
      </c>
      <c r="H151" s="135" t="s">
        <v>250</v>
      </c>
      <c r="I151" s="281" t="s">
        <v>4644</v>
      </c>
      <c r="J151" s="281" t="s">
        <v>18</v>
      </c>
      <c r="K151" s="281" t="s">
        <v>9005</v>
      </c>
      <c r="L151" s="135" t="s">
        <v>20</v>
      </c>
      <c r="M151" s="5" t="s">
        <v>3993</v>
      </c>
      <c r="N151" s="282">
        <v>44567</v>
      </c>
      <c r="O151" s="283">
        <v>44559</v>
      </c>
      <c r="P151" s="283">
        <v>44559</v>
      </c>
      <c r="Q151" s="284">
        <v>44560</v>
      </c>
      <c r="R151" s="285" t="s">
        <v>4686</v>
      </c>
      <c r="S151" s="284"/>
      <c r="T151" s="286" t="s">
        <v>609</v>
      </c>
      <c r="U151" s="135"/>
      <c r="V151" s="135" t="s">
        <v>3897</v>
      </c>
      <c r="W151" s="276" t="s">
        <v>5171</v>
      </c>
    </row>
    <row r="152" spans="1:23" s="272" customFormat="1" ht="18" customHeight="1" x14ac:dyDescent="0.3">
      <c r="A152" s="295" t="s">
        <v>1581</v>
      </c>
      <c r="B152" s="276" t="s">
        <v>630</v>
      </c>
      <c r="C152" s="277" t="s">
        <v>630</v>
      </c>
      <c r="D152" s="288">
        <v>44698</v>
      </c>
      <c r="E152" s="279" t="s">
        <v>630</v>
      </c>
      <c r="F152" s="289">
        <v>44494</v>
      </c>
      <c r="G152" s="135" t="s">
        <v>4016</v>
      </c>
      <c r="H152" s="135" t="s">
        <v>686</v>
      </c>
      <c r="I152" s="281" t="s">
        <v>8862</v>
      </c>
      <c r="J152" s="281" t="s">
        <v>626</v>
      </c>
      <c r="K152" s="281" t="s">
        <v>9003</v>
      </c>
      <c r="L152" s="135" t="s">
        <v>20</v>
      </c>
      <c r="M152" s="5" t="s">
        <v>3992</v>
      </c>
      <c r="N152" s="282" t="s">
        <v>1253</v>
      </c>
      <c r="O152" s="283" t="s">
        <v>1253</v>
      </c>
      <c r="P152" s="283" t="s">
        <v>1253</v>
      </c>
      <c r="Q152" s="284" t="s">
        <v>1253</v>
      </c>
      <c r="R152" s="285" t="s">
        <v>6464</v>
      </c>
      <c r="S152" s="280" t="s">
        <v>1253</v>
      </c>
      <c r="T152" s="286" t="s">
        <v>623</v>
      </c>
      <c r="U152" s="135"/>
      <c r="V152" s="135"/>
      <c r="W152" s="276" t="s">
        <v>630</v>
      </c>
    </row>
    <row r="153" spans="1:23" s="272" customFormat="1" ht="18" customHeight="1" x14ac:dyDescent="0.3">
      <c r="A153" s="295" t="s">
        <v>1581</v>
      </c>
      <c r="B153" s="276" t="s">
        <v>630</v>
      </c>
      <c r="C153" s="277" t="s">
        <v>630</v>
      </c>
      <c r="D153" s="288">
        <v>44595</v>
      </c>
      <c r="E153" s="279" t="s">
        <v>630</v>
      </c>
      <c r="F153" s="289">
        <v>44497</v>
      </c>
      <c r="G153" s="135" t="s">
        <v>4018</v>
      </c>
      <c r="H153" s="135" t="s">
        <v>92</v>
      </c>
      <c r="I153" s="281" t="s">
        <v>2454</v>
      </c>
      <c r="J153" s="281" t="s">
        <v>18</v>
      </c>
      <c r="K153" s="281" t="s">
        <v>9005</v>
      </c>
      <c r="L153" s="135" t="s">
        <v>20</v>
      </c>
      <c r="M153" s="5" t="s">
        <v>4019</v>
      </c>
      <c r="N153" s="282" t="s">
        <v>1253</v>
      </c>
      <c r="O153" s="283" t="s">
        <v>1253</v>
      </c>
      <c r="P153" s="283" t="s">
        <v>1253</v>
      </c>
      <c r="Q153" s="284" t="s">
        <v>1253</v>
      </c>
      <c r="R153" s="285" t="s">
        <v>4686</v>
      </c>
      <c r="S153" s="280" t="s">
        <v>1253</v>
      </c>
      <c r="T153" s="286" t="s">
        <v>605</v>
      </c>
      <c r="U153" s="135"/>
      <c r="V153" s="135"/>
      <c r="W153" s="276" t="s">
        <v>630</v>
      </c>
    </row>
    <row r="154" spans="1:23" s="272" customFormat="1" ht="18" customHeight="1" x14ac:dyDescent="0.3">
      <c r="A154" s="295" t="s">
        <v>1581</v>
      </c>
      <c r="B154" s="276" t="s">
        <v>630</v>
      </c>
      <c r="C154" s="277" t="s">
        <v>630</v>
      </c>
      <c r="D154" s="288">
        <v>44595</v>
      </c>
      <c r="E154" s="279" t="s">
        <v>630</v>
      </c>
      <c r="F154" s="289">
        <v>44497</v>
      </c>
      <c r="G154" s="135" t="s">
        <v>4618</v>
      </c>
      <c r="H154" s="135" t="s">
        <v>92</v>
      </c>
      <c r="I154" s="281" t="s">
        <v>2454</v>
      </c>
      <c r="J154" s="281" t="s">
        <v>18</v>
      </c>
      <c r="K154" s="281" t="s">
        <v>9005</v>
      </c>
      <c r="L154" s="135" t="s">
        <v>20</v>
      </c>
      <c r="M154" s="5" t="s">
        <v>4619</v>
      </c>
      <c r="N154" s="282" t="s">
        <v>1253</v>
      </c>
      <c r="O154" s="283" t="s">
        <v>1253</v>
      </c>
      <c r="P154" s="283" t="s">
        <v>1253</v>
      </c>
      <c r="Q154" s="284" t="s">
        <v>1253</v>
      </c>
      <c r="R154" s="285" t="s">
        <v>4686</v>
      </c>
      <c r="S154" s="280" t="s">
        <v>1253</v>
      </c>
      <c r="T154" s="286" t="s">
        <v>609</v>
      </c>
      <c r="U154" s="287"/>
      <c r="V154" s="135"/>
      <c r="W154" s="276" t="s">
        <v>630</v>
      </c>
    </row>
    <row r="155" spans="1:23" s="272" customFormat="1" ht="18" customHeight="1" x14ac:dyDescent="0.3">
      <c r="A155" s="295" t="s">
        <v>3627</v>
      </c>
      <c r="B155" s="135">
        <v>5135744</v>
      </c>
      <c r="C155" s="277" t="s">
        <v>6931</v>
      </c>
      <c r="D155" s="288">
        <v>44729</v>
      </c>
      <c r="E155" s="279" t="s">
        <v>594</v>
      </c>
      <c r="F155" s="289">
        <v>44499</v>
      </c>
      <c r="G155" s="135" t="s">
        <v>4049</v>
      </c>
      <c r="H155" s="135" t="s">
        <v>3708</v>
      </c>
      <c r="I155" s="281" t="s">
        <v>2454</v>
      </c>
      <c r="J155" s="281" t="s">
        <v>18</v>
      </c>
      <c r="K155" s="281" t="s">
        <v>9005</v>
      </c>
      <c r="L155" s="194" t="s">
        <v>11</v>
      </c>
      <c r="M155" s="5" t="s">
        <v>4050</v>
      </c>
      <c r="N155" s="282">
        <v>44736</v>
      </c>
      <c r="O155" s="283">
        <v>44732</v>
      </c>
      <c r="P155" s="283">
        <v>44729</v>
      </c>
      <c r="Q155" s="284">
        <v>44733</v>
      </c>
      <c r="R155" s="285" t="s">
        <v>4686</v>
      </c>
      <c r="S155" s="284"/>
      <c r="T155" s="286" t="s">
        <v>605</v>
      </c>
      <c r="U155" s="135"/>
      <c r="V155" s="135" t="s">
        <v>3901</v>
      </c>
      <c r="W155" s="276" t="s">
        <v>5172</v>
      </c>
    </row>
    <row r="156" spans="1:23" s="272" customFormat="1" ht="18" customHeight="1" x14ac:dyDescent="0.3">
      <c r="A156" s="295" t="s">
        <v>3627</v>
      </c>
      <c r="B156" s="124">
        <v>4890746</v>
      </c>
      <c r="C156" s="277" t="s">
        <v>6503</v>
      </c>
      <c r="D156" s="288">
        <v>44583</v>
      </c>
      <c r="E156" s="279" t="s">
        <v>594</v>
      </c>
      <c r="F156" s="289">
        <v>44501</v>
      </c>
      <c r="G156" s="135" t="s">
        <v>4071</v>
      </c>
      <c r="H156" s="135" t="s">
        <v>3367</v>
      </c>
      <c r="I156" s="281" t="s">
        <v>7086</v>
      </c>
      <c r="J156" s="281" t="s">
        <v>38</v>
      </c>
      <c r="K156" s="281" t="s">
        <v>9001</v>
      </c>
      <c r="L156" s="135" t="s">
        <v>40</v>
      </c>
      <c r="M156" s="5" t="s">
        <v>4020</v>
      </c>
      <c r="N156" s="282">
        <v>44603</v>
      </c>
      <c r="O156" s="283">
        <v>44599</v>
      </c>
      <c r="P156" s="283">
        <v>44599</v>
      </c>
      <c r="Q156" s="284">
        <v>44599</v>
      </c>
      <c r="R156" s="285" t="s">
        <v>4489</v>
      </c>
      <c r="S156" s="284"/>
      <c r="T156" s="286" t="s">
        <v>623</v>
      </c>
      <c r="U156" s="135"/>
      <c r="V156" s="135" t="s">
        <v>3898</v>
      </c>
      <c r="W156" s="276" t="s">
        <v>5173</v>
      </c>
    </row>
    <row r="157" spans="1:23" s="272" customFormat="1" ht="18" customHeight="1" x14ac:dyDescent="0.3">
      <c r="A157" s="295" t="s">
        <v>3627</v>
      </c>
      <c r="B157" s="92">
        <v>5194797</v>
      </c>
      <c r="C157" s="277" t="s">
        <v>7778</v>
      </c>
      <c r="D157" s="288">
        <v>44755</v>
      </c>
      <c r="E157" s="279" t="s">
        <v>594</v>
      </c>
      <c r="F157" s="289">
        <v>44501</v>
      </c>
      <c r="G157" s="135" t="s">
        <v>4065</v>
      </c>
      <c r="H157" s="135" t="s">
        <v>3708</v>
      </c>
      <c r="I157" s="281" t="s">
        <v>2454</v>
      </c>
      <c r="J157" s="281" t="s">
        <v>645</v>
      </c>
      <c r="K157" s="281" t="s">
        <v>9002</v>
      </c>
      <c r="L157" s="135" t="s">
        <v>20</v>
      </c>
      <c r="M157" s="5" t="s">
        <v>4066</v>
      </c>
      <c r="N157" s="282">
        <v>44784</v>
      </c>
      <c r="O157" s="283">
        <v>44762</v>
      </c>
      <c r="P157" s="283">
        <v>44755</v>
      </c>
      <c r="Q157" s="284">
        <v>44763</v>
      </c>
      <c r="R157" s="285" t="s">
        <v>4490</v>
      </c>
      <c r="S157" s="284"/>
      <c r="T157" s="286" t="s">
        <v>605</v>
      </c>
      <c r="U157" s="135"/>
      <c r="V157" s="291" t="s">
        <v>3366</v>
      </c>
      <c r="W157" s="276" t="s">
        <v>5174</v>
      </c>
    </row>
    <row r="158" spans="1:23" s="272" customFormat="1" ht="18" customHeight="1" x14ac:dyDescent="0.3">
      <c r="A158" s="295" t="s">
        <v>1581</v>
      </c>
      <c r="B158" s="276" t="s">
        <v>630</v>
      </c>
      <c r="C158" s="277" t="s">
        <v>630</v>
      </c>
      <c r="D158" s="288">
        <v>44618</v>
      </c>
      <c r="E158" s="279" t="s">
        <v>630</v>
      </c>
      <c r="F158" s="289">
        <v>44501</v>
      </c>
      <c r="G158" s="135" t="s">
        <v>4069</v>
      </c>
      <c r="H158" s="135" t="s">
        <v>137</v>
      </c>
      <c r="I158" s="281" t="s">
        <v>17</v>
      </c>
      <c r="J158" s="281" t="s">
        <v>18</v>
      </c>
      <c r="K158" s="281" t="s">
        <v>9005</v>
      </c>
      <c r="L158" s="194" t="s">
        <v>87</v>
      </c>
      <c r="M158" s="5" t="s">
        <v>4070</v>
      </c>
      <c r="N158" s="282" t="s">
        <v>1253</v>
      </c>
      <c r="O158" s="283" t="s">
        <v>1253</v>
      </c>
      <c r="P158" s="283" t="s">
        <v>1253</v>
      </c>
      <c r="Q158" s="284" t="s">
        <v>1253</v>
      </c>
      <c r="R158" s="285" t="s">
        <v>4685</v>
      </c>
      <c r="S158" s="280" t="s">
        <v>1253</v>
      </c>
      <c r="T158" s="286" t="s">
        <v>623</v>
      </c>
      <c r="U158" s="135"/>
      <c r="V158" s="135"/>
      <c r="W158" s="276" t="s">
        <v>630</v>
      </c>
    </row>
    <row r="159" spans="1:23" s="272" customFormat="1" ht="18" customHeight="1" x14ac:dyDescent="0.3">
      <c r="A159" s="295" t="s">
        <v>3627</v>
      </c>
      <c r="B159" s="124">
        <v>4909058</v>
      </c>
      <c r="C159" s="277" t="s">
        <v>6504</v>
      </c>
      <c r="D159" s="288">
        <v>44595</v>
      </c>
      <c r="E159" s="279" t="s">
        <v>594</v>
      </c>
      <c r="F159" s="289">
        <v>44502</v>
      </c>
      <c r="G159" s="135" t="s">
        <v>5032</v>
      </c>
      <c r="H159" s="135" t="s">
        <v>250</v>
      </c>
      <c r="I159" s="281" t="s">
        <v>4644</v>
      </c>
      <c r="J159" s="281" t="s">
        <v>645</v>
      </c>
      <c r="K159" s="281" t="s">
        <v>9002</v>
      </c>
      <c r="L159" s="135" t="s">
        <v>20</v>
      </c>
      <c r="M159" s="5" t="s">
        <v>4073</v>
      </c>
      <c r="N159" s="282">
        <v>44601</v>
      </c>
      <c r="O159" s="283">
        <v>44595</v>
      </c>
      <c r="P159" s="283">
        <v>44596</v>
      </c>
      <c r="Q159" s="284">
        <v>44596</v>
      </c>
      <c r="R159" s="285" t="s">
        <v>4490</v>
      </c>
      <c r="S159" s="284"/>
      <c r="T159" s="286" t="s">
        <v>609</v>
      </c>
      <c r="U159" s="135"/>
      <c r="V159" s="135" t="s">
        <v>3898</v>
      </c>
      <c r="W159" s="276" t="s">
        <v>5175</v>
      </c>
    </row>
    <row r="160" spans="1:23" s="272" customFormat="1" ht="18" customHeight="1" x14ac:dyDescent="0.3">
      <c r="A160" s="295" t="s">
        <v>3627</v>
      </c>
      <c r="B160" s="135">
        <v>4929674</v>
      </c>
      <c r="C160" s="277" t="s">
        <v>6505</v>
      </c>
      <c r="D160" s="288">
        <v>44586</v>
      </c>
      <c r="E160" s="279" t="s">
        <v>594</v>
      </c>
      <c r="F160" s="289">
        <v>44502</v>
      </c>
      <c r="G160" s="135" t="s">
        <v>4084</v>
      </c>
      <c r="H160" s="135" t="s">
        <v>232</v>
      </c>
      <c r="I160" s="281" t="s">
        <v>8863</v>
      </c>
      <c r="J160" s="281" t="s">
        <v>18</v>
      </c>
      <c r="K160" s="281" t="s">
        <v>9005</v>
      </c>
      <c r="L160" s="194" t="s">
        <v>20</v>
      </c>
      <c r="M160" s="5" t="s">
        <v>4083</v>
      </c>
      <c r="N160" s="282">
        <v>44597</v>
      </c>
      <c r="O160" s="283">
        <v>44592</v>
      </c>
      <c r="P160" s="283">
        <v>44595</v>
      </c>
      <c r="Q160" s="284">
        <v>44593</v>
      </c>
      <c r="R160" s="285" t="s">
        <v>4685</v>
      </c>
      <c r="S160" s="284"/>
      <c r="T160" s="286" t="s">
        <v>609</v>
      </c>
      <c r="U160" s="135"/>
      <c r="V160" s="135" t="s">
        <v>3898</v>
      </c>
      <c r="W160" s="276" t="s">
        <v>5176</v>
      </c>
    </row>
    <row r="161" spans="1:23" s="272" customFormat="1" ht="18" customHeight="1" x14ac:dyDescent="0.3">
      <c r="A161" s="295" t="s">
        <v>1581</v>
      </c>
      <c r="B161" s="276" t="s">
        <v>630</v>
      </c>
      <c r="C161" s="277" t="s">
        <v>630</v>
      </c>
      <c r="D161" s="288">
        <v>44662</v>
      </c>
      <c r="E161" s="279" t="s">
        <v>630</v>
      </c>
      <c r="F161" s="289">
        <v>44502</v>
      </c>
      <c r="G161" s="135" t="s">
        <v>4087</v>
      </c>
      <c r="H161" s="135" t="s">
        <v>3708</v>
      </c>
      <c r="I161" s="281" t="s">
        <v>2454</v>
      </c>
      <c r="J161" s="281" t="s">
        <v>645</v>
      </c>
      <c r="K161" s="281" t="s">
        <v>9002</v>
      </c>
      <c r="L161" s="135" t="s">
        <v>52</v>
      </c>
      <c r="M161" s="5" t="s">
        <v>4088</v>
      </c>
      <c r="N161" s="282" t="s">
        <v>1253</v>
      </c>
      <c r="O161" s="283" t="s">
        <v>1253</v>
      </c>
      <c r="P161" s="283" t="s">
        <v>1253</v>
      </c>
      <c r="Q161" s="284" t="s">
        <v>1253</v>
      </c>
      <c r="R161" s="285" t="s">
        <v>4490</v>
      </c>
      <c r="S161" s="280" t="s">
        <v>1253</v>
      </c>
      <c r="T161" s="286" t="s">
        <v>623</v>
      </c>
      <c r="U161" s="135"/>
      <c r="V161" s="135"/>
      <c r="W161" s="276" t="s">
        <v>630</v>
      </c>
    </row>
    <row r="162" spans="1:23" s="272" customFormat="1" ht="18" customHeight="1" x14ac:dyDescent="0.3">
      <c r="A162" s="295" t="s">
        <v>3627</v>
      </c>
      <c r="B162" s="124">
        <v>4924647</v>
      </c>
      <c r="C162" s="277" t="s">
        <v>6506</v>
      </c>
      <c r="D162" s="288">
        <v>44586</v>
      </c>
      <c r="E162" s="279" t="s">
        <v>594</v>
      </c>
      <c r="F162" s="289">
        <v>44503</v>
      </c>
      <c r="G162" s="135" t="s">
        <v>4090</v>
      </c>
      <c r="H162" s="135" t="s">
        <v>687</v>
      </c>
      <c r="I162" s="281" t="s">
        <v>7086</v>
      </c>
      <c r="J162" s="281" t="s">
        <v>626</v>
      </c>
      <c r="K162" s="281" t="s">
        <v>9003</v>
      </c>
      <c r="L162" s="135" t="s">
        <v>20</v>
      </c>
      <c r="M162" s="5" t="s">
        <v>4091</v>
      </c>
      <c r="N162" s="282">
        <v>44596</v>
      </c>
      <c r="O162" s="283">
        <v>44588</v>
      </c>
      <c r="P162" s="283">
        <v>44588</v>
      </c>
      <c r="Q162" s="284">
        <v>44589</v>
      </c>
      <c r="R162" s="285" t="s">
        <v>6464</v>
      </c>
      <c r="S162" s="284"/>
      <c r="T162" s="286" t="s">
        <v>623</v>
      </c>
      <c r="U162" s="135"/>
      <c r="V162" s="135" t="s">
        <v>3898</v>
      </c>
      <c r="W162" s="276" t="s">
        <v>5177</v>
      </c>
    </row>
    <row r="163" spans="1:23" s="272" customFormat="1" ht="18" customHeight="1" x14ac:dyDescent="0.3">
      <c r="A163" s="295" t="s">
        <v>3627</v>
      </c>
      <c r="B163" s="124">
        <v>5038055</v>
      </c>
      <c r="C163" s="277" t="s">
        <v>6507</v>
      </c>
      <c r="D163" s="288">
        <v>44671</v>
      </c>
      <c r="E163" s="279" t="s">
        <v>594</v>
      </c>
      <c r="F163" s="289">
        <v>44503</v>
      </c>
      <c r="G163" s="194" t="s">
        <v>5958</v>
      </c>
      <c r="H163" s="135" t="s">
        <v>137</v>
      </c>
      <c r="I163" s="281" t="s">
        <v>17</v>
      </c>
      <c r="J163" s="281" t="s">
        <v>645</v>
      </c>
      <c r="K163" s="281" t="s">
        <v>9002</v>
      </c>
      <c r="L163" s="135" t="s">
        <v>20</v>
      </c>
      <c r="M163" s="5" t="s">
        <v>5959</v>
      </c>
      <c r="N163" s="282">
        <v>44677</v>
      </c>
      <c r="O163" s="283">
        <v>44673</v>
      </c>
      <c r="P163" s="283">
        <v>44671</v>
      </c>
      <c r="Q163" s="284">
        <v>44673</v>
      </c>
      <c r="R163" s="285" t="s">
        <v>4490</v>
      </c>
      <c r="S163" s="284"/>
      <c r="T163" s="286" t="s">
        <v>605</v>
      </c>
      <c r="U163" s="287"/>
      <c r="V163" s="135" t="s">
        <v>5568</v>
      </c>
      <c r="W163" s="276" t="s">
        <v>5178</v>
      </c>
    </row>
    <row r="164" spans="1:23" s="272" customFormat="1" ht="18" customHeight="1" x14ac:dyDescent="0.3">
      <c r="A164" s="295" t="s">
        <v>1581</v>
      </c>
      <c r="B164" s="276" t="s">
        <v>630</v>
      </c>
      <c r="C164" s="277" t="s">
        <v>630</v>
      </c>
      <c r="D164" s="288">
        <v>44720</v>
      </c>
      <c r="E164" s="279" t="s">
        <v>630</v>
      </c>
      <c r="F164" s="289">
        <v>44503</v>
      </c>
      <c r="G164" s="194" t="s">
        <v>6930</v>
      </c>
      <c r="H164" s="135" t="s">
        <v>137</v>
      </c>
      <c r="I164" s="281" t="s">
        <v>17</v>
      </c>
      <c r="J164" s="281" t="s">
        <v>645</v>
      </c>
      <c r="K164" s="281" t="s">
        <v>9002</v>
      </c>
      <c r="L164" s="135" t="s">
        <v>20</v>
      </c>
      <c r="M164" s="5" t="s">
        <v>4092</v>
      </c>
      <c r="N164" s="282" t="s">
        <v>1253</v>
      </c>
      <c r="O164" s="283" t="s">
        <v>1253</v>
      </c>
      <c r="P164" s="283" t="s">
        <v>1253</v>
      </c>
      <c r="Q164" s="284" t="s">
        <v>1253</v>
      </c>
      <c r="R164" s="285" t="s">
        <v>4490</v>
      </c>
      <c r="S164" s="280" t="s">
        <v>1253</v>
      </c>
      <c r="T164" s="286" t="s">
        <v>609</v>
      </c>
      <c r="U164" s="287"/>
      <c r="V164" s="135"/>
      <c r="W164" s="276" t="s">
        <v>630</v>
      </c>
    </row>
    <row r="165" spans="1:23" s="272" customFormat="1" ht="18" customHeight="1" x14ac:dyDescent="0.3">
      <c r="A165" s="295" t="s">
        <v>3627</v>
      </c>
      <c r="B165" s="135">
        <v>4930964</v>
      </c>
      <c r="C165" s="277" t="s">
        <v>6508</v>
      </c>
      <c r="D165" s="288">
        <v>44588</v>
      </c>
      <c r="E165" s="279" t="s">
        <v>594</v>
      </c>
      <c r="F165" s="289">
        <v>44505</v>
      </c>
      <c r="G165" s="135" t="s">
        <v>4097</v>
      </c>
      <c r="H165" s="135" t="s">
        <v>3367</v>
      </c>
      <c r="I165" s="281" t="s">
        <v>7086</v>
      </c>
      <c r="J165" s="281" t="s">
        <v>626</v>
      </c>
      <c r="K165" s="281" t="s">
        <v>9003</v>
      </c>
      <c r="L165" s="135" t="s">
        <v>52</v>
      </c>
      <c r="M165" s="5" t="s">
        <v>4098</v>
      </c>
      <c r="N165" s="282">
        <v>44621</v>
      </c>
      <c r="O165" s="283">
        <v>44618</v>
      </c>
      <c r="P165" s="283">
        <v>44618</v>
      </c>
      <c r="Q165" s="284" t="s">
        <v>1685</v>
      </c>
      <c r="R165" s="285" t="s">
        <v>4687</v>
      </c>
      <c r="S165" s="284"/>
      <c r="T165" s="286" t="s">
        <v>623</v>
      </c>
      <c r="U165" s="135"/>
      <c r="V165" s="287" t="s">
        <v>3899</v>
      </c>
      <c r="W165" s="276" t="s">
        <v>5179</v>
      </c>
    </row>
    <row r="166" spans="1:23" s="272" customFormat="1" ht="18" customHeight="1" x14ac:dyDescent="0.3">
      <c r="A166" s="295" t="s">
        <v>3627</v>
      </c>
      <c r="B166" s="135">
        <v>5028678</v>
      </c>
      <c r="C166" s="277" t="s">
        <v>6509</v>
      </c>
      <c r="D166" s="288">
        <v>44657</v>
      </c>
      <c r="E166" s="279" t="s">
        <v>594</v>
      </c>
      <c r="F166" s="289">
        <v>44505</v>
      </c>
      <c r="G166" s="194" t="s">
        <v>7889</v>
      </c>
      <c r="H166" s="135" t="s">
        <v>3367</v>
      </c>
      <c r="I166" s="281" t="s">
        <v>7086</v>
      </c>
      <c r="J166" s="281" t="s">
        <v>645</v>
      </c>
      <c r="K166" s="281" t="s">
        <v>9002</v>
      </c>
      <c r="L166" s="135" t="s">
        <v>20</v>
      </c>
      <c r="M166" s="5" t="s">
        <v>4094</v>
      </c>
      <c r="N166" s="282">
        <v>44665</v>
      </c>
      <c r="O166" s="283">
        <v>44659</v>
      </c>
      <c r="P166" s="283">
        <v>44657</v>
      </c>
      <c r="Q166" s="284">
        <v>44662</v>
      </c>
      <c r="R166" s="285" t="s">
        <v>4490</v>
      </c>
      <c r="S166" s="284"/>
      <c r="T166" s="286" t="s">
        <v>609</v>
      </c>
      <c r="U166" s="135"/>
      <c r="V166" s="135" t="s">
        <v>5568</v>
      </c>
      <c r="W166" s="276" t="s">
        <v>5180</v>
      </c>
    </row>
    <row r="167" spans="1:23" s="272" customFormat="1" ht="18" customHeight="1" x14ac:dyDescent="0.3">
      <c r="A167" s="295" t="s">
        <v>1581</v>
      </c>
      <c r="B167" s="276" t="s">
        <v>630</v>
      </c>
      <c r="C167" s="277" t="s">
        <v>630</v>
      </c>
      <c r="D167" s="288">
        <v>44778</v>
      </c>
      <c r="E167" s="279" t="s">
        <v>630</v>
      </c>
      <c r="F167" s="289">
        <v>44505</v>
      </c>
      <c r="G167" s="135" t="s">
        <v>4095</v>
      </c>
      <c r="H167" s="135" t="s">
        <v>137</v>
      </c>
      <c r="I167" s="281" t="s">
        <v>17</v>
      </c>
      <c r="J167" s="281" t="s">
        <v>645</v>
      </c>
      <c r="K167" s="281" t="s">
        <v>9002</v>
      </c>
      <c r="L167" s="194" t="s">
        <v>27</v>
      </c>
      <c r="M167" s="5" t="s">
        <v>4096</v>
      </c>
      <c r="N167" s="282" t="s">
        <v>1253</v>
      </c>
      <c r="O167" s="283" t="s">
        <v>1253</v>
      </c>
      <c r="P167" s="283" t="s">
        <v>1253</v>
      </c>
      <c r="Q167" s="284" t="s">
        <v>1253</v>
      </c>
      <c r="R167" s="285" t="s">
        <v>4490</v>
      </c>
      <c r="S167" s="280" t="s">
        <v>1253</v>
      </c>
      <c r="T167" s="286" t="s">
        <v>609</v>
      </c>
      <c r="U167" s="135"/>
      <c r="V167" s="135"/>
      <c r="W167" s="276" t="s">
        <v>630</v>
      </c>
    </row>
    <row r="168" spans="1:23" s="272" customFormat="1" ht="18" customHeight="1" x14ac:dyDescent="0.3">
      <c r="A168" s="295" t="s">
        <v>3627</v>
      </c>
      <c r="B168" s="124">
        <v>5086342</v>
      </c>
      <c r="C168" s="277" t="s">
        <v>6510</v>
      </c>
      <c r="D168" s="288">
        <v>44701</v>
      </c>
      <c r="E168" s="279" t="s">
        <v>594</v>
      </c>
      <c r="F168" s="289">
        <v>44505</v>
      </c>
      <c r="G168" s="194" t="s">
        <v>7890</v>
      </c>
      <c r="H168" s="135" t="s">
        <v>3708</v>
      </c>
      <c r="I168" s="281" t="s">
        <v>2454</v>
      </c>
      <c r="J168" s="281" t="s">
        <v>626</v>
      </c>
      <c r="K168" s="281" t="s">
        <v>9003</v>
      </c>
      <c r="L168" s="135" t="s">
        <v>52</v>
      </c>
      <c r="M168" s="5" t="s">
        <v>4100</v>
      </c>
      <c r="N168" s="282">
        <v>44713</v>
      </c>
      <c r="O168" s="283">
        <v>44705</v>
      </c>
      <c r="P168" s="283">
        <v>44701</v>
      </c>
      <c r="Q168" s="284">
        <v>44705</v>
      </c>
      <c r="R168" s="285" t="s">
        <v>4687</v>
      </c>
      <c r="S168" s="284"/>
      <c r="T168" s="286" t="s">
        <v>623</v>
      </c>
      <c r="U168" s="135"/>
      <c r="V168" s="135" t="s">
        <v>3901</v>
      </c>
      <c r="W168" s="276" t="s">
        <v>5181</v>
      </c>
    </row>
    <row r="169" spans="1:23" s="272" customFormat="1" ht="18" customHeight="1" x14ac:dyDescent="0.3">
      <c r="A169" s="295" t="s">
        <v>5</v>
      </c>
      <c r="B169" s="277" t="s">
        <v>4555</v>
      </c>
      <c r="C169" s="277" t="s">
        <v>4555</v>
      </c>
      <c r="D169" s="288">
        <v>44569</v>
      </c>
      <c r="E169" s="279"/>
      <c r="F169" s="289">
        <v>44505</v>
      </c>
      <c r="G169" s="135" t="s">
        <v>4101</v>
      </c>
      <c r="H169" s="194" t="s">
        <v>232</v>
      </c>
      <c r="I169" s="281" t="s">
        <v>8863</v>
      </c>
      <c r="J169" s="281" t="s">
        <v>18</v>
      </c>
      <c r="K169" s="281" t="s">
        <v>9005</v>
      </c>
      <c r="L169" s="135" t="s">
        <v>20</v>
      </c>
      <c r="M169" s="5" t="s">
        <v>4102</v>
      </c>
      <c r="N169" s="282"/>
      <c r="O169" s="283"/>
      <c r="P169" s="283"/>
      <c r="Q169" s="284"/>
      <c r="R169" s="285" t="s">
        <v>4685</v>
      </c>
      <c r="S169" s="284"/>
      <c r="T169" s="286" t="s">
        <v>605</v>
      </c>
      <c r="U169" s="135"/>
      <c r="V169" s="135"/>
      <c r="W169" s="276" t="s">
        <v>5182</v>
      </c>
    </row>
    <row r="170" spans="1:23" s="272" customFormat="1" ht="18" customHeight="1" x14ac:dyDescent="0.3">
      <c r="A170" s="295" t="s">
        <v>3627</v>
      </c>
      <c r="B170" s="136">
        <v>4998405</v>
      </c>
      <c r="C170" s="277" t="s">
        <v>6511</v>
      </c>
      <c r="D170" s="288">
        <v>44638</v>
      </c>
      <c r="E170" s="279" t="s">
        <v>594</v>
      </c>
      <c r="F170" s="289">
        <v>44505</v>
      </c>
      <c r="G170" s="135" t="s">
        <v>4104</v>
      </c>
      <c r="H170" s="135" t="s">
        <v>25</v>
      </c>
      <c r="I170" s="281" t="s">
        <v>17</v>
      </c>
      <c r="J170" s="281" t="s">
        <v>645</v>
      </c>
      <c r="K170" s="281" t="s">
        <v>9002</v>
      </c>
      <c r="L170" s="135" t="s">
        <v>27</v>
      </c>
      <c r="M170" s="5" t="s">
        <v>4105</v>
      </c>
      <c r="N170" s="282">
        <v>44653</v>
      </c>
      <c r="O170" s="283">
        <v>44639</v>
      </c>
      <c r="P170" s="283">
        <v>44638</v>
      </c>
      <c r="Q170" s="284">
        <v>44642</v>
      </c>
      <c r="R170" s="285" t="s">
        <v>4490</v>
      </c>
      <c r="S170" s="284"/>
      <c r="T170" s="286" t="s">
        <v>623</v>
      </c>
      <c r="U170" s="135"/>
      <c r="V170" s="135" t="s">
        <v>5568</v>
      </c>
      <c r="W170" s="276" t="s">
        <v>5183</v>
      </c>
    </row>
    <row r="171" spans="1:23" s="272" customFormat="1" ht="18" customHeight="1" x14ac:dyDescent="0.3">
      <c r="A171" s="295" t="s">
        <v>3627</v>
      </c>
      <c r="B171" s="124">
        <v>4909062</v>
      </c>
      <c r="C171" s="277" t="s">
        <v>6512</v>
      </c>
      <c r="D171" s="288">
        <v>44585</v>
      </c>
      <c r="E171" s="279" t="s">
        <v>594</v>
      </c>
      <c r="F171" s="289">
        <v>44506</v>
      </c>
      <c r="G171" s="135" t="s">
        <v>4110</v>
      </c>
      <c r="H171" s="135" t="s">
        <v>686</v>
      </c>
      <c r="I171" s="281" t="s">
        <v>8862</v>
      </c>
      <c r="J171" s="281" t="s">
        <v>45</v>
      </c>
      <c r="K171" s="281" t="s">
        <v>9009</v>
      </c>
      <c r="L171" s="194" t="s">
        <v>20</v>
      </c>
      <c r="M171" s="5" t="s">
        <v>4111</v>
      </c>
      <c r="N171" s="282">
        <v>44597</v>
      </c>
      <c r="O171" s="283">
        <v>44588</v>
      </c>
      <c r="P171" s="283">
        <v>44589</v>
      </c>
      <c r="Q171" s="284">
        <v>44589</v>
      </c>
      <c r="R171" s="285" t="s">
        <v>4482</v>
      </c>
      <c r="S171" s="284"/>
      <c r="T171" s="286" t="s">
        <v>623</v>
      </c>
      <c r="U171" s="135"/>
      <c r="V171" s="135" t="s">
        <v>3898</v>
      </c>
      <c r="W171" s="276" t="s">
        <v>5184</v>
      </c>
    </row>
    <row r="172" spans="1:23" s="272" customFormat="1" ht="18" customHeight="1" x14ac:dyDescent="0.3">
      <c r="A172" s="295" t="s">
        <v>3627</v>
      </c>
      <c r="B172" s="124">
        <v>5038049</v>
      </c>
      <c r="C172" s="277" t="s">
        <v>6513</v>
      </c>
      <c r="D172" s="288">
        <v>44680</v>
      </c>
      <c r="E172" s="279" t="s">
        <v>594</v>
      </c>
      <c r="F172" s="289">
        <v>44506</v>
      </c>
      <c r="G172" s="135" t="s">
        <v>4106</v>
      </c>
      <c r="H172" s="135" t="s">
        <v>687</v>
      </c>
      <c r="I172" s="281" t="s">
        <v>7086</v>
      </c>
      <c r="J172" s="281" t="s">
        <v>8377</v>
      </c>
      <c r="K172" s="281" t="s">
        <v>9004</v>
      </c>
      <c r="L172" s="135" t="s">
        <v>20</v>
      </c>
      <c r="M172" s="5" t="s">
        <v>4107</v>
      </c>
      <c r="N172" s="282">
        <v>44685</v>
      </c>
      <c r="O172" s="283">
        <v>44681</v>
      </c>
      <c r="P172" s="283">
        <v>44680</v>
      </c>
      <c r="Q172" s="284">
        <v>44681</v>
      </c>
      <c r="R172" s="285" t="s">
        <v>4485</v>
      </c>
      <c r="S172" s="284"/>
      <c r="T172" s="286" t="s">
        <v>623</v>
      </c>
      <c r="U172" s="135"/>
      <c r="V172" s="135" t="s">
        <v>2821</v>
      </c>
      <c r="W172" s="276" t="s">
        <v>5185</v>
      </c>
    </row>
    <row r="173" spans="1:23" s="272" customFormat="1" ht="18" customHeight="1" x14ac:dyDescent="0.3">
      <c r="A173" s="295" t="s">
        <v>1581</v>
      </c>
      <c r="B173" s="276" t="s">
        <v>630</v>
      </c>
      <c r="C173" s="277" t="s">
        <v>630</v>
      </c>
      <c r="D173" s="288">
        <v>44629</v>
      </c>
      <c r="E173" s="279" t="s">
        <v>630</v>
      </c>
      <c r="F173" s="289">
        <v>44506</v>
      </c>
      <c r="G173" s="135" t="s">
        <v>4108</v>
      </c>
      <c r="H173" s="135" t="s">
        <v>64</v>
      </c>
      <c r="I173" s="281" t="s">
        <v>4644</v>
      </c>
      <c r="J173" s="281" t="s">
        <v>38</v>
      </c>
      <c r="K173" s="281" t="s">
        <v>9001</v>
      </c>
      <c r="L173" s="135" t="s">
        <v>40</v>
      </c>
      <c r="M173" s="5" t="s">
        <v>4109</v>
      </c>
      <c r="N173" s="282" t="s">
        <v>1253</v>
      </c>
      <c r="O173" s="283" t="s">
        <v>1253</v>
      </c>
      <c r="P173" s="283" t="s">
        <v>1253</v>
      </c>
      <c r="Q173" s="284" t="s">
        <v>1253</v>
      </c>
      <c r="R173" s="285" t="s">
        <v>4489</v>
      </c>
      <c r="S173" s="280" t="s">
        <v>1253</v>
      </c>
      <c r="T173" s="286" t="s">
        <v>605</v>
      </c>
      <c r="U173" s="135"/>
      <c r="V173" s="135"/>
      <c r="W173" s="276" t="s">
        <v>630</v>
      </c>
    </row>
    <row r="174" spans="1:23" s="272" customFormat="1" ht="18" customHeight="1" x14ac:dyDescent="0.3">
      <c r="A174" s="295" t="s">
        <v>3627</v>
      </c>
      <c r="B174" s="276">
        <v>4952380</v>
      </c>
      <c r="C174" s="277" t="s">
        <v>6514</v>
      </c>
      <c r="D174" s="288">
        <v>44610</v>
      </c>
      <c r="E174" s="279" t="s">
        <v>594</v>
      </c>
      <c r="F174" s="289">
        <v>44506</v>
      </c>
      <c r="G174" s="135" t="s">
        <v>4112</v>
      </c>
      <c r="H174" s="135" t="s">
        <v>32</v>
      </c>
      <c r="I174" s="281" t="s">
        <v>685</v>
      </c>
      <c r="J174" s="281" t="s">
        <v>18</v>
      </c>
      <c r="K174" s="281" t="s">
        <v>9005</v>
      </c>
      <c r="L174" s="135" t="s">
        <v>20</v>
      </c>
      <c r="M174" s="5" t="s">
        <v>4113</v>
      </c>
      <c r="N174" s="282">
        <v>44619</v>
      </c>
      <c r="O174" s="283">
        <v>44610</v>
      </c>
      <c r="P174" s="283">
        <v>44610</v>
      </c>
      <c r="Q174" s="284">
        <v>44614</v>
      </c>
      <c r="R174" s="285" t="s">
        <v>4686</v>
      </c>
      <c r="S174" s="284"/>
      <c r="T174" s="286" t="s">
        <v>605</v>
      </c>
      <c r="U174" s="135"/>
      <c r="V174" s="135" t="s">
        <v>3898</v>
      </c>
      <c r="W174" s="276" t="s">
        <v>5186</v>
      </c>
    </row>
    <row r="175" spans="1:23" s="272" customFormat="1" ht="18" customHeight="1" x14ac:dyDescent="0.3">
      <c r="A175" s="295" t="s">
        <v>3627</v>
      </c>
      <c r="B175" s="300">
        <v>5013996</v>
      </c>
      <c r="C175" s="277" t="s">
        <v>6515</v>
      </c>
      <c r="D175" s="288">
        <v>44648</v>
      </c>
      <c r="E175" s="279" t="s">
        <v>594</v>
      </c>
      <c r="F175" s="289">
        <v>44506</v>
      </c>
      <c r="G175" s="194" t="s">
        <v>7891</v>
      </c>
      <c r="H175" s="194" t="s">
        <v>175</v>
      </c>
      <c r="I175" s="281" t="s">
        <v>8863</v>
      </c>
      <c r="J175" s="281" t="s">
        <v>645</v>
      </c>
      <c r="K175" s="281" t="s">
        <v>9002</v>
      </c>
      <c r="L175" s="135" t="s">
        <v>20</v>
      </c>
      <c r="M175" s="5" t="s">
        <v>4115</v>
      </c>
      <c r="N175" s="282">
        <v>44653</v>
      </c>
      <c r="O175" s="283">
        <v>44650</v>
      </c>
      <c r="P175" s="283">
        <v>44651</v>
      </c>
      <c r="Q175" s="284">
        <v>44651</v>
      </c>
      <c r="R175" s="285" t="s">
        <v>4490</v>
      </c>
      <c r="S175" s="284"/>
      <c r="T175" s="286" t="s">
        <v>609</v>
      </c>
      <c r="U175" s="135"/>
      <c r="V175" s="135" t="s">
        <v>5568</v>
      </c>
      <c r="W175" s="276" t="s">
        <v>5187</v>
      </c>
    </row>
    <row r="176" spans="1:23" s="272" customFormat="1" ht="18" customHeight="1" x14ac:dyDescent="0.3">
      <c r="A176" s="295" t="s">
        <v>3627</v>
      </c>
      <c r="B176" s="135">
        <v>4998443</v>
      </c>
      <c r="C176" s="277" t="s">
        <v>6516</v>
      </c>
      <c r="D176" s="288">
        <v>44627</v>
      </c>
      <c r="E176" s="279" t="s">
        <v>594</v>
      </c>
      <c r="F176" s="289">
        <v>44506</v>
      </c>
      <c r="G176" s="135" t="s">
        <v>4117</v>
      </c>
      <c r="H176" s="135" t="s">
        <v>686</v>
      </c>
      <c r="I176" s="281" t="s">
        <v>8862</v>
      </c>
      <c r="J176" s="281" t="s">
        <v>18</v>
      </c>
      <c r="K176" s="281" t="s">
        <v>9005</v>
      </c>
      <c r="L176" s="135" t="s">
        <v>87</v>
      </c>
      <c r="M176" s="5" t="s">
        <v>4118</v>
      </c>
      <c r="N176" s="282">
        <v>44647</v>
      </c>
      <c r="O176" s="283">
        <v>44637</v>
      </c>
      <c r="P176" s="283">
        <v>44636</v>
      </c>
      <c r="Q176" s="284">
        <v>44637</v>
      </c>
      <c r="R176" s="285" t="s">
        <v>4685</v>
      </c>
      <c r="S176" s="284"/>
      <c r="T176" s="286" t="s">
        <v>623</v>
      </c>
      <c r="U176" s="135"/>
      <c r="V176" s="287" t="s">
        <v>3899</v>
      </c>
      <c r="W176" s="276" t="s">
        <v>5188</v>
      </c>
    </row>
    <row r="177" spans="1:23" s="272" customFormat="1" ht="18" customHeight="1" x14ac:dyDescent="0.3">
      <c r="A177" s="295" t="s">
        <v>3627</v>
      </c>
      <c r="B177" s="124">
        <v>4903427</v>
      </c>
      <c r="C177" s="277" t="s">
        <v>6517</v>
      </c>
      <c r="D177" s="288">
        <v>44569</v>
      </c>
      <c r="E177" s="279" t="s">
        <v>594</v>
      </c>
      <c r="F177" s="289">
        <v>44509</v>
      </c>
      <c r="G177" s="135" t="s">
        <v>4137</v>
      </c>
      <c r="H177" s="135" t="s">
        <v>82</v>
      </c>
      <c r="I177" s="281" t="s">
        <v>4644</v>
      </c>
      <c r="J177" s="281" t="s">
        <v>2943</v>
      </c>
      <c r="K177" s="281">
        <v>2400000</v>
      </c>
      <c r="L177" s="135" t="s">
        <v>40</v>
      </c>
      <c r="M177" s="5" t="s">
        <v>4136</v>
      </c>
      <c r="N177" s="282">
        <v>44595</v>
      </c>
      <c r="O177" s="283">
        <v>44586</v>
      </c>
      <c r="P177" s="283">
        <v>44585</v>
      </c>
      <c r="Q177" s="284" t="s">
        <v>1685</v>
      </c>
      <c r="R177" s="285" t="s">
        <v>6447</v>
      </c>
      <c r="S177" s="284"/>
      <c r="T177" s="286" t="s">
        <v>605</v>
      </c>
      <c r="U177" s="135"/>
      <c r="V177" s="135" t="s">
        <v>3898</v>
      </c>
      <c r="W177" s="276" t="s">
        <v>5189</v>
      </c>
    </row>
    <row r="178" spans="1:23" s="272" customFormat="1" ht="18" customHeight="1" x14ac:dyDescent="0.3">
      <c r="A178" s="295" t="s">
        <v>1581</v>
      </c>
      <c r="B178" s="276" t="s">
        <v>630</v>
      </c>
      <c r="C178" s="277" t="s">
        <v>630</v>
      </c>
      <c r="D178" s="288">
        <v>44568</v>
      </c>
      <c r="E178" s="279" t="s">
        <v>630</v>
      </c>
      <c r="F178" s="289">
        <v>44512</v>
      </c>
      <c r="G178" s="135" t="s">
        <v>4152</v>
      </c>
      <c r="H178" s="135" t="s">
        <v>137</v>
      </c>
      <c r="I178" s="281" t="s">
        <v>17</v>
      </c>
      <c r="J178" s="281" t="s">
        <v>18</v>
      </c>
      <c r="K178" s="281" t="s">
        <v>9005</v>
      </c>
      <c r="L178" s="135" t="s">
        <v>11</v>
      </c>
      <c r="M178" s="5" t="s">
        <v>4151</v>
      </c>
      <c r="N178" s="282" t="s">
        <v>1253</v>
      </c>
      <c r="O178" s="283" t="s">
        <v>1253</v>
      </c>
      <c r="P178" s="283" t="s">
        <v>1253</v>
      </c>
      <c r="Q178" s="284" t="s">
        <v>1253</v>
      </c>
      <c r="R178" s="285" t="s">
        <v>4686</v>
      </c>
      <c r="S178" s="280" t="s">
        <v>1253</v>
      </c>
      <c r="T178" s="286" t="s">
        <v>609</v>
      </c>
      <c r="U178" s="135"/>
      <c r="V178" s="135"/>
      <c r="W178" s="276" t="s">
        <v>630</v>
      </c>
    </row>
    <row r="179" spans="1:23" s="272" customFormat="1" ht="18" customHeight="1" x14ac:dyDescent="0.3">
      <c r="A179" s="295" t="s">
        <v>1581</v>
      </c>
      <c r="B179" s="276" t="s">
        <v>630</v>
      </c>
      <c r="C179" s="277" t="s">
        <v>630</v>
      </c>
      <c r="D179" s="288">
        <v>44625</v>
      </c>
      <c r="E179" s="279" t="s">
        <v>630</v>
      </c>
      <c r="F179" s="289">
        <v>44513</v>
      </c>
      <c r="G179" s="135" t="s">
        <v>4155</v>
      </c>
      <c r="H179" s="135" t="s">
        <v>686</v>
      </c>
      <c r="I179" s="281" t="s">
        <v>8862</v>
      </c>
      <c r="J179" s="281" t="s">
        <v>2943</v>
      </c>
      <c r="K179" s="281">
        <v>2400000</v>
      </c>
      <c r="L179" s="135" t="s">
        <v>2970</v>
      </c>
      <c r="M179" s="5" t="s">
        <v>4154</v>
      </c>
      <c r="N179" s="282" t="s">
        <v>1253</v>
      </c>
      <c r="O179" s="283" t="s">
        <v>1253</v>
      </c>
      <c r="P179" s="283" t="s">
        <v>1253</v>
      </c>
      <c r="Q179" s="284" t="s">
        <v>1253</v>
      </c>
      <c r="R179" s="285" t="s">
        <v>6518</v>
      </c>
      <c r="S179" s="280" t="s">
        <v>1253</v>
      </c>
      <c r="T179" s="286" t="s">
        <v>605</v>
      </c>
      <c r="U179" s="135"/>
      <c r="V179" s="135"/>
      <c r="W179" s="276" t="s">
        <v>630</v>
      </c>
    </row>
    <row r="180" spans="1:23" s="272" customFormat="1" ht="18" customHeight="1" x14ac:dyDescent="0.3">
      <c r="A180" s="295" t="s">
        <v>3627</v>
      </c>
      <c r="B180" s="135">
        <v>4880479</v>
      </c>
      <c r="C180" s="277" t="s">
        <v>4824</v>
      </c>
      <c r="D180" s="288">
        <v>44545</v>
      </c>
      <c r="E180" s="279" t="s">
        <v>594</v>
      </c>
      <c r="F180" s="289">
        <v>44515</v>
      </c>
      <c r="G180" s="135" t="s">
        <v>4162</v>
      </c>
      <c r="H180" s="135" t="s">
        <v>92</v>
      </c>
      <c r="I180" s="281" t="s">
        <v>2454</v>
      </c>
      <c r="J180" s="281" t="s">
        <v>18</v>
      </c>
      <c r="K180" s="281" t="s">
        <v>9005</v>
      </c>
      <c r="L180" s="135" t="s">
        <v>11</v>
      </c>
      <c r="M180" s="5" t="s">
        <v>4163</v>
      </c>
      <c r="N180" s="282">
        <v>44570</v>
      </c>
      <c r="O180" s="283">
        <v>44557</v>
      </c>
      <c r="P180" s="283">
        <v>44557</v>
      </c>
      <c r="Q180" s="284" t="s">
        <v>1685</v>
      </c>
      <c r="R180" s="285" t="s">
        <v>4685</v>
      </c>
      <c r="S180" s="284"/>
      <c r="T180" s="286" t="s">
        <v>605</v>
      </c>
      <c r="U180" s="135"/>
      <c r="V180" s="135" t="s">
        <v>3897</v>
      </c>
      <c r="W180" s="276" t="s">
        <v>5191</v>
      </c>
    </row>
    <row r="181" spans="1:23" s="272" customFormat="1" ht="18" customHeight="1" x14ac:dyDescent="0.3">
      <c r="A181" s="295" t="s">
        <v>1581</v>
      </c>
      <c r="B181" s="276" t="s">
        <v>630</v>
      </c>
      <c r="C181" s="277" t="s">
        <v>630</v>
      </c>
      <c r="D181" s="288">
        <v>44572</v>
      </c>
      <c r="E181" s="279" t="s">
        <v>630</v>
      </c>
      <c r="F181" s="289">
        <v>44515</v>
      </c>
      <c r="G181" s="135" t="s">
        <v>4156</v>
      </c>
      <c r="H181" s="135" t="s">
        <v>175</v>
      </c>
      <c r="I181" s="281" t="s">
        <v>8863</v>
      </c>
      <c r="J181" s="281" t="s">
        <v>645</v>
      </c>
      <c r="K181" s="281" t="s">
        <v>9002</v>
      </c>
      <c r="L181" s="135" t="s">
        <v>20</v>
      </c>
      <c r="M181" s="5" t="s">
        <v>4159</v>
      </c>
      <c r="N181" s="282" t="s">
        <v>1253</v>
      </c>
      <c r="O181" s="283" t="s">
        <v>1253</v>
      </c>
      <c r="P181" s="283" t="s">
        <v>1253</v>
      </c>
      <c r="Q181" s="284" t="s">
        <v>1253</v>
      </c>
      <c r="R181" s="285" t="s">
        <v>4490</v>
      </c>
      <c r="S181" s="280" t="s">
        <v>1253</v>
      </c>
      <c r="T181" s="286" t="s">
        <v>605</v>
      </c>
      <c r="U181" s="135"/>
      <c r="V181" s="135"/>
      <c r="W181" s="276" t="s">
        <v>630</v>
      </c>
    </row>
    <row r="182" spans="1:23" s="272" customFormat="1" ht="18" customHeight="1" x14ac:dyDescent="0.3">
      <c r="A182" s="295" t="s">
        <v>3627</v>
      </c>
      <c r="B182" s="135">
        <v>5046703</v>
      </c>
      <c r="C182" s="277" t="s">
        <v>6519</v>
      </c>
      <c r="D182" s="288">
        <v>44663</v>
      </c>
      <c r="E182" s="279" t="s">
        <v>594</v>
      </c>
      <c r="F182" s="289">
        <v>44515</v>
      </c>
      <c r="G182" s="135" t="s">
        <v>4164</v>
      </c>
      <c r="H182" s="135" t="s">
        <v>57</v>
      </c>
      <c r="I182" s="281" t="s">
        <v>8538</v>
      </c>
      <c r="J182" s="281" t="s">
        <v>645</v>
      </c>
      <c r="K182" s="281" t="s">
        <v>9002</v>
      </c>
      <c r="L182" s="135" t="s">
        <v>59</v>
      </c>
      <c r="M182" s="5" t="s">
        <v>4165</v>
      </c>
      <c r="N182" s="282">
        <v>44675</v>
      </c>
      <c r="O182" s="283">
        <v>44669</v>
      </c>
      <c r="P182" s="283">
        <v>44669</v>
      </c>
      <c r="Q182" s="284">
        <v>44670</v>
      </c>
      <c r="R182" s="285" t="s">
        <v>4490</v>
      </c>
      <c r="S182" s="284"/>
      <c r="T182" s="286" t="s">
        <v>605</v>
      </c>
      <c r="U182" s="135"/>
      <c r="V182" s="135" t="s">
        <v>5568</v>
      </c>
      <c r="W182" s="276" t="s">
        <v>5192</v>
      </c>
    </row>
    <row r="183" spans="1:23" s="272" customFormat="1" ht="18" customHeight="1" x14ac:dyDescent="0.3">
      <c r="A183" s="295" t="s">
        <v>5</v>
      </c>
      <c r="B183" s="135" t="s">
        <v>7892</v>
      </c>
      <c r="C183" s="277" t="s">
        <v>3905</v>
      </c>
      <c r="D183" s="288">
        <v>44519</v>
      </c>
      <c r="E183" s="279"/>
      <c r="F183" s="289">
        <v>44517</v>
      </c>
      <c r="G183" s="135" t="s">
        <v>4176</v>
      </c>
      <c r="H183" s="135" t="s">
        <v>3367</v>
      </c>
      <c r="I183" s="281" t="s">
        <v>7086</v>
      </c>
      <c r="J183" s="281" t="s">
        <v>626</v>
      </c>
      <c r="K183" s="281" t="s">
        <v>9003</v>
      </c>
      <c r="L183" s="135" t="s">
        <v>20</v>
      </c>
      <c r="M183" s="5" t="s">
        <v>4166</v>
      </c>
      <c r="N183" s="282"/>
      <c r="O183" s="283"/>
      <c r="P183" s="283"/>
      <c r="Q183" s="284"/>
      <c r="R183" s="285" t="s">
        <v>6464</v>
      </c>
      <c r="S183" s="284"/>
      <c r="T183" s="286" t="s">
        <v>623</v>
      </c>
      <c r="U183" s="135"/>
      <c r="V183" s="135"/>
      <c r="W183" s="276" t="s">
        <v>5193</v>
      </c>
    </row>
    <row r="184" spans="1:23" s="272" customFormat="1" ht="18" customHeight="1" x14ac:dyDescent="0.3">
      <c r="A184" s="295" t="s">
        <v>3627</v>
      </c>
      <c r="B184" s="135">
        <v>4880476</v>
      </c>
      <c r="C184" s="277" t="s">
        <v>4825</v>
      </c>
      <c r="D184" s="288">
        <v>44545</v>
      </c>
      <c r="E184" s="279" t="s">
        <v>594</v>
      </c>
      <c r="F184" s="289">
        <v>44518</v>
      </c>
      <c r="G184" s="135" t="s">
        <v>4184</v>
      </c>
      <c r="H184" s="135" t="s">
        <v>687</v>
      </c>
      <c r="I184" s="281" t="s">
        <v>7086</v>
      </c>
      <c r="J184" s="281" t="s">
        <v>622</v>
      </c>
      <c r="K184" s="281" t="s">
        <v>9007</v>
      </c>
      <c r="L184" s="194" t="s">
        <v>27</v>
      </c>
      <c r="M184" s="5" t="s">
        <v>4124</v>
      </c>
      <c r="N184" s="282">
        <v>44570</v>
      </c>
      <c r="O184" s="283">
        <v>44558</v>
      </c>
      <c r="P184" s="283">
        <v>44551</v>
      </c>
      <c r="Q184" s="284">
        <v>44560</v>
      </c>
      <c r="R184" s="285" t="s">
        <v>6544</v>
      </c>
      <c r="S184" s="284"/>
      <c r="T184" s="286" t="s">
        <v>605</v>
      </c>
      <c r="U184" s="135"/>
      <c r="V184" s="135" t="s">
        <v>3897</v>
      </c>
      <c r="W184" s="276" t="s">
        <v>5194</v>
      </c>
    </row>
    <row r="185" spans="1:23" s="272" customFormat="1" ht="18" customHeight="1" x14ac:dyDescent="0.3">
      <c r="A185" s="295" t="s">
        <v>1581</v>
      </c>
      <c r="B185" s="276" t="s">
        <v>630</v>
      </c>
      <c r="C185" s="277" t="s">
        <v>630</v>
      </c>
      <c r="D185" s="288">
        <v>44686</v>
      </c>
      <c r="E185" s="279" t="s">
        <v>630</v>
      </c>
      <c r="F185" s="289">
        <v>44518</v>
      </c>
      <c r="G185" s="135" t="s">
        <v>4185</v>
      </c>
      <c r="H185" s="194" t="s">
        <v>175</v>
      </c>
      <c r="I185" s="281" t="s">
        <v>8863</v>
      </c>
      <c r="J185" s="281" t="s">
        <v>632</v>
      </c>
      <c r="K185" s="281" t="s">
        <v>9006</v>
      </c>
      <c r="L185" s="135" t="s">
        <v>20</v>
      </c>
      <c r="M185" s="5" t="s">
        <v>4186</v>
      </c>
      <c r="N185" s="282" t="s">
        <v>1253</v>
      </c>
      <c r="O185" s="283" t="s">
        <v>1253</v>
      </c>
      <c r="P185" s="283" t="s">
        <v>1253</v>
      </c>
      <c r="Q185" s="284" t="s">
        <v>1253</v>
      </c>
      <c r="R185" s="285" t="s">
        <v>4487</v>
      </c>
      <c r="S185" s="280" t="s">
        <v>1253</v>
      </c>
      <c r="T185" s="286" t="s">
        <v>605</v>
      </c>
      <c r="U185" s="135"/>
      <c r="V185" s="135"/>
      <c r="W185" s="276" t="s">
        <v>630</v>
      </c>
    </row>
    <row r="186" spans="1:23" s="272" customFormat="1" ht="18" customHeight="1" x14ac:dyDescent="0.3">
      <c r="A186" s="295" t="s">
        <v>1581</v>
      </c>
      <c r="B186" s="276" t="s">
        <v>630</v>
      </c>
      <c r="C186" s="277" t="s">
        <v>630</v>
      </c>
      <c r="D186" s="288">
        <v>44744</v>
      </c>
      <c r="E186" s="279" t="s">
        <v>630</v>
      </c>
      <c r="F186" s="289">
        <v>44518</v>
      </c>
      <c r="G186" s="135" t="s">
        <v>4187</v>
      </c>
      <c r="H186" s="135" t="s">
        <v>232</v>
      </c>
      <c r="I186" s="281" t="s">
        <v>8863</v>
      </c>
      <c r="J186" s="281" t="s">
        <v>626</v>
      </c>
      <c r="K186" s="281" t="s">
        <v>9003</v>
      </c>
      <c r="L186" s="135" t="s">
        <v>20</v>
      </c>
      <c r="M186" s="5" t="s">
        <v>4188</v>
      </c>
      <c r="N186" s="282" t="s">
        <v>1253</v>
      </c>
      <c r="O186" s="283" t="s">
        <v>1253</v>
      </c>
      <c r="P186" s="283" t="s">
        <v>1253</v>
      </c>
      <c r="Q186" s="284" t="s">
        <v>1253</v>
      </c>
      <c r="R186" s="285" t="s">
        <v>6464</v>
      </c>
      <c r="S186" s="280" t="s">
        <v>1253</v>
      </c>
      <c r="T186" s="286" t="s">
        <v>609</v>
      </c>
      <c r="U186" s="135"/>
      <c r="V186" s="135"/>
      <c r="W186" s="276" t="s">
        <v>630</v>
      </c>
    </row>
    <row r="187" spans="1:23" s="272" customFormat="1" ht="18" customHeight="1" x14ac:dyDescent="0.3">
      <c r="A187" s="295" t="s">
        <v>3627</v>
      </c>
      <c r="B187" s="292">
        <v>4890739</v>
      </c>
      <c r="C187" s="277" t="s">
        <v>4856</v>
      </c>
      <c r="D187" s="288">
        <v>44573</v>
      </c>
      <c r="E187" s="279" t="s">
        <v>594</v>
      </c>
      <c r="F187" s="289">
        <v>44519</v>
      </c>
      <c r="G187" s="135" t="s">
        <v>4193</v>
      </c>
      <c r="H187" s="135" t="s">
        <v>725</v>
      </c>
      <c r="I187" s="281" t="s">
        <v>2454</v>
      </c>
      <c r="J187" s="281" t="s">
        <v>160</v>
      </c>
      <c r="K187" s="281" t="s">
        <v>9010</v>
      </c>
      <c r="L187" s="135" t="s">
        <v>20</v>
      </c>
      <c r="M187" s="5" t="s">
        <v>4194</v>
      </c>
      <c r="N187" s="282">
        <v>44583</v>
      </c>
      <c r="O187" s="283">
        <v>44575</v>
      </c>
      <c r="P187" s="283">
        <v>44586</v>
      </c>
      <c r="Q187" s="284">
        <v>44576</v>
      </c>
      <c r="R187" s="285" t="s">
        <v>4493</v>
      </c>
      <c r="S187" s="284"/>
      <c r="T187" s="286" t="s">
        <v>609</v>
      </c>
      <c r="U187" s="135"/>
      <c r="V187" s="135" t="s">
        <v>3897</v>
      </c>
      <c r="W187" s="276" t="s">
        <v>5195</v>
      </c>
    </row>
    <row r="188" spans="1:23" s="272" customFormat="1" ht="18" customHeight="1" x14ac:dyDescent="0.3">
      <c r="A188" s="295" t="s">
        <v>3627</v>
      </c>
      <c r="B188" s="124">
        <v>4968363</v>
      </c>
      <c r="C188" s="277" t="s">
        <v>6520</v>
      </c>
      <c r="D188" s="288">
        <v>44618</v>
      </c>
      <c r="E188" s="279" t="s">
        <v>594</v>
      </c>
      <c r="F188" s="289">
        <v>44519</v>
      </c>
      <c r="G188" s="135" t="s">
        <v>4190</v>
      </c>
      <c r="H188" s="194" t="s">
        <v>137</v>
      </c>
      <c r="I188" s="281" t="s">
        <v>17</v>
      </c>
      <c r="J188" s="281" t="s">
        <v>18</v>
      </c>
      <c r="K188" s="281" t="s">
        <v>9005</v>
      </c>
      <c r="L188" s="135" t="s">
        <v>11</v>
      </c>
      <c r="M188" s="5" t="s">
        <v>4191</v>
      </c>
      <c r="N188" s="282">
        <v>44623</v>
      </c>
      <c r="O188" s="283">
        <v>44619</v>
      </c>
      <c r="P188" s="283">
        <v>44618</v>
      </c>
      <c r="Q188" s="284">
        <v>44620</v>
      </c>
      <c r="R188" s="285" t="s">
        <v>4685</v>
      </c>
      <c r="S188" s="284"/>
      <c r="T188" s="286" t="s">
        <v>605</v>
      </c>
      <c r="U188" s="135"/>
      <c r="V188" s="287" t="s">
        <v>3899</v>
      </c>
      <c r="W188" s="276" t="s">
        <v>5196</v>
      </c>
    </row>
    <row r="189" spans="1:23" s="272" customFormat="1" ht="18" customHeight="1" x14ac:dyDescent="0.3">
      <c r="A189" s="295" t="s">
        <v>3627</v>
      </c>
      <c r="B189" s="124">
        <v>4890729</v>
      </c>
      <c r="C189" s="277" t="s">
        <v>6521</v>
      </c>
      <c r="D189" s="288">
        <v>44580</v>
      </c>
      <c r="E189" s="279" t="s">
        <v>594</v>
      </c>
      <c r="F189" s="289">
        <v>44520</v>
      </c>
      <c r="G189" s="135" t="s">
        <v>4195</v>
      </c>
      <c r="H189" s="135" t="s">
        <v>4126</v>
      </c>
      <c r="I189" s="281" t="s">
        <v>8538</v>
      </c>
      <c r="J189" s="281" t="s">
        <v>18</v>
      </c>
      <c r="K189" s="281" t="s">
        <v>9005</v>
      </c>
      <c r="L189" s="135" t="s">
        <v>11</v>
      </c>
      <c r="M189" s="5" t="s">
        <v>4196</v>
      </c>
      <c r="N189" s="282">
        <v>44596</v>
      </c>
      <c r="O189" s="283">
        <v>44582</v>
      </c>
      <c r="P189" s="283">
        <v>44581</v>
      </c>
      <c r="Q189" s="284">
        <v>44590</v>
      </c>
      <c r="R189" s="285" t="s">
        <v>4685</v>
      </c>
      <c r="S189" s="284"/>
      <c r="T189" s="286" t="s">
        <v>623</v>
      </c>
      <c r="U189" s="135"/>
      <c r="V189" s="135" t="s">
        <v>3898</v>
      </c>
      <c r="W189" s="276" t="s">
        <v>5197</v>
      </c>
    </row>
    <row r="190" spans="1:23" s="272" customFormat="1" ht="18" customHeight="1" x14ac:dyDescent="0.3">
      <c r="A190" s="295" t="s">
        <v>1581</v>
      </c>
      <c r="B190" s="276" t="s">
        <v>630</v>
      </c>
      <c r="C190" s="277" t="s">
        <v>630</v>
      </c>
      <c r="D190" s="288">
        <v>44665</v>
      </c>
      <c r="E190" s="279" t="s">
        <v>630</v>
      </c>
      <c r="F190" s="289">
        <v>44520</v>
      </c>
      <c r="G190" s="135" t="s">
        <v>4197</v>
      </c>
      <c r="H190" s="135" t="s">
        <v>4126</v>
      </c>
      <c r="I190" s="281" t="s">
        <v>8538</v>
      </c>
      <c r="J190" s="281" t="s">
        <v>18</v>
      </c>
      <c r="K190" s="281" t="s">
        <v>9005</v>
      </c>
      <c r="L190" s="135" t="s">
        <v>11</v>
      </c>
      <c r="M190" s="5" t="s">
        <v>4198</v>
      </c>
      <c r="N190" s="282" t="s">
        <v>1253</v>
      </c>
      <c r="O190" s="283" t="s">
        <v>1253</v>
      </c>
      <c r="P190" s="283" t="s">
        <v>1253</v>
      </c>
      <c r="Q190" s="284" t="s">
        <v>1253</v>
      </c>
      <c r="R190" s="285" t="s">
        <v>4685</v>
      </c>
      <c r="S190" s="280" t="s">
        <v>1253</v>
      </c>
      <c r="T190" s="286" t="s">
        <v>605</v>
      </c>
      <c r="U190" s="135"/>
      <c r="V190" s="135"/>
      <c r="W190" s="276" t="s">
        <v>630</v>
      </c>
    </row>
    <row r="191" spans="1:23" s="272" customFormat="1" ht="18" customHeight="1" x14ac:dyDescent="0.3">
      <c r="A191" s="295" t="s">
        <v>3627</v>
      </c>
      <c r="B191" s="124">
        <v>4880472</v>
      </c>
      <c r="C191" s="277" t="s">
        <v>4822</v>
      </c>
      <c r="D191" s="288">
        <v>44544</v>
      </c>
      <c r="E191" s="279" t="s">
        <v>594</v>
      </c>
      <c r="F191" s="289">
        <v>44522</v>
      </c>
      <c r="G191" s="135" t="s">
        <v>4213</v>
      </c>
      <c r="H191" s="135" t="s">
        <v>3367</v>
      </c>
      <c r="I191" s="281" t="s">
        <v>7086</v>
      </c>
      <c r="J191" s="281" t="s">
        <v>626</v>
      </c>
      <c r="K191" s="281" t="s">
        <v>9003</v>
      </c>
      <c r="L191" s="135" t="s">
        <v>52</v>
      </c>
      <c r="M191" s="5" t="s">
        <v>4202</v>
      </c>
      <c r="N191" s="282">
        <v>44570</v>
      </c>
      <c r="O191" s="283">
        <v>44554</v>
      </c>
      <c r="P191" s="283">
        <v>44557</v>
      </c>
      <c r="Q191" s="284">
        <v>44560</v>
      </c>
      <c r="R191" s="285" t="s">
        <v>4687</v>
      </c>
      <c r="S191" s="284"/>
      <c r="T191" s="286" t="s">
        <v>623</v>
      </c>
      <c r="U191" s="135"/>
      <c r="V191" s="135" t="s">
        <v>3897</v>
      </c>
      <c r="W191" s="276" t="s">
        <v>5198</v>
      </c>
    </row>
    <row r="192" spans="1:23" s="272" customFormat="1" ht="18" customHeight="1" x14ac:dyDescent="0.3">
      <c r="A192" s="295" t="s">
        <v>3627</v>
      </c>
      <c r="B192" s="135">
        <v>4912013</v>
      </c>
      <c r="C192" s="277" t="s">
        <v>6522</v>
      </c>
      <c r="D192" s="288">
        <v>44572</v>
      </c>
      <c r="E192" s="279" t="s">
        <v>594</v>
      </c>
      <c r="F192" s="289">
        <v>44522</v>
      </c>
      <c r="G192" s="135" t="s">
        <v>4212</v>
      </c>
      <c r="H192" s="135" t="s">
        <v>175</v>
      </c>
      <c r="I192" s="281" t="s">
        <v>8863</v>
      </c>
      <c r="J192" s="281" t="s">
        <v>18</v>
      </c>
      <c r="K192" s="281" t="s">
        <v>9005</v>
      </c>
      <c r="L192" s="135" t="s">
        <v>20</v>
      </c>
      <c r="M192" s="5" t="s">
        <v>4153</v>
      </c>
      <c r="N192" s="282">
        <v>44595</v>
      </c>
      <c r="O192" s="283">
        <v>44579</v>
      </c>
      <c r="P192" s="283">
        <v>44579</v>
      </c>
      <c r="Q192" s="284">
        <v>44593</v>
      </c>
      <c r="R192" s="285" t="s">
        <v>4686</v>
      </c>
      <c r="S192" s="284"/>
      <c r="T192" s="286" t="s">
        <v>605</v>
      </c>
      <c r="U192" s="135"/>
      <c r="V192" s="135" t="s">
        <v>3898</v>
      </c>
      <c r="W192" s="276" t="s">
        <v>5199</v>
      </c>
    </row>
    <row r="193" spans="1:23" s="272" customFormat="1" ht="18" customHeight="1" x14ac:dyDescent="0.3">
      <c r="A193" s="295" t="s">
        <v>1581</v>
      </c>
      <c r="B193" s="276" t="s">
        <v>630</v>
      </c>
      <c r="C193" s="277" t="s">
        <v>630</v>
      </c>
      <c r="D193" s="288">
        <v>44678</v>
      </c>
      <c r="E193" s="279" t="s">
        <v>630</v>
      </c>
      <c r="F193" s="289">
        <v>44522</v>
      </c>
      <c r="G193" s="135" t="s">
        <v>6052</v>
      </c>
      <c r="H193" s="135" t="s">
        <v>725</v>
      </c>
      <c r="I193" s="281" t="s">
        <v>2454</v>
      </c>
      <c r="J193" s="281" t="s">
        <v>160</v>
      </c>
      <c r="K193" s="281" t="s">
        <v>9010</v>
      </c>
      <c r="L193" s="135" t="s">
        <v>20</v>
      </c>
      <c r="M193" s="5" t="s">
        <v>4210</v>
      </c>
      <c r="N193" s="282" t="s">
        <v>1253</v>
      </c>
      <c r="O193" s="283" t="s">
        <v>1253</v>
      </c>
      <c r="P193" s="283" t="s">
        <v>1253</v>
      </c>
      <c r="Q193" s="284" t="s">
        <v>1253</v>
      </c>
      <c r="R193" s="285" t="s">
        <v>4493</v>
      </c>
      <c r="S193" s="280" t="s">
        <v>1253</v>
      </c>
      <c r="T193" s="286" t="s">
        <v>609</v>
      </c>
      <c r="U193" s="135"/>
      <c r="V193" s="135"/>
      <c r="W193" s="276" t="s">
        <v>630</v>
      </c>
    </row>
    <row r="194" spans="1:23" s="272" customFormat="1" ht="18" customHeight="1" x14ac:dyDescent="0.3">
      <c r="A194" s="295" t="s">
        <v>3627</v>
      </c>
      <c r="B194" s="124">
        <v>4812254</v>
      </c>
      <c r="C194" s="277" t="s">
        <v>4835</v>
      </c>
      <c r="D194" s="288">
        <v>44523</v>
      </c>
      <c r="E194" s="279" t="s">
        <v>594</v>
      </c>
      <c r="F194" s="289">
        <v>44523</v>
      </c>
      <c r="G194" s="135" t="s">
        <v>4216</v>
      </c>
      <c r="H194" s="135" t="s">
        <v>25</v>
      </c>
      <c r="I194" s="281" t="s">
        <v>17</v>
      </c>
      <c r="J194" s="281" t="s">
        <v>626</v>
      </c>
      <c r="K194" s="281" t="s">
        <v>9003</v>
      </c>
      <c r="L194" s="135" t="s">
        <v>20</v>
      </c>
      <c r="M194" s="5" t="s">
        <v>4215</v>
      </c>
      <c r="N194" s="282">
        <v>44575</v>
      </c>
      <c r="O194" s="283">
        <v>44551</v>
      </c>
      <c r="P194" s="283">
        <v>44551</v>
      </c>
      <c r="Q194" s="284">
        <v>44551</v>
      </c>
      <c r="R194" s="285" t="s">
        <v>4687</v>
      </c>
      <c r="S194" s="284"/>
      <c r="T194" s="286" t="s">
        <v>623</v>
      </c>
      <c r="U194" s="135"/>
      <c r="V194" s="135" t="s">
        <v>3897</v>
      </c>
      <c r="W194" s="276" t="s">
        <v>5200</v>
      </c>
    </row>
    <row r="195" spans="1:23" s="272" customFormat="1" ht="18" customHeight="1" x14ac:dyDescent="0.3">
      <c r="A195" s="295" t="s">
        <v>3627</v>
      </c>
      <c r="B195" s="135">
        <v>4890743</v>
      </c>
      <c r="C195" s="277" t="s">
        <v>4858</v>
      </c>
      <c r="D195" s="288">
        <v>44566</v>
      </c>
      <c r="E195" s="279" t="s">
        <v>594</v>
      </c>
      <c r="F195" s="289">
        <v>44523</v>
      </c>
      <c r="G195" s="135" t="s">
        <v>4211</v>
      </c>
      <c r="H195" s="135" t="s">
        <v>687</v>
      </c>
      <c r="I195" s="281" t="s">
        <v>7086</v>
      </c>
      <c r="J195" s="281" t="s">
        <v>45</v>
      </c>
      <c r="K195" s="281" t="s">
        <v>9009</v>
      </c>
      <c r="L195" s="135" t="s">
        <v>27</v>
      </c>
      <c r="M195" s="5" t="s">
        <v>4135</v>
      </c>
      <c r="N195" s="282">
        <v>44583</v>
      </c>
      <c r="O195" s="283">
        <v>44580</v>
      </c>
      <c r="P195" s="283">
        <v>44580</v>
      </c>
      <c r="Q195" s="284">
        <v>44580</v>
      </c>
      <c r="R195" s="285" t="s">
        <v>4482</v>
      </c>
      <c r="S195" s="284"/>
      <c r="T195" s="286" t="s">
        <v>605</v>
      </c>
      <c r="U195" s="135"/>
      <c r="V195" s="135" t="s">
        <v>3897</v>
      </c>
      <c r="W195" s="276" t="s">
        <v>5201</v>
      </c>
    </row>
    <row r="196" spans="1:23" s="272" customFormat="1" ht="18" customHeight="1" x14ac:dyDescent="0.3">
      <c r="A196" s="295" t="s">
        <v>3627</v>
      </c>
      <c r="B196" s="124">
        <v>4982841</v>
      </c>
      <c r="C196" s="277" t="s">
        <v>6523</v>
      </c>
      <c r="D196" s="288">
        <v>44635</v>
      </c>
      <c r="E196" s="279" t="s">
        <v>594</v>
      </c>
      <c r="F196" s="289">
        <v>44523</v>
      </c>
      <c r="G196" s="135" t="s">
        <v>4221</v>
      </c>
      <c r="H196" s="135" t="s">
        <v>25</v>
      </c>
      <c r="I196" s="281" t="s">
        <v>17</v>
      </c>
      <c r="J196" s="281" t="s">
        <v>645</v>
      </c>
      <c r="K196" s="281" t="s">
        <v>9002</v>
      </c>
      <c r="L196" s="194" t="s">
        <v>27</v>
      </c>
      <c r="M196" s="5" t="s">
        <v>4201</v>
      </c>
      <c r="N196" s="282">
        <v>44653</v>
      </c>
      <c r="O196" s="283">
        <v>44639</v>
      </c>
      <c r="P196" s="283">
        <v>44639</v>
      </c>
      <c r="Q196" s="284">
        <v>44639</v>
      </c>
      <c r="R196" s="285" t="s">
        <v>4490</v>
      </c>
      <c r="S196" s="284"/>
      <c r="T196" s="286" t="s">
        <v>623</v>
      </c>
      <c r="U196" s="135"/>
      <c r="V196" s="135" t="s">
        <v>5568</v>
      </c>
      <c r="W196" s="276" t="s">
        <v>5202</v>
      </c>
    </row>
    <row r="197" spans="1:23" s="272" customFormat="1" ht="18" customHeight="1" x14ac:dyDescent="0.3">
      <c r="A197" s="295" t="s">
        <v>3627</v>
      </c>
      <c r="B197" s="124">
        <v>4968360</v>
      </c>
      <c r="C197" s="277" t="s">
        <v>6524</v>
      </c>
      <c r="D197" s="288">
        <v>44634</v>
      </c>
      <c r="E197" s="279" t="s">
        <v>594</v>
      </c>
      <c r="F197" s="289">
        <v>44524</v>
      </c>
      <c r="G197" s="135" t="s">
        <v>4225</v>
      </c>
      <c r="H197" s="135" t="s">
        <v>92</v>
      </c>
      <c r="I197" s="281" t="s">
        <v>2454</v>
      </c>
      <c r="J197" s="281" t="s">
        <v>645</v>
      </c>
      <c r="K197" s="281" t="s">
        <v>9002</v>
      </c>
      <c r="L197" s="135" t="s">
        <v>27</v>
      </c>
      <c r="M197" s="5" t="s">
        <v>4123</v>
      </c>
      <c r="N197" s="282">
        <v>44637</v>
      </c>
      <c r="O197" s="283">
        <v>44635</v>
      </c>
      <c r="P197" s="283">
        <v>44634</v>
      </c>
      <c r="Q197" s="284" t="s">
        <v>1685</v>
      </c>
      <c r="R197" s="285" t="s">
        <v>4490</v>
      </c>
      <c r="S197" s="284"/>
      <c r="T197" s="286" t="s">
        <v>605</v>
      </c>
      <c r="U197" s="135"/>
      <c r="V197" s="287" t="s">
        <v>3899</v>
      </c>
      <c r="W197" s="276" t="s">
        <v>5203</v>
      </c>
    </row>
    <row r="198" spans="1:23" s="272" customFormat="1" ht="18" customHeight="1" x14ac:dyDescent="0.3">
      <c r="A198" s="295" t="s">
        <v>1581</v>
      </c>
      <c r="B198" s="276" t="s">
        <v>630</v>
      </c>
      <c r="C198" s="277" t="s">
        <v>630</v>
      </c>
      <c r="D198" s="288">
        <v>44660</v>
      </c>
      <c r="E198" s="279" t="s">
        <v>630</v>
      </c>
      <c r="F198" s="289">
        <v>44524</v>
      </c>
      <c r="G198" s="135" t="s">
        <v>4228</v>
      </c>
      <c r="H198" s="135" t="s">
        <v>4126</v>
      </c>
      <c r="I198" s="281" t="s">
        <v>8538</v>
      </c>
      <c r="J198" s="281" t="s">
        <v>645</v>
      </c>
      <c r="K198" s="281" t="s">
        <v>9002</v>
      </c>
      <c r="L198" s="135" t="s">
        <v>20</v>
      </c>
      <c r="M198" s="5" t="s">
        <v>4125</v>
      </c>
      <c r="N198" s="282" t="s">
        <v>1253</v>
      </c>
      <c r="O198" s="283" t="s">
        <v>1253</v>
      </c>
      <c r="P198" s="283" t="s">
        <v>1253</v>
      </c>
      <c r="Q198" s="284" t="s">
        <v>1253</v>
      </c>
      <c r="R198" s="285" t="s">
        <v>4490</v>
      </c>
      <c r="S198" s="280" t="s">
        <v>1253</v>
      </c>
      <c r="T198" s="286" t="s">
        <v>605</v>
      </c>
      <c r="U198" s="135"/>
      <c r="V198" s="135"/>
      <c r="W198" s="276" t="s">
        <v>630</v>
      </c>
    </row>
    <row r="199" spans="1:23" s="272" customFormat="1" ht="18" customHeight="1" x14ac:dyDescent="0.3">
      <c r="A199" s="295" t="s">
        <v>3627</v>
      </c>
      <c r="B199" s="124">
        <v>4881639</v>
      </c>
      <c r="C199" s="277" t="s">
        <v>4831</v>
      </c>
      <c r="D199" s="288">
        <v>44552</v>
      </c>
      <c r="E199" s="279" t="s">
        <v>594</v>
      </c>
      <c r="F199" s="289">
        <v>44525</v>
      </c>
      <c r="G199" s="194" t="s">
        <v>4558</v>
      </c>
      <c r="H199" s="135" t="s">
        <v>102</v>
      </c>
      <c r="I199" s="281" t="s">
        <v>685</v>
      </c>
      <c r="J199" s="281" t="s">
        <v>45</v>
      </c>
      <c r="K199" s="281" t="s">
        <v>9009</v>
      </c>
      <c r="L199" s="135" t="s">
        <v>20</v>
      </c>
      <c r="M199" s="5" t="s">
        <v>4128</v>
      </c>
      <c r="N199" s="282">
        <v>44571</v>
      </c>
      <c r="O199" s="283">
        <v>44571</v>
      </c>
      <c r="P199" s="283">
        <v>44571</v>
      </c>
      <c r="Q199" s="284">
        <v>44571</v>
      </c>
      <c r="R199" s="285" t="s">
        <v>4495</v>
      </c>
      <c r="S199" s="284"/>
      <c r="T199" s="286" t="s">
        <v>605</v>
      </c>
      <c r="U199" s="135"/>
      <c r="V199" s="135" t="s">
        <v>3897</v>
      </c>
      <c r="W199" s="276" t="s">
        <v>5204</v>
      </c>
    </row>
    <row r="200" spans="1:23" s="272" customFormat="1" ht="18" customHeight="1" x14ac:dyDescent="0.3">
      <c r="A200" s="295" t="s">
        <v>3627</v>
      </c>
      <c r="B200" s="124">
        <v>4921080</v>
      </c>
      <c r="C200" s="277" t="s">
        <v>6525</v>
      </c>
      <c r="D200" s="288">
        <v>44579</v>
      </c>
      <c r="E200" s="279" t="s">
        <v>594</v>
      </c>
      <c r="F200" s="289">
        <v>44525</v>
      </c>
      <c r="G200" s="135" t="s">
        <v>4236</v>
      </c>
      <c r="H200" s="135" t="s">
        <v>57</v>
      </c>
      <c r="I200" s="281" t="s">
        <v>8538</v>
      </c>
      <c r="J200" s="281" t="s">
        <v>45</v>
      </c>
      <c r="K200" s="281" t="s">
        <v>9009</v>
      </c>
      <c r="L200" s="135" t="s">
        <v>20</v>
      </c>
      <c r="M200" s="5" t="s">
        <v>4214</v>
      </c>
      <c r="N200" s="282">
        <v>44595</v>
      </c>
      <c r="O200" s="283">
        <v>44590</v>
      </c>
      <c r="P200" s="283">
        <v>44594</v>
      </c>
      <c r="Q200" s="284">
        <v>44593</v>
      </c>
      <c r="R200" s="285" t="s">
        <v>4495</v>
      </c>
      <c r="S200" s="284"/>
      <c r="T200" s="286" t="s">
        <v>623</v>
      </c>
      <c r="U200" s="135"/>
      <c r="V200" s="135" t="s">
        <v>3898</v>
      </c>
      <c r="W200" s="276" t="s">
        <v>5205</v>
      </c>
    </row>
    <row r="201" spans="1:23" s="272" customFormat="1" ht="18" customHeight="1" x14ac:dyDescent="0.3">
      <c r="A201" s="295" t="s">
        <v>3627</v>
      </c>
      <c r="B201" s="292">
        <v>4915380</v>
      </c>
      <c r="C201" s="277" t="s">
        <v>6526</v>
      </c>
      <c r="D201" s="288">
        <v>44573</v>
      </c>
      <c r="E201" s="279" t="s">
        <v>594</v>
      </c>
      <c r="F201" s="289">
        <v>44525</v>
      </c>
      <c r="G201" s="135" t="s">
        <v>4239</v>
      </c>
      <c r="H201" s="135" t="s">
        <v>232</v>
      </c>
      <c r="I201" s="281" t="s">
        <v>8863</v>
      </c>
      <c r="J201" s="281" t="s">
        <v>45</v>
      </c>
      <c r="K201" s="281" t="s">
        <v>9009</v>
      </c>
      <c r="L201" s="135" t="s">
        <v>27</v>
      </c>
      <c r="M201" s="5" t="s">
        <v>4240</v>
      </c>
      <c r="N201" s="282">
        <v>44599</v>
      </c>
      <c r="O201" s="283">
        <v>44583</v>
      </c>
      <c r="P201" s="283">
        <v>44583</v>
      </c>
      <c r="Q201" s="284">
        <v>44585</v>
      </c>
      <c r="R201" s="285" t="s">
        <v>4482</v>
      </c>
      <c r="S201" s="284"/>
      <c r="T201" s="286" t="s">
        <v>605</v>
      </c>
      <c r="U201" s="135"/>
      <c r="V201" s="135" t="s">
        <v>3898</v>
      </c>
      <c r="W201" s="276" t="s">
        <v>5206</v>
      </c>
    </row>
    <row r="202" spans="1:23" s="272" customFormat="1" ht="18" customHeight="1" x14ac:dyDescent="0.3">
      <c r="A202" s="295" t="s">
        <v>1581</v>
      </c>
      <c r="B202" s="276" t="s">
        <v>630</v>
      </c>
      <c r="C202" s="277" t="s">
        <v>630</v>
      </c>
      <c r="D202" s="288">
        <v>44772</v>
      </c>
      <c r="E202" s="279" t="s">
        <v>630</v>
      </c>
      <c r="F202" s="289">
        <v>44525</v>
      </c>
      <c r="G202" s="135" t="s">
        <v>4238</v>
      </c>
      <c r="H202" s="194" t="s">
        <v>92</v>
      </c>
      <c r="I202" s="281" t="s">
        <v>2454</v>
      </c>
      <c r="J202" s="281" t="s">
        <v>18</v>
      </c>
      <c r="K202" s="281" t="s">
        <v>9005</v>
      </c>
      <c r="L202" s="135" t="s">
        <v>20</v>
      </c>
      <c r="M202" s="5" t="s">
        <v>4149</v>
      </c>
      <c r="N202" s="282" t="s">
        <v>1253</v>
      </c>
      <c r="O202" s="283" t="s">
        <v>1253</v>
      </c>
      <c r="P202" s="283" t="s">
        <v>1253</v>
      </c>
      <c r="Q202" s="284" t="s">
        <v>1253</v>
      </c>
      <c r="R202" s="285" t="s">
        <v>4686</v>
      </c>
      <c r="S202" s="280" t="s">
        <v>1253</v>
      </c>
      <c r="T202" s="286" t="s">
        <v>623</v>
      </c>
      <c r="U202" s="135"/>
      <c r="V202" s="135"/>
      <c r="W202" s="276" t="s">
        <v>630</v>
      </c>
    </row>
    <row r="203" spans="1:23" s="272" customFormat="1" ht="18" customHeight="1" x14ac:dyDescent="0.3">
      <c r="A203" s="295" t="s">
        <v>3627</v>
      </c>
      <c r="B203" s="135">
        <v>4924746</v>
      </c>
      <c r="C203" s="277" t="s">
        <v>6527</v>
      </c>
      <c r="D203" s="288">
        <v>44583</v>
      </c>
      <c r="E203" s="279" t="s">
        <v>594</v>
      </c>
      <c r="F203" s="289">
        <v>44526</v>
      </c>
      <c r="G203" s="135" t="s">
        <v>4241</v>
      </c>
      <c r="H203" s="135" t="s">
        <v>4126</v>
      </c>
      <c r="I203" s="281" t="s">
        <v>8538</v>
      </c>
      <c r="J203" s="281" t="s">
        <v>38</v>
      </c>
      <c r="K203" s="281" t="s">
        <v>9001</v>
      </c>
      <c r="L203" s="194" t="s">
        <v>4243</v>
      </c>
      <c r="M203" s="5" t="s">
        <v>4242</v>
      </c>
      <c r="N203" s="282">
        <v>44602</v>
      </c>
      <c r="O203" s="283">
        <v>44598</v>
      </c>
      <c r="P203" s="283">
        <v>44600</v>
      </c>
      <c r="Q203" s="284">
        <v>44600</v>
      </c>
      <c r="R203" s="285" t="s">
        <v>4489</v>
      </c>
      <c r="S203" s="284"/>
      <c r="T203" s="286" t="s">
        <v>623</v>
      </c>
      <c r="U203" s="135"/>
      <c r="V203" s="135" t="s">
        <v>3898</v>
      </c>
      <c r="W203" s="276" t="s">
        <v>5207</v>
      </c>
    </row>
    <row r="204" spans="1:23" s="272" customFormat="1" ht="18" customHeight="1" x14ac:dyDescent="0.3">
      <c r="A204" s="295" t="s">
        <v>3627</v>
      </c>
      <c r="B204" s="124">
        <v>4869881</v>
      </c>
      <c r="C204" s="277" t="s">
        <v>4826</v>
      </c>
      <c r="D204" s="288">
        <v>44537</v>
      </c>
      <c r="E204" s="279" t="s">
        <v>594</v>
      </c>
      <c r="F204" s="289">
        <v>44527</v>
      </c>
      <c r="G204" s="135" t="s">
        <v>4274</v>
      </c>
      <c r="H204" s="135" t="s">
        <v>102</v>
      </c>
      <c r="I204" s="281" t="s">
        <v>685</v>
      </c>
      <c r="J204" s="281" t="s">
        <v>18</v>
      </c>
      <c r="K204" s="281" t="s">
        <v>9005</v>
      </c>
      <c r="L204" s="135" t="s">
        <v>20</v>
      </c>
      <c r="M204" s="5" t="s">
        <v>4275</v>
      </c>
      <c r="N204" s="282">
        <v>44570</v>
      </c>
      <c r="O204" s="283">
        <v>44558</v>
      </c>
      <c r="P204" s="283">
        <v>44555</v>
      </c>
      <c r="Q204" s="284">
        <v>44560</v>
      </c>
      <c r="R204" s="285" t="s">
        <v>4685</v>
      </c>
      <c r="S204" s="284"/>
      <c r="T204" s="286" t="s">
        <v>605</v>
      </c>
      <c r="U204" s="135"/>
      <c r="V204" s="135" t="s">
        <v>3897</v>
      </c>
      <c r="W204" s="276" t="s">
        <v>5208</v>
      </c>
    </row>
    <row r="205" spans="1:23" s="272" customFormat="1" ht="18" customHeight="1" x14ac:dyDescent="0.3">
      <c r="A205" s="295" t="s">
        <v>3627</v>
      </c>
      <c r="B205" s="135">
        <v>4877735</v>
      </c>
      <c r="C205" s="277" t="s">
        <v>4860</v>
      </c>
      <c r="D205" s="288">
        <v>44541</v>
      </c>
      <c r="E205" s="279" t="s">
        <v>594</v>
      </c>
      <c r="F205" s="289">
        <v>44527</v>
      </c>
      <c r="G205" s="135" t="s">
        <v>4256</v>
      </c>
      <c r="H205" s="135" t="s">
        <v>16</v>
      </c>
      <c r="I205" s="281" t="s">
        <v>7086</v>
      </c>
      <c r="J205" s="281" t="s">
        <v>45</v>
      </c>
      <c r="K205" s="281" t="s">
        <v>9009</v>
      </c>
      <c r="L205" s="135" t="s">
        <v>27</v>
      </c>
      <c r="M205" s="5" t="s">
        <v>4255</v>
      </c>
      <c r="N205" s="282">
        <v>44584</v>
      </c>
      <c r="O205" s="283">
        <v>44560</v>
      </c>
      <c r="P205" s="283">
        <v>44564</v>
      </c>
      <c r="Q205" s="284">
        <v>44562</v>
      </c>
      <c r="R205" s="285" t="s">
        <v>4482</v>
      </c>
      <c r="S205" s="284"/>
      <c r="T205" s="286" t="s">
        <v>623</v>
      </c>
      <c r="U205" s="135"/>
      <c r="V205" s="135" t="s">
        <v>3897</v>
      </c>
      <c r="W205" s="276" t="s">
        <v>5209</v>
      </c>
    </row>
    <row r="206" spans="1:23" s="272" customFormat="1" ht="18" customHeight="1" x14ac:dyDescent="0.3">
      <c r="A206" s="295" t="s">
        <v>3627</v>
      </c>
      <c r="B206" s="124">
        <v>4902325</v>
      </c>
      <c r="C206" s="277" t="s">
        <v>4864</v>
      </c>
      <c r="D206" s="288">
        <v>44569</v>
      </c>
      <c r="E206" s="279" t="s">
        <v>594</v>
      </c>
      <c r="F206" s="289">
        <v>44527</v>
      </c>
      <c r="G206" s="135" t="s">
        <v>4268</v>
      </c>
      <c r="H206" s="135" t="s">
        <v>50</v>
      </c>
      <c r="I206" s="281" t="s">
        <v>17</v>
      </c>
      <c r="J206" s="281" t="s">
        <v>45</v>
      </c>
      <c r="K206" s="281" t="s">
        <v>9009</v>
      </c>
      <c r="L206" s="135" t="s">
        <v>20</v>
      </c>
      <c r="M206" s="5" t="s">
        <v>4269</v>
      </c>
      <c r="N206" s="282">
        <v>44586</v>
      </c>
      <c r="O206" s="283">
        <v>44579</v>
      </c>
      <c r="P206" s="283">
        <v>44580</v>
      </c>
      <c r="Q206" s="284">
        <v>44580</v>
      </c>
      <c r="R206" s="285" t="s">
        <v>4495</v>
      </c>
      <c r="S206" s="284"/>
      <c r="T206" s="286" t="s">
        <v>605</v>
      </c>
      <c r="U206" s="135"/>
      <c r="V206" s="135" t="s">
        <v>3897</v>
      </c>
      <c r="W206" s="276" t="s">
        <v>3909</v>
      </c>
    </row>
    <row r="207" spans="1:23" s="272" customFormat="1" ht="18" customHeight="1" x14ac:dyDescent="0.3">
      <c r="A207" s="295" t="s">
        <v>3627</v>
      </c>
      <c r="B207" s="135">
        <v>4926671</v>
      </c>
      <c r="C207" s="277" t="s">
        <v>6528</v>
      </c>
      <c r="D207" s="288">
        <v>44583</v>
      </c>
      <c r="E207" s="279" t="s">
        <v>594</v>
      </c>
      <c r="F207" s="289">
        <v>44527</v>
      </c>
      <c r="G207" s="135" t="s">
        <v>4272</v>
      </c>
      <c r="H207" s="135" t="s">
        <v>32</v>
      </c>
      <c r="I207" s="281" t="s">
        <v>685</v>
      </c>
      <c r="J207" s="281" t="s">
        <v>632</v>
      </c>
      <c r="K207" s="281" t="s">
        <v>9006</v>
      </c>
      <c r="L207" s="135" t="s">
        <v>11</v>
      </c>
      <c r="M207" s="5" t="s">
        <v>4273</v>
      </c>
      <c r="N207" s="282">
        <v>44599</v>
      </c>
      <c r="O207" s="283">
        <v>44592</v>
      </c>
      <c r="P207" s="283">
        <v>44595</v>
      </c>
      <c r="Q207" s="284">
        <v>44594</v>
      </c>
      <c r="R207" s="285" t="s">
        <v>4487</v>
      </c>
      <c r="S207" s="284"/>
      <c r="T207" s="286" t="s">
        <v>605</v>
      </c>
      <c r="U207" s="135"/>
      <c r="V207" s="135" t="s">
        <v>3898</v>
      </c>
      <c r="W207" s="276" t="s">
        <v>5210</v>
      </c>
    </row>
    <row r="208" spans="1:23" s="272" customFormat="1" ht="18" customHeight="1" x14ac:dyDescent="0.3">
      <c r="A208" s="295" t="s">
        <v>1581</v>
      </c>
      <c r="B208" s="276" t="s">
        <v>630</v>
      </c>
      <c r="C208" s="277" t="s">
        <v>630</v>
      </c>
      <c r="D208" s="288">
        <v>44576</v>
      </c>
      <c r="E208" s="279" t="s">
        <v>630</v>
      </c>
      <c r="F208" s="289">
        <v>44527</v>
      </c>
      <c r="G208" s="135" t="s">
        <v>4266</v>
      </c>
      <c r="H208" s="135" t="s">
        <v>232</v>
      </c>
      <c r="I208" s="281" t="s">
        <v>8863</v>
      </c>
      <c r="J208" s="281" t="s">
        <v>18</v>
      </c>
      <c r="K208" s="281" t="s">
        <v>9005</v>
      </c>
      <c r="L208" s="135" t="s">
        <v>20</v>
      </c>
      <c r="M208" s="5" t="s">
        <v>4267</v>
      </c>
      <c r="N208" s="282" t="s">
        <v>1253</v>
      </c>
      <c r="O208" s="283" t="s">
        <v>1253</v>
      </c>
      <c r="P208" s="283" t="s">
        <v>1253</v>
      </c>
      <c r="Q208" s="284" t="s">
        <v>1253</v>
      </c>
      <c r="R208" s="285" t="s">
        <v>4685</v>
      </c>
      <c r="S208" s="280" t="s">
        <v>1253</v>
      </c>
      <c r="T208" s="286" t="s">
        <v>2564</v>
      </c>
      <c r="U208" s="135"/>
      <c r="V208" s="135"/>
      <c r="W208" s="276" t="s">
        <v>630</v>
      </c>
    </row>
    <row r="209" spans="1:23" s="272" customFormat="1" ht="18" customHeight="1" x14ac:dyDescent="0.3">
      <c r="A209" s="295" t="s">
        <v>3627</v>
      </c>
      <c r="B209" s="136">
        <v>4998406</v>
      </c>
      <c r="C209" s="277" t="s">
        <v>6529</v>
      </c>
      <c r="D209" s="288">
        <v>44627</v>
      </c>
      <c r="E209" s="279" t="s">
        <v>594</v>
      </c>
      <c r="F209" s="289">
        <v>44527</v>
      </c>
      <c r="G209" s="135" t="s">
        <v>5041</v>
      </c>
      <c r="H209" s="135" t="s">
        <v>686</v>
      </c>
      <c r="I209" s="281" t="s">
        <v>8862</v>
      </c>
      <c r="J209" s="281" t="s">
        <v>18</v>
      </c>
      <c r="K209" s="281" t="s">
        <v>9005</v>
      </c>
      <c r="L209" s="135" t="s">
        <v>27</v>
      </c>
      <c r="M209" s="5" t="s">
        <v>4127</v>
      </c>
      <c r="N209" s="282">
        <v>44644</v>
      </c>
      <c r="O209" s="283">
        <v>44639</v>
      </c>
      <c r="P209" s="283">
        <v>44638</v>
      </c>
      <c r="Q209" s="284">
        <v>44641</v>
      </c>
      <c r="R209" s="285" t="s">
        <v>4686</v>
      </c>
      <c r="S209" s="284"/>
      <c r="T209" s="286" t="s">
        <v>623</v>
      </c>
      <c r="U209" s="135"/>
      <c r="V209" s="287" t="s">
        <v>3899</v>
      </c>
      <c r="W209" s="276" t="s">
        <v>5211</v>
      </c>
    </row>
    <row r="210" spans="1:23" s="272" customFormat="1" ht="18" customHeight="1" x14ac:dyDescent="0.3">
      <c r="A210" s="295" t="s">
        <v>1581</v>
      </c>
      <c r="B210" s="276" t="s">
        <v>630</v>
      </c>
      <c r="C210" s="277" t="s">
        <v>630</v>
      </c>
      <c r="D210" s="288">
        <v>44665</v>
      </c>
      <c r="E210" s="279" t="s">
        <v>630</v>
      </c>
      <c r="F210" s="289">
        <v>44527</v>
      </c>
      <c r="G210" s="135" t="s">
        <v>4259</v>
      </c>
      <c r="H210" s="135" t="s">
        <v>725</v>
      </c>
      <c r="I210" s="281" t="s">
        <v>2454</v>
      </c>
      <c r="J210" s="281" t="s">
        <v>160</v>
      </c>
      <c r="K210" s="281" t="s">
        <v>9010</v>
      </c>
      <c r="L210" s="135" t="s">
        <v>20</v>
      </c>
      <c r="M210" s="5" t="s">
        <v>4258</v>
      </c>
      <c r="N210" s="282" t="s">
        <v>1253</v>
      </c>
      <c r="O210" s="283" t="s">
        <v>1253</v>
      </c>
      <c r="P210" s="283" t="s">
        <v>1253</v>
      </c>
      <c r="Q210" s="284" t="s">
        <v>1253</v>
      </c>
      <c r="R210" s="285" t="s">
        <v>4493</v>
      </c>
      <c r="S210" s="280" t="s">
        <v>1253</v>
      </c>
      <c r="T210" s="286" t="s">
        <v>609</v>
      </c>
      <c r="U210" s="135"/>
      <c r="V210" s="135"/>
      <c r="W210" s="276" t="s">
        <v>630</v>
      </c>
    </row>
    <row r="211" spans="1:23" s="272" customFormat="1" ht="18" customHeight="1" x14ac:dyDescent="0.3">
      <c r="A211" s="295" t="s">
        <v>3627</v>
      </c>
      <c r="B211" s="135">
        <v>4948356</v>
      </c>
      <c r="C211" s="277" t="s">
        <v>6530</v>
      </c>
      <c r="D211" s="288">
        <v>44616</v>
      </c>
      <c r="E211" s="279" t="s">
        <v>594</v>
      </c>
      <c r="F211" s="289">
        <v>44527</v>
      </c>
      <c r="G211" s="135" t="s">
        <v>4270</v>
      </c>
      <c r="H211" s="135" t="s">
        <v>50</v>
      </c>
      <c r="I211" s="281" t="s">
        <v>17</v>
      </c>
      <c r="J211" s="281" t="s">
        <v>38</v>
      </c>
      <c r="K211" s="281" t="s">
        <v>9001</v>
      </c>
      <c r="L211" s="135" t="s">
        <v>40</v>
      </c>
      <c r="M211" s="5" t="s">
        <v>4271</v>
      </c>
      <c r="N211" s="282">
        <v>44626</v>
      </c>
      <c r="O211" s="283">
        <v>44619</v>
      </c>
      <c r="P211" s="283">
        <v>44620</v>
      </c>
      <c r="Q211" s="284" t="s">
        <v>1685</v>
      </c>
      <c r="R211" s="285" t="s">
        <v>4489</v>
      </c>
      <c r="S211" s="284"/>
      <c r="T211" s="286" t="s">
        <v>605</v>
      </c>
      <c r="U211" s="135"/>
      <c r="V211" s="287" t="s">
        <v>3899</v>
      </c>
      <c r="W211" s="276" t="s">
        <v>5212</v>
      </c>
    </row>
    <row r="212" spans="1:23" s="272" customFormat="1" ht="18" customHeight="1" x14ac:dyDescent="0.3">
      <c r="A212" s="295" t="s">
        <v>3627</v>
      </c>
      <c r="B212" s="124">
        <v>4955461</v>
      </c>
      <c r="C212" s="277" t="s">
        <v>6531</v>
      </c>
      <c r="D212" s="288">
        <v>44614</v>
      </c>
      <c r="E212" s="279" t="s">
        <v>594</v>
      </c>
      <c r="F212" s="289">
        <v>44527</v>
      </c>
      <c r="G212" s="135" t="s">
        <v>4276</v>
      </c>
      <c r="H212" s="135" t="s">
        <v>725</v>
      </c>
      <c r="I212" s="281" t="s">
        <v>2454</v>
      </c>
      <c r="J212" s="281" t="s">
        <v>160</v>
      </c>
      <c r="K212" s="281" t="s">
        <v>9010</v>
      </c>
      <c r="L212" s="135" t="s">
        <v>20</v>
      </c>
      <c r="M212" s="5" t="s">
        <v>4257</v>
      </c>
      <c r="N212" s="282">
        <v>44627</v>
      </c>
      <c r="O212" s="283">
        <v>44616</v>
      </c>
      <c r="P212" s="283">
        <v>44614</v>
      </c>
      <c r="Q212" s="284">
        <v>44617</v>
      </c>
      <c r="R212" s="285" t="s">
        <v>4493</v>
      </c>
      <c r="S212" s="284"/>
      <c r="T212" s="286" t="s">
        <v>609</v>
      </c>
      <c r="U212" s="135"/>
      <c r="V212" s="287" t="s">
        <v>3899</v>
      </c>
      <c r="W212" s="276" t="s">
        <v>5213</v>
      </c>
    </row>
    <row r="213" spans="1:23" s="272" customFormat="1" ht="18" customHeight="1" x14ac:dyDescent="0.3">
      <c r="A213" s="295" t="s">
        <v>1581</v>
      </c>
      <c r="B213" s="276" t="s">
        <v>630</v>
      </c>
      <c r="C213" s="277" t="s">
        <v>630</v>
      </c>
      <c r="D213" s="288">
        <v>44741</v>
      </c>
      <c r="E213" s="279" t="s">
        <v>630</v>
      </c>
      <c r="F213" s="289">
        <v>44527</v>
      </c>
      <c r="G213" s="135" t="s">
        <v>4277</v>
      </c>
      <c r="H213" s="135" t="s">
        <v>4126</v>
      </c>
      <c r="I213" s="281" t="s">
        <v>8538</v>
      </c>
      <c r="J213" s="281" t="s">
        <v>626</v>
      </c>
      <c r="K213" s="281" t="s">
        <v>9003</v>
      </c>
      <c r="L213" s="135" t="s">
        <v>20</v>
      </c>
      <c r="M213" s="5" t="s">
        <v>4278</v>
      </c>
      <c r="N213" s="282" t="s">
        <v>1253</v>
      </c>
      <c r="O213" s="283" t="s">
        <v>1253</v>
      </c>
      <c r="P213" s="283" t="s">
        <v>1253</v>
      </c>
      <c r="Q213" s="284" t="s">
        <v>1253</v>
      </c>
      <c r="R213" s="285" t="s">
        <v>6464</v>
      </c>
      <c r="S213" s="280" t="s">
        <v>1253</v>
      </c>
      <c r="T213" s="286" t="s">
        <v>623</v>
      </c>
      <c r="U213" s="135"/>
      <c r="V213" s="135"/>
      <c r="W213" s="276" t="s">
        <v>630</v>
      </c>
    </row>
    <row r="214" spans="1:23" s="272" customFormat="1" ht="18" customHeight="1" x14ac:dyDescent="0.3">
      <c r="A214" s="295" t="s">
        <v>3627</v>
      </c>
      <c r="B214" s="135">
        <v>4808822</v>
      </c>
      <c r="C214" s="277" t="s">
        <v>4786</v>
      </c>
      <c r="D214" s="288">
        <v>44529</v>
      </c>
      <c r="E214" s="279" t="s">
        <v>594</v>
      </c>
      <c r="F214" s="289">
        <v>44529</v>
      </c>
      <c r="G214" s="135" t="s">
        <v>4282</v>
      </c>
      <c r="H214" s="135" t="s">
        <v>175</v>
      </c>
      <c r="I214" s="281" t="s">
        <v>8863</v>
      </c>
      <c r="J214" s="281" t="s">
        <v>622</v>
      </c>
      <c r="K214" s="281" t="s">
        <v>9007</v>
      </c>
      <c r="L214" s="135" t="s">
        <v>20</v>
      </c>
      <c r="M214" s="5" t="s">
        <v>4283</v>
      </c>
      <c r="N214" s="282">
        <v>44565</v>
      </c>
      <c r="O214" s="283">
        <v>44530</v>
      </c>
      <c r="P214" s="283">
        <v>44565</v>
      </c>
      <c r="Q214" s="284" t="s">
        <v>1685</v>
      </c>
      <c r="R214" s="285" t="s">
        <v>6562</v>
      </c>
      <c r="S214" s="284"/>
      <c r="T214" s="286" t="s">
        <v>605</v>
      </c>
      <c r="U214" s="135"/>
      <c r="V214" s="135" t="s">
        <v>3897</v>
      </c>
      <c r="W214" s="276" t="s">
        <v>5214</v>
      </c>
    </row>
    <row r="215" spans="1:23" s="272" customFormat="1" ht="18" customHeight="1" x14ac:dyDescent="0.3">
      <c r="A215" s="295" t="s">
        <v>3627</v>
      </c>
      <c r="B215" s="135">
        <v>4825375</v>
      </c>
      <c r="C215" s="277" t="s">
        <v>4787</v>
      </c>
      <c r="D215" s="288">
        <v>44529</v>
      </c>
      <c r="E215" s="279" t="s">
        <v>594</v>
      </c>
      <c r="F215" s="289">
        <v>44529</v>
      </c>
      <c r="G215" s="135" t="s">
        <v>4284</v>
      </c>
      <c r="H215" s="135" t="s">
        <v>57</v>
      </c>
      <c r="I215" s="281" t="s">
        <v>8538</v>
      </c>
      <c r="J215" s="281" t="s">
        <v>622</v>
      </c>
      <c r="K215" s="281" t="s">
        <v>9007</v>
      </c>
      <c r="L215" s="135" t="s">
        <v>20</v>
      </c>
      <c r="M215" s="5" t="s">
        <v>4285</v>
      </c>
      <c r="N215" s="282">
        <v>44565</v>
      </c>
      <c r="O215" s="283">
        <v>44530</v>
      </c>
      <c r="P215" s="283">
        <v>44565</v>
      </c>
      <c r="Q215" s="284" t="s">
        <v>1685</v>
      </c>
      <c r="R215" s="285" t="s">
        <v>6562</v>
      </c>
      <c r="S215" s="284"/>
      <c r="T215" s="286" t="s">
        <v>605</v>
      </c>
      <c r="U215" s="135"/>
      <c r="V215" s="135" t="s">
        <v>3897</v>
      </c>
      <c r="W215" s="276" t="s">
        <v>5215</v>
      </c>
    </row>
    <row r="216" spans="1:23" s="272" customFormat="1" ht="18" customHeight="1" x14ac:dyDescent="0.3">
      <c r="A216" s="295" t="s">
        <v>1581</v>
      </c>
      <c r="B216" s="276" t="s">
        <v>630</v>
      </c>
      <c r="C216" s="277" t="s">
        <v>630</v>
      </c>
      <c r="D216" s="288">
        <v>44596</v>
      </c>
      <c r="E216" s="279" t="s">
        <v>630</v>
      </c>
      <c r="F216" s="289">
        <v>44529</v>
      </c>
      <c r="G216" s="135" t="s">
        <v>4280</v>
      </c>
      <c r="H216" s="135" t="s">
        <v>25</v>
      </c>
      <c r="I216" s="281" t="s">
        <v>17</v>
      </c>
      <c r="J216" s="281" t="s">
        <v>626</v>
      </c>
      <c r="K216" s="281" t="s">
        <v>9003</v>
      </c>
      <c r="L216" s="135" t="s">
        <v>438</v>
      </c>
      <c r="M216" s="5" t="s">
        <v>4281</v>
      </c>
      <c r="N216" s="282" t="s">
        <v>1253</v>
      </c>
      <c r="O216" s="283" t="s">
        <v>1253</v>
      </c>
      <c r="P216" s="283" t="s">
        <v>1253</v>
      </c>
      <c r="Q216" s="284" t="s">
        <v>1253</v>
      </c>
      <c r="R216" s="285" t="s">
        <v>4687</v>
      </c>
      <c r="S216" s="280" t="s">
        <v>1253</v>
      </c>
      <c r="T216" s="286" t="s">
        <v>623</v>
      </c>
      <c r="U216" s="135"/>
      <c r="V216" s="135"/>
      <c r="W216" s="276" t="s">
        <v>630</v>
      </c>
    </row>
    <row r="217" spans="1:23" s="272" customFormat="1" ht="18" customHeight="1" x14ac:dyDescent="0.3">
      <c r="A217" s="295" t="s">
        <v>3627</v>
      </c>
      <c r="B217" s="135">
        <v>4835166</v>
      </c>
      <c r="C217" s="277" t="s">
        <v>4798</v>
      </c>
      <c r="D217" s="288">
        <v>44530</v>
      </c>
      <c r="E217" s="279" t="s">
        <v>594</v>
      </c>
      <c r="F217" s="289">
        <v>44530</v>
      </c>
      <c r="G217" s="135" t="s">
        <v>4287</v>
      </c>
      <c r="H217" s="135" t="s">
        <v>725</v>
      </c>
      <c r="I217" s="281" t="s">
        <v>2454</v>
      </c>
      <c r="J217" s="281" t="s">
        <v>160</v>
      </c>
      <c r="K217" s="281" t="s">
        <v>9010</v>
      </c>
      <c r="L217" s="135" t="s">
        <v>20</v>
      </c>
      <c r="M217" s="5" t="s">
        <v>3866</v>
      </c>
      <c r="N217" s="282">
        <v>44567</v>
      </c>
      <c r="O217" s="283">
        <v>44530</v>
      </c>
      <c r="P217" s="283">
        <v>44530</v>
      </c>
      <c r="Q217" s="284" t="s">
        <v>4121</v>
      </c>
      <c r="R217" s="285" t="s">
        <v>4493</v>
      </c>
      <c r="S217" s="284"/>
      <c r="T217" s="286" t="s">
        <v>609</v>
      </c>
      <c r="U217" s="135"/>
      <c r="V217" s="135" t="s">
        <v>3897</v>
      </c>
      <c r="W217" s="276" t="s">
        <v>5216</v>
      </c>
    </row>
    <row r="218" spans="1:23" s="272" customFormat="1" ht="18" customHeight="1" x14ac:dyDescent="0.3">
      <c r="A218" s="295" t="s">
        <v>1581</v>
      </c>
      <c r="B218" s="276" t="s">
        <v>630</v>
      </c>
      <c r="C218" s="277" t="s">
        <v>630</v>
      </c>
      <c r="D218" s="288">
        <v>44571</v>
      </c>
      <c r="E218" s="279" t="s">
        <v>630</v>
      </c>
      <c r="F218" s="289">
        <v>44530</v>
      </c>
      <c r="G218" s="135" t="s">
        <v>1393</v>
      </c>
      <c r="H218" s="135" t="s">
        <v>64</v>
      </c>
      <c r="I218" s="281" t="s">
        <v>4644</v>
      </c>
      <c r="J218" s="281" t="s">
        <v>18</v>
      </c>
      <c r="K218" s="281" t="s">
        <v>9005</v>
      </c>
      <c r="L218" s="135" t="s">
        <v>11</v>
      </c>
      <c r="M218" s="5" t="s">
        <v>4286</v>
      </c>
      <c r="N218" s="282" t="s">
        <v>1253</v>
      </c>
      <c r="O218" s="283" t="s">
        <v>1253</v>
      </c>
      <c r="P218" s="283" t="s">
        <v>1253</v>
      </c>
      <c r="Q218" s="284" t="s">
        <v>1253</v>
      </c>
      <c r="R218" s="285" t="s">
        <v>4686</v>
      </c>
      <c r="S218" s="280" t="s">
        <v>1253</v>
      </c>
      <c r="T218" s="286" t="s">
        <v>609</v>
      </c>
      <c r="U218" s="135"/>
      <c r="V218" s="135"/>
      <c r="W218" s="276" t="s">
        <v>630</v>
      </c>
    </row>
    <row r="219" spans="1:23" s="272" customFormat="1" ht="18" customHeight="1" x14ac:dyDescent="0.3">
      <c r="A219" s="295" t="s">
        <v>3627</v>
      </c>
      <c r="B219" s="135">
        <v>5020581</v>
      </c>
      <c r="C219" s="277" t="s">
        <v>6532</v>
      </c>
      <c r="D219" s="288">
        <v>44652</v>
      </c>
      <c r="E219" s="279" t="s">
        <v>594</v>
      </c>
      <c r="F219" s="289">
        <v>44530</v>
      </c>
      <c r="G219" s="135" t="s">
        <v>4294</v>
      </c>
      <c r="H219" s="135" t="s">
        <v>16</v>
      </c>
      <c r="I219" s="281" t="s">
        <v>7086</v>
      </c>
      <c r="J219" s="281" t="s">
        <v>626</v>
      </c>
      <c r="K219" s="281" t="s">
        <v>9003</v>
      </c>
      <c r="L219" s="194" t="s">
        <v>52</v>
      </c>
      <c r="M219" s="5" t="s">
        <v>4260</v>
      </c>
      <c r="N219" s="282">
        <v>44653</v>
      </c>
      <c r="O219" s="283">
        <v>44652</v>
      </c>
      <c r="P219" s="283">
        <v>44656</v>
      </c>
      <c r="Q219" s="284">
        <v>44655</v>
      </c>
      <c r="R219" s="285" t="s">
        <v>6464</v>
      </c>
      <c r="S219" s="284"/>
      <c r="T219" s="286" t="s">
        <v>623</v>
      </c>
      <c r="U219" s="135"/>
      <c r="V219" s="135" t="s">
        <v>5568</v>
      </c>
      <c r="W219" s="276" t="s">
        <v>5217</v>
      </c>
    </row>
    <row r="220" spans="1:23" s="272" customFormat="1" ht="18" customHeight="1" x14ac:dyDescent="0.3">
      <c r="A220" s="295" t="s">
        <v>3627</v>
      </c>
      <c r="B220" s="135">
        <v>4998404</v>
      </c>
      <c r="C220" s="277" t="s">
        <v>6533</v>
      </c>
      <c r="D220" s="288">
        <v>44637</v>
      </c>
      <c r="E220" s="279" t="s">
        <v>594</v>
      </c>
      <c r="F220" s="289">
        <v>44530</v>
      </c>
      <c r="G220" s="135" t="s">
        <v>4295</v>
      </c>
      <c r="H220" s="135" t="s">
        <v>250</v>
      </c>
      <c r="I220" s="281" t="s">
        <v>4644</v>
      </c>
      <c r="J220" s="281" t="s">
        <v>645</v>
      </c>
      <c r="K220" s="281" t="s">
        <v>9002</v>
      </c>
      <c r="L220" s="135" t="s">
        <v>20</v>
      </c>
      <c r="M220" s="5" t="s">
        <v>4200</v>
      </c>
      <c r="N220" s="282">
        <v>44653</v>
      </c>
      <c r="O220" s="283">
        <v>44637</v>
      </c>
      <c r="P220" s="283">
        <v>44638</v>
      </c>
      <c r="Q220" s="284">
        <v>44641</v>
      </c>
      <c r="R220" s="285" t="s">
        <v>4490</v>
      </c>
      <c r="S220" s="284"/>
      <c r="T220" s="286" t="s">
        <v>623</v>
      </c>
      <c r="U220" s="135"/>
      <c r="V220" s="135" t="s">
        <v>5568</v>
      </c>
      <c r="W220" s="276" t="s">
        <v>5218</v>
      </c>
    </row>
    <row r="221" spans="1:23" s="272" customFormat="1" ht="18" customHeight="1" x14ac:dyDescent="0.3">
      <c r="A221" s="295" t="s">
        <v>3627</v>
      </c>
      <c r="B221" s="124">
        <v>4914658</v>
      </c>
      <c r="C221" s="277" t="s">
        <v>6534</v>
      </c>
      <c r="D221" s="288">
        <v>44576</v>
      </c>
      <c r="E221" s="279" t="s">
        <v>594</v>
      </c>
      <c r="F221" s="289">
        <v>44531</v>
      </c>
      <c r="G221" s="135" t="s">
        <v>4303</v>
      </c>
      <c r="H221" s="135" t="s">
        <v>725</v>
      </c>
      <c r="I221" s="281" t="s">
        <v>2454</v>
      </c>
      <c r="J221" s="281" t="s">
        <v>160</v>
      </c>
      <c r="K221" s="281" t="s">
        <v>9010</v>
      </c>
      <c r="L221" s="135" t="s">
        <v>20</v>
      </c>
      <c r="M221" s="5" t="s">
        <v>4304</v>
      </c>
      <c r="N221" s="282">
        <v>44602</v>
      </c>
      <c r="O221" s="283">
        <v>44576</v>
      </c>
      <c r="P221" s="283">
        <v>44586</v>
      </c>
      <c r="Q221" s="284">
        <v>44578</v>
      </c>
      <c r="R221" s="285" t="s">
        <v>4493</v>
      </c>
      <c r="S221" s="284"/>
      <c r="T221" s="286" t="s">
        <v>609</v>
      </c>
      <c r="U221" s="135"/>
      <c r="V221" s="135" t="s">
        <v>3898</v>
      </c>
      <c r="W221" s="276" t="s">
        <v>5219</v>
      </c>
    </row>
    <row r="222" spans="1:23" s="272" customFormat="1" ht="18" customHeight="1" x14ac:dyDescent="0.3">
      <c r="A222" s="295" t="s">
        <v>3627</v>
      </c>
      <c r="B222" s="124">
        <v>4891603</v>
      </c>
      <c r="C222" s="277" t="s">
        <v>4846</v>
      </c>
      <c r="D222" s="288">
        <v>44571</v>
      </c>
      <c r="E222" s="279" t="s">
        <v>594</v>
      </c>
      <c r="F222" s="289">
        <v>44531</v>
      </c>
      <c r="G222" s="135" t="s">
        <v>4309</v>
      </c>
      <c r="H222" s="135" t="s">
        <v>32</v>
      </c>
      <c r="I222" s="281" t="s">
        <v>685</v>
      </c>
      <c r="J222" s="281" t="s">
        <v>18</v>
      </c>
      <c r="K222" s="281" t="s">
        <v>9005</v>
      </c>
      <c r="L222" s="194" t="s">
        <v>20</v>
      </c>
      <c r="M222" s="5" t="s">
        <v>4310</v>
      </c>
      <c r="N222" s="282">
        <v>44579</v>
      </c>
      <c r="O222" s="283">
        <v>44576</v>
      </c>
      <c r="P222" s="283">
        <v>44572</v>
      </c>
      <c r="Q222" s="284">
        <v>44578</v>
      </c>
      <c r="R222" s="285" t="s">
        <v>4686</v>
      </c>
      <c r="S222" s="284"/>
      <c r="T222" s="286" t="s">
        <v>605</v>
      </c>
      <c r="U222" s="135"/>
      <c r="V222" s="135" t="s">
        <v>3897</v>
      </c>
      <c r="W222" s="276" t="s">
        <v>5220</v>
      </c>
    </row>
    <row r="223" spans="1:23" s="272" customFormat="1" ht="18" customHeight="1" x14ac:dyDescent="0.3">
      <c r="A223" s="295" t="s">
        <v>1581</v>
      </c>
      <c r="B223" s="276" t="s">
        <v>630</v>
      </c>
      <c r="C223" s="277" t="s">
        <v>630</v>
      </c>
      <c r="D223" s="288">
        <v>44576</v>
      </c>
      <c r="E223" s="279" t="s">
        <v>630</v>
      </c>
      <c r="F223" s="289">
        <v>44531</v>
      </c>
      <c r="G223" s="135" t="s">
        <v>4305</v>
      </c>
      <c r="H223" s="135" t="s">
        <v>725</v>
      </c>
      <c r="I223" s="281" t="s">
        <v>2454</v>
      </c>
      <c r="J223" s="281" t="s">
        <v>160</v>
      </c>
      <c r="K223" s="281" t="s">
        <v>9010</v>
      </c>
      <c r="L223" s="135" t="s">
        <v>20</v>
      </c>
      <c r="M223" s="5" t="s">
        <v>4306</v>
      </c>
      <c r="N223" s="282" t="s">
        <v>1253</v>
      </c>
      <c r="O223" s="283" t="s">
        <v>1253</v>
      </c>
      <c r="P223" s="283" t="s">
        <v>1253</v>
      </c>
      <c r="Q223" s="284" t="s">
        <v>1253</v>
      </c>
      <c r="R223" s="285" t="s">
        <v>4493</v>
      </c>
      <c r="S223" s="280" t="s">
        <v>1253</v>
      </c>
      <c r="T223" s="286" t="s">
        <v>609</v>
      </c>
      <c r="U223" s="135"/>
      <c r="V223" s="135"/>
      <c r="W223" s="276" t="s">
        <v>630</v>
      </c>
    </row>
    <row r="224" spans="1:23" s="272" customFormat="1" ht="18" customHeight="1" x14ac:dyDescent="0.3">
      <c r="A224" s="295" t="s">
        <v>3627</v>
      </c>
      <c r="B224" s="124">
        <v>4964771</v>
      </c>
      <c r="C224" s="277" t="s">
        <v>6535</v>
      </c>
      <c r="D224" s="288">
        <v>44618</v>
      </c>
      <c r="E224" s="279" t="s">
        <v>594</v>
      </c>
      <c r="F224" s="289">
        <v>44531</v>
      </c>
      <c r="G224" s="135" t="s">
        <v>4307</v>
      </c>
      <c r="H224" s="135" t="s">
        <v>16</v>
      </c>
      <c r="I224" s="281" t="s">
        <v>7086</v>
      </c>
      <c r="J224" s="281" t="s">
        <v>626</v>
      </c>
      <c r="K224" s="281" t="s">
        <v>9003</v>
      </c>
      <c r="L224" s="194" t="s">
        <v>52</v>
      </c>
      <c r="M224" s="5" t="s">
        <v>4308</v>
      </c>
      <c r="N224" s="282">
        <v>44641</v>
      </c>
      <c r="O224" s="283">
        <v>44619</v>
      </c>
      <c r="P224" s="283">
        <v>44618</v>
      </c>
      <c r="Q224" s="284">
        <v>44620</v>
      </c>
      <c r="R224" s="285" t="s">
        <v>6464</v>
      </c>
      <c r="S224" s="284"/>
      <c r="T224" s="286" t="s">
        <v>605</v>
      </c>
      <c r="U224" s="135"/>
      <c r="V224" s="287" t="s">
        <v>3899</v>
      </c>
      <c r="W224" s="276" t="s">
        <v>5221</v>
      </c>
    </row>
    <row r="225" spans="1:23" s="272" customFormat="1" ht="18" customHeight="1" x14ac:dyDescent="0.3">
      <c r="A225" s="295" t="s">
        <v>1581</v>
      </c>
      <c r="B225" s="276" t="s">
        <v>630</v>
      </c>
      <c r="C225" s="277" t="s">
        <v>630</v>
      </c>
      <c r="D225" s="288">
        <v>44714</v>
      </c>
      <c r="E225" s="279" t="s">
        <v>630</v>
      </c>
      <c r="F225" s="289">
        <v>44532</v>
      </c>
      <c r="G225" s="135" t="s">
        <v>4312</v>
      </c>
      <c r="H225" s="135" t="s">
        <v>232</v>
      </c>
      <c r="I225" s="281" t="s">
        <v>8863</v>
      </c>
      <c r="J225" s="281" t="s">
        <v>626</v>
      </c>
      <c r="K225" s="281" t="s">
        <v>9003</v>
      </c>
      <c r="L225" s="135" t="s">
        <v>20</v>
      </c>
      <c r="M225" s="5" t="s">
        <v>4313</v>
      </c>
      <c r="N225" s="282" t="s">
        <v>1253</v>
      </c>
      <c r="O225" s="283" t="s">
        <v>1253</v>
      </c>
      <c r="P225" s="283" t="s">
        <v>1253</v>
      </c>
      <c r="Q225" s="284" t="s">
        <v>1253</v>
      </c>
      <c r="R225" s="285" t="s">
        <v>6464</v>
      </c>
      <c r="S225" s="280" t="s">
        <v>1253</v>
      </c>
      <c r="T225" s="286" t="s">
        <v>623</v>
      </c>
      <c r="U225" s="135"/>
      <c r="V225" s="135"/>
      <c r="W225" s="276" t="s">
        <v>630</v>
      </c>
    </row>
    <row r="226" spans="1:23" s="272" customFormat="1" ht="18" customHeight="1" x14ac:dyDescent="0.3">
      <c r="A226" s="295" t="s">
        <v>3627</v>
      </c>
      <c r="B226" s="124">
        <v>5046704</v>
      </c>
      <c r="C226" s="277" t="s">
        <v>6536</v>
      </c>
      <c r="D226" s="288">
        <v>44670</v>
      </c>
      <c r="E226" s="279" t="s">
        <v>594</v>
      </c>
      <c r="F226" s="289">
        <v>44532</v>
      </c>
      <c r="G226" s="135" t="s">
        <v>4314</v>
      </c>
      <c r="H226" s="194" t="s">
        <v>57</v>
      </c>
      <c r="I226" s="281" t="s">
        <v>8538</v>
      </c>
      <c r="J226" s="281" t="s">
        <v>645</v>
      </c>
      <c r="K226" s="281" t="s">
        <v>9002</v>
      </c>
      <c r="L226" s="135" t="s">
        <v>20</v>
      </c>
      <c r="M226" s="5" t="s">
        <v>4315</v>
      </c>
      <c r="N226" s="282">
        <v>44685</v>
      </c>
      <c r="O226" s="283">
        <v>44672</v>
      </c>
      <c r="P226" s="283">
        <v>44670</v>
      </c>
      <c r="Q226" s="284" t="s">
        <v>1685</v>
      </c>
      <c r="R226" s="285" t="s">
        <v>4490</v>
      </c>
      <c r="S226" s="284"/>
      <c r="T226" s="286" t="s">
        <v>605</v>
      </c>
      <c r="U226" s="135"/>
      <c r="V226" s="135" t="s">
        <v>2821</v>
      </c>
      <c r="W226" s="276" t="s">
        <v>5222</v>
      </c>
    </row>
    <row r="227" spans="1:23" s="272" customFormat="1" ht="18" customHeight="1" x14ac:dyDescent="0.3">
      <c r="A227" s="295" t="s">
        <v>3627</v>
      </c>
      <c r="B227" s="124">
        <v>4964759</v>
      </c>
      <c r="C227" s="277" t="s">
        <v>6537</v>
      </c>
      <c r="D227" s="288">
        <v>44630</v>
      </c>
      <c r="E227" s="279" t="s">
        <v>594</v>
      </c>
      <c r="F227" s="289">
        <v>44532</v>
      </c>
      <c r="G227" s="135" t="s">
        <v>4316</v>
      </c>
      <c r="H227" s="135" t="s">
        <v>4150</v>
      </c>
      <c r="I227" s="281" t="s">
        <v>17</v>
      </c>
      <c r="J227" s="281" t="s">
        <v>645</v>
      </c>
      <c r="K227" s="281" t="s">
        <v>9002</v>
      </c>
      <c r="L227" s="135" t="s">
        <v>20</v>
      </c>
      <c r="M227" s="5" t="s">
        <v>4317</v>
      </c>
      <c r="N227" s="282">
        <v>44633</v>
      </c>
      <c r="O227" s="283">
        <v>44630</v>
      </c>
      <c r="P227" s="283">
        <v>44630</v>
      </c>
      <c r="Q227" s="284">
        <v>44631</v>
      </c>
      <c r="R227" s="285" t="s">
        <v>4490</v>
      </c>
      <c r="S227" s="284"/>
      <c r="T227" s="286" t="s">
        <v>605</v>
      </c>
      <c r="U227" s="135"/>
      <c r="V227" s="287" t="s">
        <v>3899</v>
      </c>
      <c r="W227" s="276" t="s">
        <v>5223</v>
      </c>
    </row>
    <row r="228" spans="1:23" s="272" customFormat="1" ht="18" customHeight="1" x14ac:dyDescent="0.3">
      <c r="A228" s="295" t="s">
        <v>3627</v>
      </c>
      <c r="B228" s="124">
        <v>5070480</v>
      </c>
      <c r="C228" s="277" t="s">
        <v>6538</v>
      </c>
      <c r="D228" s="288">
        <v>44681</v>
      </c>
      <c r="E228" s="279" t="s">
        <v>594</v>
      </c>
      <c r="F228" s="289">
        <v>44533</v>
      </c>
      <c r="G228" s="135" t="s">
        <v>4319</v>
      </c>
      <c r="H228" s="135" t="s">
        <v>4150</v>
      </c>
      <c r="I228" s="281" t="s">
        <v>17</v>
      </c>
      <c r="J228" s="281" t="s">
        <v>645</v>
      </c>
      <c r="K228" s="281" t="s">
        <v>9002</v>
      </c>
      <c r="L228" s="135" t="s">
        <v>20</v>
      </c>
      <c r="M228" s="5" t="s">
        <v>4320</v>
      </c>
      <c r="N228" s="282">
        <v>44685</v>
      </c>
      <c r="O228" s="283">
        <v>44682</v>
      </c>
      <c r="P228" s="283">
        <v>44681</v>
      </c>
      <c r="Q228" s="284">
        <v>44683</v>
      </c>
      <c r="R228" s="285" t="s">
        <v>4490</v>
      </c>
      <c r="S228" s="284"/>
      <c r="T228" s="286" t="s">
        <v>605</v>
      </c>
      <c r="U228" s="135"/>
      <c r="V228" s="135" t="s">
        <v>2821</v>
      </c>
      <c r="W228" s="276" t="s">
        <v>5224</v>
      </c>
    </row>
    <row r="229" spans="1:23" s="272" customFormat="1" ht="18" customHeight="1" x14ac:dyDescent="0.3">
      <c r="A229" s="295" t="s">
        <v>1581</v>
      </c>
      <c r="B229" s="276" t="s">
        <v>630</v>
      </c>
      <c r="C229" s="277" t="s">
        <v>630</v>
      </c>
      <c r="D229" s="288">
        <v>44569</v>
      </c>
      <c r="E229" s="279" t="s">
        <v>630</v>
      </c>
      <c r="F229" s="289">
        <v>44534</v>
      </c>
      <c r="G229" s="135" t="s">
        <v>4322</v>
      </c>
      <c r="H229" s="135" t="s">
        <v>687</v>
      </c>
      <c r="I229" s="281" t="s">
        <v>7086</v>
      </c>
      <c r="J229" s="281" t="s">
        <v>18</v>
      </c>
      <c r="K229" s="281" t="s">
        <v>9005</v>
      </c>
      <c r="L229" s="135" t="s">
        <v>20</v>
      </c>
      <c r="M229" s="5" t="s">
        <v>4318</v>
      </c>
      <c r="N229" s="282" t="s">
        <v>1253</v>
      </c>
      <c r="O229" s="283" t="s">
        <v>1253</v>
      </c>
      <c r="P229" s="283" t="s">
        <v>1253</v>
      </c>
      <c r="Q229" s="284" t="s">
        <v>1253</v>
      </c>
      <c r="R229" s="285" t="s">
        <v>4686</v>
      </c>
      <c r="S229" s="280" t="s">
        <v>1253</v>
      </c>
      <c r="T229" s="286" t="s">
        <v>605</v>
      </c>
      <c r="U229" s="135"/>
      <c r="V229" s="135"/>
      <c r="W229" s="276" t="s">
        <v>630</v>
      </c>
    </row>
    <row r="230" spans="1:23" s="272" customFormat="1" ht="18" customHeight="1" x14ac:dyDescent="0.3">
      <c r="A230" s="295" t="s">
        <v>3627</v>
      </c>
      <c r="B230" s="135">
        <v>5099179</v>
      </c>
      <c r="C230" s="277" t="s">
        <v>6539</v>
      </c>
      <c r="D230" s="288">
        <v>44695</v>
      </c>
      <c r="E230" s="279" t="s">
        <v>594</v>
      </c>
      <c r="F230" s="289">
        <v>44534</v>
      </c>
      <c r="G230" s="135" t="s">
        <v>6256</v>
      </c>
      <c r="H230" s="194" t="s">
        <v>4712</v>
      </c>
      <c r="I230" s="281" t="s">
        <v>17</v>
      </c>
      <c r="J230" s="281" t="s">
        <v>645</v>
      </c>
      <c r="K230" s="281" t="s">
        <v>9002</v>
      </c>
      <c r="L230" s="135" t="s">
        <v>20</v>
      </c>
      <c r="M230" s="5" t="s">
        <v>4321</v>
      </c>
      <c r="N230" s="282">
        <v>44703</v>
      </c>
      <c r="O230" s="283">
        <v>44698</v>
      </c>
      <c r="P230" s="283">
        <v>44695</v>
      </c>
      <c r="Q230" s="284">
        <v>44701</v>
      </c>
      <c r="R230" s="285" t="s">
        <v>4490</v>
      </c>
      <c r="S230" s="284"/>
      <c r="T230" s="286" t="s">
        <v>605</v>
      </c>
      <c r="U230" s="135"/>
      <c r="V230" s="135" t="s">
        <v>2821</v>
      </c>
      <c r="W230" s="276" t="s">
        <v>5225</v>
      </c>
    </row>
    <row r="231" spans="1:23" s="272" customFormat="1" ht="18" customHeight="1" x14ac:dyDescent="0.3">
      <c r="A231" s="295" t="s">
        <v>3627</v>
      </c>
      <c r="B231" s="124">
        <v>4909059</v>
      </c>
      <c r="C231" s="277" t="s">
        <v>4783</v>
      </c>
      <c r="D231" s="288">
        <v>44574</v>
      </c>
      <c r="E231" s="279" t="s">
        <v>594</v>
      </c>
      <c r="F231" s="289">
        <v>44536</v>
      </c>
      <c r="G231" s="194" t="s">
        <v>7893</v>
      </c>
      <c r="H231" s="135" t="s">
        <v>3367</v>
      </c>
      <c r="I231" s="281" t="s">
        <v>7086</v>
      </c>
      <c r="J231" s="281" t="s">
        <v>645</v>
      </c>
      <c r="K231" s="281" t="s">
        <v>9002</v>
      </c>
      <c r="L231" s="194" t="s">
        <v>27</v>
      </c>
      <c r="M231" s="5" t="s">
        <v>4587</v>
      </c>
      <c r="N231" s="301">
        <v>44562</v>
      </c>
      <c r="O231" s="283">
        <v>44576</v>
      </c>
      <c r="P231" s="283">
        <v>44576</v>
      </c>
      <c r="Q231" s="280">
        <v>44576</v>
      </c>
      <c r="R231" s="285" t="s">
        <v>4490</v>
      </c>
      <c r="S231" s="280"/>
      <c r="T231" s="286" t="s">
        <v>605</v>
      </c>
      <c r="U231" s="135"/>
      <c r="V231" s="135" t="s">
        <v>3897</v>
      </c>
      <c r="W231" s="276" t="s">
        <v>5226</v>
      </c>
    </row>
    <row r="232" spans="1:23" s="272" customFormat="1" ht="18" customHeight="1" x14ac:dyDescent="0.3">
      <c r="A232" s="295" t="s">
        <v>1581</v>
      </c>
      <c r="B232" s="276" t="s">
        <v>630</v>
      </c>
      <c r="C232" s="277" t="s">
        <v>630</v>
      </c>
      <c r="D232" s="288">
        <v>44597</v>
      </c>
      <c r="E232" s="279" t="s">
        <v>630</v>
      </c>
      <c r="F232" s="289">
        <v>44536</v>
      </c>
      <c r="G232" s="135" t="s">
        <v>4328</v>
      </c>
      <c r="H232" s="135" t="s">
        <v>92</v>
      </c>
      <c r="I232" s="281" t="s">
        <v>2454</v>
      </c>
      <c r="J232" s="281" t="s">
        <v>632</v>
      </c>
      <c r="K232" s="281" t="s">
        <v>9006</v>
      </c>
      <c r="L232" s="135" t="s">
        <v>11</v>
      </c>
      <c r="M232" s="5" t="s">
        <v>4329</v>
      </c>
      <c r="N232" s="282" t="s">
        <v>1253</v>
      </c>
      <c r="O232" s="283" t="s">
        <v>1253</v>
      </c>
      <c r="P232" s="283" t="s">
        <v>1253</v>
      </c>
      <c r="Q232" s="284" t="s">
        <v>1253</v>
      </c>
      <c r="R232" s="285" t="s">
        <v>4484</v>
      </c>
      <c r="S232" s="280" t="s">
        <v>1253</v>
      </c>
      <c r="T232" s="286" t="s">
        <v>623</v>
      </c>
      <c r="U232" s="135"/>
      <c r="V232" s="135"/>
      <c r="W232" s="276" t="s">
        <v>630</v>
      </c>
    </row>
    <row r="233" spans="1:23" s="272" customFormat="1" ht="18" customHeight="1" x14ac:dyDescent="0.3">
      <c r="A233" s="295" t="s">
        <v>3627</v>
      </c>
      <c r="B233" s="136">
        <v>5001370</v>
      </c>
      <c r="C233" s="277" t="s">
        <v>6540</v>
      </c>
      <c r="D233" s="288">
        <v>44637</v>
      </c>
      <c r="E233" s="279" t="s">
        <v>594</v>
      </c>
      <c r="F233" s="289">
        <v>44536</v>
      </c>
      <c r="G233" s="135" t="s">
        <v>5052</v>
      </c>
      <c r="H233" s="135" t="s">
        <v>4126</v>
      </c>
      <c r="I233" s="281" t="s">
        <v>8538</v>
      </c>
      <c r="J233" s="281" t="s">
        <v>18</v>
      </c>
      <c r="K233" s="281" t="s">
        <v>9005</v>
      </c>
      <c r="L233" s="135" t="s">
        <v>20</v>
      </c>
      <c r="M233" s="5" t="s">
        <v>4325</v>
      </c>
      <c r="N233" s="282">
        <v>44653</v>
      </c>
      <c r="O233" s="283">
        <v>44640</v>
      </c>
      <c r="P233" s="283">
        <v>44638</v>
      </c>
      <c r="Q233" s="284">
        <v>44643</v>
      </c>
      <c r="R233" s="285" t="s">
        <v>4686</v>
      </c>
      <c r="S233" s="284"/>
      <c r="T233" s="286" t="s">
        <v>623</v>
      </c>
      <c r="U233" s="135"/>
      <c r="V233" s="135" t="s">
        <v>5568</v>
      </c>
      <c r="W233" s="276" t="s">
        <v>5227</v>
      </c>
    </row>
    <row r="234" spans="1:23" s="272" customFormat="1" ht="18" customHeight="1" x14ac:dyDescent="0.3">
      <c r="A234" s="295" t="s">
        <v>3627</v>
      </c>
      <c r="B234" s="124">
        <v>4866896</v>
      </c>
      <c r="C234" s="277" t="s">
        <v>4817</v>
      </c>
      <c r="D234" s="288">
        <v>44538</v>
      </c>
      <c r="E234" s="279" t="s">
        <v>594</v>
      </c>
      <c r="F234" s="289">
        <v>44537</v>
      </c>
      <c r="G234" s="135" t="s">
        <v>4338</v>
      </c>
      <c r="H234" s="135" t="s">
        <v>4126</v>
      </c>
      <c r="I234" s="281" t="s">
        <v>8538</v>
      </c>
      <c r="J234" s="281" t="s">
        <v>45</v>
      </c>
      <c r="K234" s="281" t="s">
        <v>9009</v>
      </c>
      <c r="L234" s="135" t="s">
        <v>20</v>
      </c>
      <c r="M234" s="5" t="s">
        <v>4339</v>
      </c>
      <c r="N234" s="282">
        <v>44569</v>
      </c>
      <c r="O234" s="283">
        <v>44552</v>
      </c>
      <c r="P234" s="283">
        <v>44551</v>
      </c>
      <c r="Q234" s="284">
        <v>44560</v>
      </c>
      <c r="R234" s="285" t="s">
        <v>4482</v>
      </c>
      <c r="S234" s="284"/>
      <c r="T234" s="286" t="s">
        <v>2564</v>
      </c>
      <c r="U234" s="135"/>
      <c r="V234" s="135" t="s">
        <v>3897</v>
      </c>
      <c r="W234" s="276" t="s">
        <v>5228</v>
      </c>
    </row>
    <row r="235" spans="1:23" s="272" customFormat="1" ht="18" customHeight="1" x14ac:dyDescent="0.3">
      <c r="A235" s="295" t="s">
        <v>3627</v>
      </c>
      <c r="B235" s="135">
        <v>4912000</v>
      </c>
      <c r="C235" s="277" t="s">
        <v>4869</v>
      </c>
      <c r="D235" s="288">
        <v>44572</v>
      </c>
      <c r="E235" s="279" t="s">
        <v>594</v>
      </c>
      <c r="F235" s="289">
        <v>44537</v>
      </c>
      <c r="G235" s="135" t="s">
        <v>4334</v>
      </c>
      <c r="H235" s="135" t="s">
        <v>92</v>
      </c>
      <c r="I235" s="281" t="s">
        <v>2454</v>
      </c>
      <c r="J235" s="281" t="s">
        <v>18</v>
      </c>
      <c r="K235" s="281" t="s">
        <v>9005</v>
      </c>
      <c r="L235" s="135" t="s">
        <v>11</v>
      </c>
      <c r="M235" s="5" t="s">
        <v>4333</v>
      </c>
      <c r="N235" s="282">
        <v>44588</v>
      </c>
      <c r="O235" s="283">
        <v>44582</v>
      </c>
      <c r="P235" s="283">
        <v>44582</v>
      </c>
      <c r="Q235" s="284" t="s">
        <v>1685</v>
      </c>
      <c r="R235" s="285" t="s">
        <v>4686</v>
      </c>
      <c r="S235" s="284"/>
      <c r="T235" s="286" t="s">
        <v>623</v>
      </c>
      <c r="U235" s="135"/>
      <c r="V235" s="135" t="s">
        <v>3897</v>
      </c>
      <c r="W235" s="276" t="s">
        <v>5229</v>
      </c>
    </row>
    <row r="236" spans="1:23" s="272" customFormat="1" ht="18" customHeight="1" x14ac:dyDescent="0.3">
      <c r="A236" s="295" t="s">
        <v>3627</v>
      </c>
      <c r="B236" s="124">
        <v>4911999</v>
      </c>
      <c r="C236" s="277" t="s">
        <v>6541</v>
      </c>
      <c r="D236" s="288">
        <v>44580</v>
      </c>
      <c r="E236" s="279" t="s">
        <v>594</v>
      </c>
      <c r="F236" s="289">
        <v>44537</v>
      </c>
      <c r="G236" s="135" t="s">
        <v>4646</v>
      </c>
      <c r="H236" s="135" t="s">
        <v>686</v>
      </c>
      <c r="I236" s="281" t="s">
        <v>8862</v>
      </c>
      <c r="J236" s="281" t="s">
        <v>18</v>
      </c>
      <c r="K236" s="281" t="s">
        <v>9005</v>
      </c>
      <c r="L236" s="135" t="s">
        <v>20</v>
      </c>
      <c r="M236" s="5" t="s">
        <v>4335</v>
      </c>
      <c r="N236" s="282">
        <v>44594</v>
      </c>
      <c r="O236" s="283">
        <v>44586</v>
      </c>
      <c r="P236" s="283">
        <v>44586</v>
      </c>
      <c r="Q236" s="284">
        <v>44588</v>
      </c>
      <c r="R236" s="285" t="s">
        <v>4686</v>
      </c>
      <c r="S236" s="284"/>
      <c r="T236" s="286" t="s">
        <v>623</v>
      </c>
      <c r="U236" s="135"/>
      <c r="V236" s="135" t="s">
        <v>3898</v>
      </c>
      <c r="W236" s="276" t="s">
        <v>5230</v>
      </c>
    </row>
    <row r="237" spans="1:23" s="272" customFormat="1" ht="18" customHeight="1" x14ac:dyDescent="0.3">
      <c r="A237" s="295" t="s">
        <v>3627</v>
      </c>
      <c r="B237" s="136">
        <v>4998435</v>
      </c>
      <c r="C237" s="277" t="s">
        <v>6542</v>
      </c>
      <c r="D237" s="288">
        <v>44627</v>
      </c>
      <c r="E237" s="279" t="s">
        <v>594</v>
      </c>
      <c r="F237" s="289">
        <v>44537</v>
      </c>
      <c r="G237" s="135" t="s">
        <v>4340</v>
      </c>
      <c r="H237" s="135" t="s">
        <v>16</v>
      </c>
      <c r="I237" s="281" t="s">
        <v>7086</v>
      </c>
      <c r="J237" s="281" t="s">
        <v>18</v>
      </c>
      <c r="K237" s="281" t="s">
        <v>9005</v>
      </c>
      <c r="L237" s="135" t="s">
        <v>20</v>
      </c>
      <c r="M237" s="5" t="s">
        <v>4341</v>
      </c>
      <c r="N237" s="282">
        <v>44645</v>
      </c>
      <c r="O237" s="283">
        <v>44639</v>
      </c>
      <c r="P237" s="283">
        <v>44639</v>
      </c>
      <c r="Q237" s="284">
        <v>44641</v>
      </c>
      <c r="R237" s="285" t="s">
        <v>4685</v>
      </c>
      <c r="S237" s="284"/>
      <c r="T237" s="286" t="s">
        <v>2564</v>
      </c>
      <c r="U237" s="135"/>
      <c r="V237" s="287" t="s">
        <v>3899</v>
      </c>
      <c r="W237" s="276" t="s">
        <v>5231</v>
      </c>
    </row>
    <row r="238" spans="1:23" s="272" customFormat="1" ht="18" customHeight="1" x14ac:dyDescent="0.3">
      <c r="A238" s="295" t="s">
        <v>3627</v>
      </c>
      <c r="B238" s="135">
        <v>5003382</v>
      </c>
      <c r="C238" s="277" t="s">
        <v>6543</v>
      </c>
      <c r="D238" s="288">
        <v>44657</v>
      </c>
      <c r="E238" s="279" t="s">
        <v>594</v>
      </c>
      <c r="F238" s="289">
        <v>44537</v>
      </c>
      <c r="G238" s="135" t="s">
        <v>4336</v>
      </c>
      <c r="H238" s="135" t="s">
        <v>137</v>
      </c>
      <c r="I238" s="281" t="s">
        <v>17</v>
      </c>
      <c r="J238" s="281" t="s">
        <v>622</v>
      </c>
      <c r="K238" s="281" t="s">
        <v>9007</v>
      </c>
      <c r="L238" s="135" t="s">
        <v>27</v>
      </c>
      <c r="M238" s="5" t="s">
        <v>4337</v>
      </c>
      <c r="N238" s="282">
        <v>44683</v>
      </c>
      <c r="O238" s="283">
        <v>44677</v>
      </c>
      <c r="P238" s="283">
        <v>44677</v>
      </c>
      <c r="Q238" s="284">
        <v>44679</v>
      </c>
      <c r="R238" s="285" t="s">
        <v>6544</v>
      </c>
      <c r="S238" s="284"/>
      <c r="T238" s="286" t="s">
        <v>605</v>
      </c>
      <c r="U238" s="135"/>
      <c r="V238" s="135" t="s">
        <v>2821</v>
      </c>
      <c r="W238" s="276" t="s">
        <v>5232</v>
      </c>
    </row>
    <row r="239" spans="1:23" s="272" customFormat="1" ht="18" customHeight="1" x14ac:dyDescent="0.3">
      <c r="A239" s="295" t="s">
        <v>1581</v>
      </c>
      <c r="B239" s="276" t="s">
        <v>630</v>
      </c>
      <c r="C239" s="277" t="s">
        <v>630</v>
      </c>
      <c r="D239" s="288">
        <v>44583</v>
      </c>
      <c r="E239" s="279" t="s">
        <v>630</v>
      </c>
      <c r="F239" s="289">
        <v>44538</v>
      </c>
      <c r="G239" s="135" t="s">
        <v>4342</v>
      </c>
      <c r="H239" s="135" t="s">
        <v>687</v>
      </c>
      <c r="I239" s="281" t="s">
        <v>7086</v>
      </c>
      <c r="J239" s="281" t="s">
        <v>38</v>
      </c>
      <c r="K239" s="281" t="s">
        <v>9001</v>
      </c>
      <c r="L239" s="135" t="s">
        <v>27</v>
      </c>
      <c r="M239" s="5" t="s">
        <v>4327</v>
      </c>
      <c r="N239" s="282" t="s">
        <v>1253</v>
      </c>
      <c r="O239" s="283" t="s">
        <v>1253</v>
      </c>
      <c r="P239" s="283" t="s">
        <v>1253</v>
      </c>
      <c r="Q239" s="284" t="s">
        <v>1253</v>
      </c>
      <c r="R239" s="285" t="s">
        <v>4489</v>
      </c>
      <c r="S239" s="280" t="s">
        <v>1253</v>
      </c>
      <c r="T239" s="286" t="s">
        <v>623</v>
      </c>
      <c r="U239" s="135"/>
      <c r="V239" s="135"/>
      <c r="W239" s="276" t="s">
        <v>630</v>
      </c>
    </row>
    <row r="240" spans="1:23" s="272" customFormat="1" ht="18" customHeight="1" x14ac:dyDescent="0.3">
      <c r="A240" s="295" t="s">
        <v>1581</v>
      </c>
      <c r="B240" s="276" t="s">
        <v>630</v>
      </c>
      <c r="C240" s="277" t="s">
        <v>630</v>
      </c>
      <c r="D240" s="288">
        <v>44665</v>
      </c>
      <c r="E240" s="279" t="s">
        <v>630</v>
      </c>
      <c r="F240" s="289">
        <v>44538</v>
      </c>
      <c r="G240" s="135" t="s">
        <v>4346</v>
      </c>
      <c r="H240" s="135" t="s">
        <v>3708</v>
      </c>
      <c r="I240" s="281" t="s">
        <v>2454</v>
      </c>
      <c r="J240" s="281" t="s">
        <v>626</v>
      </c>
      <c r="K240" s="281" t="s">
        <v>9003</v>
      </c>
      <c r="L240" s="135" t="s">
        <v>52</v>
      </c>
      <c r="M240" s="5" t="s">
        <v>4347</v>
      </c>
      <c r="N240" s="282" t="s">
        <v>1253</v>
      </c>
      <c r="O240" s="283" t="s">
        <v>1253</v>
      </c>
      <c r="P240" s="283" t="s">
        <v>1253</v>
      </c>
      <c r="Q240" s="284" t="s">
        <v>1253</v>
      </c>
      <c r="R240" s="285" t="s">
        <v>6464</v>
      </c>
      <c r="S240" s="280" t="s">
        <v>1253</v>
      </c>
      <c r="T240" s="286" t="s">
        <v>2564</v>
      </c>
      <c r="U240" s="135"/>
      <c r="V240" s="135"/>
      <c r="W240" s="276" t="s">
        <v>630</v>
      </c>
    </row>
    <row r="241" spans="1:23" s="272" customFormat="1" ht="18" customHeight="1" x14ac:dyDescent="0.3">
      <c r="A241" s="295" t="s">
        <v>3627</v>
      </c>
      <c r="B241" s="124">
        <v>4930458</v>
      </c>
      <c r="C241" s="277" t="s">
        <v>6545</v>
      </c>
      <c r="D241" s="288">
        <v>44589</v>
      </c>
      <c r="E241" s="279" t="s">
        <v>594</v>
      </c>
      <c r="F241" s="289">
        <v>44539</v>
      </c>
      <c r="G241" s="135" t="s">
        <v>4344</v>
      </c>
      <c r="H241" s="135" t="s">
        <v>250</v>
      </c>
      <c r="I241" s="281" t="s">
        <v>4644</v>
      </c>
      <c r="J241" s="281" t="s">
        <v>18</v>
      </c>
      <c r="K241" s="281" t="s">
        <v>9005</v>
      </c>
      <c r="L241" s="135" t="s">
        <v>20</v>
      </c>
      <c r="M241" s="5" t="s">
        <v>4345</v>
      </c>
      <c r="N241" s="282">
        <v>44613</v>
      </c>
      <c r="O241" s="283">
        <v>44598</v>
      </c>
      <c r="P241" s="283">
        <v>44606</v>
      </c>
      <c r="Q241" s="284">
        <v>44604</v>
      </c>
      <c r="R241" s="285" t="s">
        <v>4686</v>
      </c>
      <c r="S241" s="284"/>
      <c r="T241" s="286" t="s">
        <v>623</v>
      </c>
      <c r="U241" s="135"/>
      <c r="V241" s="135" t="s">
        <v>3898</v>
      </c>
      <c r="W241" s="276" t="s">
        <v>3909</v>
      </c>
    </row>
    <row r="242" spans="1:23" s="272" customFormat="1" ht="18" customHeight="1" x14ac:dyDescent="0.3">
      <c r="A242" s="295" t="s">
        <v>3627</v>
      </c>
      <c r="B242" s="135">
        <v>4882420</v>
      </c>
      <c r="C242" s="277" t="s">
        <v>4803</v>
      </c>
      <c r="D242" s="288">
        <v>44547</v>
      </c>
      <c r="E242" s="279" t="s">
        <v>594</v>
      </c>
      <c r="F242" s="289">
        <v>44539</v>
      </c>
      <c r="G242" s="135" t="s">
        <v>4343</v>
      </c>
      <c r="H242" s="135" t="s">
        <v>250</v>
      </c>
      <c r="I242" s="281" t="s">
        <v>4644</v>
      </c>
      <c r="J242" s="281" t="s">
        <v>626</v>
      </c>
      <c r="K242" s="281" t="s">
        <v>9003</v>
      </c>
      <c r="L242" s="135" t="s">
        <v>20</v>
      </c>
      <c r="M242" s="5" t="s">
        <v>4324</v>
      </c>
      <c r="N242" s="282">
        <v>44567</v>
      </c>
      <c r="O242" s="283">
        <v>44558</v>
      </c>
      <c r="P242" s="283">
        <v>44564</v>
      </c>
      <c r="Q242" s="284">
        <v>44562</v>
      </c>
      <c r="R242" s="285" t="s">
        <v>4687</v>
      </c>
      <c r="S242" s="284"/>
      <c r="T242" s="286" t="s">
        <v>605</v>
      </c>
      <c r="U242" s="135"/>
      <c r="V242" s="135" t="s">
        <v>3897</v>
      </c>
      <c r="W242" s="276" t="s">
        <v>5233</v>
      </c>
    </row>
    <row r="243" spans="1:23" s="272" customFormat="1" ht="18" customHeight="1" x14ac:dyDescent="0.3">
      <c r="A243" s="295" t="s">
        <v>5</v>
      </c>
      <c r="B243" s="276" t="s">
        <v>2859</v>
      </c>
      <c r="C243" s="277" t="s">
        <v>2859</v>
      </c>
      <c r="D243" s="288">
        <v>44744</v>
      </c>
      <c r="E243" s="279"/>
      <c r="F243" s="289">
        <v>44539</v>
      </c>
      <c r="G243" s="194" t="s">
        <v>7894</v>
      </c>
      <c r="H243" s="135" t="s">
        <v>25</v>
      </c>
      <c r="I243" s="281" t="s">
        <v>17</v>
      </c>
      <c r="J243" s="281" t="s">
        <v>645</v>
      </c>
      <c r="K243" s="281" t="s">
        <v>9002</v>
      </c>
      <c r="L243" s="135" t="s">
        <v>20</v>
      </c>
      <c r="M243" s="5" t="s">
        <v>6299</v>
      </c>
      <c r="N243" s="282"/>
      <c r="O243" s="283"/>
      <c r="P243" s="283"/>
      <c r="Q243" s="284"/>
      <c r="R243" s="285" t="s">
        <v>4490</v>
      </c>
      <c r="S243" s="284"/>
      <c r="T243" s="286" t="s">
        <v>605</v>
      </c>
      <c r="U243" s="135"/>
      <c r="V243" s="135"/>
      <c r="W243" s="276" t="s">
        <v>5234</v>
      </c>
    </row>
    <row r="244" spans="1:23" s="272" customFormat="1" ht="18" customHeight="1" x14ac:dyDescent="0.3">
      <c r="A244" s="295" t="s">
        <v>3627</v>
      </c>
      <c r="B244" s="124">
        <v>4849039</v>
      </c>
      <c r="C244" s="277" t="s">
        <v>4806</v>
      </c>
      <c r="D244" s="288">
        <v>44560</v>
      </c>
      <c r="E244" s="279" t="s">
        <v>594</v>
      </c>
      <c r="F244" s="289">
        <v>44540</v>
      </c>
      <c r="G244" s="135" t="s">
        <v>4356</v>
      </c>
      <c r="H244" s="135" t="s">
        <v>3367</v>
      </c>
      <c r="I244" s="281" t="s">
        <v>7086</v>
      </c>
      <c r="J244" s="281" t="s">
        <v>632</v>
      </c>
      <c r="K244" s="281" t="s">
        <v>9006</v>
      </c>
      <c r="L244" s="194" t="s">
        <v>11</v>
      </c>
      <c r="M244" s="5" t="s">
        <v>4357</v>
      </c>
      <c r="N244" s="282">
        <v>44567</v>
      </c>
      <c r="O244" s="283">
        <v>44560</v>
      </c>
      <c r="P244" s="283">
        <v>44564</v>
      </c>
      <c r="Q244" s="284">
        <v>44562</v>
      </c>
      <c r="R244" s="285" t="s">
        <v>4484</v>
      </c>
      <c r="S244" s="284"/>
      <c r="T244" s="286" t="s">
        <v>609</v>
      </c>
      <c r="U244" s="135"/>
      <c r="V244" s="135" t="s">
        <v>3897</v>
      </c>
      <c r="W244" s="276" t="s">
        <v>5235</v>
      </c>
    </row>
    <row r="245" spans="1:23" s="272" customFormat="1" ht="18" customHeight="1" x14ac:dyDescent="0.3">
      <c r="A245" s="295" t="s">
        <v>3627</v>
      </c>
      <c r="B245" s="135">
        <v>4875126</v>
      </c>
      <c r="C245" s="277" t="s">
        <v>4813</v>
      </c>
      <c r="D245" s="288">
        <v>44541</v>
      </c>
      <c r="E245" s="279" t="s">
        <v>594</v>
      </c>
      <c r="F245" s="289">
        <v>44540</v>
      </c>
      <c r="G245" s="135" t="s">
        <v>4352</v>
      </c>
      <c r="H245" s="135" t="s">
        <v>250</v>
      </c>
      <c r="I245" s="281" t="s">
        <v>4644</v>
      </c>
      <c r="J245" s="281" t="s">
        <v>45</v>
      </c>
      <c r="K245" s="281" t="s">
        <v>9009</v>
      </c>
      <c r="L245" s="135" t="s">
        <v>74</v>
      </c>
      <c r="M245" s="5" t="s">
        <v>4353</v>
      </c>
      <c r="N245" s="282">
        <v>44568</v>
      </c>
      <c r="O245" s="283">
        <v>44564</v>
      </c>
      <c r="P245" s="283">
        <v>44564</v>
      </c>
      <c r="Q245" s="284">
        <v>44562</v>
      </c>
      <c r="R245" s="285" t="s">
        <v>4482</v>
      </c>
      <c r="S245" s="284"/>
      <c r="T245" s="286" t="s">
        <v>609</v>
      </c>
      <c r="U245" s="135"/>
      <c r="V245" s="135" t="s">
        <v>3897</v>
      </c>
      <c r="W245" s="276" t="s">
        <v>5236</v>
      </c>
    </row>
    <row r="246" spans="1:23" s="272" customFormat="1" ht="18" customHeight="1" x14ac:dyDescent="0.3">
      <c r="A246" s="295" t="s">
        <v>1581</v>
      </c>
      <c r="B246" s="276" t="s">
        <v>630</v>
      </c>
      <c r="C246" s="277" t="s">
        <v>630</v>
      </c>
      <c r="D246" s="288">
        <v>44567</v>
      </c>
      <c r="E246" s="279" t="s">
        <v>630</v>
      </c>
      <c r="F246" s="289">
        <v>44540</v>
      </c>
      <c r="G246" s="135" t="s">
        <v>7675</v>
      </c>
      <c r="H246" s="135" t="s">
        <v>232</v>
      </c>
      <c r="I246" s="281" t="s">
        <v>8863</v>
      </c>
      <c r="J246" s="281" t="s">
        <v>8377</v>
      </c>
      <c r="K246" s="281" t="s">
        <v>9004</v>
      </c>
      <c r="L246" s="135" t="s">
        <v>20</v>
      </c>
      <c r="M246" s="5" t="s">
        <v>4351</v>
      </c>
      <c r="N246" s="282" t="s">
        <v>1253</v>
      </c>
      <c r="O246" s="283" t="s">
        <v>1253</v>
      </c>
      <c r="P246" s="283" t="s">
        <v>1253</v>
      </c>
      <c r="Q246" s="284" t="s">
        <v>1253</v>
      </c>
      <c r="R246" s="285" t="s">
        <v>4485</v>
      </c>
      <c r="S246" s="280" t="s">
        <v>1253</v>
      </c>
      <c r="T246" s="286" t="s">
        <v>623</v>
      </c>
      <c r="U246" s="135"/>
      <c r="V246" s="135"/>
      <c r="W246" s="276" t="s">
        <v>630</v>
      </c>
    </row>
    <row r="247" spans="1:23" s="272" customFormat="1" ht="18" customHeight="1" x14ac:dyDescent="0.3">
      <c r="A247" s="295" t="s">
        <v>3627</v>
      </c>
      <c r="B247" s="135">
        <v>5086351</v>
      </c>
      <c r="C247" s="277" t="s">
        <v>6546</v>
      </c>
      <c r="D247" s="288">
        <v>44699</v>
      </c>
      <c r="E247" s="279" t="s">
        <v>594</v>
      </c>
      <c r="F247" s="289">
        <v>44540</v>
      </c>
      <c r="G247" s="135" t="s">
        <v>4354</v>
      </c>
      <c r="H247" s="135" t="s">
        <v>250</v>
      </c>
      <c r="I247" s="281" t="s">
        <v>4644</v>
      </c>
      <c r="J247" s="281" t="s">
        <v>45</v>
      </c>
      <c r="K247" s="281" t="s">
        <v>9009</v>
      </c>
      <c r="L247" s="135" t="s">
        <v>20</v>
      </c>
      <c r="M247" s="5" t="s">
        <v>4355</v>
      </c>
      <c r="N247" s="282">
        <v>44703</v>
      </c>
      <c r="O247" s="283">
        <v>44699</v>
      </c>
      <c r="P247" s="283">
        <v>44699</v>
      </c>
      <c r="Q247" s="284">
        <v>44699</v>
      </c>
      <c r="R247" s="285" t="s">
        <v>4495</v>
      </c>
      <c r="S247" s="284"/>
      <c r="T247" s="286" t="s">
        <v>623</v>
      </c>
      <c r="U247" s="135"/>
      <c r="V247" s="135" t="s">
        <v>2821</v>
      </c>
      <c r="W247" s="276" t="s">
        <v>5237</v>
      </c>
    </row>
    <row r="248" spans="1:23" s="272" customFormat="1" ht="18" customHeight="1" x14ac:dyDescent="0.3">
      <c r="A248" s="295" t="s">
        <v>5</v>
      </c>
      <c r="B248" s="276" t="s">
        <v>319</v>
      </c>
      <c r="C248" s="277"/>
      <c r="D248" s="288"/>
      <c r="E248" s="279"/>
      <c r="F248" s="289">
        <v>44540</v>
      </c>
      <c r="G248" s="135" t="s">
        <v>4358</v>
      </c>
      <c r="H248" s="135" t="s">
        <v>64</v>
      </c>
      <c r="I248" s="281" t="s">
        <v>4644</v>
      </c>
      <c r="J248" s="281" t="s">
        <v>645</v>
      </c>
      <c r="K248" s="281" t="s">
        <v>9002</v>
      </c>
      <c r="L248" s="135" t="s">
        <v>27</v>
      </c>
      <c r="M248" s="5" t="s">
        <v>4359</v>
      </c>
      <c r="N248" s="282"/>
      <c r="O248" s="283"/>
      <c r="P248" s="283"/>
      <c r="Q248" s="284"/>
      <c r="R248" s="285" t="s">
        <v>4490</v>
      </c>
      <c r="S248" s="284"/>
      <c r="T248" s="286" t="s">
        <v>605</v>
      </c>
      <c r="U248" s="135"/>
      <c r="V248" s="135"/>
      <c r="W248" s="276" t="s">
        <v>5238</v>
      </c>
    </row>
    <row r="249" spans="1:23" s="272" customFormat="1" ht="18" customHeight="1" x14ac:dyDescent="0.3">
      <c r="A249" s="295" t="s">
        <v>3627</v>
      </c>
      <c r="B249" s="135">
        <v>5013987</v>
      </c>
      <c r="C249" s="277" t="s">
        <v>6547</v>
      </c>
      <c r="D249" s="288">
        <v>44636</v>
      </c>
      <c r="E249" s="279" t="s">
        <v>594</v>
      </c>
      <c r="F249" s="289">
        <v>44541</v>
      </c>
      <c r="G249" s="135" t="s">
        <v>4363</v>
      </c>
      <c r="H249" s="135" t="s">
        <v>37</v>
      </c>
      <c r="I249" s="281" t="s">
        <v>685</v>
      </c>
      <c r="J249" s="281" t="s">
        <v>38</v>
      </c>
      <c r="K249" s="281" t="s">
        <v>9001</v>
      </c>
      <c r="L249" s="135" t="s">
        <v>20</v>
      </c>
      <c r="M249" s="5" t="s">
        <v>4362</v>
      </c>
      <c r="N249" s="282">
        <v>44652</v>
      </c>
      <c r="O249" s="283">
        <v>44642</v>
      </c>
      <c r="P249" s="283">
        <v>44639</v>
      </c>
      <c r="Q249" s="284">
        <v>44643</v>
      </c>
      <c r="R249" s="285" t="s">
        <v>4489</v>
      </c>
      <c r="S249" s="284"/>
      <c r="T249" s="286" t="s">
        <v>605</v>
      </c>
      <c r="U249" s="135"/>
      <c r="V249" s="135" t="s">
        <v>5568</v>
      </c>
      <c r="W249" s="276" t="s">
        <v>5239</v>
      </c>
    </row>
    <row r="250" spans="1:23" s="272" customFormat="1" ht="18" customHeight="1" x14ac:dyDescent="0.3">
      <c r="A250" s="295" t="s">
        <v>3627</v>
      </c>
      <c r="B250" s="135">
        <v>4921489</v>
      </c>
      <c r="C250" s="277" t="s">
        <v>6548</v>
      </c>
      <c r="D250" s="288">
        <v>44580</v>
      </c>
      <c r="E250" s="279" t="s">
        <v>594</v>
      </c>
      <c r="F250" s="289">
        <v>44543</v>
      </c>
      <c r="G250" s="135" t="s">
        <v>4370</v>
      </c>
      <c r="H250" s="135" t="s">
        <v>4348</v>
      </c>
      <c r="I250" s="281" t="s">
        <v>7086</v>
      </c>
      <c r="J250" s="281" t="s">
        <v>8377</v>
      </c>
      <c r="K250" s="281" t="s">
        <v>9004</v>
      </c>
      <c r="L250" s="135" t="s">
        <v>27</v>
      </c>
      <c r="M250" s="5" t="s">
        <v>4373</v>
      </c>
      <c r="N250" s="282">
        <v>44602</v>
      </c>
      <c r="O250" s="283">
        <v>44589</v>
      </c>
      <c r="P250" s="283">
        <v>44585</v>
      </c>
      <c r="Q250" s="284">
        <v>44590</v>
      </c>
      <c r="R250" s="285" t="s">
        <v>4485</v>
      </c>
      <c r="S250" s="284"/>
      <c r="T250" s="286" t="s">
        <v>623</v>
      </c>
      <c r="U250" s="135"/>
      <c r="V250" s="135" t="s">
        <v>3898</v>
      </c>
      <c r="W250" s="276" t="s">
        <v>5240</v>
      </c>
    </row>
    <row r="251" spans="1:23" s="272" customFormat="1" ht="18" customHeight="1" x14ac:dyDescent="0.3">
      <c r="A251" s="295" t="s">
        <v>3627</v>
      </c>
      <c r="B251" s="124">
        <v>4924219</v>
      </c>
      <c r="C251" s="277" t="s">
        <v>6549</v>
      </c>
      <c r="D251" s="288">
        <v>44589</v>
      </c>
      <c r="E251" s="279" t="s">
        <v>594</v>
      </c>
      <c r="F251" s="289">
        <v>44543</v>
      </c>
      <c r="G251" s="135" t="s">
        <v>4374</v>
      </c>
      <c r="H251" s="135" t="s">
        <v>250</v>
      </c>
      <c r="I251" s="281" t="s">
        <v>4644</v>
      </c>
      <c r="J251" s="281" t="s">
        <v>18</v>
      </c>
      <c r="K251" s="281" t="s">
        <v>9005</v>
      </c>
      <c r="L251" s="135" t="s">
        <v>20</v>
      </c>
      <c r="M251" s="5" t="s">
        <v>4375</v>
      </c>
      <c r="N251" s="282">
        <v>44614</v>
      </c>
      <c r="O251" s="283">
        <v>44590</v>
      </c>
      <c r="P251" s="283">
        <v>44613</v>
      </c>
      <c r="Q251" s="284">
        <v>44613</v>
      </c>
      <c r="R251" s="285" t="s">
        <v>4686</v>
      </c>
      <c r="S251" s="284"/>
      <c r="T251" s="286" t="s">
        <v>623</v>
      </c>
      <c r="U251" s="135"/>
      <c r="V251" s="135" t="s">
        <v>3898</v>
      </c>
      <c r="W251" s="276" t="s">
        <v>5241</v>
      </c>
    </row>
    <row r="252" spans="1:23" s="272" customFormat="1" ht="18" customHeight="1" x14ac:dyDescent="0.3">
      <c r="A252" s="295" t="s">
        <v>1581</v>
      </c>
      <c r="B252" s="276" t="s">
        <v>630</v>
      </c>
      <c r="C252" s="277" t="s">
        <v>630</v>
      </c>
      <c r="D252" s="288">
        <v>44583</v>
      </c>
      <c r="E252" s="279" t="s">
        <v>630</v>
      </c>
      <c r="F252" s="289">
        <v>44543</v>
      </c>
      <c r="G252" s="135" t="s">
        <v>4371</v>
      </c>
      <c r="H252" s="135" t="s">
        <v>4126</v>
      </c>
      <c r="I252" s="281" t="s">
        <v>8538</v>
      </c>
      <c r="J252" s="281" t="s">
        <v>622</v>
      </c>
      <c r="K252" s="281" t="s">
        <v>9007</v>
      </c>
      <c r="L252" s="135" t="s">
        <v>438</v>
      </c>
      <c r="M252" s="5" t="s">
        <v>4365</v>
      </c>
      <c r="N252" s="282" t="s">
        <v>1253</v>
      </c>
      <c r="O252" s="283" t="s">
        <v>1253</v>
      </c>
      <c r="P252" s="283" t="s">
        <v>1253</v>
      </c>
      <c r="Q252" s="284" t="s">
        <v>1253</v>
      </c>
      <c r="R252" s="285" t="s">
        <v>6544</v>
      </c>
      <c r="S252" s="280" t="s">
        <v>1253</v>
      </c>
      <c r="T252" s="286" t="s">
        <v>623</v>
      </c>
      <c r="U252" s="135"/>
      <c r="V252" s="135"/>
      <c r="W252" s="276" t="s">
        <v>630</v>
      </c>
    </row>
    <row r="253" spans="1:23" s="272" customFormat="1" ht="18" customHeight="1" x14ac:dyDescent="0.3">
      <c r="A253" s="295" t="s">
        <v>3627</v>
      </c>
      <c r="B253" s="135">
        <v>5028682</v>
      </c>
      <c r="C253" s="277" t="s">
        <v>6550</v>
      </c>
      <c r="D253" s="288">
        <v>44657</v>
      </c>
      <c r="E253" s="279" t="s">
        <v>594</v>
      </c>
      <c r="F253" s="289">
        <v>44543</v>
      </c>
      <c r="G253" s="135" t="s">
        <v>4369</v>
      </c>
      <c r="H253" s="135" t="s">
        <v>32</v>
      </c>
      <c r="I253" s="281" t="s">
        <v>685</v>
      </c>
      <c r="J253" s="281" t="s">
        <v>645</v>
      </c>
      <c r="K253" s="281" t="s">
        <v>9002</v>
      </c>
      <c r="L253" s="135" t="s">
        <v>27</v>
      </c>
      <c r="M253" s="5" t="s">
        <v>4372</v>
      </c>
      <c r="N253" s="282">
        <v>44670</v>
      </c>
      <c r="O253" s="283">
        <v>44663</v>
      </c>
      <c r="P253" s="283">
        <v>44659</v>
      </c>
      <c r="Q253" s="284">
        <v>44663</v>
      </c>
      <c r="R253" s="285" t="s">
        <v>4490</v>
      </c>
      <c r="S253" s="284"/>
      <c r="T253" s="286" t="s">
        <v>2564</v>
      </c>
      <c r="U253" s="135"/>
      <c r="V253" s="135" t="s">
        <v>5568</v>
      </c>
      <c r="W253" s="276" t="s">
        <v>5242</v>
      </c>
    </row>
    <row r="254" spans="1:23" s="272" customFormat="1" ht="18" customHeight="1" x14ac:dyDescent="0.3">
      <c r="A254" s="295" t="s">
        <v>3627</v>
      </c>
      <c r="B254" s="124">
        <v>4909060</v>
      </c>
      <c r="C254" s="277" t="s">
        <v>6551</v>
      </c>
      <c r="D254" s="288">
        <v>44583</v>
      </c>
      <c r="E254" s="279" t="s">
        <v>594</v>
      </c>
      <c r="F254" s="289">
        <v>44544</v>
      </c>
      <c r="G254" s="135" t="s">
        <v>4377</v>
      </c>
      <c r="H254" s="135" t="s">
        <v>50</v>
      </c>
      <c r="I254" s="281" t="s">
        <v>17</v>
      </c>
      <c r="J254" s="281" t="s">
        <v>18</v>
      </c>
      <c r="K254" s="281" t="s">
        <v>9005</v>
      </c>
      <c r="L254" s="135" t="s">
        <v>20</v>
      </c>
      <c r="M254" s="5" t="s">
        <v>4378</v>
      </c>
      <c r="N254" s="282">
        <v>44602</v>
      </c>
      <c r="O254" s="283">
        <v>44590</v>
      </c>
      <c r="P254" s="283">
        <v>44595</v>
      </c>
      <c r="Q254" s="284">
        <v>44594</v>
      </c>
      <c r="R254" s="285" t="s">
        <v>4686</v>
      </c>
      <c r="S254" s="284"/>
      <c r="T254" s="286" t="s">
        <v>609</v>
      </c>
      <c r="U254" s="135"/>
      <c r="V254" s="135" t="s">
        <v>3898</v>
      </c>
      <c r="W254" s="276" t="s">
        <v>5243</v>
      </c>
    </row>
    <row r="255" spans="1:23" s="272" customFormat="1" ht="18" customHeight="1" x14ac:dyDescent="0.3">
      <c r="A255" s="295" t="s">
        <v>3627</v>
      </c>
      <c r="B255" s="124">
        <v>4836480</v>
      </c>
      <c r="C255" s="277" t="s">
        <v>4793</v>
      </c>
      <c r="D255" s="288">
        <v>44545</v>
      </c>
      <c r="E255" s="279" t="s">
        <v>594</v>
      </c>
      <c r="F255" s="289">
        <v>44544</v>
      </c>
      <c r="G255" s="194" t="s">
        <v>7895</v>
      </c>
      <c r="H255" s="135" t="s">
        <v>92</v>
      </c>
      <c r="I255" s="281" t="s">
        <v>2454</v>
      </c>
      <c r="J255" s="281" t="s">
        <v>18</v>
      </c>
      <c r="K255" s="281" t="s">
        <v>9005</v>
      </c>
      <c r="L255" s="135" t="s">
        <v>11</v>
      </c>
      <c r="M255" s="5" t="s">
        <v>4376</v>
      </c>
      <c r="N255" s="282">
        <v>44566</v>
      </c>
      <c r="O255" s="283">
        <v>44560</v>
      </c>
      <c r="P255" s="283">
        <v>44564</v>
      </c>
      <c r="Q255" s="284">
        <v>44562</v>
      </c>
      <c r="R255" s="285" t="s">
        <v>4686</v>
      </c>
      <c r="S255" s="284"/>
      <c r="T255" s="286" t="s">
        <v>609</v>
      </c>
      <c r="U255" s="135"/>
      <c r="V255" s="135" t="s">
        <v>3897</v>
      </c>
      <c r="W255" s="276" t="s">
        <v>5244</v>
      </c>
    </row>
    <row r="256" spans="1:23" s="272" customFormat="1" ht="18" customHeight="1" x14ac:dyDescent="0.3">
      <c r="A256" s="295" t="s">
        <v>3627</v>
      </c>
      <c r="B256" s="124">
        <v>4866636</v>
      </c>
      <c r="C256" s="277" t="s">
        <v>4810</v>
      </c>
      <c r="D256" s="288">
        <v>44545</v>
      </c>
      <c r="E256" s="279" t="s">
        <v>594</v>
      </c>
      <c r="F256" s="289">
        <v>44544</v>
      </c>
      <c r="G256" s="194" t="s">
        <v>7896</v>
      </c>
      <c r="H256" s="135" t="s">
        <v>232</v>
      </c>
      <c r="I256" s="281" t="s">
        <v>8863</v>
      </c>
      <c r="J256" s="281" t="s">
        <v>45</v>
      </c>
      <c r="K256" s="281" t="s">
        <v>9009</v>
      </c>
      <c r="L256" s="135" t="s">
        <v>20</v>
      </c>
      <c r="M256" s="5" t="s">
        <v>4368</v>
      </c>
      <c r="N256" s="282">
        <v>44568</v>
      </c>
      <c r="O256" s="283">
        <v>44554</v>
      </c>
      <c r="P256" s="283">
        <v>44557</v>
      </c>
      <c r="Q256" s="284">
        <v>44560</v>
      </c>
      <c r="R256" s="285" t="s">
        <v>4482</v>
      </c>
      <c r="S256" s="284"/>
      <c r="T256" s="286" t="s">
        <v>623</v>
      </c>
      <c r="U256" s="135"/>
      <c r="V256" s="135" t="s">
        <v>3897</v>
      </c>
      <c r="W256" s="276" t="s">
        <v>5245</v>
      </c>
    </row>
    <row r="257" spans="1:23" s="272" customFormat="1" ht="18" customHeight="1" x14ac:dyDescent="0.3">
      <c r="A257" s="295" t="s">
        <v>3627</v>
      </c>
      <c r="B257" s="135">
        <v>5020570</v>
      </c>
      <c r="C257" s="277" t="s">
        <v>6552</v>
      </c>
      <c r="D257" s="288">
        <v>44643</v>
      </c>
      <c r="E257" s="279" t="s">
        <v>594</v>
      </c>
      <c r="F257" s="289">
        <v>44544</v>
      </c>
      <c r="G257" s="135" t="s">
        <v>4379</v>
      </c>
      <c r="H257" s="135" t="s">
        <v>725</v>
      </c>
      <c r="I257" s="281" t="s">
        <v>2454</v>
      </c>
      <c r="J257" s="281" t="s">
        <v>160</v>
      </c>
      <c r="K257" s="281" t="s">
        <v>9010</v>
      </c>
      <c r="L257" s="135" t="s">
        <v>20</v>
      </c>
      <c r="M257" s="5" t="s">
        <v>4380</v>
      </c>
      <c r="N257" s="282">
        <v>44653</v>
      </c>
      <c r="O257" s="283">
        <v>44648</v>
      </c>
      <c r="P257" s="283">
        <v>44643</v>
      </c>
      <c r="Q257" s="284">
        <v>44648</v>
      </c>
      <c r="R257" s="285" t="s">
        <v>4493</v>
      </c>
      <c r="S257" s="284"/>
      <c r="T257" s="286" t="s">
        <v>609</v>
      </c>
      <c r="U257" s="135"/>
      <c r="V257" s="135" t="s">
        <v>5568</v>
      </c>
      <c r="W257" s="276" t="s">
        <v>5246</v>
      </c>
    </row>
    <row r="258" spans="1:23" s="272" customFormat="1" ht="18" customHeight="1" x14ac:dyDescent="0.3">
      <c r="A258" s="295" t="s">
        <v>3627</v>
      </c>
      <c r="B258" s="135">
        <v>5013150</v>
      </c>
      <c r="C258" s="277" t="s">
        <v>6553</v>
      </c>
      <c r="D258" s="288">
        <v>44639</v>
      </c>
      <c r="E258" s="279" t="s">
        <v>594</v>
      </c>
      <c r="F258" s="289">
        <v>44544</v>
      </c>
      <c r="G258" s="135" t="s">
        <v>4381</v>
      </c>
      <c r="H258" s="135" t="s">
        <v>725</v>
      </c>
      <c r="I258" s="281" t="s">
        <v>2454</v>
      </c>
      <c r="J258" s="281" t="s">
        <v>160</v>
      </c>
      <c r="K258" s="281" t="s">
        <v>9010</v>
      </c>
      <c r="L258" s="135" t="s">
        <v>20</v>
      </c>
      <c r="M258" s="5" t="s">
        <v>4382</v>
      </c>
      <c r="N258" s="282">
        <v>44653</v>
      </c>
      <c r="O258" s="283">
        <v>44639</v>
      </c>
      <c r="P258" s="283">
        <v>44643</v>
      </c>
      <c r="Q258" s="284">
        <v>44646</v>
      </c>
      <c r="R258" s="285" t="s">
        <v>4493</v>
      </c>
      <c r="S258" s="284"/>
      <c r="T258" s="286" t="s">
        <v>609</v>
      </c>
      <c r="U258" s="135"/>
      <c r="V258" s="135" t="s">
        <v>5568</v>
      </c>
      <c r="W258" s="276" t="s">
        <v>5247</v>
      </c>
    </row>
    <row r="259" spans="1:23" s="272" customFormat="1" ht="18" customHeight="1" x14ac:dyDescent="0.3">
      <c r="A259" s="295" t="s">
        <v>3627</v>
      </c>
      <c r="B259" s="135">
        <v>5055514</v>
      </c>
      <c r="C259" s="277" t="s">
        <v>6554</v>
      </c>
      <c r="D259" s="288">
        <v>44678</v>
      </c>
      <c r="E259" s="279" t="s">
        <v>594</v>
      </c>
      <c r="F259" s="289">
        <v>44544</v>
      </c>
      <c r="G259" s="135" t="s">
        <v>4383</v>
      </c>
      <c r="H259" s="135" t="s">
        <v>725</v>
      </c>
      <c r="I259" s="281" t="s">
        <v>2454</v>
      </c>
      <c r="J259" s="281" t="s">
        <v>160</v>
      </c>
      <c r="K259" s="281" t="s">
        <v>9010</v>
      </c>
      <c r="L259" s="135" t="s">
        <v>20</v>
      </c>
      <c r="M259" s="5" t="s">
        <v>4384</v>
      </c>
      <c r="N259" s="282">
        <v>44716</v>
      </c>
      <c r="O259" s="283">
        <v>44680</v>
      </c>
      <c r="P259" s="283">
        <v>44678</v>
      </c>
      <c r="Q259" s="284">
        <v>44680</v>
      </c>
      <c r="R259" s="285" t="s">
        <v>4493</v>
      </c>
      <c r="S259" s="284"/>
      <c r="T259" s="286" t="s">
        <v>609</v>
      </c>
      <c r="U259" s="135"/>
      <c r="V259" s="135" t="s">
        <v>3901</v>
      </c>
      <c r="W259" s="276" t="s">
        <v>5248</v>
      </c>
    </row>
    <row r="260" spans="1:23" s="272" customFormat="1" ht="18" customHeight="1" x14ac:dyDescent="0.3">
      <c r="A260" s="295" t="s">
        <v>1581</v>
      </c>
      <c r="B260" s="276" t="s">
        <v>630</v>
      </c>
      <c r="C260" s="277" t="s">
        <v>630</v>
      </c>
      <c r="D260" s="288">
        <v>44625</v>
      </c>
      <c r="E260" s="279" t="s">
        <v>630</v>
      </c>
      <c r="F260" s="289">
        <v>44544</v>
      </c>
      <c r="G260" s="135" t="s">
        <v>4385</v>
      </c>
      <c r="H260" s="135" t="s">
        <v>4126</v>
      </c>
      <c r="I260" s="281" t="s">
        <v>8538</v>
      </c>
      <c r="J260" s="281" t="s">
        <v>626</v>
      </c>
      <c r="K260" s="281" t="s">
        <v>9003</v>
      </c>
      <c r="L260" s="135" t="s">
        <v>52</v>
      </c>
      <c r="M260" s="5" t="s">
        <v>4330</v>
      </c>
      <c r="N260" s="282" t="s">
        <v>1253</v>
      </c>
      <c r="O260" s="283" t="s">
        <v>1253</v>
      </c>
      <c r="P260" s="283" t="s">
        <v>1253</v>
      </c>
      <c r="Q260" s="284" t="s">
        <v>1253</v>
      </c>
      <c r="R260" s="285" t="s">
        <v>4687</v>
      </c>
      <c r="S260" s="280" t="s">
        <v>1253</v>
      </c>
      <c r="T260" s="286" t="s">
        <v>623</v>
      </c>
      <c r="U260" s="135"/>
      <c r="V260" s="135"/>
      <c r="W260" s="276" t="s">
        <v>630</v>
      </c>
    </row>
    <row r="261" spans="1:23" s="272" customFormat="1" ht="18" customHeight="1" x14ac:dyDescent="0.3">
      <c r="A261" s="295" t="s">
        <v>1581</v>
      </c>
      <c r="B261" s="276" t="s">
        <v>630</v>
      </c>
      <c r="C261" s="277" t="s">
        <v>630</v>
      </c>
      <c r="D261" s="288">
        <v>44618</v>
      </c>
      <c r="E261" s="279" t="s">
        <v>630</v>
      </c>
      <c r="F261" s="289">
        <v>44544</v>
      </c>
      <c r="G261" s="135" t="s">
        <v>4386</v>
      </c>
      <c r="H261" s="135" t="s">
        <v>16</v>
      </c>
      <c r="I261" s="281" t="s">
        <v>7086</v>
      </c>
      <c r="J261" s="281" t="s">
        <v>645</v>
      </c>
      <c r="K261" s="281" t="s">
        <v>9002</v>
      </c>
      <c r="L261" s="135" t="s">
        <v>20</v>
      </c>
      <c r="M261" s="5" t="s">
        <v>4387</v>
      </c>
      <c r="N261" s="282" t="s">
        <v>1253</v>
      </c>
      <c r="O261" s="283" t="s">
        <v>1253</v>
      </c>
      <c r="P261" s="283" t="s">
        <v>1253</v>
      </c>
      <c r="Q261" s="284" t="s">
        <v>1253</v>
      </c>
      <c r="R261" s="285" t="s">
        <v>4490</v>
      </c>
      <c r="S261" s="280" t="s">
        <v>1253</v>
      </c>
      <c r="T261" s="286" t="s">
        <v>605</v>
      </c>
      <c r="U261" s="135"/>
      <c r="V261" s="135"/>
      <c r="W261" s="276" t="s">
        <v>630</v>
      </c>
    </row>
    <row r="262" spans="1:23" s="272" customFormat="1" ht="18" customHeight="1" x14ac:dyDescent="0.3">
      <c r="A262" s="295" t="s">
        <v>3627</v>
      </c>
      <c r="B262" s="124">
        <v>4855453</v>
      </c>
      <c r="C262" s="277" t="s">
        <v>4791</v>
      </c>
      <c r="D262" s="289">
        <v>44545</v>
      </c>
      <c r="E262" s="279" t="s">
        <v>594</v>
      </c>
      <c r="F262" s="289">
        <v>44545</v>
      </c>
      <c r="G262" s="194" t="s">
        <v>7897</v>
      </c>
      <c r="H262" s="135" t="s">
        <v>4126</v>
      </c>
      <c r="I262" s="281" t="s">
        <v>8538</v>
      </c>
      <c r="J262" s="281" t="s">
        <v>45</v>
      </c>
      <c r="K262" s="281" t="s">
        <v>9009</v>
      </c>
      <c r="L262" s="135" t="s">
        <v>20</v>
      </c>
      <c r="M262" s="5" t="s">
        <v>4393</v>
      </c>
      <c r="N262" s="282">
        <v>44566</v>
      </c>
      <c r="O262" s="283">
        <v>44557</v>
      </c>
      <c r="P262" s="283">
        <v>44565</v>
      </c>
      <c r="Q262" s="284">
        <v>44562</v>
      </c>
      <c r="R262" s="285" t="s">
        <v>4495</v>
      </c>
      <c r="S262" s="284"/>
      <c r="T262" s="286" t="s">
        <v>605</v>
      </c>
      <c r="U262" s="135"/>
      <c r="V262" s="135" t="s">
        <v>3897</v>
      </c>
      <c r="W262" s="276" t="s">
        <v>5249</v>
      </c>
    </row>
    <row r="263" spans="1:23" s="272" customFormat="1" ht="18" customHeight="1" x14ac:dyDescent="0.3">
      <c r="A263" s="295" t="s">
        <v>3627</v>
      </c>
      <c r="B263" s="124">
        <v>4836470</v>
      </c>
      <c r="C263" s="277" t="s">
        <v>4795</v>
      </c>
      <c r="D263" s="289">
        <v>44545</v>
      </c>
      <c r="E263" s="279" t="s">
        <v>594</v>
      </c>
      <c r="F263" s="289">
        <v>44545</v>
      </c>
      <c r="G263" s="135" t="s">
        <v>4392</v>
      </c>
      <c r="H263" s="135" t="s">
        <v>82</v>
      </c>
      <c r="I263" s="281" t="s">
        <v>4644</v>
      </c>
      <c r="J263" s="281" t="s">
        <v>45</v>
      </c>
      <c r="K263" s="281" t="s">
        <v>9009</v>
      </c>
      <c r="L263" s="135" t="s">
        <v>20</v>
      </c>
      <c r="M263" s="5" t="s">
        <v>4391</v>
      </c>
      <c r="N263" s="282">
        <v>44566</v>
      </c>
      <c r="O263" s="283">
        <v>44561</v>
      </c>
      <c r="P263" s="283">
        <v>44564</v>
      </c>
      <c r="Q263" s="284">
        <v>44562</v>
      </c>
      <c r="R263" s="285" t="s">
        <v>4495</v>
      </c>
      <c r="S263" s="284"/>
      <c r="T263" s="286" t="s">
        <v>623</v>
      </c>
      <c r="U263" s="135"/>
      <c r="V263" s="135" t="s">
        <v>3897</v>
      </c>
      <c r="W263" s="276" t="s">
        <v>5250</v>
      </c>
    </row>
    <row r="264" spans="1:23" s="272" customFormat="1" ht="18" customHeight="1" x14ac:dyDescent="0.3">
      <c r="A264" s="295" t="s">
        <v>3627</v>
      </c>
      <c r="B264" s="124">
        <v>4875128</v>
      </c>
      <c r="C264" s="277" t="s">
        <v>4837</v>
      </c>
      <c r="D264" s="289">
        <v>44545</v>
      </c>
      <c r="E264" s="279" t="s">
        <v>594</v>
      </c>
      <c r="F264" s="289">
        <v>44545</v>
      </c>
      <c r="G264" s="135" t="s">
        <v>4390</v>
      </c>
      <c r="H264" s="135" t="s">
        <v>3367</v>
      </c>
      <c r="I264" s="281" t="s">
        <v>7086</v>
      </c>
      <c r="J264" s="281" t="s">
        <v>45</v>
      </c>
      <c r="K264" s="281" t="s">
        <v>9009</v>
      </c>
      <c r="L264" s="135" t="s">
        <v>20</v>
      </c>
      <c r="M264" s="5" t="s">
        <v>4350</v>
      </c>
      <c r="N264" s="282">
        <v>44575</v>
      </c>
      <c r="O264" s="283">
        <v>44560</v>
      </c>
      <c r="P264" s="283">
        <v>44564</v>
      </c>
      <c r="Q264" s="284">
        <v>44562</v>
      </c>
      <c r="R264" s="285" t="s">
        <v>4482</v>
      </c>
      <c r="S264" s="284"/>
      <c r="T264" s="286" t="s">
        <v>605</v>
      </c>
      <c r="U264" s="135"/>
      <c r="V264" s="135" t="s">
        <v>3897</v>
      </c>
      <c r="W264" s="276" t="s">
        <v>5251</v>
      </c>
    </row>
    <row r="265" spans="1:23" s="272" customFormat="1" ht="18" customHeight="1" x14ac:dyDescent="0.3">
      <c r="A265" s="295" t="s">
        <v>3627</v>
      </c>
      <c r="B265" s="276">
        <v>5110372</v>
      </c>
      <c r="C265" s="277" t="s">
        <v>6555</v>
      </c>
      <c r="D265" s="288">
        <v>44711</v>
      </c>
      <c r="E265" s="279" t="s">
        <v>594</v>
      </c>
      <c r="F265" s="289">
        <v>44545</v>
      </c>
      <c r="G265" s="302" t="s">
        <v>4388</v>
      </c>
      <c r="H265" s="194" t="s">
        <v>250</v>
      </c>
      <c r="I265" s="281" t="s">
        <v>4644</v>
      </c>
      <c r="J265" s="281" t="s">
        <v>626</v>
      </c>
      <c r="K265" s="281" t="s">
        <v>9003</v>
      </c>
      <c r="L265" s="135" t="s">
        <v>4389</v>
      </c>
      <c r="M265" s="5" t="s">
        <v>4394</v>
      </c>
      <c r="N265" s="282">
        <v>44716</v>
      </c>
      <c r="O265" s="283">
        <v>44713</v>
      </c>
      <c r="P265" s="283">
        <v>44711</v>
      </c>
      <c r="Q265" s="284">
        <v>44712</v>
      </c>
      <c r="R265" s="285" t="s">
        <v>4687</v>
      </c>
      <c r="S265" s="284"/>
      <c r="T265" s="286" t="s">
        <v>623</v>
      </c>
      <c r="U265" s="135"/>
      <c r="V265" s="135" t="s">
        <v>3901</v>
      </c>
      <c r="W265" s="276" t="s">
        <v>5252</v>
      </c>
    </row>
    <row r="266" spans="1:23" s="272" customFormat="1" ht="18" customHeight="1" x14ac:dyDescent="0.3">
      <c r="A266" s="295" t="s">
        <v>3627</v>
      </c>
      <c r="B266" s="135">
        <v>4883706</v>
      </c>
      <c r="C266" s="277" t="s">
        <v>4790</v>
      </c>
      <c r="D266" s="288">
        <v>44547</v>
      </c>
      <c r="E266" s="279" t="s">
        <v>594</v>
      </c>
      <c r="F266" s="289">
        <v>44546</v>
      </c>
      <c r="G266" s="135" t="s">
        <v>4398</v>
      </c>
      <c r="H266" s="135" t="s">
        <v>175</v>
      </c>
      <c r="I266" s="281" t="s">
        <v>8863</v>
      </c>
      <c r="J266" s="281" t="s">
        <v>18</v>
      </c>
      <c r="K266" s="281" t="s">
        <v>9005</v>
      </c>
      <c r="L266" s="135" t="s">
        <v>11</v>
      </c>
      <c r="M266" s="5" t="s">
        <v>4397</v>
      </c>
      <c r="N266" s="282">
        <v>44565</v>
      </c>
      <c r="O266" s="283">
        <v>44560</v>
      </c>
      <c r="P266" s="283">
        <v>44557</v>
      </c>
      <c r="Q266" s="284">
        <v>44560</v>
      </c>
      <c r="R266" s="285" t="s">
        <v>4686</v>
      </c>
      <c r="S266" s="284"/>
      <c r="T266" s="286" t="s">
        <v>609</v>
      </c>
      <c r="U266" s="135"/>
      <c r="V266" s="135" t="s">
        <v>3897</v>
      </c>
      <c r="W266" s="276" t="s">
        <v>5253</v>
      </c>
    </row>
    <row r="267" spans="1:23" s="272" customFormat="1" ht="18" customHeight="1" x14ac:dyDescent="0.3">
      <c r="A267" s="295" t="s">
        <v>5</v>
      </c>
      <c r="B267" s="276" t="s">
        <v>319</v>
      </c>
      <c r="C267" s="277"/>
      <c r="D267" s="288"/>
      <c r="E267" s="279"/>
      <c r="F267" s="289">
        <v>44546</v>
      </c>
      <c r="G267" s="135" t="s">
        <v>4395</v>
      </c>
      <c r="H267" s="135" t="s">
        <v>64</v>
      </c>
      <c r="I267" s="281" t="s">
        <v>4644</v>
      </c>
      <c r="J267" s="281" t="s">
        <v>645</v>
      </c>
      <c r="K267" s="281" t="s">
        <v>9002</v>
      </c>
      <c r="L267" s="135" t="s">
        <v>20</v>
      </c>
      <c r="M267" s="5" t="s">
        <v>4331</v>
      </c>
      <c r="N267" s="282"/>
      <c r="O267" s="283"/>
      <c r="P267" s="283"/>
      <c r="Q267" s="284"/>
      <c r="R267" s="285" t="s">
        <v>4490</v>
      </c>
      <c r="S267" s="284"/>
      <c r="T267" s="286" t="s">
        <v>605</v>
      </c>
      <c r="U267" s="135"/>
      <c r="V267" s="135"/>
      <c r="W267" s="276" t="s">
        <v>5254</v>
      </c>
    </row>
    <row r="268" spans="1:23" s="272" customFormat="1" ht="18" customHeight="1" x14ac:dyDescent="0.3">
      <c r="A268" s="295" t="s">
        <v>1581</v>
      </c>
      <c r="B268" s="276" t="s">
        <v>630</v>
      </c>
      <c r="C268" s="277" t="s">
        <v>630</v>
      </c>
      <c r="D268" s="288">
        <v>44621</v>
      </c>
      <c r="E268" s="279" t="s">
        <v>630</v>
      </c>
      <c r="F268" s="289">
        <v>44546</v>
      </c>
      <c r="G268" s="135" t="s">
        <v>4400</v>
      </c>
      <c r="H268" s="135" t="s">
        <v>37</v>
      </c>
      <c r="I268" s="281" t="s">
        <v>685</v>
      </c>
      <c r="J268" s="281" t="s">
        <v>626</v>
      </c>
      <c r="K268" s="281" t="s">
        <v>9003</v>
      </c>
      <c r="L268" s="135" t="s">
        <v>87</v>
      </c>
      <c r="M268" s="5" t="s">
        <v>4399</v>
      </c>
      <c r="N268" s="282" t="s">
        <v>1253</v>
      </c>
      <c r="O268" s="283" t="s">
        <v>1253</v>
      </c>
      <c r="P268" s="283" t="s">
        <v>1253</v>
      </c>
      <c r="Q268" s="284" t="s">
        <v>1253</v>
      </c>
      <c r="R268" s="285" t="s">
        <v>4687</v>
      </c>
      <c r="S268" s="280" t="s">
        <v>1253</v>
      </c>
      <c r="T268" s="286" t="s">
        <v>605</v>
      </c>
      <c r="U268" s="135"/>
      <c r="V268" s="135"/>
      <c r="W268" s="276" t="s">
        <v>630</v>
      </c>
    </row>
    <row r="269" spans="1:23" s="272" customFormat="1" ht="18" customHeight="1" x14ac:dyDescent="0.3">
      <c r="A269" s="295" t="s">
        <v>3627</v>
      </c>
      <c r="B269" s="124">
        <v>4890728</v>
      </c>
      <c r="C269" s="277" t="s">
        <v>4832</v>
      </c>
      <c r="D269" s="288">
        <v>44568</v>
      </c>
      <c r="E269" s="279" t="s">
        <v>594</v>
      </c>
      <c r="F269" s="289">
        <v>44547</v>
      </c>
      <c r="G269" s="135" t="s">
        <v>4404</v>
      </c>
      <c r="H269" s="135" t="s">
        <v>64</v>
      </c>
      <c r="I269" s="281" t="s">
        <v>4644</v>
      </c>
      <c r="J269" s="281" t="s">
        <v>18</v>
      </c>
      <c r="K269" s="281" t="s">
        <v>9005</v>
      </c>
      <c r="L269" s="135" t="s">
        <v>20</v>
      </c>
      <c r="M269" s="5" t="s">
        <v>4403</v>
      </c>
      <c r="N269" s="282">
        <v>44573</v>
      </c>
      <c r="O269" s="283">
        <v>44571</v>
      </c>
      <c r="P269" s="283">
        <v>44571</v>
      </c>
      <c r="Q269" s="284" t="s">
        <v>1685</v>
      </c>
      <c r="R269" s="285" t="s">
        <v>4686</v>
      </c>
      <c r="S269" s="284"/>
      <c r="T269" s="286" t="s">
        <v>609</v>
      </c>
      <c r="U269" s="135"/>
      <c r="V269" s="135" t="s">
        <v>3897</v>
      </c>
      <c r="W269" s="276" t="s">
        <v>5255</v>
      </c>
    </row>
    <row r="270" spans="1:23" s="272" customFormat="1" ht="18" customHeight="1" x14ac:dyDescent="0.3">
      <c r="A270" s="295" t="s">
        <v>3627</v>
      </c>
      <c r="B270" s="124">
        <v>4881642</v>
      </c>
      <c r="C270" s="277" t="s">
        <v>4836</v>
      </c>
      <c r="D270" s="288">
        <v>44547</v>
      </c>
      <c r="E270" s="279" t="s">
        <v>594</v>
      </c>
      <c r="F270" s="289">
        <v>44547</v>
      </c>
      <c r="G270" s="135" t="s">
        <v>4396</v>
      </c>
      <c r="H270" s="135" t="s">
        <v>3367</v>
      </c>
      <c r="I270" s="281" t="s">
        <v>7086</v>
      </c>
      <c r="J270" s="281" t="s">
        <v>45</v>
      </c>
      <c r="K270" s="281" t="s">
        <v>9009</v>
      </c>
      <c r="L270" s="135" t="s">
        <v>27</v>
      </c>
      <c r="M270" s="5" t="s">
        <v>4364</v>
      </c>
      <c r="N270" s="282">
        <v>44575</v>
      </c>
      <c r="O270" s="283">
        <v>44559</v>
      </c>
      <c r="P270" s="283">
        <v>44564</v>
      </c>
      <c r="Q270" s="284">
        <v>44562</v>
      </c>
      <c r="R270" s="285" t="s">
        <v>4495</v>
      </c>
      <c r="S270" s="284"/>
      <c r="T270" s="286" t="s">
        <v>623</v>
      </c>
      <c r="U270" s="135"/>
      <c r="V270" s="135" t="s">
        <v>3897</v>
      </c>
      <c r="W270" s="276" t="s">
        <v>5256</v>
      </c>
    </row>
    <row r="271" spans="1:23" s="272" customFormat="1" ht="18" customHeight="1" x14ac:dyDescent="0.3">
      <c r="A271" s="295" t="s">
        <v>3627</v>
      </c>
      <c r="B271" s="276">
        <v>5106960</v>
      </c>
      <c r="C271" s="277" t="s">
        <v>6556</v>
      </c>
      <c r="D271" s="288">
        <v>44711</v>
      </c>
      <c r="E271" s="279" t="s">
        <v>594</v>
      </c>
      <c r="F271" s="289">
        <v>44547</v>
      </c>
      <c r="G271" s="135" t="s">
        <v>4402</v>
      </c>
      <c r="H271" s="135" t="s">
        <v>137</v>
      </c>
      <c r="I271" s="281" t="s">
        <v>17</v>
      </c>
      <c r="J271" s="281" t="s">
        <v>645</v>
      </c>
      <c r="K271" s="281" t="s">
        <v>9002</v>
      </c>
      <c r="L271" s="135" t="s">
        <v>20</v>
      </c>
      <c r="M271" s="5" t="s">
        <v>4401</v>
      </c>
      <c r="N271" s="282">
        <v>44725</v>
      </c>
      <c r="O271" s="283">
        <v>44711</v>
      </c>
      <c r="P271" s="283">
        <v>44707</v>
      </c>
      <c r="Q271" s="284">
        <v>44711</v>
      </c>
      <c r="R271" s="285" t="s">
        <v>4490</v>
      </c>
      <c r="S271" s="284"/>
      <c r="T271" s="286" t="s">
        <v>609</v>
      </c>
      <c r="U271" s="135"/>
      <c r="V271" s="135" t="s">
        <v>3901</v>
      </c>
      <c r="W271" s="276" t="s">
        <v>5257</v>
      </c>
    </row>
    <row r="272" spans="1:23" s="272" customFormat="1" ht="18" customHeight="1" x14ac:dyDescent="0.3">
      <c r="A272" s="295" t="s">
        <v>3627</v>
      </c>
      <c r="B272" s="135">
        <v>5106779</v>
      </c>
      <c r="C272" s="277" t="s">
        <v>6557</v>
      </c>
      <c r="D272" s="288">
        <v>44711</v>
      </c>
      <c r="E272" s="279" t="s">
        <v>594</v>
      </c>
      <c r="F272" s="289">
        <v>44547</v>
      </c>
      <c r="G272" s="135" t="s">
        <v>4408</v>
      </c>
      <c r="H272" s="135" t="s">
        <v>16</v>
      </c>
      <c r="I272" s="281" t="s">
        <v>7086</v>
      </c>
      <c r="J272" s="281" t="s">
        <v>18</v>
      </c>
      <c r="K272" s="281" t="s">
        <v>9005</v>
      </c>
      <c r="L272" s="135" t="s">
        <v>11</v>
      </c>
      <c r="M272" s="5" t="s">
        <v>4407</v>
      </c>
      <c r="N272" s="282">
        <v>44729</v>
      </c>
      <c r="O272" s="283">
        <v>44707</v>
      </c>
      <c r="P272" s="283">
        <v>44706</v>
      </c>
      <c r="Q272" s="284">
        <v>44711</v>
      </c>
      <c r="R272" s="285" t="s">
        <v>4685</v>
      </c>
      <c r="S272" s="284"/>
      <c r="T272" s="286" t="s">
        <v>605</v>
      </c>
      <c r="U272" s="135"/>
      <c r="V272" s="135" t="s">
        <v>3901</v>
      </c>
      <c r="W272" s="276" t="s">
        <v>5258</v>
      </c>
    </row>
    <row r="273" spans="1:23" s="272" customFormat="1" ht="18" customHeight="1" x14ac:dyDescent="0.3">
      <c r="A273" s="295" t="s">
        <v>3627</v>
      </c>
      <c r="B273" s="276">
        <v>5102692</v>
      </c>
      <c r="C273" s="277" t="s">
        <v>6558</v>
      </c>
      <c r="D273" s="288">
        <v>44711</v>
      </c>
      <c r="E273" s="279" t="s">
        <v>594</v>
      </c>
      <c r="F273" s="289">
        <v>44547</v>
      </c>
      <c r="G273" s="135" t="s">
        <v>4406</v>
      </c>
      <c r="H273" s="135" t="s">
        <v>232</v>
      </c>
      <c r="I273" s="281" t="s">
        <v>8863</v>
      </c>
      <c r="J273" s="281" t="s">
        <v>645</v>
      </c>
      <c r="K273" s="281" t="s">
        <v>9002</v>
      </c>
      <c r="L273" s="135" t="s">
        <v>20</v>
      </c>
      <c r="M273" s="5" t="s">
        <v>4405</v>
      </c>
      <c r="N273" s="282">
        <v>44713</v>
      </c>
      <c r="O273" s="283">
        <v>44713</v>
      </c>
      <c r="P273" s="283">
        <v>44706</v>
      </c>
      <c r="Q273" s="284">
        <v>44712</v>
      </c>
      <c r="R273" s="285" t="s">
        <v>4490</v>
      </c>
      <c r="S273" s="284"/>
      <c r="T273" s="286" t="s">
        <v>609</v>
      </c>
      <c r="U273" s="135"/>
      <c r="V273" s="135" t="s">
        <v>3901</v>
      </c>
      <c r="W273" s="276" t="s">
        <v>5259</v>
      </c>
    </row>
    <row r="274" spans="1:23" s="272" customFormat="1" ht="18" customHeight="1" x14ac:dyDescent="0.3">
      <c r="A274" s="295" t="s">
        <v>3627</v>
      </c>
      <c r="B274" s="124">
        <v>4866906</v>
      </c>
      <c r="C274" s="277" t="s">
        <v>4807</v>
      </c>
      <c r="D274" s="288">
        <v>44550</v>
      </c>
      <c r="E274" s="279" t="s">
        <v>594</v>
      </c>
      <c r="F274" s="289">
        <v>44548</v>
      </c>
      <c r="G274" s="135" t="s">
        <v>4411</v>
      </c>
      <c r="H274" s="135" t="s">
        <v>175</v>
      </c>
      <c r="I274" s="281" t="s">
        <v>8863</v>
      </c>
      <c r="J274" s="281" t="s">
        <v>45</v>
      </c>
      <c r="K274" s="281" t="s">
        <v>9009</v>
      </c>
      <c r="L274" s="135" t="s">
        <v>20</v>
      </c>
      <c r="M274" s="5" t="s">
        <v>4410</v>
      </c>
      <c r="N274" s="282">
        <v>44567</v>
      </c>
      <c r="O274" s="283">
        <v>44561</v>
      </c>
      <c r="P274" s="283">
        <v>44564</v>
      </c>
      <c r="Q274" s="284">
        <v>44562</v>
      </c>
      <c r="R274" s="285" t="s">
        <v>4495</v>
      </c>
      <c r="S274" s="284"/>
      <c r="T274" s="286" t="s">
        <v>609</v>
      </c>
      <c r="U274" s="135"/>
      <c r="V274" s="135" t="s">
        <v>3897</v>
      </c>
      <c r="W274" s="276" t="s">
        <v>5260</v>
      </c>
    </row>
    <row r="275" spans="1:23" s="272" customFormat="1" ht="18" customHeight="1" x14ac:dyDescent="0.3">
      <c r="A275" s="295" t="s">
        <v>1581</v>
      </c>
      <c r="B275" s="276" t="s">
        <v>630</v>
      </c>
      <c r="C275" s="277" t="s">
        <v>630</v>
      </c>
      <c r="D275" s="288">
        <v>44620</v>
      </c>
      <c r="E275" s="279" t="s">
        <v>630</v>
      </c>
      <c r="F275" s="289">
        <v>44548</v>
      </c>
      <c r="G275" s="135" t="s">
        <v>4409</v>
      </c>
      <c r="H275" s="135" t="s">
        <v>4348</v>
      </c>
      <c r="I275" s="281" t="s">
        <v>7086</v>
      </c>
      <c r="J275" s="281" t="s">
        <v>45</v>
      </c>
      <c r="K275" s="281" t="s">
        <v>9009</v>
      </c>
      <c r="L275" s="135" t="s">
        <v>74</v>
      </c>
      <c r="M275" s="5" t="s">
        <v>4366</v>
      </c>
      <c r="N275" s="282" t="s">
        <v>1253</v>
      </c>
      <c r="O275" s="283" t="s">
        <v>1253</v>
      </c>
      <c r="P275" s="283" t="s">
        <v>1253</v>
      </c>
      <c r="Q275" s="284" t="s">
        <v>1253</v>
      </c>
      <c r="R275" s="285" t="s">
        <v>4482</v>
      </c>
      <c r="S275" s="280" t="s">
        <v>1253</v>
      </c>
      <c r="T275" s="286" t="s">
        <v>623</v>
      </c>
      <c r="U275" s="135"/>
      <c r="V275" s="135"/>
      <c r="W275" s="276" t="s">
        <v>630</v>
      </c>
    </row>
    <row r="276" spans="1:23" s="272" customFormat="1" ht="18" customHeight="1" x14ac:dyDescent="0.3">
      <c r="A276" s="295" t="s">
        <v>3627</v>
      </c>
      <c r="B276" s="136">
        <v>4866977</v>
      </c>
      <c r="C276" s="277" t="s">
        <v>4797</v>
      </c>
      <c r="D276" s="288">
        <v>44550</v>
      </c>
      <c r="E276" s="279" t="s">
        <v>594</v>
      </c>
      <c r="F276" s="289">
        <v>44550</v>
      </c>
      <c r="G276" s="135" t="s">
        <v>4414</v>
      </c>
      <c r="H276" s="135" t="s">
        <v>175</v>
      </c>
      <c r="I276" s="281" t="s">
        <v>8863</v>
      </c>
      <c r="J276" s="281" t="s">
        <v>2943</v>
      </c>
      <c r="K276" s="281">
        <v>2400000</v>
      </c>
      <c r="L276" s="135" t="s">
        <v>20</v>
      </c>
      <c r="M276" s="5" t="s">
        <v>4415</v>
      </c>
      <c r="N276" s="282">
        <v>44566</v>
      </c>
      <c r="O276" s="283">
        <v>44564</v>
      </c>
      <c r="P276" s="283">
        <v>44557</v>
      </c>
      <c r="Q276" s="284">
        <v>44560</v>
      </c>
      <c r="R276" s="285" t="s">
        <v>6447</v>
      </c>
      <c r="S276" s="284"/>
      <c r="T276" s="286" t="s">
        <v>623</v>
      </c>
      <c r="U276" s="135"/>
      <c r="V276" s="135" t="s">
        <v>3897</v>
      </c>
      <c r="W276" s="276" t="s">
        <v>5261</v>
      </c>
    </row>
    <row r="277" spans="1:23" s="272" customFormat="1" ht="18" customHeight="1" x14ac:dyDescent="0.3">
      <c r="A277" s="295" t="s">
        <v>3627</v>
      </c>
      <c r="B277" s="136">
        <v>4875129</v>
      </c>
      <c r="C277" s="277" t="s">
        <v>4829</v>
      </c>
      <c r="D277" s="288">
        <v>44550</v>
      </c>
      <c r="E277" s="279" t="s">
        <v>594</v>
      </c>
      <c r="F277" s="289">
        <v>44550</v>
      </c>
      <c r="G277" s="135" t="s">
        <v>4422</v>
      </c>
      <c r="H277" s="135" t="s">
        <v>82</v>
      </c>
      <c r="I277" s="281" t="s">
        <v>4644</v>
      </c>
      <c r="J277" s="281" t="s">
        <v>45</v>
      </c>
      <c r="K277" s="281" t="s">
        <v>9009</v>
      </c>
      <c r="L277" s="135" t="s">
        <v>20</v>
      </c>
      <c r="M277" s="5" t="s">
        <v>4423</v>
      </c>
      <c r="N277" s="282">
        <v>44571</v>
      </c>
      <c r="O277" s="283">
        <v>44566</v>
      </c>
      <c r="P277" s="283">
        <v>44567</v>
      </c>
      <c r="Q277" s="284">
        <v>44566</v>
      </c>
      <c r="R277" s="285" t="s">
        <v>4482</v>
      </c>
      <c r="S277" s="284"/>
      <c r="T277" s="286" t="s">
        <v>605</v>
      </c>
      <c r="U277" s="135"/>
      <c r="V277" s="135" t="s">
        <v>3897</v>
      </c>
      <c r="W277" s="276" t="s">
        <v>5262</v>
      </c>
    </row>
    <row r="278" spans="1:23" s="272" customFormat="1" ht="18" customHeight="1" x14ac:dyDescent="0.3">
      <c r="A278" s="295" t="s">
        <v>3627</v>
      </c>
      <c r="B278" s="136">
        <v>4839494</v>
      </c>
      <c r="C278" s="277" t="s">
        <v>4830</v>
      </c>
      <c r="D278" s="288">
        <v>44551</v>
      </c>
      <c r="E278" s="279" t="s">
        <v>594</v>
      </c>
      <c r="F278" s="289">
        <v>44550</v>
      </c>
      <c r="G278" s="135" t="s">
        <v>4425</v>
      </c>
      <c r="H278" s="135" t="s">
        <v>50</v>
      </c>
      <c r="I278" s="281" t="s">
        <v>17</v>
      </c>
      <c r="J278" s="281" t="s">
        <v>38</v>
      </c>
      <c r="K278" s="281" t="s">
        <v>9001</v>
      </c>
      <c r="L278" s="135" t="s">
        <v>20</v>
      </c>
      <c r="M278" s="5" t="s">
        <v>4426</v>
      </c>
      <c r="N278" s="282">
        <v>44571</v>
      </c>
      <c r="O278" s="283">
        <v>44568</v>
      </c>
      <c r="P278" s="283">
        <v>44568</v>
      </c>
      <c r="Q278" s="284">
        <v>44568</v>
      </c>
      <c r="R278" s="285" t="s">
        <v>4486</v>
      </c>
      <c r="S278" s="284"/>
      <c r="T278" s="286" t="s">
        <v>609</v>
      </c>
      <c r="U278" s="135"/>
      <c r="V278" s="135" t="s">
        <v>3897</v>
      </c>
      <c r="W278" s="276" t="s">
        <v>5263</v>
      </c>
    </row>
    <row r="279" spans="1:23" s="272" customFormat="1" ht="18" customHeight="1" x14ac:dyDescent="0.3">
      <c r="A279" s="295" t="s">
        <v>1581</v>
      </c>
      <c r="B279" s="276" t="s">
        <v>630</v>
      </c>
      <c r="C279" s="277" t="s">
        <v>630</v>
      </c>
      <c r="D279" s="288">
        <v>44665</v>
      </c>
      <c r="E279" s="279" t="s">
        <v>630</v>
      </c>
      <c r="F279" s="289">
        <v>44550</v>
      </c>
      <c r="G279" s="135" t="s">
        <v>4416</v>
      </c>
      <c r="H279" s="135" t="s">
        <v>686</v>
      </c>
      <c r="I279" s="281" t="s">
        <v>8862</v>
      </c>
      <c r="J279" s="281" t="s">
        <v>645</v>
      </c>
      <c r="K279" s="281" t="s">
        <v>9002</v>
      </c>
      <c r="L279" s="135" t="s">
        <v>20</v>
      </c>
      <c r="M279" s="5" t="s">
        <v>4417</v>
      </c>
      <c r="N279" s="282" t="s">
        <v>1253</v>
      </c>
      <c r="O279" s="283" t="s">
        <v>1253</v>
      </c>
      <c r="P279" s="283" t="s">
        <v>1253</v>
      </c>
      <c r="Q279" s="284" t="s">
        <v>1253</v>
      </c>
      <c r="R279" s="285" t="s">
        <v>4490</v>
      </c>
      <c r="S279" s="280" t="s">
        <v>1253</v>
      </c>
      <c r="T279" s="286" t="s">
        <v>2564</v>
      </c>
      <c r="U279" s="135"/>
      <c r="V279" s="135"/>
      <c r="W279" s="276" t="s">
        <v>630</v>
      </c>
    </row>
    <row r="280" spans="1:23" s="272" customFormat="1" ht="18" customHeight="1" x14ac:dyDescent="0.3">
      <c r="A280" s="295" t="s">
        <v>3627</v>
      </c>
      <c r="B280" s="135">
        <v>5029516</v>
      </c>
      <c r="C280" s="277" t="s">
        <v>6559</v>
      </c>
      <c r="D280" s="288">
        <v>44655</v>
      </c>
      <c r="E280" s="279" t="s">
        <v>594</v>
      </c>
      <c r="F280" s="289">
        <v>44550</v>
      </c>
      <c r="G280" s="135" t="s">
        <v>5764</v>
      </c>
      <c r="H280" s="135" t="s">
        <v>32</v>
      </c>
      <c r="I280" s="281" t="s">
        <v>685</v>
      </c>
      <c r="J280" s="281" t="s">
        <v>18</v>
      </c>
      <c r="K280" s="281" t="s">
        <v>9005</v>
      </c>
      <c r="L280" s="135" t="s">
        <v>11</v>
      </c>
      <c r="M280" s="5" t="s">
        <v>4412</v>
      </c>
      <c r="N280" s="282">
        <v>44690</v>
      </c>
      <c r="O280" s="283">
        <v>44674</v>
      </c>
      <c r="P280" s="283">
        <v>44670</v>
      </c>
      <c r="Q280" s="284">
        <v>44679</v>
      </c>
      <c r="R280" s="285" t="s">
        <v>4686</v>
      </c>
      <c r="S280" s="284"/>
      <c r="T280" s="286" t="s">
        <v>623</v>
      </c>
      <c r="U280" s="135"/>
      <c r="V280" s="135" t="s">
        <v>2821</v>
      </c>
      <c r="W280" s="276" t="s">
        <v>5264</v>
      </c>
    </row>
    <row r="281" spans="1:23" s="272" customFormat="1" ht="18" customHeight="1" x14ac:dyDescent="0.3">
      <c r="A281" s="295" t="s">
        <v>3627</v>
      </c>
      <c r="B281" s="136">
        <v>4974356</v>
      </c>
      <c r="C281" s="277" t="s">
        <v>6560</v>
      </c>
      <c r="D281" s="288">
        <v>44617</v>
      </c>
      <c r="E281" s="279" t="s">
        <v>594</v>
      </c>
      <c r="F281" s="289">
        <v>44550</v>
      </c>
      <c r="G281" s="135" t="s">
        <v>4418</v>
      </c>
      <c r="H281" s="135" t="s">
        <v>37</v>
      </c>
      <c r="I281" s="281" t="s">
        <v>685</v>
      </c>
      <c r="J281" s="281" t="s">
        <v>18</v>
      </c>
      <c r="K281" s="281" t="s">
        <v>9005</v>
      </c>
      <c r="L281" s="135" t="s">
        <v>20</v>
      </c>
      <c r="M281" s="5" t="s">
        <v>4419</v>
      </c>
      <c r="N281" s="282">
        <v>44639</v>
      </c>
      <c r="O281" s="283">
        <v>44625</v>
      </c>
      <c r="P281" s="283">
        <v>44625</v>
      </c>
      <c r="Q281" s="284">
        <v>44627</v>
      </c>
      <c r="R281" s="285" t="s">
        <v>4685</v>
      </c>
      <c r="S281" s="284"/>
      <c r="T281" s="286" t="s">
        <v>605</v>
      </c>
      <c r="U281" s="135"/>
      <c r="V281" s="287" t="s">
        <v>3899</v>
      </c>
      <c r="W281" s="276" t="s">
        <v>5265</v>
      </c>
    </row>
    <row r="282" spans="1:23" s="272" customFormat="1" ht="18" customHeight="1" x14ac:dyDescent="0.3">
      <c r="A282" s="295" t="s">
        <v>3627</v>
      </c>
      <c r="B282" s="135">
        <v>4948337</v>
      </c>
      <c r="C282" s="277" t="s">
        <v>6561</v>
      </c>
      <c r="D282" s="288">
        <v>44597</v>
      </c>
      <c r="E282" s="279" t="s">
        <v>594</v>
      </c>
      <c r="F282" s="289">
        <v>44550</v>
      </c>
      <c r="G282" s="135" t="s">
        <v>4420</v>
      </c>
      <c r="H282" s="135" t="s">
        <v>57</v>
      </c>
      <c r="I282" s="281" t="s">
        <v>8538</v>
      </c>
      <c r="J282" s="281" t="s">
        <v>622</v>
      </c>
      <c r="K282" s="281" t="s">
        <v>9007</v>
      </c>
      <c r="L282" s="135" t="s">
        <v>87</v>
      </c>
      <c r="M282" s="5" t="s">
        <v>4421</v>
      </c>
      <c r="N282" s="282">
        <v>44612</v>
      </c>
      <c r="O282" s="283">
        <v>44606</v>
      </c>
      <c r="P282" s="283">
        <v>44607</v>
      </c>
      <c r="Q282" s="284">
        <v>44606</v>
      </c>
      <c r="R282" s="285" t="s">
        <v>6562</v>
      </c>
      <c r="S282" s="284"/>
      <c r="T282" s="286" t="s">
        <v>623</v>
      </c>
      <c r="U282" s="135"/>
      <c r="V282" s="135" t="s">
        <v>3898</v>
      </c>
      <c r="W282" s="276" t="s">
        <v>5266</v>
      </c>
    </row>
    <row r="283" spans="1:23" s="272" customFormat="1" ht="18" customHeight="1" x14ac:dyDescent="0.3">
      <c r="A283" s="295" t="s">
        <v>3627</v>
      </c>
      <c r="B283" s="124">
        <v>5135591</v>
      </c>
      <c r="C283" s="277" t="s">
        <v>6952</v>
      </c>
      <c r="D283" s="288">
        <v>44722</v>
      </c>
      <c r="E283" s="279" t="s">
        <v>594</v>
      </c>
      <c r="F283" s="289">
        <v>44550</v>
      </c>
      <c r="G283" s="135" t="s">
        <v>4424</v>
      </c>
      <c r="H283" s="135" t="s">
        <v>137</v>
      </c>
      <c r="I283" s="281" t="s">
        <v>17</v>
      </c>
      <c r="J283" s="281" t="s">
        <v>645</v>
      </c>
      <c r="K283" s="281" t="s">
        <v>9002</v>
      </c>
      <c r="L283" s="194" t="s">
        <v>27</v>
      </c>
      <c r="M283" s="5" t="s">
        <v>4413</v>
      </c>
      <c r="N283" s="282">
        <v>44738</v>
      </c>
      <c r="O283" s="283">
        <v>44727</v>
      </c>
      <c r="P283" s="283">
        <v>44722</v>
      </c>
      <c r="Q283" s="284">
        <v>44732</v>
      </c>
      <c r="R283" s="285" t="s">
        <v>4490</v>
      </c>
      <c r="S283" s="284"/>
      <c r="T283" s="286" t="s">
        <v>623</v>
      </c>
      <c r="U283" s="135"/>
      <c r="V283" s="135" t="s">
        <v>3901</v>
      </c>
      <c r="W283" s="276" t="s">
        <v>5267</v>
      </c>
    </row>
    <row r="284" spans="1:23" s="272" customFormat="1" ht="18" customHeight="1" x14ac:dyDescent="0.3">
      <c r="A284" s="295" t="s">
        <v>1581</v>
      </c>
      <c r="B284" s="276" t="s">
        <v>630</v>
      </c>
      <c r="C284" s="277" t="s">
        <v>630</v>
      </c>
      <c r="D284" s="288">
        <v>44618</v>
      </c>
      <c r="E284" s="279" t="s">
        <v>630</v>
      </c>
      <c r="F284" s="289">
        <v>44551</v>
      </c>
      <c r="G284" s="135" t="s">
        <v>4427</v>
      </c>
      <c r="H284" s="135" t="s">
        <v>686</v>
      </c>
      <c r="I284" s="281" t="s">
        <v>8862</v>
      </c>
      <c r="J284" s="281" t="s">
        <v>645</v>
      </c>
      <c r="K284" s="281" t="s">
        <v>9002</v>
      </c>
      <c r="L284" s="135" t="s">
        <v>27</v>
      </c>
      <c r="M284" s="5" t="s">
        <v>4332</v>
      </c>
      <c r="N284" s="282" t="s">
        <v>1253</v>
      </c>
      <c r="O284" s="283" t="s">
        <v>1253</v>
      </c>
      <c r="P284" s="283" t="s">
        <v>1253</v>
      </c>
      <c r="Q284" s="284" t="s">
        <v>1253</v>
      </c>
      <c r="R284" s="285" t="s">
        <v>4490</v>
      </c>
      <c r="S284" s="280" t="s">
        <v>1253</v>
      </c>
      <c r="T284" s="286" t="s">
        <v>605</v>
      </c>
      <c r="U284" s="135"/>
      <c r="V284" s="135"/>
      <c r="W284" s="276" t="s">
        <v>630</v>
      </c>
    </row>
    <row r="285" spans="1:23" s="272" customFormat="1" ht="18" customHeight="1" x14ac:dyDescent="0.3">
      <c r="A285" s="295" t="s">
        <v>3627</v>
      </c>
      <c r="B285" s="124">
        <v>4903570</v>
      </c>
      <c r="C285" s="277" t="s">
        <v>4875</v>
      </c>
      <c r="D285" s="288">
        <v>44576</v>
      </c>
      <c r="E285" s="279" t="s">
        <v>594</v>
      </c>
      <c r="F285" s="289">
        <v>44552</v>
      </c>
      <c r="G285" s="135" t="s">
        <v>4432</v>
      </c>
      <c r="H285" s="135" t="s">
        <v>92</v>
      </c>
      <c r="I285" s="281" t="s">
        <v>2454</v>
      </c>
      <c r="J285" s="281" t="s">
        <v>2943</v>
      </c>
      <c r="K285" s="281">
        <v>2400000</v>
      </c>
      <c r="L285" s="135" t="s">
        <v>20</v>
      </c>
      <c r="M285" s="5" t="s">
        <v>4431</v>
      </c>
      <c r="N285" s="282">
        <v>44590</v>
      </c>
      <c r="O285" s="283">
        <v>44586</v>
      </c>
      <c r="P285" s="283">
        <v>44583</v>
      </c>
      <c r="Q285" s="284">
        <v>44589</v>
      </c>
      <c r="R285" s="285" t="s">
        <v>6518</v>
      </c>
      <c r="S285" s="284"/>
      <c r="T285" s="286" t="s">
        <v>605</v>
      </c>
      <c r="U285" s="135"/>
      <c r="V285" s="135" t="s">
        <v>3897</v>
      </c>
      <c r="W285" s="276" t="s">
        <v>5268</v>
      </c>
    </row>
    <row r="286" spans="1:23" s="272" customFormat="1" ht="18" customHeight="1" x14ac:dyDescent="0.3">
      <c r="A286" s="295" t="s">
        <v>1581</v>
      </c>
      <c r="B286" s="276" t="s">
        <v>630</v>
      </c>
      <c r="C286" s="277" t="s">
        <v>630</v>
      </c>
      <c r="D286" s="288">
        <v>44778</v>
      </c>
      <c r="E286" s="279" t="s">
        <v>630</v>
      </c>
      <c r="F286" s="289">
        <v>44552</v>
      </c>
      <c r="G286" s="135" t="s">
        <v>4430</v>
      </c>
      <c r="H286" s="194" t="s">
        <v>64</v>
      </c>
      <c r="I286" s="281" t="s">
        <v>4644</v>
      </c>
      <c r="J286" s="281" t="s">
        <v>645</v>
      </c>
      <c r="K286" s="281" t="s">
        <v>9002</v>
      </c>
      <c r="L286" s="135" t="s">
        <v>59</v>
      </c>
      <c r="M286" s="5" t="s">
        <v>4429</v>
      </c>
      <c r="N286" s="282" t="s">
        <v>1253</v>
      </c>
      <c r="O286" s="283" t="s">
        <v>1253</v>
      </c>
      <c r="P286" s="283" t="s">
        <v>1253</v>
      </c>
      <c r="Q286" s="284" t="s">
        <v>1253</v>
      </c>
      <c r="R286" s="285" t="s">
        <v>4490</v>
      </c>
      <c r="S286" s="280" t="s">
        <v>1253</v>
      </c>
      <c r="T286" s="286" t="s">
        <v>609</v>
      </c>
      <c r="U286" s="135"/>
      <c r="V286" s="135"/>
      <c r="W286" s="276" t="s">
        <v>630</v>
      </c>
    </row>
    <row r="287" spans="1:23" s="272" customFormat="1" ht="18" customHeight="1" x14ac:dyDescent="0.3">
      <c r="A287" s="295" t="s">
        <v>3627</v>
      </c>
      <c r="B287" s="135">
        <v>4887327</v>
      </c>
      <c r="C287" s="277" t="s">
        <v>4845</v>
      </c>
      <c r="D287" s="288">
        <v>44566</v>
      </c>
      <c r="E287" s="279" t="s">
        <v>594</v>
      </c>
      <c r="F287" s="289">
        <v>44553</v>
      </c>
      <c r="G287" s="135" t="s">
        <v>4438</v>
      </c>
      <c r="H287" s="135" t="s">
        <v>25</v>
      </c>
      <c r="I287" s="281" t="s">
        <v>17</v>
      </c>
      <c r="J287" s="281" t="s">
        <v>626</v>
      </c>
      <c r="K287" s="281" t="s">
        <v>9003</v>
      </c>
      <c r="L287" s="135" t="s">
        <v>27</v>
      </c>
      <c r="M287" s="5" t="s">
        <v>4433</v>
      </c>
      <c r="N287" s="282">
        <v>44579</v>
      </c>
      <c r="O287" s="283">
        <v>44572</v>
      </c>
      <c r="P287" s="283">
        <v>44572</v>
      </c>
      <c r="Q287" s="284">
        <v>44572</v>
      </c>
      <c r="R287" s="285" t="s">
        <v>4687</v>
      </c>
      <c r="S287" s="284"/>
      <c r="T287" s="286" t="s">
        <v>605</v>
      </c>
      <c r="U287" s="135"/>
      <c r="V287" s="135" t="s">
        <v>3897</v>
      </c>
      <c r="W287" s="276" t="s">
        <v>5269</v>
      </c>
    </row>
    <row r="288" spans="1:23" s="272" customFormat="1" ht="18" customHeight="1" x14ac:dyDescent="0.3">
      <c r="A288" s="295" t="s">
        <v>1581</v>
      </c>
      <c r="B288" s="276" t="s">
        <v>630</v>
      </c>
      <c r="C288" s="277" t="s">
        <v>630</v>
      </c>
      <c r="D288" s="288">
        <v>44781</v>
      </c>
      <c r="E288" s="279" t="s">
        <v>630</v>
      </c>
      <c r="F288" s="289">
        <v>44553</v>
      </c>
      <c r="G288" s="135" t="s">
        <v>4437</v>
      </c>
      <c r="H288" s="135" t="s">
        <v>137</v>
      </c>
      <c r="I288" s="281" t="s">
        <v>17</v>
      </c>
      <c r="J288" s="281" t="s">
        <v>626</v>
      </c>
      <c r="K288" s="281" t="s">
        <v>9003</v>
      </c>
      <c r="L288" s="135" t="s">
        <v>20</v>
      </c>
      <c r="M288" s="5" t="s">
        <v>4436</v>
      </c>
      <c r="N288" s="282" t="s">
        <v>1253</v>
      </c>
      <c r="O288" s="283" t="s">
        <v>1253</v>
      </c>
      <c r="P288" s="283" t="s">
        <v>1253</v>
      </c>
      <c r="Q288" s="284" t="s">
        <v>1253</v>
      </c>
      <c r="R288" s="285" t="s">
        <v>6464</v>
      </c>
      <c r="S288" s="280" t="s">
        <v>1253</v>
      </c>
      <c r="T288" s="286" t="s">
        <v>609</v>
      </c>
      <c r="U288" s="135"/>
      <c r="V288" s="135"/>
      <c r="W288" s="276" t="s">
        <v>630</v>
      </c>
    </row>
    <row r="289" spans="1:23" s="272" customFormat="1" ht="18" customHeight="1" x14ac:dyDescent="0.3">
      <c r="A289" s="295" t="s">
        <v>3627</v>
      </c>
      <c r="B289" s="292">
        <v>4998403</v>
      </c>
      <c r="C289" s="277" t="s">
        <v>6563</v>
      </c>
      <c r="D289" s="288">
        <v>44632</v>
      </c>
      <c r="E289" s="279" t="s">
        <v>594</v>
      </c>
      <c r="F289" s="289">
        <v>44553</v>
      </c>
      <c r="G289" s="194" t="s">
        <v>7898</v>
      </c>
      <c r="H289" s="194" t="s">
        <v>137</v>
      </c>
      <c r="I289" s="281" t="s">
        <v>17</v>
      </c>
      <c r="J289" s="281" t="s">
        <v>645</v>
      </c>
      <c r="K289" s="281" t="s">
        <v>9002</v>
      </c>
      <c r="L289" s="135" t="s">
        <v>20</v>
      </c>
      <c r="M289" s="5" t="s">
        <v>4360</v>
      </c>
      <c r="N289" s="282">
        <v>44640</v>
      </c>
      <c r="O289" s="283">
        <v>44637</v>
      </c>
      <c r="P289" s="283">
        <v>44637</v>
      </c>
      <c r="Q289" s="284">
        <v>44637</v>
      </c>
      <c r="R289" s="285" t="s">
        <v>4490</v>
      </c>
      <c r="S289" s="284"/>
      <c r="T289" s="286" t="s">
        <v>605</v>
      </c>
      <c r="U289" s="135"/>
      <c r="V289" s="287" t="s">
        <v>3899</v>
      </c>
      <c r="W289" s="276" t="s">
        <v>5270</v>
      </c>
    </row>
    <row r="290" spans="1:23" s="272" customFormat="1" ht="18" customHeight="1" x14ac:dyDescent="0.3">
      <c r="A290" s="295" t="s">
        <v>3627</v>
      </c>
      <c r="B290" s="135">
        <v>5013761</v>
      </c>
      <c r="C290" s="277" t="s">
        <v>6564</v>
      </c>
      <c r="D290" s="288">
        <v>44636</v>
      </c>
      <c r="E290" s="279" t="s">
        <v>594</v>
      </c>
      <c r="F290" s="289">
        <v>44554</v>
      </c>
      <c r="G290" s="135" t="s">
        <v>4439</v>
      </c>
      <c r="H290" s="135" t="s">
        <v>57</v>
      </c>
      <c r="I290" s="281" t="s">
        <v>8538</v>
      </c>
      <c r="J290" s="281" t="s">
        <v>18</v>
      </c>
      <c r="K290" s="281" t="s">
        <v>9005</v>
      </c>
      <c r="L290" s="135" t="s">
        <v>27</v>
      </c>
      <c r="M290" s="5" t="s">
        <v>4440</v>
      </c>
      <c r="N290" s="282">
        <v>44653</v>
      </c>
      <c r="O290" s="283">
        <v>44642</v>
      </c>
      <c r="P290" s="283">
        <v>44636</v>
      </c>
      <c r="Q290" s="284">
        <v>44642</v>
      </c>
      <c r="R290" s="285" t="s">
        <v>4686</v>
      </c>
      <c r="S290" s="284"/>
      <c r="T290" s="286" t="s">
        <v>605</v>
      </c>
      <c r="U290" s="135"/>
      <c r="V290" s="135" t="s">
        <v>5568</v>
      </c>
      <c r="W290" s="276" t="s">
        <v>5271</v>
      </c>
    </row>
    <row r="291" spans="1:23" s="272" customFormat="1" ht="18" customHeight="1" x14ac:dyDescent="0.3">
      <c r="A291" s="295" t="s">
        <v>3627</v>
      </c>
      <c r="B291" s="124">
        <v>4964758</v>
      </c>
      <c r="C291" s="277" t="s">
        <v>6565</v>
      </c>
      <c r="D291" s="288">
        <v>44615</v>
      </c>
      <c r="E291" s="279" t="s">
        <v>594</v>
      </c>
      <c r="F291" s="289">
        <v>44554</v>
      </c>
      <c r="G291" s="298" t="s">
        <v>7899</v>
      </c>
      <c r="H291" s="135" t="s">
        <v>3708</v>
      </c>
      <c r="I291" s="281" t="s">
        <v>2454</v>
      </c>
      <c r="J291" s="281" t="s">
        <v>645</v>
      </c>
      <c r="K291" s="281" t="s">
        <v>9002</v>
      </c>
      <c r="L291" s="135" t="s">
        <v>27</v>
      </c>
      <c r="M291" s="5" t="s">
        <v>4435</v>
      </c>
      <c r="N291" s="282">
        <v>44621</v>
      </c>
      <c r="O291" s="283">
        <v>44617</v>
      </c>
      <c r="P291" s="283">
        <v>44617</v>
      </c>
      <c r="Q291" s="284">
        <v>44617</v>
      </c>
      <c r="R291" s="285" t="s">
        <v>4490</v>
      </c>
      <c r="S291" s="284"/>
      <c r="T291" s="286" t="s">
        <v>2564</v>
      </c>
      <c r="U291" s="135"/>
      <c r="V291" s="287" t="s">
        <v>3899</v>
      </c>
      <c r="W291" s="276" t="s">
        <v>5272</v>
      </c>
    </row>
    <row r="292" spans="1:23" s="272" customFormat="1" ht="18" customHeight="1" x14ac:dyDescent="0.3">
      <c r="A292" s="295" t="s">
        <v>3627</v>
      </c>
      <c r="B292" s="124">
        <v>4881057</v>
      </c>
      <c r="C292" s="277" t="s">
        <v>4804</v>
      </c>
      <c r="D292" s="288">
        <v>44555</v>
      </c>
      <c r="E292" s="279" t="s">
        <v>594</v>
      </c>
      <c r="F292" s="289">
        <v>44555</v>
      </c>
      <c r="G292" s="135" t="s">
        <v>4442</v>
      </c>
      <c r="H292" s="135" t="s">
        <v>92</v>
      </c>
      <c r="I292" s="281" t="s">
        <v>2454</v>
      </c>
      <c r="J292" s="281" t="s">
        <v>2943</v>
      </c>
      <c r="K292" s="281">
        <v>2400000</v>
      </c>
      <c r="L292" s="135" t="s">
        <v>20</v>
      </c>
      <c r="M292" s="5" t="s">
        <v>4443</v>
      </c>
      <c r="N292" s="282">
        <v>44567</v>
      </c>
      <c r="O292" s="283">
        <v>44559</v>
      </c>
      <c r="P292" s="283">
        <v>44555</v>
      </c>
      <c r="Q292" s="284">
        <v>44560</v>
      </c>
      <c r="R292" s="285" t="s">
        <v>6518</v>
      </c>
      <c r="S292" s="284"/>
      <c r="T292" s="286" t="s">
        <v>623</v>
      </c>
      <c r="U292" s="135"/>
      <c r="V292" s="135" t="s">
        <v>3897</v>
      </c>
      <c r="W292" s="276" t="s">
        <v>5273</v>
      </c>
    </row>
    <row r="293" spans="1:23" s="272" customFormat="1" ht="18" customHeight="1" x14ac:dyDescent="0.3">
      <c r="A293" s="295" t="s">
        <v>3627</v>
      </c>
      <c r="B293" s="124">
        <v>4677899</v>
      </c>
      <c r="C293" s="277" t="s">
        <v>4815</v>
      </c>
      <c r="D293" s="288">
        <v>44555</v>
      </c>
      <c r="E293" s="279" t="s">
        <v>594</v>
      </c>
      <c r="F293" s="289">
        <v>44555</v>
      </c>
      <c r="G293" s="135" t="s">
        <v>4441</v>
      </c>
      <c r="H293" s="135" t="s">
        <v>32</v>
      </c>
      <c r="I293" s="281" t="s">
        <v>685</v>
      </c>
      <c r="J293" s="281" t="s">
        <v>2943</v>
      </c>
      <c r="K293" s="281">
        <v>2400000</v>
      </c>
      <c r="L293" s="135" t="s">
        <v>2970</v>
      </c>
      <c r="M293" s="5" t="s">
        <v>4349</v>
      </c>
      <c r="N293" s="282">
        <v>44568</v>
      </c>
      <c r="O293" s="283">
        <v>44566</v>
      </c>
      <c r="P293" s="283">
        <v>44567</v>
      </c>
      <c r="Q293" s="284">
        <v>44566</v>
      </c>
      <c r="R293" s="285" t="s">
        <v>6447</v>
      </c>
      <c r="S293" s="284"/>
      <c r="T293" s="286" t="s">
        <v>605</v>
      </c>
      <c r="U293" s="135"/>
      <c r="V293" s="135" t="s">
        <v>3897</v>
      </c>
      <c r="W293" s="276" t="s">
        <v>5274</v>
      </c>
    </row>
    <row r="294" spans="1:23" s="272" customFormat="1" ht="18" customHeight="1" x14ac:dyDescent="0.3">
      <c r="A294" s="295" t="s">
        <v>3627</v>
      </c>
      <c r="B294" s="124">
        <v>4679764</v>
      </c>
      <c r="C294" s="277" t="s">
        <v>4827</v>
      </c>
      <c r="D294" s="288">
        <v>44555</v>
      </c>
      <c r="E294" s="279" t="s">
        <v>594</v>
      </c>
      <c r="F294" s="289">
        <v>44555</v>
      </c>
      <c r="G294" s="135" t="s">
        <v>4444</v>
      </c>
      <c r="H294" s="135" t="s">
        <v>64</v>
      </c>
      <c r="I294" s="281" t="s">
        <v>4644</v>
      </c>
      <c r="J294" s="281" t="s">
        <v>622</v>
      </c>
      <c r="K294" s="281" t="s">
        <v>9007</v>
      </c>
      <c r="L294" s="135" t="s">
        <v>27</v>
      </c>
      <c r="M294" s="5" t="s">
        <v>4445</v>
      </c>
      <c r="N294" s="282">
        <v>44570</v>
      </c>
      <c r="O294" s="283">
        <v>44561</v>
      </c>
      <c r="P294" s="283">
        <v>44564</v>
      </c>
      <c r="Q294" s="284">
        <v>44562</v>
      </c>
      <c r="R294" s="285" t="s">
        <v>6562</v>
      </c>
      <c r="S294" s="284"/>
      <c r="T294" s="286" t="s">
        <v>623</v>
      </c>
      <c r="U294" s="135"/>
      <c r="V294" s="135" t="s">
        <v>3897</v>
      </c>
      <c r="W294" s="276" t="s">
        <v>5275</v>
      </c>
    </row>
    <row r="295" spans="1:23" s="272" customFormat="1" ht="18" customHeight="1" x14ac:dyDescent="0.3">
      <c r="A295" s="295" t="s">
        <v>1581</v>
      </c>
      <c r="B295" s="276" t="s">
        <v>630</v>
      </c>
      <c r="C295" s="277" t="s">
        <v>630</v>
      </c>
      <c r="D295" s="288">
        <v>44575</v>
      </c>
      <c r="E295" s="279" t="s">
        <v>630</v>
      </c>
      <c r="F295" s="289">
        <v>44555</v>
      </c>
      <c r="G295" s="135" t="s">
        <v>4451</v>
      </c>
      <c r="H295" s="135" t="s">
        <v>4126</v>
      </c>
      <c r="I295" s="281" t="s">
        <v>8538</v>
      </c>
      <c r="J295" s="281" t="s">
        <v>45</v>
      </c>
      <c r="K295" s="281" t="s">
        <v>9009</v>
      </c>
      <c r="L295" s="135" t="s">
        <v>20</v>
      </c>
      <c r="M295" s="5" t="s">
        <v>4450</v>
      </c>
      <c r="N295" s="282" t="s">
        <v>1253</v>
      </c>
      <c r="O295" s="283" t="s">
        <v>1253</v>
      </c>
      <c r="P295" s="283" t="s">
        <v>1253</v>
      </c>
      <c r="Q295" s="284" t="s">
        <v>1253</v>
      </c>
      <c r="R295" s="285" t="s">
        <v>4482</v>
      </c>
      <c r="S295" s="280" t="s">
        <v>1253</v>
      </c>
      <c r="T295" s="286" t="s">
        <v>623</v>
      </c>
      <c r="U295" s="135"/>
      <c r="V295" s="135"/>
      <c r="W295" s="276" t="s">
        <v>630</v>
      </c>
    </row>
    <row r="296" spans="1:23" s="272" customFormat="1" ht="18" customHeight="1" x14ac:dyDescent="0.3">
      <c r="A296" s="295" t="s">
        <v>1581</v>
      </c>
      <c r="B296" s="276" t="s">
        <v>630</v>
      </c>
      <c r="C296" s="277" t="s">
        <v>630</v>
      </c>
      <c r="D296" s="288">
        <v>44599</v>
      </c>
      <c r="E296" s="279" t="s">
        <v>630</v>
      </c>
      <c r="F296" s="289">
        <v>44555</v>
      </c>
      <c r="G296" s="135" t="s">
        <v>4968</v>
      </c>
      <c r="H296" s="135" t="s">
        <v>250</v>
      </c>
      <c r="I296" s="281" t="s">
        <v>4644</v>
      </c>
      <c r="J296" s="281" t="s">
        <v>645</v>
      </c>
      <c r="K296" s="281" t="s">
        <v>9002</v>
      </c>
      <c r="L296" s="135" t="s">
        <v>20</v>
      </c>
      <c r="M296" s="5" t="s">
        <v>4326</v>
      </c>
      <c r="N296" s="282" t="s">
        <v>1253</v>
      </c>
      <c r="O296" s="283" t="s">
        <v>1253</v>
      </c>
      <c r="P296" s="283" t="s">
        <v>1253</v>
      </c>
      <c r="Q296" s="284" t="s">
        <v>1253</v>
      </c>
      <c r="R296" s="285" t="s">
        <v>4490</v>
      </c>
      <c r="S296" s="280" t="s">
        <v>1253</v>
      </c>
      <c r="T296" s="286" t="s">
        <v>623</v>
      </c>
      <c r="U296" s="135"/>
      <c r="V296" s="135"/>
      <c r="W296" s="276" t="s">
        <v>630</v>
      </c>
    </row>
    <row r="297" spans="1:23" s="272" customFormat="1" ht="18" customHeight="1" x14ac:dyDescent="0.3">
      <c r="A297" s="295" t="s">
        <v>1581</v>
      </c>
      <c r="B297" s="276" t="s">
        <v>630</v>
      </c>
      <c r="C297" s="277" t="s">
        <v>630</v>
      </c>
      <c r="D297" s="288">
        <v>44683</v>
      </c>
      <c r="E297" s="279" t="s">
        <v>630</v>
      </c>
      <c r="F297" s="289">
        <v>44555</v>
      </c>
      <c r="G297" s="135" t="s">
        <v>4447</v>
      </c>
      <c r="H297" s="135" t="s">
        <v>64</v>
      </c>
      <c r="I297" s="281" t="s">
        <v>4644</v>
      </c>
      <c r="J297" s="281" t="s">
        <v>626</v>
      </c>
      <c r="K297" s="281" t="s">
        <v>9003</v>
      </c>
      <c r="L297" s="135" t="s">
        <v>20</v>
      </c>
      <c r="M297" s="5" t="s">
        <v>4448</v>
      </c>
      <c r="N297" s="282" t="s">
        <v>1253</v>
      </c>
      <c r="O297" s="283" t="s">
        <v>1253</v>
      </c>
      <c r="P297" s="283" t="s">
        <v>1253</v>
      </c>
      <c r="Q297" s="284" t="s">
        <v>1253</v>
      </c>
      <c r="R297" s="285" t="s">
        <v>6464</v>
      </c>
      <c r="S297" s="280" t="s">
        <v>1253</v>
      </c>
      <c r="T297" s="286" t="s">
        <v>605</v>
      </c>
      <c r="U297" s="135"/>
      <c r="V297" s="135"/>
      <c r="W297" s="276" t="s">
        <v>630</v>
      </c>
    </row>
    <row r="298" spans="1:23" s="272" customFormat="1" ht="18" customHeight="1" x14ac:dyDescent="0.3">
      <c r="A298" s="295" t="s">
        <v>3627</v>
      </c>
      <c r="B298" s="135">
        <v>5102689</v>
      </c>
      <c r="C298" s="277" t="s">
        <v>6566</v>
      </c>
      <c r="D298" s="288">
        <v>44695</v>
      </c>
      <c r="E298" s="279" t="s">
        <v>594</v>
      </c>
      <c r="F298" s="289">
        <v>44555</v>
      </c>
      <c r="G298" s="135" t="s">
        <v>4449</v>
      </c>
      <c r="H298" s="135" t="s">
        <v>175</v>
      </c>
      <c r="I298" s="281" t="s">
        <v>8863</v>
      </c>
      <c r="J298" s="281" t="s">
        <v>645</v>
      </c>
      <c r="K298" s="281" t="s">
        <v>9002</v>
      </c>
      <c r="L298" s="135" t="s">
        <v>27</v>
      </c>
      <c r="M298" s="5" t="s">
        <v>4428</v>
      </c>
      <c r="N298" s="282">
        <v>44703</v>
      </c>
      <c r="O298" s="283">
        <v>44699</v>
      </c>
      <c r="P298" s="283">
        <v>44695</v>
      </c>
      <c r="Q298" s="284">
        <v>44699</v>
      </c>
      <c r="R298" s="285" t="s">
        <v>4490</v>
      </c>
      <c r="S298" s="284"/>
      <c r="T298" s="286" t="s">
        <v>605</v>
      </c>
      <c r="U298" s="135"/>
      <c r="V298" s="135" t="s">
        <v>2821</v>
      </c>
      <c r="W298" s="276" t="s">
        <v>5277</v>
      </c>
    </row>
    <row r="299" spans="1:23" s="272" customFormat="1" ht="18" customHeight="1" x14ac:dyDescent="0.3">
      <c r="A299" s="295" t="s">
        <v>3627</v>
      </c>
      <c r="B299" s="135">
        <v>5052070</v>
      </c>
      <c r="C299" s="277" t="s">
        <v>6567</v>
      </c>
      <c r="D299" s="288">
        <v>44677</v>
      </c>
      <c r="E299" s="279" t="s">
        <v>594</v>
      </c>
      <c r="F299" s="289">
        <v>44555</v>
      </c>
      <c r="G299" s="135" t="s">
        <v>4453</v>
      </c>
      <c r="H299" s="194" t="s">
        <v>137</v>
      </c>
      <c r="I299" s="281" t="s">
        <v>17</v>
      </c>
      <c r="J299" s="281" t="s">
        <v>645</v>
      </c>
      <c r="K299" s="281" t="s">
        <v>9002</v>
      </c>
      <c r="L299" s="194" t="s">
        <v>27</v>
      </c>
      <c r="M299" s="5" t="s">
        <v>4452</v>
      </c>
      <c r="N299" s="282">
        <v>44685</v>
      </c>
      <c r="O299" s="283">
        <v>44680</v>
      </c>
      <c r="P299" s="283">
        <v>44677</v>
      </c>
      <c r="Q299" s="284">
        <v>44680</v>
      </c>
      <c r="R299" s="285" t="s">
        <v>4490</v>
      </c>
      <c r="S299" s="284"/>
      <c r="T299" s="286" t="s">
        <v>623</v>
      </c>
      <c r="U299" s="135"/>
      <c r="V299" s="135" t="s">
        <v>2821</v>
      </c>
      <c r="W299" s="276" t="s">
        <v>5278</v>
      </c>
    </row>
    <row r="300" spans="1:23" s="272" customFormat="1" ht="18" customHeight="1" x14ac:dyDescent="0.3">
      <c r="A300" s="295" t="s">
        <v>3627</v>
      </c>
      <c r="B300" s="124">
        <v>4914659</v>
      </c>
      <c r="C300" s="277" t="s">
        <v>6568</v>
      </c>
      <c r="D300" s="288">
        <v>44580</v>
      </c>
      <c r="E300" s="279" t="s">
        <v>594</v>
      </c>
      <c r="F300" s="289">
        <v>44557</v>
      </c>
      <c r="G300" s="135" t="s">
        <v>4468</v>
      </c>
      <c r="H300" s="135" t="s">
        <v>725</v>
      </c>
      <c r="I300" s="281" t="s">
        <v>2454</v>
      </c>
      <c r="J300" s="281" t="s">
        <v>160</v>
      </c>
      <c r="K300" s="281" t="s">
        <v>9010</v>
      </c>
      <c r="L300" s="135" t="s">
        <v>20</v>
      </c>
      <c r="M300" s="5" t="s">
        <v>4469</v>
      </c>
      <c r="N300" s="282">
        <v>44605</v>
      </c>
      <c r="O300" s="283">
        <v>44580</v>
      </c>
      <c r="P300" s="283">
        <v>44586</v>
      </c>
      <c r="Q300" s="284">
        <v>44582</v>
      </c>
      <c r="R300" s="285" t="s">
        <v>4493</v>
      </c>
      <c r="S300" s="284"/>
      <c r="T300" s="286" t="s">
        <v>609</v>
      </c>
      <c r="U300" s="135"/>
      <c r="V300" s="135" t="s">
        <v>3898</v>
      </c>
      <c r="W300" s="276" t="s">
        <v>5279</v>
      </c>
    </row>
    <row r="301" spans="1:23" s="272" customFormat="1" ht="18" customHeight="1" x14ac:dyDescent="0.3">
      <c r="A301" s="295" t="s">
        <v>3627</v>
      </c>
      <c r="B301" s="124">
        <v>4810726</v>
      </c>
      <c r="C301" s="277" t="s">
        <v>4808</v>
      </c>
      <c r="D301" s="288">
        <v>44557</v>
      </c>
      <c r="E301" s="279" t="s">
        <v>594</v>
      </c>
      <c r="F301" s="289">
        <v>44557</v>
      </c>
      <c r="G301" s="135" t="s">
        <v>4456</v>
      </c>
      <c r="H301" s="135" t="s">
        <v>82</v>
      </c>
      <c r="I301" s="281" t="s">
        <v>4644</v>
      </c>
      <c r="J301" s="281" t="s">
        <v>622</v>
      </c>
      <c r="K301" s="281" t="s">
        <v>9007</v>
      </c>
      <c r="L301" s="135" t="s">
        <v>20</v>
      </c>
      <c r="M301" s="5" t="s">
        <v>4457</v>
      </c>
      <c r="N301" s="282">
        <v>44567</v>
      </c>
      <c r="O301" s="283">
        <v>44561</v>
      </c>
      <c r="P301" s="283">
        <v>44564</v>
      </c>
      <c r="Q301" s="284">
        <v>44562</v>
      </c>
      <c r="R301" s="285" t="s">
        <v>6562</v>
      </c>
      <c r="S301" s="284"/>
      <c r="T301" s="286" t="s">
        <v>605</v>
      </c>
      <c r="U301" s="135"/>
      <c r="V301" s="135" t="s">
        <v>3897</v>
      </c>
      <c r="W301" s="276" t="s">
        <v>5280</v>
      </c>
    </row>
    <row r="302" spans="1:23" s="272" customFormat="1" ht="18" customHeight="1" x14ac:dyDescent="0.3">
      <c r="A302" s="295" t="s">
        <v>3627</v>
      </c>
      <c r="B302" s="124">
        <v>4885196</v>
      </c>
      <c r="C302" s="277" t="s">
        <v>4811</v>
      </c>
      <c r="D302" s="288">
        <v>44557</v>
      </c>
      <c r="E302" s="279" t="s">
        <v>594</v>
      </c>
      <c r="F302" s="289">
        <v>44557</v>
      </c>
      <c r="G302" s="135" t="s">
        <v>4458</v>
      </c>
      <c r="H302" s="135" t="s">
        <v>250</v>
      </c>
      <c r="I302" s="281" t="s">
        <v>4644</v>
      </c>
      <c r="J302" s="281" t="s">
        <v>38</v>
      </c>
      <c r="K302" s="281" t="s">
        <v>9001</v>
      </c>
      <c r="L302" s="135" t="s">
        <v>20</v>
      </c>
      <c r="M302" s="5" t="s">
        <v>4459</v>
      </c>
      <c r="N302" s="282">
        <v>44568</v>
      </c>
      <c r="O302" s="283">
        <v>44560</v>
      </c>
      <c r="P302" s="283">
        <v>44564</v>
      </c>
      <c r="Q302" s="284">
        <v>44562</v>
      </c>
      <c r="R302" s="285" t="s">
        <v>4489</v>
      </c>
      <c r="S302" s="284"/>
      <c r="T302" s="286" t="s">
        <v>609</v>
      </c>
      <c r="U302" s="135"/>
      <c r="V302" s="135" t="s">
        <v>3897</v>
      </c>
      <c r="W302" s="276" t="s">
        <v>5281</v>
      </c>
    </row>
    <row r="303" spans="1:23" s="272" customFormat="1" ht="18" customHeight="1" x14ac:dyDescent="0.3">
      <c r="A303" s="295" t="s">
        <v>3627</v>
      </c>
      <c r="B303" s="124">
        <v>4886406</v>
      </c>
      <c r="C303" s="277" t="s">
        <v>4812</v>
      </c>
      <c r="D303" s="288">
        <v>44557</v>
      </c>
      <c r="E303" s="279" t="s">
        <v>594</v>
      </c>
      <c r="F303" s="289">
        <v>44557</v>
      </c>
      <c r="G303" s="135" t="s">
        <v>4367</v>
      </c>
      <c r="H303" s="135" t="s">
        <v>250</v>
      </c>
      <c r="I303" s="281" t="s">
        <v>4644</v>
      </c>
      <c r="J303" s="281" t="s">
        <v>38</v>
      </c>
      <c r="K303" s="281" t="s">
        <v>9001</v>
      </c>
      <c r="L303" s="135" t="s">
        <v>20</v>
      </c>
      <c r="M303" s="5" t="s">
        <v>4460</v>
      </c>
      <c r="N303" s="282">
        <v>44568</v>
      </c>
      <c r="O303" s="283">
        <v>44560</v>
      </c>
      <c r="P303" s="283">
        <v>44564</v>
      </c>
      <c r="Q303" s="284">
        <v>44562</v>
      </c>
      <c r="R303" s="285" t="s">
        <v>4489</v>
      </c>
      <c r="S303" s="284"/>
      <c r="T303" s="286" t="s">
        <v>605</v>
      </c>
      <c r="U303" s="135"/>
      <c r="V303" s="135" t="s">
        <v>3897</v>
      </c>
      <c r="W303" s="276" t="s">
        <v>5282</v>
      </c>
    </row>
    <row r="304" spans="1:23" s="272" customFormat="1" ht="18" customHeight="1" x14ac:dyDescent="0.3">
      <c r="A304" s="295" t="s">
        <v>3627</v>
      </c>
      <c r="B304" s="124">
        <v>4884506</v>
      </c>
      <c r="C304" s="277" t="s">
        <v>4840</v>
      </c>
      <c r="D304" s="288">
        <v>44557</v>
      </c>
      <c r="E304" s="279" t="s">
        <v>594</v>
      </c>
      <c r="F304" s="289">
        <v>44557</v>
      </c>
      <c r="G304" s="135" t="s">
        <v>4463</v>
      </c>
      <c r="H304" s="135" t="s">
        <v>686</v>
      </c>
      <c r="I304" s="281" t="s">
        <v>8862</v>
      </c>
      <c r="J304" s="281" t="s">
        <v>45</v>
      </c>
      <c r="K304" s="281" t="s">
        <v>9009</v>
      </c>
      <c r="L304" s="135" t="s">
        <v>20</v>
      </c>
      <c r="M304" s="5" t="s">
        <v>4464</v>
      </c>
      <c r="N304" s="282">
        <v>44577</v>
      </c>
      <c r="O304" s="283">
        <v>44561</v>
      </c>
      <c r="P304" s="283">
        <v>44564</v>
      </c>
      <c r="Q304" s="284">
        <v>44562</v>
      </c>
      <c r="R304" s="285" t="s">
        <v>4482</v>
      </c>
      <c r="S304" s="284"/>
      <c r="T304" s="286" t="s">
        <v>623</v>
      </c>
      <c r="U304" s="135"/>
      <c r="V304" s="135" t="s">
        <v>3897</v>
      </c>
      <c r="W304" s="276" t="s">
        <v>5283</v>
      </c>
    </row>
    <row r="305" spans="1:23" s="272" customFormat="1" ht="18" customHeight="1" x14ac:dyDescent="0.3">
      <c r="A305" s="295" t="s">
        <v>1581</v>
      </c>
      <c r="B305" s="276" t="s">
        <v>630</v>
      </c>
      <c r="C305" s="277" t="s">
        <v>630</v>
      </c>
      <c r="D305" s="288">
        <v>44597</v>
      </c>
      <c r="E305" s="279" t="s">
        <v>630</v>
      </c>
      <c r="F305" s="289">
        <v>44557</v>
      </c>
      <c r="G305" s="135" t="s">
        <v>4470</v>
      </c>
      <c r="H305" s="135" t="s">
        <v>92</v>
      </c>
      <c r="I305" s="281" t="s">
        <v>2454</v>
      </c>
      <c r="J305" s="281" t="s">
        <v>626</v>
      </c>
      <c r="K305" s="281" t="s">
        <v>9003</v>
      </c>
      <c r="L305" s="135" t="s">
        <v>20</v>
      </c>
      <c r="M305" s="5" t="s">
        <v>4471</v>
      </c>
      <c r="N305" s="282" t="s">
        <v>1253</v>
      </c>
      <c r="O305" s="283" t="s">
        <v>1253</v>
      </c>
      <c r="P305" s="283" t="s">
        <v>1253</v>
      </c>
      <c r="Q305" s="284" t="s">
        <v>1253</v>
      </c>
      <c r="R305" s="285" t="s">
        <v>6464</v>
      </c>
      <c r="S305" s="280" t="s">
        <v>1253</v>
      </c>
      <c r="T305" s="286" t="s">
        <v>605</v>
      </c>
      <c r="U305" s="135"/>
      <c r="V305" s="135"/>
      <c r="W305" s="276" t="s">
        <v>630</v>
      </c>
    </row>
    <row r="306" spans="1:23" s="272" customFormat="1" ht="18" customHeight="1" x14ac:dyDescent="0.3">
      <c r="A306" s="295" t="s">
        <v>1581</v>
      </c>
      <c r="B306" s="276" t="s">
        <v>630</v>
      </c>
      <c r="C306" s="277" t="s">
        <v>630</v>
      </c>
      <c r="D306" s="288">
        <v>44774</v>
      </c>
      <c r="E306" s="279" t="s">
        <v>630</v>
      </c>
      <c r="F306" s="289">
        <v>44557</v>
      </c>
      <c r="G306" s="135" t="s">
        <v>4461</v>
      </c>
      <c r="H306" s="135" t="s">
        <v>50</v>
      </c>
      <c r="I306" s="281" t="s">
        <v>17</v>
      </c>
      <c r="J306" s="281" t="s">
        <v>645</v>
      </c>
      <c r="K306" s="281" t="s">
        <v>9002</v>
      </c>
      <c r="L306" s="135" t="s">
        <v>87</v>
      </c>
      <c r="M306" s="5" t="s">
        <v>4462</v>
      </c>
      <c r="N306" s="282" t="s">
        <v>1253</v>
      </c>
      <c r="O306" s="283" t="s">
        <v>1253</v>
      </c>
      <c r="P306" s="283" t="s">
        <v>1253</v>
      </c>
      <c r="Q306" s="284" t="s">
        <v>1253</v>
      </c>
      <c r="R306" s="285" t="s">
        <v>4490</v>
      </c>
      <c r="S306" s="280" t="s">
        <v>1253</v>
      </c>
      <c r="T306" s="286" t="s">
        <v>609</v>
      </c>
      <c r="U306" s="135"/>
      <c r="V306" s="135"/>
      <c r="W306" s="276" t="s">
        <v>630</v>
      </c>
    </row>
    <row r="307" spans="1:23" s="272" customFormat="1" ht="18" customHeight="1" x14ac:dyDescent="0.3">
      <c r="A307" s="295" t="s">
        <v>1581</v>
      </c>
      <c r="B307" s="276" t="s">
        <v>630</v>
      </c>
      <c r="C307" s="277" t="s">
        <v>630</v>
      </c>
      <c r="D307" s="288">
        <v>44721</v>
      </c>
      <c r="E307" s="279" t="s">
        <v>630</v>
      </c>
      <c r="F307" s="289">
        <v>44557</v>
      </c>
      <c r="G307" s="135" t="s">
        <v>4466</v>
      </c>
      <c r="H307" s="135" t="s">
        <v>725</v>
      </c>
      <c r="I307" s="281" t="s">
        <v>2454</v>
      </c>
      <c r="J307" s="281" t="s">
        <v>160</v>
      </c>
      <c r="K307" s="281" t="s">
        <v>9010</v>
      </c>
      <c r="L307" s="135" t="s">
        <v>20</v>
      </c>
      <c r="M307" s="5" t="s">
        <v>4467</v>
      </c>
      <c r="N307" s="282" t="s">
        <v>1253</v>
      </c>
      <c r="O307" s="283" t="s">
        <v>1253</v>
      </c>
      <c r="P307" s="283" t="s">
        <v>1253</v>
      </c>
      <c r="Q307" s="284" t="s">
        <v>1253</v>
      </c>
      <c r="R307" s="285" t="s">
        <v>4493</v>
      </c>
      <c r="S307" s="280" t="s">
        <v>1253</v>
      </c>
      <c r="T307" s="286" t="s">
        <v>609</v>
      </c>
      <c r="U307" s="135"/>
      <c r="V307" s="135"/>
      <c r="W307" s="276" t="s">
        <v>630</v>
      </c>
    </row>
    <row r="308" spans="1:23" s="272" customFormat="1" ht="18" customHeight="1" x14ac:dyDescent="0.3">
      <c r="A308" s="295" t="s">
        <v>5</v>
      </c>
      <c r="B308" s="277" t="s">
        <v>4555</v>
      </c>
      <c r="C308" s="277" t="s">
        <v>4555</v>
      </c>
      <c r="D308" s="288">
        <v>44571</v>
      </c>
      <c r="E308" s="279"/>
      <c r="F308" s="289">
        <v>44558</v>
      </c>
      <c r="G308" s="135" t="s">
        <v>4473</v>
      </c>
      <c r="H308" s="135" t="s">
        <v>32</v>
      </c>
      <c r="I308" s="281" t="s">
        <v>685</v>
      </c>
      <c r="J308" s="281" t="s">
        <v>18</v>
      </c>
      <c r="K308" s="281" t="s">
        <v>9005</v>
      </c>
      <c r="L308" s="135" t="s">
        <v>20</v>
      </c>
      <c r="M308" s="5" t="s">
        <v>4361</v>
      </c>
      <c r="N308" s="282"/>
      <c r="O308" s="283"/>
      <c r="P308" s="283"/>
      <c r="Q308" s="284"/>
      <c r="R308" s="285" t="s">
        <v>4686</v>
      </c>
      <c r="S308" s="284"/>
      <c r="T308" s="286" t="s">
        <v>605</v>
      </c>
      <c r="U308" s="135"/>
      <c r="V308" s="135"/>
      <c r="W308" s="276" t="s">
        <v>5285</v>
      </c>
    </row>
    <row r="309" spans="1:23" s="272" customFormat="1" ht="18" customHeight="1" x14ac:dyDescent="0.3">
      <c r="A309" s="295" t="s">
        <v>1581</v>
      </c>
      <c r="B309" s="276" t="s">
        <v>630</v>
      </c>
      <c r="C309" s="277" t="s">
        <v>630</v>
      </c>
      <c r="D309" s="288">
        <v>44649</v>
      </c>
      <c r="E309" s="279" t="s">
        <v>630</v>
      </c>
      <c r="F309" s="289">
        <v>44558</v>
      </c>
      <c r="G309" s="135" t="s">
        <v>5674</v>
      </c>
      <c r="H309" s="135" t="s">
        <v>137</v>
      </c>
      <c r="I309" s="281" t="s">
        <v>17</v>
      </c>
      <c r="J309" s="281" t="s">
        <v>2943</v>
      </c>
      <c r="K309" s="281">
        <v>2400000</v>
      </c>
      <c r="L309" s="135" t="s">
        <v>11</v>
      </c>
      <c r="M309" s="5" t="s">
        <v>4474</v>
      </c>
      <c r="N309" s="282" t="s">
        <v>1253</v>
      </c>
      <c r="O309" s="283" t="s">
        <v>1253</v>
      </c>
      <c r="P309" s="283" t="s">
        <v>1253</v>
      </c>
      <c r="Q309" s="284" t="s">
        <v>1253</v>
      </c>
      <c r="R309" s="285" t="s">
        <v>6447</v>
      </c>
      <c r="S309" s="280" t="s">
        <v>1253</v>
      </c>
      <c r="T309" s="286" t="s">
        <v>605</v>
      </c>
      <c r="U309" s="135"/>
      <c r="V309" s="135"/>
      <c r="W309" s="276" t="s">
        <v>630</v>
      </c>
    </row>
    <row r="310" spans="1:23" s="272" customFormat="1" ht="18" customHeight="1" x14ac:dyDescent="0.3">
      <c r="A310" s="295" t="s">
        <v>3627</v>
      </c>
      <c r="B310" s="124">
        <v>4880477</v>
      </c>
      <c r="C310" s="277" t="s">
        <v>4796</v>
      </c>
      <c r="D310" s="288">
        <v>44560</v>
      </c>
      <c r="E310" s="279" t="s">
        <v>594</v>
      </c>
      <c r="F310" s="289">
        <v>44559</v>
      </c>
      <c r="G310" s="135" t="s">
        <v>4477</v>
      </c>
      <c r="H310" s="135" t="s">
        <v>37</v>
      </c>
      <c r="I310" s="281" t="s">
        <v>685</v>
      </c>
      <c r="J310" s="281" t="s">
        <v>45</v>
      </c>
      <c r="K310" s="281" t="s">
        <v>9009</v>
      </c>
      <c r="L310" s="135" t="s">
        <v>20</v>
      </c>
      <c r="M310" s="5" t="s">
        <v>4472</v>
      </c>
      <c r="N310" s="282">
        <v>44566</v>
      </c>
      <c r="O310" s="283">
        <v>44561</v>
      </c>
      <c r="P310" s="283">
        <v>44564</v>
      </c>
      <c r="Q310" s="284">
        <v>44562</v>
      </c>
      <c r="R310" s="285" t="s">
        <v>4482</v>
      </c>
      <c r="S310" s="284"/>
      <c r="T310" s="286" t="s">
        <v>605</v>
      </c>
      <c r="U310" s="135"/>
      <c r="V310" s="135" t="s">
        <v>3897</v>
      </c>
      <c r="W310" s="276" t="s">
        <v>5286</v>
      </c>
    </row>
    <row r="311" spans="1:23" s="272" customFormat="1" ht="18" customHeight="1" x14ac:dyDescent="0.3">
      <c r="A311" s="295" t="s">
        <v>3627</v>
      </c>
      <c r="B311" s="124">
        <v>4885967</v>
      </c>
      <c r="C311" s="277" t="s">
        <v>4848</v>
      </c>
      <c r="D311" s="288">
        <v>44561</v>
      </c>
      <c r="E311" s="279" t="s">
        <v>594</v>
      </c>
      <c r="F311" s="289">
        <v>44559</v>
      </c>
      <c r="G311" s="135" t="s">
        <v>4475</v>
      </c>
      <c r="H311" s="135" t="s">
        <v>3708</v>
      </c>
      <c r="I311" s="281" t="s">
        <v>2454</v>
      </c>
      <c r="J311" s="281" t="s">
        <v>38</v>
      </c>
      <c r="K311" s="281" t="s">
        <v>9001</v>
      </c>
      <c r="L311" s="135" t="s">
        <v>20</v>
      </c>
      <c r="M311" s="5" t="s">
        <v>4476</v>
      </c>
      <c r="N311" s="282">
        <v>44581</v>
      </c>
      <c r="O311" s="283">
        <v>44560</v>
      </c>
      <c r="P311" s="283">
        <v>44564</v>
      </c>
      <c r="Q311" s="284" t="s">
        <v>1685</v>
      </c>
      <c r="R311" s="285" t="s">
        <v>4489</v>
      </c>
      <c r="S311" s="284"/>
      <c r="T311" s="286" t="s">
        <v>605</v>
      </c>
      <c r="U311" s="135"/>
      <c r="V311" s="135" t="s">
        <v>3897</v>
      </c>
      <c r="W311" s="276" t="s">
        <v>5287</v>
      </c>
    </row>
    <row r="312" spans="1:23" s="272" customFormat="1" ht="18" customHeight="1" x14ac:dyDescent="0.3">
      <c r="A312" s="295" t="s">
        <v>3627</v>
      </c>
      <c r="B312" s="135">
        <v>4887316</v>
      </c>
      <c r="C312" s="277" t="s">
        <v>4833</v>
      </c>
      <c r="D312" s="288">
        <v>44566</v>
      </c>
      <c r="E312" s="279" t="s">
        <v>594</v>
      </c>
      <c r="F312" s="289">
        <v>44560</v>
      </c>
      <c r="G312" s="135" t="s">
        <v>4480</v>
      </c>
      <c r="H312" s="135" t="s">
        <v>32</v>
      </c>
      <c r="I312" s="281" t="s">
        <v>685</v>
      </c>
      <c r="J312" s="281" t="s">
        <v>2943</v>
      </c>
      <c r="K312" s="281">
        <v>2400000</v>
      </c>
      <c r="L312" s="135" t="s">
        <v>40</v>
      </c>
      <c r="M312" s="5" t="s">
        <v>4481</v>
      </c>
      <c r="N312" s="282">
        <v>44573</v>
      </c>
      <c r="O312" s="283">
        <v>44572</v>
      </c>
      <c r="P312" s="283">
        <v>44573</v>
      </c>
      <c r="Q312" s="284">
        <v>44572</v>
      </c>
      <c r="R312" s="285" t="s">
        <v>6447</v>
      </c>
      <c r="S312" s="284"/>
      <c r="T312" s="286" t="s">
        <v>623</v>
      </c>
      <c r="U312" s="135"/>
      <c r="V312" s="135" t="s">
        <v>3897</v>
      </c>
      <c r="W312" s="276" t="s">
        <v>3909</v>
      </c>
    </row>
    <row r="313" spans="1:23" s="272" customFormat="1" ht="18" customHeight="1" x14ac:dyDescent="0.3">
      <c r="A313" s="295" t="s">
        <v>1581</v>
      </c>
      <c r="B313" s="276" t="s">
        <v>630</v>
      </c>
      <c r="C313" s="277" t="s">
        <v>630</v>
      </c>
      <c r="D313" s="288">
        <v>44676</v>
      </c>
      <c r="E313" s="279" t="s">
        <v>630</v>
      </c>
      <c r="F313" s="289">
        <v>44560</v>
      </c>
      <c r="G313" s="135" t="s">
        <v>4478</v>
      </c>
      <c r="H313" s="135" t="s">
        <v>3708</v>
      </c>
      <c r="I313" s="281" t="s">
        <v>2454</v>
      </c>
      <c r="J313" s="281" t="s">
        <v>2943</v>
      </c>
      <c r="K313" s="281">
        <v>2400000</v>
      </c>
      <c r="L313" s="135" t="s">
        <v>20</v>
      </c>
      <c r="M313" s="5" t="s">
        <v>4479</v>
      </c>
      <c r="N313" s="282" t="s">
        <v>1253</v>
      </c>
      <c r="O313" s="283" t="s">
        <v>1253</v>
      </c>
      <c r="P313" s="283" t="s">
        <v>1253</v>
      </c>
      <c r="Q313" s="284" t="s">
        <v>1253</v>
      </c>
      <c r="R313" s="285" t="s">
        <v>6518</v>
      </c>
      <c r="S313" s="280" t="s">
        <v>1253</v>
      </c>
      <c r="T313" s="286" t="s">
        <v>605</v>
      </c>
      <c r="U313" s="135"/>
      <c r="V313" s="135"/>
      <c r="W313" s="276" t="s">
        <v>630</v>
      </c>
    </row>
    <row r="314" spans="1:23" s="272" customFormat="1" ht="18" customHeight="1" x14ac:dyDescent="0.3">
      <c r="A314" s="295" t="s">
        <v>1581</v>
      </c>
      <c r="B314" s="276" t="s">
        <v>630</v>
      </c>
      <c r="C314" s="277" t="s">
        <v>630</v>
      </c>
      <c r="D314" s="288">
        <v>44648</v>
      </c>
      <c r="E314" s="279" t="s">
        <v>630</v>
      </c>
      <c r="F314" s="289">
        <v>44561</v>
      </c>
      <c r="G314" s="135" t="s">
        <v>5654</v>
      </c>
      <c r="H314" s="135" t="s">
        <v>37</v>
      </c>
      <c r="I314" s="281" t="s">
        <v>685</v>
      </c>
      <c r="J314" s="281" t="s">
        <v>645</v>
      </c>
      <c r="K314" s="281" t="s">
        <v>9002</v>
      </c>
      <c r="L314" s="135" t="s">
        <v>27</v>
      </c>
      <c r="M314" s="5" t="s">
        <v>4323</v>
      </c>
      <c r="N314" s="282" t="s">
        <v>1253</v>
      </c>
      <c r="O314" s="283" t="s">
        <v>1253</v>
      </c>
      <c r="P314" s="283" t="s">
        <v>1253</v>
      </c>
      <c r="Q314" s="284" t="s">
        <v>1253</v>
      </c>
      <c r="R314" s="285" t="s">
        <v>4490</v>
      </c>
      <c r="S314" s="280" t="s">
        <v>1253</v>
      </c>
      <c r="T314" s="286" t="s">
        <v>623</v>
      </c>
      <c r="U314" s="135"/>
      <c r="V314" s="135"/>
      <c r="W314" s="276" t="s">
        <v>630</v>
      </c>
    </row>
    <row r="315" spans="1:23" s="272" customFormat="1" ht="18" customHeight="1" x14ac:dyDescent="0.3">
      <c r="A315" s="295" t="s">
        <v>3627</v>
      </c>
      <c r="B315" s="276">
        <v>4811114</v>
      </c>
      <c r="C315" s="277" t="s">
        <v>4522</v>
      </c>
      <c r="D315" s="288">
        <v>44566</v>
      </c>
      <c r="E315" s="279" t="s">
        <v>594</v>
      </c>
      <c r="F315" s="289">
        <v>44564</v>
      </c>
      <c r="G315" s="135" t="s">
        <v>4512</v>
      </c>
      <c r="H315" s="135" t="s">
        <v>16</v>
      </c>
      <c r="I315" s="281" t="s">
        <v>7086</v>
      </c>
      <c r="J315" s="281" t="s">
        <v>8377</v>
      </c>
      <c r="K315" s="281" t="s">
        <v>9004</v>
      </c>
      <c r="L315" s="135" t="s">
        <v>20</v>
      </c>
      <c r="M315" s="5" t="s">
        <v>4434</v>
      </c>
      <c r="N315" s="282">
        <v>44575</v>
      </c>
      <c r="O315" s="283">
        <v>44574</v>
      </c>
      <c r="P315" s="283">
        <v>44574</v>
      </c>
      <c r="Q315" s="284">
        <v>44574</v>
      </c>
      <c r="R315" s="285" t="s">
        <v>4485</v>
      </c>
      <c r="S315" s="284"/>
      <c r="T315" s="286" t="s">
        <v>605</v>
      </c>
      <c r="U315" s="287" t="s">
        <v>3897</v>
      </c>
      <c r="V315" s="135" t="s">
        <v>3897</v>
      </c>
      <c r="W315" s="276" t="s">
        <v>5289</v>
      </c>
    </row>
    <row r="316" spans="1:23" s="272" customFormat="1" ht="18" customHeight="1" x14ac:dyDescent="0.3">
      <c r="A316" s="295" t="s">
        <v>1581</v>
      </c>
      <c r="B316" s="276" t="s">
        <v>630</v>
      </c>
      <c r="C316" s="277" t="s">
        <v>630</v>
      </c>
      <c r="D316" s="288">
        <v>44597</v>
      </c>
      <c r="E316" s="279" t="s">
        <v>630</v>
      </c>
      <c r="F316" s="289">
        <v>44564</v>
      </c>
      <c r="G316" s="135" t="s">
        <v>4511</v>
      </c>
      <c r="H316" s="135" t="s">
        <v>57</v>
      </c>
      <c r="I316" s="281" t="s">
        <v>8538</v>
      </c>
      <c r="J316" s="281" t="s">
        <v>18</v>
      </c>
      <c r="K316" s="281" t="s">
        <v>9005</v>
      </c>
      <c r="L316" s="135" t="s">
        <v>20</v>
      </c>
      <c r="M316" s="5" t="s">
        <v>4455</v>
      </c>
      <c r="N316" s="282" t="s">
        <v>1253</v>
      </c>
      <c r="O316" s="283" t="s">
        <v>1253</v>
      </c>
      <c r="P316" s="283" t="s">
        <v>1253</v>
      </c>
      <c r="Q316" s="284" t="s">
        <v>1253</v>
      </c>
      <c r="R316" s="285" t="s">
        <v>4685</v>
      </c>
      <c r="S316" s="280" t="s">
        <v>1253</v>
      </c>
      <c r="T316" s="286" t="s">
        <v>605</v>
      </c>
      <c r="U316" s="287" t="s">
        <v>3897</v>
      </c>
      <c r="V316" s="135"/>
      <c r="W316" s="276" t="s">
        <v>630</v>
      </c>
    </row>
    <row r="317" spans="1:23" s="272" customFormat="1" ht="18" customHeight="1" x14ac:dyDescent="0.3">
      <c r="A317" s="295" t="s">
        <v>5</v>
      </c>
      <c r="B317" s="276" t="s">
        <v>319</v>
      </c>
      <c r="C317" s="277"/>
      <c r="D317" s="288"/>
      <c r="E317" s="279"/>
      <c r="F317" s="289">
        <v>44564</v>
      </c>
      <c r="G317" s="135" t="s">
        <v>4509</v>
      </c>
      <c r="H317" s="135" t="s">
        <v>32</v>
      </c>
      <c r="I317" s="281" t="s">
        <v>685</v>
      </c>
      <c r="J317" s="281" t="s">
        <v>645</v>
      </c>
      <c r="K317" s="281" t="s">
        <v>9002</v>
      </c>
      <c r="L317" s="135" t="s">
        <v>27</v>
      </c>
      <c r="M317" s="5" t="s">
        <v>4508</v>
      </c>
      <c r="N317" s="282"/>
      <c r="O317" s="283"/>
      <c r="P317" s="283"/>
      <c r="Q317" s="284"/>
      <c r="R317" s="285" t="s">
        <v>4490</v>
      </c>
      <c r="S317" s="284"/>
      <c r="T317" s="286" t="s">
        <v>605</v>
      </c>
      <c r="U317" s="287" t="s">
        <v>3897</v>
      </c>
      <c r="V317" s="135"/>
      <c r="W317" s="276" t="s">
        <v>5290</v>
      </c>
    </row>
    <row r="318" spans="1:23" s="272" customFormat="1" ht="18" customHeight="1" x14ac:dyDescent="0.3">
      <c r="A318" s="295" t="s">
        <v>3627</v>
      </c>
      <c r="B318" s="124">
        <v>5052072</v>
      </c>
      <c r="C318" s="277" t="s">
        <v>6569</v>
      </c>
      <c r="D318" s="288">
        <v>44679</v>
      </c>
      <c r="E318" s="279" t="s">
        <v>594</v>
      </c>
      <c r="F318" s="289">
        <v>44564</v>
      </c>
      <c r="G318" s="135" t="s">
        <v>4513</v>
      </c>
      <c r="H318" s="135" t="s">
        <v>137</v>
      </c>
      <c r="I318" s="281" t="s">
        <v>17</v>
      </c>
      <c r="J318" s="281" t="s">
        <v>645</v>
      </c>
      <c r="K318" s="281" t="s">
        <v>9002</v>
      </c>
      <c r="L318" s="194" t="s">
        <v>27</v>
      </c>
      <c r="M318" s="5" t="s">
        <v>4514</v>
      </c>
      <c r="N318" s="282">
        <v>44685</v>
      </c>
      <c r="O318" s="283">
        <v>44680</v>
      </c>
      <c r="P318" s="283">
        <v>44680</v>
      </c>
      <c r="Q318" s="284">
        <v>44680</v>
      </c>
      <c r="R318" s="285" t="s">
        <v>4490</v>
      </c>
      <c r="S318" s="284"/>
      <c r="T318" s="286" t="s">
        <v>623</v>
      </c>
      <c r="U318" s="287" t="s">
        <v>3897</v>
      </c>
      <c r="V318" s="135" t="s">
        <v>2821</v>
      </c>
      <c r="W318" s="276" t="s">
        <v>5291</v>
      </c>
    </row>
    <row r="319" spans="1:23" s="272" customFormat="1" ht="18" customHeight="1" x14ac:dyDescent="0.3">
      <c r="A319" s="295" t="s">
        <v>3627</v>
      </c>
      <c r="B319" s="135">
        <v>5135588</v>
      </c>
      <c r="C319" s="277" t="s">
        <v>7024</v>
      </c>
      <c r="D319" s="288">
        <v>44726</v>
      </c>
      <c r="E319" s="279" t="s">
        <v>594</v>
      </c>
      <c r="F319" s="289">
        <v>44564</v>
      </c>
      <c r="G319" s="135" t="s">
        <v>4510</v>
      </c>
      <c r="H319" s="135" t="s">
        <v>175</v>
      </c>
      <c r="I319" s="281" t="s">
        <v>8863</v>
      </c>
      <c r="J319" s="281" t="s">
        <v>645</v>
      </c>
      <c r="K319" s="281" t="s">
        <v>9002</v>
      </c>
      <c r="L319" s="135" t="s">
        <v>20</v>
      </c>
      <c r="M319" s="5" t="s">
        <v>7021</v>
      </c>
      <c r="N319" s="282">
        <v>44733</v>
      </c>
      <c r="O319" s="283">
        <v>44727</v>
      </c>
      <c r="P319" s="283">
        <v>44726</v>
      </c>
      <c r="Q319" s="284">
        <v>44728</v>
      </c>
      <c r="R319" s="285" t="s">
        <v>4490</v>
      </c>
      <c r="S319" s="284"/>
      <c r="T319" s="286" t="s">
        <v>623</v>
      </c>
      <c r="U319" s="287" t="s">
        <v>3897</v>
      </c>
      <c r="V319" s="135" t="s">
        <v>3901</v>
      </c>
      <c r="W319" s="276" t="s">
        <v>5292</v>
      </c>
    </row>
    <row r="320" spans="1:23" s="272" customFormat="1" ht="18" customHeight="1" x14ac:dyDescent="0.3">
      <c r="A320" s="295" t="s">
        <v>3627</v>
      </c>
      <c r="B320" s="124">
        <v>4890738</v>
      </c>
      <c r="C320" s="277" t="s">
        <v>4874</v>
      </c>
      <c r="D320" s="288">
        <v>44575</v>
      </c>
      <c r="E320" s="279" t="s">
        <v>594</v>
      </c>
      <c r="F320" s="289">
        <v>44565</v>
      </c>
      <c r="G320" s="135" t="s">
        <v>4518</v>
      </c>
      <c r="H320" s="135" t="s">
        <v>725</v>
      </c>
      <c r="I320" s="281" t="s">
        <v>2454</v>
      </c>
      <c r="J320" s="281" t="s">
        <v>160</v>
      </c>
      <c r="K320" s="281" t="s">
        <v>9010</v>
      </c>
      <c r="L320" s="135" t="s">
        <v>20</v>
      </c>
      <c r="M320" s="5" t="s">
        <v>4519</v>
      </c>
      <c r="N320" s="282">
        <v>44590</v>
      </c>
      <c r="O320" s="283">
        <v>44575</v>
      </c>
      <c r="P320" s="283">
        <v>44586</v>
      </c>
      <c r="Q320" s="284">
        <v>44576</v>
      </c>
      <c r="R320" s="285" t="s">
        <v>4493</v>
      </c>
      <c r="S320" s="284"/>
      <c r="T320" s="286" t="s">
        <v>609</v>
      </c>
      <c r="U320" s="287" t="s">
        <v>3897</v>
      </c>
      <c r="V320" s="135" t="s">
        <v>3897</v>
      </c>
      <c r="W320" s="276" t="s">
        <v>5293</v>
      </c>
    </row>
    <row r="321" spans="1:23" s="272" customFormat="1" ht="18" customHeight="1" x14ac:dyDescent="0.3">
      <c r="A321" s="295" t="s">
        <v>3627</v>
      </c>
      <c r="B321" s="135">
        <v>5135594</v>
      </c>
      <c r="C321" s="277" t="s">
        <v>7132</v>
      </c>
      <c r="D321" s="288">
        <v>44733</v>
      </c>
      <c r="E321" s="279" t="s">
        <v>594</v>
      </c>
      <c r="F321" s="289">
        <v>44565</v>
      </c>
      <c r="G321" s="135" t="s">
        <v>4516</v>
      </c>
      <c r="H321" s="135" t="s">
        <v>137</v>
      </c>
      <c r="I321" s="281" t="s">
        <v>17</v>
      </c>
      <c r="J321" s="281" t="s">
        <v>645</v>
      </c>
      <c r="K321" s="281" t="s">
        <v>9002</v>
      </c>
      <c r="L321" s="135" t="s">
        <v>87</v>
      </c>
      <c r="M321" s="5" t="s">
        <v>4517</v>
      </c>
      <c r="N321" s="282">
        <v>44752</v>
      </c>
      <c r="O321" s="283">
        <v>44742</v>
      </c>
      <c r="P321" s="283">
        <v>44741</v>
      </c>
      <c r="Q321" s="284" t="s">
        <v>1685</v>
      </c>
      <c r="R321" s="285" t="s">
        <v>4490</v>
      </c>
      <c r="S321" s="284"/>
      <c r="T321" s="286" t="s">
        <v>623</v>
      </c>
      <c r="U321" s="287" t="s">
        <v>3897</v>
      </c>
      <c r="V321" s="135" t="s">
        <v>5599</v>
      </c>
      <c r="W321" s="276" t="s">
        <v>3909</v>
      </c>
    </row>
    <row r="322" spans="1:23" s="272" customFormat="1" ht="18" customHeight="1" x14ac:dyDescent="0.3">
      <c r="A322" s="295" t="s">
        <v>5</v>
      </c>
      <c r="B322" s="276" t="s">
        <v>7900</v>
      </c>
      <c r="C322" s="277" t="s">
        <v>5600</v>
      </c>
      <c r="D322" s="288"/>
      <c r="E322" s="279"/>
      <c r="F322" s="289">
        <v>44565</v>
      </c>
      <c r="G322" s="135" t="s">
        <v>4520</v>
      </c>
      <c r="H322" s="135" t="s">
        <v>686</v>
      </c>
      <c r="I322" s="281" t="s">
        <v>8862</v>
      </c>
      <c r="J322" s="281" t="s">
        <v>645</v>
      </c>
      <c r="K322" s="281" t="s">
        <v>9002</v>
      </c>
      <c r="L322" s="135" t="s">
        <v>20</v>
      </c>
      <c r="M322" s="5" t="s">
        <v>4521</v>
      </c>
      <c r="N322" s="282"/>
      <c r="O322" s="283"/>
      <c r="P322" s="283"/>
      <c r="Q322" s="284"/>
      <c r="R322" s="285" t="s">
        <v>4490</v>
      </c>
      <c r="S322" s="284"/>
      <c r="T322" s="286" t="s">
        <v>609</v>
      </c>
      <c r="U322" s="287" t="s">
        <v>3897</v>
      </c>
      <c r="V322" s="135"/>
      <c r="W322" s="276" t="s">
        <v>5294</v>
      </c>
    </row>
    <row r="323" spans="1:23" s="272" customFormat="1" ht="18" customHeight="1" x14ac:dyDescent="0.3">
      <c r="A323" s="295" t="s">
        <v>3627</v>
      </c>
      <c r="B323" s="124">
        <v>4812248</v>
      </c>
      <c r="C323" s="277" t="s">
        <v>4844</v>
      </c>
      <c r="D323" s="288">
        <v>44567</v>
      </c>
      <c r="E323" s="279" t="s">
        <v>594</v>
      </c>
      <c r="F323" s="289">
        <v>44566</v>
      </c>
      <c r="G323" s="135" t="s">
        <v>4530</v>
      </c>
      <c r="H323" s="135" t="s">
        <v>686</v>
      </c>
      <c r="I323" s="281" t="s">
        <v>8862</v>
      </c>
      <c r="J323" s="281" t="s">
        <v>45</v>
      </c>
      <c r="K323" s="281" t="s">
        <v>9009</v>
      </c>
      <c r="L323" s="135" t="s">
        <v>20</v>
      </c>
      <c r="M323" s="5" t="s">
        <v>4531</v>
      </c>
      <c r="N323" s="282">
        <v>44578</v>
      </c>
      <c r="O323" s="283">
        <v>44576</v>
      </c>
      <c r="P323" s="283">
        <v>44576</v>
      </c>
      <c r="Q323" s="284">
        <v>44576</v>
      </c>
      <c r="R323" s="285" t="s">
        <v>4482</v>
      </c>
      <c r="S323" s="284"/>
      <c r="T323" s="286" t="s">
        <v>605</v>
      </c>
      <c r="U323" s="287" t="s">
        <v>3897</v>
      </c>
      <c r="V323" s="135" t="s">
        <v>3897</v>
      </c>
      <c r="W323" s="276" t="s">
        <v>5295</v>
      </c>
    </row>
    <row r="324" spans="1:23" s="272" customFormat="1" ht="18" customHeight="1" x14ac:dyDescent="0.3">
      <c r="A324" s="295" t="s">
        <v>1581</v>
      </c>
      <c r="B324" s="276" t="s">
        <v>630</v>
      </c>
      <c r="C324" s="277" t="s">
        <v>630</v>
      </c>
      <c r="D324" s="288">
        <v>44573</v>
      </c>
      <c r="E324" s="279" t="s">
        <v>630</v>
      </c>
      <c r="F324" s="289">
        <v>44566</v>
      </c>
      <c r="G324" s="135" t="s">
        <v>4526</v>
      </c>
      <c r="H324" s="135" t="s">
        <v>175</v>
      </c>
      <c r="I324" s="281" t="s">
        <v>8863</v>
      </c>
      <c r="J324" s="281" t="s">
        <v>45</v>
      </c>
      <c r="K324" s="281" t="s">
        <v>9009</v>
      </c>
      <c r="L324" s="135" t="s">
        <v>20</v>
      </c>
      <c r="M324" s="5" t="s">
        <v>4527</v>
      </c>
      <c r="N324" s="282" t="s">
        <v>1253</v>
      </c>
      <c r="O324" s="283" t="s">
        <v>1253</v>
      </c>
      <c r="P324" s="283" t="s">
        <v>1253</v>
      </c>
      <c r="Q324" s="284" t="s">
        <v>1253</v>
      </c>
      <c r="R324" s="285" t="s">
        <v>4482</v>
      </c>
      <c r="S324" s="280" t="s">
        <v>1253</v>
      </c>
      <c r="T324" s="286" t="s">
        <v>605</v>
      </c>
      <c r="U324" s="287" t="s">
        <v>3897</v>
      </c>
      <c r="V324" s="135"/>
      <c r="W324" s="276" t="s">
        <v>630</v>
      </c>
    </row>
    <row r="325" spans="1:23" s="272" customFormat="1" ht="18" customHeight="1" x14ac:dyDescent="0.3">
      <c r="A325" s="295" t="s">
        <v>3627</v>
      </c>
      <c r="B325" s="135">
        <v>4940026</v>
      </c>
      <c r="C325" s="277" t="s">
        <v>6570</v>
      </c>
      <c r="D325" s="288">
        <v>44604</v>
      </c>
      <c r="E325" s="279" t="s">
        <v>594</v>
      </c>
      <c r="F325" s="289">
        <v>44566</v>
      </c>
      <c r="G325" s="135" t="s">
        <v>4523</v>
      </c>
      <c r="H325" s="135" t="s">
        <v>82</v>
      </c>
      <c r="I325" s="281" t="s">
        <v>4644</v>
      </c>
      <c r="J325" s="281" t="s">
        <v>18</v>
      </c>
      <c r="K325" s="281" t="s">
        <v>9005</v>
      </c>
      <c r="L325" s="135" t="s">
        <v>11</v>
      </c>
      <c r="M325" s="5" t="s">
        <v>4524</v>
      </c>
      <c r="N325" s="282">
        <v>44611</v>
      </c>
      <c r="O325" s="283">
        <v>44606</v>
      </c>
      <c r="P325" s="283">
        <v>44607</v>
      </c>
      <c r="Q325" s="284">
        <v>44606</v>
      </c>
      <c r="R325" s="285" t="s">
        <v>4686</v>
      </c>
      <c r="S325" s="284"/>
      <c r="T325" s="286" t="s">
        <v>605</v>
      </c>
      <c r="U325" s="287" t="s">
        <v>3897</v>
      </c>
      <c r="V325" s="135" t="s">
        <v>3898</v>
      </c>
      <c r="W325" s="276" t="s">
        <v>5296</v>
      </c>
    </row>
    <row r="326" spans="1:23" s="272" customFormat="1" ht="18" customHeight="1" x14ac:dyDescent="0.3">
      <c r="A326" s="295" t="s">
        <v>3627</v>
      </c>
      <c r="B326" s="135">
        <v>4998468</v>
      </c>
      <c r="C326" s="277" t="s">
        <v>6571</v>
      </c>
      <c r="D326" s="288">
        <v>44637</v>
      </c>
      <c r="E326" s="279" t="s">
        <v>594</v>
      </c>
      <c r="F326" s="289">
        <v>44566</v>
      </c>
      <c r="G326" s="135" t="s">
        <v>4525</v>
      </c>
      <c r="H326" s="135" t="s">
        <v>3708</v>
      </c>
      <c r="I326" s="281" t="s">
        <v>2454</v>
      </c>
      <c r="J326" s="281" t="s">
        <v>18</v>
      </c>
      <c r="K326" s="281" t="s">
        <v>9005</v>
      </c>
      <c r="L326" s="194" t="s">
        <v>20</v>
      </c>
      <c r="M326" s="5" t="s">
        <v>4503</v>
      </c>
      <c r="N326" s="282">
        <v>44653</v>
      </c>
      <c r="O326" s="283">
        <v>44638</v>
      </c>
      <c r="P326" s="283">
        <v>44637</v>
      </c>
      <c r="Q326" s="284">
        <v>44648</v>
      </c>
      <c r="R326" s="285" t="s">
        <v>4685</v>
      </c>
      <c r="S326" s="284"/>
      <c r="T326" s="286" t="s">
        <v>605</v>
      </c>
      <c r="U326" s="287" t="s">
        <v>3897</v>
      </c>
      <c r="V326" s="135" t="s">
        <v>5568</v>
      </c>
      <c r="W326" s="276" t="s">
        <v>5297</v>
      </c>
    </row>
    <row r="327" spans="1:23" s="272" customFormat="1" ht="18" customHeight="1" x14ac:dyDescent="0.3">
      <c r="A327" s="295" t="s">
        <v>1581</v>
      </c>
      <c r="B327" s="276" t="s">
        <v>630</v>
      </c>
      <c r="C327" s="277" t="s">
        <v>630</v>
      </c>
      <c r="D327" s="288">
        <v>44660</v>
      </c>
      <c r="E327" s="279" t="s">
        <v>630</v>
      </c>
      <c r="F327" s="289">
        <v>44566</v>
      </c>
      <c r="G327" s="135" t="s">
        <v>4528</v>
      </c>
      <c r="H327" s="135" t="s">
        <v>250</v>
      </c>
      <c r="I327" s="281" t="s">
        <v>4644</v>
      </c>
      <c r="J327" s="281" t="s">
        <v>645</v>
      </c>
      <c r="K327" s="281" t="s">
        <v>9002</v>
      </c>
      <c r="L327" s="194" t="s">
        <v>4389</v>
      </c>
      <c r="M327" s="5" t="s">
        <v>4502</v>
      </c>
      <c r="N327" s="282" t="s">
        <v>1253</v>
      </c>
      <c r="O327" s="283" t="s">
        <v>1253</v>
      </c>
      <c r="P327" s="283" t="s">
        <v>1253</v>
      </c>
      <c r="Q327" s="284" t="s">
        <v>1253</v>
      </c>
      <c r="R327" s="285" t="s">
        <v>6444</v>
      </c>
      <c r="S327" s="280" t="s">
        <v>1253</v>
      </c>
      <c r="T327" s="286" t="s">
        <v>605</v>
      </c>
      <c r="U327" s="287" t="s">
        <v>3897</v>
      </c>
      <c r="V327" s="135"/>
      <c r="W327" s="276" t="s">
        <v>630</v>
      </c>
    </row>
    <row r="328" spans="1:23" s="272" customFormat="1" ht="18" customHeight="1" x14ac:dyDescent="0.3">
      <c r="A328" s="295" t="s">
        <v>3627</v>
      </c>
      <c r="B328" s="135">
        <v>4952377</v>
      </c>
      <c r="C328" s="277" t="s">
        <v>6572</v>
      </c>
      <c r="D328" s="288">
        <v>44600</v>
      </c>
      <c r="E328" s="279" t="s">
        <v>594</v>
      </c>
      <c r="F328" s="289">
        <v>44567</v>
      </c>
      <c r="G328" s="135" t="s">
        <v>4532</v>
      </c>
      <c r="H328" s="135" t="s">
        <v>32</v>
      </c>
      <c r="I328" s="281" t="s">
        <v>685</v>
      </c>
      <c r="J328" s="281" t="s">
        <v>45</v>
      </c>
      <c r="K328" s="281" t="s">
        <v>9009</v>
      </c>
      <c r="L328" s="135" t="s">
        <v>20</v>
      </c>
      <c r="M328" s="5" t="s">
        <v>4533</v>
      </c>
      <c r="N328" s="282">
        <v>44608</v>
      </c>
      <c r="O328" s="283">
        <v>44604</v>
      </c>
      <c r="P328" s="283">
        <v>44606</v>
      </c>
      <c r="Q328" s="284">
        <v>44606</v>
      </c>
      <c r="R328" s="285" t="s">
        <v>4482</v>
      </c>
      <c r="S328" s="284"/>
      <c r="T328" s="286" t="s">
        <v>605</v>
      </c>
      <c r="U328" s="287" t="s">
        <v>3897</v>
      </c>
      <c r="V328" s="135" t="s">
        <v>3898</v>
      </c>
      <c r="W328" s="276" t="s">
        <v>5298</v>
      </c>
    </row>
    <row r="329" spans="1:23" s="272" customFormat="1" ht="18" customHeight="1" x14ac:dyDescent="0.3">
      <c r="A329" s="295" t="s">
        <v>3627</v>
      </c>
      <c r="B329" s="124">
        <v>4901994</v>
      </c>
      <c r="C329" s="277" t="s">
        <v>4852</v>
      </c>
      <c r="D329" s="288">
        <v>44569</v>
      </c>
      <c r="E329" s="279" t="s">
        <v>594</v>
      </c>
      <c r="F329" s="289">
        <v>44567</v>
      </c>
      <c r="G329" s="135" t="s">
        <v>4534</v>
      </c>
      <c r="H329" s="135" t="s">
        <v>232</v>
      </c>
      <c r="I329" s="281" t="s">
        <v>8863</v>
      </c>
      <c r="J329" s="281" t="s">
        <v>18</v>
      </c>
      <c r="K329" s="281" t="s">
        <v>9005</v>
      </c>
      <c r="L329" s="135" t="s">
        <v>20</v>
      </c>
      <c r="M329" s="5" t="s">
        <v>4535</v>
      </c>
      <c r="N329" s="282">
        <v>44582</v>
      </c>
      <c r="O329" s="283">
        <v>44578</v>
      </c>
      <c r="P329" s="283">
        <v>44579</v>
      </c>
      <c r="Q329" s="284">
        <v>44579</v>
      </c>
      <c r="R329" s="285" t="s">
        <v>4686</v>
      </c>
      <c r="S329" s="284"/>
      <c r="T329" s="286" t="s">
        <v>605</v>
      </c>
      <c r="U329" s="287" t="s">
        <v>3897</v>
      </c>
      <c r="V329" s="135" t="s">
        <v>3897</v>
      </c>
      <c r="W329" s="276" t="s">
        <v>5299</v>
      </c>
    </row>
    <row r="330" spans="1:23" s="272" customFormat="1" ht="18" customHeight="1" x14ac:dyDescent="0.3">
      <c r="A330" s="295" t="s">
        <v>3627</v>
      </c>
      <c r="B330" s="124">
        <v>4904801</v>
      </c>
      <c r="C330" s="277" t="s">
        <v>4863</v>
      </c>
      <c r="D330" s="288">
        <v>44569</v>
      </c>
      <c r="E330" s="279" t="s">
        <v>594</v>
      </c>
      <c r="F330" s="289">
        <v>44567</v>
      </c>
      <c r="G330" s="135" t="s">
        <v>4540</v>
      </c>
      <c r="H330" s="135" t="s">
        <v>3367</v>
      </c>
      <c r="I330" s="281" t="s">
        <v>7086</v>
      </c>
      <c r="J330" s="281" t="s">
        <v>45</v>
      </c>
      <c r="K330" s="281" t="s">
        <v>9009</v>
      </c>
      <c r="L330" s="135" t="s">
        <v>20</v>
      </c>
      <c r="M330" s="5" t="s">
        <v>4541</v>
      </c>
      <c r="N330" s="282">
        <v>44586</v>
      </c>
      <c r="O330" s="283">
        <v>44578</v>
      </c>
      <c r="P330" s="283">
        <v>44578</v>
      </c>
      <c r="Q330" s="284">
        <v>44579</v>
      </c>
      <c r="R330" s="285" t="s">
        <v>4482</v>
      </c>
      <c r="S330" s="284"/>
      <c r="T330" s="286" t="s">
        <v>623</v>
      </c>
      <c r="U330" s="287" t="s">
        <v>3897</v>
      </c>
      <c r="V330" s="135" t="s">
        <v>3897</v>
      </c>
      <c r="W330" s="276" t="s">
        <v>5300</v>
      </c>
    </row>
    <row r="331" spans="1:23" s="272" customFormat="1" ht="18" customHeight="1" x14ac:dyDescent="0.3">
      <c r="A331" s="295" t="s">
        <v>3627</v>
      </c>
      <c r="B331" s="124">
        <v>4901995</v>
      </c>
      <c r="C331" s="277" t="s">
        <v>4876</v>
      </c>
      <c r="D331" s="288">
        <v>44580</v>
      </c>
      <c r="E331" s="279" t="s">
        <v>594</v>
      </c>
      <c r="F331" s="289">
        <v>44567</v>
      </c>
      <c r="G331" s="135" t="s">
        <v>4143</v>
      </c>
      <c r="H331" s="135" t="s">
        <v>137</v>
      </c>
      <c r="I331" s="281" t="s">
        <v>17</v>
      </c>
      <c r="J331" s="281" t="s">
        <v>18</v>
      </c>
      <c r="K331" s="281" t="s">
        <v>9005</v>
      </c>
      <c r="L331" s="135" t="s">
        <v>11</v>
      </c>
      <c r="M331" s="5" t="s">
        <v>4151</v>
      </c>
      <c r="N331" s="282">
        <v>44592</v>
      </c>
      <c r="O331" s="283">
        <v>44590</v>
      </c>
      <c r="P331" s="283">
        <v>44590</v>
      </c>
      <c r="Q331" s="284">
        <v>44590</v>
      </c>
      <c r="R331" s="285" t="s">
        <v>4686</v>
      </c>
      <c r="S331" s="284"/>
      <c r="T331" s="286" t="s">
        <v>609</v>
      </c>
      <c r="U331" s="287" t="s">
        <v>3897</v>
      </c>
      <c r="V331" s="135" t="s">
        <v>3897</v>
      </c>
      <c r="W331" s="276" t="s">
        <v>5190</v>
      </c>
    </row>
    <row r="332" spans="1:23" s="272" customFormat="1" ht="18" customHeight="1" x14ac:dyDescent="0.3">
      <c r="A332" s="295" t="s">
        <v>3627</v>
      </c>
      <c r="B332" s="124">
        <v>4914660</v>
      </c>
      <c r="C332" s="277" t="s">
        <v>6573</v>
      </c>
      <c r="D332" s="288">
        <v>44580</v>
      </c>
      <c r="E332" s="279" t="s">
        <v>594</v>
      </c>
      <c r="F332" s="289">
        <v>44567</v>
      </c>
      <c r="G332" s="135" t="s">
        <v>4542</v>
      </c>
      <c r="H332" s="135" t="s">
        <v>725</v>
      </c>
      <c r="I332" s="281" t="s">
        <v>2454</v>
      </c>
      <c r="J332" s="281" t="s">
        <v>160</v>
      </c>
      <c r="K332" s="281" t="s">
        <v>9010</v>
      </c>
      <c r="L332" s="135" t="s">
        <v>20</v>
      </c>
      <c r="M332" s="5" t="s">
        <v>4543</v>
      </c>
      <c r="N332" s="282">
        <v>44596</v>
      </c>
      <c r="O332" s="283">
        <v>44582</v>
      </c>
      <c r="P332" s="283">
        <v>44586</v>
      </c>
      <c r="Q332" s="284">
        <v>44586</v>
      </c>
      <c r="R332" s="285" t="s">
        <v>4493</v>
      </c>
      <c r="S332" s="284"/>
      <c r="T332" s="286" t="s">
        <v>609</v>
      </c>
      <c r="U332" s="287" t="s">
        <v>3897</v>
      </c>
      <c r="V332" s="135" t="s">
        <v>3898</v>
      </c>
      <c r="W332" s="276" t="s">
        <v>5301</v>
      </c>
    </row>
    <row r="333" spans="1:23" s="272" customFormat="1" ht="18" customHeight="1" x14ac:dyDescent="0.3">
      <c r="A333" s="295" t="s">
        <v>3627</v>
      </c>
      <c r="B333" s="135">
        <v>4923441</v>
      </c>
      <c r="C333" s="277" t="s">
        <v>6574</v>
      </c>
      <c r="D333" s="288">
        <v>44582</v>
      </c>
      <c r="E333" s="279" t="s">
        <v>594</v>
      </c>
      <c r="F333" s="289">
        <v>44567</v>
      </c>
      <c r="G333" s="135" t="s">
        <v>4536</v>
      </c>
      <c r="H333" s="135" t="s">
        <v>137</v>
      </c>
      <c r="I333" s="281" t="s">
        <v>17</v>
      </c>
      <c r="J333" s="281" t="s">
        <v>38</v>
      </c>
      <c r="K333" s="281" t="s">
        <v>9001</v>
      </c>
      <c r="L333" s="135" t="s">
        <v>438</v>
      </c>
      <c r="M333" s="5" t="s">
        <v>4537</v>
      </c>
      <c r="N333" s="282">
        <v>44599</v>
      </c>
      <c r="O333" s="283">
        <v>44590</v>
      </c>
      <c r="P333" s="283">
        <v>44590</v>
      </c>
      <c r="Q333" s="284">
        <v>44590</v>
      </c>
      <c r="R333" s="285" t="s">
        <v>4489</v>
      </c>
      <c r="S333" s="284"/>
      <c r="T333" s="286" t="s">
        <v>605</v>
      </c>
      <c r="U333" s="287" t="s">
        <v>3897</v>
      </c>
      <c r="V333" s="135" t="s">
        <v>3898</v>
      </c>
      <c r="W333" s="276" t="s">
        <v>5302</v>
      </c>
    </row>
    <row r="334" spans="1:23" s="272" customFormat="1" ht="18" customHeight="1" x14ac:dyDescent="0.3">
      <c r="A334" s="295" t="s">
        <v>1581</v>
      </c>
      <c r="B334" s="276" t="s">
        <v>630</v>
      </c>
      <c r="C334" s="277" t="s">
        <v>630</v>
      </c>
      <c r="D334" s="288">
        <v>44655</v>
      </c>
      <c r="E334" s="279" t="s">
        <v>630</v>
      </c>
      <c r="F334" s="289">
        <v>44567</v>
      </c>
      <c r="G334" s="135" t="s">
        <v>4538</v>
      </c>
      <c r="H334" s="135" t="s">
        <v>137</v>
      </c>
      <c r="I334" s="281" t="s">
        <v>17</v>
      </c>
      <c r="J334" s="281" t="s">
        <v>632</v>
      </c>
      <c r="K334" s="281" t="s">
        <v>9006</v>
      </c>
      <c r="L334" s="135" t="s">
        <v>11</v>
      </c>
      <c r="M334" s="5" t="s">
        <v>4539</v>
      </c>
      <c r="N334" s="282" t="s">
        <v>1253</v>
      </c>
      <c r="O334" s="283" t="s">
        <v>1253</v>
      </c>
      <c r="P334" s="283" t="s">
        <v>1253</v>
      </c>
      <c r="Q334" s="284" t="s">
        <v>1253</v>
      </c>
      <c r="R334" s="285" t="s">
        <v>4487</v>
      </c>
      <c r="S334" s="280" t="s">
        <v>1253</v>
      </c>
      <c r="T334" s="286" t="s">
        <v>605</v>
      </c>
      <c r="U334" s="287" t="s">
        <v>3897</v>
      </c>
      <c r="V334" s="135"/>
      <c r="W334" s="276" t="s">
        <v>630</v>
      </c>
    </row>
    <row r="335" spans="1:23" s="272" customFormat="1" ht="18" customHeight="1" x14ac:dyDescent="0.3">
      <c r="A335" s="295" t="s">
        <v>3627</v>
      </c>
      <c r="B335" s="135">
        <v>5013151</v>
      </c>
      <c r="C335" s="277" t="s">
        <v>6575</v>
      </c>
      <c r="D335" s="288">
        <v>44639</v>
      </c>
      <c r="E335" s="279" t="s">
        <v>594</v>
      </c>
      <c r="F335" s="289">
        <v>44567</v>
      </c>
      <c r="G335" s="135" t="s">
        <v>4544</v>
      </c>
      <c r="H335" s="135" t="s">
        <v>725</v>
      </c>
      <c r="I335" s="281" t="s">
        <v>2454</v>
      </c>
      <c r="J335" s="281" t="s">
        <v>160</v>
      </c>
      <c r="K335" s="281" t="s">
        <v>9010</v>
      </c>
      <c r="L335" s="135" t="s">
        <v>20</v>
      </c>
      <c r="M335" s="5" t="s">
        <v>4545</v>
      </c>
      <c r="N335" s="282">
        <v>44653</v>
      </c>
      <c r="O335" s="283">
        <v>44639</v>
      </c>
      <c r="P335" s="283">
        <v>44643</v>
      </c>
      <c r="Q335" s="284">
        <v>44647</v>
      </c>
      <c r="R335" s="285" t="s">
        <v>4493</v>
      </c>
      <c r="S335" s="284"/>
      <c r="T335" s="286" t="s">
        <v>609</v>
      </c>
      <c r="U335" s="287" t="s">
        <v>3897</v>
      </c>
      <c r="V335" s="135" t="s">
        <v>5568</v>
      </c>
      <c r="W335" s="276" t="s">
        <v>5303</v>
      </c>
    </row>
    <row r="336" spans="1:23" s="272" customFormat="1" ht="18" customHeight="1" x14ac:dyDescent="0.3">
      <c r="A336" s="295" t="s">
        <v>3627</v>
      </c>
      <c r="B336" s="124">
        <v>4950518</v>
      </c>
      <c r="C336" s="277" t="s">
        <v>6576</v>
      </c>
      <c r="D336" s="288">
        <v>44608</v>
      </c>
      <c r="E336" s="279" t="s">
        <v>594</v>
      </c>
      <c r="F336" s="289">
        <v>44567</v>
      </c>
      <c r="G336" s="135" t="s">
        <v>4546</v>
      </c>
      <c r="H336" s="135" t="s">
        <v>725</v>
      </c>
      <c r="I336" s="281" t="s">
        <v>2454</v>
      </c>
      <c r="J336" s="281" t="s">
        <v>160</v>
      </c>
      <c r="K336" s="281" t="s">
        <v>9010</v>
      </c>
      <c r="L336" s="135" t="s">
        <v>20</v>
      </c>
      <c r="M336" s="5" t="s">
        <v>4547</v>
      </c>
      <c r="N336" s="282">
        <v>44645</v>
      </c>
      <c r="O336" s="283">
        <v>44604</v>
      </c>
      <c r="P336" s="283">
        <v>44614</v>
      </c>
      <c r="Q336" s="284">
        <v>44620</v>
      </c>
      <c r="R336" s="285" t="s">
        <v>4493</v>
      </c>
      <c r="S336" s="284"/>
      <c r="T336" s="286" t="s">
        <v>609</v>
      </c>
      <c r="U336" s="287" t="s">
        <v>3897</v>
      </c>
      <c r="V336" s="287" t="s">
        <v>3899</v>
      </c>
      <c r="W336" s="276" t="s">
        <v>5304</v>
      </c>
    </row>
    <row r="337" spans="1:23" s="272" customFormat="1" ht="18" customHeight="1" x14ac:dyDescent="0.3">
      <c r="A337" s="295" t="s">
        <v>3627</v>
      </c>
      <c r="B337" s="124">
        <v>4903566</v>
      </c>
      <c r="C337" s="277" t="s">
        <v>4868</v>
      </c>
      <c r="D337" s="288">
        <v>44569</v>
      </c>
      <c r="E337" s="279" t="s">
        <v>594</v>
      </c>
      <c r="F337" s="289">
        <v>44568</v>
      </c>
      <c r="G337" s="194" t="s">
        <v>7901</v>
      </c>
      <c r="H337" s="135" t="s">
        <v>50</v>
      </c>
      <c r="I337" s="281" t="s">
        <v>17</v>
      </c>
      <c r="J337" s="281" t="s">
        <v>2943</v>
      </c>
      <c r="K337" s="281">
        <v>2400000</v>
      </c>
      <c r="L337" s="135" t="s">
        <v>20</v>
      </c>
      <c r="M337" s="5" t="s">
        <v>4548</v>
      </c>
      <c r="N337" s="282">
        <v>44588</v>
      </c>
      <c r="O337" s="283">
        <v>44582</v>
      </c>
      <c r="P337" s="283">
        <v>44581</v>
      </c>
      <c r="Q337" s="284">
        <v>44582</v>
      </c>
      <c r="R337" s="285" t="s">
        <v>6447</v>
      </c>
      <c r="S337" s="284"/>
      <c r="T337" s="286" t="s">
        <v>605</v>
      </c>
      <c r="U337" s="287" t="s">
        <v>3897</v>
      </c>
      <c r="V337" s="135" t="s">
        <v>3897</v>
      </c>
      <c r="W337" s="276" t="s">
        <v>5305</v>
      </c>
    </row>
    <row r="338" spans="1:23" s="272" customFormat="1" ht="18" customHeight="1" x14ac:dyDescent="0.3">
      <c r="A338" s="295" t="s">
        <v>1581</v>
      </c>
      <c r="B338" s="276" t="s">
        <v>630</v>
      </c>
      <c r="C338" s="277" t="s">
        <v>630</v>
      </c>
      <c r="D338" s="288">
        <v>44585</v>
      </c>
      <c r="E338" s="279" t="s">
        <v>630</v>
      </c>
      <c r="F338" s="289">
        <v>44568</v>
      </c>
      <c r="G338" s="135" t="s">
        <v>8190</v>
      </c>
      <c r="H338" s="135" t="s">
        <v>64</v>
      </c>
      <c r="I338" s="281" t="s">
        <v>4644</v>
      </c>
      <c r="J338" s="281" t="s">
        <v>45</v>
      </c>
      <c r="K338" s="281" t="s">
        <v>9009</v>
      </c>
      <c r="L338" s="135" t="s">
        <v>20</v>
      </c>
      <c r="M338" s="5" t="s">
        <v>4553</v>
      </c>
      <c r="N338" s="282" t="s">
        <v>1253</v>
      </c>
      <c r="O338" s="283" t="s">
        <v>1253</v>
      </c>
      <c r="P338" s="283" t="s">
        <v>1253</v>
      </c>
      <c r="Q338" s="284" t="s">
        <v>1253</v>
      </c>
      <c r="R338" s="285" t="s">
        <v>4495</v>
      </c>
      <c r="S338" s="280" t="s">
        <v>1253</v>
      </c>
      <c r="T338" s="286" t="s">
        <v>605</v>
      </c>
      <c r="U338" s="287" t="s">
        <v>3897</v>
      </c>
      <c r="V338" s="135"/>
      <c r="W338" s="276" t="s">
        <v>630</v>
      </c>
    </row>
    <row r="339" spans="1:23" s="272" customFormat="1" ht="18" customHeight="1" x14ac:dyDescent="0.3">
      <c r="A339" s="295" t="s">
        <v>3627</v>
      </c>
      <c r="B339" s="135">
        <v>5026254</v>
      </c>
      <c r="C339" s="277" t="s">
        <v>6577</v>
      </c>
      <c r="D339" s="288">
        <v>44646</v>
      </c>
      <c r="E339" s="279" t="s">
        <v>594</v>
      </c>
      <c r="F339" s="289">
        <v>44568</v>
      </c>
      <c r="G339" s="135" t="s">
        <v>4551</v>
      </c>
      <c r="H339" s="135" t="s">
        <v>25</v>
      </c>
      <c r="I339" s="281" t="s">
        <v>17</v>
      </c>
      <c r="J339" s="281" t="s">
        <v>38</v>
      </c>
      <c r="K339" s="281" t="s">
        <v>9001</v>
      </c>
      <c r="L339" s="135" t="s">
        <v>40</v>
      </c>
      <c r="M339" s="5" t="s">
        <v>4552</v>
      </c>
      <c r="N339" s="282">
        <v>44659</v>
      </c>
      <c r="O339" s="283">
        <v>44655</v>
      </c>
      <c r="P339" s="283">
        <v>44655</v>
      </c>
      <c r="Q339" s="284">
        <v>44655</v>
      </c>
      <c r="R339" s="285" t="s">
        <v>4489</v>
      </c>
      <c r="S339" s="284"/>
      <c r="T339" s="286" t="s">
        <v>623</v>
      </c>
      <c r="U339" s="287" t="s">
        <v>3897</v>
      </c>
      <c r="V339" s="135" t="s">
        <v>5568</v>
      </c>
      <c r="W339" s="276" t="s">
        <v>5306</v>
      </c>
    </row>
    <row r="340" spans="1:23" s="272" customFormat="1" ht="18" customHeight="1" x14ac:dyDescent="0.3">
      <c r="A340" s="295" t="s">
        <v>3627</v>
      </c>
      <c r="B340" s="292">
        <v>4890727</v>
      </c>
      <c r="C340" s="277" t="s">
        <v>4870</v>
      </c>
      <c r="D340" s="288">
        <v>44574</v>
      </c>
      <c r="E340" s="279" t="s">
        <v>594</v>
      </c>
      <c r="F340" s="289">
        <v>44569</v>
      </c>
      <c r="G340" s="135" t="s">
        <v>4554</v>
      </c>
      <c r="H340" s="135" t="s">
        <v>32</v>
      </c>
      <c r="I340" s="281" t="s">
        <v>685</v>
      </c>
      <c r="J340" s="281" t="s">
        <v>18</v>
      </c>
      <c r="K340" s="281" t="s">
        <v>9005</v>
      </c>
      <c r="L340" s="135" t="s">
        <v>11</v>
      </c>
      <c r="M340" s="5" t="s">
        <v>4505</v>
      </c>
      <c r="N340" s="282">
        <v>44588</v>
      </c>
      <c r="O340" s="283">
        <v>44582</v>
      </c>
      <c r="P340" s="283">
        <v>44585</v>
      </c>
      <c r="Q340" s="284">
        <v>44586</v>
      </c>
      <c r="R340" s="285" t="s">
        <v>4686</v>
      </c>
      <c r="S340" s="284"/>
      <c r="T340" s="286" t="s">
        <v>605</v>
      </c>
      <c r="U340" s="287" t="s">
        <v>3897</v>
      </c>
      <c r="V340" s="135" t="s">
        <v>3897</v>
      </c>
      <c r="W340" s="276" t="s">
        <v>5307</v>
      </c>
    </row>
    <row r="341" spans="1:23" s="272" customFormat="1" ht="18" customHeight="1" x14ac:dyDescent="0.3">
      <c r="A341" s="295" t="s">
        <v>1581</v>
      </c>
      <c r="B341" s="276" t="s">
        <v>630</v>
      </c>
      <c r="C341" s="277" t="s">
        <v>630</v>
      </c>
      <c r="D341" s="288">
        <v>44583</v>
      </c>
      <c r="E341" s="279" t="s">
        <v>630</v>
      </c>
      <c r="F341" s="289">
        <v>44569</v>
      </c>
      <c r="G341" s="135" t="s">
        <v>4562</v>
      </c>
      <c r="H341" s="135" t="s">
        <v>687</v>
      </c>
      <c r="I341" s="281" t="s">
        <v>7086</v>
      </c>
      <c r="J341" s="281" t="s">
        <v>632</v>
      </c>
      <c r="K341" s="281" t="s">
        <v>9006</v>
      </c>
      <c r="L341" s="135" t="s">
        <v>20</v>
      </c>
      <c r="M341" s="5" t="s">
        <v>4563</v>
      </c>
      <c r="N341" s="282" t="s">
        <v>1253</v>
      </c>
      <c r="O341" s="283" t="s">
        <v>1253</v>
      </c>
      <c r="P341" s="283" t="s">
        <v>1253</v>
      </c>
      <c r="Q341" s="284" t="s">
        <v>1253</v>
      </c>
      <c r="R341" s="285" t="s">
        <v>4484</v>
      </c>
      <c r="S341" s="280" t="s">
        <v>1253</v>
      </c>
      <c r="T341" s="286" t="s">
        <v>605</v>
      </c>
      <c r="U341" s="287" t="s">
        <v>3897</v>
      </c>
      <c r="V341" s="135"/>
      <c r="W341" s="276" t="s">
        <v>630</v>
      </c>
    </row>
    <row r="342" spans="1:23" s="272" customFormat="1" ht="18" customHeight="1" x14ac:dyDescent="0.3">
      <c r="A342" s="295" t="s">
        <v>3627</v>
      </c>
      <c r="B342" s="135">
        <v>5020582</v>
      </c>
      <c r="C342" s="277" t="s">
        <v>6578</v>
      </c>
      <c r="D342" s="288">
        <v>44652</v>
      </c>
      <c r="E342" s="279" t="s">
        <v>594</v>
      </c>
      <c r="F342" s="289">
        <v>44569</v>
      </c>
      <c r="G342" s="135" t="s">
        <v>4559</v>
      </c>
      <c r="H342" s="135" t="s">
        <v>137</v>
      </c>
      <c r="I342" s="281" t="s">
        <v>17</v>
      </c>
      <c r="J342" s="281" t="s">
        <v>626</v>
      </c>
      <c r="K342" s="281" t="s">
        <v>9003</v>
      </c>
      <c r="L342" s="135" t="s">
        <v>52</v>
      </c>
      <c r="M342" s="5" t="s">
        <v>4560</v>
      </c>
      <c r="N342" s="282">
        <v>44658</v>
      </c>
      <c r="O342" s="283">
        <v>44652</v>
      </c>
      <c r="P342" s="283">
        <v>44659</v>
      </c>
      <c r="Q342" s="284">
        <v>44657</v>
      </c>
      <c r="R342" s="285" t="s">
        <v>6464</v>
      </c>
      <c r="S342" s="284"/>
      <c r="T342" s="286" t="s">
        <v>623</v>
      </c>
      <c r="U342" s="287" t="s">
        <v>3897</v>
      </c>
      <c r="V342" s="135" t="s">
        <v>5568</v>
      </c>
      <c r="W342" s="276" t="s">
        <v>5308</v>
      </c>
    </row>
    <row r="343" spans="1:23" s="272" customFormat="1" ht="18" customHeight="1" x14ac:dyDescent="0.3">
      <c r="A343" s="295" t="s">
        <v>1581</v>
      </c>
      <c r="B343" s="276" t="s">
        <v>630</v>
      </c>
      <c r="C343" s="277" t="s">
        <v>630</v>
      </c>
      <c r="D343" s="288">
        <v>44695</v>
      </c>
      <c r="E343" s="279" t="s">
        <v>630</v>
      </c>
      <c r="F343" s="289">
        <v>44569</v>
      </c>
      <c r="G343" s="135" t="s">
        <v>4561</v>
      </c>
      <c r="H343" s="135" t="s">
        <v>4126</v>
      </c>
      <c r="I343" s="281" t="s">
        <v>8538</v>
      </c>
      <c r="J343" s="281" t="s">
        <v>645</v>
      </c>
      <c r="K343" s="281" t="s">
        <v>9002</v>
      </c>
      <c r="L343" s="194" t="s">
        <v>4389</v>
      </c>
      <c r="M343" s="5" t="s">
        <v>4549</v>
      </c>
      <c r="N343" s="282" t="s">
        <v>1253</v>
      </c>
      <c r="O343" s="283" t="s">
        <v>1253</v>
      </c>
      <c r="P343" s="283" t="s">
        <v>1253</v>
      </c>
      <c r="Q343" s="284" t="s">
        <v>1253</v>
      </c>
      <c r="R343" s="285" t="s">
        <v>4490</v>
      </c>
      <c r="S343" s="280" t="s">
        <v>1253</v>
      </c>
      <c r="T343" s="286" t="s">
        <v>623</v>
      </c>
      <c r="U343" s="287" t="s">
        <v>3897</v>
      </c>
      <c r="V343" s="135"/>
      <c r="W343" s="276" t="s">
        <v>630</v>
      </c>
    </row>
    <row r="344" spans="1:23" s="272" customFormat="1" ht="18" customHeight="1" x14ac:dyDescent="0.3">
      <c r="A344" s="295" t="s">
        <v>1581</v>
      </c>
      <c r="B344" s="276" t="s">
        <v>630</v>
      </c>
      <c r="C344" s="277" t="s">
        <v>630</v>
      </c>
      <c r="D344" s="288">
        <v>44625</v>
      </c>
      <c r="E344" s="279" t="s">
        <v>630</v>
      </c>
      <c r="F344" s="289">
        <v>44569</v>
      </c>
      <c r="G344" s="135" t="s">
        <v>4454</v>
      </c>
      <c r="H344" s="135" t="s">
        <v>50</v>
      </c>
      <c r="I344" s="281" t="s">
        <v>17</v>
      </c>
      <c r="J344" s="281" t="s">
        <v>626</v>
      </c>
      <c r="K344" s="281" t="s">
        <v>9003</v>
      </c>
      <c r="L344" s="135" t="s">
        <v>52</v>
      </c>
      <c r="M344" s="5" t="s">
        <v>4557</v>
      </c>
      <c r="N344" s="282" t="s">
        <v>1253</v>
      </c>
      <c r="O344" s="283" t="s">
        <v>1253</v>
      </c>
      <c r="P344" s="283" t="s">
        <v>1253</v>
      </c>
      <c r="Q344" s="284" t="s">
        <v>1253</v>
      </c>
      <c r="R344" s="285" t="s">
        <v>6464</v>
      </c>
      <c r="S344" s="280" t="s">
        <v>1253</v>
      </c>
      <c r="T344" s="286" t="s">
        <v>623</v>
      </c>
      <c r="U344" s="287" t="s">
        <v>3897</v>
      </c>
      <c r="V344" s="135"/>
      <c r="W344" s="276" t="s">
        <v>630</v>
      </c>
    </row>
    <row r="345" spans="1:23" s="272" customFormat="1" ht="18" customHeight="1" x14ac:dyDescent="0.3">
      <c r="A345" s="295" t="s">
        <v>3627</v>
      </c>
      <c r="B345" s="276">
        <v>5145606</v>
      </c>
      <c r="C345" s="277" t="s">
        <v>7030</v>
      </c>
      <c r="D345" s="288">
        <v>44728</v>
      </c>
      <c r="E345" s="279" t="s">
        <v>594</v>
      </c>
      <c r="F345" s="289">
        <v>44569</v>
      </c>
      <c r="G345" s="135" t="s">
        <v>4564</v>
      </c>
      <c r="H345" s="135" t="s">
        <v>92</v>
      </c>
      <c r="I345" s="281" t="s">
        <v>2454</v>
      </c>
      <c r="J345" s="281" t="s">
        <v>626</v>
      </c>
      <c r="K345" s="281" t="s">
        <v>9003</v>
      </c>
      <c r="L345" s="135" t="s">
        <v>52</v>
      </c>
      <c r="M345" s="5" t="s">
        <v>4565</v>
      </c>
      <c r="N345" s="282">
        <v>44742</v>
      </c>
      <c r="O345" s="283">
        <v>44732</v>
      </c>
      <c r="P345" s="283">
        <v>44728</v>
      </c>
      <c r="Q345" s="284">
        <v>44732</v>
      </c>
      <c r="R345" s="285" t="s">
        <v>4687</v>
      </c>
      <c r="S345" s="284"/>
      <c r="T345" s="286" t="s">
        <v>605</v>
      </c>
      <c r="U345" s="287" t="s">
        <v>3897</v>
      </c>
      <c r="V345" s="135" t="s">
        <v>3901</v>
      </c>
      <c r="W345" s="276" t="s">
        <v>5309</v>
      </c>
    </row>
    <row r="346" spans="1:23" s="272" customFormat="1" ht="18" customHeight="1" x14ac:dyDescent="0.3">
      <c r="A346" s="295" t="s">
        <v>3627</v>
      </c>
      <c r="B346" s="124">
        <v>5146228</v>
      </c>
      <c r="C346" s="277" t="s">
        <v>7031</v>
      </c>
      <c r="D346" s="288">
        <v>44727</v>
      </c>
      <c r="E346" s="279" t="s">
        <v>594</v>
      </c>
      <c r="F346" s="289">
        <v>44569</v>
      </c>
      <c r="G346" s="135" t="s">
        <v>4566</v>
      </c>
      <c r="H346" s="135" t="s">
        <v>16</v>
      </c>
      <c r="I346" s="281" t="s">
        <v>7086</v>
      </c>
      <c r="J346" s="281" t="s">
        <v>645</v>
      </c>
      <c r="K346" s="281" t="s">
        <v>9002</v>
      </c>
      <c r="L346" s="135" t="s">
        <v>27</v>
      </c>
      <c r="M346" s="5" t="s">
        <v>4567</v>
      </c>
      <c r="N346" s="282">
        <v>44742</v>
      </c>
      <c r="O346" s="283">
        <v>44730</v>
      </c>
      <c r="P346" s="283">
        <v>44727</v>
      </c>
      <c r="Q346" s="284">
        <v>44730</v>
      </c>
      <c r="R346" s="285" t="s">
        <v>4490</v>
      </c>
      <c r="S346" s="284"/>
      <c r="T346" s="286" t="s">
        <v>623</v>
      </c>
      <c r="U346" s="287" t="s">
        <v>3897</v>
      </c>
      <c r="V346" s="135" t="s">
        <v>3901</v>
      </c>
      <c r="W346" s="276" t="s">
        <v>5310</v>
      </c>
    </row>
    <row r="347" spans="1:23" s="272" customFormat="1" ht="18" customHeight="1" x14ac:dyDescent="0.3">
      <c r="A347" s="295" t="s">
        <v>1581</v>
      </c>
      <c r="B347" s="276" t="s">
        <v>630</v>
      </c>
      <c r="C347" s="277" t="s">
        <v>630</v>
      </c>
      <c r="D347" s="296">
        <v>44744</v>
      </c>
      <c r="E347" s="279" t="s">
        <v>630</v>
      </c>
      <c r="F347" s="289">
        <v>44569</v>
      </c>
      <c r="G347" s="135" t="s">
        <v>4568</v>
      </c>
      <c r="H347" s="135" t="s">
        <v>16</v>
      </c>
      <c r="I347" s="281" t="s">
        <v>7086</v>
      </c>
      <c r="J347" s="281" t="s">
        <v>632</v>
      </c>
      <c r="K347" s="281" t="s">
        <v>9006</v>
      </c>
      <c r="L347" s="135" t="s">
        <v>11</v>
      </c>
      <c r="M347" s="5" t="s">
        <v>4569</v>
      </c>
      <c r="N347" s="282" t="s">
        <v>1253</v>
      </c>
      <c r="O347" s="283" t="s">
        <v>1253</v>
      </c>
      <c r="P347" s="283" t="s">
        <v>1253</v>
      </c>
      <c r="Q347" s="284" t="s">
        <v>1253</v>
      </c>
      <c r="R347" s="285" t="s">
        <v>4484</v>
      </c>
      <c r="S347" s="280" t="s">
        <v>1253</v>
      </c>
      <c r="T347" s="286" t="s">
        <v>623</v>
      </c>
      <c r="U347" s="287" t="s">
        <v>3897</v>
      </c>
      <c r="V347" s="135"/>
      <c r="W347" s="276" t="s">
        <v>630</v>
      </c>
    </row>
    <row r="348" spans="1:23" s="272" customFormat="1" ht="18" customHeight="1" x14ac:dyDescent="0.3">
      <c r="A348" s="295" t="s">
        <v>3627</v>
      </c>
      <c r="B348" s="135">
        <v>4929800</v>
      </c>
      <c r="C348" s="277" t="s">
        <v>6579</v>
      </c>
      <c r="D348" s="288">
        <v>44586</v>
      </c>
      <c r="E348" s="279" t="s">
        <v>594</v>
      </c>
      <c r="F348" s="289">
        <v>44571</v>
      </c>
      <c r="G348" s="135" t="s">
        <v>4570</v>
      </c>
      <c r="H348" s="135" t="s">
        <v>175</v>
      </c>
      <c r="I348" s="281" t="s">
        <v>8863</v>
      </c>
      <c r="J348" s="281" t="s">
        <v>632</v>
      </c>
      <c r="K348" s="281" t="s">
        <v>9006</v>
      </c>
      <c r="L348" s="135" t="s">
        <v>40</v>
      </c>
      <c r="M348" s="5" t="s">
        <v>4571</v>
      </c>
      <c r="N348" s="282">
        <v>44602</v>
      </c>
      <c r="O348" s="283">
        <v>44599</v>
      </c>
      <c r="P348" s="283">
        <v>44600</v>
      </c>
      <c r="Q348" s="284">
        <v>44600</v>
      </c>
      <c r="R348" s="285" t="s">
        <v>4487</v>
      </c>
      <c r="S348" s="284"/>
      <c r="T348" s="286" t="s">
        <v>609</v>
      </c>
      <c r="U348" s="287" t="s">
        <v>3897</v>
      </c>
      <c r="V348" s="135" t="s">
        <v>3898</v>
      </c>
      <c r="W348" s="276" t="s">
        <v>5311</v>
      </c>
    </row>
    <row r="349" spans="1:23" s="272" customFormat="1" ht="18" customHeight="1" x14ac:dyDescent="0.3">
      <c r="A349" s="295" t="s">
        <v>3627</v>
      </c>
      <c r="B349" s="135">
        <v>4929672</v>
      </c>
      <c r="C349" s="277" t="s">
        <v>6580</v>
      </c>
      <c r="D349" s="288">
        <v>44586</v>
      </c>
      <c r="E349" s="279" t="s">
        <v>594</v>
      </c>
      <c r="F349" s="289">
        <v>44571</v>
      </c>
      <c r="G349" s="135" t="s">
        <v>4578</v>
      </c>
      <c r="H349" s="135" t="s">
        <v>92</v>
      </c>
      <c r="I349" s="281" t="s">
        <v>2454</v>
      </c>
      <c r="J349" s="281" t="s">
        <v>38</v>
      </c>
      <c r="K349" s="281" t="s">
        <v>9001</v>
      </c>
      <c r="L349" s="135" t="s">
        <v>40</v>
      </c>
      <c r="M349" s="5" t="s">
        <v>4579</v>
      </c>
      <c r="N349" s="282">
        <v>44615</v>
      </c>
      <c r="O349" s="283">
        <v>44599</v>
      </c>
      <c r="P349" s="283">
        <v>44608</v>
      </c>
      <c r="Q349" s="284">
        <v>44608</v>
      </c>
      <c r="R349" s="285" t="s">
        <v>4489</v>
      </c>
      <c r="S349" s="284"/>
      <c r="T349" s="286" t="s">
        <v>605</v>
      </c>
      <c r="U349" s="287" t="s">
        <v>3897</v>
      </c>
      <c r="V349" s="135" t="s">
        <v>3898</v>
      </c>
      <c r="W349" s="276" t="s">
        <v>5312</v>
      </c>
    </row>
    <row r="350" spans="1:23" s="272" customFormat="1" ht="18" customHeight="1" x14ac:dyDescent="0.3">
      <c r="A350" s="295" t="s">
        <v>3627</v>
      </c>
      <c r="B350" s="124">
        <v>4903569</v>
      </c>
      <c r="C350" s="277" t="s">
        <v>4851</v>
      </c>
      <c r="D350" s="288">
        <v>44571</v>
      </c>
      <c r="E350" s="279" t="s">
        <v>594</v>
      </c>
      <c r="F350" s="289">
        <v>44571</v>
      </c>
      <c r="G350" s="135" t="s">
        <v>4575</v>
      </c>
      <c r="H350" s="135" t="s">
        <v>57</v>
      </c>
      <c r="I350" s="281" t="s">
        <v>8538</v>
      </c>
      <c r="J350" s="281" t="s">
        <v>2943</v>
      </c>
      <c r="K350" s="281">
        <v>2400000</v>
      </c>
      <c r="L350" s="135" t="s">
        <v>20</v>
      </c>
      <c r="M350" s="5" t="s">
        <v>4576</v>
      </c>
      <c r="N350" s="282">
        <v>44582</v>
      </c>
      <c r="O350" s="283">
        <v>44578</v>
      </c>
      <c r="P350" s="283">
        <v>44578</v>
      </c>
      <c r="Q350" s="284">
        <v>44578</v>
      </c>
      <c r="R350" s="285" t="s">
        <v>6518</v>
      </c>
      <c r="S350" s="284"/>
      <c r="T350" s="286" t="s">
        <v>605</v>
      </c>
      <c r="U350" s="287" t="s">
        <v>3897</v>
      </c>
      <c r="V350" s="135" t="s">
        <v>3897</v>
      </c>
      <c r="W350" s="276" t="s">
        <v>5313</v>
      </c>
    </row>
    <row r="351" spans="1:23" s="272" customFormat="1" ht="18" customHeight="1" x14ac:dyDescent="0.3">
      <c r="A351" s="295" t="s">
        <v>3627</v>
      </c>
      <c r="B351" s="124">
        <v>4859832</v>
      </c>
      <c r="C351" s="277" t="s">
        <v>4865</v>
      </c>
      <c r="D351" s="288">
        <v>44571</v>
      </c>
      <c r="E351" s="279" t="s">
        <v>594</v>
      </c>
      <c r="F351" s="289">
        <v>44571</v>
      </c>
      <c r="G351" s="135" t="s">
        <v>4573</v>
      </c>
      <c r="H351" s="135" t="s">
        <v>250</v>
      </c>
      <c r="I351" s="281" t="s">
        <v>4644</v>
      </c>
      <c r="J351" s="281" t="s">
        <v>18</v>
      </c>
      <c r="K351" s="281" t="s">
        <v>9005</v>
      </c>
      <c r="L351" s="135" t="s">
        <v>20</v>
      </c>
      <c r="M351" s="5" t="s">
        <v>4574</v>
      </c>
      <c r="N351" s="282">
        <v>44586</v>
      </c>
      <c r="O351" s="283">
        <v>44582</v>
      </c>
      <c r="P351" s="283">
        <v>44581</v>
      </c>
      <c r="Q351" s="284">
        <v>44585</v>
      </c>
      <c r="R351" s="285" t="s">
        <v>4686</v>
      </c>
      <c r="S351" s="284"/>
      <c r="T351" s="286" t="s">
        <v>605</v>
      </c>
      <c r="U351" s="287" t="s">
        <v>3897</v>
      </c>
      <c r="V351" s="135" t="s">
        <v>3897</v>
      </c>
      <c r="W351" s="276" t="s">
        <v>5314</v>
      </c>
    </row>
    <row r="352" spans="1:23" s="272" customFormat="1" ht="18" customHeight="1" x14ac:dyDescent="0.3">
      <c r="A352" s="295" t="s">
        <v>1581</v>
      </c>
      <c r="B352" s="276" t="s">
        <v>630</v>
      </c>
      <c r="C352" s="277" t="s">
        <v>630</v>
      </c>
      <c r="D352" s="288">
        <v>44686</v>
      </c>
      <c r="E352" s="279" t="s">
        <v>630</v>
      </c>
      <c r="F352" s="289">
        <v>44571</v>
      </c>
      <c r="G352" s="135" t="s">
        <v>4572</v>
      </c>
      <c r="H352" s="135" t="s">
        <v>250</v>
      </c>
      <c r="I352" s="281" t="s">
        <v>4644</v>
      </c>
      <c r="J352" s="281" t="s">
        <v>645</v>
      </c>
      <c r="K352" s="281" t="s">
        <v>9002</v>
      </c>
      <c r="L352" s="135" t="s">
        <v>20</v>
      </c>
      <c r="M352" s="5" t="s">
        <v>4556</v>
      </c>
      <c r="N352" s="282" t="s">
        <v>1253</v>
      </c>
      <c r="O352" s="283" t="s">
        <v>1253</v>
      </c>
      <c r="P352" s="283" t="s">
        <v>1253</v>
      </c>
      <c r="Q352" s="284" t="s">
        <v>1253</v>
      </c>
      <c r="R352" s="285" t="s">
        <v>4490</v>
      </c>
      <c r="S352" s="280" t="s">
        <v>1253</v>
      </c>
      <c r="T352" s="286" t="s">
        <v>623</v>
      </c>
      <c r="U352" s="287" t="s">
        <v>3897</v>
      </c>
      <c r="V352" s="135"/>
      <c r="W352" s="276" t="s">
        <v>630</v>
      </c>
    </row>
    <row r="353" spans="1:23" s="272" customFormat="1" ht="18" customHeight="1" x14ac:dyDescent="0.3">
      <c r="A353" s="295" t="s">
        <v>3627</v>
      </c>
      <c r="B353" s="135">
        <v>4961880</v>
      </c>
      <c r="C353" s="277" t="s">
        <v>6581</v>
      </c>
      <c r="D353" s="288">
        <v>44606</v>
      </c>
      <c r="E353" s="279" t="s">
        <v>594</v>
      </c>
      <c r="F353" s="289">
        <v>44571</v>
      </c>
      <c r="G353" s="135" t="s">
        <v>4577</v>
      </c>
      <c r="H353" s="135" t="s">
        <v>37</v>
      </c>
      <c r="I353" s="281" t="s">
        <v>685</v>
      </c>
      <c r="J353" s="281" t="s">
        <v>18</v>
      </c>
      <c r="K353" s="281" t="s">
        <v>9005</v>
      </c>
      <c r="L353" s="135" t="s">
        <v>20</v>
      </c>
      <c r="M353" s="5" t="s">
        <v>4504</v>
      </c>
      <c r="N353" s="282">
        <v>44621</v>
      </c>
      <c r="O353" s="283">
        <v>44616</v>
      </c>
      <c r="P353" s="283">
        <v>44614</v>
      </c>
      <c r="Q353" s="284">
        <v>44617</v>
      </c>
      <c r="R353" s="285" t="s">
        <v>4686</v>
      </c>
      <c r="S353" s="284"/>
      <c r="T353" s="286" t="s">
        <v>605</v>
      </c>
      <c r="U353" s="287" t="s">
        <v>3897</v>
      </c>
      <c r="V353" s="287" t="s">
        <v>3899</v>
      </c>
      <c r="W353" s="276" t="s">
        <v>5315</v>
      </c>
    </row>
    <row r="354" spans="1:23" s="272" customFormat="1" ht="18" customHeight="1" x14ac:dyDescent="0.3">
      <c r="A354" s="295" t="s">
        <v>3627</v>
      </c>
      <c r="B354" s="277">
        <v>4948348</v>
      </c>
      <c r="C354" s="277" t="s">
        <v>6582</v>
      </c>
      <c r="D354" s="288">
        <v>44609</v>
      </c>
      <c r="E354" s="279" t="s">
        <v>594</v>
      </c>
      <c r="F354" s="289">
        <v>44571</v>
      </c>
      <c r="G354" s="135" t="s">
        <v>5036</v>
      </c>
      <c r="H354" s="135" t="s">
        <v>4348</v>
      </c>
      <c r="I354" s="281" t="s">
        <v>7086</v>
      </c>
      <c r="J354" s="281" t="s">
        <v>18</v>
      </c>
      <c r="K354" s="281" t="s">
        <v>9005</v>
      </c>
      <c r="L354" s="135" t="s">
        <v>20</v>
      </c>
      <c r="M354" s="5" t="s">
        <v>4580</v>
      </c>
      <c r="N354" s="282">
        <v>44611</v>
      </c>
      <c r="O354" s="283">
        <v>44610</v>
      </c>
      <c r="P354" s="283">
        <v>44613</v>
      </c>
      <c r="Q354" s="284">
        <v>44610</v>
      </c>
      <c r="R354" s="285" t="s">
        <v>4686</v>
      </c>
      <c r="S354" s="284"/>
      <c r="T354" s="286" t="s">
        <v>605</v>
      </c>
      <c r="U354" s="287" t="s">
        <v>3897</v>
      </c>
      <c r="V354" s="135" t="s">
        <v>3898</v>
      </c>
      <c r="W354" s="276" t="s">
        <v>5316</v>
      </c>
    </row>
    <row r="355" spans="1:23" s="272" customFormat="1" ht="18" customHeight="1" x14ac:dyDescent="0.3">
      <c r="A355" s="295" t="s">
        <v>3627</v>
      </c>
      <c r="B355" s="135">
        <v>4939897</v>
      </c>
      <c r="C355" s="277" t="s">
        <v>6583</v>
      </c>
      <c r="D355" s="288">
        <v>44593</v>
      </c>
      <c r="E355" s="279" t="s">
        <v>594</v>
      </c>
      <c r="F355" s="289">
        <v>44572</v>
      </c>
      <c r="G355" s="135" t="s">
        <v>4590</v>
      </c>
      <c r="H355" s="135" t="s">
        <v>232</v>
      </c>
      <c r="I355" s="281" t="s">
        <v>8863</v>
      </c>
      <c r="J355" s="281" t="s">
        <v>634</v>
      </c>
      <c r="K355" s="281" t="s">
        <v>9008</v>
      </c>
      <c r="L355" s="135" t="s">
        <v>40</v>
      </c>
      <c r="M355" s="5" t="s">
        <v>4586</v>
      </c>
      <c r="N355" s="282">
        <v>44607</v>
      </c>
      <c r="O355" s="283">
        <v>44604</v>
      </c>
      <c r="P355" s="283">
        <v>44607</v>
      </c>
      <c r="Q355" s="284">
        <v>44606</v>
      </c>
      <c r="R355" s="285" t="s">
        <v>6584</v>
      </c>
      <c r="S355" s="284"/>
      <c r="T355" s="286" t="s">
        <v>605</v>
      </c>
      <c r="U355" s="287" t="s">
        <v>3897</v>
      </c>
      <c r="V355" s="135" t="s">
        <v>3898</v>
      </c>
      <c r="W355" s="276" t="s">
        <v>5317</v>
      </c>
    </row>
    <row r="356" spans="1:23" s="272" customFormat="1" ht="18" customHeight="1" x14ac:dyDescent="0.3">
      <c r="A356" s="295" t="s">
        <v>3627</v>
      </c>
      <c r="B356" s="135">
        <v>4904800</v>
      </c>
      <c r="C356" s="277" t="s">
        <v>6585</v>
      </c>
      <c r="D356" s="288">
        <v>44572</v>
      </c>
      <c r="E356" s="279" t="s">
        <v>594</v>
      </c>
      <c r="F356" s="289">
        <v>44572</v>
      </c>
      <c r="G356" s="135" t="s">
        <v>4582</v>
      </c>
      <c r="H356" s="135" t="s">
        <v>92</v>
      </c>
      <c r="I356" s="281" t="s">
        <v>2454</v>
      </c>
      <c r="J356" s="281" t="s">
        <v>45</v>
      </c>
      <c r="K356" s="281" t="s">
        <v>9009</v>
      </c>
      <c r="L356" s="135" t="s">
        <v>74</v>
      </c>
      <c r="M356" s="5" t="s">
        <v>4583</v>
      </c>
      <c r="N356" s="282">
        <v>44596</v>
      </c>
      <c r="O356" s="283">
        <v>44583</v>
      </c>
      <c r="P356" s="283">
        <v>44583</v>
      </c>
      <c r="Q356" s="284">
        <v>44588</v>
      </c>
      <c r="R356" s="285" t="s">
        <v>4482</v>
      </c>
      <c r="S356" s="284"/>
      <c r="T356" s="286" t="s">
        <v>605</v>
      </c>
      <c r="U356" s="287" t="s">
        <v>3897</v>
      </c>
      <c r="V356" s="135" t="s">
        <v>3898</v>
      </c>
      <c r="W356" s="276" t="s">
        <v>5318</v>
      </c>
    </row>
    <row r="357" spans="1:23" s="272" customFormat="1" ht="18" customHeight="1" x14ac:dyDescent="0.3">
      <c r="A357" s="295" t="s">
        <v>1581</v>
      </c>
      <c r="B357" s="276" t="s">
        <v>630</v>
      </c>
      <c r="C357" s="277" t="s">
        <v>630</v>
      </c>
      <c r="D357" s="288">
        <v>44594</v>
      </c>
      <c r="E357" s="279" t="s">
        <v>630</v>
      </c>
      <c r="F357" s="289">
        <v>44572</v>
      </c>
      <c r="G357" s="135" t="s">
        <v>4589</v>
      </c>
      <c r="H357" s="135" t="s">
        <v>25</v>
      </c>
      <c r="I357" s="281" t="s">
        <v>17</v>
      </c>
      <c r="J357" s="281" t="s">
        <v>18</v>
      </c>
      <c r="K357" s="281" t="s">
        <v>9005</v>
      </c>
      <c r="L357" s="135" t="s">
        <v>20</v>
      </c>
      <c r="M357" s="5" t="s">
        <v>4588</v>
      </c>
      <c r="N357" s="282" t="s">
        <v>1253</v>
      </c>
      <c r="O357" s="283" t="s">
        <v>1253</v>
      </c>
      <c r="P357" s="283" t="s">
        <v>1253</v>
      </c>
      <c r="Q357" s="284" t="s">
        <v>1253</v>
      </c>
      <c r="R357" s="285" t="s">
        <v>4685</v>
      </c>
      <c r="S357" s="280" t="s">
        <v>1253</v>
      </c>
      <c r="T357" s="286" t="s">
        <v>609</v>
      </c>
      <c r="U357" s="287" t="s">
        <v>3897</v>
      </c>
      <c r="V357" s="135"/>
      <c r="W357" s="276" t="s">
        <v>630</v>
      </c>
    </row>
    <row r="358" spans="1:23" s="272" customFormat="1" ht="18" customHeight="1" x14ac:dyDescent="0.3">
      <c r="A358" s="295" t="s">
        <v>1581</v>
      </c>
      <c r="B358" s="276" t="s">
        <v>630</v>
      </c>
      <c r="C358" s="277" t="s">
        <v>630</v>
      </c>
      <c r="D358" s="288">
        <v>44632</v>
      </c>
      <c r="E358" s="279" t="s">
        <v>630</v>
      </c>
      <c r="F358" s="289">
        <v>44572</v>
      </c>
      <c r="G358" s="135" t="s">
        <v>4584</v>
      </c>
      <c r="H358" s="135" t="s">
        <v>686</v>
      </c>
      <c r="I358" s="281" t="s">
        <v>8862</v>
      </c>
      <c r="J358" s="281" t="s">
        <v>626</v>
      </c>
      <c r="K358" s="281" t="s">
        <v>9003</v>
      </c>
      <c r="L358" s="135" t="s">
        <v>20</v>
      </c>
      <c r="M358" s="5" t="s">
        <v>4506</v>
      </c>
      <c r="N358" s="282" t="s">
        <v>1253</v>
      </c>
      <c r="O358" s="283" t="s">
        <v>1253</v>
      </c>
      <c r="P358" s="283" t="s">
        <v>1253</v>
      </c>
      <c r="Q358" s="284" t="s">
        <v>1253</v>
      </c>
      <c r="R358" s="285" t="s">
        <v>6464</v>
      </c>
      <c r="S358" s="280" t="s">
        <v>1253</v>
      </c>
      <c r="T358" s="286" t="s">
        <v>623</v>
      </c>
      <c r="U358" s="287" t="s">
        <v>3897</v>
      </c>
      <c r="V358" s="135"/>
      <c r="W358" s="276" t="s">
        <v>630</v>
      </c>
    </row>
    <row r="359" spans="1:23" s="272" customFormat="1" ht="18" customHeight="1" x14ac:dyDescent="0.3">
      <c r="A359" s="295" t="s">
        <v>3627</v>
      </c>
      <c r="B359" s="135">
        <v>4918020</v>
      </c>
      <c r="C359" s="277" t="s">
        <v>6586</v>
      </c>
      <c r="D359" s="288">
        <v>44578</v>
      </c>
      <c r="E359" s="279" t="s">
        <v>594</v>
      </c>
      <c r="F359" s="289">
        <v>44573</v>
      </c>
      <c r="G359" s="135" t="s">
        <v>4593</v>
      </c>
      <c r="H359" s="135" t="s">
        <v>686</v>
      </c>
      <c r="I359" s="281" t="s">
        <v>8862</v>
      </c>
      <c r="J359" s="281" t="s">
        <v>2943</v>
      </c>
      <c r="K359" s="281">
        <v>2400000</v>
      </c>
      <c r="L359" s="135" t="s">
        <v>40</v>
      </c>
      <c r="M359" s="5" t="s">
        <v>4594</v>
      </c>
      <c r="N359" s="282">
        <v>44626</v>
      </c>
      <c r="O359" s="283">
        <v>44620</v>
      </c>
      <c r="P359" s="283">
        <v>44620</v>
      </c>
      <c r="Q359" s="284" t="s">
        <v>1685</v>
      </c>
      <c r="R359" s="285" t="s">
        <v>6447</v>
      </c>
      <c r="S359" s="284"/>
      <c r="T359" s="286" t="s">
        <v>623</v>
      </c>
      <c r="U359" s="287" t="s">
        <v>3897</v>
      </c>
      <c r="V359" s="287" t="s">
        <v>3899</v>
      </c>
      <c r="W359" s="276" t="s">
        <v>5319</v>
      </c>
    </row>
    <row r="360" spans="1:23" s="272" customFormat="1" ht="18" customHeight="1" x14ac:dyDescent="0.3">
      <c r="A360" s="295" t="s">
        <v>3627</v>
      </c>
      <c r="B360" s="124">
        <v>4919420</v>
      </c>
      <c r="C360" s="277" t="s">
        <v>6587</v>
      </c>
      <c r="D360" s="288">
        <v>44579</v>
      </c>
      <c r="E360" s="279" t="s">
        <v>594</v>
      </c>
      <c r="F360" s="289">
        <v>44573</v>
      </c>
      <c r="G360" s="135" t="s">
        <v>4600</v>
      </c>
      <c r="H360" s="135" t="s">
        <v>82</v>
      </c>
      <c r="I360" s="281" t="s">
        <v>4644</v>
      </c>
      <c r="J360" s="281" t="s">
        <v>634</v>
      </c>
      <c r="K360" s="281" t="s">
        <v>9008</v>
      </c>
      <c r="L360" s="135" t="s">
        <v>87</v>
      </c>
      <c r="M360" s="5" t="s">
        <v>4601</v>
      </c>
      <c r="N360" s="282">
        <v>44595</v>
      </c>
      <c r="O360" s="283">
        <v>44592</v>
      </c>
      <c r="P360" s="283">
        <v>44594</v>
      </c>
      <c r="Q360" s="284">
        <v>44593</v>
      </c>
      <c r="R360" s="285" t="s">
        <v>6584</v>
      </c>
      <c r="S360" s="284"/>
      <c r="T360" s="286" t="s">
        <v>605</v>
      </c>
      <c r="U360" s="287" t="s">
        <v>3897</v>
      </c>
      <c r="V360" s="135" t="s">
        <v>3898</v>
      </c>
      <c r="W360" s="276" t="s">
        <v>5320</v>
      </c>
    </row>
    <row r="361" spans="1:23" s="272" customFormat="1" ht="18" customHeight="1" x14ac:dyDescent="0.3">
      <c r="A361" s="295" t="s">
        <v>3627</v>
      </c>
      <c r="B361" s="124">
        <v>4914661</v>
      </c>
      <c r="C361" s="277" t="s">
        <v>6588</v>
      </c>
      <c r="D361" s="288">
        <v>44583</v>
      </c>
      <c r="E361" s="279" t="s">
        <v>594</v>
      </c>
      <c r="F361" s="289">
        <v>44573</v>
      </c>
      <c r="G361" s="135" t="s">
        <v>4598</v>
      </c>
      <c r="H361" s="135" t="s">
        <v>725</v>
      </c>
      <c r="I361" s="281" t="s">
        <v>2454</v>
      </c>
      <c r="J361" s="281" t="s">
        <v>160</v>
      </c>
      <c r="K361" s="281" t="s">
        <v>9010</v>
      </c>
      <c r="L361" s="135" t="s">
        <v>20</v>
      </c>
      <c r="M361" s="5" t="s">
        <v>4599</v>
      </c>
      <c r="N361" s="282">
        <v>44596</v>
      </c>
      <c r="O361" s="283">
        <v>44589</v>
      </c>
      <c r="P361" s="283">
        <v>44586</v>
      </c>
      <c r="Q361" s="284">
        <v>44592</v>
      </c>
      <c r="R361" s="285" t="s">
        <v>4493</v>
      </c>
      <c r="S361" s="284"/>
      <c r="T361" s="286" t="s">
        <v>609</v>
      </c>
      <c r="U361" s="287" t="s">
        <v>3897</v>
      </c>
      <c r="V361" s="135" t="s">
        <v>3898</v>
      </c>
      <c r="W361" s="276" t="s">
        <v>5321</v>
      </c>
    </row>
    <row r="362" spans="1:23" s="272" customFormat="1" ht="18" customHeight="1" x14ac:dyDescent="0.3">
      <c r="A362" s="295" t="s">
        <v>3627</v>
      </c>
      <c r="B362" s="136">
        <v>5052081</v>
      </c>
      <c r="C362" s="277" t="s">
        <v>6589</v>
      </c>
      <c r="D362" s="288">
        <v>44667</v>
      </c>
      <c r="E362" s="279" t="s">
        <v>594</v>
      </c>
      <c r="F362" s="289">
        <v>44573</v>
      </c>
      <c r="G362" s="135" t="s">
        <v>4595</v>
      </c>
      <c r="H362" s="135" t="s">
        <v>3708</v>
      </c>
      <c r="I362" s="281" t="s">
        <v>2454</v>
      </c>
      <c r="J362" s="281" t="s">
        <v>626</v>
      </c>
      <c r="K362" s="281" t="s">
        <v>9003</v>
      </c>
      <c r="L362" s="135" t="s">
        <v>52</v>
      </c>
      <c r="M362" s="5" t="s">
        <v>4581</v>
      </c>
      <c r="N362" s="282">
        <v>44685</v>
      </c>
      <c r="O362" s="283">
        <v>44674</v>
      </c>
      <c r="P362" s="283">
        <v>44667</v>
      </c>
      <c r="Q362" s="284">
        <v>44677</v>
      </c>
      <c r="R362" s="285" t="s">
        <v>6464</v>
      </c>
      <c r="S362" s="284"/>
      <c r="T362" s="286" t="s">
        <v>623</v>
      </c>
      <c r="U362" s="287" t="s">
        <v>3897</v>
      </c>
      <c r="V362" s="135" t="s">
        <v>2821</v>
      </c>
      <c r="W362" s="276" t="s">
        <v>5322</v>
      </c>
    </row>
    <row r="363" spans="1:23" s="272" customFormat="1" ht="18" customHeight="1" x14ac:dyDescent="0.3">
      <c r="A363" s="295" t="s">
        <v>1581</v>
      </c>
      <c r="B363" s="276" t="s">
        <v>630</v>
      </c>
      <c r="C363" s="277" t="s">
        <v>630</v>
      </c>
      <c r="D363" s="288">
        <v>44721</v>
      </c>
      <c r="E363" s="279" t="s">
        <v>630</v>
      </c>
      <c r="F363" s="289">
        <v>44573</v>
      </c>
      <c r="G363" s="135" t="s">
        <v>4596</v>
      </c>
      <c r="H363" s="135" t="s">
        <v>725</v>
      </c>
      <c r="I363" s="281" t="s">
        <v>2454</v>
      </c>
      <c r="J363" s="281" t="s">
        <v>160</v>
      </c>
      <c r="K363" s="281" t="s">
        <v>9010</v>
      </c>
      <c r="L363" s="135" t="s">
        <v>20</v>
      </c>
      <c r="M363" s="5" t="s">
        <v>4597</v>
      </c>
      <c r="N363" s="282" t="s">
        <v>1253</v>
      </c>
      <c r="O363" s="283" t="s">
        <v>1253</v>
      </c>
      <c r="P363" s="283" t="s">
        <v>1253</v>
      </c>
      <c r="Q363" s="284" t="s">
        <v>1253</v>
      </c>
      <c r="R363" s="285" t="s">
        <v>4493</v>
      </c>
      <c r="S363" s="280" t="s">
        <v>1253</v>
      </c>
      <c r="T363" s="286" t="s">
        <v>609</v>
      </c>
      <c r="U363" s="287" t="s">
        <v>3897</v>
      </c>
      <c r="V363" s="135"/>
      <c r="W363" s="276" t="s">
        <v>630</v>
      </c>
    </row>
    <row r="364" spans="1:23" s="272" customFormat="1" ht="18" customHeight="1" x14ac:dyDescent="0.3">
      <c r="A364" s="295" t="s">
        <v>1581</v>
      </c>
      <c r="B364" s="276" t="s">
        <v>630</v>
      </c>
      <c r="C364" s="277" t="s">
        <v>630</v>
      </c>
      <c r="D364" s="288">
        <v>44698</v>
      </c>
      <c r="E364" s="279" t="s">
        <v>630</v>
      </c>
      <c r="F364" s="289">
        <v>44573</v>
      </c>
      <c r="G364" s="135" t="s">
        <v>4602</v>
      </c>
      <c r="H364" s="135" t="s">
        <v>102</v>
      </c>
      <c r="I364" s="281" t="s">
        <v>685</v>
      </c>
      <c r="J364" s="281" t="s">
        <v>645</v>
      </c>
      <c r="K364" s="281" t="s">
        <v>9002</v>
      </c>
      <c r="L364" s="135" t="s">
        <v>27</v>
      </c>
      <c r="M364" s="5" t="s">
        <v>4603</v>
      </c>
      <c r="N364" s="282" t="s">
        <v>1253</v>
      </c>
      <c r="O364" s="283" t="s">
        <v>1253</v>
      </c>
      <c r="P364" s="283" t="s">
        <v>1253</v>
      </c>
      <c r="Q364" s="284" t="s">
        <v>1253</v>
      </c>
      <c r="R364" s="285" t="s">
        <v>4490</v>
      </c>
      <c r="S364" s="280" t="s">
        <v>1253</v>
      </c>
      <c r="T364" s="286" t="s">
        <v>609</v>
      </c>
      <c r="U364" s="287" t="s">
        <v>3897</v>
      </c>
      <c r="V364" s="135"/>
      <c r="W364" s="276" t="s">
        <v>630</v>
      </c>
    </row>
    <row r="365" spans="1:23" s="272" customFormat="1" ht="18" customHeight="1" x14ac:dyDescent="0.3">
      <c r="A365" s="295" t="s">
        <v>5</v>
      </c>
      <c r="B365" s="276" t="s">
        <v>319</v>
      </c>
      <c r="C365" s="277"/>
      <c r="D365" s="288"/>
      <c r="E365" s="279"/>
      <c r="F365" s="289">
        <v>44573</v>
      </c>
      <c r="G365" s="135" t="s">
        <v>4591</v>
      </c>
      <c r="H365" s="135" t="s">
        <v>25</v>
      </c>
      <c r="I365" s="281" t="s">
        <v>17</v>
      </c>
      <c r="J365" s="281" t="s">
        <v>645</v>
      </c>
      <c r="K365" s="281" t="s">
        <v>9002</v>
      </c>
      <c r="L365" s="135" t="s">
        <v>20</v>
      </c>
      <c r="M365" s="5" t="s">
        <v>4592</v>
      </c>
      <c r="N365" s="282"/>
      <c r="O365" s="283"/>
      <c r="P365" s="283"/>
      <c r="Q365" s="284"/>
      <c r="R365" s="285" t="s">
        <v>4490</v>
      </c>
      <c r="S365" s="284"/>
      <c r="T365" s="286" t="s">
        <v>609</v>
      </c>
      <c r="U365" s="287" t="s">
        <v>3897</v>
      </c>
      <c r="V365" s="135"/>
      <c r="W365" s="276" t="s">
        <v>5323</v>
      </c>
    </row>
    <row r="366" spans="1:23" s="272" customFormat="1" ht="18" customHeight="1" x14ac:dyDescent="0.3">
      <c r="A366" s="295" t="s">
        <v>3627</v>
      </c>
      <c r="B366" s="124">
        <v>4887322</v>
      </c>
      <c r="C366" s="277" t="s">
        <v>4849</v>
      </c>
      <c r="D366" s="288">
        <v>44575</v>
      </c>
      <c r="E366" s="279" t="s">
        <v>594</v>
      </c>
      <c r="F366" s="289">
        <v>44574</v>
      </c>
      <c r="G366" s="135" t="s">
        <v>4604</v>
      </c>
      <c r="H366" s="135" t="s">
        <v>16</v>
      </c>
      <c r="I366" s="281" t="s">
        <v>7086</v>
      </c>
      <c r="J366" s="281" t="s">
        <v>45</v>
      </c>
      <c r="K366" s="281" t="s">
        <v>9009</v>
      </c>
      <c r="L366" s="135" t="s">
        <v>20</v>
      </c>
      <c r="M366" s="5" t="s">
        <v>4605</v>
      </c>
      <c r="N366" s="282">
        <v>44581</v>
      </c>
      <c r="O366" s="283">
        <v>44578</v>
      </c>
      <c r="P366" s="283">
        <v>44578</v>
      </c>
      <c r="Q366" s="284">
        <v>44578</v>
      </c>
      <c r="R366" s="285" t="s">
        <v>4495</v>
      </c>
      <c r="S366" s="284"/>
      <c r="T366" s="286" t="s">
        <v>605</v>
      </c>
      <c r="U366" s="287" t="s">
        <v>3897</v>
      </c>
      <c r="V366" s="135" t="s">
        <v>3897</v>
      </c>
      <c r="W366" s="276" t="s">
        <v>5324</v>
      </c>
    </row>
    <row r="367" spans="1:23" s="272" customFormat="1" ht="18" customHeight="1" x14ac:dyDescent="0.3">
      <c r="A367" s="295" t="s">
        <v>3627</v>
      </c>
      <c r="B367" s="124">
        <v>4883729</v>
      </c>
      <c r="C367" s="277" t="s">
        <v>6590</v>
      </c>
      <c r="D367" s="288">
        <v>44575</v>
      </c>
      <c r="E367" s="279" t="s">
        <v>594</v>
      </c>
      <c r="F367" s="289">
        <v>44574</v>
      </c>
      <c r="G367" s="135" t="s">
        <v>4610</v>
      </c>
      <c r="H367" s="135" t="s">
        <v>686</v>
      </c>
      <c r="I367" s="281" t="s">
        <v>8862</v>
      </c>
      <c r="J367" s="281" t="s">
        <v>45</v>
      </c>
      <c r="K367" s="281" t="s">
        <v>9009</v>
      </c>
      <c r="L367" s="135" t="s">
        <v>20</v>
      </c>
      <c r="M367" s="5" t="s">
        <v>4608</v>
      </c>
      <c r="N367" s="282">
        <v>44593</v>
      </c>
      <c r="O367" s="283">
        <v>44586</v>
      </c>
      <c r="P367" s="283">
        <v>44586</v>
      </c>
      <c r="Q367" s="284">
        <v>44588</v>
      </c>
      <c r="R367" s="285" t="s">
        <v>4482</v>
      </c>
      <c r="S367" s="284"/>
      <c r="T367" s="286" t="s">
        <v>623</v>
      </c>
      <c r="U367" s="287" t="s">
        <v>3897</v>
      </c>
      <c r="V367" s="135" t="s">
        <v>3898</v>
      </c>
      <c r="W367" s="276" t="s">
        <v>5325</v>
      </c>
    </row>
    <row r="368" spans="1:23" s="272" customFormat="1" ht="18" customHeight="1" x14ac:dyDescent="0.3">
      <c r="A368" s="295" t="s">
        <v>3627</v>
      </c>
      <c r="B368" s="124">
        <v>4924644</v>
      </c>
      <c r="C368" s="277" t="s">
        <v>6591</v>
      </c>
      <c r="D368" s="288">
        <v>44586</v>
      </c>
      <c r="E368" s="279" t="s">
        <v>594</v>
      </c>
      <c r="F368" s="289">
        <v>44574</v>
      </c>
      <c r="G368" s="135" t="s">
        <v>4609</v>
      </c>
      <c r="H368" s="135" t="s">
        <v>102</v>
      </c>
      <c r="I368" s="281" t="s">
        <v>685</v>
      </c>
      <c r="J368" s="281" t="s">
        <v>626</v>
      </c>
      <c r="K368" s="281" t="s">
        <v>9003</v>
      </c>
      <c r="L368" s="135" t="s">
        <v>20</v>
      </c>
      <c r="M368" s="5" t="s">
        <v>3512</v>
      </c>
      <c r="N368" s="282">
        <v>44596</v>
      </c>
      <c r="O368" s="283">
        <v>44592</v>
      </c>
      <c r="P368" s="283">
        <v>44595</v>
      </c>
      <c r="Q368" s="284">
        <v>44595</v>
      </c>
      <c r="R368" s="285" t="s">
        <v>6464</v>
      </c>
      <c r="S368" s="284"/>
      <c r="T368" s="286" t="s">
        <v>609</v>
      </c>
      <c r="U368" s="287" t="s">
        <v>3897</v>
      </c>
      <c r="V368" s="135" t="s">
        <v>3898</v>
      </c>
      <c r="W368" s="276" t="s">
        <v>5326</v>
      </c>
    </row>
    <row r="369" spans="1:23" s="272" customFormat="1" ht="18" customHeight="1" x14ac:dyDescent="0.3">
      <c r="A369" s="295" t="s">
        <v>1581</v>
      </c>
      <c r="B369" s="276" t="s">
        <v>630</v>
      </c>
      <c r="C369" s="277" t="s">
        <v>630</v>
      </c>
      <c r="D369" s="288">
        <v>44795</v>
      </c>
      <c r="E369" s="279" t="s">
        <v>630</v>
      </c>
      <c r="F369" s="289">
        <v>44574</v>
      </c>
      <c r="G369" s="135" t="s">
        <v>4606</v>
      </c>
      <c r="H369" s="135" t="s">
        <v>3367</v>
      </c>
      <c r="I369" s="281" t="s">
        <v>7086</v>
      </c>
      <c r="J369" s="281" t="s">
        <v>18</v>
      </c>
      <c r="K369" s="281" t="s">
        <v>9005</v>
      </c>
      <c r="L369" s="135" t="s">
        <v>20</v>
      </c>
      <c r="M369" s="5" t="s">
        <v>4607</v>
      </c>
      <c r="N369" s="282" t="s">
        <v>1253</v>
      </c>
      <c r="O369" s="283" t="s">
        <v>1253</v>
      </c>
      <c r="P369" s="283" t="s">
        <v>1253</v>
      </c>
      <c r="Q369" s="284" t="s">
        <v>1253</v>
      </c>
      <c r="R369" s="285" t="s">
        <v>4685</v>
      </c>
      <c r="S369" s="284"/>
      <c r="T369" s="286" t="s">
        <v>605</v>
      </c>
      <c r="U369" s="287" t="s">
        <v>3897</v>
      </c>
      <c r="V369" s="135"/>
      <c r="W369" s="276" t="s">
        <v>5327</v>
      </c>
    </row>
    <row r="370" spans="1:23" s="272" customFormat="1" ht="18" customHeight="1" x14ac:dyDescent="0.3">
      <c r="A370" s="295" t="s">
        <v>3627</v>
      </c>
      <c r="B370" s="124">
        <v>4838304</v>
      </c>
      <c r="C370" s="277" t="s">
        <v>6592</v>
      </c>
      <c r="D370" s="288">
        <v>44576</v>
      </c>
      <c r="E370" s="279" t="s">
        <v>594</v>
      </c>
      <c r="F370" s="289">
        <v>44575</v>
      </c>
      <c r="G370" s="135" t="s">
        <v>4614</v>
      </c>
      <c r="H370" s="135" t="s">
        <v>4348</v>
      </c>
      <c r="I370" s="281" t="s">
        <v>7086</v>
      </c>
      <c r="J370" s="281" t="s">
        <v>8377</v>
      </c>
      <c r="K370" s="281" t="s">
        <v>9004</v>
      </c>
      <c r="L370" s="135" t="s">
        <v>20</v>
      </c>
      <c r="M370" s="5" t="s">
        <v>4613</v>
      </c>
      <c r="N370" s="282">
        <v>44637</v>
      </c>
      <c r="O370" s="283">
        <v>44583</v>
      </c>
      <c r="P370" s="283">
        <v>44583</v>
      </c>
      <c r="Q370" s="284">
        <v>44589</v>
      </c>
      <c r="R370" s="285" t="s">
        <v>4485</v>
      </c>
      <c r="S370" s="284"/>
      <c r="T370" s="286" t="s">
        <v>605</v>
      </c>
      <c r="U370" s="287" t="s">
        <v>3897</v>
      </c>
      <c r="V370" s="287" t="s">
        <v>3899</v>
      </c>
      <c r="W370" s="276" t="s">
        <v>5328</v>
      </c>
    </row>
    <row r="371" spans="1:23" s="272" customFormat="1" ht="18" customHeight="1" x14ac:dyDescent="0.3">
      <c r="A371" s="295" t="s">
        <v>3627</v>
      </c>
      <c r="B371" s="136">
        <v>5039552</v>
      </c>
      <c r="C371" s="277" t="s">
        <v>6593</v>
      </c>
      <c r="D371" s="288">
        <v>44660</v>
      </c>
      <c r="E371" s="279" t="s">
        <v>594</v>
      </c>
      <c r="F371" s="289">
        <v>44575</v>
      </c>
      <c r="G371" s="135" t="s">
        <v>4612</v>
      </c>
      <c r="H371" s="135" t="s">
        <v>92</v>
      </c>
      <c r="I371" s="281" t="s">
        <v>2454</v>
      </c>
      <c r="J371" s="281" t="s">
        <v>18</v>
      </c>
      <c r="K371" s="281" t="s">
        <v>9005</v>
      </c>
      <c r="L371" s="135" t="s">
        <v>20</v>
      </c>
      <c r="M371" s="5" t="s">
        <v>4611</v>
      </c>
      <c r="N371" s="282">
        <v>44685</v>
      </c>
      <c r="O371" s="283">
        <v>44666</v>
      </c>
      <c r="P371" s="283">
        <v>44660</v>
      </c>
      <c r="Q371" s="284">
        <v>44669</v>
      </c>
      <c r="R371" s="285" t="s">
        <v>4686</v>
      </c>
      <c r="S371" s="284"/>
      <c r="T371" s="286" t="s">
        <v>605</v>
      </c>
      <c r="U371" s="287" t="s">
        <v>3897</v>
      </c>
      <c r="V371" s="135" t="s">
        <v>2821</v>
      </c>
      <c r="W371" s="276" t="s">
        <v>5329</v>
      </c>
    </row>
    <row r="372" spans="1:23" s="272" customFormat="1" ht="18" customHeight="1" x14ac:dyDescent="0.3">
      <c r="A372" s="295" t="s">
        <v>3627</v>
      </c>
      <c r="B372" s="124">
        <v>4903567</v>
      </c>
      <c r="C372" s="277" t="s">
        <v>4855</v>
      </c>
      <c r="D372" s="288">
        <v>44578</v>
      </c>
      <c r="E372" s="279" t="s">
        <v>594</v>
      </c>
      <c r="F372" s="289">
        <v>44576</v>
      </c>
      <c r="G372" s="135" t="s">
        <v>4620</v>
      </c>
      <c r="H372" s="135" t="s">
        <v>175</v>
      </c>
      <c r="I372" s="281" t="s">
        <v>8863</v>
      </c>
      <c r="J372" s="281" t="s">
        <v>2943</v>
      </c>
      <c r="K372" s="281">
        <v>2400000</v>
      </c>
      <c r="L372" s="135" t="s">
        <v>20</v>
      </c>
      <c r="M372" s="5" t="s">
        <v>4585</v>
      </c>
      <c r="N372" s="282">
        <v>44582</v>
      </c>
      <c r="O372" s="283">
        <v>44582</v>
      </c>
      <c r="P372" s="283">
        <v>44581</v>
      </c>
      <c r="Q372" s="284">
        <v>44582</v>
      </c>
      <c r="R372" s="285" t="s">
        <v>6447</v>
      </c>
      <c r="S372" s="284"/>
      <c r="T372" s="286" t="s">
        <v>605</v>
      </c>
      <c r="U372" s="287" t="s">
        <v>3897</v>
      </c>
      <c r="V372" s="135" t="s">
        <v>3897</v>
      </c>
      <c r="W372" s="276" t="s">
        <v>5330</v>
      </c>
    </row>
    <row r="373" spans="1:23" s="272" customFormat="1" ht="18" customHeight="1" x14ac:dyDescent="0.3">
      <c r="A373" s="295" t="s">
        <v>3627</v>
      </c>
      <c r="B373" s="135">
        <v>4914366</v>
      </c>
      <c r="C373" s="277" t="s">
        <v>6594</v>
      </c>
      <c r="D373" s="288">
        <v>44578</v>
      </c>
      <c r="E373" s="279" t="s">
        <v>594</v>
      </c>
      <c r="F373" s="289">
        <v>44576</v>
      </c>
      <c r="G373" s="135" t="s">
        <v>4624</v>
      </c>
      <c r="H373" s="135" t="s">
        <v>92</v>
      </c>
      <c r="I373" s="281" t="s">
        <v>2454</v>
      </c>
      <c r="J373" s="281" t="s">
        <v>45</v>
      </c>
      <c r="K373" s="281" t="s">
        <v>9009</v>
      </c>
      <c r="L373" s="135" t="s">
        <v>74</v>
      </c>
      <c r="M373" s="5" t="s">
        <v>4615</v>
      </c>
      <c r="N373" s="282">
        <v>44594</v>
      </c>
      <c r="O373" s="283">
        <v>44589</v>
      </c>
      <c r="P373" s="283">
        <v>44589</v>
      </c>
      <c r="Q373" s="284">
        <v>44589</v>
      </c>
      <c r="R373" s="285" t="s">
        <v>4482</v>
      </c>
      <c r="S373" s="284"/>
      <c r="T373" s="286" t="s">
        <v>623</v>
      </c>
      <c r="U373" s="287" t="s">
        <v>3897</v>
      </c>
      <c r="V373" s="135" t="s">
        <v>3898</v>
      </c>
      <c r="W373" s="276" t="s">
        <v>5331</v>
      </c>
    </row>
    <row r="374" spans="1:23" s="272" customFormat="1" ht="18" customHeight="1" x14ac:dyDescent="0.3">
      <c r="A374" s="295" t="s">
        <v>3627</v>
      </c>
      <c r="B374" s="124">
        <v>4882899</v>
      </c>
      <c r="C374" s="277" t="s">
        <v>6595</v>
      </c>
      <c r="D374" s="288">
        <v>44576</v>
      </c>
      <c r="E374" s="279" t="s">
        <v>594</v>
      </c>
      <c r="F374" s="289">
        <v>44576</v>
      </c>
      <c r="G374" s="135" t="s">
        <v>4617</v>
      </c>
      <c r="H374" s="135" t="s">
        <v>64</v>
      </c>
      <c r="I374" s="281" t="s">
        <v>4644</v>
      </c>
      <c r="J374" s="281" t="s">
        <v>45</v>
      </c>
      <c r="K374" s="281" t="s">
        <v>9009</v>
      </c>
      <c r="L374" s="135" t="s">
        <v>20</v>
      </c>
      <c r="M374" s="5" t="s">
        <v>4616</v>
      </c>
      <c r="N374" s="282">
        <v>44599</v>
      </c>
      <c r="O374" s="283">
        <v>44591</v>
      </c>
      <c r="P374" s="283">
        <v>44592</v>
      </c>
      <c r="Q374" s="284">
        <v>44592</v>
      </c>
      <c r="R374" s="285" t="s">
        <v>4482</v>
      </c>
      <c r="S374" s="284"/>
      <c r="T374" s="286" t="s">
        <v>609</v>
      </c>
      <c r="U374" s="287" t="s">
        <v>3897</v>
      </c>
      <c r="V374" s="135" t="s">
        <v>3898</v>
      </c>
      <c r="W374" s="276" t="s">
        <v>5332</v>
      </c>
    </row>
    <row r="375" spans="1:23" s="272" customFormat="1" ht="18" customHeight="1" x14ac:dyDescent="0.3">
      <c r="A375" s="295" t="s">
        <v>3627</v>
      </c>
      <c r="B375" s="135">
        <v>4950515</v>
      </c>
      <c r="C375" s="277" t="s">
        <v>6596</v>
      </c>
      <c r="D375" s="288">
        <v>44601</v>
      </c>
      <c r="E375" s="279" t="s">
        <v>594</v>
      </c>
      <c r="F375" s="289">
        <v>44576</v>
      </c>
      <c r="G375" s="135" t="s">
        <v>4622</v>
      </c>
      <c r="H375" s="135" t="s">
        <v>725</v>
      </c>
      <c r="I375" s="281" t="s">
        <v>2454</v>
      </c>
      <c r="J375" s="281" t="s">
        <v>160</v>
      </c>
      <c r="K375" s="281" t="s">
        <v>9010</v>
      </c>
      <c r="L375" s="135" t="s">
        <v>20</v>
      </c>
      <c r="M375" s="5" t="s">
        <v>4623</v>
      </c>
      <c r="N375" s="282">
        <v>44637</v>
      </c>
      <c r="O375" s="283">
        <v>44604</v>
      </c>
      <c r="P375" s="283">
        <v>44614</v>
      </c>
      <c r="Q375" s="284">
        <v>44613</v>
      </c>
      <c r="R375" s="285" t="s">
        <v>4493</v>
      </c>
      <c r="S375" s="284"/>
      <c r="T375" s="286" t="s">
        <v>609</v>
      </c>
      <c r="U375" s="287" t="s">
        <v>3897</v>
      </c>
      <c r="V375" s="287" t="s">
        <v>3899</v>
      </c>
      <c r="W375" s="276" t="s">
        <v>5333</v>
      </c>
    </row>
    <row r="376" spans="1:23" s="272" customFormat="1" ht="18" customHeight="1" x14ac:dyDescent="0.3">
      <c r="A376" s="295" t="s">
        <v>3627</v>
      </c>
      <c r="B376" s="135">
        <v>4948338</v>
      </c>
      <c r="C376" s="277" t="s">
        <v>6597</v>
      </c>
      <c r="D376" s="288">
        <v>44604</v>
      </c>
      <c r="E376" s="279" t="s">
        <v>594</v>
      </c>
      <c r="F376" s="289">
        <v>44576</v>
      </c>
      <c r="G376" s="135" t="s">
        <v>7449</v>
      </c>
      <c r="H376" s="135" t="s">
        <v>25</v>
      </c>
      <c r="I376" s="281" t="s">
        <v>17</v>
      </c>
      <c r="J376" s="281" t="s">
        <v>645</v>
      </c>
      <c r="K376" s="281" t="s">
        <v>9002</v>
      </c>
      <c r="L376" s="135" t="s">
        <v>87</v>
      </c>
      <c r="M376" s="5" t="s">
        <v>4621</v>
      </c>
      <c r="N376" s="282">
        <v>44609</v>
      </c>
      <c r="O376" s="283">
        <v>44606</v>
      </c>
      <c r="P376" s="283">
        <v>44607</v>
      </c>
      <c r="Q376" s="284">
        <v>44606</v>
      </c>
      <c r="R376" s="285" t="s">
        <v>4490</v>
      </c>
      <c r="S376" s="284"/>
      <c r="T376" s="286" t="s">
        <v>609</v>
      </c>
      <c r="U376" s="287" t="s">
        <v>3897</v>
      </c>
      <c r="V376" s="135" t="s">
        <v>3898</v>
      </c>
      <c r="W376" s="276" t="s">
        <v>5334</v>
      </c>
    </row>
    <row r="377" spans="1:23" s="272" customFormat="1" ht="18" customHeight="1" x14ac:dyDescent="0.3">
      <c r="A377" s="295" t="s">
        <v>3627</v>
      </c>
      <c r="B377" s="135">
        <v>4926659</v>
      </c>
      <c r="C377" s="277" t="s">
        <v>6598</v>
      </c>
      <c r="D377" s="288">
        <v>44583</v>
      </c>
      <c r="E377" s="279" t="s">
        <v>594</v>
      </c>
      <c r="F377" s="289">
        <v>44578</v>
      </c>
      <c r="G377" s="135" t="s">
        <v>4627</v>
      </c>
      <c r="H377" s="135" t="s">
        <v>82</v>
      </c>
      <c r="I377" s="281" t="s">
        <v>4644</v>
      </c>
      <c r="J377" s="281" t="s">
        <v>45</v>
      </c>
      <c r="K377" s="281" t="s">
        <v>9009</v>
      </c>
      <c r="L377" s="135" t="s">
        <v>20</v>
      </c>
      <c r="M377" s="5" t="s">
        <v>4626</v>
      </c>
      <c r="N377" s="282">
        <v>44607</v>
      </c>
      <c r="O377" s="283">
        <v>44592</v>
      </c>
      <c r="P377" s="283">
        <v>44594</v>
      </c>
      <c r="Q377" s="284">
        <v>44593</v>
      </c>
      <c r="R377" s="285" t="s">
        <v>4495</v>
      </c>
      <c r="S377" s="284"/>
      <c r="T377" s="286" t="s">
        <v>623</v>
      </c>
      <c r="U377" s="287" t="s">
        <v>3897</v>
      </c>
      <c r="V377" s="135" t="s">
        <v>3898</v>
      </c>
      <c r="W377" s="276" t="s">
        <v>5335</v>
      </c>
    </row>
    <row r="378" spans="1:23" s="272" customFormat="1" ht="18" customHeight="1" x14ac:dyDescent="0.3">
      <c r="A378" s="295" t="s">
        <v>3627</v>
      </c>
      <c r="B378" s="124">
        <v>4890747</v>
      </c>
      <c r="C378" s="277" t="s">
        <v>4871</v>
      </c>
      <c r="D378" s="288">
        <v>44580</v>
      </c>
      <c r="E378" s="279" t="s">
        <v>594</v>
      </c>
      <c r="F378" s="289">
        <v>44578</v>
      </c>
      <c r="G378" s="135" t="s">
        <v>4635</v>
      </c>
      <c r="H378" s="135" t="s">
        <v>232</v>
      </c>
      <c r="I378" s="281" t="s">
        <v>8863</v>
      </c>
      <c r="J378" s="281" t="s">
        <v>38</v>
      </c>
      <c r="K378" s="281" t="s">
        <v>9001</v>
      </c>
      <c r="L378" s="135" t="s">
        <v>40</v>
      </c>
      <c r="M378" s="5" t="s">
        <v>4634</v>
      </c>
      <c r="N378" s="282">
        <v>44588</v>
      </c>
      <c r="O378" s="283">
        <v>44583</v>
      </c>
      <c r="P378" s="283">
        <v>44583</v>
      </c>
      <c r="Q378" s="284">
        <v>44585</v>
      </c>
      <c r="R378" s="285" t="s">
        <v>4489</v>
      </c>
      <c r="S378" s="284"/>
      <c r="T378" s="286" t="s">
        <v>609</v>
      </c>
      <c r="U378" s="287" t="s">
        <v>3897</v>
      </c>
      <c r="V378" s="135" t="s">
        <v>3897</v>
      </c>
      <c r="W378" s="276" t="s">
        <v>5336</v>
      </c>
    </row>
    <row r="379" spans="1:23" s="272" customFormat="1" ht="18" customHeight="1" x14ac:dyDescent="0.3">
      <c r="A379" s="295" t="s">
        <v>3627</v>
      </c>
      <c r="B379" s="124">
        <v>4902907</v>
      </c>
      <c r="C379" s="277" t="s">
        <v>6599</v>
      </c>
      <c r="D379" s="288">
        <v>44579</v>
      </c>
      <c r="E379" s="279" t="s">
        <v>594</v>
      </c>
      <c r="F379" s="289">
        <v>44578</v>
      </c>
      <c r="G379" s="135" t="s">
        <v>4631</v>
      </c>
      <c r="H379" s="135" t="s">
        <v>4126</v>
      </c>
      <c r="I379" s="281" t="s">
        <v>8538</v>
      </c>
      <c r="J379" s="281" t="s">
        <v>18</v>
      </c>
      <c r="K379" s="281" t="s">
        <v>9005</v>
      </c>
      <c r="L379" s="135" t="s">
        <v>20</v>
      </c>
      <c r="M379" s="5" t="s">
        <v>4630</v>
      </c>
      <c r="N379" s="282">
        <v>44596</v>
      </c>
      <c r="O379" s="283">
        <v>44586</v>
      </c>
      <c r="P379" s="283">
        <v>44586</v>
      </c>
      <c r="Q379" s="284">
        <v>44588</v>
      </c>
      <c r="R379" s="285" t="s">
        <v>4685</v>
      </c>
      <c r="S379" s="284"/>
      <c r="T379" s="286" t="s">
        <v>623</v>
      </c>
      <c r="U379" s="287" t="s">
        <v>3897</v>
      </c>
      <c r="V379" s="135" t="s">
        <v>3898</v>
      </c>
      <c r="W379" s="276" t="s">
        <v>5337</v>
      </c>
    </row>
    <row r="380" spans="1:23" s="272" customFormat="1" ht="18" customHeight="1" x14ac:dyDescent="0.3">
      <c r="A380" s="295" t="s">
        <v>3627</v>
      </c>
      <c r="B380" s="124">
        <v>4940025</v>
      </c>
      <c r="C380" s="277" t="s">
        <v>6600</v>
      </c>
      <c r="D380" s="288">
        <v>44601</v>
      </c>
      <c r="E380" s="279" t="s">
        <v>594</v>
      </c>
      <c r="F380" s="289">
        <v>44578</v>
      </c>
      <c r="G380" s="135" t="s">
        <v>4633</v>
      </c>
      <c r="H380" s="135" t="s">
        <v>4126</v>
      </c>
      <c r="I380" s="281" t="s">
        <v>8538</v>
      </c>
      <c r="J380" s="281" t="s">
        <v>18</v>
      </c>
      <c r="K380" s="281" t="s">
        <v>9005</v>
      </c>
      <c r="L380" s="135" t="s">
        <v>20</v>
      </c>
      <c r="M380" s="5" t="s">
        <v>4632</v>
      </c>
      <c r="N380" s="282">
        <v>44612</v>
      </c>
      <c r="O380" s="283">
        <v>44604</v>
      </c>
      <c r="P380" s="283">
        <v>44601</v>
      </c>
      <c r="Q380" s="284">
        <v>44608</v>
      </c>
      <c r="R380" s="285" t="s">
        <v>4686</v>
      </c>
      <c r="S380" s="284"/>
      <c r="T380" s="286" t="s">
        <v>609</v>
      </c>
      <c r="U380" s="287" t="s">
        <v>3897</v>
      </c>
      <c r="V380" s="135" t="s">
        <v>3898</v>
      </c>
      <c r="W380" s="276" t="s">
        <v>5338</v>
      </c>
    </row>
    <row r="381" spans="1:23" s="272" customFormat="1" ht="18" customHeight="1" x14ac:dyDescent="0.3">
      <c r="A381" s="295" t="s">
        <v>3627</v>
      </c>
      <c r="B381" s="135">
        <v>4984738</v>
      </c>
      <c r="C381" s="277" t="s">
        <v>6601</v>
      </c>
      <c r="D381" s="288">
        <v>44637</v>
      </c>
      <c r="E381" s="279" t="s">
        <v>594</v>
      </c>
      <c r="F381" s="289">
        <v>44578</v>
      </c>
      <c r="G381" s="135" t="s">
        <v>4637</v>
      </c>
      <c r="H381" s="135" t="s">
        <v>137</v>
      </c>
      <c r="I381" s="281" t="s">
        <v>17</v>
      </c>
      <c r="J381" s="281" t="s">
        <v>626</v>
      </c>
      <c r="K381" s="281" t="s">
        <v>9003</v>
      </c>
      <c r="L381" s="194" t="s">
        <v>52</v>
      </c>
      <c r="M381" s="5" t="s">
        <v>4636</v>
      </c>
      <c r="N381" s="282">
        <v>44651</v>
      </c>
      <c r="O381" s="283">
        <v>44646</v>
      </c>
      <c r="P381" s="283">
        <v>44648</v>
      </c>
      <c r="Q381" s="284">
        <v>44646</v>
      </c>
      <c r="R381" s="285" t="s">
        <v>4687</v>
      </c>
      <c r="S381" s="284"/>
      <c r="T381" s="286" t="s">
        <v>609</v>
      </c>
      <c r="U381" s="287" t="s">
        <v>3897</v>
      </c>
      <c r="V381" s="287" t="s">
        <v>3899</v>
      </c>
      <c r="W381" s="276" t="s">
        <v>5339</v>
      </c>
    </row>
    <row r="382" spans="1:23" s="272" customFormat="1" ht="18" customHeight="1" x14ac:dyDescent="0.3">
      <c r="A382" s="295" t="s">
        <v>3627</v>
      </c>
      <c r="B382" s="135">
        <v>5064426</v>
      </c>
      <c r="C382" s="277" t="s">
        <v>6602</v>
      </c>
      <c r="D382" s="288">
        <v>44670</v>
      </c>
      <c r="E382" s="279" t="s">
        <v>594</v>
      </c>
      <c r="F382" s="289">
        <v>44578</v>
      </c>
      <c r="G382" s="135" t="s">
        <v>5990</v>
      </c>
      <c r="H382" s="135" t="s">
        <v>92</v>
      </c>
      <c r="I382" s="281" t="s">
        <v>2454</v>
      </c>
      <c r="J382" s="281" t="s">
        <v>626</v>
      </c>
      <c r="K382" s="281" t="s">
        <v>9003</v>
      </c>
      <c r="L382" s="135" t="s">
        <v>438</v>
      </c>
      <c r="M382" s="5" t="s">
        <v>4625</v>
      </c>
      <c r="N382" s="282">
        <v>44685</v>
      </c>
      <c r="O382" s="283">
        <v>44682</v>
      </c>
      <c r="P382" s="283">
        <v>44679</v>
      </c>
      <c r="Q382" s="284">
        <v>44681</v>
      </c>
      <c r="R382" s="285" t="s">
        <v>6464</v>
      </c>
      <c r="S382" s="284"/>
      <c r="T382" s="286" t="s">
        <v>623</v>
      </c>
      <c r="U382" s="287" t="s">
        <v>3897</v>
      </c>
      <c r="V382" s="135" t="s">
        <v>2821</v>
      </c>
      <c r="W382" s="276" t="s">
        <v>5340</v>
      </c>
    </row>
    <row r="383" spans="1:23" s="272" customFormat="1" ht="18" customHeight="1" x14ac:dyDescent="0.3">
      <c r="A383" s="295" t="s">
        <v>1581</v>
      </c>
      <c r="B383" s="276" t="s">
        <v>630</v>
      </c>
      <c r="C383" s="277" t="s">
        <v>630</v>
      </c>
      <c r="D383" s="288">
        <v>44667</v>
      </c>
      <c r="E383" s="279" t="s">
        <v>630</v>
      </c>
      <c r="F383" s="289">
        <v>44578</v>
      </c>
      <c r="G383" s="135" t="s">
        <v>4628</v>
      </c>
      <c r="H383" s="194" t="s">
        <v>250</v>
      </c>
      <c r="I383" s="281" t="s">
        <v>4644</v>
      </c>
      <c r="J383" s="281" t="s">
        <v>45</v>
      </c>
      <c r="K383" s="281" t="s">
        <v>9009</v>
      </c>
      <c r="L383" s="135" t="s">
        <v>74</v>
      </c>
      <c r="M383" s="5" t="s">
        <v>4507</v>
      </c>
      <c r="N383" s="282" t="s">
        <v>1253</v>
      </c>
      <c r="O383" s="283" t="s">
        <v>1253</v>
      </c>
      <c r="P383" s="283" t="s">
        <v>1253</v>
      </c>
      <c r="Q383" s="284" t="s">
        <v>1253</v>
      </c>
      <c r="R383" s="285" t="s">
        <v>4482</v>
      </c>
      <c r="S383" s="280" t="s">
        <v>1253</v>
      </c>
      <c r="T383" s="286" t="s">
        <v>623</v>
      </c>
      <c r="U383" s="287" t="s">
        <v>3897</v>
      </c>
      <c r="V383" s="135"/>
      <c r="W383" s="276" t="s">
        <v>630</v>
      </c>
    </row>
    <row r="384" spans="1:23" s="272" customFormat="1" ht="18" customHeight="1" x14ac:dyDescent="0.3">
      <c r="A384" s="295" t="s">
        <v>1581</v>
      </c>
      <c r="B384" s="276" t="s">
        <v>630</v>
      </c>
      <c r="C384" s="277" t="s">
        <v>630</v>
      </c>
      <c r="D384" s="288">
        <v>44778</v>
      </c>
      <c r="E384" s="279" t="s">
        <v>630</v>
      </c>
      <c r="F384" s="289">
        <v>44579</v>
      </c>
      <c r="G384" s="135" t="s">
        <v>4639</v>
      </c>
      <c r="H384" s="135" t="s">
        <v>37</v>
      </c>
      <c r="I384" s="281" t="s">
        <v>685</v>
      </c>
      <c r="J384" s="281" t="s">
        <v>45</v>
      </c>
      <c r="K384" s="281" t="s">
        <v>9009</v>
      </c>
      <c r="L384" s="135" t="s">
        <v>20</v>
      </c>
      <c r="M384" s="5" t="s">
        <v>4638</v>
      </c>
      <c r="N384" s="282" t="s">
        <v>1253</v>
      </c>
      <c r="O384" s="283" t="s">
        <v>1253</v>
      </c>
      <c r="P384" s="283" t="s">
        <v>1253</v>
      </c>
      <c r="Q384" s="284" t="s">
        <v>1253</v>
      </c>
      <c r="R384" s="285" t="s">
        <v>4482</v>
      </c>
      <c r="S384" s="280" t="s">
        <v>1253</v>
      </c>
      <c r="T384" s="286" t="s">
        <v>605</v>
      </c>
      <c r="U384" s="287" t="s">
        <v>3897</v>
      </c>
      <c r="V384" s="135"/>
      <c r="W384" s="276" t="s">
        <v>630</v>
      </c>
    </row>
    <row r="385" spans="1:23" s="272" customFormat="1" ht="18" customHeight="1" x14ac:dyDescent="0.3">
      <c r="A385" s="295" t="s">
        <v>3627</v>
      </c>
      <c r="B385" s="124">
        <v>4933759</v>
      </c>
      <c r="C385" s="277" t="s">
        <v>6603</v>
      </c>
      <c r="D385" s="288">
        <v>44602</v>
      </c>
      <c r="E385" s="279" t="s">
        <v>594</v>
      </c>
      <c r="F385" s="289">
        <v>44579</v>
      </c>
      <c r="G385" s="135" t="s">
        <v>4642</v>
      </c>
      <c r="H385" s="135" t="s">
        <v>57</v>
      </c>
      <c r="I385" s="281" t="s">
        <v>8538</v>
      </c>
      <c r="J385" s="281" t="s">
        <v>18</v>
      </c>
      <c r="K385" s="281" t="s">
        <v>9005</v>
      </c>
      <c r="L385" s="135" t="s">
        <v>20</v>
      </c>
      <c r="M385" s="5" t="s">
        <v>4643</v>
      </c>
      <c r="N385" s="282">
        <v>44614</v>
      </c>
      <c r="O385" s="283">
        <v>44604</v>
      </c>
      <c r="P385" s="283">
        <v>44613</v>
      </c>
      <c r="Q385" s="284">
        <v>44613</v>
      </c>
      <c r="R385" s="285" t="s">
        <v>4686</v>
      </c>
      <c r="S385" s="284"/>
      <c r="T385" s="286" t="s">
        <v>623</v>
      </c>
      <c r="U385" s="287" t="s">
        <v>3897</v>
      </c>
      <c r="V385" s="135" t="s">
        <v>3898</v>
      </c>
      <c r="W385" s="276" t="s">
        <v>5341</v>
      </c>
    </row>
    <row r="386" spans="1:23" s="272" customFormat="1" ht="18" customHeight="1" x14ac:dyDescent="0.3">
      <c r="A386" s="295" t="s">
        <v>3627</v>
      </c>
      <c r="B386" s="135">
        <v>4962424</v>
      </c>
      <c r="C386" s="277" t="s">
        <v>6604</v>
      </c>
      <c r="D386" s="288">
        <v>44610</v>
      </c>
      <c r="E386" s="279" t="s">
        <v>594</v>
      </c>
      <c r="F386" s="289">
        <v>44579</v>
      </c>
      <c r="G386" s="135" t="s">
        <v>4641</v>
      </c>
      <c r="H386" s="135" t="s">
        <v>137</v>
      </c>
      <c r="I386" s="281" t="s">
        <v>17</v>
      </c>
      <c r="J386" s="281" t="s">
        <v>18</v>
      </c>
      <c r="K386" s="281" t="s">
        <v>9005</v>
      </c>
      <c r="L386" s="135" t="s">
        <v>20</v>
      </c>
      <c r="M386" s="5" t="s">
        <v>4640</v>
      </c>
      <c r="N386" s="282">
        <v>44637</v>
      </c>
      <c r="O386" s="283">
        <v>44631</v>
      </c>
      <c r="P386" s="283">
        <v>44630</v>
      </c>
      <c r="Q386" s="284">
        <v>44636</v>
      </c>
      <c r="R386" s="285" t="s">
        <v>4686</v>
      </c>
      <c r="S386" s="284"/>
      <c r="T386" s="286" t="s">
        <v>623</v>
      </c>
      <c r="U386" s="287" t="s">
        <v>3897</v>
      </c>
      <c r="V386" s="287" t="s">
        <v>3899</v>
      </c>
      <c r="W386" s="276" t="s">
        <v>5342</v>
      </c>
    </row>
    <row r="387" spans="1:23" s="272" customFormat="1" ht="18" customHeight="1" x14ac:dyDescent="0.3">
      <c r="A387" s="295" t="s">
        <v>3627</v>
      </c>
      <c r="B387" s="124">
        <v>4921081</v>
      </c>
      <c r="C387" s="277" t="s">
        <v>6605</v>
      </c>
      <c r="D387" s="288">
        <v>44592</v>
      </c>
      <c r="E387" s="279" t="s">
        <v>594</v>
      </c>
      <c r="F387" s="289">
        <v>44580</v>
      </c>
      <c r="G387" s="135" t="s">
        <v>4647</v>
      </c>
      <c r="H387" s="135" t="s">
        <v>32</v>
      </c>
      <c r="I387" s="281" t="s">
        <v>685</v>
      </c>
      <c r="J387" s="281" t="s">
        <v>45</v>
      </c>
      <c r="K387" s="281" t="s">
        <v>9009</v>
      </c>
      <c r="L387" s="135" t="s">
        <v>20</v>
      </c>
      <c r="M387" s="5" t="s">
        <v>4648</v>
      </c>
      <c r="N387" s="282">
        <v>44610</v>
      </c>
      <c r="O387" s="283">
        <v>44598</v>
      </c>
      <c r="P387" s="283">
        <v>44609</v>
      </c>
      <c r="Q387" s="284">
        <v>44609</v>
      </c>
      <c r="R387" s="285" t="s">
        <v>4495</v>
      </c>
      <c r="S387" s="284"/>
      <c r="T387" s="286" t="s">
        <v>609</v>
      </c>
      <c r="U387" s="287" t="s">
        <v>3897</v>
      </c>
      <c r="V387" s="135" t="s">
        <v>3898</v>
      </c>
      <c r="W387" s="276" t="s">
        <v>5343</v>
      </c>
    </row>
    <row r="388" spans="1:23" s="272" customFormat="1" ht="18" customHeight="1" x14ac:dyDescent="0.3">
      <c r="A388" s="295" t="s">
        <v>3627</v>
      </c>
      <c r="B388" s="124">
        <v>4930963</v>
      </c>
      <c r="C388" s="277" t="s">
        <v>6606</v>
      </c>
      <c r="D388" s="288">
        <v>44589</v>
      </c>
      <c r="E388" s="279" t="s">
        <v>594</v>
      </c>
      <c r="F388" s="289">
        <v>44580</v>
      </c>
      <c r="G388" s="135" t="s">
        <v>5035</v>
      </c>
      <c r="H388" s="135" t="s">
        <v>250</v>
      </c>
      <c r="I388" s="281" t="s">
        <v>4644</v>
      </c>
      <c r="J388" s="281" t="s">
        <v>18</v>
      </c>
      <c r="K388" s="281" t="s">
        <v>9005</v>
      </c>
      <c r="L388" s="135" t="s">
        <v>11</v>
      </c>
      <c r="M388" s="5" t="s">
        <v>4629</v>
      </c>
      <c r="N388" s="282">
        <v>44616</v>
      </c>
      <c r="O388" s="283">
        <v>44606</v>
      </c>
      <c r="P388" s="283">
        <v>44613</v>
      </c>
      <c r="Q388" s="284">
        <v>44613</v>
      </c>
      <c r="R388" s="285" t="s">
        <v>4686</v>
      </c>
      <c r="S388" s="284"/>
      <c r="T388" s="286" t="s">
        <v>605</v>
      </c>
      <c r="U388" s="287" t="s">
        <v>3897</v>
      </c>
      <c r="V388" s="135" t="s">
        <v>3898</v>
      </c>
      <c r="W388" s="276" t="s">
        <v>5344</v>
      </c>
    </row>
    <row r="389" spans="1:23" s="272" customFormat="1" ht="18" customHeight="1" x14ac:dyDescent="0.3">
      <c r="A389" s="295" t="s">
        <v>1581</v>
      </c>
      <c r="B389" s="276" t="s">
        <v>630</v>
      </c>
      <c r="C389" s="277" t="s">
        <v>630</v>
      </c>
      <c r="D389" s="288">
        <v>44632</v>
      </c>
      <c r="E389" s="279" t="s">
        <v>630</v>
      </c>
      <c r="F389" s="289">
        <v>44580</v>
      </c>
      <c r="G389" s="135" t="s">
        <v>4649</v>
      </c>
      <c r="H389" s="135" t="s">
        <v>82</v>
      </c>
      <c r="I389" s="281" t="s">
        <v>4644</v>
      </c>
      <c r="J389" s="281" t="s">
        <v>45</v>
      </c>
      <c r="K389" s="281" t="s">
        <v>9009</v>
      </c>
      <c r="L389" s="135" t="s">
        <v>20</v>
      </c>
      <c r="M389" s="5" t="s">
        <v>4650</v>
      </c>
      <c r="N389" s="282" t="s">
        <v>1253</v>
      </c>
      <c r="O389" s="283" t="s">
        <v>1253</v>
      </c>
      <c r="P389" s="283" t="s">
        <v>1253</v>
      </c>
      <c r="Q389" s="284" t="s">
        <v>1253</v>
      </c>
      <c r="R389" s="285" t="s">
        <v>4495</v>
      </c>
      <c r="S389" s="280" t="s">
        <v>1253</v>
      </c>
      <c r="T389" s="286" t="s">
        <v>605</v>
      </c>
      <c r="U389" s="287" t="s">
        <v>3897</v>
      </c>
      <c r="V389" s="135"/>
      <c r="W389" s="276" t="s">
        <v>630</v>
      </c>
    </row>
    <row r="390" spans="1:23" s="272" customFormat="1" ht="18" customHeight="1" x14ac:dyDescent="0.3">
      <c r="A390" s="295" t="s">
        <v>1581</v>
      </c>
      <c r="B390" s="276" t="s">
        <v>630</v>
      </c>
      <c r="C390" s="277" t="s">
        <v>630</v>
      </c>
      <c r="D390" s="288">
        <v>44702</v>
      </c>
      <c r="E390" s="279" t="s">
        <v>630</v>
      </c>
      <c r="F390" s="289">
        <v>44581</v>
      </c>
      <c r="G390" s="135" t="s">
        <v>4654</v>
      </c>
      <c r="H390" s="135" t="s">
        <v>686</v>
      </c>
      <c r="I390" s="281" t="s">
        <v>8862</v>
      </c>
      <c r="J390" s="281" t="s">
        <v>645</v>
      </c>
      <c r="K390" s="281" t="s">
        <v>9002</v>
      </c>
      <c r="L390" s="135" t="s">
        <v>20</v>
      </c>
      <c r="M390" s="5" t="s">
        <v>4655</v>
      </c>
      <c r="N390" s="282" t="s">
        <v>1253</v>
      </c>
      <c r="O390" s="283" t="s">
        <v>1253</v>
      </c>
      <c r="P390" s="283" t="s">
        <v>1253</v>
      </c>
      <c r="Q390" s="284" t="s">
        <v>1253</v>
      </c>
      <c r="R390" s="285" t="s">
        <v>4490</v>
      </c>
      <c r="S390" s="280" t="s">
        <v>1253</v>
      </c>
      <c r="T390" s="286" t="s">
        <v>605</v>
      </c>
      <c r="U390" s="287" t="s">
        <v>3897</v>
      </c>
      <c r="V390" s="135"/>
      <c r="W390" s="276" t="s">
        <v>630</v>
      </c>
    </row>
    <row r="391" spans="1:23" s="272" customFormat="1" ht="18" customHeight="1" x14ac:dyDescent="0.3">
      <c r="A391" s="295" t="s">
        <v>3627</v>
      </c>
      <c r="B391" s="276">
        <v>4952384</v>
      </c>
      <c r="C391" s="277" t="s">
        <v>6607</v>
      </c>
      <c r="D391" s="288">
        <v>44613</v>
      </c>
      <c r="E391" s="279" t="s">
        <v>594</v>
      </c>
      <c r="F391" s="289">
        <v>44581</v>
      </c>
      <c r="G391" s="135" t="s">
        <v>4652</v>
      </c>
      <c r="H391" s="135" t="s">
        <v>82</v>
      </c>
      <c r="I391" s="281" t="s">
        <v>4644</v>
      </c>
      <c r="J391" s="281" t="s">
        <v>645</v>
      </c>
      <c r="K391" s="281" t="s">
        <v>9002</v>
      </c>
      <c r="L391" s="194" t="s">
        <v>27</v>
      </c>
      <c r="M391" s="5" t="s">
        <v>4651</v>
      </c>
      <c r="N391" s="282">
        <v>44616</v>
      </c>
      <c r="O391" s="283">
        <v>44613</v>
      </c>
      <c r="P391" s="283">
        <v>44613</v>
      </c>
      <c r="Q391" s="284">
        <v>44613</v>
      </c>
      <c r="R391" s="285" t="s">
        <v>4490</v>
      </c>
      <c r="S391" s="284"/>
      <c r="T391" s="286" t="s">
        <v>609</v>
      </c>
      <c r="U391" s="287" t="s">
        <v>3897</v>
      </c>
      <c r="V391" s="135" t="s">
        <v>3898</v>
      </c>
      <c r="W391" s="276" t="s">
        <v>5345</v>
      </c>
    </row>
    <row r="392" spans="1:23" s="272" customFormat="1" ht="18" customHeight="1" x14ac:dyDescent="0.3">
      <c r="A392" s="295" t="s">
        <v>3627</v>
      </c>
      <c r="B392" s="135">
        <v>5064425</v>
      </c>
      <c r="C392" s="277" t="s">
        <v>6608</v>
      </c>
      <c r="D392" s="288">
        <v>44670</v>
      </c>
      <c r="E392" s="279" t="s">
        <v>594</v>
      </c>
      <c r="F392" s="289">
        <v>44581</v>
      </c>
      <c r="G392" s="135" t="s">
        <v>5055</v>
      </c>
      <c r="H392" s="135" t="s">
        <v>250</v>
      </c>
      <c r="I392" s="281" t="s">
        <v>4644</v>
      </c>
      <c r="J392" s="281" t="s">
        <v>632</v>
      </c>
      <c r="K392" s="281" t="s">
        <v>9006</v>
      </c>
      <c r="L392" s="135" t="s">
        <v>20</v>
      </c>
      <c r="M392" s="5" t="s">
        <v>4653</v>
      </c>
      <c r="N392" s="282">
        <v>44685</v>
      </c>
      <c r="O392" s="283">
        <v>44677</v>
      </c>
      <c r="P392" s="283">
        <v>44672</v>
      </c>
      <c r="Q392" s="284">
        <v>44677</v>
      </c>
      <c r="R392" s="285" t="s">
        <v>4484</v>
      </c>
      <c r="S392" s="284"/>
      <c r="T392" s="286" t="s">
        <v>605</v>
      </c>
      <c r="U392" s="287" t="s">
        <v>3897</v>
      </c>
      <c r="V392" s="135" t="s">
        <v>2821</v>
      </c>
      <c r="W392" s="276" t="s">
        <v>5346</v>
      </c>
    </row>
    <row r="393" spans="1:23" s="272" customFormat="1" ht="18" customHeight="1" x14ac:dyDescent="0.3">
      <c r="A393" s="295" t="s">
        <v>3627</v>
      </c>
      <c r="B393" s="124">
        <v>4923429</v>
      </c>
      <c r="C393" s="277" t="s">
        <v>6609</v>
      </c>
      <c r="D393" s="288">
        <v>44583</v>
      </c>
      <c r="E393" s="279" t="s">
        <v>594</v>
      </c>
      <c r="F393" s="289">
        <v>44582</v>
      </c>
      <c r="G393" s="135" t="s">
        <v>4661</v>
      </c>
      <c r="H393" s="135" t="s">
        <v>175</v>
      </c>
      <c r="I393" s="281" t="s">
        <v>8863</v>
      </c>
      <c r="J393" s="281" t="s">
        <v>45</v>
      </c>
      <c r="K393" s="281" t="s">
        <v>9009</v>
      </c>
      <c r="L393" s="135" t="s">
        <v>20</v>
      </c>
      <c r="M393" s="5" t="s">
        <v>4662</v>
      </c>
      <c r="N393" s="282">
        <v>44596</v>
      </c>
      <c r="O393" s="283">
        <v>44592</v>
      </c>
      <c r="P393" s="283">
        <v>44595</v>
      </c>
      <c r="Q393" s="284">
        <v>44594</v>
      </c>
      <c r="R393" s="285" t="s">
        <v>4482</v>
      </c>
      <c r="S393" s="284"/>
      <c r="T393" s="286" t="s">
        <v>605</v>
      </c>
      <c r="U393" s="287" t="s">
        <v>3897</v>
      </c>
      <c r="V393" s="135" t="s">
        <v>3898</v>
      </c>
      <c r="W393" s="276" t="s">
        <v>5347</v>
      </c>
    </row>
    <row r="394" spans="1:23" s="272" customFormat="1" ht="18" customHeight="1" x14ac:dyDescent="0.3">
      <c r="A394" s="295" t="s">
        <v>1581</v>
      </c>
      <c r="B394" s="276" t="s">
        <v>630</v>
      </c>
      <c r="C394" s="277" t="s">
        <v>630</v>
      </c>
      <c r="D394" s="288">
        <v>44592</v>
      </c>
      <c r="E394" s="279" t="s">
        <v>630</v>
      </c>
      <c r="F394" s="289">
        <v>44582</v>
      </c>
      <c r="G394" s="135" t="s">
        <v>4659</v>
      </c>
      <c r="H394" s="194" t="s">
        <v>82</v>
      </c>
      <c r="I394" s="281" t="s">
        <v>4644</v>
      </c>
      <c r="J394" s="281" t="s">
        <v>18</v>
      </c>
      <c r="K394" s="281" t="s">
        <v>9005</v>
      </c>
      <c r="L394" s="135" t="s">
        <v>87</v>
      </c>
      <c r="M394" s="5" t="s">
        <v>4660</v>
      </c>
      <c r="N394" s="282" t="s">
        <v>1253</v>
      </c>
      <c r="O394" s="283" t="s">
        <v>1253</v>
      </c>
      <c r="P394" s="283" t="s">
        <v>1253</v>
      </c>
      <c r="Q394" s="284" t="s">
        <v>1253</v>
      </c>
      <c r="R394" s="285" t="s">
        <v>4686</v>
      </c>
      <c r="S394" s="280" t="s">
        <v>1253</v>
      </c>
      <c r="T394" s="286" t="s">
        <v>609</v>
      </c>
      <c r="U394" s="287" t="s">
        <v>3897</v>
      </c>
      <c r="V394" s="135"/>
      <c r="W394" s="276" t="s">
        <v>630</v>
      </c>
    </row>
    <row r="395" spans="1:23" s="272" customFormat="1" ht="18" customHeight="1" x14ac:dyDescent="0.3">
      <c r="A395" s="295" t="s">
        <v>5</v>
      </c>
      <c r="B395" s="135" t="s">
        <v>319</v>
      </c>
      <c r="C395" s="277" t="s">
        <v>3626</v>
      </c>
      <c r="D395" s="288">
        <v>44613</v>
      </c>
      <c r="E395" s="279"/>
      <c r="F395" s="289">
        <v>44582</v>
      </c>
      <c r="G395" s="135" t="s">
        <v>4657</v>
      </c>
      <c r="H395" s="135" t="s">
        <v>250</v>
      </c>
      <c r="I395" s="281" t="s">
        <v>4644</v>
      </c>
      <c r="J395" s="281" t="s">
        <v>2943</v>
      </c>
      <c r="K395" s="281">
        <v>2400000</v>
      </c>
      <c r="L395" s="135" t="s">
        <v>20</v>
      </c>
      <c r="M395" s="5" t="s">
        <v>4658</v>
      </c>
      <c r="N395" s="282"/>
      <c r="O395" s="283"/>
      <c r="P395" s="283"/>
      <c r="Q395" s="284"/>
      <c r="R395" s="285" t="s">
        <v>6447</v>
      </c>
      <c r="S395" s="284"/>
      <c r="T395" s="286" t="s">
        <v>605</v>
      </c>
      <c r="U395" s="287" t="s">
        <v>3897</v>
      </c>
      <c r="V395" s="135"/>
      <c r="W395" s="276" t="s">
        <v>5348</v>
      </c>
    </row>
    <row r="396" spans="1:23" s="272" customFormat="1" ht="18" customHeight="1" x14ac:dyDescent="0.3">
      <c r="A396" s="295" t="s">
        <v>3627</v>
      </c>
      <c r="B396" s="124">
        <v>4919426</v>
      </c>
      <c r="C396" s="277" t="s">
        <v>6610</v>
      </c>
      <c r="D396" s="288">
        <v>44583</v>
      </c>
      <c r="E396" s="279" t="s">
        <v>594</v>
      </c>
      <c r="F396" s="289">
        <v>44583</v>
      </c>
      <c r="G396" s="135" t="s">
        <v>4666</v>
      </c>
      <c r="H396" s="135" t="s">
        <v>92</v>
      </c>
      <c r="I396" s="281" t="s">
        <v>2454</v>
      </c>
      <c r="J396" s="281" t="s">
        <v>626</v>
      </c>
      <c r="K396" s="281" t="s">
        <v>9003</v>
      </c>
      <c r="L396" s="135" t="s">
        <v>20</v>
      </c>
      <c r="M396" s="5" t="s">
        <v>4665</v>
      </c>
      <c r="N396" s="282">
        <v>44596</v>
      </c>
      <c r="O396" s="283">
        <v>44590</v>
      </c>
      <c r="P396" s="283">
        <v>44595</v>
      </c>
      <c r="Q396" s="284">
        <v>44594</v>
      </c>
      <c r="R396" s="285" t="s">
        <v>6464</v>
      </c>
      <c r="S396" s="284"/>
      <c r="T396" s="286" t="s">
        <v>623</v>
      </c>
      <c r="U396" s="287" t="s">
        <v>3897</v>
      </c>
      <c r="V396" s="135" t="s">
        <v>3898</v>
      </c>
      <c r="W396" s="276" t="s">
        <v>5349</v>
      </c>
    </row>
    <row r="397" spans="1:23" s="272" customFormat="1" ht="18" customHeight="1" x14ac:dyDescent="0.3">
      <c r="A397" s="295" t="s">
        <v>1581</v>
      </c>
      <c r="B397" s="276" t="s">
        <v>630</v>
      </c>
      <c r="C397" s="277" t="s">
        <v>630</v>
      </c>
      <c r="D397" s="288">
        <v>44681</v>
      </c>
      <c r="E397" s="279" t="s">
        <v>630</v>
      </c>
      <c r="F397" s="289">
        <v>44583</v>
      </c>
      <c r="G397" s="135" t="s">
        <v>4664</v>
      </c>
      <c r="H397" s="135" t="s">
        <v>57</v>
      </c>
      <c r="I397" s="281" t="s">
        <v>8538</v>
      </c>
      <c r="J397" s="281" t="s">
        <v>645</v>
      </c>
      <c r="K397" s="281" t="s">
        <v>9002</v>
      </c>
      <c r="L397" s="135" t="s">
        <v>438</v>
      </c>
      <c r="M397" s="5" t="s">
        <v>4663</v>
      </c>
      <c r="N397" s="282" t="s">
        <v>1253</v>
      </c>
      <c r="O397" s="283" t="s">
        <v>1253</v>
      </c>
      <c r="P397" s="283" t="s">
        <v>1253</v>
      </c>
      <c r="Q397" s="284" t="s">
        <v>1253</v>
      </c>
      <c r="R397" s="285" t="s">
        <v>6444</v>
      </c>
      <c r="S397" s="280" t="s">
        <v>1253</v>
      </c>
      <c r="T397" s="286" t="s">
        <v>605</v>
      </c>
      <c r="U397" s="287" t="s">
        <v>3897</v>
      </c>
      <c r="V397" s="135"/>
      <c r="W397" s="276" t="s">
        <v>630</v>
      </c>
    </row>
    <row r="398" spans="1:23" s="272" customFormat="1" ht="18" customHeight="1" x14ac:dyDescent="0.3">
      <c r="A398" s="295" t="s">
        <v>3627</v>
      </c>
      <c r="B398" s="135">
        <v>4933498</v>
      </c>
      <c r="C398" s="277" t="s">
        <v>6611</v>
      </c>
      <c r="D398" s="288">
        <v>44590</v>
      </c>
      <c r="E398" s="279" t="s">
        <v>594</v>
      </c>
      <c r="F398" s="289">
        <v>44585</v>
      </c>
      <c r="G398" s="135" t="s">
        <v>4668</v>
      </c>
      <c r="H398" s="135" t="s">
        <v>687</v>
      </c>
      <c r="I398" s="281" t="s">
        <v>7086</v>
      </c>
      <c r="J398" s="281" t="s">
        <v>45</v>
      </c>
      <c r="K398" s="281" t="s">
        <v>9009</v>
      </c>
      <c r="L398" s="135" t="s">
        <v>74</v>
      </c>
      <c r="M398" s="5" t="s">
        <v>4667</v>
      </c>
      <c r="N398" s="282">
        <v>44603</v>
      </c>
      <c r="O398" s="283">
        <v>44596</v>
      </c>
      <c r="P398" s="283">
        <v>44597</v>
      </c>
      <c r="Q398" s="284">
        <v>44597</v>
      </c>
      <c r="R398" s="285" t="s">
        <v>4495</v>
      </c>
      <c r="S398" s="284"/>
      <c r="T398" s="286" t="s">
        <v>623</v>
      </c>
      <c r="U398" s="287" t="s">
        <v>3897</v>
      </c>
      <c r="V398" s="135" t="s">
        <v>3898</v>
      </c>
      <c r="W398" s="276" t="s">
        <v>5350</v>
      </c>
    </row>
    <row r="399" spans="1:23" s="272" customFormat="1" ht="18" customHeight="1" x14ac:dyDescent="0.3">
      <c r="A399" s="295" t="s">
        <v>3627</v>
      </c>
      <c r="B399" s="124">
        <v>4885661</v>
      </c>
      <c r="C399" s="277" t="s">
        <v>6612</v>
      </c>
      <c r="D399" s="288">
        <v>44585</v>
      </c>
      <c r="E399" s="279" t="s">
        <v>594</v>
      </c>
      <c r="F399" s="289">
        <v>44585</v>
      </c>
      <c r="G399" s="135" t="s">
        <v>4675</v>
      </c>
      <c r="H399" s="135" t="s">
        <v>32</v>
      </c>
      <c r="I399" s="281" t="s">
        <v>685</v>
      </c>
      <c r="J399" s="281" t="s">
        <v>45</v>
      </c>
      <c r="K399" s="281" t="s">
        <v>9009</v>
      </c>
      <c r="L399" s="135" t="s">
        <v>20</v>
      </c>
      <c r="M399" s="5" t="s">
        <v>4672</v>
      </c>
      <c r="N399" s="282">
        <v>44595</v>
      </c>
      <c r="O399" s="283">
        <v>44592</v>
      </c>
      <c r="P399" s="283">
        <v>44592</v>
      </c>
      <c r="Q399" s="284">
        <v>44592</v>
      </c>
      <c r="R399" s="285" t="s">
        <v>4495</v>
      </c>
      <c r="S399" s="284"/>
      <c r="T399" s="286" t="s">
        <v>605</v>
      </c>
      <c r="U399" s="287" t="s">
        <v>3897</v>
      </c>
      <c r="V399" s="135" t="s">
        <v>3898</v>
      </c>
      <c r="W399" s="276" t="s">
        <v>5351</v>
      </c>
    </row>
    <row r="400" spans="1:23" s="272" customFormat="1" ht="18" customHeight="1" x14ac:dyDescent="0.3">
      <c r="A400" s="295" t="s">
        <v>1581</v>
      </c>
      <c r="B400" s="276" t="s">
        <v>630</v>
      </c>
      <c r="C400" s="277" t="s">
        <v>630</v>
      </c>
      <c r="D400" s="288">
        <v>44588</v>
      </c>
      <c r="E400" s="279" t="s">
        <v>630</v>
      </c>
      <c r="F400" s="289">
        <v>44585</v>
      </c>
      <c r="G400" s="135" t="s">
        <v>4673</v>
      </c>
      <c r="H400" s="135" t="s">
        <v>16</v>
      </c>
      <c r="I400" s="281" t="s">
        <v>7086</v>
      </c>
      <c r="J400" s="281" t="s">
        <v>45</v>
      </c>
      <c r="K400" s="281" t="s">
        <v>9009</v>
      </c>
      <c r="L400" s="135" t="s">
        <v>20</v>
      </c>
      <c r="M400" s="5" t="s">
        <v>4674</v>
      </c>
      <c r="N400" s="282" t="s">
        <v>1253</v>
      </c>
      <c r="O400" s="283" t="s">
        <v>1253</v>
      </c>
      <c r="P400" s="283" t="s">
        <v>1253</v>
      </c>
      <c r="Q400" s="284" t="s">
        <v>1253</v>
      </c>
      <c r="R400" s="285" t="s">
        <v>4482</v>
      </c>
      <c r="S400" s="280" t="s">
        <v>1253</v>
      </c>
      <c r="T400" s="286" t="s">
        <v>623</v>
      </c>
      <c r="U400" s="287" t="s">
        <v>3897</v>
      </c>
      <c r="V400" s="135"/>
      <c r="W400" s="276" t="s">
        <v>630</v>
      </c>
    </row>
    <row r="401" spans="1:23" s="272" customFormat="1" ht="18" customHeight="1" x14ac:dyDescent="0.3">
      <c r="A401" s="295" t="s">
        <v>3627</v>
      </c>
      <c r="B401" s="124">
        <v>4998448</v>
      </c>
      <c r="C401" s="277" t="s">
        <v>6613</v>
      </c>
      <c r="D401" s="288">
        <v>44630</v>
      </c>
      <c r="E401" s="279" t="s">
        <v>594</v>
      </c>
      <c r="F401" s="289">
        <v>44585</v>
      </c>
      <c r="G401" s="194" t="s">
        <v>7902</v>
      </c>
      <c r="H401" s="135" t="s">
        <v>3708</v>
      </c>
      <c r="I401" s="281" t="s">
        <v>2454</v>
      </c>
      <c r="J401" s="281" t="s">
        <v>45</v>
      </c>
      <c r="K401" s="281" t="s">
        <v>9009</v>
      </c>
      <c r="L401" s="135" t="s">
        <v>74</v>
      </c>
      <c r="M401" s="5" t="s">
        <v>4669</v>
      </c>
      <c r="N401" s="282">
        <v>44653</v>
      </c>
      <c r="O401" s="283">
        <v>44634</v>
      </c>
      <c r="P401" s="283">
        <v>44630</v>
      </c>
      <c r="Q401" s="284">
        <v>44636</v>
      </c>
      <c r="R401" s="285" t="s">
        <v>4482</v>
      </c>
      <c r="S401" s="284"/>
      <c r="T401" s="286" t="s">
        <v>605</v>
      </c>
      <c r="U401" s="287" t="s">
        <v>3897</v>
      </c>
      <c r="V401" s="135" t="s">
        <v>5568</v>
      </c>
      <c r="W401" s="276" t="s">
        <v>5352</v>
      </c>
    </row>
    <row r="402" spans="1:23" s="272" customFormat="1" ht="18" customHeight="1" x14ac:dyDescent="0.3">
      <c r="A402" s="295" t="s">
        <v>3627</v>
      </c>
      <c r="B402" s="135">
        <v>4988885</v>
      </c>
      <c r="C402" s="277" t="s">
        <v>6614</v>
      </c>
      <c r="D402" s="288">
        <v>44623</v>
      </c>
      <c r="E402" s="279" t="s">
        <v>594</v>
      </c>
      <c r="F402" s="289">
        <v>44585</v>
      </c>
      <c r="G402" s="135" t="s">
        <v>4670</v>
      </c>
      <c r="H402" s="135" t="s">
        <v>686</v>
      </c>
      <c r="I402" s="281" t="s">
        <v>8862</v>
      </c>
      <c r="J402" s="281" t="s">
        <v>45</v>
      </c>
      <c r="K402" s="281" t="s">
        <v>9009</v>
      </c>
      <c r="L402" s="135" t="s">
        <v>27</v>
      </c>
      <c r="M402" s="5" t="s">
        <v>4671</v>
      </c>
      <c r="N402" s="282">
        <v>44653</v>
      </c>
      <c r="O402" s="283">
        <v>44646</v>
      </c>
      <c r="P402" s="283">
        <v>44647</v>
      </c>
      <c r="Q402" s="284">
        <v>44648</v>
      </c>
      <c r="R402" s="285" t="s">
        <v>4482</v>
      </c>
      <c r="S402" s="284"/>
      <c r="T402" s="286" t="s">
        <v>623</v>
      </c>
      <c r="U402" s="287" t="s">
        <v>3897</v>
      </c>
      <c r="V402" s="135" t="s">
        <v>5568</v>
      </c>
      <c r="W402" s="276" t="s">
        <v>5353</v>
      </c>
    </row>
    <row r="403" spans="1:23" s="272" customFormat="1" ht="18" customHeight="1" x14ac:dyDescent="0.3">
      <c r="A403" s="295" t="s">
        <v>1581</v>
      </c>
      <c r="B403" s="276" t="s">
        <v>630</v>
      </c>
      <c r="C403" s="277" t="s">
        <v>630</v>
      </c>
      <c r="D403" s="288">
        <v>44698</v>
      </c>
      <c r="E403" s="279" t="s">
        <v>630</v>
      </c>
      <c r="F403" s="289">
        <v>44585</v>
      </c>
      <c r="G403" s="135" t="s">
        <v>4678</v>
      </c>
      <c r="H403" s="135" t="s">
        <v>25</v>
      </c>
      <c r="I403" s="281" t="s">
        <v>17</v>
      </c>
      <c r="J403" s="281" t="s">
        <v>645</v>
      </c>
      <c r="K403" s="281" t="s">
        <v>9002</v>
      </c>
      <c r="L403" s="135" t="s">
        <v>20</v>
      </c>
      <c r="M403" s="5" t="s">
        <v>4677</v>
      </c>
      <c r="N403" s="282" t="s">
        <v>1253</v>
      </c>
      <c r="O403" s="283" t="s">
        <v>1253</v>
      </c>
      <c r="P403" s="283" t="s">
        <v>1253</v>
      </c>
      <c r="Q403" s="284" t="s">
        <v>1253</v>
      </c>
      <c r="R403" s="285" t="s">
        <v>4490</v>
      </c>
      <c r="S403" s="280" t="s">
        <v>1253</v>
      </c>
      <c r="T403" s="286" t="s">
        <v>609</v>
      </c>
      <c r="U403" s="287" t="s">
        <v>3897</v>
      </c>
      <c r="V403" s="135"/>
      <c r="W403" s="276" t="s">
        <v>630</v>
      </c>
    </row>
    <row r="404" spans="1:23" s="272" customFormat="1" ht="18" customHeight="1" x14ac:dyDescent="0.3">
      <c r="A404" s="295" t="s">
        <v>3627</v>
      </c>
      <c r="B404" s="124">
        <v>4921597</v>
      </c>
      <c r="C404" s="277" t="s">
        <v>6615</v>
      </c>
      <c r="D404" s="288">
        <v>44588</v>
      </c>
      <c r="E404" s="279" t="s">
        <v>594</v>
      </c>
      <c r="F404" s="289">
        <v>44586</v>
      </c>
      <c r="G404" s="135" t="s">
        <v>4681</v>
      </c>
      <c r="H404" s="135" t="s">
        <v>37</v>
      </c>
      <c r="I404" s="281" t="s">
        <v>685</v>
      </c>
      <c r="J404" s="281" t="s">
        <v>45</v>
      </c>
      <c r="K404" s="281" t="s">
        <v>9009</v>
      </c>
      <c r="L404" s="135" t="s">
        <v>20</v>
      </c>
      <c r="M404" s="5" t="s">
        <v>4680</v>
      </c>
      <c r="N404" s="282">
        <v>44595</v>
      </c>
      <c r="O404" s="283">
        <v>44588</v>
      </c>
      <c r="P404" s="283">
        <v>44589</v>
      </c>
      <c r="Q404" s="284">
        <v>44589</v>
      </c>
      <c r="R404" s="285" t="s">
        <v>4482</v>
      </c>
      <c r="S404" s="284"/>
      <c r="T404" s="286" t="s">
        <v>605</v>
      </c>
      <c r="U404" s="287" t="s">
        <v>3897</v>
      </c>
      <c r="V404" s="135" t="s">
        <v>3898</v>
      </c>
      <c r="W404" s="276" t="s">
        <v>5354</v>
      </c>
    </row>
    <row r="405" spans="1:23" s="272" customFormat="1" ht="18" customHeight="1" x14ac:dyDescent="0.3">
      <c r="A405" s="295" t="s">
        <v>3627</v>
      </c>
      <c r="B405" s="124">
        <v>4887335</v>
      </c>
      <c r="C405" s="277" t="s">
        <v>6616</v>
      </c>
      <c r="D405" s="288">
        <v>44588</v>
      </c>
      <c r="E405" s="279" t="s">
        <v>594</v>
      </c>
      <c r="F405" s="289">
        <v>44586</v>
      </c>
      <c r="G405" s="135" t="s">
        <v>4683</v>
      </c>
      <c r="H405" s="135" t="s">
        <v>57</v>
      </c>
      <c r="I405" s="281" t="s">
        <v>8538</v>
      </c>
      <c r="J405" s="281" t="s">
        <v>38</v>
      </c>
      <c r="K405" s="281" t="s">
        <v>9001</v>
      </c>
      <c r="L405" s="135" t="s">
        <v>20</v>
      </c>
      <c r="M405" s="5" t="s">
        <v>4682</v>
      </c>
      <c r="N405" s="282">
        <v>44596</v>
      </c>
      <c r="O405" s="283">
        <v>44592</v>
      </c>
      <c r="P405" s="283">
        <v>44592</v>
      </c>
      <c r="Q405" s="284">
        <v>44593</v>
      </c>
      <c r="R405" s="285" t="s">
        <v>4486</v>
      </c>
      <c r="S405" s="284"/>
      <c r="T405" s="286" t="s">
        <v>605</v>
      </c>
      <c r="U405" s="287" t="s">
        <v>3897</v>
      </c>
      <c r="V405" s="135" t="s">
        <v>3898</v>
      </c>
      <c r="W405" s="276" t="s">
        <v>5355</v>
      </c>
    </row>
    <row r="406" spans="1:23" s="272" customFormat="1" ht="18" customHeight="1" x14ac:dyDescent="0.3">
      <c r="A406" s="295" t="s">
        <v>1581</v>
      </c>
      <c r="B406" s="276" t="s">
        <v>630</v>
      </c>
      <c r="C406" s="277" t="s">
        <v>630</v>
      </c>
      <c r="D406" s="288">
        <v>44618</v>
      </c>
      <c r="E406" s="279" t="s">
        <v>630</v>
      </c>
      <c r="F406" s="289">
        <v>44586</v>
      </c>
      <c r="G406" s="135" t="s">
        <v>1324</v>
      </c>
      <c r="H406" s="135" t="s">
        <v>92</v>
      </c>
      <c r="I406" s="281" t="s">
        <v>2454</v>
      </c>
      <c r="J406" s="281" t="s">
        <v>18</v>
      </c>
      <c r="K406" s="281" t="s">
        <v>9005</v>
      </c>
      <c r="L406" s="135" t="s">
        <v>11</v>
      </c>
      <c r="M406" s="5" t="s">
        <v>4679</v>
      </c>
      <c r="N406" s="282" t="s">
        <v>1253</v>
      </c>
      <c r="O406" s="283" t="s">
        <v>1253</v>
      </c>
      <c r="P406" s="283" t="s">
        <v>1253</v>
      </c>
      <c r="Q406" s="284" t="s">
        <v>1253</v>
      </c>
      <c r="R406" s="285" t="s">
        <v>4686</v>
      </c>
      <c r="S406" s="280" t="s">
        <v>1253</v>
      </c>
      <c r="T406" s="286" t="s">
        <v>609</v>
      </c>
      <c r="U406" s="287" t="s">
        <v>3897</v>
      </c>
      <c r="V406" s="135"/>
      <c r="W406" s="276" t="s">
        <v>630</v>
      </c>
    </row>
    <row r="407" spans="1:23" s="272" customFormat="1" ht="18" customHeight="1" x14ac:dyDescent="0.3">
      <c r="A407" s="295" t="s">
        <v>3627</v>
      </c>
      <c r="B407" s="300">
        <v>5020585</v>
      </c>
      <c r="C407" s="277" t="s">
        <v>6617</v>
      </c>
      <c r="D407" s="288">
        <v>44648</v>
      </c>
      <c r="E407" s="279" t="s">
        <v>594</v>
      </c>
      <c r="F407" s="289">
        <v>44586</v>
      </c>
      <c r="G407" s="135" t="s">
        <v>5620</v>
      </c>
      <c r="H407" s="135" t="s">
        <v>25</v>
      </c>
      <c r="I407" s="281" t="s">
        <v>17</v>
      </c>
      <c r="J407" s="281" t="s">
        <v>626</v>
      </c>
      <c r="K407" s="281" t="s">
        <v>9003</v>
      </c>
      <c r="L407" s="135" t="s">
        <v>20</v>
      </c>
      <c r="M407" s="5" t="s">
        <v>4684</v>
      </c>
      <c r="N407" s="282">
        <v>44652</v>
      </c>
      <c r="O407" s="283">
        <v>44650</v>
      </c>
      <c r="P407" s="283">
        <v>44649</v>
      </c>
      <c r="Q407" s="284">
        <v>44650</v>
      </c>
      <c r="R407" s="285" t="s">
        <v>6464</v>
      </c>
      <c r="S407" s="284"/>
      <c r="T407" s="286" t="s">
        <v>609</v>
      </c>
      <c r="U407" s="287" t="s">
        <v>3897</v>
      </c>
      <c r="V407" s="135" t="s">
        <v>5568</v>
      </c>
      <c r="W407" s="276" t="s">
        <v>5356</v>
      </c>
    </row>
    <row r="408" spans="1:23" s="272" customFormat="1" ht="18" customHeight="1" x14ac:dyDescent="0.3">
      <c r="A408" s="295" t="s">
        <v>3627</v>
      </c>
      <c r="B408" s="124">
        <v>4887337</v>
      </c>
      <c r="C408" s="277" t="s">
        <v>6618</v>
      </c>
      <c r="D408" s="288">
        <v>44589</v>
      </c>
      <c r="E408" s="279" t="s">
        <v>594</v>
      </c>
      <c r="F408" s="289">
        <v>44588</v>
      </c>
      <c r="G408" s="135" t="s">
        <v>4691</v>
      </c>
      <c r="H408" s="135" t="s">
        <v>175</v>
      </c>
      <c r="I408" s="281" t="s">
        <v>8863</v>
      </c>
      <c r="J408" s="281" t="s">
        <v>38</v>
      </c>
      <c r="K408" s="281" t="s">
        <v>9001</v>
      </c>
      <c r="L408" s="135" t="s">
        <v>20</v>
      </c>
      <c r="M408" s="5" t="s">
        <v>4690</v>
      </c>
      <c r="N408" s="282">
        <v>44615</v>
      </c>
      <c r="O408" s="283">
        <v>44608</v>
      </c>
      <c r="P408" s="283">
        <v>44613</v>
      </c>
      <c r="Q408" s="284">
        <v>44613</v>
      </c>
      <c r="R408" s="285" t="s">
        <v>4486</v>
      </c>
      <c r="S408" s="284"/>
      <c r="T408" s="286" t="s">
        <v>609</v>
      </c>
      <c r="U408" s="287" t="s">
        <v>3897</v>
      </c>
      <c r="V408" s="135" t="s">
        <v>3898</v>
      </c>
      <c r="W408" s="276" t="s">
        <v>5357</v>
      </c>
    </row>
    <row r="409" spans="1:23" s="272" customFormat="1" ht="18" customHeight="1" x14ac:dyDescent="0.3">
      <c r="A409" s="295" t="s">
        <v>3627</v>
      </c>
      <c r="B409" s="124">
        <v>4968361</v>
      </c>
      <c r="C409" s="277" t="s">
        <v>6619</v>
      </c>
      <c r="D409" s="288">
        <v>44618</v>
      </c>
      <c r="E409" s="279" t="s">
        <v>594</v>
      </c>
      <c r="F409" s="289">
        <v>44588</v>
      </c>
      <c r="G409" s="135" t="s">
        <v>4700</v>
      </c>
      <c r="H409" s="135" t="s">
        <v>3708</v>
      </c>
      <c r="I409" s="281" t="s">
        <v>2454</v>
      </c>
      <c r="J409" s="281" t="s">
        <v>45</v>
      </c>
      <c r="K409" s="281" t="s">
        <v>9009</v>
      </c>
      <c r="L409" s="135" t="s">
        <v>20</v>
      </c>
      <c r="M409" s="5" t="s">
        <v>4699</v>
      </c>
      <c r="N409" s="282">
        <v>44653</v>
      </c>
      <c r="O409" s="283">
        <v>44639</v>
      </c>
      <c r="P409" s="283">
        <v>44636</v>
      </c>
      <c r="Q409" s="284">
        <v>44644</v>
      </c>
      <c r="R409" s="285" t="s">
        <v>4482</v>
      </c>
      <c r="S409" s="284"/>
      <c r="T409" s="286" t="s">
        <v>605</v>
      </c>
      <c r="U409" s="287" t="s">
        <v>3897</v>
      </c>
      <c r="V409" s="135" t="s">
        <v>5568</v>
      </c>
      <c r="W409" s="276" t="s">
        <v>5358</v>
      </c>
    </row>
    <row r="410" spans="1:23" s="272" customFormat="1" ht="18" customHeight="1" x14ac:dyDescent="0.3">
      <c r="A410" s="295" t="s">
        <v>3627</v>
      </c>
      <c r="B410" s="124">
        <v>4887324</v>
      </c>
      <c r="C410" s="277" t="s">
        <v>6620</v>
      </c>
      <c r="D410" s="288">
        <v>44589</v>
      </c>
      <c r="E410" s="279" t="s">
        <v>594</v>
      </c>
      <c r="F410" s="289">
        <v>44588</v>
      </c>
      <c r="G410" s="135" t="s">
        <v>4694</v>
      </c>
      <c r="H410" s="135" t="s">
        <v>82</v>
      </c>
      <c r="I410" s="281" t="s">
        <v>4644</v>
      </c>
      <c r="J410" s="281" t="s">
        <v>45</v>
      </c>
      <c r="K410" s="281" t="s">
        <v>9009</v>
      </c>
      <c r="L410" s="135" t="s">
        <v>20</v>
      </c>
      <c r="M410" s="5" t="s">
        <v>4693</v>
      </c>
      <c r="N410" s="301">
        <v>44594</v>
      </c>
      <c r="O410" s="283">
        <v>44589</v>
      </c>
      <c r="P410" s="283">
        <v>44594</v>
      </c>
      <c r="Q410" s="280">
        <v>44593</v>
      </c>
      <c r="R410" s="285" t="s">
        <v>4482</v>
      </c>
      <c r="S410" s="280"/>
      <c r="T410" s="286" t="s">
        <v>605</v>
      </c>
      <c r="U410" s="287" t="s">
        <v>3897</v>
      </c>
      <c r="V410" s="135" t="s">
        <v>3898</v>
      </c>
      <c r="W410" s="276" t="s">
        <v>5359</v>
      </c>
    </row>
    <row r="411" spans="1:23" s="272" customFormat="1" ht="18" customHeight="1" x14ac:dyDescent="0.3">
      <c r="A411" s="295" t="s">
        <v>3627</v>
      </c>
      <c r="B411" s="124">
        <v>4912001</v>
      </c>
      <c r="C411" s="277" t="s">
        <v>6621</v>
      </c>
      <c r="D411" s="288">
        <v>44589</v>
      </c>
      <c r="E411" s="279" t="s">
        <v>594</v>
      </c>
      <c r="F411" s="289">
        <v>44588</v>
      </c>
      <c r="G411" s="135" t="s">
        <v>4704</v>
      </c>
      <c r="H411" s="135" t="s">
        <v>37</v>
      </c>
      <c r="I411" s="281" t="s">
        <v>685</v>
      </c>
      <c r="J411" s="281" t="s">
        <v>18</v>
      </c>
      <c r="K411" s="281" t="s">
        <v>9005</v>
      </c>
      <c r="L411" s="135" t="s">
        <v>20</v>
      </c>
      <c r="M411" s="5" t="s">
        <v>4692</v>
      </c>
      <c r="N411" s="282">
        <v>44596</v>
      </c>
      <c r="O411" s="283">
        <v>44592</v>
      </c>
      <c r="P411" s="283">
        <v>44594</v>
      </c>
      <c r="Q411" s="284">
        <v>44593</v>
      </c>
      <c r="R411" s="285" t="s">
        <v>4686</v>
      </c>
      <c r="S411" s="284"/>
      <c r="T411" s="286" t="s">
        <v>609</v>
      </c>
      <c r="U411" s="287" t="s">
        <v>3897</v>
      </c>
      <c r="V411" s="135" t="s">
        <v>3898</v>
      </c>
      <c r="W411" s="276" t="s">
        <v>5360</v>
      </c>
    </row>
    <row r="412" spans="1:23" s="272" customFormat="1" ht="18" customHeight="1" x14ac:dyDescent="0.3">
      <c r="A412" s="295" t="s">
        <v>3627</v>
      </c>
      <c r="B412" s="124">
        <v>4921599</v>
      </c>
      <c r="C412" s="277" t="s">
        <v>6622</v>
      </c>
      <c r="D412" s="288">
        <v>44589</v>
      </c>
      <c r="E412" s="279" t="s">
        <v>594</v>
      </c>
      <c r="F412" s="289">
        <v>44588</v>
      </c>
      <c r="G412" s="135" t="s">
        <v>4698</v>
      </c>
      <c r="H412" s="135" t="s">
        <v>232</v>
      </c>
      <c r="I412" s="281" t="s">
        <v>8863</v>
      </c>
      <c r="J412" s="281" t="s">
        <v>45</v>
      </c>
      <c r="K412" s="281" t="s">
        <v>9009</v>
      </c>
      <c r="L412" s="135" t="s">
        <v>20</v>
      </c>
      <c r="M412" s="5" t="s">
        <v>4697</v>
      </c>
      <c r="N412" s="301">
        <v>44596</v>
      </c>
      <c r="O412" s="283">
        <v>44592</v>
      </c>
      <c r="P412" s="283">
        <v>44595</v>
      </c>
      <c r="Q412" s="280">
        <v>44593</v>
      </c>
      <c r="R412" s="285" t="s">
        <v>4482</v>
      </c>
      <c r="S412" s="280"/>
      <c r="T412" s="286" t="s">
        <v>609</v>
      </c>
      <c r="U412" s="287" t="s">
        <v>3897</v>
      </c>
      <c r="V412" s="135" t="s">
        <v>3898</v>
      </c>
      <c r="W412" s="276" t="s">
        <v>5361</v>
      </c>
    </row>
    <row r="413" spans="1:23" s="272" customFormat="1" ht="18" customHeight="1" x14ac:dyDescent="0.3">
      <c r="A413" s="295" t="s">
        <v>1581</v>
      </c>
      <c r="B413" s="276" t="s">
        <v>630</v>
      </c>
      <c r="C413" s="277" t="s">
        <v>630</v>
      </c>
      <c r="D413" s="288">
        <v>44630</v>
      </c>
      <c r="E413" s="279" t="s">
        <v>630</v>
      </c>
      <c r="F413" s="289">
        <v>44588</v>
      </c>
      <c r="G413" s="135" t="s">
        <v>4702</v>
      </c>
      <c r="H413" s="135" t="s">
        <v>4126</v>
      </c>
      <c r="I413" s="281" t="s">
        <v>8538</v>
      </c>
      <c r="J413" s="281" t="s">
        <v>18</v>
      </c>
      <c r="K413" s="281" t="s">
        <v>9005</v>
      </c>
      <c r="L413" s="194" t="s">
        <v>20</v>
      </c>
      <c r="M413" s="5" t="s">
        <v>4703</v>
      </c>
      <c r="N413" s="282" t="s">
        <v>1253</v>
      </c>
      <c r="O413" s="283" t="s">
        <v>1253</v>
      </c>
      <c r="P413" s="283" t="s">
        <v>1253</v>
      </c>
      <c r="Q413" s="284" t="s">
        <v>1253</v>
      </c>
      <c r="R413" s="285" t="s">
        <v>4685</v>
      </c>
      <c r="S413" s="280" t="s">
        <v>1253</v>
      </c>
      <c r="T413" s="286" t="s">
        <v>623</v>
      </c>
      <c r="U413" s="287" t="s">
        <v>3897</v>
      </c>
      <c r="V413" s="135"/>
      <c r="W413" s="276" t="s">
        <v>630</v>
      </c>
    </row>
    <row r="414" spans="1:23" s="272" customFormat="1" ht="18" customHeight="1" x14ac:dyDescent="0.3">
      <c r="A414" s="295" t="s">
        <v>1581</v>
      </c>
      <c r="B414" s="276" t="s">
        <v>630</v>
      </c>
      <c r="C414" s="277" t="s">
        <v>630</v>
      </c>
      <c r="D414" s="288">
        <v>44781</v>
      </c>
      <c r="E414" s="279" t="s">
        <v>630</v>
      </c>
      <c r="F414" s="289">
        <v>44588</v>
      </c>
      <c r="G414" s="135" t="s">
        <v>4696</v>
      </c>
      <c r="H414" s="135" t="s">
        <v>137</v>
      </c>
      <c r="I414" s="281" t="s">
        <v>17</v>
      </c>
      <c r="J414" s="281" t="s">
        <v>18</v>
      </c>
      <c r="K414" s="281" t="s">
        <v>9005</v>
      </c>
      <c r="L414" s="135" t="s">
        <v>20</v>
      </c>
      <c r="M414" s="5" t="s">
        <v>4695</v>
      </c>
      <c r="N414" s="282" t="s">
        <v>1253</v>
      </c>
      <c r="O414" s="283" t="s">
        <v>1253</v>
      </c>
      <c r="P414" s="283" t="s">
        <v>1253</v>
      </c>
      <c r="Q414" s="284" t="s">
        <v>1253</v>
      </c>
      <c r="R414" s="285" t="s">
        <v>4685</v>
      </c>
      <c r="S414" s="280" t="s">
        <v>1253</v>
      </c>
      <c r="T414" s="286" t="s">
        <v>609</v>
      </c>
      <c r="U414" s="287" t="s">
        <v>3897</v>
      </c>
      <c r="V414" s="135"/>
      <c r="W414" s="276" t="s">
        <v>630</v>
      </c>
    </row>
    <row r="415" spans="1:23" s="272" customFormat="1" ht="18" customHeight="1" x14ac:dyDescent="0.3">
      <c r="A415" s="295" t="s">
        <v>3627</v>
      </c>
      <c r="B415" s="277">
        <v>4940024</v>
      </c>
      <c r="C415" s="277" t="s">
        <v>6623</v>
      </c>
      <c r="D415" s="288">
        <v>44609</v>
      </c>
      <c r="E415" s="279" t="s">
        <v>594</v>
      </c>
      <c r="F415" s="289">
        <v>44588</v>
      </c>
      <c r="G415" s="135" t="s">
        <v>4689</v>
      </c>
      <c r="H415" s="135" t="s">
        <v>102</v>
      </c>
      <c r="I415" s="281" t="s">
        <v>685</v>
      </c>
      <c r="J415" s="281" t="s">
        <v>18</v>
      </c>
      <c r="K415" s="281" t="s">
        <v>9005</v>
      </c>
      <c r="L415" s="135" t="s">
        <v>20</v>
      </c>
      <c r="M415" s="5" t="s">
        <v>4688</v>
      </c>
      <c r="N415" s="282">
        <v>44615</v>
      </c>
      <c r="O415" s="283">
        <v>44610</v>
      </c>
      <c r="P415" s="283">
        <v>44614</v>
      </c>
      <c r="Q415" s="284">
        <v>44613</v>
      </c>
      <c r="R415" s="285" t="s">
        <v>4686</v>
      </c>
      <c r="S415" s="284"/>
      <c r="T415" s="286" t="s">
        <v>609</v>
      </c>
      <c r="U415" s="287" t="s">
        <v>3897</v>
      </c>
      <c r="V415" s="135" t="s">
        <v>3898</v>
      </c>
      <c r="W415" s="276" t="s">
        <v>5362</v>
      </c>
    </row>
    <row r="416" spans="1:23" s="272" customFormat="1" ht="18" customHeight="1" x14ac:dyDescent="0.3">
      <c r="A416" s="295" t="s">
        <v>3627</v>
      </c>
      <c r="B416" s="135">
        <v>4948359</v>
      </c>
      <c r="C416" s="277" t="s">
        <v>6624</v>
      </c>
      <c r="D416" s="288">
        <v>44597</v>
      </c>
      <c r="E416" s="279" t="s">
        <v>594</v>
      </c>
      <c r="F416" s="289">
        <v>44589</v>
      </c>
      <c r="G416" s="135" t="s">
        <v>4707</v>
      </c>
      <c r="H416" s="135" t="s">
        <v>3367</v>
      </c>
      <c r="I416" s="281" t="s">
        <v>7086</v>
      </c>
      <c r="J416" s="281" t="s">
        <v>18</v>
      </c>
      <c r="K416" s="281" t="s">
        <v>9005</v>
      </c>
      <c r="L416" s="135" t="s">
        <v>20</v>
      </c>
      <c r="M416" s="5" t="s">
        <v>4706</v>
      </c>
      <c r="N416" s="282">
        <v>44621</v>
      </c>
      <c r="O416" s="283">
        <v>44616</v>
      </c>
      <c r="P416" s="283">
        <v>44616</v>
      </c>
      <c r="Q416" s="284">
        <v>44616</v>
      </c>
      <c r="R416" s="285" t="s">
        <v>4686</v>
      </c>
      <c r="S416" s="284"/>
      <c r="T416" s="286" t="s">
        <v>609</v>
      </c>
      <c r="U416" s="287" t="s">
        <v>3897</v>
      </c>
      <c r="V416" s="287" t="s">
        <v>3899</v>
      </c>
      <c r="W416" s="276" t="s">
        <v>5363</v>
      </c>
    </row>
    <row r="417" spans="1:23" s="272" customFormat="1" ht="18" customHeight="1" x14ac:dyDescent="0.3">
      <c r="A417" s="295" t="s">
        <v>3627</v>
      </c>
      <c r="B417" s="124">
        <v>4902017</v>
      </c>
      <c r="C417" s="277" t="s">
        <v>6625</v>
      </c>
      <c r="D417" s="288">
        <v>44590</v>
      </c>
      <c r="E417" s="279" t="s">
        <v>594</v>
      </c>
      <c r="F417" s="289">
        <v>44590</v>
      </c>
      <c r="G417" s="135" t="s">
        <v>4710</v>
      </c>
      <c r="H417" s="135" t="s">
        <v>32</v>
      </c>
      <c r="I417" s="281" t="s">
        <v>685</v>
      </c>
      <c r="J417" s="281" t="s">
        <v>38</v>
      </c>
      <c r="K417" s="281" t="s">
        <v>9001</v>
      </c>
      <c r="L417" s="135" t="s">
        <v>20</v>
      </c>
      <c r="M417" s="5" t="s">
        <v>4711</v>
      </c>
      <c r="N417" s="282">
        <v>44605</v>
      </c>
      <c r="O417" s="283">
        <v>44598</v>
      </c>
      <c r="P417" s="283">
        <v>44599</v>
      </c>
      <c r="Q417" s="284">
        <v>44599</v>
      </c>
      <c r="R417" s="285" t="s">
        <v>4489</v>
      </c>
      <c r="S417" s="284"/>
      <c r="T417" s="286" t="s">
        <v>605</v>
      </c>
      <c r="U417" s="287" t="s">
        <v>3897</v>
      </c>
      <c r="V417" s="135" t="s">
        <v>3898</v>
      </c>
      <c r="W417" s="276" t="s">
        <v>5364</v>
      </c>
    </row>
    <row r="418" spans="1:23" s="272" customFormat="1" ht="18" customHeight="1" x14ac:dyDescent="0.3">
      <c r="A418" s="295" t="s">
        <v>3627</v>
      </c>
      <c r="B418" s="124">
        <v>4921611</v>
      </c>
      <c r="C418" s="277" t="s">
        <v>6626</v>
      </c>
      <c r="D418" s="288">
        <v>44590</v>
      </c>
      <c r="E418" s="279" t="s">
        <v>594</v>
      </c>
      <c r="F418" s="289">
        <v>44590</v>
      </c>
      <c r="G418" s="135" t="s">
        <v>4708</v>
      </c>
      <c r="H418" s="135" t="s">
        <v>102</v>
      </c>
      <c r="I418" s="281" t="s">
        <v>685</v>
      </c>
      <c r="J418" s="281" t="s">
        <v>45</v>
      </c>
      <c r="K418" s="281" t="s">
        <v>9009</v>
      </c>
      <c r="L418" s="135" t="s">
        <v>20</v>
      </c>
      <c r="M418" s="5" t="s">
        <v>4709</v>
      </c>
      <c r="N418" s="282">
        <v>44596</v>
      </c>
      <c r="O418" s="283">
        <v>44595</v>
      </c>
      <c r="P418" s="283">
        <v>44595</v>
      </c>
      <c r="Q418" s="284">
        <v>44595</v>
      </c>
      <c r="R418" s="285" t="s">
        <v>4495</v>
      </c>
      <c r="S418" s="284"/>
      <c r="T418" s="286" t="s">
        <v>609</v>
      </c>
      <c r="U418" s="287" t="s">
        <v>3897</v>
      </c>
      <c r="V418" s="135" t="s">
        <v>3898</v>
      </c>
      <c r="W418" s="276" t="s">
        <v>5365</v>
      </c>
    </row>
    <row r="419" spans="1:23" s="272" customFormat="1" ht="18" customHeight="1" x14ac:dyDescent="0.3">
      <c r="A419" s="295" t="s">
        <v>1581</v>
      </c>
      <c r="B419" s="276" t="s">
        <v>630</v>
      </c>
      <c r="C419" s="277" t="s">
        <v>630</v>
      </c>
      <c r="D419" s="296">
        <v>44744</v>
      </c>
      <c r="E419" s="279" t="s">
        <v>630</v>
      </c>
      <c r="F419" s="289">
        <v>44590</v>
      </c>
      <c r="G419" s="135" t="s">
        <v>4713</v>
      </c>
      <c r="H419" s="194" t="s">
        <v>92</v>
      </c>
      <c r="I419" s="281" t="s">
        <v>2454</v>
      </c>
      <c r="J419" s="281" t="s">
        <v>18</v>
      </c>
      <c r="K419" s="281" t="s">
        <v>9005</v>
      </c>
      <c r="L419" s="194" t="s">
        <v>11</v>
      </c>
      <c r="M419" s="5" t="s">
        <v>4714</v>
      </c>
      <c r="N419" s="282" t="s">
        <v>1253</v>
      </c>
      <c r="O419" s="283" t="s">
        <v>1253</v>
      </c>
      <c r="P419" s="283" t="s">
        <v>1253</v>
      </c>
      <c r="Q419" s="284" t="s">
        <v>1253</v>
      </c>
      <c r="R419" s="285" t="s">
        <v>4685</v>
      </c>
      <c r="S419" s="280" t="s">
        <v>1253</v>
      </c>
      <c r="T419" s="286" t="s">
        <v>623</v>
      </c>
      <c r="U419" s="287" t="s">
        <v>3897</v>
      </c>
      <c r="V419" s="135"/>
      <c r="W419" s="276" t="s">
        <v>630</v>
      </c>
    </row>
    <row r="420" spans="1:23" s="272" customFormat="1" ht="18" customHeight="1" x14ac:dyDescent="0.3">
      <c r="A420" s="295" t="s">
        <v>3627</v>
      </c>
      <c r="B420" s="135">
        <v>5020575</v>
      </c>
      <c r="C420" s="277" t="s">
        <v>6627</v>
      </c>
      <c r="D420" s="288">
        <v>44644</v>
      </c>
      <c r="E420" s="279" t="s">
        <v>594</v>
      </c>
      <c r="F420" s="289">
        <v>44590</v>
      </c>
      <c r="G420" s="135" t="s">
        <v>4715</v>
      </c>
      <c r="H420" s="135" t="s">
        <v>250</v>
      </c>
      <c r="I420" s="281" t="s">
        <v>4644</v>
      </c>
      <c r="J420" s="281" t="s">
        <v>18</v>
      </c>
      <c r="K420" s="281" t="s">
        <v>9005</v>
      </c>
      <c r="L420" s="135" t="s">
        <v>27</v>
      </c>
      <c r="M420" s="5" t="s">
        <v>4716</v>
      </c>
      <c r="N420" s="303">
        <v>44666</v>
      </c>
      <c r="O420" s="284">
        <v>44653</v>
      </c>
      <c r="P420" s="284">
        <v>44649</v>
      </c>
      <c r="Q420" s="284">
        <v>44651</v>
      </c>
      <c r="R420" s="285" t="s">
        <v>4685</v>
      </c>
      <c r="S420" s="284"/>
      <c r="T420" s="286" t="s">
        <v>623</v>
      </c>
      <c r="U420" s="287" t="s">
        <v>3897</v>
      </c>
      <c r="V420" s="135" t="s">
        <v>5568</v>
      </c>
      <c r="W420" s="276" t="s">
        <v>5366</v>
      </c>
    </row>
    <row r="421" spans="1:23" s="272" customFormat="1" ht="18" customHeight="1" x14ac:dyDescent="0.3">
      <c r="A421" s="295" t="s">
        <v>3627</v>
      </c>
      <c r="B421" s="135">
        <v>5008923</v>
      </c>
      <c r="C421" s="277" t="s">
        <v>6628</v>
      </c>
      <c r="D421" s="288">
        <v>44639</v>
      </c>
      <c r="E421" s="279" t="s">
        <v>594</v>
      </c>
      <c r="F421" s="289">
        <v>44592</v>
      </c>
      <c r="G421" s="135" t="s">
        <v>4998</v>
      </c>
      <c r="H421" s="135" t="s">
        <v>686</v>
      </c>
      <c r="I421" s="281" t="s">
        <v>8862</v>
      </c>
      <c r="J421" s="281" t="s">
        <v>38</v>
      </c>
      <c r="K421" s="281" t="s">
        <v>9001</v>
      </c>
      <c r="L421" s="135" t="s">
        <v>20</v>
      </c>
      <c r="M421" s="5" t="s">
        <v>4705</v>
      </c>
      <c r="N421" s="282">
        <v>44653</v>
      </c>
      <c r="O421" s="283">
        <v>44652</v>
      </c>
      <c r="P421" s="283">
        <v>44650</v>
      </c>
      <c r="Q421" s="284">
        <v>44651</v>
      </c>
      <c r="R421" s="285" t="s">
        <v>4489</v>
      </c>
      <c r="S421" s="284"/>
      <c r="T421" s="286" t="s">
        <v>623</v>
      </c>
      <c r="U421" s="287" t="s">
        <v>3897</v>
      </c>
      <c r="V421" s="135" t="s">
        <v>5568</v>
      </c>
      <c r="W421" s="276" t="s">
        <v>5367</v>
      </c>
    </row>
    <row r="422" spans="1:23" s="272" customFormat="1" ht="18" customHeight="1" x14ac:dyDescent="0.3">
      <c r="A422" s="295" t="s">
        <v>3627</v>
      </c>
      <c r="B422" s="124">
        <v>4926660</v>
      </c>
      <c r="C422" s="277" t="s">
        <v>6629</v>
      </c>
      <c r="D422" s="288">
        <v>44593</v>
      </c>
      <c r="E422" s="279" t="s">
        <v>594</v>
      </c>
      <c r="F422" s="289">
        <v>44592</v>
      </c>
      <c r="G422" s="135" t="s">
        <v>4725</v>
      </c>
      <c r="H422" s="135" t="s">
        <v>25</v>
      </c>
      <c r="I422" s="281" t="s">
        <v>17</v>
      </c>
      <c r="J422" s="281" t="s">
        <v>45</v>
      </c>
      <c r="K422" s="281" t="s">
        <v>9009</v>
      </c>
      <c r="L422" s="135" t="s">
        <v>20</v>
      </c>
      <c r="M422" s="5" t="s">
        <v>4724</v>
      </c>
      <c r="N422" s="282">
        <v>44604</v>
      </c>
      <c r="O422" s="283">
        <v>44603</v>
      </c>
      <c r="P422" s="283">
        <v>44603</v>
      </c>
      <c r="Q422" s="284">
        <v>44603</v>
      </c>
      <c r="R422" s="285" t="s">
        <v>4495</v>
      </c>
      <c r="S422" s="284"/>
      <c r="T422" s="286" t="s">
        <v>609</v>
      </c>
      <c r="U422" s="287" t="s">
        <v>3897</v>
      </c>
      <c r="V422" s="135" t="s">
        <v>3898</v>
      </c>
      <c r="W422" s="276" t="s">
        <v>5368</v>
      </c>
    </row>
    <row r="423" spans="1:23" s="272" customFormat="1" ht="18" customHeight="1" x14ac:dyDescent="0.3">
      <c r="A423" s="295" t="s">
        <v>3627</v>
      </c>
      <c r="B423" s="276">
        <v>4948357</v>
      </c>
      <c r="C423" s="277" t="s">
        <v>6630</v>
      </c>
      <c r="D423" s="288">
        <v>44610</v>
      </c>
      <c r="E423" s="279" t="s">
        <v>594</v>
      </c>
      <c r="F423" s="289">
        <v>44592</v>
      </c>
      <c r="G423" s="135" t="s">
        <v>3945</v>
      </c>
      <c r="H423" s="135" t="s">
        <v>686</v>
      </c>
      <c r="I423" s="281" t="s">
        <v>8862</v>
      </c>
      <c r="J423" s="281" t="s">
        <v>38</v>
      </c>
      <c r="K423" s="281" t="s">
        <v>9001</v>
      </c>
      <c r="L423" s="135" t="s">
        <v>20</v>
      </c>
      <c r="M423" s="5" t="s">
        <v>3944</v>
      </c>
      <c r="N423" s="282">
        <v>44619</v>
      </c>
      <c r="O423" s="283">
        <v>44611</v>
      </c>
      <c r="P423" s="283">
        <v>44614</v>
      </c>
      <c r="Q423" s="284">
        <v>44614</v>
      </c>
      <c r="R423" s="285" t="s">
        <v>4489</v>
      </c>
      <c r="S423" s="284"/>
      <c r="T423" s="286" t="s">
        <v>609</v>
      </c>
      <c r="U423" s="287" t="s">
        <v>3897</v>
      </c>
      <c r="V423" s="135" t="s">
        <v>3898</v>
      </c>
      <c r="W423" s="276" t="s">
        <v>5162</v>
      </c>
    </row>
    <row r="424" spans="1:23" s="272" customFormat="1" ht="18" customHeight="1" x14ac:dyDescent="0.3">
      <c r="A424" s="295" t="s">
        <v>5</v>
      </c>
      <c r="B424" s="276" t="s">
        <v>319</v>
      </c>
      <c r="C424" s="277"/>
      <c r="D424" s="288"/>
      <c r="E424" s="279"/>
      <c r="F424" s="289">
        <v>44592</v>
      </c>
      <c r="G424" s="135" t="s">
        <v>4727</v>
      </c>
      <c r="H424" s="135" t="s">
        <v>16</v>
      </c>
      <c r="I424" s="281" t="s">
        <v>7086</v>
      </c>
      <c r="J424" s="281" t="s">
        <v>645</v>
      </c>
      <c r="K424" s="281" t="s">
        <v>9002</v>
      </c>
      <c r="L424" s="135" t="s">
        <v>27</v>
      </c>
      <c r="M424" s="5" t="s">
        <v>4726</v>
      </c>
      <c r="N424" s="282"/>
      <c r="O424" s="283"/>
      <c r="P424" s="283"/>
      <c r="Q424" s="284"/>
      <c r="R424" s="285" t="s">
        <v>4490</v>
      </c>
      <c r="S424" s="284"/>
      <c r="T424" s="286" t="s">
        <v>605</v>
      </c>
      <c r="U424" s="287" t="s">
        <v>3897</v>
      </c>
      <c r="V424" s="135"/>
      <c r="W424" s="276" t="s">
        <v>5369</v>
      </c>
    </row>
    <row r="425" spans="1:23" s="272" customFormat="1" ht="18" customHeight="1" x14ac:dyDescent="0.3">
      <c r="A425" s="295" t="s">
        <v>1581</v>
      </c>
      <c r="B425" s="276" t="s">
        <v>630</v>
      </c>
      <c r="C425" s="277" t="s">
        <v>630</v>
      </c>
      <c r="D425" s="288">
        <v>44625</v>
      </c>
      <c r="E425" s="279" t="s">
        <v>630</v>
      </c>
      <c r="F425" s="289">
        <v>44592</v>
      </c>
      <c r="G425" s="135" t="s">
        <v>4719</v>
      </c>
      <c r="H425" s="135" t="s">
        <v>25</v>
      </c>
      <c r="I425" s="281" t="s">
        <v>17</v>
      </c>
      <c r="J425" s="281" t="s">
        <v>645</v>
      </c>
      <c r="K425" s="281" t="s">
        <v>9002</v>
      </c>
      <c r="L425" s="135" t="s">
        <v>87</v>
      </c>
      <c r="M425" s="5" t="s">
        <v>4718</v>
      </c>
      <c r="N425" s="282" t="s">
        <v>1253</v>
      </c>
      <c r="O425" s="283" t="s">
        <v>1253</v>
      </c>
      <c r="P425" s="283" t="s">
        <v>1253</v>
      </c>
      <c r="Q425" s="284" t="s">
        <v>1253</v>
      </c>
      <c r="R425" s="285" t="s">
        <v>4490</v>
      </c>
      <c r="S425" s="280" t="s">
        <v>1253</v>
      </c>
      <c r="T425" s="286" t="s">
        <v>623</v>
      </c>
      <c r="U425" s="287" t="s">
        <v>3897</v>
      </c>
      <c r="V425" s="135"/>
      <c r="W425" s="276" t="s">
        <v>630</v>
      </c>
    </row>
    <row r="426" spans="1:23" s="272" customFormat="1" ht="18" customHeight="1" x14ac:dyDescent="0.3">
      <c r="A426" s="295" t="s">
        <v>1581</v>
      </c>
      <c r="B426" s="276" t="s">
        <v>630</v>
      </c>
      <c r="C426" s="277" t="s">
        <v>630</v>
      </c>
      <c r="D426" s="288">
        <v>44774</v>
      </c>
      <c r="E426" s="279" t="s">
        <v>630</v>
      </c>
      <c r="F426" s="289">
        <v>44592</v>
      </c>
      <c r="G426" s="135" t="s">
        <v>4721</v>
      </c>
      <c r="H426" s="135" t="s">
        <v>686</v>
      </c>
      <c r="I426" s="281" t="s">
        <v>8862</v>
      </c>
      <c r="J426" s="281" t="s">
        <v>645</v>
      </c>
      <c r="K426" s="281" t="s">
        <v>9002</v>
      </c>
      <c r="L426" s="194" t="s">
        <v>20</v>
      </c>
      <c r="M426" s="5" t="s">
        <v>4720</v>
      </c>
      <c r="N426" s="282" t="s">
        <v>1253</v>
      </c>
      <c r="O426" s="283" t="s">
        <v>1253</v>
      </c>
      <c r="P426" s="283" t="s">
        <v>1253</v>
      </c>
      <c r="Q426" s="284" t="s">
        <v>1253</v>
      </c>
      <c r="R426" s="285" t="s">
        <v>4490</v>
      </c>
      <c r="S426" s="280" t="s">
        <v>1253</v>
      </c>
      <c r="T426" s="286" t="s">
        <v>605</v>
      </c>
      <c r="U426" s="287" t="s">
        <v>3897</v>
      </c>
      <c r="V426" s="135"/>
      <c r="W426" s="276" t="s">
        <v>630</v>
      </c>
    </row>
    <row r="427" spans="1:23" s="272" customFormat="1" ht="18" customHeight="1" x14ac:dyDescent="0.3">
      <c r="A427" s="295" t="s">
        <v>3627</v>
      </c>
      <c r="B427" s="124">
        <v>4988270</v>
      </c>
      <c r="C427" s="277" t="s">
        <v>6631</v>
      </c>
      <c r="D427" s="288">
        <v>44630</v>
      </c>
      <c r="E427" s="279" t="s">
        <v>594</v>
      </c>
      <c r="F427" s="289">
        <v>44592</v>
      </c>
      <c r="G427" s="135" t="s">
        <v>4723</v>
      </c>
      <c r="H427" s="135" t="s">
        <v>4348</v>
      </c>
      <c r="I427" s="281" t="s">
        <v>7086</v>
      </c>
      <c r="J427" s="281" t="s">
        <v>18</v>
      </c>
      <c r="K427" s="281" t="s">
        <v>9005</v>
      </c>
      <c r="L427" s="135" t="s">
        <v>20</v>
      </c>
      <c r="M427" s="5" t="s">
        <v>4722</v>
      </c>
      <c r="N427" s="282">
        <v>44653</v>
      </c>
      <c r="O427" s="283">
        <v>44638</v>
      </c>
      <c r="P427" s="283">
        <v>44630</v>
      </c>
      <c r="Q427" s="284">
        <v>44639</v>
      </c>
      <c r="R427" s="285" t="s">
        <v>4685</v>
      </c>
      <c r="S427" s="284"/>
      <c r="T427" s="286" t="s">
        <v>605</v>
      </c>
      <c r="U427" s="287" t="s">
        <v>3897</v>
      </c>
      <c r="V427" s="135" t="s">
        <v>5568</v>
      </c>
      <c r="W427" s="276" t="s">
        <v>5370</v>
      </c>
    </row>
    <row r="428" spans="1:23" s="272" customFormat="1" ht="18" customHeight="1" x14ac:dyDescent="0.3">
      <c r="A428" s="295" t="s">
        <v>3627</v>
      </c>
      <c r="B428" s="124">
        <v>4930965</v>
      </c>
      <c r="C428" s="277" t="s">
        <v>6632</v>
      </c>
      <c r="D428" s="288">
        <v>44594</v>
      </c>
      <c r="E428" s="279" t="s">
        <v>594</v>
      </c>
      <c r="F428" s="289">
        <v>44594</v>
      </c>
      <c r="G428" s="135" t="s">
        <v>4733</v>
      </c>
      <c r="H428" s="135" t="s">
        <v>4150</v>
      </c>
      <c r="I428" s="281" t="s">
        <v>17</v>
      </c>
      <c r="J428" s="281" t="s">
        <v>626</v>
      </c>
      <c r="K428" s="281" t="s">
        <v>9003</v>
      </c>
      <c r="L428" s="135" t="s">
        <v>52</v>
      </c>
      <c r="M428" s="5" t="s">
        <v>4734</v>
      </c>
      <c r="N428" s="282">
        <v>44606</v>
      </c>
      <c r="O428" s="283">
        <v>44600</v>
      </c>
      <c r="P428" s="283">
        <v>44600</v>
      </c>
      <c r="Q428" s="284">
        <v>44600</v>
      </c>
      <c r="R428" s="285" t="s">
        <v>4687</v>
      </c>
      <c r="S428" s="284"/>
      <c r="T428" s="286" t="s">
        <v>609</v>
      </c>
      <c r="U428" s="287" t="s">
        <v>3898</v>
      </c>
      <c r="V428" s="135" t="s">
        <v>3898</v>
      </c>
      <c r="W428" s="276" t="s">
        <v>5371</v>
      </c>
    </row>
    <row r="429" spans="1:23" s="272" customFormat="1" ht="18" customHeight="1" x14ac:dyDescent="0.3">
      <c r="A429" s="295" t="s">
        <v>5</v>
      </c>
      <c r="B429" s="276" t="s">
        <v>7905</v>
      </c>
      <c r="C429" s="277" t="s">
        <v>2859</v>
      </c>
      <c r="D429" s="288">
        <v>44744</v>
      </c>
      <c r="E429" s="279"/>
      <c r="F429" s="289">
        <v>44594</v>
      </c>
      <c r="G429" s="135" t="s">
        <v>4728</v>
      </c>
      <c r="H429" s="135" t="s">
        <v>3708</v>
      </c>
      <c r="I429" s="281" t="s">
        <v>2454</v>
      </c>
      <c r="J429" s="281" t="s">
        <v>18</v>
      </c>
      <c r="K429" s="281" t="s">
        <v>9005</v>
      </c>
      <c r="L429" s="135" t="s">
        <v>20</v>
      </c>
      <c r="M429" s="5" t="s">
        <v>4729</v>
      </c>
      <c r="N429" s="282"/>
      <c r="O429" s="283"/>
      <c r="P429" s="283"/>
      <c r="Q429" s="284"/>
      <c r="R429" s="285" t="s">
        <v>4685</v>
      </c>
      <c r="S429" s="284"/>
      <c r="T429" s="286" t="s">
        <v>605</v>
      </c>
      <c r="U429" s="287" t="s">
        <v>3898</v>
      </c>
      <c r="V429" s="135"/>
      <c r="W429" s="276" t="s">
        <v>5372</v>
      </c>
    </row>
    <row r="430" spans="1:23" s="272" customFormat="1" ht="18" customHeight="1" x14ac:dyDescent="0.3">
      <c r="A430" s="295" t="s">
        <v>3627</v>
      </c>
      <c r="B430" s="135">
        <v>4948350</v>
      </c>
      <c r="C430" s="277" t="s">
        <v>6633</v>
      </c>
      <c r="D430" s="288">
        <v>44600</v>
      </c>
      <c r="E430" s="279" t="s">
        <v>594</v>
      </c>
      <c r="F430" s="289">
        <v>44594</v>
      </c>
      <c r="G430" s="135" t="s">
        <v>4731</v>
      </c>
      <c r="H430" s="135" t="s">
        <v>102</v>
      </c>
      <c r="I430" s="281" t="s">
        <v>685</v>
      </c>
      <c r="J430" s="281" t="s">
        <v>18</v>
      </c>
      <c r="K430" s="281" t="s">
        <v>9005</v>
      </c>
      <c r="L430" s="135" t="s">
        <v>11</v>
      </c>
      <c r="M430" s="5" t="s">
        <v>4732</v>
      </c>
      <c r="N430" s="282">
        <v>44611</v>
      </c>
      <c r="O430" s="283">
        <v>44608</v>
      </c>
      <c r="P430" s="283">
        <v>44608</v>
      </c>
      <c r="Q430" s="284">
        <v>44609</v>
      </c>
      <c r="R430" s="285" t="s">
        <v>4686</v>
      </c>
      <c r="S430" s="284"/>
      <c r="T430" s="286" t="s">
        <v>605</v>
      </c>
      <c r="U430" s="287" t="s">
        <v>3898</v>
      </c>
      <c r="V430" s="135" t="s">
        <v>3898</v>
      </c>
      <c r="W430" s="276" t="s">
        <v>5373</v>
      </c>
    </row>
    <row r="431" spans="1:23" s="272" customFormat="1" ht="18" customHeight="1" x14ac:dyDescent="0.3">
      <c r="A431" s="295" t="s">
        <v>3627</v>
      </c>
      <c r="B431" s="124">
        <v>5086321</v>
      </c>
      <c r="C431" s="277" t="s">
        <v>6634</v>
      </c>
      <c r="D431" s="288">
        <v>44688</v>
      </c>
      <c r="E431" s="279" t="s">
        <v>594</v>
      </c>
      <c r="F431" s="289">
        <v>44594</v>
      </c>
      <c r="G431" s="194" t="s">
        <v>7903</v>
      </c>
      <c r="H431" s="135" t="s">
        <v>25</v>
      </c>
      <c r="I431" s="281" t="s">
        <v>17</v>
      </c>
      <c r="J431" s="281" t="s">
        <v>18</v>
      </c>
      <c r="K431" s="281" t="s">
        <v>9005</v>
      </c>
      <c r="L431" s="135" t="s">
        <v>11</v>
      </c>
      <c r="M431" s="5" t="s">
        <v>4730</v>
      </c>
      <c r="N431" s="282">
        <v>44696</v>
      </c>
      <c r="O431" s="283">
        <v>44694</v>
      </c>
      <c r="P431" s="283">
        <v>44694</v>
      </c>
      <c r="Q431" s="284" t="s">
        <v>1685</v>
      </c>
      <c r="R431" s="285" t="s">
        <v>4685</v>
      </c>
      <c r="S431" s="284"/>
      <c r="T431" s="286" t="s">
        <v>609</v>
      </c>
      <c r="U431" s="287" t="s">
        <v>3898</v>
      </c>
      <c r="V431" s="135" t="s">
        <v>2821</v>
      </c>
      <c r="W431" s="276" t="s">
        <v>5374</v>
      </c>
    </row>
    <row r="432" spans="1:23" s="272" customFormat="1" ht="18" customHeight="1" x14ac:dyDescent="0.3">
      <c r="A432" s="295" t="s">
        <v>3627</v>
      </c>
      <c r="B432" s="124">
        <v>4930962</v>
      </c>
      <c r="C432" s="277" t="s">
        <v>6635</v>
      </c>
      <c r="D432" s="288">
        <v>44596</v>
      </c>
      <c r="E432" s="279" t="s">
        <v>594</v>
      </c>
      <c r="F432" s="289">
        <v>44595</v>
      </c>
      <c r="G432" s="135" t="s">
        <v>4740</v>
      </c>
      <c r="H432" s="135" t="s">
        <v>82</v>
      </c>
      <c r="I432" s="281" t="s">
        <v>4644</v>
      </c>
      <c r="J432" s="281" t="s">
        <v>45</v>
      </c>
      <c r="K432" s="281" t="s">
        <v>9009</v>
      </c>
      <c r="L432" s="135" t="s">
        <v>20</v>
      </c>
      <c r="M432" s="5" t="s">
        <v>4739</v>
      </c>
      <c r="N432" s="282">
        <v>44603</v>
      </c>
      <c r="O432" s="283">
        <v>44602</v>
      </c>
      <c r="P432" s="283">
        <v>44602</v>
      </c>
      <c r="Q432" s="284">
        <v>44602</v>
      </c>
      <c r="R432" s="285" t="s">
        <v>4482</v>
      </c>
      <c r="S432" s="284"/>
      <c r="T432" s="286" t="s">
        <v>605</v>
      </c>
      <c r="U432" s="287" t="s">
        <v>3898</v>
      </c>
      <c r="V432" s="135" t="s">
        <v>3898</v>
      </c>
      <c r="W432" s="276" t="s">
        <v>5375</v>
      </c>
    </row>
    <row r="433" spans="1:23" s="272" customFormat="1" ht="18" customHeight="1" x14ac:dyDescent="0.3">
      <c r="A433" s="295" t="s">
        <v>3627</v>
      </c>
      <c r="B433" s="135">
        <v>4948335</v>
      </c>
      <c r="C433" s="277" t="s">
        <v>6636</v>
      </c>
      <c r="D433" s="288">
        <v>44597</v>
      </c>
      <c r="E433" s="279" t="s">
        <v>594</v>
      </c>
      <c r="F433" s="289">
        <v>44595</v>
      </c>
      <c r="G433" s="135" t="s">
        <v>4742</v>
      </c>
      <c r="H433" s="135" t="s">
        <v>32</v>
      </c>
      <c r="I433" s="281" t="s">
        <v>685</v>
      </c>
      <c r="J433" s="281" t="s">
        <v>45</v>
      </c>
      <c r="K433" s="281" t="s">
        <v>9009</v>
      </c>
      <c r="L433" s="135" t="s">
        <v>20</v>
      </c>
      <c r="M433" s="5" t="s">
        <v>4741</v>
      </c>
      <c r="N433" s="282">
        <v>44617</v>
      </c>
      <c r="O433" s="283">
        <v>44614</v>
      </c>
      <c r="P433" s="283">
        <v>44614</v>
      </c>
      <c r="Q433" s="284">
        <v>44615</v>
      </c>
      <c r="R433" s="285" t="s">
        <v>4495</v>
      </c>
      <c r="S433" s="284"/>
      <c r="T433" s="286" t="s">
        <v>605</v>
      </c>
      <c r="U433" s="287" t="s">
        <v>3898</v>
      </c>
      <c r="V433" s="135" t="s">
        <v>3898</v>
      </c>
      <c r="W433" s="276" t="s">
        <v>5376</v>
      </c>
    </row>
    <row r="434" spans="1:23" s="272" customFormat="1" ht="18" customHeight="1" x14ac:dyDescent="0.3">
      <c r="A434" s="295" t="s">
        <v>5</v>
      </c>
      <c r="B434" s="277" t="s">
        <v>4555</v>
      </c>
      <c r="C434" s="277" t="s">
        <v>4555</v>
      </c>
      <c r="D434" s="288"/>
      <c r="E434" s="279"/>
      <c r="F434" s="289">
        <v>44595</v>
      </c>
      <c r="G434" s="135" t="s">
        <v>4745</v>
      </c>
      <c r="H434" s="135" t="s">
        <v>92</v>
      </c>
      <c r="I434" s="281" t="s">
        <v>2454</v>
      </c>
      <c r="J434" s="281" t="s">
        <v>18</v>
      </c>
      <c r="K434" s="281" t="s">
        <v>9005</v>
      </c>
      <c r="L434" s="135" t="s">
        <v>20</v>
      </c>
      <c r="M434" s="5" t="s">
        <v>4744</v>
      </c>
      <c r="N434" s="282"/>
      <c r="O434" s="283"/>
      <c r="P434" s="283"/>
      <c r="Q434" s="284"/>
      <c r="R434" s="285" t="s">
        <v>4686</v>
      </c>
      <c r="S434" s="284"/>
      <c r="T434" s="286" t="s">
        <v>609</v>
      </c>
      <c r="U434" s="287" t="s">
        <v>3898</v>
      </c>
      <c r="V434" s="135"/>
      <c r="W434" s="276" t="s">
        <v>5377</v>
      </c>
    </row>
    <row r="435" spans="1:23" s="272" customFormat="1" ht="18" customHeight="1" x14ac:dyDescent="0.3">
      <c r="A435" s="295" t="s">
        <v>3627</v>
      </c>
      <c r="B435" s="135">
        <v>4979310</v>
      </c>
      <c r="C435" s="277" t="s">
        <v>6637</v>
      </c>
      <c r="D435" s="288">
        <v>44620</v>
      </c>
      <c r="E435" s="279" t="s">
        <v>594</v>
      </c>
      <c r="F435" s="289">
        <v>44596</v>
      </c>
      <c r="G435" s="135" t="s">
        <v>4750</v>
      </c>
      <c r="H435" s="135" t="s">
        <v>57</v>
      </c>
      <c r="I435" s="281" t="s">
        <v>8538</v>
      </c>
      <c r="J435" s="281" t="s">
        <v>45</v>
      </c>
      <c r="K435" s="281" t="s">
        <v>9009</v>
      </c>
      <c r="L435" s="135" t="s">
        <v>74</v>
      </c>
      <c r="M435" s="5" t="s">
        <v>4749</v>
      </c>
      <c r="N435" s="282">
        <v>44640</v>
      </c>
      <c r="O435" s="283">
        <v>44637</v>
      </c>
      <c r="P435" s="283">
        <v>44638</v>
      </c>
      <c r="Q435" s="284">
        <v>44637</v>
      </c>
      <c r="R435" s="285" t="s">
        <v>4482</v>
      </c>
      <c r="S435" s="284"/>
      <c r="T435" s="286" t="s">
        <v>609</v>
      </c>
      <c r="U435" s="287" t="s">
        <v>3898</v>
      </c>
      <c r="V435" s="287" t="s">
        <v>3899</v>
      </c>
      <c r="W435" s="276" t="s">
        <v>5378</v>
      </c>
    </row>
    <row r="436" spans="1:23" s="272" customFormat="1" ht="18" customHeight="1" x14ac:dyDescent="0.3">
      <c r="A436" s="295" t="s">
        <v>3627</v>
      </c>
      <c r="B436" s="135">
        <v>4980213</v>
      </c>
      <c r="C436" s="277" t="s">
        <v>6638</v>
      </c>
      <c r="D436" s="288">
        <v>44636</v>
      </c>
      <c r="E436" s="279" t="s">
        <v>594</v>
      </c>
      <c r="F436" s="289">
        <v>44596</v>
      </c>
      <c r="G436" s="135" t="s">
        <v>4746</v>
      </c>
      <c r="H436" s="135" t="s">
        <v>4150</v>
      </c>
      <c r="I436" s="281" t="s">
        <v>17</v>
      </c>
      <c r="J436" s="281" t="s">
        <v>626</v>
      </c>
      <c r="K436" s="281" t="s">
        <v>9003</v>
      </c>
      <c r="L436" s="194" t="s">
        <v>52</v>
      </c>
      <c r="M436" s="5" t="s">
        <v>4886</v>
      </c>
      <c r="N436" s="282">
        <v>44641</v>
      </c>
      <c r="O436" s="283">
        <v>44636</v>
      </c>
      <c r="P436" s="283">
        <v>44636</v>
      </c>
      <c r="Q436" s="284">
        <v>44637</v>
      </c>
      <c r="R436" s="285" t="s">
        <v>6464</v>
      </c>
      <c r="S436" s="284"/>
      <c r="T436" s="286" t="s">
        <v>609</v>
      </c>
      <c r="U436" s="287" t="s">
        <v>3898</v>
      </c>
      <c r="V436" s="287" t="s">
        <v>3899</v>
      </c>
      <c r="W436" s="276" t="s">
        <v>5379</v>
      </c>
    </row>
    <row r="437" spans="1:23" s="272" customFormat="1" ht="18" customHeight="1" x14ac:dyDescent="0.3">
      <c r="A437" s="295" t="s">
        <v>1581</v>
      </c>
      <c r="B437" s="276" t="s">
        <v>630</v>
      </c>
      <c r="C437" s="277" t="s">
        <v>630</v>
      </c>
      <c r="D437" s="288">
        <v>44615</v>
      </c>
      <c r="E437" s="279" t="s">
        <v>630</v>
      </c>
      <c r="F437" s="289">
        <v>44597</v>
      </c>
      <c r="G437" s="135" t="s">
        <v>4752</v>
      </c>
      <c r="H437" s="135" t="s">
        <v>25</v>
      </c>
      <c r="I437" s="281" t="s">
        <v>17</v>
      </c>
      <c r="J437" s="281" t="s">
        <v>2943</v>
      </c>
      <c r="K437" s="281">
        <v>2400000</v>
      </c>
      <c r="L437" s="135" t="s">
        <v>20</v>
      </c>
      <c r="M437" s="5" t="s">
        <v>4751</v>
      </c>
      <c r="N437" s="282" t="s">
        <v>1253</v>
      </c>
      <c r="O437" s="283" t="s">
        <v>1253</v>
      </c>
      <c r="P437" s="283" t="s">
        <v>1253</v>
      </c>
      <c r="Q437" s="284" t="s">
        <v>1253</v>
      </c>
      <c r="R437" s="285" t="s">
        <v>6518</v>
      </c>
      <c r="S437" s="280" t="s">
        <v>1253</v>
      </c>
      <c r="T437" s="286" t="s">
        <v>605</v>
      </c>
      <c r="U437" s="287" t="s">
        <v>3898</v>
      </c>
      <c r="V437" s="135"/>
      <c r="W437" s="276" t="s">
        <v>630</v>
      </c>
    </row>
    <row r="438" spans="1:23" s="272" customFormat="1" ht="18" customHeight="1" x14ac:dyDescent="0.3">
      <c r="A438" s="295" t="s">
        <v>3627</v>
      </c>
      <c r="B438" s="135">
        <v>4968358</v>
      </c>
      <c r="C438" s="277" t="s">
        <v>6639</v>
      </c>
      <c r="D438" s="288">
        <v>44610</v>
      </c>
      <c r="E438" s="279" t="s">
        <v>594</v>
      </c>
      <c r="F438" s="289">
        <v>44597</v>
      </c>
      <c r="G438" s="135" t="s">
        <v>4763</v>
      </c>
      <c r="H438" s="135" t="s">
        <v>3708</v>
      </c>
      <c r="I438" s="281" t="s">
        <v>2454</v>
      </c>
      <c r="J438" s="281" t="s">
        <v>626</v>
      </c>
      <c r="K438" s="281" t="s">
        <v>9003</v>
      </c>
      <c r="L438" s="135" t="s">
        <v>20</v>
      </c>
      <c r="M438" s="5" t="s">
        <v>4762</v>
      </c>
      <c r="N438" s="282">
        <v>44653</v>
      </c>
      <c r="O438" s="283">
        <v>44642</v>
      </c>
      <c r="P438" s="283">
        <v>44638</v>
      </c>
      <c r="Q438" s="284">
        <v>44642</v>
      </c>
      <c r="R438" s="285" t="s">
        <v>4687</v>
      </c>
      <c r="S438" s="284"/>
      <c r="T438" s="286" t="s">
        <v>623</v>
      </c>
      <c r="U438" s="287" t="s">
        <v>3898</v>
      </c>
      <c r="V438" s="135" t="s">
        <v>5568</v>
      </c>
      <c r="W438" s="276" t="s">
        <v>5380</v>
      </c>
    </row>
    <row r="439" spans="1:23" s="272" customFormat="1" ht="18" customHeight="1" x14ac:dyDescent="0.3">
      <c r="A439" s="295" t="s">
        <v>3627</v>
      </c>
      <c r="B439" s="124">
        <v>5042651</v>
      </c>
      <c r="C439" s="277" t="s">
        <v>6640</v>
      </c>
      <c r="D439" s="288">
        <v>44670</v>
      </c>
      <c r="E439" s="279" t="s">
        <v>594</v>
      </c>
      <c r="F439" s="289">
        <v>44597</v>
      </c>
      <c r="G439" s="135" t="s">
        <v>4761</v>
      </c>
      <c r="H439" s="135" t="s">
        <v>725</v>
      </c>
      <c r="I439" s="281" t="s">
        <v>2454</v>
      </c>
      <c r="J439" s="281" t="s">
        <v>160</v>
      </c>
      <c r="K439" s="281" t="s">
        <v>9010</v>
      </c>
      <c r="L439" s="135" t="s">
        <v>20</v>
      </c>
      <c r="M439" s="5" t="s">
        <v>4760</v>
      </c>
      <c r="N439" s="282">
        <v>44685</v>
      </c>
      <c r="O439" s="283">
        <v>44675</v>
      </c>
      <c r="P439" s="283">
        <v>44670</v>
      </c>
      <c r="Q439" s="284">
        <v>44676</v>
      </c>
      <c r="R439" s="285" t="s">
        <v>4493</v>
      </c>
      <c r="S439" s="284"/>
      <c r="T439" s="286" t="s">
        <v>609</v>
      </c>
      <c r="U439" s="287" t="s">
        <v>3898</v>
      </c>
      <c r="V439" s="135" t="s">
        <v>2821</v>
      </c>
      <c r="W439" s="276" t="s">
        <v>5381</v>
      </c>
    </row>
    <row r="440" spans="1:23" s="272" customFormat="1" ht="18" customHeight="1" x14ac:dyDescent="0.3">
      <c r="A440" s="295" t="s">
        <v>3627</v>
      </c>
      <c r="B440" s="136">
        <v>5042649</v>
      </c>
      <c r="C440" s="277" t="s">
        <v>6641</v>
      </c>
      <c r="D440" s="288">
        <v>44667</v>
      </c>
      <c r="E440" s="279" t="s">
        <v>594</v>
      </c>
      <c r="F440" s="289">
        <v>44597</v>
      </c>
      <c r="G440" s="135" t="s">
        <v>4758</v>
      </c>
      <c r="H440" s="135" t="s">
        <v>725</v>
      </c>
      <c r="I440" s="281" t="s">
        <v>2454</v>
      </c>
      <c r="J440" s="281" t="s">
        <v>160</v>
      </c>
      <c r="K440" s="281" t="s">
        <v>9010</v>
      </c>
      <c r="L440" s="135" t="s">
        <v>20</v>
      </c>
      <c r="M440" s="5" t="s">
        <v>4757</v>
      </c>
      <c r="N440" s="282">
        <v>44685</v>
      </c>
      <c r="O440" s="283">
        <v>44667</v>
      </c>
      <c r="P440" s="283">
        <v>44670</v>
      </c>
      <c r="Q440" s="284">
        <v>44669</v>
      </c>
      <c r="R440" s="285" t="s">
        <v>4493</v>
      </c>
      <c r="S440" s="284"/>
      <c r="T440" s="286" t="s">
        <v>609</v>
      </c>
      <c r="U440" s="287" t="s">
        <v>3898</v>
      </c>
      <c r="V440" s="135" t="s">
        <v>2821</v>
      </c>
      <c r="W440" s="276" t="s">
        <v>5382</v>
      </c>
    </row>
    <row r="441" spans="1:23" s="272" customFormat="1" ht="18" customHeight="1" x14ac:dyDescent="0.3">
      <c r="A441" s="295" t="s">
        <v>3627</v>
      </c>
      <c r="B441" s="135">
        <v>4962422</v>
      </c>
      <c r="C441" s="277" t="s">
        <v>6642</v>
      </c>
      <c r="D441" s="288">
        <v>44604</v>
      </c>
      <c r="E441" s="279" t="s">
        <v>594</v>
      </c>
      <c r="F441" s="289">
        <v>44597</v>
      </c>
      <c r="G441" s="135" t="s">
        <v>4948</v>
      </c>
      <c r="H441" s="135" t="s">
        <v>82</v>
      </c>
      <c r="I441" s="281" t="s">
        <v>4644</v>
      </c>
      <c r="J441" s="281" t="s">
        <v>8377</v>
      </c>
      <c r="K441" s="281" t="s">
        <v>9004</v>
      </c>
      <c r="L441" s="135" t="s">
        <v>371</v>
      </c>
      <c r="M441" s="5" t="s">
        <v>4765</v>
      </c>
      <c r="N441" s="282">
        <v>44624</v>
      </c>
      <c r="O441" s="283">
        <v>44617</v>
      </c>
      <c r="P441" s="283">
        <v>44617</v>
      </c>
      <c r="Q441" s="284">
        <v>44620</v>
      </c>
      <c r="R441" s="285" t="s">
        <v>4485</v>
      </c>
      <c r="S441" s="284"/>
      <c r="T441" s="286" t="s">
        <v>605</v>
      </c>
      <c r="U441" s="287" t="s">
        <v>3898</v>
      </c>
      <c r="V441" s="287" t="s">
        <v>3899</v>
      </c>
      <c r="W441" s="276" t="s">
        <v>5383</v>
      </c>
    </row>
    <row r="442" spans="1:23" s="272" customFormat="1" ht="18" customHeight="1" x14ac:dyDescent="0.3">
      <c r="A442" s="295" t="s">
        <v>1581</v>
      </c>
      <c r="B442" s="276" t="s">
        <v>630</v>
      </c>
      <c r="C442" s="277" t="s">
        <v>630</v>
      </c>
      <c r="D442" s="288">
        <v>44721</v>
      </c>
      <c r="E442" s="279" t="s">
        <v>630</v>
      </c>
      <c r="F442" s="289">
        <v>44597</v>
      </c>
      <c r="G442" s="135" t="s">
        <v>4756</v>
      </c>
      <c r="H442" s="135" t="s">
        <v>725</v>
      </c>
      <c r="I442" s="281" t="s">
        <v>2454</v>
      </c>
      <c r="J442" s="281" t="s">
        <v>160</v>
      </c>
      <c r="K442" s="281" t="s">
        <v>9010</v>
      </c>
      <c r="L442" s="135" t="s">
        <v>20</v>
      </c>
      <c r="M442" s="5" t="s">
        <v>4755</v>
      </c>
      <c r="N442" s="282" t="s">
        <v>1253</v>
      </c>
      <c r="O442" s="283" t="s">
        <v>1253</v>
      </c>
      <c r="P442" s="283" t="s">
        <v>1253</v>
      </c>
      <c r="Q442" s="284" t="s">
        <v>1253</v>
      </c>
      <c r="R442" s="285" t="s">
        <v>4493</v>
      </c>
      <c r="S442" s="280" t="s">
        <v>1253</v>
      </c>
      <c r="T442" s="286" t="s">
        <v>609</v>
      </c>
      <c r="U442" s="287" t="s">
        <v>3898</v>
      </c>
      <c r="V442" s="135"/>
      <c r="W442" s="276" t="s">
        <v>630</v>
      </c>
    </row>
    <row r="443" spans="1:23" s="272" customFormat="1" ht="18" customHeight="1" x14ac:dyDescent="0.3">
      <c r="A443" s="295" t="s">
        <v>3627</v>
      </c>
      <c r="B443" s="124">
        <v>5109932</v>
      </c>
      <c r="C443" s="277" t="s">
        <v>6643</v>
      </c>
      <c r="D443" s="288">
        <v>44711</v>
      </c>
      <c r="E443" s="279" t="s">
        <v>594</v>
      </c>
      <c r="F443" s="289">
        <v>44597</v>
      </c>
      <c r="G443" s="135" t="s">
        <v>4769</v>
      </c>
      <c r="H443" s="135" t="s">
        <v>3708</v>
      </c>
      <c r="I443" s="281" t="s">
        <v>2454</v>
      </c>
      <c r="J443" s="281" t="s">
        <v>645</v>
      </c>
      <c r="K443" s="281" t="s">
        <v>9002</v>
      </c>
      <c r="L443" s="135" t="s">
        <v>87</v>
      </c>
      <c r="M443" s="5" t="s">
        <v>4770</v>
      </c>
      <c r="N443" s="282">
        <v>44720</v>
      </c>
      <c r="O443" s="283">
        <v>44715</v>
      </c>
      <c r="P443" s="283">
        <v>44711</v>
      </c>
      <c r="Q443" s="284">
        <v>44712</v>
      </c>
      <c r="R443" s="285" t="s">
        <v>4490</v>
      </c>
      <c r="S443" s="284"/>
      <c r="T443" s="286" t="s">
        <v>623</v>
      </c>
      <c r="U443" s="287" t="s">
        <v>3898</v>
      </c>
      <c r="V443" s="135" t="s">
        <v>3901</v>
      </c>
      <c r="W443" s="276" t="s">
        <v>5384</v>
      </c>
    </row>
    <row r="444" spans="1:23" s="272" customFormat="1" ht="18" customHeight="1" x14ac:dyDescent="0.3">
      <c r="A444" s="295" t="s">
        <v>3627</v>
      </c>
      <c r="B444" s="124">
        <v>4855635</v>
      </c>
      <c r="C444" s="277" t="s">
        <v>6644</v>
      </c>
      <c r="D444" s="288">
        <v>44599</v>
      </c>
      <c r="E444" s="279" t="s">
        <v>594</v>
      </c>
      <c r="F444" s="289">
        <v>44599</v>
      </c>
      <c r="G444" s="135" t="s">
        <v>4937</v>
      </c>
      <c r="H444" s="135" t="s">
        <v>3367</v>
      </c>
      <c r="I444" s="281" t="s">
        <v>7086</v>
      </c>
      <c r="J444" s="281" t="s">
        <v>8377</v>
      </c>
      <c r="K444" s="281" t="s">
        <v>9004</v>
      </c>
      <c r="L444" s="194" t="s">
        <v>20</v>
      </c>
      <c r="M444" s="5" t="s">
        <v>4764</v>
      </c>
      <c r="N444" s="282">
        <v>44611</v>
      </c>
      <c r="O444" s="283">
        <v>44607</v>
      </c>
      <c r="P444" s="283">
        <v>44608</v>
      </c>
      <c r="Q444" s="284" t="s">
        <v>1685</v>
      </c>
      <c r="R444" s="285" t="s">
        <v>4485</v>
      </c>
      <c r="S444" s="284"/>
      <c r="T444" s="286" t="s">
        <v>605</v>
      </c>
      <c r="U444" s="287" t="s">
        <v>3898</v>
      </c>
      <c r="V444" s="135" t="s">
        <v>3898</v>
      </c>
      <c r="W444" s="276" t="s">
        <v>5385</v>
      </c>
    </row>
    <row r="445" spans="1:23" s="272" customFormat="1" ht="18" customHeight="1" x14ac:dyDescent="0.3">
      <c r="A445" s="295" t="s">
        <v>3627</v>
      </c>
      <c r="B445" s="136">
        <v>4926654</v>
      </c>
      <c r="C445" s="277" t="s">
        <v>6645</v>
      </c>
      <c r="D445" s="288">
        <v>44599</v>
      </c>
      <c r="E445" s="279" t="s">
        <v>594</v>
      </c>
      <c r="F445" s="289">
        <v>44599</v>
      </c>
      <c r="G445" s="135" t="s">
        <v>4446</v>
      </c>
      <c r="H445" s="135" t="s">
        <v>250</v>
      </c>
      <c r="I445" s="281" t="s">
        <v>4644</v>
      </c>
      <c r="J445" s="281" t="s">
        <v>622</v>
      </c>
      <c r="K445" s="281" t="s">
        <v>9007</v>
      </c>
      <c r="L445" s="135" t="s">
        <v>27</v>
      </c>
      <c r="M445" s="5" t="s">
        <v>4775</v>
      </c>
      <c r="N445" s="282">
        <v>44611</v>
      </c>
      <c r="O445" s="283">
        <v>44604</v>
      </c>
      <c r="P445" s="283">
        <v>44606</v>
      </c>
      <c r="Q445" s="284">
        <v>44604</v>
      </c>
      <c r="R445" s="285" t="s">
        <v>6544</v>
      </c>
      <c r="S445" s="284"/>
      <c r="T445" s="286" t="s">
        <v>605</v>
      </c>
      <c r="U445" s="287" t="s">
        <v>3898</v>
      </c>
      <c r="V445" s="135" t="s">
        <v>3898</v>
      </c>
      <c r="W445" s="276" t="s">
        <v>5386</v>
      </c>
    </row>
    <row r="446" spans="1:23" s="272" customFormat="1" ht="18" customHeight="1" x14ac:dyDescent="0.3">
      <c r="A446" s="295" t="s">
        <v>3627</v>
      </c>
      <c r="B446" s="136">
        <v>4948352</v>
      </c>
      <c r="C446" s="277" t="s">
        <v>6646</v>
      </c>
      <c r="D446" s="288">
        <v>44600</v>
      </c>
      <c r="E446" s="279" t="s">
        <v>594</v>
      </c>
      <c r="F446" s="289">
        <v>44599</v>
      </c>
      <c r="G446" s="135" t="s">
        <v>5502</v>
      </c>
      <c r="H446" s="194" t="s">
        <v>4712</v>
      </c>
      <c r="I446" s="281" t="s">
        <v>17</v>
      </c>
      <c r="J446" s="281" t="s">
        <v>45</v>
      </c>
      <c r="K446" s="281" t="s">
        <v>9009</v>
      </c>
      <c r="L446" s="135" t="s">
        <v>20</v>
      </c>
      <c r="M446" s="5" t="s">
        <v>4759</v>
      </c>
      <c r="N446" s="282">
        <v>44653</v>
      </c>
      <c r="O446" s="283">
        <v>44638</v>
      </c>
      <c r="P446" s="283">
        <v>44632</v>
      </c>
      <c r="Q446" s="284">
        <v>44646</v>
      </c>
      <c r="R446" s="285" t="s">
        <v>4482</v>
      </c>
      <c r="S446" s="284"/>
      <c r="T446" s="286" t="s">
        <v>623</v>
      </c>
      <c r="U446" s="287" t="s">
        <v>3898</v>
      </c>
      <c r="V446" s="135" t="s">
        <v>5568</v>
      </c>
      <c r="W446" s="276" t="s">
        <v>5387</v>
      </c>
    </row>
    <row r="447" spans="1:23" s="272" customFormat="1" ht="18" customHeight="1" x14ac:dyDescent="0.3">
      <c r="A447" s="295" t="s">
        <v>1581</v>
      </c>
      <c r="B447" s="276" t="s">
        <v>630</v>
      </c>
      <c r="C447" s="277" t="s">
        <v>630</v>
      </c>
      <c r="D447" s="288">
        <v>44604</v>
      </c>
      <c r="E447" s="279" t="s">
        <v>630</v>
      </c>
      <c r="F447" s="289">
        <v>44599</v>
      </c>
      <c r="G447" s="135" t="s">
        <v>4771</v>
      </c>
      <c r="H447" s="135" t="s">
        <v>37</v>
      </c>
      <c r="I447" s="281" t="s">
        <v>685</v>
      </c>
      <c r="J447" s="281" t="s">
        <v>45</v>
      </c>
      <c r="K447" s="281" t="s">
        <v>9009</v>
      </c>
      <c r="L447" s="135" t="s">
        <v>20</v>
      </c>
      <c r="M447" s="5" t="s">
        <v>4772</v>
      </c>
      <c r="N447" s="282" t="s">
        <v>1253</v>
      </c>
      <c r="O447" s="283" t="s">
        <v>1253</v>
      </c>
      <c r="P447" s="283" t="s">
        <v>1253</v>
      </c>
      <c r="Q447" s="284" t="s">
        <v>1253</v>
      </c>
      <c r="R447" s="285" t="s">
        <v>4495</v>
      </c>
      <c r="S447" s="280" t="s">
        <v>1253</v>
      </c>
      <c r="T447" s="286" t="s">
        <v>605</v>
      </c>
      <c r="U447" s="287" t="s">
        <v>3898</v>
      </c>
      <c r="V447" s="135"/>
      <c r="W447" s="276" t="s">
        <v>630</v>
      </c>
    </row>
    <row r="448" spans="1:23" s="272" customFormat="1" ht="18" customHeight="1" x14ac:dyDescent="0.3">
      <c r="A448" s="295" t="s">
        <v>3627</v>
      </c>
      <c r="B448" s="135">
        <v>4948349</v>
      </c>
      <c r="C448" s="277" t="s">
        <v>6647</v>
      </c>
      <c r="D448" s="288">
        <v>44606</v>
      </c>
      <c r="E448" s="279" t="s">
        <v>594</v>
      </c>
      <c r="F448" s="289">
        <v>44599</v>
      </c>
      <c r="G448" s="135" t="s">
        <v>4773</v>
      </c>
      <c r="H448" s="135" t="s">
        <v>175</v>
      </c>
      <c r="I448" s="281" t="s">
        <v>8863</v>
      </c>
      <c r="J448" s="281" t="s">
        <v>18</v>
      </c>
      <c r="K448" s="281" t="s">
        <v>9005</v>
      </c>
      <c r="L448" s="135" t="s">
        <v>20</v>
      </c>
      <c r="M448" s="5" t="s">
        <v>4774</v>
      </c>
      <c r="N448" s="282">
        <v>44613</v>
      </c>
      <c r="O448" s="283">
        <v>44613</v>
      </c>
      <c r="P448" s="283">
        <v>44614</v>
      </c>
      <c r="Q448" s="284">
        <v>44613</v>
      </c>
      <c r="R448" s="285" t="s">
        <v>4686</v>
      </c>
      <c r="S448" s="284"/>
      <c r="T448" s="286" t="s">
        <v>609</v>
      </c>
      <c r="U448" s="287" t="s">
        <v>3898</v>
      </c>
      <c r="V448" s="135" t="s">
        <v>3898</v>
      </c>
      <c r="W448" s="276" t="s">
        <v>5388</v>
      </c>
    </row>
    <row r="449" spans="1:23" s="272" customFormat="1" ht="18" customHeight="1" x14ac:dyDescent="0.3">
      <c r="A449" s="295" t="s">
        <v>1581</v>
      </c>
      <c r="B449" s="276" t="s">
        <v>630</v>
      </c>
      <c r="C449" s="277" t="s">
        <v>630</v>
      </c>
      <c r="D449" s="288">
        <v>44625</v>
      </c>
      <c r="E449" s="279" t="s">
        <v>630</v>
      </c>
      <c r="F449" s="289">
        <v>44599</v>
      </c>
      <c r="G449" s="135" t="s">
        <v>4754</v>
      </c>
      <c r="H449" s="135" t="s">
        <v>4738</v>
      </c>
      <c r="I449" s="281" t="s">
        <v>2454</v>
      </c>
      <c r="J449" s="281" t="s">
        <v>45</v>
      </c>
      <c r="K449" s="281" t="s">
        <v>9009</v>
      </c>
      <c r="L449" s="135" t="s">
        <v>20</v>
      </c>
      <c r="M449" s="5" t="s">
        <v>4753</v>
      </c>
      <c r="N449" s="282" t="s">
        <v>1253</v>
      </c>
      <c r="O449" s="283" t="s">
        <v>1253</v>
      </c>
      <c r="P449" s="283" t="s">
        <v>1253</v>
      </c>
      <c r="Q449" s="284" t="s">
        <v>1253</v>
      </c>
      <c r="R449" s="285" t="s">
        <v>4495</v>
      </c>
      <c r="S449" s="280" t="s">
        <v>1253</v>
      </c>
      <c r="T449" s="286" t="s">
        <v>605</v>
      </c>
      <c r="U449" s="287" t="s">
        <v>3898</v>
      </c>
      <c r="V449" s="135"/>
      <c r="W449" s="276" t="s">
        <v>630</v>
      </c>
    </row>
    <row r="450" spans="1:23" s="272" customFormat="1" ht="18" customHeight="1" x14ac:dyDescent="0.3">
      <c r="A450" s="295" t="s">
        <v>1581</v>
      </c>
      <c r="B450" s="276" t="s">
        <v>630</v>
      </c>
      <c r="C450" s="277" t="s">
        <v>630</v>
      </c>
      <c r="D450" s="288">
        <v>44632</v>
      </c>
      <c r="E450" s="279" t="s">
        <v>630</v>
      </c>
      <c r="F450" s="289">
        <v>44599</v>
      </c>
      <c r="G450" s="135" t="s">
        <v>4781</v>
      </c>
      <c r="H450" s="135" t="s">
        <v>57</v>
      </c>
      <c r="I450" s="281" t="s">
        <v>8538</v>
      </c>
      <c r="J450" s="281" t="s">
        <v>18</v>
      </c>
      <c r="K450" s="281" t="s">
        <v>9005</v>
      </c>
      <c r="L450" s="135" t="s">
        <v>20</v>
      </c>
      <c r="M450" s="5" t="s">
        <v>4782</v>
      </c>
      <c r="N450" s="282" t="s">
        <v>1253</v>
      </c>
      <c r="O450" s="283" t="s">
        <v>1253</v>
      </c>
      <c r="P450" s="283" t="s">
        <v>1253</v>
      </c>
      <c r="Q450" s="284" t="s">
        <v>1253</v>
      </c>
      <c r="R450" s="285" t="s">
        <v>4686</v>
      </c>
      <c r="S450" s="280" t="s">
        <v>1253</v>
      </c>
      <c r="T450" s="286" t="s">
        <v>623</v>
      </c>
      <c r="U450" s="287" t="s">
        <v>3898</v>
      </c>
      <c r="V450" s="135"/>
      <c r="W450" s="276" t="s">
        <v>630</v>
      </c>
    </row>
    <row r="451" spans="1:23" s="272" customFormat="1" ht="18" customHeight="1" x14ac:dyDescent="0.3">
      <c r="A451" s="295" t="s">
        <v>3627</v>
      </c>
      <c r="B451" s="277">
        <v>4955459</v>
      </c>
      <c r="C451" s="277" t="s">
        <v>6648</v>
      </c>
      <c r="D451" s="288">
        <v>44609</v>
      </c>
      <c r="E451" s="279" t="s">
        <v>594</v>
      </c>
      <c r="F451" s="289">
        <v>44600</v>
      </c>
      <c r="G451" s="135" t="s">
        <v>4877</v>
      </c>
      <c r="H451" s="135" t="s">
        <v>32</v>
      </c>
      <c r="I451" s="281" t="s">
        <v>685</v>
      </c>
      <c r="J451" s="281" t="s">
        <v>18</v>
      </c>
      <c r="K451" s="281" t="s">
        <v>9005</v>
      </c>
      <c r="L451" s="135" t="s">
        <v>11</v>
      </c>
      <c r="M451" s="5" t="s">
        <v>4878</v>
      </c>
      <c r="N451" s="282">
        <v>44611</v>
      </c>
      <c r="O451" s="283">
        <v>44610</v>
      </c>
      <c r="P451" s="283">
        <v>44610</v>
      </c>
      <c r="Q451" s="284">
        <v>44610</v>
      </c>
      <c r="R451" s="285" t="s">
        <v>4686</v>
      </c>
      <c r="S451" s="284"/>
      <c r="T451" s="286" t="s">
        <v>605</v>
      </c>
      <c r="U451" s="287" t="s">
        <v>3898</v>
      </c>
      <c r="V451" s="135" t="s">
        <v>3898</v>
      </c>
      <c r="W451" s="276" t="s">
        <v>5389</v>
      </c>
    </row>
    <row r="452" spans="1:23" s="272" customFormat="1" ht="18" customHeight="1" x14ac:dyDescent="0.3">
      <c r="A452" s="295" t="s">
        <v>3627</v>
      </c>
      <c r="B452" s="135">
        <v>4986270</v>
      </c>
      <c r="C452" s="277" t="s">
        <v>6649</v>
      </c>
      <c r="D452" s="288">
        <v>44622</v>
      </c>
      <c r="E452" s="279" t="s">
        <v>594</v>
      </c>
      <c r="F452" s="289">
        <v>44600</v>
      </c>
      <c r="G452" s="194" t="s">
        <v>7904</v>
      </c>
      <c r="H452" s="135" t="s">
        <v>37</v>
      </c>
      <c r="I452" s="281" t="s">
        <v>685</v>
      </c>
      <c r="J452" s="281" t="s">
        <v>18</v>
      </c>
      <c r="K452" s="281" t="s">
        <v>9005</v>
      </c>
      <c r="L452" s="135" t="s">
        <v>11</v>
      </c>
      <c r="M452" s="5" t="s">
        <v>4879</v>
      </c>
      <c r="N452" s="282">
        <v>44644</v>
      </c>
      <c r="O452" s="283">
        <v>44642</v>
      </c>
      <c r="P452" s="283">
        <v>44641</v>
      </c>
      <c r="Q452" s="284" t="s">
        <v>1685</v>
      </c>
      <c r="R452" s="285" t="s">
        <v>4686</v>
      </c>
      <c r="S452" s="284"/>
      <c r="T452" s="286" t="s">
        <v>605</v>
      </c>
      <c r="U452" s="287" t="s">
        <v>3898</v>
      </c>
      <c r="V452" s="287" t="s">
        <v>3899</v>
      </c>
      <c r="W452" s="276" t="s">
        <v>5390</v>
      </c>
    </row>
    <row r="453" spans="1:23" s="272" customFormat="1" ht="18" customHeight="1" x14ac:dyDescent="0.3">
      <c r="A453" s="295" t="s">
        <v>3627</v>
      </c>
      <c r="B453" s="304">
        <v>4933466</v>
      </c>
      <c r="C453" s="277" t="s">
        <v>6650</v>
      </c>
      <c r="D453" s="288">
        <v>44604</v>
      </c>
      <c r="E453" s="279" t="s">
        <v>594</v>
      </c>
      <c r="F453" s="289">
        <v>44600</v>
      </c>
      <c r="G453" s="135" t="s">
        <v>4880</v>
      </c>
      <c r="H453" s="135" t="s">
        <v>50</v>
      </c>
      <c r="I453" s="281" t="s">
        <v>17</v>
      </c>
      <c r="J453" s="281" t="s">
        <v>626</v>
      </c>
      <c r="K453" s="281" t="s">
        <v>9003</v>
      </c>
      <c r="L453" s="135" t="s">
        <v>52</v>
      </c>
      <c r="M453" s="5" t="s">
        <v>4881</v>
      </c>
      <c r="N453" s="282">
        <v>44610</v>
      </c>
      <c r="O453" s="283">
        <v>44606</v>
      </c>
      <c r="P453" s="283">
        <v>44608</v>
      </c>
      <c r="Q453" s="284">
        <v>44609</v>
      </c>
      <c r="R453" s="285" t="s">
        <v>6464</v>
      </c>
      <c r="S453" s="284"/>
      <c r="T453" s="286" t="s">
        <v>609</v>
      </c>
      <c r="U453" s="287" t="s">
        <v>3898</v>
      </c>
      <c r="V453" s="135" t="s">
        <v>3898</v>
      </c>
      <c r="W453" s="276" t="s">
        <v>5391</v>
      </c>
    </row>
    <row r="454" spans="1:23" s="272" customFormat="1" ht="18" customHeight="1" x14ac:dyDescent="0.3">
      <c r="A454" s="295" t="s">
        <v>3627</v>
      </c>
      <c r="B454" s="124">
        <v>4940023</v>
      </c>
      <c r="C454" s="277" t="s">
        <v>6651</v>
      </c>
      <c r="D454" s="288">
        <v>44604</v>
      </c>
      <c r="E454" s="279" t="s">
        <v>594</v>
      </c>
      <c r="F454" s="289">
        <v>44600</v>
      </c>
      <c r="G454" s="135" t="s">
        <v>4882</v>
      </c>
      <c r="H454" s="135" t="s">
        <v>50</v>
      </c>
      <c r="I454" s="281" t="s">
        <v>17</v>
      </c>
      <c r="J454" s="281" t="s">
        <v>18</v>
      </c>
      <c r="K454" s="281" t="s">
        <v>9005</v>
      </c>
      <c r="L454" s="135" t="s">
        <v>20</v>
      </c>
      <c r="M454" s="5" t="s">
        <v>4883</v>
      </c>
      <c r="N454" s="282">
        <v>44610</v>
      </c>
      <c r="O454" s="283">
        <v>44606</v>
      </c>
      <c r="P454" s="283">
        <v>44607</v>
      </c>
      <c r="Q454" s="284" t="s">
        <v>1685</v>
      </c>
      <c r="R454" s="285" t="s">
        <v>4686</v>
      </c>
      <c r="S454" s="284"/>
      <c r="T454" s="286" t="s">
        <v>605</v>
      </c>
      <c r="U454" s="287" t="s">
        <v>3898</v>
      </c>
      <c r="V454" s="135" t="s">
        <v>3898</v>
      </c>
      <c r="W454" s="276" t="s">
        <v>5392</v>
      </c>
    </row>
    <row r="455" spans="1:23" s="272" customFormat="1" ht="18" customHeight="1" x14ac:dyDescent="0.3">
      <c r="A455" s="295" t="s">
        <v>3627</v>
      </c>
      <c r="B455" s="135">
        <v>4984741</v>
      </c>
      <c r="C455" s="277" t="s">
        <v>6652</v>
      </c>
      <c r="D455" s="288">
        <v>44622</v>
      </c>
      <c r="E455" s="279" t="s">
        <v>594</v>
      </c>
      <c r="F455" s="289">
        <v>44600</v>
      </c>
      <c r="G455" s="135" t="s">
        <v>4884</v>
      </c>
      <c r="H455" s="135" t="s">
        <v>4738</v>
      </c>
      <c r="I455" s="281" t="s">
        <v>2454</v>
      </c>
      <c r="J455" s="281" t="s">
        <v>45</v>
      </c>
      <c r="K455" s="281" t="s">
        <v>9009</v>
      </c>
      <c r="L455" s="135" t="s">
        <v>20</v>
      </c>
      <c r="M455" s="5" t="s">
        <v>4885</v>
      </c>
      <c r="N455" s="282">
        <v>44661</v>
      </c>
      <c r="O455" s="283">
        <v>44638</v>
      </c>
      <c r="P455" s="283">
        <v>44630</v>
      </c>
      <c r="Q455" s="284">
        <v>44651</v>
      </c>
      <c r="R455" s="285" t="s">
        <v>4495</v>
      </c>
      <c r="S455" s="284"/>
      <c r="T455" s="286" t="s">
        <v>605</v>
      </c>
      <c r="U455" s="287" t="s">
        <v>3898</v>
      </c>
      <c r="V455" s="135" t="s">
        <v>5568</v>
      </c>
      <c r="W455" s="276" t="s">
        <v>5393</v>
      </c>
    </row>
    <row r="456" spans="1:23" s="272" customFormat="1" ht="18" customHeight="1" x14ac:dyDescent="0.3">
      <c r="A456" s="295" t="s">
        <v>3627</v>
      </c>
      <c r="B456" s="124">
        <v>4950520</v>
      </c>
      <c r="C456" s="277" t="s">
        <v>6653</v>
      </c>
      <c r="D456" s="288">
        <v>44603</v>
      </c>
      <c r="E456" s="279" t="s">
        <v>594</v>
      </c>
      <c r="F456" s="289">
        <v>44601</v>
      </c>
      <c r="G456" s="135" t="s">
        <v>4889</v>
      </c>
      <c r="H456" s="135" t="s">
        <v>725</v>
      </c>
      <c r="I456" s="281" t="s">
        <v>2454</v>
      </c>
      <c r="J456" s="281" t="s">
        <v>160</v>
      </c>
      <c r="K456" s="281" t="s">
        <v>9010</v>
      </c>
      <c r="L456" s="135" t="s">
        <v>20</v>
      </c>
      <c r="M456" s="5" t="s">
        <v>4888</v>
      </c>
      <c r="N456" s="282">
        <v>44617</v>
      </c>
      <c r="O456" s="283">
        <v>44604</v>
      </c>
      <c r="P456" s="283">
        <v>44614</v>
      </c>
      <c r="Q456" s="284">
        <v>44606</v>
      </c>
      <c r="R456" s="285" t="s">
        <v>4493</v>
      </c>
      <c r="S456" s="284"/>
      <c r="T456" s="286" t="s">
        <v>609</v>
      </c>
      <c r="U456" s="287" t="s">
        <v>3898</v>
      </c>
      <c r="V456" s="135" t="s">
        <v>3898</v>
      </c>
      <c r="W456" s="276" t="s">
        <v>5394</v>
      </c>
    </row>
    <row r="457" spans="1:23" s="272" customFormat="1" ht="18" customHeight="1" x14ac:dyDescent="0.3">
      <c r="A457" s="295" t="s">
        <v>3627</v>
      </c>
      <c r="B457" s="124">
        <v>4950523</v>
      </c>
      <c r="C457" s="277" t="s">
        <v>6654</v>
      </c>
      <c r="D457" s="288">
        <v>44608</v>
      </c>
      <c r="E457" s="279" t="s">
        <v>594</v>
      </c>
      <c r="F457" s="289">
        <v>44601</v>
      </c>
      <c r="G457" s="135" t="s">
        <v>4890</v>
      </c>
      <c r="H457" s="135" t="s">
        <v>725</v>
      </c>
      <c r="I457" s="281" t="s">
        <v>2454</v>
      </c>
      <c r="J457" s="281" t="s">
        <v>160</v>
      </c>
      <c r="K457" s="281" t="s">
        <v>9010</v>
      </c>
      <c r="L457" s="135" t="s">
        <v>20</v>
      </c>
      <c r="M457" s="5" t="s">
        <v>4891</v>
      </c>
      <c r="N457" s="282">
        <v>44626</v>
      </c>
      <c r="O457" s="283">
        <v>44616</v>
      </c>
      <c r="P457" s="283">
        <v>44614</v>
      </c>
      <c r="Q457" s="284">
        <v>44616</v>
      </c>
      <c r="R457" s="285" t="s">
        <v>4493</v>
      </c>
      <c r="S457" s="284"/>
      <c r="T457" s="286" t="s">
        <v>609</v>
      </c>
      <c r="U457" s="287" t="s">
        <v>3898</v>
      </c>
      <c r="V457" s="287" t="s">
        <v>3899</v>
      </c>
      <c r="W457" s="276" t="s">
        <v>5395</v>
      </c>
    </row>
    <row r="458" spans="1:23" s="272" customFormat="1" ht="18" customHeight="1" x14ac:dyDescent="0.3">
      <c r="A458" s="295" t="s">
        <v>3627</v>
      </c>
      <c r="B458" s="135">
        <v>4961879</v>
      </c>
      <c r="C458" s="277" t="s">
        <v>6655</v>
      </c>
      <c r="D458" s="288">
        <v>44609</v>
      </c>
      <c r="E458" s="279" t="s">
        <v>594</v>
      </c>
      <c r="F458" s="289">
        <v>44601</v>
      </c>
      <c r="G458" s="135" t="s">
        <v>4892</v>
      </c>
      <c r="H458" s="135" t="s">
        <v>3708</v>
      </c>
      <c r="I458" s="281" t="s">
        <v>2454</v>
      </c>
      <c r="J458" s="281" t="s">
        <v>18</v>
      </c>
      <c r="K458" s="281" t="s">
        <v>9005</v>
      </c>
      <c r="L458" s="135" t="s">
        <v>20</v>
      </c>
      <c r="M458" s="5" t="s">
        <v>4893</v>
      </c>
      <c r="N458" s="282">
        <v>44621</v>
      </c>
      <c r="O458" s="283">
        <v>44614</v>
      </c>
      <c r="P458" s="283">
        <v>44614</v>
      </c>
      <c r="Q458" s="284">
        <v>44620</v>
      </c>
      <c r="R458" s="285" t="s">
        <v>4686</v>
      </c>
      <c r="S458" s="284"/>
      <c r="T458" s="286" t="s">
        <v>605</v>
      </c>
      <c r="U458" s="287" t="s">
        <v>3898</v>
      </c>
      <c r="V458" s="287" t="s">
        <v>3899</v>
      </c>
      <c r="W458" s="276" t="s">
        <v>5396</v>
      </c>
    </row>
    <row r="459" spans="1:23" s="272" customFormat="1" ht="18" customHeight="1" x14ac:dyDescent="0.3">
      <c r="A459" s="295" t="s">
        <v>3627</v>
      </c>
      <c r="B459" s="124">
        <v>4952385</v>
      </c>
      <c r="C459" s="277" t="s">
        <v>6656</v>
      </c>
      <c r="D459" s="288">
        <v>44614</v>
      </c>
      <c r="E459" s="279" t="s">
        <v>594</v>
      </c>
      <c r="F459" s="289">
        <v>44601</v>
      </c>
      <c r="G459" s="135" t="s">
        <v>4894</v>
      </c>
      <c r="H459" s="135" t="s">
        <v>3708</v>
      </c>
      <c r="I459" s="281" t="s">
        <v>2454</v>
      </c>
      <c r="J459" s="281" t="s">
        <v>18</v>
      </c>
      <c r="K459" s="281" t="s">
        <v>9005</v>
      </c>
      <c r="L459" s="135" t="s">
        <v>20</v>
      </c>
      <c r="M459" s="5" t="s">
        <v>4895</v>
      </c>
      <c r="N459" s="282">
        <v>44619</v>
      </c>
      <c r="O459" s="283">
        <v>44614</v>
      </c>
      <c r="P459" s="283">
        <v>44614</v>
      </c>
      <c r="Q459" s="284">
        <v>44615</v>
      </c>
      <c r="R459" s="285" t="s">
        <v>4686</v>
      </c>
      <c r="S459" s="284"/>
      <c r="T459" s="286" t="s">
        <v>605</v>
      </c>
      <c r="U459" s="287" t="s">
        <v>3898</v>
      </c>
      <c r="V459" s="135" t="s">
        <v>3898</v>
      </c>
      <c r="W459" s="276" t="s">
        <v>5397</v>
      </c>
    </row>
    <row r="460" spans="1:23" s="272" customFormat="1" ht="18" customHeight="1" x14ac:dyDescent="0.3">
      <c r="A460" s="295" t="s">
        <v>3627</v>
      </c>
      <c r="B460" s="135">
        <v>4948351</v>
      </c>
      <c r="C460" s="277" t="s">
        <v>6657</v>
      </c>
      <c r="D460" s="288">
        <v>44613</v>
      </c>
      <c r="E460" s="279" t="s">
        <v>594</v>
      </c>
      <c r="F460" s="289">
        <v>44601</v>
      </c>
      <c r="G460" s="135" t="s">
        <v>4896</v>
      </c>
      <c r="H460" s="135" t="s">
        <v>102</v>
      </c>
      <c r="I460" s="281" t="s">
        <v>685</v>
      </c>
      <c r="J460" s="281" t="s">
        <v>18</v>
      </c>
      <c r="K460" s="281" t="s">
        <v>9005</v>
      </c>
      <c r="L460" s="135" t="s">
        <v>20</v>
      </c>
      <c r="M460" s="5" t="s">
        <v>4768</v>
      </c>
      <c r="N460" s="282">
        <v>44621</v>
      </c>
      <c r="O460" s="283">
        <v>44617</v>
      </c>
      <c r="P460" s="283">
        <v>44617</v>
      </c>
      <c r="Q460" s="284">
        <v>44620</v>
      </c>
      <c r="R460" s="285" t="s">
        <v>4686</v>
      </c>
      <c r="S460" s="284"/>
      <c r="T460" s="286" t="s">
        <v>605</v>
      </c>
      <c r="U460" s="287" t="s">
        <v>3898</v>
      </c>
      <c r="V460" s="287" t="s">
        <v>3899</v>
      </c>
      <c r="W460" s="276" t="s">
        <v>5398</v>
      </c>
    </row>
    <row r="461" spans="1:23" s="272" customFormat="1" ht="18" customHeight="1" x14ac:dyDescent="0.3">
      <c r="A461" s="295" t="s">
        <v>3627</v>
      </c>
      <c r="B461" s="136">
        <v>4974823</v>
      </c>
      <c r="C461" s="277" t="s">
        <v>6658</v>
      </c>
      <c r="D461" s="288">
        <v>44617</v>
      </c>
      <c r="E461" s="279" t="s">
        <v>594</v>
      </c>
      <c r="F461" s="289">
        <v>44601</v>
      </c>
      <c r="G461" s="135" t="s">
        <v>4897</v>
      </c>
      <c r="H461" s="135" t="s">
        <v>250</v>
      </c>
      <c r="I461" s="281" t="s">
        <v>4644</v>
      </c>
      <c r="J461" s="281" t="s">
        <v>18</v>
      </c>
      <c r="K461" s="281" t="s">
        <v>9005</v>
      </c>
      <c r="L461" s="135" t="s">
        <v>11</v>
      </c>
      <c r="M461" s="5" t="s">
        <v>4898</v>
      </c>
      <c r="N461" s="282">
        <v>44630</v>
      </c>
      <c r="O461" s="283">
        <v>44626</v>
      </c>
      <c r="P461" s="283">
        <v>44627</v>
      </c>
      <c r="Q461" s="284">
        <v>44627</v>
      </c>
      <c r="R461" s="285" t="s">
        <v>4686</v>
      </c>
      <c r="S461" s="284"/>
      <c r="T461" s="286" t="s">
        <v>623</v>
      </c>
      <c r="U461" s="287" t="s">
        <v>3898</v>
      </c>
      <c r="V461" s="287" t="s">
        <v>3899</v>
      </c>
      <c r="W461" s="276" t="s">
        <v>5399</v>
      </c>
    </row>
    <row r="462" spans="1:23" s="272" customFormat="1" ht="18" customHeight="1" x14ac:dyDescent="0.3">
      <c r="A462" s="295" t="s">
        <v>1581</v>
      </c>
      <c r="B462" s="276" t="s">
        <v>630</v>
      </c>
      <c r="C462" s="277" t="s">
        <v>630</v>
      </c>
      <c r="D462" s="288">
        <v>44614</v>
      </c>
      <c r="E462" s="279" t="s">
        <v>630</v>
      </c>
      <c r="F462" s="289">
        <v>44602</v>
      </c>
      <c r="G462" s="135" t="s">
        <v>4899</v>
      </c>
      <c r="H462" s="135" t="s">
        <v>25</v>
      </c>
      <c r="I462" s="281" t="s">
        <v>17</v>
      </c>
      <c r="J462" s="281" t="s">
        <v>18</v>
      </c>
      <c r="K462" s="281" t="s">
        <v>9005</v>
      </c>
      <c r="L462" s="135" t="s">
        <v>11</v>
      </c>
      <c r="M462" s="5" t="s">
        <v>4900</v>
      </c>
      <c r="N462" s="282" t="s">
        <v>1253</v>
      </c>
      <c r="O462" s="283" t="s">
        <v>1253</v>
      </c>
      <c r="P462" s="283" t="s">
        <v>1253</v>
      </c>
      <c r="Q462" s="284" t="s">
        <v>1253</v>
      </c>
      <c r="R462" s="285" t="s">
        <v>4686</v>
      </c>
      <c r="S462" s="280" t="s">
        <v>1253</v>
      </c>
      <c r="T462" s="286" t="s">
        <v>605</v>
      </c>
      <c r="U462" s="287" t="s">
        <v>3898</v>
      </c>
      <c r="V462" s="135"/>
      <c r="W462" s="276" t="s">
        <v>630</v>
      </c>
    </row>
    <row r="463" spans="1:23" s="272" customFormat="1" ht="18" customHeight="1" x14ac:dyDescent="0.3">
      <c r="A463" s="295" t="s">
        <v>3627</v>
      </c>
      <c r="B463" s="276">
        <v>4933750</v>
      </c>
      <c r="C463" s="277" t="s">
        <v>6659</v>
      </c>
      <c r="D463" s="288">
        <v>44610</v>
      </c>
      <c r="E463" s="279" t="s">
        <v>594</v>
      </c>
      <c r="F463" s="289">
        <v>44602</v>
      </c>
      <c r="G463" s="135" t="s">
        <v>4901</v>
      </c>
      <c r="H463" s="135" t="s">
        <v>250</v>
      </c>
      <c r="I463" s="281" t="s">
        <v>4644</v>
      </c>
      <c r="J463" s="281" t="s">
        <v>45</v>
      </c>
      <c r="K463" s="281" t="s">
        <v>9009</v>
      </c>
      <c r="L463" s="194" t="s">
        <v>20</v>
      </c>
      <c r="M463" s="5" t="s">
        <v>4902</v>
      </c>
      <c r="N463" s="282">
        <v>44615</v>
      </c>
      <c r="O463" s="283">
        <v>44604</v>
      </c>
      <c r="P463" s="283">
        <v>44613</v>
      </c>
      <c r="Q463" s="284">
        <v>44613</v>
      </c>
      <c r="R463" s="285" t="s">
        <v>4482</v>
      </c>
      <c r="S463" s="284"/>
      <c r="T463" s="286" t="s">
        <v>605</v>
      </c>
      <c r="U463" s="287" t="s">
        <v>3898</v>
      </c>
      <c r="V463" s="135" t="s">
        <v>3898</v>
      </c>
      <c r="W463" s="276" t="s">
        <v>5400</v>
      </c>
    </row>
    <row r="464" spans="1:23" s="272" customFormat="1" ht="18" customHeight="1" x14ac:dyDescent="0.3">
      <c r="A464" s="295" t="s">
        <v>3627</v>
      </c>
      <c r="B464" s="8">
        <v>5194805</v>
      </c>
      <c r="C464" s="277" t="s">
        <v>7836</v>
      </c>
      <c r="D464" s="288">
        <v>44750</v>
      </c>
      <c r="E464" s="279" t="s">
        <v>594</v>
      </c>
      <c r="F464" s="289">
        <v>44602</v>
      </c>
      <c r="G464" s="135" t="s">
        <v>4906</v>
      </c>
      <c r="H464" s="135" t="s">
        <v>686</v>
      </c>
      <c r="I464" s="281" t="s">
        <v>8862</v>
      </c>
      <c r="J464" s="281" t="s">
        <v>18</v>
      </c>
      <c r="K464" s="281" t="s">
        <v>9005</v>
      </c>
      <c r="L464" s="135" t="s">
        <v>27</v>
      </c>
      <c r="M464" s="5" t="s">
        <v>4905</v>
      </c>
      <c r="N464" s="282">
        <v>44775</v>
      </c>
      <c r="O464" s="283">
        <v>44765</v>
      </c>
      <c r="P464" s="283">
        <v>44758</v>
      </c>
      <c r="Q464" s="284">
        <v>44767</v>
      </c>
      <c r="R464" s="285" t="s">
        <v>4685</v>
      </c>
      <c r="S464" s="284"/>
      <c r="T464" s="286" t="s">
        <v>609</v>
      </c>
      <c r="U464" s="287" t="s">
        <v>3898</v>
      </c>
      <c r="V464" s="291" t="s">
        <v>3366</v>
      </c>
      <c r="W464" s="276" t="s">
        <v>5401</v>
      </c>
    </row>
    <row r="465" spans="1:23" s="272" customFormat="1" ht="18" customHeight="1" x14ac:dyDescent="0.3">
      <c r="A465" s="295" t="s">
        <v>1581</v>
      </c>
      <c r="B465" s="276" t="s">
        <v>630</v>
      </c>
      <c r="C465" s="277" t="s">
        <v>630</v>
      </c>
      <c r="D465" s="288">
        <v>44767</v>
      </c>
      <c r="E465" s="279" t="s">
        <v>630</v>
      </c>
      <c r="F465" s="289">
        <v>44602</v>
      </c>
      <c r="G465" s="135" t="s">
        <v>4907</v>
      </c>
      <c r="H465" s="194" t="s">
        <v>232</v>
      </c>
      <c r="I465" s="281" t="s">
        <v>8863</v>
      </c>
      <c r="J465" s="281" t="s">
        <v>18</v>
      </c>
      <c r="K465" s="281" t="s">
        <v>9005</v>
      </c>
      <c r="L465" s="135" t="s">
        <v>11</v>
      </c>
      <c r="M465" s="5" t="s">
        <v>4908</v>
      </c>
      <c r="N465" s="282" t="s">
        <v>1253</v>
      </c>
      <c r="O465" s="283" t="s">
        <v>1253</v>
      </c>
      <c r="P465" s="283" t="s">
        <v>1253</v>
      </c>
      <c r="Q465" s="284" t="s">
        <v>1253</v>
      </c>
      <c r="R465" s="285" t="s">
        <v>4685</v>
      </c>
      <c r="S465" s="280" t="s">
        <v>1253</v>
      </c>
      <c r="T465" s="286" t="s">
        <v>605</v>
      </c>
      <c r="U465" s="287" t="s">
        <v>3898</v>
      </c>
      <c r="V465" s="135"/>
      <c r="W465" s="276" t="s">
        <v>630</v>
      </c>
    </row>
    <row r="466" spans="1:23" s="272" customFormat="1" ht="18" customHeight="1" x14ac:dyDescent="0.3">
      <c r="A466" s="295" t="s">
        <v>3627</v>
      </c>
      <c r="B466" s="124">
        <v>4973496</v>
      </c>
      <c r="C466" s="277" t="s">
        <v>6660</v>
      </c>
      <c r="D466" s="288">
        <v>44614</v>
      </c>
      <c r="E466" s="279" t="s">
        <v>594</v>
      </c>
      <c r="F466" s="289">
        <v>44602</v>
      </c>
      <c r="G466" s="135" t="s">
        <v>4909</v>
      </c>
      <c r="H466" s="135" t="s">
        <v>687</v>
      </c>
      <c r="I466" s="281" t="s">
        <v>7086</v>
      </c>
      <c r="J466" s="281" t="s">
        <v>45</v>
      </c>
      <c r="K466" s="281" t="s">
        <v>9009</v>
      </c>
      <c r="L466" s="135" t="s">
        <v>27</v>
      </c>
      <c r="M466" s="5" t="s">
        <v>4910</v>
      </c>
      <c r="N466" s="282">
        <v>44621</v>
      </c>
      <c r="O466" s="283">
        <v>44618</v>
      </c>
      <c r="P466" s="283">
        <v>44616</v>
      </c>
      <c r="Q466" s="284">
        <v>44620</v>
      </c>
      <c r="R466" s="285" t="s">
        <v>4482</v>
      </c>
      <c r="S466" s="284"/>
      <c r="T466" s="286" t="s">
        <v>2564</v>
      </c>
      <c r="U466" s="287" t="s">
        <v>3898</v>
      </c>
      <c r="V466" s="287" t="s">
        <v>3899</v>
      </c>
      <c r="W466" s="276" t="s">
        <v>5402</v>
      </c>
    </row>
    <row r="467" spans="1:23" s="272" customFormat="1" ht="18" customHeight="1" x14ac:dyDescent="0.3">
      <c r="A467" s="295" t="s">
        <v>3627</v>
      </c>
      <c r="B467" s="124">
        <v>5028679</v>
      </c>
      <c r="C467" s="277" t="s">
        <v>6661</v>
      </c>
      <c r="D467" s="288">
        <v>44663</v>
      </c>
      <c r="E467" s="279" t="s">
        <v>594</v>
      </c>
      <c r="F467" s="289">
        <v>44602</v>
      </c>
      <c r="G467" s="135" t="s">
        <v>4911</v>
      </c>
      <c r="H467" s="135" t="s">
        <v>102</v>
      </c>
      <c r="I467" s="281" t="s">
        <v>685</v>
      </c>
      <c r="J467" s="281" t="s">
        <v>645</v>
      </c>
      <c r="K467" s="281" t="s">
        <v>9002</v>
      </c>
      <c r="L467" s="135" t="s">
        <v>20</v>
      </c>
      <c r="M467" s="5" t="s">
        <v>4912</v>
      </c>
      <c r="N467" s="282">
        <v>44685</v>
      </c>
      <c r="O467" s="283">
        <v>44672</v>
      </c>
      <c r="P467" s="283">
        <v>44671</v>
      </c>
      <c r="Q467" s="284">
        <v>44672</v>
      </c>
      <c r="R467" s="285" t="s">
        <v>4490</v>
      </c>
      <c r="S467" s="284"/>
      <c r="T467" s="286" t="s">
        <v>605</v>
      </c>
      <c r="U467" s="287" t="s">
        <v>3898</v>
      </c>
      <c r="V467" s="135" t="s">
        <v>2821</v>
      </c>
      <c r="W467" s="276" t="s">
        <v>5403</v>
      </c>
    </row>
    <row r="468" spans="1:23" s="272" customFormat="1" ht="18" customHeight="1" x14ac:dyDescent="0.3">
      <c r="A468" s="295" t="s">
        <v>5</v>
      </c>
      <c r="B468" s="8">
        <v>5243879</v>
      </c>
      <c r="C468" s="277" t="s">
        <v>8536</v>
      </c>
      <c r="D468" s="288">
        <v>44779</v>
      </c>
      <c r="E468" s="279" t="s">
        <v>594</v>
      </c>
      <c r="F468" s="289">
        <v>44602</v>
      </c>
      <c r="G468" s="135" t="s">
        <v>4913</v>
      </c>
      <c r="H468" s="135" t="s">
        <v>102</v>
      </c>
      <c r="I468" s="281" t="s">
        <v>685</v>
      </c>
      <c r="J468" s="281" t="s">
        <v>645</v>
      </c>
      <c r="K468" s="281" t="s">
        <v>9002</v>
      </c>
      <c r="L468" s="194" t="s">
        <v>87</v>
      </c>
      <c r="M468" s="5" t="s">
        <v>4914</v>
      </c>
      <c r="N468" s="282">
        <v>44808</v>
      </c>
      <c r="O468" s="283">
        <v>44806</v>
      </c>
      <c r="P468" s="283">
        <v>44789</v>
      </c>
      <c r="Q468" s="284">
        <v>44806</v>
      </c>
      <c r="R468" s="285" t="s">
        <v>4490</v>
      </c>
      <c r="S468" s="284"/>
      <c r="T468" s="286" t="s">
        <v>605</v>
      </c>
      <c r="U468" s="287" t="s">
        <v>3898</v>
      </c>
      <c r="V468" s="135"/>
      <c r="W468" s="276" t="s">
        <v>5404</v>
      </c>
    </row>
    <row r="469" spans="1:23" s="272" customFormat="1" ht="18" customHeight="1" x14ac:dyDescent="0.3">
      <c r="A469" s="295" t="s">
        <v>3627</v>
      </c>
      <c r="B469" s="124">
        <v>4929687</v>
      </c>
      <c r="C469" s="277" t="s">
        <v>6662</v>
      </c>
      <c r="D469" s="288">
        <v>44603</v>
      </c>
      <c r="E469" s="279" t="s">
        <v>594</v>
      </c>
      <c r="F469" s="289">
        <v>44602</v>
      </c>
      <c r="G469" s="135" t="s">
        <v>4915</v>
      </c>
      <c r="H469" s="135" t="s">
        <v>4738</v>
      </c>
      <c r="I469" s="281" t="s">
        <v>2454</v>
      </c>
      <c r="J469" s="281" t="s">
        <v>45</v>
      </c>
      <c r="K469" s="281" t="s">
        <v>9009</v>
      </c>
      <c r="L469" s="135" t="s">
        <v>20</v>
      </c>
      <c r="M469" s="5" t="s">
        <v>4916</v>
      </c>
      <c r="N469" s="282">
        <v>44614</v>
      </c>
      <c r="O469" s="283">
        <v>44614</v>
      </c>
      <c r="P469" s="283">
        <v>44608</v>
      </c>
      <c r="Q469" s="284">
        <v>44614</v>
      </c>
      <c r="R469" s="285" t="s">
        <v>4495</v>
      </c>
      <c r="S469" s="284"/>
      <c r="T469" s="286" t="s">
        <v>605</v>
      </c>
      <c r="U469" s="287" t="s">
        <v>3898</v>
      </c>
      <c r="V469" s="135" t="s">
        <v>3898</v>
      </c>
      <c r="W469" s="276" t="s">
        <v>5405</v>
      </c>
    </row>
    <row r="470" spans="1:23" s="272" customFormat="1" ht="18" customHeight="1" x14ac:dyDescent="0.3">
      <c r="A470" s="295" t="s">
        <v>3627</v>
      </c>
      <c r="B470" s="124">
        <v>4885693</v>
      </c>
      <c r="C470" s="277" t="s">
        <v>6663</v>
      </c>
      <c r="D470" s="288">
        <v>44604</v>
      </c>
      <c r="E470" s="279" t="s">
        <v>594</v>
      </c>
      <c r="F470" s="289">
        <v>44603</v>
      </c>
      <c r="G470" s="135" t="s">
        <v>4923</v>
      </c>
      <c r="H470" s="135" t="s">
        <v>250</v>
      </c>
      <c r="I470" s="281" t="s">
        <v>4644</v>
      </c>
      <c r="J470" s="281" t="s">
        <v>8377</v>
      </c>
      <c r="K470" s="281" t="s">
        <v>9004</v>
      </c>
      <c r="L470" s="135" t="s">
        <v>20</v>
      </c>
      <c r="M470" s="5" t="s">
        <v>4921</v>
      </c>
      <c r="N470" s="282">
        <v>44609</v>
      </c>
      <c r="O470" s="283">
        <v>44608</v>
      </c>
      <c r="P470" s="283">
        <v>44608</v>
      </c>
      <c r="Q470" s="284">
        <v>44608</v>
      </c>
      <c r="R470" s="285" t="s">
        <v>4485</v>
      </c>
      <c r="S470" s="284"/>
      <c r="T470" s="286" t="s">
        <v>2564</v>
      </c>
      <c r="U470" s="287" t="s">
        <v>3898</v>
      </c>
      <c r="V470" s="135" t="s">
        <v>3898</v>
      </c>
      <c r="W470" s="276" t="s">
        <v>5406</v>
      </c>
    </row>
    <row r="471" spans="1:23" s="272" customFormat="1" ht="18" customHeight="1" x14ac:dyDescent="0.3">
      <c r="A471" s="295" t="s">
        <v>3627</v>
      </c>
      <c r="B471" s="124">
        <v>4948347</v>
      </c>
      <c r="C471" s="277" t="s">
        <v>6664</v>
      </c>
      <c r="D471" s="288">
        <v>44614</v>
      </c>
      <c r="E471" s="279" t="s">
        <v>594</v>
      </c>
      <c r="F471" s="289">
        <v>44603</v>
      </c>
      <c r="G471" s="135" t="s">
        <v>4920</v>
      </c>
      <c r="H471" s="135" t="s">
        <v>37</v>
      </c>
      <c r="I471" s="281" t="s">
        <v>685</v>
      </c>
      <c r="J471" s="281" t="s">
        <v>18</v>
      </c>
      <c r="K471" s="281" t="s">
        <v>9005</v>
      </c>
      <c r="L471" s="135" t="s">
        <v>20</v>
      </c>
      <c r="M471" s="5" t="s">
        <v>4919</v>
      </c>
      <c r="N471" s="282">
        <v>44620</v>
      </c>
      <c r="O471" s="283">
        <v>44614</v>
      </c>
      <c r="P471" s="283">
        <v>44614</v>
      </c>
      <c r="Q471" s="284">
        <v>44615</v>
      </c>
      <c r="R471" s="285" t="s">
        <v>4686</v>
      </c>
      <c r="S471" s="284"/>
      <c r="T471" s="286" t="s">
        <v>605</v>
      </c>
      <c r="U471" s="287" t="s">
        <v>3898</v>
      </c>
      <c r="V471" s="135" t="s">
        <v>3898</v>
      </c>
      <c r="W471" s="276" t="s">
        <v>5407</v>
      </c>
    </row>
    <row r="472" spans="1:23" s="272" customFormat="1" ht="18" customHeight="1" x14ac:dyDescent="0.3">
      <c r="A472" s="295" t="s">
        <v>3627</v>
      </c>
      <c r="B472" s="135">
        <v>4964767</v>
      </c>
      <c r="C472" s="277" t="s">
        <v>6665</v>
      </c>
      <c r="D472" s="288">
        <v>44621</v>
      </c>
      <c r="E472" s="279" t="s">
        <v>594</v>
      </c>
      <c r="F472" s="289">
        <v>44603</v>
      </c>
      <c r="G472" s="194" t="s">
        <v>7906</v>
      </c>
      <c r="H472" s="135" t="s">
        <v>16</v>
      </c>
      <c r="I472" s="281" t="s">
        <v>7086</v>
      </c>
      <c r="J472" s="281" t="s">
        <v>45</v>
      </c>
      <c r="K472" s="281" t="s">
        <v>9009</v>
      </c>
      <c r="L472" s="135" t="s">
        <v>20</v>
      </c>
      <c r="M472" s="5" t="s">
        <v>4922</v>
      </c>
      <c r="N472" s="282">
        <v>44627</v>
      </c>
      <c r="O472" s="283">
        <v>44623</v>
      </c>
      <c r="P472" s="283">
        <v>44623</v>
      </c>
      <c r="Q472" s="284">
        <v>44623</v>
      </c>
      <c r="R472" s="285" t="s">
        <v>4495</v>
      </c>
      <c r="S472" s="284"/>
      <c r="T472" s="286" t="s">
        <v>605</v>
      </c>
      <c r="U472" s="287" t="s">
        <v>3898</v>
      </c>
      <c r="V472" s="287" t="s">
        <v>3899</v>
      </c>
      <c r="W472" s="276" t="s">
        <v>5408</v>
      </c>
    </row>
    <row r="473" spans="1:23" s="272" customFormat="1" ht="18" customHeight="1" x14ac:dyDescent="0.3">
      <c r="A473" s="295" t="s">
        <v>3627</v>
      </c>
      <c r="B473" s="124">
        <v>4975977</v>
      </c>
      <c r="C473" s="277" t="s">
        <v>6666</v>
      </c>
      <c r="D473" s="288">
        <v>44615</v>
      </c>
      <c r="E473" s="279" t="s">
        <v>594</v>
      </c>
      <c r="F473" s="289">
        <v>44603</v>
      </c>
      <c r="G473" s="135" t="s">
        <v>4917</v>
      </c>
      <c r="H473" s="135" t="s">
        <v>4712</v>
      </c>
      <c r="I473" s="281" t="s">
        <v>17</v>
      </c>
      <c r="J473" s="281" t="s">
        <v>45</v>
      </c>
      <c r="K473" s="281" t="s">
        <v>9009</v>
      </c>
      <c r="L473" s="135" t="s">
        <v>20</v>
      </c>
      <c r="M473" s="5" t="s">
        <v>4903</v>
      </c>
      <c r="N473" s="282">
        <v>44644</v>
      </c>
      <c r="O473" s="283">
        <v>44641</v>
      </c>
      <c r="P473" s="283">
        <v>44641</v>
      </c>
      <c r="Q473" s="284">
        <v>44642</v>
      </c>
      <c r="R473" s="285" t="s">
        <v>4482</v>
      </c>
      <c r="S473" s="284"/>
      <c r="T473" s="286" t="s">
        <v>609</v>
      </c>
      <c r="U473" s="287" t="s">
        <v>3898</v>
      </c>
      <c r="V473" s="287" t="s">
        <v>3899</v>
      </c>
      <c r="W473" s="276" t="s">
        <v>5409</v>
      </c>
    </row>
    <row r="474" spans="1:23" s="272" customFormat="1" ht="18" customHeight="1" x14ac:dyDescent="0.3">
      <c r="A474" s="295" t="s">
        <v>3627</v>
      </c>
      <c r="B474" s="135">
        <v>5064487</v>
      </c>
      <c r="C474" s="277" t="s">
        <v>6667</v>
      </c>
      <c r="D474" s="288">
        <v>44671</v>
      </c>
      <c r="E474" s="279" t="s">
        <v>594</v>
      </c>
      <c r="F474" s="289">
        <v>44604</v>
      </c>
      <c r="G474" s="135" t="s">
        <v>4701</v>
      </c>
      <c r="H474" s="135" t="s">
        <v>4126</v>
      </c>
      <c r="I474" s="281" t="s">
        <v>8538</v>
      </c>
      <c r="J474" s="281" t="s">
        <v>18</v>
      </c>
      <c r="K474" s="281" t="s">
        <v>9005</v>
      </c>
      <c r="L474" s="135" t="s">
        <v>20</v>
      </c>
      <c r="M474" s="5" t="s">
        <v>4748</v>
      </c>
      <c r="N474" s="282">
        <v>44685</v>
      </c>
      <c r="O474" s="283">
        <v>44680</v>
      </c>
      <c r="P474" s="283">
        <v>44674</v>
      </c>
      <c r="Q474" s="284">
        <v>44680</v>
      </c>
      <c r="R474" s="285" t="s">
        <v>4686</v>
      </c>
      <c r="S474" s="284"/>
      <c r="T474" s="286" t="s">
        <v>605</v>
      </c>
      <c r="U474" s="287" t="s">
        <v>3898</v>
      </c>
      <c r="V474" s="135" t="s">
        <v>2821</v>
      </c>
      <c r="W474" s="276" t="s">
        <v>5410</v>
      </c>
    </row>
    <row r="475" spans="1:23" s="272" customFormat="1" ht="18" customHeight="1" x14ac:dyDescent="0.3">
      <c r="A475" s="295" t="s">
        <v>3627</v>
      </c>
      <c r="B475" s="124">
        <v>4998444</v>
      </c>
      <c r="C475" s="277" t="s">
        <v>6668</v>
      </c>
      <c r="D475" s="288">
        <v>44629</v>
      </c>
      <c r="E475" s="279" t="s">
        <v>594</v>
      </c>
      <c r="F475" s="289">
        <v>44604</v>
      </c>
      <c r="G475" s="135" t="s">
        <v>4930</v>
      </c>
      <c r="H475" s="135" t="s">
        <v>57</v>
      </c>
      <c r="I475" s="281" t="s">
        <v>8538</v>
      </c>
      <c r="J475" s="281" t="s">
        <v>18</v>
      </c>
      <c r="K475" s="281" t="s">
        <v>9005</v>
      </c>
      <c r="L475" s="135" t="s">
        <v>20</v>
      </c>
      <c r="M475" s="5" t="s">
        <v>4931</v>
      </c>
      <c r="N475" s="282">
        <v>44653</v>
      </c>
      <c r="O475" s="283">
        <v>44641</v>
      </c>
      <c r="P475" s="283">
        <v>44632</v>
      </c>
      <c r="Q475" s="284">
        <v>44644</v>
      </c>
      <c r="R475" s="285" t="s">
        <v>4686</v>
      </c>
      <c r="S475" s="284"/>
      <c r="T475" s="286" t="s">
        <v>623</v>
      </c>
      <c r="U475" s="287" t="s">
        <v>3898</v>
      </c>
      <c r="V475" s="135" t="s">
        <v>5568</v>
      </c>
      <c r="W475" s="276" t="s">
        <v>5411</v>
      </c>
    </row>
    <row r="476" spans="1:23" s="272" customFormat="1" ht="18" customHeight="1" x14ac:dyDescent="0.3">
      <c r="A476" s="295" t="s">
        <v>3627</v>
      </c>
      <c r="B476" s="135">
        <v>4948353</v>
      </c>
      <c r="C476" s="277" t="s">
        <v>6669</v>
      </c>
      <c r="D476" s="288">
        <v>44606</v>
      </c>
      <c r="E476" s="279" t="s">
        <v>594</v>
      </c>
      <c r="F476" s="289">
        <v>44604</v>
      </c>
      <c r="G476" s="135" t="s">
        <v>4926</v>
      </c>
      <c r="H476" s="135" t="s">
        <v>102</v>
      </c>
      <c r="I476" s="281" t="s">
        <v>685</v>
      </c>
      <c r="J476" s="281" t="s">
        <v>45</v>
      </c>
      <c r="K476" s="281" t="s">
        <v>9009</v>
      </c>
      <c r="L476" s="135" t="s">
        <v>20</v>
      </c>
      <c r="M476" s="5" t="s">
        <v>4779</v>
      </c>
      <c r="N476" s="282">
        <v>44621</v>
      </c>
      <c r="O476" s="283">
        <v>44610</v>
      </c>
      <c r="P476" s="283">
        <v>44608</v>
      </c>
      <c r="Q476" s="284">
        <v>44613</v>
      </c>
      <c r="R476" s="285" t="s">
        <v>4482</v>
      </c>
      <c r="S476" s="284"/>
      <c r="T476" s="286" t="s">
        <v>605</v>
      </c>
      <c r="U476" s="287" t="s">
        <v>3898</v>
      </c>
      <c r="V476" s="287" t="s">
        <v>3899</v>
      </c>
      <c r="W476" s="276" t="s">
        <v>5412</v>
      </c>
    </row>
    <row r="477" spans="1:23" s="272" customFormat="1" ht="18" customHeight="1" x14ac:dyDescent="0.3">
      <c r="A477" s="295" t="s">
        <v>3627</v>
      </c>
      <c r="B477" s="8">
        <v>5152959</v>
      </c>
      <c r="C477" s="277" t="s">
        <v>7087</v>
      </c>
      <c r="D477" s="288">
        <v>44739</v>
      </c>
      <c r="E477" s="279" t="s">
        <v>594</v>
      </c>
      <c r="F477" s="289">
        <v>44604</v>
      </c>
      <c r="G477" s="135" t="s">
        <v>4925</v>
      </c>
      <c r="H477" s="135" t="s">
        <v>4150</v>
      </c>
      <c r="I477" s="281" t="s">
        <v>17</v>
      </c>
      <c r="J477" s="281" t="s">
        <v>18</v>
      </c>
      <c r="K477" s="281" t="s">
        <v>9005</v>
      </c>
      <c r="L477" s="135" t="s">
        <v>11</v>
      </c>
      <c r="M477" s="5" t="s">
        <v>4767</v>
      </c>
      <c r="N477" s="282">
        <v>44745</v>
      </c>
      <c r="O477" s="283">
        <v>44742</v>
      </c>
      <c r="P477" s="283">
        <v>44740</v>
      </c>
      <c r="Q477" s="284">
        <v>44742</v>
      </c>
      <c r="R477" s="285" t="s">
        <v>4685</v>
      </c>
      <c r="S477" s="284"/>
      <c r="T477" s="286" t="s">
        <v>623</v>
      </c>
      <c r="U477" s="287" t="s">
        <v>3898</v>
      </c>
      <c r="V477" s="135" t="s">
        <v>5599</v>
      </c>
      <c r="W477" s="276" t="s">
        <v>5413</v>
      </c>
    </row>
    <row r="478" spans="1:23" s="272" customFormat="1" ht="18" customHeight="1" x14ac:dyDescent="0.3">
      <c r="A478" s="295" t="s">
        <v>3627</v>
      </c>
      <c r="B478" s="135">
        <v>4955460</v>
      </c>
      <c r="C478" s="277" t="s">
        <v>6670</v>
      </c>
      <c r="D478" s="288">
        <v>44606</v>
      </c>
      <c r="E478" s="279" t="s">
        <v>594</v>
      </c>
      <c r="F478" s="289">
        <v>44605</v>
      </c>
      <c r="G478" s="135" t="s">
        <v>4929</v>
      </c>
      <c r="H478" s="135" t="s">
        <v>82</v>
      </c>
      <c r="I478" s="281" t="s">
        <v>4644</v>
      </c>
      <c r="J478" s="281" t="s">
        <v>45</v>
      </c>
      <c r="K478" s="281" t="s">
        <v>9009</v>
      </c>
      <c r="L478" s="135" t="s">
        <v>20</v>
      </c>
      <c r="M478" s="5" t="s">
        <v>4928</v>
      </c>
      <c r="N478" s="282">
        <v>44614</v>
      </c>
      <c r="O478" s="283">
        <v>44611</v>
      </c>
      <c r="P478" s="283">
        <v>44613</v>
      </c>
      <c r="Q478" s="284">
        <v>44613</v>
      </c>
      <c r="R478" s="285" t="s">
        <v>4482</v>
      </c>
      <c r="S478" s="284"/>
      <c r="T478" s="286" t="s">
        <v>605</v>
      </c>
      <c r="U478" s="287" t="s">
        <v>3898</v>
      </c>
      <c r="V478" s="135" t="s">
        <v>3898</v>
      </c>
      <c r="W478" s="276" t="s">
        <v>5414</v>
      </c>
    </row>
    <row r="479" spans="1:23" s="272" customFormat="1" ht="18" customHeight="1" x14ac:dyDescent="0.3">
      <c r="A479" s="295" t="s">
        <v>3627</v>
      </c>
      <c r="B479" s="135">
        <v>5064431</v>
      </c>
      <c r="C479" s="277" t="s">
        <v>6671</v>
      </c>
      <c r="D479" s="288">
        <v>44676</v>
      </c>
      <c r="E479" s="279" t="s">
        <v>594</v>
      </c>
      <c r="F479" s="289">
        <v>44606</v>
      </c>
      <c r="G479" s="135" t="s">
        <v>4934</v>
      </c>
      <c r="H479" s="135" t="s">
        <v>686</v>
      </c>
      <c r="I479" s="281" t="s">
        <v>8862</v>
      </c>
      <c r="J479" s="281" t="s">
        <v>18</v>
      </c>
      <c r="K479" s="281" t="s">
        <v>9005</v>
      </c>
      <c r="L479" s="135" t="s">
        <v>20</v>
      </c>
      <c r="M479" s="5" t="s">
        <v>4918</v>
      </c>
      <c r="N479" s="282">
        <v>44685</v>
      </c>
      <c r="O479" s="283">
        <v>44678</v>
      </c>
      <c r="P479" s="283">
        <v>44674</v>
      </c>
      <c r="Q479" s="284">
        <v>44679</v>
      </c>
      <c r="R479" s="285" t="s">
        <v>4686</v>
      </c>
      <c r="S479" s="284"/>
      <c r="T479" s="286" t="s">
        <v>623</v>
      </c>
      <c r="U479" s="287" t="s">
        <v>3898</v>
      </c>
      <c r="V479" s="135" t="s">
        <v>2821</v>
      </c>
      <c r="W479" s="276" t="s">
        <v>5415</v>
      </c>
    </row>
    <row r="480" spans="1:23" s="272" customFormat="1" ht="18" customHeight="1" x14ac:dyDescent="0.3">
      <c r="A480" s="295" t="s">
        <v>1581</v>
      </c>
      <c r="B480" s="276" t="s">
        <v>630</v>
      </c>
      <c r="C480" s="277" t="s">
        <v>630</v>
      </c>
      <c r="D480" s="288">
        <v>44615</v>
      </c>
      <c r="E480" s="279" t="s">
        <v>630</v>
      </c>
      <c r="F480" s="289">
        <v>44606</v>
      </c>
      <c r="G480" s="135" t="s">
        <v>4935</v>
      </c>
      <c r="H480" s="135" t="s">
        <v>686</v>
      </c>
      <c r="I480" s="281" t="s">
        <v>8862</v>
      </c>
      <c r="J480" s="281" t="s">
        <v>18</v>
      </c>
      <c r="K480" s="281" t="s">
        <v>9005</v>
      </c>
      <c r="L480" s="135" t="s">
        <v>27</v>
      </c>
      <c r="M480" s="5" t="s">
        <v>4766</v>
      </c>
      <c r="N480" s="282" t="s">
        <v>1253</v>
      </c>
      <c r="O480" s="283" t="s">
        <v>1253</v>
      </c>
      <c r="P480" s="283" t="s">
        <v>1253</v>
      </c>
      <c r="Q480" s="284" t="s">
        <v>1253</v>
      </c>
      <c r="R480" s="285" t="s">
        <v>4685</v>
      </c>
      <c r="S480" s="280" t="s">
        <v>1253</v>
      </c>
      <c r="T480" s="286" t="s">
        <v>623</v>
      </c>
      <c r="U480" s="287" t="s">
        <v>3898</v>
      </c>
      <c r="V480" s="135"/>
      <c r="W480" s="276" t="s">
        <v>630</v>
      </c>
    </row>
    <row r="481" spans="1:23" s="272" customFormat="1" ht="18" customHeight="1" x14ac:dyDescent="0.3">
      <c r="A481" s="295" t="s">
        <v>3627</v>
      </c>
      <c r="B481" s="135">
        <v>5162858</v>
      </c>
      <c r="C481" s="277" t="s">
        <v>7460</v>
      </c>
      <c r="D481" s="288">
        <v>44734</v>
      </c>
      <c r="E481" s="279" t="s">
        <v>594</v>
      </c>
      <c r="F481" s="289">
        <v>44606</v>
      </c>
      <c r="G481" s="135" t="s">
        <v>4936</v>
      </c>
      <c r="H481" s="135" t="s">
        <v>3708</v>
      </c>
      <c r="I481" s="281" t="s">
        <v>2454</v>
      </c>
      <c r="J481" s="281" t="s">
        <v>626</v>
      </c>
      <c r="K481" s="281" t="s">
        <v>9003</v>
      </c>
      <c r="L481" s="135" t="s">
        <v>438</v>
      </c>
      <c r="M481" s="5" t="s">
        <v>4927</v>
      </c>
      <c r="N481" s="282">
        <v>44748</v>
      </c>
      <c r="O481" s="283">
        <v>44746</v>
      </c>
      <c r="P481" s="283">
        <v>44741</v>
      </c>
      <c r="Q481" s="284">
        <v>44744</v>
      </c>
      <c r="R481" s="285" t="s">
        <v>4687</v>
      </c>
      <c r="S481" s="284"/>
      <c r="T481" s="286" t="s">
        <v>623</v>
      </c>
      <c r="U481" s="287" t="s">
        <v>3898</v>
      </c>
      <c r="V481" s="135" t="s">
        <v>5599</v>
      </c>
      <c r="W481" s="276" t="s">
        <v>5416</v>
      </c>
    </row>
    <row r="482" spans="1:23" s="272" customFormat="1" ht="18" customHeight="1" x14ac:dyDescent="0.3">
      <c r="A482" s="295" t="s">
        <v>1581</v>
      </c>
      <c r="B482" s="276" t="s">
        <v>630</v>
      </c>
      <c r="C482" s="277" t="s">
        <v>630</v>
      </c>
      <c r="D482" s="288">
        <v>44618</v>
      </c>
      <c r="E482" s="279" t="s">
        <v>630</v>
      </c>
      <c r="F482" s="289">
        <v>44606</v>
      </c>
      <c r="G482" s="135" t="s">
        <v>4924</v>
      </c>
      <c r="H482" s="135" t="s">
        <v>175</v>
      </c>
      <c r="I482" s="281" t="s">
        <v>8863</v>
      </c>
      <c r="J482" s="281" t="s">
        <v>18</v>
      </c>
      <c r="K482" s="281" t="s">
        <v>9005</v>
      </c>
      <c r="L482" s="135" t="s">
        <v>20</v>
      </c>
      <c r="M482" s="5" t="s">
        <v>4743</v>
      </c>
      <c r="N482" s="282" t="s">
        <v>1253</v>
      </c>
      <c r="O482" s="283" t="s">
        <v>1253</v>
      </c>
      <c r="P482" s="283" t="s">
        <v>1253</v>
      </c>
      <c r="Q482" s="284" t="s">
        <v>1253</v>
      </c>
      <c r="R482" s="285" t="s">
        <v>4686</v>
      </c>
      <c r="S482" s="280" t="s">
        <v>1253</v>
      </c>
      <c r="T482" s="286" t="s">
        <v>605</v>
      </c>
      <c r="U482" s="287" t="s">
        <v>3898</v>
      </c>
      <c r="V482" s="135"/>
      <c r="W482" s="276" t="s">
        <v>630</v>
      </c>
    </row>
    <row r="483" spans="1:23" s="272" customFormat="1" ht="18" customHeight="1" x14ac:dyDescent="0.3">
      <c r="A483" s="295" t="s">
        <v>3627</v>
      </c>
      <c r="B483" s="135">
        <v>4948358</v>
      </c>
      <c r="C483" s="277" t="s">
        <v>6672</v>
      </c>
      <c r="D483" s="288">
        <v>44606</v>
      </c>
      <c r="E483" s="279" t="s">
        <v>594</v>
      </c>
      <c r="F483" s="289">
        <v>44606</v>
      </c>
      <c r="G483" s="135" t="s">
        <v>4932</v>
      </c>
      <c r="H483" s="135" t="s">
        <v>175</v>
      </c>
      <c r="I483" s="281" t="s">
        <v>8863</v>
      </c>
      <c r="J483" s="281" t="s">
        <v>2943</v>
      </c>
      <c r="K483" s="281">
        <v>2400000</v>
      </c>
      <c r="L483" s="135" t="s">
        <v>20</v>
      </c>
      <c r="M483" s="5" t="s">
        <v>4933</v>
      </c>
      <c r="N483" s="282">
        <v>44615</v>
      </c>
      <c r="O483" s="283">
        <v>44613</v>
      </c>
      <c r="P483" s="283">
        <v>44608</v>
      </c>
      <c r="Q483" s="284" t="s">
        <v>1685</v>
      </c>
      <c r="R483" s="285" t="s">
        <v>6447</v>
      </c>
      <c r="S483" s="284"/>
      <c r="T483" s="286" t="s">
        <v>623</v>
      </c>
      <c r="U483" s="287" t="s">
        <v>3898</v>
      </c>
      <c r="V483" s="135" t="s">
        <v>3898</v>
      </c>
      <c r="W483" s="276" t="s">
        <v>5417</v>
      </c>
    </row>
    <row r="484" spans="1:23" s="272" customFormat="1" ht="18" customHeight="1" x14ac:dyDescent="0.3">
      <c r="A484" s="295" t="s">
        <v>3627</v>
      </c>
      <c r="B484" s="328">
        <v>5204119</v>
      </c>
      <c r="C484" s="277" t="s">
        <v>8147</v>
      </c>
      <c r="D484" s="288">
        <v>44756</v>
      </c>
      <c r="E484" s="279" t="s">
        <v>594</v>
      </c>
      <c r="F484" s="289">
        <v>44606</v>
      </c>
      <c r="G484" s="135" t="s">
        <v>4943</v>
      </c>
      <c r="H484" s="194" t="s">
        <v>137</v>
      </c>
      <c r="I484" s="281" t="s">
        <v>17</v>
      </c>
      <c r="J484" s="281" t="s">
        <v>18</v>
      </c>
      <c r="K484" s="281" t="s">
        <v>9005</v>
      </c>
      <c r="L484" s="135" t="s">
        <v>354</v>
      </c>
      <c r="M484" s="5" t="s">
        <v>4944</v>
      </c>
      <c r="N484" s="282">
        <v>44785</v>
      </c>
      <c r="O484" s="283">
        <v>44769</v>
      </c>
      <c r="P484" s="283">
        <v>44767</v>
      </c>
      <c r="Q484" s="284">
        <v>44769</v>
      </c>
      <c r="R484" s="285" t="s">
        <v>4685</v>
      </c>
      <c r="S484" s="284"/>
      <c r="T484" s="286" t="s">
        <v>605</v>
      </c>
      <c r="U484" s="287" t="s">
        <v>3898</v>
      </c>
      <c r="V484" s="291" t="s">
        <v>3366</v>
      </c>
      <c r="W484" s="276" t="s">
        <v>5418</v>
      </c>
    </row>
    <row r="485" spans="1:23" s="272" customFormat="1" ht="18" customHeight="1" x14ac:dyDescent="0.3">
      <c r="A485" s="295" t="s">
        <v>3627</v>
      </c>
      <c r="B485" s="135">
        <v>4966395</v>
      </c>
      <c r="C485" s="277" t="s">
        <v>6673</v>
      </c>
      <c r="D485" s="288">
        <v>44610</v>
      </c>
      <c r="E485" s="279" t="s">
        <v>594</v>
      </c>
      <c r="F485" s="289">
        <v>44606</v>
      </c>
      <c r="G485" s="135" t="s">
        <v>4942</v>
      </c>
      <c r="H485" s="135" t="s">
        <v>4126</v>
      </c>
      <c r="I485" s="281" t="s">
        <v>8538</v>
      </c>
      <c r="J485" s="281" t="s">
        <v>45</v>
      </c>
      <c r="K485" s="281" t="s">
        <v>9009</v>
      </c>
      <c r="L485" s="135" t="s">
        <v>20</v>
      </c>
      <c r="M485" s="5" t="s">
        <v>4941</v>
      </c>
      <c r="N485" s="282">
        <v>44623</v>
      </c>
      <c r="O485" s="283">
        <v>44617</v>
      </c>
      <c r="P485" s="283">
        <v>44617</v>
      </c>
      <c r="Q485" s="284">
        <v>44617</v>
      </c>
      <c r="R485" s="285" t="s">
        <v>4482</v>
      </c>
      <c r="S485" s="284"/>
      <c r="T485" s="286" t="s">
        <v>609</v>
      </c>
      <c r="U485" s="287" t="s">
        <v>3898</v>
      </c>
      <c r="V485" s="287" t="s">
        <v>3899</v>
      </c>
      <c r="W485" s="276" t="s">
        <v>5419</v>
      </c>
    </row>
    <row r="486" spans="1:23" s="272" customFormat="1" ht="18" customHeight="1" x14ac:dyDescent="0.3">
      <c r="A486" s="295" t="s">
        <v>1581</v>
      </c>
      <c r="B486" s="276" t="s">
        <v>630</v>
      </c>
      <c r="C486" s="277" t="s">
        <v>630</v>
      </c>
      <c r="D486" s="288">
        <v>44624</v>
      </c>
      <c r="E486" s="279" t="s">
        <v>630</v>
      </c>
      <c r="F486" s="289">
        <v>44606</v>
      </c>
      <c r="G486" s="135" t="s">
        <v>5053</v>
      </c>
      <c r="H486" s="135" t="s">
        <v>232</v>
      </c>
      <c r="I486" s="281" t="s">
        <v>8863</v>
      </c>
      <c r="J486" s="281" t="s">
        <v>45</v>
      </c>
      <c r="K486" s="281" t="s">
        <v>9009</v>
      </c>
      <c r="L486" s="135" t="s">
        <v>27</v>
      </c>
      <c r="M486" s="5" t="s">
        <v>4735</v>
      </c>
      <c r="N486" s="282" t="s">
        <v>1253</v>
      </c>
      <c r="O486" s="283" t="s">
        <v>1253</v>
      </c>
      <c r="P486" s="283" t="s">
        <v>1253</v>
      </c>
      <c r="Q486" s="284" t="s">
        <v>1253</v>
      </c>
      <c r="R486" s="285" t="s">
        <v>4495</v>
      </c>
      <c r="S486" s="280" t="s">
        <v>1253</v>
      </c>
      <c r="T486" s="286" t="s">
        <v>605</v>
      </c>
      <c r="U486" s="287" t="s">
        <v>3898</v>
      </c>
      <c r="V486" s="135"/>
      <c r="W486" s="276" t="s">
        <v>630</v>
      </c>
    </row>
    <row r="487" spans="1:23" s="272" customFormat="1" ht="18" customHeight="1" x14ac:dyDescent="0.3">
      <c r="A487" s="295" t="s">
        <v>3627</v>
      </c>
      <c r="B487" s="135">
        <v>5052054</v>
      </c>
      <c r="C487" s="277" t="s">
        <v>6674</v>
      </c>
      <c r="D487" s="288">
        <v>44663</v>
      </c>
      <c r="E487" s="279" t="s">
        <v>594</v>
      </c>
      <c r="F487" s="289">
        <v>44606</v>
      </c>
      <c r="G487" s="135" t="s">
        <v>4938</v>
      </c>
      <c r="H487" s="135" t="s">
        <v>102</v>
      </c>
      <c r="I487" s="281" t="s">
        <v>685</v>
      </c>
      <c r="J487" s="281" t="s">
        <v>18</v>
      </c>
      <c r="K487" s="281" t="s">
        <v>9005</v>
      </c>
      <c r="L487" s="194" t="s">
        <v>27</v>
      </c>
      <c r="M487" s="5" t="s">
        <v>4780</v>
      </c>
      <c r="N487" s="282">
        <v>44680</v>
      </c>
      <c r="O487" s="283">
        <v>44677</v>
      </c>
      <c r="P487" s="283">
        <v>44670</v>
      </c>
      <c r="Q487" s="284">
        <v>44677</v>
      </c>
      <c r="R487" s="285" t="s">
        <v>4686</v>
      </c>
      <c r="S487" s="284"/>
      <c r="T487" s="286" t="s">
        <v>623</v>
      </c>
      <c r="U487" s="287" t="s">
        <v>3898</v>
      </c>
      <c r="V487" s="135" t="s">
        <v>5568</v>
      </c>
      <c r="W487" s="276" t="s">
        <v>5420</v>
      </c>
    </row>
    <row r="488" spans="1:23" s="272" customFormat="1" ht="18" customHeight="1" x14ac:dyDescent="0.3">
      <c r="A488" s="295" t="s">
        <v>3627</v>
      </c>
      <c r="B488" s="135">
        <v>5031363</v>
      </c>
      <c r="C488" s="277" t="s">
        <v>6675</v>
      </c>
      <c r="D488" s="288">
        <v>44656</v>
      </c>
      <c r="E488" s="279" t="s">
        <v>594</v>
      </c>
      <c r="F488" s="289">
        <v>44606</v>
      </c>
      <c r="G488" s="135" t="s">
        <v>4940</v>
      </c>
      <c r="H488" s="135" t="s">
        <v>250</v>
      </c>
      <c r="I488" s="281" t="s">
        <v>4644</v>
      </c>
      <c r="J488" s="281" t="s">
        <v>18</v>
      </c>
      <c r="K488" s="281" t="s">
        <v>9005</v>
      </c>
      <c r="L488" s="135" t="s">
        <v>11</v>
      </c>
      <c r="M488" s="5" t="s">
        <v>4939</v>
      </c>
      <c r="N488" s="282">
        <v>44669</v>
      </c>
      <c r="O488" s="283">
        <v>44664</v>
      </c>
      <c r="P488" s="283">
        <v>44664</v>
      </c>
      <c r="Q488" s="284">
        <v>44664</v>
      </c>
      <c r="R488" s="285" t="s">
        <v>4685</v>
      </c>
      <c r="S488" s="284"/>
      <c r="T488" s="286" t="s">
        <v>609</v>
      </c>
      <c r="U488" s="287" t="s">
        <v>3898</v>
      </c>
      <c r="V488" s="135" t="s">
        <v>5568</v>
      </c>
      <c r="W488" s="276" t="s">
        <v>5421</v>
      </c>
    </row>
    <row r="489" spans="1:23" s="272" customFormat="1" ht="18" customHeight="1" x14ac:dyDescent="0.3">
      <c r="A489" s="295" t="s">
        <v>3627</v>
      </c>
      <c r="B489" s="124">
        <v>4963243</v>
      </c>
      <c r="C489" s="277" t="s">
        <v>6676</v>
      </c>
      <c r="D489" s="288">
        <v>44618</v>
      </c>
      <c r="E489" s="279" t="s">
        <v>594</v>
      </c>
      <c r="F489" s="289">
        <v>44606</v>
      </c>
      <c r="G489" s="135" t="s">
        <v>4945</v>
      </c>
      <c r="H489" s="135" t="s">
        <v>82</v>
      </c>
      <c r="I489" s="281" t="s">
        <v>4644</v>
      </c>
      <c r="J489" s="281" t="s">
        <v>2943</v>
      </c>
      <c r="K489" s="281">
        <v>2400000</v>
      </c>
      <c r="L489" s="135" t="s">
        <v>40</v>
      </c>
      <c r="M489" s="5" t="s">
        <v>4946</v>
      </c>
      <c r="N489" s="282">
        <v>44640</v>
      </c>
      <c r="O489" s="283">
        <v>44636</v>
      </c>
      <c r="P489" s="283">
        <v>44620</v>
      </c>
      <c r="Q489" s="284">
        <v>44624</v>
      </c>
      <c r="R489" s="285" t="s">
        <v>6447</v>
      </c>
      <c r="S489" s="284"/>
      <c r="T489" s="286" t="s">
        <v>605</v>
      </c>
      <c r="U489" s="287" t="s">
        <v>3898</v>
      </c>
      <c r="V489" s="287" t="s">
        <v>3899</v>
      </c>
      <c r="W489" s="276" t="s">
        <v>5422</v>
      </c>
    </row>
    <row r="490" spans="1:23" s="272" customFormat="1" ht="18" customHeight="1" x14ac:dyDescent="0.3">
      <c r="A490" s="295" t="s">
        <v>3627</v>
      </c>
      <c r="B490" s="8">
        <v>5269404</v>
      </c>
      <c r="C490" s="277" t="s">
        <v>8864</v>
      </c>
      <c r="D490" s="288">
        <v>44796</v>
      </c>
      <c r="E490" s="279" t="s">
        <v>8466</v>
      </c>
      <c r="F490" s="289">
        <v>44607</v>
      </c>
      <c r="G490" s="135" t="s">
        <v>4951</v>
      </c>
      <c r="H490" s="135" t="s">
        <v>92</v>
      </c>
      <c r="I490" s="281" t="s">
        <v>2454</v>
      </c>
      <c r="J490" s="281" t="s">
        <v>18</v>
      </c>
      <c r="K490" s="281" t="s">
        <v>9005</v>
      </c>
      <c r="L490" s="135" t="s">
        <v>20</v>
      </c>
      <c r="M490" s="5" t="s">
        <v>4950</v>
      </c>
      <c r="N490" s="282">
        <v>0</v>
      </c>
      <c r="O490" s="283">
        <v>44804</v>
      </c>
      <c r="P490" s="283">
        <v>44803</v>
      </c>
      <c r="Q490" s="284">
        <v>44807</v>
      </c>
      <c r="R490" s="285" t="s">
        <v>4686</v>
      </c>
      <c r="S490" s="284"/>
      <c r="T490" s="286" t="s">
        <v>623</v>
      </c>
      <c r="U490" s="287" t="s">
        <v>3898</v>
      </c>
      <c r="V490" s="135"/>
      <c r="W490" s="276" t="s">
        <v>5423</v>
      </c>
    </row>
    <row r="491" spans="1:23" s="272" customFormat="1" ht="18" customHeight="1" x14ac:dyDescent="0.3">
      <c r="A491" s="295" t="s">
        <v>1581</v>
      </c>
      <c r="B491" s="276" t="s">
        <v>630</v>
      </c>
      <c r="C491" s="277" t="s">
        <v>630</v>
      </c>
      <c r="D491" s="288">
        <v>44700</v>
      </c>
      <c r="E491" s="279" t="s">
        <v>630</v>
      </c>
      <c r="F491" s="289">
        <v>44607</v>
      </c>
      <c r="G491" s="135" t="s">
        <v>4957</v>
      </c>
      <c r="H491" s="194" t="s">
        <v>92</v>
      </c>
      <c r="I491" s="281" t="s">
        <v>2454</v>
      </c>
      <c r="J491" s="281" t="s">
        <v>626</v>
      </c>
      <c r="K491" s="281" t="s">
        <v>9003</v>
      </c>
      <c r="L491" s="135" t="s">
        <v>20</v>
      </c>
      <c r="M491" s="5" t="s">
        <v>4737</v>
      </c>
      <c r="N491" s="282" t="s">
        <v>1253</v>
      </c>
      <c r="O491" s="283" t="s">
        <v>1253</v>
      </c>
      <c r="P491" s="283" t="s">
        <v>1253</v>
      </c>
      <c r="Q491" s="284" t="s">
        <v>1253</v>
      </c>
      <c r="R491" s="285" t="s">
        <v>6677</v>
      </c>
      <c r="S491" s="280" t="s">
        <v>1253</v>
      </c>
      <c r="T491" s="286" t="s">
        <v>623</v>
      </c>
      <c r="U491" s="287" t="s">
        <v>3898</v>
      </c>
      <c r="V491" s="135"/>
      <c r="W491" s="276" t="s">
        <v>630</v>
      </c>
    </row>
    <row r="492" spans="1:23" s="272" customFormat="1" ht="18" customHeight="1" x14ac:dyDescent="0.3">
      <c r="A492" s="295" t="s">
        <v>3627</v>
      </c>
      <c r="B492" s="83">
        <v>4724572</v>
      </c>
      <c r="C492" s="277" t="s">
        <v>8035</v>
      </c>
      <c r="D492" s="288">
        <v>44762</v>
      </c>
      <c r="E492" s="279" t="s">
        <v>594</v>
      </c>
      <c r="F492" s="289">
        <v>44607</v>
      </c>
      <c r="G492" s="135" t="s">
        <v>4958</v>
      </c>
      <c r="H492" s="135" t="s">
        <v>25</v>
      </c>
      <c r="I492" s="281" t="s">
        <v>17</v>
      </c>
      <c r="J492" s="281" t="s">
        <v>2943</v>
      </c>
      <c r="K492" s="281">
        <v>2400000</v>
      </c>
      <c r="L492" s="194" t="s">
        <v>20</v>
      </c>
      <c r="M492" s="5" t="s">
        <v>4959</v>
      </c>
      <c r="N492" s="282">
        <v>44743</v>
      </c>
      <c r="O492" s="283">
        <v>44762</v>
      </c>
      <c r="P492" s="283">
        <v>44681</v>
      </c>
      <c r="Q492" s="284">
        <v>44762</v>
      </c>
      <c r="R492" s="285" t="s">
        <v>6518</v>
      </c>
      <c r="S492" s="284"/>
      <c r="T492" s="286" t="s">
        <v>623</v>
      </c>
      <c r="U492" s="287" t="s">
        <v>3898</v>
      </c>
      <c r="V492" s="135" t="s">
        <v>5599</v>
      </c>
      <c r="W492" s="276" t="s">
        <v>5424</v>
      </c>
    </row>
    <row r="493" spans="1:23" s="272" customFormat="1" ht="18" customHeight="1" x14ac:dyDescent="0.3">
      <c r="A493" s="295" t="s">
        <v>1581</v>
      </c>
      <c r="B493" s="276" t="s">
        <v>630</v>
      </c>
      <c r="C493" s="277" t="s">
        <v>630</v>
      </c>
      <c r="D493" s="288">
        <v>44623</v>
      </c>
      <c r="E493" s="279" t="s">
        <v>630</v>
      </c>
      <c r="F493" s="289">
        <v>44607</v>
      </c>
      <c r="G493" s="135" t="s">
        <v>4953</v>
      </c>
      <c r="H493" s="135" t="s">
        <v>57</v>
      </c>
      <c r="I493" s="281" t="s">
        <v>8538</v>
      </c>
      <c r="J493" s="281" t="s">
        <v>45</v>
      </c>
      <c r="K493" s="281" t="s">
        <v>9009</v>
      </c>
      <c r="L493" s="135" t="s">
        <v>20</v>
      </c>
      <c r="M493" s="5" t="s">
        <v>4952</v>
      </c>
      <c r="N493" s="282" t="s">
        <v>1253</v>
      </c>
      <c r="O493" s="283" t="s">
        <v>1253</v>
      </c>
      <c r="P493" s="283" t="s">
        <v>1253</v>
      </c>
      <c r="Q493" s="284" t="s">
        <v>1253</v>
      </c>
      <c r="R493" s="285" t="s">
        <v>4482</v>
      </c>
      <c r="S493" s="280" t="s">
        <v>1253</v>
      </c>
      <c r="T493" s="286" t="s">
        <v>605</v>
      </c>
      <c r="U493" s="287" t="s">
        <v>3898</v>
      </c>
      <c r="V493" s="135"/>
      <c r="W493" s="276" t="s">
        <v>630</v>
      </c>
    </row>
    <row r="494" spans="1:23" s="272" customFormat="1" ht="18" customHeight="1" x14ac:dyDescent="0.3">
      <c r="A494" s="295" t="s">
        <v>3627</v>
      </c>
      <c r="B494" s="124">
        <v>4977230</v>
      </c>
      <c r="C494" s="277" t="s">
        <v>6678</v>
      </c>
      <c r="D494" s="288">
        <v>44630</v>
      </c>
      <c r="E494" s="279" t="s">
        <v>594</v>
      </c>
      <c r="F494" s="289">
        <v>44608</v>
      </c>
      <c r="G494" s="305" t="s">
        <v>7907</v>
      </c>
      <c r="H494" s="135" t="s">
        <v>686</v>
      </c>
      <c r="I494" s="281" t="s">
        <v>8862</v>
      </c>
      <c r="J494" s="281" t="s">
        <v>622</v>
      </c>
      <c r="K494" s="281" t="s">
        <v>9007</v>
      </c>
      <c r="L494" s="135" t="s">
        <v>27</v>
      </c>
      <c r="M494" s="5" t="s">
        <v>4964</v>
      </c>
      <c r="N494" s="282">
        <v>44640</v>
      </c>
      <c r="O494" s="283">
        <v>44632</v>
      </c>
      <c r="P494" s="283">
        <v>44630</v>
      </c>
      <c r="Q494" s="284">
        <v>44634</v>
      </c>
      <c r="R494" s="285" t="s">
        <v>6544</v>
      </c>
      <c r="S494" s="284"/>
      <c r="T494" s="286" t="s">
        <v>623</v>
      </c>
      <c r="U494" s="287" t="s">
        <v>3898</v>
      </c>
      <c r="V494" s="287" t="s">
        <v>3899</v>
      </c>
      <c r="W494" s="276" t="s">
        <v>5425</v>
      </c>
    </row>
    <row r="495" spans="1:23" s="272" customFormat="1" ht="18" customHeight="1" x14ac:dyDescent="0.3">
      <c r="A495" s="295" t="s">
        <v>3627</v>
      </c>
      <c r="B495" s="86">
        <v>5273433</v>
      </c>
      <c r="C495" s="277" t="s">
        <v>6678</v>
      </c>
      <c r="D495" s="288">
        <v>44804</v>
      </c>
      <c r="E495" s="279" t="s">
        <v>8467</v>
      </c>
      <c r="F495" s="289">
        <v>44608</v>
      </c>
      <c r="G495" s="135" t="s">
        <v>4963</v>
      </c>
      <c r="H495" s="135" t="s">
        <v>686</v>
      </c>
      <c r="I495" s="281" t="s">
        <v>8862</v>
      </c>
      <c r="J495" s="281" t="s">
        <v>645</v>
      </c>
      <c r="K495" s="281" t="s">
        <v>9002</v>
      </c>
      <c r="L495" s="135" t="s">
        <v>20</v>
      </c>
      <c r="M495" s="5" t="s">
        <v>4962</v>
      </c>
      <c r="N495" s="282">
        <v>44640</v>
      </c>
      <c r="O495" s="283">
        <v>44632</v>
      </c>
      <c r="P495" s="283">
        <v>44630</v>
      </c>
      <c r="Q495" s="284">
        <v>44634</v>
      </c>
      <c r="R495" s="285" t="s">
        <v>4490</v>
      </c>
      <c r="S495" s="284"/>
      <c r="T495" s="286" t="s">
        <v>623</v>
      </c>
      <c r="U495" s="287" t="s">
        <v>3898</v>
      </c>
      <c r="V495" s="135"/>
      <c r="W495" s="276" t="s">
        <v>5426</v>
      </c>
    </row>
    <row r="496" spans="1:23" s="272" customFormat="1" ht="18" customHeight="1" x14ac:dyDescent="0.3">
      <c r="A496" s="295" t="s">
        <v>3627</v>
      </c>
      <c r="B496" s="136">
        <v>5029498</v>
      </c>
      <c r="C496" s="277" t="s">
        <v>6679</v>
      </c>
      <c r="D496" s="288">
        <v>44659</v>
      </c>
      <c r="E496" s="279" t="s">
        <v>594</v>
      </c>
      <c r="F496" s="289">
        <v>44608</v>
      </c>
      <c r="G496" s="135" t="s">
        <v>4961</v>
      </c>
      <c r="H496" s="194" t="s">
        <v>3567</v>
      </c>
      <c r="I496" s="281" t="s">
        <v>685</v>
      </c>
      <c r="J496" s="281" t="s">
        <v>18</v>
      </c>
      <c r="K496" s="281" t="s">
        <v>9005</v>
      </c>
      <c r="L496" s="135" t="s">
        <v>20</v>
      </c>
      <c r="M496" s="5" t="s">
        <v>4955</v>
      </c>
      <c r="N496" s="282">
        <v>44667</v>
      </c>
      <c r="O496" s="283">
        <v>44665</v>
      </c>
      <c r="P496" s="283">
        <v>44665</v>
      </c>
      <c r="Q496" s="284">
        <v>44667</v>
      </c>
      <c r="R496" s="285" t="s">
        <v>4686</v>
      </c>
      <c r="S496" s="284"/>
      <c r="T496" s="286" t="s">
        <v>623</v>
      </c>
      <c r="U496" s="287" t="s">
        <v>3898</v>
      </c>
      <c r="V496" s="135" t="s">
        <v>5568</v>
      </c>
      <c r="W496" s="276" t="s">
        <v>5427</v>
      </c>
    </row>
    <row r="497" spans="1:23" s="272" customFormat="1" ht="18" customHeight="1" x14ac:dyDescent="0.3">
      <c r="A497" s="295" t="s">
        <v>3627</v>
      </c>
      <c r="B497" s="124">
        <v>4922083</v>
      </c>
      <c r="C497" s="277" t="s">
        <v>6680</v>
      </c>
      <c r="D497" s="288">
        <v>44609</v>
      </c>
      <c r="E497" s="279" t="s">
        <v>594</v>
      </c>
      <c r="F497" s="289">
        <v>44608</v>
      </c>
      <c r="G497" s="135" t="s">
        <v>4966</v>
      </c>
      <c r="H497" s="135" t="s">
        <v>82</v>
      </c>
      <c r="I497" s="281" t="s">
        <v>4644</v>
      </c>
      <c r="J497" s="281" t="s">
        <v>2943</v>
      </c>
      <c r="K497" s="281">
        <v>2400000</v>
      </c>
      <c r="L497" s="135" t="s">
        <v>20</v>
      </c>
      <c r="M497" s="5" t="s">
        <v>4965</v>
      </c>
      <c r="N497" s="282">
        <v>44610</v>
      </c>
      <c r="O497" s="283">
        <v>44610</v>
      </c>
      <c r="P497" s="283">
        <v>44610</v>
      </c>
      <c r="Q497" s="284" t="s">
        <v>1685</v>
      </c>
      <c r="R497" s="285" t="s">
        <v>6447</v>
      </c>
      <c r="S497" s="284"/>
      <c r="T497" s="286" t="s">
        <v>605</v>
      </c>
      <c r="U497" s="287" t="s">
        <v>3898</v>
      </c>
      <c r="V497" s="135" t="s">
        <v>3898</v>
      </c>
      <c r="W497" s="276" t="s">
        <v>5428</v>
      </c>
    </row>
    <row r="498" spans="1:23" s="272" customFormat="1" ht="18" customHeight="1" x14ac:dyDescent="0.3">
      <c r="A498" s="295" t="s">
        <v>3627</v>
      </c>
      <c r="B498" s="135">
        <v>4986268</v>
      </c>
      <c r="C498" s="277" t="s">
        <v>6681</v>
      </c>
      <c r="D498" s="288">
        <v>44622</v>
      </c>
      <c r="E498" s="279" t="s">
        <v>594</v>
      </c>
      <c r="F498" s="289">
        <v>44608</v>
      </c>
      <c r="G498" s="194" t="s">
        <v>7908</v>
      </c>
      <c r="H498" s="135" t="s">
        <v>16</v>
      </c>
      <c r="I498" s="281" t="s">
        <v>7086</v>
      </c>
      <c r="J498" s="281" t="s">
        <v>45</v>
      </c>
      <c r="K498" s="281" t="s">
        <v>9009</v>
      </c>
      <c r="L498" s="135" t="s">
        <v>20</v>
      </c>
      <c r="M498" s="5" t="s">
        <v>4967</v>
      </c>
      <c r="N498" s="282">
        <v>44653</v>
      </c>
      <c r="O498" s="283">
        <v>44646</v>
      </c>
      <c r="P498" s="283">
        <v>44645</v>
      </c>
      <c r="Q498" s="284">
        <v>44648</v>
      </c>
      <c r="R498" s="285" t="s">
        <v>4495</v>
      </c>
      <c r="S498" s="284"/>
      <c r="T498" s="286" t="s">
        <v>605</v>
      </c>
      <c r="U498" s="287" t="s">
        <v>3898</v>
      </c>
      <c r="V498" s="135" t="s">
        <v>5568</v>
      </c>
      <c r="W498" s="276" t="s">
        <v>5429</v>
      </c>
    </row>
    <row r="499" spans="1:23" s="272" customFormat="1" ht="18" customHeight="1" x14ac:dyDescent="0.3">
      <c r="A499" s="295" t="s">
        <v>3627</v>
      </c>
      <c r="B499" s="124">
        <v>4929736</v>
      </c>
      <c r="C499" s="277" t="s">
        <v>6682</v>
      </c>
      <c r="D499" s="288">
        <v>44609</v>
      </c>
      <c r="E499" s="279" t="s">
        <v>594</v>
      </c>
      <c r="F499" s="289">
        <v>44608</v>
      </c>
      <c r="G499" s="135" t="s">
        <v>4960</v>
      </c>
      <c r="H499" s="135" t="s">
        <v>232</v>
      </c>
      <c r="I499" s="281" t="s">
        <v>8863</v>
      </c>
      <c r="J499" s="281" t="s">
        <v>2943</v>
      </c>
      <c r="K499" s="281">
        <v>2400000</v>
      </c>
      <c r="L499" s="135" t="s">
        <v>20</v>
      </c>
      <c r="M499" s="5" t="s">
        <v>4956</v>
      </c>
      <c r="N499" s="282">
        <v>44613</v>
      </c>
      <c r="O499" s="283">
        <v>44613</v>
      </c>
      <c r="P499" s="283">
        <v>44613</v>
      </c>
      <c r="Q499" s="284">
        <v>44613</v>
      </c>
      <c r="R499" s="285" t="s">
        <v>6447</v>
      </c>
      <c r="S499" s="284"/>
      <c r="T499" s="286" t="s">
        <v>623</v>
      </c>
      <c r="U499" s="287" t="s">
        <v>3898</v>
      </c>
      <c r="V499" s="135" t="s">
        <v>3898</v>
      </c>
      <c r="W499" s="276" t="s">
        <v>5430</v>
      </c>
    </row>
    <row r="500" spans="1:23" s="272" customFormat="1" ht="18" customHeight="1" x14ac:dyDescent="0.3">
      <c r="A500" s="295" t="s">
        <v>3627</v>
      </c>
      <c r="B500" s="135">
        <v>4966393</v>
      </c>
      <c r="C500" s="277" t="s">
        <v>6683</v>
      </c>
      <c r="D500" s="288">
        <v>44610</v>
      </c>
      <c r="E500" s="279" t="s">
        <v>594</v>
      </c>
      <c r="F500" s="289">
        <v>44609</v>
      </c>
      <c r="G500" s="135" t="s">
        <v>4969</v>
      </c>
      <c r="H500" s="135" t="s">
        <v>32</v>
      </c>
      <c r="I500" s="281" t="s">
        <v>685</v>
      </c>
      <c r="J500" s="281" t="s">
        <v>45</v>
      </c>
      <c r="K500" s="281" t="s">
        <v>9009</v>
      </c>
      <c r="L500" s="135" t="s">
        <v>27</v>
      </c>
      <c r="M500" s="5" t="s">
        <v>4887</v>
      </c>
      <c r="N500" s="282">
        <v>44626</v>
      </c>
      <c r="O500" s="283">
        <v>44620</v>
      </c>
      <c r="P500" s="283">
        <v>44621</v>
      </c>
      <c r="Q500" s="284">
        <v>44621</v>
      </c>
      <c r="R500" s="285" t="s">
        <v>4482</v>
      </c>
      <c r="S500" s="284"/>
      <c r="T500" s="286" t="s">
        <v>623</v>
      </c>
      <c r="U500" s="287" t="s">
        <v>3898</v>
      </c>
      <c r="V500" s="287" t="s">
        <v>3899</v>
      </c>
      <c r="W500" s="276" t="s">
        <v>5431</v>
      </c>
    </row>
    <row r="501" spans="1:23" s="272" customFormat="1" ht="18" customHeight="1" x14ac:dyDescent="0.3">
      <c r="A501" s="295" t="s">
        <v>3627</v>
      </c>
      <c r="B501" s="135">
        <v>5029496</v>
      </c>
      <c r="C501" s="277" t="s">
        <v>6684</v>
      </c>
      <c r="D501" s="288">
        <v>44659</v>
      </c>
      <c r="E501" s="279" t="s">
        <v>594</v>
      </c>
      <c r="F501" s="289">
        <v>44610</v>
      </c>
      <c r="G501" s="135" t="s">
        <v>4970</v>
      </c>
      <c r="H501" s="135" t="s">
        <v>3567</v>
      </c>
      <c r="I501" s="281" t="s">
        <v>685</v>
      </c>
      <c r="J501" s="281" t="s">
        <v>18</v>
      </c>
      <c r="K501" s="281" t="s">
        <v>9005</v>
      </c>
      <c r="L501" s="135" t="s">
        <v>20</v>
      </c>
      <c r="M501" s="5" t="s">
        <v>4974</v>
      </c>
      <c r="N501" s="282">
        <v>44685</v>
      </c>
      <c r="O501" s="283">
        <v>44664</v>
      </c>
      <c r="P501" s="283">
        <v>44659</v>
      </c>
      <c r="Q501" s="284">
        <v>44669</v>
      </c>
      <c r="R501" s="285" t="s">
        <v>4686</v>
      </c>
      <c r="S501" s="284"/>
      <c r="T501" s="286" t="s">
        <v>609</v>
      </c>
      <c r="U501" s="287" t="s">
        <v>3898</v>
      </c>
      <c r="V501" s="135" t="s">
        <v>2821</v>
      </c>
      <c r="W501" s="276" t="s">
        <v>5432</v>
      </c>
    </row>
    <row r="502" spans="1:23" s="272" customFormat="1" ht="18" customHeight="1" x14ac:dyDescent="0.3">
      <c r="A502" s="295" t="s">
        <v>3627</v>
      </c>
      <c r="B502" s="124">
        <v>4962423</v>
      </c>
      <c r="C502" s="277" t="s">
        <v>6685</v>
      </c>
      <c r="D502" s="288">
        <v>44641</v>
      </c>
      <c r="E502" s="279" t="s">
        <v>594</v>
      </c>
      <c r="F502" s="289">
        <v>44610</v>
      </c>
      <c r="G502" s="135" t="s">
        <v>4971</v>
      </c>
      <c r="H502" s="135" t="s">
        <v>57</v>
      </c>
      <c r="I502" s="281" t="s">
        <v>8538</v>
      </c>
      <c r="J502" s="281" t="s">
        <v>38</v>
      </c>
      <c r="K502" s="281" t="s">
        <v>9001</v>
      </c>
      <c r="L502" s="135" t="s">
        <v>40</v>
      </c>
      <c r="M502" s="5" t="s">
        <v>4975</v>
      </c>
      <c r="N502" s="282">
        <v>44656</v>
      </c>
      <c r="O502" s="283">
        <v>44652</v>
      </c>
      <c r="P502" s="283">
        <v>44649</v>
      </c>
      <c r="Q502" s="284">
        <v>44651</v>
      </c>
      <c r="R502" s="285" t="s">
        <v>4489</v>
      </c>
      <c r="S502" s="284"/>
      <c r="T502" s="286" t="s">
        <v>623</v>
      </c>
      <c r="U502" s="287" t="s">
        <v>3898</v>
      </c>
      <c r="V502" s="135" t="s">
        <v>5568</v>
      </c>
      <c r="W502" s="276" t="s">
        <v>5433</v>
      </c>
    </row>
    <row r="503" spans="1:23" s="272" customFormat="1" ht="18" customHeight="1" x14ac:dyDescent="0.3">
      <c r="A503" s="295" t="s">
        <v>3627</v>
      </c>
      <c r="B503" s="8">
        <v>5182750</v>
      </c>
      <c r="C503" s="277" t="s">
        <v>7654</v>
      </c>
      <c r="D503" s="288">
        <v>44751</v>
      </c>
      <c r="E503" s="279" t="s">
        <v>594</v>
      </c>
      <c r="F503" s="289">
        <v>44610</v>
      </c>
      <c r="G503" s="135" t="s">
        <v>4972</v>
      </c>
      <c r="H503" s="135" t="s">
        <v>92</v>
      </c>
      <c r="I503" s="281" t="s">
        <v>2454</v>
      </c>
      <c r="J503" s="281" t="s">
        <v>645</v>
      </c>
      <c r="K503" s="281" t="s">
        <v>9002</v>
      </c>
      <c r="L503" s="135" t="s">
        <v>87</v>
      </c>
      <c r="M503" s="5" t="s">
        <v>4949</v>
      </c>
      <c r="N503" s="282">
        <v>44765</v>
      </c>
      <c r="O503" s="283">
        <v>44763</v>
      </c>
      <c r="P503" s="283">
        <v>44751</v>
      </c>
      <c r="Q503" s="284">
        <v>44763</v>
      </c>
      <c r="R503" s="285" t="s">
        <v>4490</v>
      </c>
      <c r="S503" s="284"/>
      <c r="T503" s="286" t="s">
        <v>623</v>
      </c>
      <c r="U503" s="287" t="s">
        <v>3898</v>
      </c>
      <c r="V503" s="135" t="s">
        <v>5599</v>
      </c>
      <c r="W503" s="276" t="s">
        <v>5434</v>
      </c>
    </row>
    <row r="504" spans="1:23" s="272" customFormat="1" ht="18" customHeight="1" x14ac:dyDescent="0.3">
      <c r="A504" s="295" t="s">
        <v>3627</v>
      </c>
      <c r="B504" s="135">
        <v>5039544</v>
      </c>
      <c r="C504" s="277" t="s">
        <v>6686</v>
      </c>
      <c r="D504" s="288">
        <v>44656</v>
      </c>
      <c r="E504" s="279" t="s">
        <v>594</v>
      </c>
      <c r="F504" s="289">
        <v>44610</v>
      </c>
      <c r="G504" s="135" t="s">
        <v>4973</v>
      </c>
      <c r="H504" s="135" t="s">
        <v>4712</v>
      </c>
      <c r="I504" s="281" t="s">
        <v>17</v>
      </c>
      <c r="J504" s="281" t="s">
        <v>45</v>
      </c>
      <c r="K504" s="281" t="s">
        <v>9009</v>
      </c>
      <c r="L504" s="135" t="s">
        <v>74</v>
      </c>
      <c r="M504" s="5" t="s">
        <v>4747</v>
      </c>
      <c r="N504" s="282">
        <v>44664</v>
      </c>
      <c r="O504" s="283">
        <v>44663</v>
      </c>
      <c r="P504" s="283">
        <v>44663</v>
      </c>
      <c r="Q504" s="284">
        <v>44663</v>
      </c>
      <c r="R504" s="285" t="s">
        <v>4495</v>
      </c>
      <c r="S504" s="284"/>
      <c r="T504" s="286" t="s">
        <v>623</v>
      </c>
      <c r="U504" s="287" t="s">
        <v>3898</v>
      </c>
      <c r="V504" s="135" t="s">
        <v>5568</v>
      </c>
      <c r="W504" s="276" t="s">
        <v>5435</v>
      </c>
    </row>
    <row r="505" spans="1:23" s="272" customFormat="1" ht="18" customHeight="1" x14ac:dyDescent="0.3">
      <c r="A505" s="295" t="s">
        <v>3627</v>
      </c>
      <c r="B505" s="124">
        <v>4961878</v>
      </c>
      <c r="C505" s="277" t="s">
        <v>6687</v>
      </c>
      <c r="D505" s="288">
        <v>44618</v>
      </c>
      <c r="E505" s="279" t="s">
        <v>594</v>
      </c>
      <c r="F505" s="289">
        <v>44610</v>
      </c>
      <c r="G505" s="135" t="s">
        <v>5033</v>
      </c>
      <c r="H505" s="135" t="s">
        <v>16</v>
      </c>
      <c r="I505" s="281" t="s">
        <v>7086</v>
      </c>
      <c r="J505" s="281" t="s">
        <v>622</v>
      </c>
      <c r="K505" s="281" t="s">
        <v>9007</v>
      </c>
      <c r="L505" s="135" t="s">
        <v>27</v>
      </c>
      <c r="M505" s="5" t="s">
        <v>4954</v>
      </c>
      <c r="N505" s="282">
        <v>44639</v>
      </c>
      <c r="O505" s="283">
        <v>44620</v>
      </c>
      <c r="P505" s="283">
        <v>44620</v>
      </c>
      <c r="Q505" s="284">
        <v>44620</v>
      </c>
      <c r="R505" s="285" t="s">
        <v>6544</v>
      </c>
      <c r="S505" s="284"/>
      <c r="T505" s="286" t="s">
        <v>623</v>
      </c>
      <c r="U505" s="287" t="s">
        <v>3898</v>
      </c>
      <c r="V505" s="287" t="s">
        <v>3899</v>
      </c>
      <c r="W505" s="276" t="s">
        <v>5436</v>
      </c>
    </row>
    <row r="506" spans="1:23" s="272" customFormat="1" ht="18" customHeight="1" x14ac:dyDescent="0.3">
      <c r="A506" s="295" t="s">
        <v>1581</v>
      </c>
      <c r="B506" s="276" t="s">
        <v>630</v>
      </c>
      <c r="C506" s="277" t="s">
        <v>630</v>
      </c>
      <c r="D506" s="288">
        <v>44670</v>
      </c>
      <c r="E506" s="279" t="s">
        <v>630</v>
      </c>
      <c r="F506" s="289">
        <v>44611</v>
      </c>
      <c r="G506" s="135" t="s">
        <v>4976</v>
      </c>
      <c r="H506" s="135" t="s">
        <v>686</v>
      </c>
      <c r="I506" s="281" t="s">
        <v>8862</v>
      </c>
      <c r="J506" s="281" t="s">
        <v>18</v>
      </c>
      <c r="K506" s="281" t="s">
        <v>9005</v>
      </c>
      <c r="L506" s="135" t="s">
        <v>20</v>
      </c>
      <c r="M506" s="5" t="s">
        <v>4977</v>
      </c>
      <c r="N506" s="282" t="s">
        <v>1253</v>
      </c>
      <c r="O506" s="283" t="s">
        <v>1253</v>
      </c>
      <c r="P506" s="283" t="s">
        <v>1253</v>
      </c>
      <c r="Q506" s="284" t="s">
        <v>1253</v>
      </c>
      <c r="R506" s="285" t="s">
        <v>4686</v>
      </c>
      <c r="S506" s="280" t="s">
        <v>1253</v>
      </c>
      <c r="T506" s="286" t="s">
        <v>1461</v>
      </c>
      <c r="U506" s="287" t="s">
        <v>3898</v>
      </c>
      <c r="V506" s="135"/>
      <c r="W506" s="276" t="s">
        <v>630</v>
      </c>
    </row>
    <row r="507" spans="1:23" s="272" customFormat="1" ht="18" customHeight="1" x14ac:dyDescent="0.3">
      <c r="A507" s="295" t="s">
        <v>3627</v>
      </c>
      <c r="B507" s="135">
        <v>5073354</v>
      </c>
      <c r="C507" s="277" t="s">
        <v>6688</v>
      </c>
      <c r="D507" s="288">
        <v>44680</v>
      </c>
      <c r="E507" s="279" t="s">
        <v>594</v>
      </c>
      <c r="F507" s="289">
        <v>44611</v>
      </c>
      <c r="G507" s="135" t="s">
        <v>4978</v>
      </c>
      <c r="H507" s="135" t="s">
        <v>92</v>
      </c>
      <c r="I507" s="281" t="s">
        <v>2454</v>
      </c>
      <c r="J507" s="281" t="s">
        <v>18</v>
      </c>
      <c r="K507" s="281" t="s">
        <v>9005</v>
      </c>
      <c r="L507" s="135" t="s">
        <v>11</v>
      </c>
      <c r="M507" s="5" t="s">
        <v>4979</v>
      </c>
      <c r="N507" s="282">
        <v>44710</v>
      </c>
      <c r="O507" s="283">
        <v>44685</v>
      </c>
      <c r="P507" s="283">
        <v>44680</v>
      </c>
      <c r="Q507" s="284">
        <v>44681</v>
      </c>
      <c r="R507" s="285" t="s">
        <v>4685</v>
      </c>
      <c r="S507" s="284"/>
      <c r="T507" s="286" t="s">
        <v>609</v>
      </c>
      <c r="U507" s="287" t="s">
        <v>3898</v>
      </c>
      <c r="V507" s="135" t="s">
        <v>2821</v>
      </c>
      <c r="W507" s="276" t="s">
        <v>5437</v>
      </c>
    </row>
    <row r="508" spans="1:23" s="272" customFormat="1" ht="18" customHeight="1" x14ac:dyDescent="0.3">
      <c r="A508" s="295" t="s">
        <v>3627</v>
      </c>
      <c r="B508" s="135">
        <v>4968430</v>
      </c>
      <c r="C508" s="277" t="s">
        <v>6689</v>
      </c>
      <c r="D508" s="288">
        <v>44613</v>
      </c>
      <c r="E508" s="279" t="s">
        <v>594</v>
      </c>
      <c r="F508" s="289">
        <v>44613</v>
      </c>
      <c r="G508" s="135" t="s">
        <v>4980</v>
      </c>
      <c r="H508" s="135" t="s">
        <v>137</v>
      </c>
      <c r="I508" s="281" t="s">
        <v>17</v>
      </c>
      <c r="J508" s="281" t="s">
        <v>38</v>
      </c>
      <c r="K508" s="281" t="s">
        <v>9001</v>
      </c>
      <c r="L508" s="135" t="s">
        <v>20</v>
      </c>
      <c r="M508" s="5" t="s">
        <v>4981</v>
      </c>
      <c r="N508" s="282">
        <v>44624</v>
      </c>
      <c r="O508" s="283">
        <v>44620</v>
      </c>
      <c r="P508" s="283">
        <v>44623</v>
      </c>
      <c r="Q508" s="284">
        <v>44622</v>
      </c>
      <c r="R508" s="285" t="s">
        <v>4486</v>
      </c>
      <c r="S508" s="284"/>
      <c r="T508" s="286" t="s">
        <v>609</v>
      </c>
      <c r="U508" s="287" t="s">
        <v>3898</v>
      </c>
      <c r="V508" s="287" t="s">
        <v>3899</v>
      </c>
      <c r="W508" s="276" t="s">
        <v>5438</v>
      </c>
    </row>
    <row r="509" spans="1:23" s="272" customFormat="1" ht="18" customHeight="1" x14ac:dyDescent="0.3">
      <c r="A509" s="295" t="s">
        <v>3627</v>
      </c>
      <c r="B509" s="135">
        <v>5089282</v>
      </c>
      <c r="C509" s="277" t="s">
        <v>6690</v>
      </c>
      <c r="D509" s="288">
        <v>44700</v>
      </c>
      <c r="E509" s="279" t="s">
        <v>594</v>
      </c>
      <c r="F509" s="289">
        <v>44613</v>
      </c>
      <c r="G509" s="135" t="s">
        <v>4982</v>
      </c>
      <c r="H509" s="135" t="s">
        <v>232</v>
      </c>
      <c r="I509" s="281" t="s">
        <v>8863</v>
      </c>
      <c r="J509" s="281" t="s">
        <v>18</v>
      </c>
      <c r="K509" s="281" t="s">
        <v>9005</v>
      </c>
      <c r="L509" s="135" t="s">
        <v>20</v>
      </c>
      <c r="M509" s="5" t="s">
        <v>4736</v>
      </c>
      <c r="N509" s="282">
        <v>44708</v>
      </c>
      <c r="O509" s="283">
        <v>44703</v>
      </c>
      <c r="P509" s="283">
        <v>44701</v>
      </c>
      <c r="Q509" s="284">
        <v>44704</v>
      </c>
      <c r="R509" s="285" t="s">
        <v>4686</v>
      </c>
      <c r="S509" s="284"/>
      <c r="T509" s="286" t="s">
        <v>623</v>
      </c>
      <c r="U509" s="287" t="s">
        <v>3898</v>
      </c>
      <c r="V509" s="135" t="s">
        <v>2821</v>
      </c>
      <c r="W509" s="276" t="s">
        <v>5439</v>
      </c>
    </row>
    <row r="510" spans="1:23" s="272" customFormat="1" ht="18" customHeight="1" x14ac:dyDescent="0.3">
      <c r="A510" s="295" t="s">
        <v>3627</v>
      </c>
      <c r="B510" s="135">
        <v>5070486</v>
      </c>
      <c r="C510" s="277" t="s">
        <v>6691</v>
      </c>
      <c r="D510" s="288">
        <v>44673</v>
      </c>
      <c r="E510" s="279" t="s">
        <v>594</v>
      </c>
      <c r="F510" s="289">
        <v>44613</v>
      </c>
      <c r="G510" s="135" t="s">
        <v>4983</v>
      </c>
      <c r="H510" s="135" t="s">
        <v>250</v>
      </c>
      <c r="I510" s="281" t="s">
        <v>4644</v>
      </c>
      <c r="J510" s="281" t="s">
        <v>18</v>
      </c>
      <c r="K510" s="281" t="s">
        <v>9005</v>
      </c>
      <c r="L510" s="135" t="s">
        <v>11</v>
      </c>
      <c r="M510" s="5" t="s">
        <v>4984</v>
      </c>
      <c r="N510" s="282">
        <v>44685</v>
      </c>
      <c r="O510" s="283">
        <v>44682</v>
      </c>
      <c r="P510" s="283">
        <v>44680</v>
      </c>
      <c r="Q510" s="284">
        <v>44681</v>
      </c>
      <c r="R510" s="285" t="s">
        <v>4686</v>
      </c>
      <c r="S510" s="284"/>
      <c r="T510" s="286" t="s">
        <v>609</v>
      </c>
      <c r="U510" s="287" t="s">
        <v>3898</v>
      </c>
      <c r="V510" s="135" t="s">
        <v>2821</v>
      </c>
      <c r="W510" s="276" t="s">
        <v>5440</v>
      </c>
    </row>
    <row r="511" spans="1:23" s="272" customFormat="1" ht="18" customHeight="1" x14ac:dyDescent="0.3">
      <c r="A511" s="295" t="s">
        <v>3627</v>
      </c>
      <c r="B511" s="124">
        <v>4930961</v>
      </c>
      <c r="C511" s="277" t="s">
        <v>6692</v>
      </c>
      <c r="D511" s="288">
        <v>44618</v>
      </c>
      <c r="E511" s="279" t="s">
        <v>594</v>
      </c>
      <c r="F511" s="289">
        <v>44613</v>
      </c>
      <c r="G511" s="135" t="s">
        <v>3940</v>
      </c>
      <c r="H511" s="135" t="s">
        <v>25</v>
      </c>
      <c r="I511" s="281" t="s">
        <v>17</v>
      </c>
      <c r="J511" s="281" t="s">
        <v>45</v>
      </c>
      <c r="K511" s="281" t="s">
        <v>9009</v>
      </c>
      <c r="L511" s="135" t="s">
        <v>20</v>
      </c>
      <c r="M511" s="5" t="s">
        <v>4985</v>
      </c>
      <c r="N511" s="282">
        <v>44637</v>
      </c>
      <c r="O511" s="283">
        <v>44618</v>
      </c>
      <c r="P511" s="283">
        <v>44618</v>
      </c>
      <c r="Q511" s="284">
        <v>44620</v>
      </c>
      <c r="R511" s="285" t="s">
        <v>4482</v>
      </c>
      <c r="S511" s="284"/>
      <c r="T511" s="286" t="s">
        <v>623</v>
      </c>
      <c r="U511" s="287" t="s">
        <v>3898</v>
      </c>
      <c r="V511" s="287" t="s">
        <v>3899</v>
      </c>
      <c r="W511" s="276" t="s">
        <v>5160</v>
      </c>
    </row>
    <row r="512" spans="1:23" s="272" customFormat="1" ht="18" customHeight="1" x14ac:dyDescent="0.3">
      <c r="A512" s="295" t="s">
        <v>3627</v>
      </c>
      <c r="B512" s="124">
        <v>4964763</v>
      </c>
      <c r="C512" s="277" t="s">
        <v>6693</v>
      </c>
      <c r="D512" s="288">
        <v>44615</v>
      </c>
      <c r="E512" s="279" t="s">
        <v>594</v>
      </c>
      <c r="F512" s="289">
        <v>44614</v>
      </c>
      <c r="G512" s="135" t="s">
        <v>4986</v>
      </c>
      <c r="H512" s="135" t="s">
        <v>3367</v>
      </c>
      <c r="I512" s="281" t="s">
        <v>7086</v>
      </c>
      <c r="J512" s="281" t="s">
        <v>18</v>
      </c>
      <c r="K512" s="281" t="s">
        <v>9005</v>
      </c>
      <c r="L512" s="135" t="s">
        <v>20</v>
      </c>
      <c r="M512" s="5" t="s">
        <v>4987</v>
      </c>
      <c r="N512" s="282">
        <v>44621</v>
      </c>
      <c r="O512" s="283">
        <v>44617</v>
      </c>
      <c r="P512" s="283">
        <v>44617</v>
      </c>
      <c r="Q512" s="284">
        <v>44617</v>
      </c>
      <c r="R512" s="285" t="s">
        <v>4686</v>
      </c>
      <c r="S512" s="284"/>
      <c r="T512" s="286" t="s">
        <v>605</v>
      </c>
      <c r="U512" s="287" t="s">
        <v>3898</v>
      </c>
      <c r="V512" s="287" t="s">
        <v>3899</v>
      </c>
      <c r="W512" s="276" t="s">
        <v>5441</v>
      </c>
    </row>
    <row r="513" spans="1:23" s="272" customFormat="1" ht="18" customHeight="1" x14ac:dyDescent="0.3">
      <c r="A513" s="295" t="s">
        <v>3627</v>
      </c>
      <c r="B513" s="135">
        <v>5013991</v>
      </c>
      <c r="C513" s="277" t="s">
        <v>6694</v>
      </c>
      <c r="D513" s="288">
        <v>44646</v>
      </c>
      <c r="E513" s="279" t="s">
        <v>594</v>
      </c>
      <c r="F513" s="289">
        <v>44614</v>
      </c>
      <c r="G513" s="135" t="s">
        <v>4988</v>
      </c>
      <c r="H513" s="135" t="s">
        <v>4738</v>
      </c>
      <c r="I513" s="281" t="s">
        <v>2454</v>
      </c>
      <c r="J513" s="281" t="s">
        <v>626</v>
      </c>
      <c r="K513" s="281" t="s">
        <v>9003</v>
      </c>
      <c r="L513" s="135" t="s">
        <v>20</v>
      </c>
      <c r="M513" s="5" t="s">
        <v>4989</v>
      </c>
      <c r="N513" s="282">
        <v>44678</v>
      </c>
      <c r="O513" s="283">
        <v>44646</v>
      </c>
      <c r="P513" s="283">
        <v>44647</v>
      </c>
      <c r="Q513" s="284">
        <v>44651</v>
      </c>
      <c r="R513" s="285" t="s">
        <v>6464</v>
      </c>
      <c r="S513" s="284"/>
      <c r="T513" s="286" t="s">
        <v>623</v>
      </c>
      <c r="U513" s="287" t="s">
        <v>3898</v>
      </c>
      <c r="V513" s="135" t="s">
        <v>5568</v>
      </c>
      <c r="W513" s="276" t="s">
        <v>5442</v>
      </c>
    </row>
    <row r="514" spans="1:23" s="272" customFormat="1" ht="18" customHeight="1" x14ac:dyDescent="0.3">
      <c r="A514" s="295" t="s">
        <v>3627</v>
      </c>
      <c r="B514" s="124">
        <v>4973497</v>
      </c>
      <c r="C514" s="277" t="s">
        <v>6695</v>
      </c>
      <c r="D514" s="288">
        <v>44620</v>
      </c>
      <c r="E514" s="279" t="s">
        <v>594</v>
      </c>
      <c r="F514" s="289">
        <v>44615</v>
      </c>
      <c r="G514" s="135" t="s">
        <v>4990</v>
      </c>
      <c r="H514" s="135" t="s">
        <v>102</v>
      </c>
      <c r="I514" s="281" t="s">
        <v>685</v>
      </c>
      <c r="J514" s="281" t="s">
        <v>18</v>
      </c>
      <c r="K514" s="281" t="s">
        <v>9005</v>
      </c>
      <c r="L514" s="135" t="s">
        <v>20</v>
      </c>
      <c r="M514" s="5" t="s">
        <v>4991</v>
      </c>
      <c r="N514" s="282">
        <v>44624</v>
      </c>
      <c r="O514" s="283">
        <v>44622</v>
      </c>
      <c r="P514" s="283">
        <v>44623</v>
      </c>
      <c r="Q514" s="284">
        <v>44622</v>
      </c>
      <c r="R514" s="285" t="s">
        <v>4686</v>
      </c>
      <c r="S514" s="284"/>
      <c r="T514" s="286" t="s">
        <v>609</v>
      </c>
      <c r="U514" s="287" t="s">
        <v>3898</v>
      </c>
      <c r="V514" s="287" t="s">
        <v>3899</v>
      </c>
      <c r="W514" s="276" t="s">
        <v>5443</v>
      </c>
    </row>
    <row r="515" spans="1:23" s="272" customFormat="1" ht="18" customHeight="1" x14ac:dyDescent="0.3">
      <c r="A515" s="295" t="s">
        <v>3627</v>
      </c>
      <c r="B515" s="135">
        <v>4961882</v>
      </c>
      <c r="C515" s="277" t="s">
        <v>6696</v>
      </c>
      <c r="D515" s="288">
        <v>44616</v>
      </c>
      <c r="E515" s="279" t="s">
        <v>594</v>
      </c>
      <c r="F515" s="289">
        <v>44616</v>
      </c>
      <c r="G515" s="135" t="s">
        <v>4992</v>
      </c>
      <c r="H515" s="135" t="s">
        <v>4738</v>
      </c>
      <c r="I515" s="281" t="s">
        <v>2454</v>
      </c>
      <c r="J515" s="281" t="s">
        <v>45</v>
      </c>
      <c r="K515" s="281" t="s">
        <v>9009</v>
      </c>
      <c r="L515" s="135" t="s">
        <v>20</v>
      </c>
      <c r="M515" s="5" t="s">
        <v>4993</v>
      </c>
      <c r="N515" s="282">
        <v>44635</v>
      </c>
      <c r="O515" s="283">
        <v>44620</v>
      </c>
      <c r="P515" s="283">
        <v>44623</v>
      </c>
      <c r="Q515" s="284">
        <v>44623</v>
      </c>
      <c r="R515" s="285" t="s">
        <v>4495</v>
      </c>
      <c r="S515" s="284"/>
      <c r="T515" s="286" t="s">
        <v>605</v>
      </c>
      <c r="U515" s="287" t="s">
        <v>3898</v>
      </c>
      <c r="V515" s="287" t="s">
        <v>3899</v>
      </c>
      <c r="W515" s="276" t="s">
        <v>5444</v>
      </c>
    </row>
    <row r="516" spans="1:23" s="272" customFormat="1" ht="18" customHeight="1" x14ac:dyDescent="0.3">
      <c r="A516" s="295" t="s">
        <v>5</v>
      </c>
      <c r="B516" s="276" t="s">
        <v>319</v>
      </c>
      <c r="C516" s="277" t="s">
        <v>8979</v>
      </c>
      <c r="D516" s="288">
        <v>44809</v>
      </c>
      <c r="E516" s="279"/>
      <c r="F516" s="289">
        <v>44616</v>
      </c>
      <c r="G516" s="135" t="s">
        <v>4994</v>
      </c>
      <c r="H516" s="194" t="s">
        <v>50</v>
      </c>
      <c r="I516" s="281" t="s">
        <v>17</v>
      </c>
      <c r="J516" s="281" t="s">
        <v>645</v>
      </c>
      <c r="K516" s="281" t="s">
        <v>9002</v>
      </c>
      <c r="L516" s="135" t="s">
        <v>20</v>
      </c>
      <c r="M516" s="5" t="s">
        <v>4995</v>
      </c>
      <c r="N516" s="282"/>
      <c r="O516" s="283"/>
      <c r="P516" s="283"/>
      <c r="Q516" s="284"/>
      <c r="R516" s="285" t="s">
        <v>4490</v>
      </c>
      <c r="S516" s="284"/>
      <c r="T516" s="286" t="s">
        <v>605</v>
      </c>
      <c r="U516" s="287" t="s">
        <v>3898</v>
      </c>
      <c r="V516" s="135"/>
      <c r="W516" s="276" t="s">
        <v>5445</v>
      </c>
    </row>
    <row r="517" spans="1:23" s="272" customFormat="1" ht="18" customHeight="1" x14ac:dyDescent="0.3">
      <c r="A517" s="295" t="s">
        <v>3627</v>
      </c>
      <c r="B517" s="135">
        <v>4959500</v>
      </c>
      <c r="C517" s="277" t="s">
        <v>6697</v>
      </c>
      <c r="D517" s="288">
        <v>44616</v>
      </c>
      <c r="E517" s="279" t="s">
        <v>594</v>
      </c>
      <c r="F517" s="289">
        <v>44616</v>
      </c>
      <c r="G517" s="135" t="s">
        <v>4996</v>
      </c>
      <c r="H517" s="135" t="s">
        <v>92</v>
      </c>
      <c r="I517" s="281" t="s">
        <v>2454</v>
      </c>
      <c r="J517" s="281" t="s">
        <v>2943</v>
      </c>
      <c r="K517" s="281">
        <v>2400000</v>
      </c>
      <c r="L517" s="135" t="s">
        <v>20</v>
      </c>
      <c r="M517" s="5" t="s">
        <v>4997</v>
      </c>
      <c r="N517" s="282">
        <v>44621</v>
      </c>
      <c r="O517" s="283">
        <v>44621</v>
      </c>
      <c r="P517" s="283">
        <v>44620</v>
      </c>
      <c r="Q517" s="284">
        <v>44621</v>
      </c>
      <c r="R517" s="285" t="s">
        <v>6447</v>
      </c>
      <c r="S517" s="284"/>
      <c r="T517" s="286" t="s">
        <v>605</v>
      </c>
      <c r="U517" s="287" t="s">
        <v>3898</v>
      </c>
      <c r="V517" s="287" t="s">
        <v>3899</v>
      </c>
      <c r="W517" s="276" t="s">
        <v>5395</v>
      </c>
    </row>
    <row r="518" spans="1:23" s="272" customFormat="1" ht="18" customHeight="1" x14ac:dyDescent="0.3">
      <c r="A518" s="295" t="s">
        <v>3627</v>
      </c>
      <c r="B518" s="135">
        <v>4986269</v>
      </c>
      <c r="C518" s="277" t="s">
        <v>6698</v>
      </c>
      <c r="D518" s="288">
        <v>44622</v>
      </c>
      <c r="E518" s="279" t="s">
        <v>594</v>
      </c>
      <c r="F518" s="289">
        <v>44618</v>
      </c>
      <c r="G518" s="135" t="s">
        <v>4999</v>
      </c>
      <c r="H518" s="135" t="s">
        <v>4712</v>
      </c>
      <c r="I518" s="281" t="s">
        <v>17</v>
      </c>
      <c r="J518" s="281" t="s">
        <v>45</v>
      </c>
      <c r="K518" s="281" t="s">
        <v>9009</v>
      </c>
      <c r="L518" s="135" t="s">
        <v>20</v>
      </c>
      <c r="M518" s="5" t="s">
        <v>5000</v>
      </c>
      <c r="N518" s="282">
        <v>44653</v>
      </c>
      <c r="O518" s="283">
        <v>44638</v>
      </c>
      <c r="P518" s="283">
        <v>44638</v>
      </c>
      <c r="Q518" s="284">
        <v>44642</v>
      </c>
      <c r="R518" s="285" t="s">
        <v>4495</v>
      </c>
      <c r="S518" s="284"/>
      <c r="T518" s="286" t="s">
        <v>623</v>
      </c>
      <c r="U518" s="287" t="s">
        <v>3898</v>
      </c>
      <c r="V518" s="135" t="s">
        <v>5568</v>
      </c>
      <c r="W518" s="276" t="s">
        <v>5446</v>
      </c>
    </row>
    <row r="519" spans="1:23" s="272" customFormat="1" ht="18" customHeight="1" x14ac:dyDescent="0.3">
      <c r="A519" s="295" t="s">
        <v>3627</v>
      </c>
      <c r="B519" s="136">
        <v>4973495</v>
      </c>
      <c r="C519" s="277" t="s">
        <v>6699</v>
      </c>
      <c r="D519" s="288">
        <v>44628</v>
      </c>
      <c r="E519" s="279" t="s">
        <v>594</v>
      </c>
      <c r="F519" s="289">
        <v>44618</v>
      </c>
      <c r="G519" s="135" t="s">
        <v>5102</v>
      </c>
      <c r="H519" s="135" t="s">
        <v>3367</v>
      </c>
      <c r="I519" s="281" t="s">
        <v>7086</v>
      </c>
      <c r="J519" s="281" t="s">
        <v>45</v>
      </c>
      <c r="K519" s="281" t="s">
        <v>9009</v>
      </c>
      <c r="L519" s="135" t="s">
        <v>20</v>
      </c>
      <c r="M519" s="5" t="s">
        <v>5107</v>
      </c>
      <c r="N519" s="282">
        <v>44653</v>
      </c>
      <c r="O519" s="283">
        <v>44629</v>
      </c>
      <c r="P519" s="283">
        <v>44628</v>
      </c>
      <c r="Q519" s="284">
        <v>44629</v>
      </c>
      <c r="R519" s="285" t="s">
        <v>4495</v>
      </c>
      <c r="S519" s="284"/>
      <c r="T519" s="286" t="s">
        <v>605</v>
      </c>
      <c r="U519" s="287" t="s">
        <v>3898</v>
      </c>
      <c r="V519" s="135" t="s">
        <v>5568</v>
      </c>
      <c r="W519" s="276" t="s">
        <v>6700</v>
      </c>
    </row>
    <row r="520" spans="1:23" s="272" customFormat="1" ht="18" customHeight="1" x14ac:dyDescent="0.3">
      <c r="A520" s="295" t="s">
        <v>3627</v>
      </c>
      <c r="B520" s="135">
        <v>4984739</v>
      </c>
      <c r="C520" s="277" t="s">
        <v>6701</v>
      </c>
      <c r="D520" s="288">
        <v>44621</v>
      </c>
      <c r="E520" s="279" t="s">
        <v>594</v>
      </c>
      <c r="F520" s="289">
        <v>44620</v>
      </c>
      <c r="G520" s="135" t="s">
        <v>5001</v>
      </c>
      <c r="H520" s="135" t="s">
        <v>32</v>
      </c>
      <c r="I520" s="281" t="s">
        <v>685</v>
      </c>
      <c r="J520" s="281" t="s">
        <v>2943</v>
      </c>
      <c r="K520" s="281">
        <v>2400000</v>
      </c>
      <c r="L520" s="135" t="s">
        <v>11</v>
      </c>
      <c r="M520" s="5" t="s">
        <v>5002</v>
      </c>
      <c r="N520" s="282">
        <v>44653</v>
      </c>
      <c r="O520" s="283">
        <v>44646</v>
      </c>
      <c r="P520" s="283">
        <v>44628</v>
      </c>
      <c r="Q520" s="284">
        <v>44646</v>
      </c>
      <c r="R520" s="285" t="s">
        <v>6447</v>
      </c>
      <c r="S520" s="284"/>
      <c r="T520" s="286" t="s">
        <v>623</v>
      </c>
      <c r="U520" s="287" t="s">
        <v>3898</v>
      </c>
      <c r="V520" s="135" t="s">
        <v>5568</v>
      </c>
      <c r="W520" s="276" t="s">
        <v>5447</v>
      </c>
    </row>
    <row r="521" spans="1:23" s="272" customFormat="1" ht="18" customHeight="1" x14ac:dyDescent="0.3">
      <c r="A521" s="295" t="s">
        <v>3627</v>
      </c>
      <c r="B521" s="328">
        <v>5187359</v>
      </c>
      <c r="C521" s="277" t="s">
        <v>7723</v>
      </c>
      <c r="D521" s="288">
        <v>44749</v>
      </c>
      <c r="E521" s="279" t="s">
        <v>594</v>
      </c>
      <c r="F521" s="289">
        <v>44620</v>
      </c>
      <c r="G521" s="135" t="s">
        <v>5003</v>
      </c>
      <c r="H521" s="135" t="s">
        <v>250</v>
      </c>
      <c r="I521" s="281" t="s">
        <v>4644</v>
      </c>
      <c r="J521" s="281" t="s">
        <v>18</v>
      </c>
      <c r="K521" s="281" t="s">
        <v>9005</v>
      </c>
      <c r="L521" s="135" t="s">
        <v>20</v>
      </c>
      <c r="M521" s="5" t="s">
        <v>5004</v>
      </c>
      <c r="N521" s="282">
        <v>44773</v>
      </c>
      <c r="O521" s="283">
        <v>44767</v>
      </c>
      <c r="P521" s="283">
        <v>44754</v>
      </c>
      <c r="Q521" s="284">
        <v>44768</v>
      </c>
      <c r="R521" s="285" t="s">
        <v>4686</v>
      </c>
      <c r="S521" s="284"/>
      <c r="T521" s="286" t="s">
        <v>605</v>
      </c>
      <c r="U521" s="287" t="s">
        <v>3898</v>
      </c>
      <c r="V521" s="135" t="s">
        <v>5599</v>
      </c>
      <c r="W521" s="276" t="s">
        <v>5448</v>
      </c>
    </row>
    <row r="522" spans="1:23" s="272" customFormat="1" ht="18" customHeight="1" x14ac:dyDescent="0.3">
      <c r="A522" s="295" t="s">
        <v>3627</v>
      </c>
      <c r="B522" s="135">
        <v>5060145</v>
      </c>
      <c r="C522" s="277" t="s">
        <v>6702</v>
      </c>
      <c r="D522" s="288">
        <v>44678</v>
      </c>
      <c r="E522" s="279" t="s">
        <v>594</v>
      </c>
      <c r="F522" s="289">
        <v>44620</v>
      </c>
      <c r="G522" s="135" t="s">
        <v>5005</v>
      </c>
      <c r="H522" s="135" t="s">
        <v>725</v>
      </c>
      <c r="I522" s="281" t="s">
        <v>2454</v>
      </c>
      <c r="J522" s="281" t="s">
        <v>160</v>
      </c>
      <c r="K522" s="281" t="s">
        <v>9010</v>
      </c>
      <c r="L522" s="135" t="s">
        <v>20</v>
      </c>
      <c r="M522" s="5" t="s">
        <v>5006</v>
      </c>
      <c r="N522" s="282">
        <v>44685</v>
      </c>
      <c r="O522" s="283">
        <v>44683</v>
      </c>
      <c r="P522" s="283">
        <v>44678</v>
      </c>
      <c r="Q522" s="284">
        <v>44681</v>
      </c>
      <c r="R522" s="285" t="s">
        <v>4493</v>
      </c>
      <c r="S522" s="284"/>
      <c r="T522" s="286" t="s">
        <v>609</v>
      </c>
      <c r="U522" s="287" t="s">
        <v>3898</v>
      </c>
      <c r="V522" s="135" t="s">
        <v>2821</v>
      </c>
      <c r="W522" s="276" t="s">
        <v>5449</v>
      </c>
    </row>
    <row r="523" spans="1:23" s="272" customFormat="1" ht="18" customHeight="1" x14ac:dyDescent="0.3">
      <c r="A523" s="295" t="s">
        <v>3627</v>
      </c>
      <c r="B523" s="292">
        <v>5042652</v>
      </c>
      <c r="C523" s="277" t="s">
        <v>6703</v>
      </c>
      <c r="D523" s="288">
        <v>44672</v>
      </c>
      <c r="E523" s="279" t="s">
        <v>594</v>
      </c>
      <c r="F523" s="289">
        <v>44620</v>
      </c>
      <c r="G523" s="135" t="s">
        <v>5007</v>
      </c>
      <c r="H523" s="135" t="s">
        <v>725</v>
      </c>
      <c r="I523" s="281" t="s">
        <v>2454</v>
      </c>
      <c r="J523" s="281" t="s">
        <v>160</v>
      </c>
      <c r="K523" s="281" t="s">
        <v>9010</v>
      </c>
      <c r="L523" s="135" t="s">
        <v>20</v>
      </c>
      <c r="M523" s="5" t="s">
        <v>5008</v>
      </c>
      <c r="N523" s="282">
        <v>44716</v>
      </c>
      <c r="O523" s="283">
        <v>44680</v>
      </c>
      <c r="P523" s="283">
        <v>44672</v>
      </c>
      <c r="Q523" s="284">
        <v>44680</v>
      </c>
      <c r="R523" s="285" t="s">
        <v>4493</v>
      </c>
      <c r="S523" s="284"/>
      <c r="T523" s="286" t="s">
        <v>609</v>
      </c>
      <c r="U523" s="287" t="s">
        <v>3898</v>
      </c>
      <c r="V523" s="135" t="s">
        <v>3901</v>
      </c>
      <c r="W523" s="276" t="s">
        <v>5450</v>
      </c>
    </row>
    <row r="524" spans="1:23" s="272" customFormat="1" ht="18" customHeight="1" x14ac:dyDescent="0.3">
      <c r="A524" s="295" t="s">
        <v>3627</v>
      </c>
      <c r="B524" s="135">
        <v>5020573</v>
      </c>
      <c r="C524" s="277" t="s">
        <v>6704</v>
      </c>
      <c r="D524" s="288">
        <v>44643</v>
      </c>
      <c r="E524" s="279" t="s">
        <v>594</v>
      </c>
      <c r="F524" s="289">
        <v>44620</v>
      </c>
      <c r="G524" s="135" t="s">
        <v>5009</v>
      </c>
      <c r="H524" s="135" t="s">
        <v>725</v>
      </c>
      <c r="I524" s="281" t="s">
        <v>2454</v>
      </c>
      <c r="J524" s="281" t="s">
        <v>160</v>
      </c>
      <c r="K524" s="281" t="s">
        <v>9010</v>
      </c>
      <c r="L524" s="135" t="s">
        <v>20</v>
      </c>
      <c r="M524" s="5" t="s">
        <v>5010</v>
      </c>
      <c r="N524" s="282">
        <v>44653</v>
      </c>
      <c r="O524" s="283">
        <v>44652</v>
      </c>
      <c r="P524" s="283">
        <v>44643</v>
      </c>
      <c r="Q524" s="284">
        <v>44651</v>
      </c>
      <c r="R524" s="285" t="s">
        <v>4493</v>
      </c>
      <c r="S524" s="284"/>
      <c r="T524" s="286" t="s">
        <v>609</v>
      </c>
      <c r="U524" s="287" t="s">
        <v>3898</v>
      </c>
      <c r="V524" s="135" t="s">
        <v>5568</v>
      </c>
      <c r="W524" s="276" t="s">
        <v>5451</v>
      </c>
    </row>
    <row r="525" spans="1:23" s="272" customFormat="1" ht="18" customHeight="1" x14ac:dyDescent="0.3">
      <c r="A525" s="295" t="s">
        <v>1581</v>
      </c>
      <c r="B525" s="276" t="s">
        <v>630</v>
      </c>
      <c r="C525" s="277" t="s">
        <v>630</v>
      </c>
      <c r="D525" s="288">
        <v>44681</v>
      </c>
      <c r="E525" s="279" t="s">
        <v>630</v>
      </c>
      <c r="F525" s="289">
        <v>44620</v>
      </c>
      <c r="G525" s="135" t="s">
        <v>5011</v>
      </c>
      <c r="H525" s="135" t="s">
        <v>3367</v>
      </c>
      <c r="I525" s="281" t="s">
        <v>7086</v>
      </c>
      <c r="J525" s="281" t="s">
        <v>626</v>
      </c>
      <c r="K525" s="281" t="s">
        <v>9003</v>
      </c>
      <c r="L525" s="135" t="s">
        <v>52</v>
      </c>
      <c r="M525" s="5" t="s">
        <v>5012</v>
      </c>
      <c r="N525" s="282" t="s">
        <v>1253</v>
      </c>
      <c r="O525" s="283" t="s">
        <v>1253</v>
      </c>
      <c r="P525" s="283" t="s">
        <v>1253</v>
      </c>
      <c r="Q525" s="284" t="s">
        <v>1253</v>
      </c>
      <c r="R525" s="285" t="s">
        <v>6464</v>
      </c>
      <c r="S525" s="280" t="s">
        <v>1253</v>
      </c>
      <c r="T525" s="286" t="s">
        <v>623</v>
      </c>
      <c r="U525" s="287" t="s">
        <v>3898</v>
      </c>
      <c r="V525" s="135"/>
      <c r="W525" s="276" t="s">
        <v>630</v>
      </c>
    </row>
    <row r="526" spans="1:23" s="272" customFormat="1" ht="18" customHeight="1" x14ac:dyDescent="0.3">
      <c r="A526" s="295" t="s">
        <v>3627</v>
      </c>
      <c r="B526" s="124">
        <v>5064430</v>
      </c>
      <c r="C526" s="277" t="s">
        <v>6705</v>
      </c>
      <c r="D526" s="288">
        <v>44680</v>
      </c>
      <c r="E526" s="279" t="s">
        <v>594</v>
      </c>
      <c r="F526" s="289">
        <v>44620</v>
      </c>
      <c r="G526" s="135" t="s">
        <v>5013</v>
      </c>
      <c r="H526" s="135" t="s">
        <v>232</v>
      </c>
      <c r="I526" s="281" t="s">
        <v>8863</v>
      </c>
      <c r="J526" s="281" t="s">
        <v>626</v>
      </c>
      <c r="K526" s="281" t="s">
        <v>9003</v>
      </c>
      <c r="L526" s="135" t="s">
        <v>52</v>
      </c>
      <c r="M526" s="5" t="s">
        <v>5014</v>
      </c>
      <c r="N526" s="282">
        <v>44685</v>
      </c>
      <c r="O526" s="283">
        <v>44682</v>
      </c>
      <c r="P526" s="283">
        <v>44680</v>
      </c>
      <c r="Q526" s="284">
        <v>44681</v>
      </c>
      <c r="R526" s="285" t="s">
        <v>6464</v>
      </c>
      <c r="S526" s="284"/>
      <c r="T526" s="286" t="s">
        <v>605</v>
      </c>
      <c r="U526" s="287" t="s">
        <v>3898</v>
      </c>
      <c r="V526" s="135" t="s">
        <v>2821</v>
      </c>
      <c r="W526" s="276" t="s">
        <v>5452</v>
      </c>
    </row>
    <row r="527" spans="1:23" s="272" customFormat="1" ht="18" customHeight="1" x14ac:dyDescent="0.3">
      <c r="A527" s="295" t="s">
        <v>5</v>
      </c>
      <c r="B527" s="83" t="s">
        <v>319</v>
      </c>
      <c r="C527" s="277" t="s">
        <v>3626</v>
      </c>
      <c r="D527" s="288">
        <v>44772</v>
      </c>
      <c r="E527" s="279"/>
      <c r="F527" s="289">
        <v>44621</v>
      </c>
      <c r="G527" s="135" t="s">
        <v>5015</v>
      </c>
      <c r="H527" s="135" t="s">
        <v>137</v>
      </c>
      <c r="I527" s="281" t="s">
        <v>17</v>
      </c>
      <c r="J527" s="281" t="s">
        <v>18</v>
      </c>
      <c r="K527" s="281" t="s">
        <v>9005</v>
      </c>
      <c r="L527" s="135" t="s">
        <v>11</v>
      </c>
      <c r="M527" s="5" t="s">
        <v>5016</v>
      </c>
      <c r="N527" s="282"/>
      <c r="O527" s="283"/>
      <c r="P527" s="283"/>
      <c r="Q527" s="284"/>
      <c r="R527" s="285" t="s">
        <v>4686</v>
      </c>
      <c r="S527" s="284"/>
      <c r="T527" s="286" t="s">
        <v>609</v>
      </c>
      <c r="U527" s="287" t="s">
        <v>3899</v>
      </c>
      <c r="V527" s="135"/>
      <c r="W527" s="276" t="s">
        <v>5453</v>
      </c>
    </row>
    <row r="528" spans="1:23" s="272" customFormat="1" ht="18" customHeight="1" x14ac:dyDescent="0.3">
      <c r="A528" s="295" t="s">
        <v>3627</v>
      </c>
      <c r="B528" s="135">
        <v>5064432</v>
      </c>
      <c r="C528" s="277" t="s">
        <v>6707</v>
      </c>
      <c r="D528" s="288">
        <v>44698</v>
      </c>
      <c r="E528" s="279" t="s">
        <v>594</v>
      </c>
      <c r="F528" s="289">
        <v>44621</v>
      </c>
      <c r="G528" s="135" t="s">
        <v>5017</v>
      </c>
      <c r="H528" s="135" t="s">
        <v>50</v>
      </c>
      <c r="I528" s="281" t="s">
        <v>17</v>
      </c>
      <c r="J528" s="281" t="s">
        <v>18</v>
      </c>
      <c r="K528" s="281" t="s">
        <v>9005</v>
      </c>
      <c r="L528" s="135" t="s">
        <v>20</v>
      </c>
      <c r="M528" s="5" t="s">
        <v>5018</v>
      </c>
      <c r="N528" s="282">
        <v>44708</v>
      </c>
      <c r="O528" s="283">
        <v>44702</v>
      </c>
      <c r="P528" s="283">
        <v>44701</v>
      </c>
      <c r="Q528" s="284">
        <v>44704</v>
      </c>
      <c r="R528" s="285" t="s">
        <v>6708</v>
      </c>
      <c r="S528" s="284"/>
      <c r="T528" s="286" t="s">
        <v>623</v>
      </c>
      <c r="U528" s="287" t="s">
        <v>3899</v>
      </c>
      <c r="V528" s="135" t="s">
        <v>2821</v>
      </c>
      <c r="W528" s="276" t="s">
        <v>5454</v>
      </c>
    </row>
    <row r="529" spans="1:23" s="272" customFormat="1" ht="18" customHeight="1" x14ac:dyDescent="0.3">
      <c r="A529" s="295" t="s">
        <v>3627</v>
      </c>
      <c r="B529" s="124">
        <v>4973492</v>
      </c>
      <c r="C529" s="277" t="s">
        <v>6709</v>
      </c>
      <c r="D529" s="288">
        <v>44630</v>
      </c>
      <c r="E529" s="279" t="s">
        <v>594</v>
      </c>
      <c r="F529" s="289">
        <v>44621</v>
      </c>
      <c r="G529" s="135" t="s">
        <v>5019</v>
      </c>
      <c r="H529" s="135" t="s">
        <v>32</v>
      </c>
      <c r="I529" s="281" t="s">
        <v>685</v>
      </c>
      <c r="J529" s="281" t="s">
        <v>626</v>
      </c>
      <c r="K529" s="281" t="s">
        <v>9003</v>
      </c>
      <c r="L529" s="135" t="s">
        <v>20</v>
      </c>
      <c r="M529" s="5" t="s">
        <v>5020</v>
      </c>
      <c r="N529" s="282">
        <v>44641</v>
      </c>
      <c r="O529" s="283">
        <v>44630</v>
      </c>
      <c r="P529" s="283">
        <v>44630</v>
      </c>
      <c r="Q529" s="284">
        <v>44634</v>
      </c>
      <c r="R529" s="285" t="s">
        <v>6464</v>
      </c>
      <c r="S529" s="284"/>
      <c r="T529" s="286" t="s">
        <v>609</v>
      </c>
      <c r="U529" s="287" t="s">
        <v>3899</v>
      </c>
      <c r="V529" s="287" t="s">
        <v>3899</v>
      </c>
      <c r="W529" s="276" t="s">
        <v>5455</v>
      </c>
    </row>
    <row r="530" spans="1:23" s="272" customFormat="1" ht="18" customHeight="1" x14ac:dyDescent="0.3">
      <c r="A530" s="295" t="s">
        <v>3627</v>
      </c>
      <c r="B530" s="135">
        <v>5029313</v>
      </c>
      <c r="C530" s="277" t="s">
        <v>6710</v>
      </c>
      <c r="D530" s="288">
        <v>44655</v>
      </c>
      <c r="E530" s="279" t="s">
        <v>594</v>
      </c>
      <c r="F530" s="289">
        <v>44621</v>
      </c>
      <c r="G530" s="135" t="s">
        <v>5762</v>
      </c>
      <c r="H530" s="135" t="s">
        <v>92</v>
      </c>
      <c r="I530" s="281" t="s">
        <v>2454</v>
      </c>
      <c r="J530" s="281" t="s">
        <v>45</v>
      </c>
      <c r="K530" s="281" t="s">
        <v>9009</v>
      </c>
      <c r="L530" s="135" t="s">
        <v>20</v>
      </c>
      <c r="M530" s="5" t="s">
        <v>5021</v>
      </c>
      <c r="N530" s="282">
        <v>44661</v>
      </c>
      <c r="O530" s="283">
        <v>44656</v>
      </c>
      <c r="P530" s="283">
        <v>44657</v>
      </c>
      <c r="Q530" s="284">
        <v>44657</v>
      </c>
      <c r="R530" s="285" t="s">
        <v>4495</v>
      </c>
      <c r="S530" s="284"/>
      <c r="T530" s="286" t="s">
        <v>623</v>
      </c>
      <c r="U530" s="287" t="s">
        <v>3899</v>
      </c>
      <c r="V530" s="135" t="s">
        <v>5568</v>
      </c>
      <c r="W530" s="276" t="s">
        <v>5456</v>
      </c>
    </row>
    <row r="531" spans="1:23" s="272" customFormat="1" ht="18" customHeight="1" x14ac:dyDescent="0.3">
      <c r="A531" s="295" t="s">
        <v>5</v>
      </c>
      <c r="B531" s="276" t="s">
        <v>4555</v>
      </c>
      <c r="C531" s="277" t="s">
        <v>4555</v>
      </c>
      <c r="D531" s="288">
        <v>44744</v>
      </c>
      <c r="E531" s="279"/>
      <c r="F531" s="289">
        <v>44621</v>
      </c>
      <c r="G531" s="135" t="s">
        <v>5022</v>
      </c>
      <c r="H531" s="194" t="s">
        <v>232</v>
      </c>
      <c r="I531" s="281" t="s">
        <v>8863</v>
      </c>
      <c r="J531" s="281" t="s">
        <v>18</v>
      </c>
      <c r="K531" s="281" t="s">
        <v>9005</v>
      </c>
      <c r="L531" s="135" t="s">
        <v>461</v>
      </c>
      <c r="M531" s="5" t="s">
        <v>5023</v>
      </c>
      <c r="N531" s="282"/>
      <c r="O531" s="283"/>
      <c r="P531" s="283"/>
      <c r="Q531" s="284"/>
      <c r="R531" s="285" t="s">
        <v>4685</v>
      </c>
      <c r="S531" s="284"/>
      <c r="T531" s="286" t="s">
        <v>605</v>
      </c>
      <c r="U531" s="287" t="s">
        <v>3899</v>
      </c>
      <c r="V531" s="135"/>
      <c r="W531" s="276" t="s">
        <v>5457</v>
      </c>
    </row>
    <row r="532" spans="1:23" s="272" customFormat="1" ht="18" customHeight="1" x14ac:dyDescent="0.3">
      <c r="A532" s="295" t="s">
        <v>3627</v>
      </c>
      <c r="B532" s="135">
        <v>5020577</v>
      </c>
      <c r="C532" s="277" t="s">
        <v>6711</v>
      </c>
      <c r="D532" s="288">
        <v>44644</v>
      </c>
      <c r="E532" s="279" t="s">
        <v>594</v>
      </c>
      <c r="F532" s="289">
        <v>44621</v>
      </c>
      <c r="G532" s="135" t="s">
        <v>5024</v>
      </c>
      <c r="H532" s="135" t="s">
        <v>37</v>
      </c>
      <c r="I532" s="281" t="s">
        <v>685</v>
      </c>
      <c r="J532" s="281" t="s">
        <v>18</v>
      </c>
      <c r="K532" s="281" t="s">
        <v>9005</v>
      </c>
      <c r="L532" s="135" t="s">
        <v>20</v>
      </c>
      <c r="M532" s="5" t="s">
        <v>5025</v>
      </c>
      <c r="N532" s="282">
        <v>44653</v>
      </c>
      <c r="O532" s="283">
        <v>44652</v>
      </c>
      <c r="P532" s="283">
        <v>44648</v>
      </c>
      <c r="Q532" s="284">
        <v>44650</v>
      </c>
      <c r="R532" s="285" t="s">
        <v>4686</v>
      </c>
      <c r="S532" s="284"/>
      <c r="T532" s="286" t="s">
        <v>609</v>
      </c>
      <c r="U532" s="287" t="s">
        <v>3899</v>
      </c>
      <c r="V532" s="135" t="s">
        <v>5568</v>
      </c>
      <c r="W532" s="276" t="s">
        <v>5458</v>
      </c>
    </row>
    <row r="533" spans="1:23" s="272" customFormat="1" ht="18" customHeight="1" x14ac:dyDescent="0.3">
      <c r="A533" s="295" t="s">
        <v>3627</v>
      </c>
      <c r="B533" s="124">
        <v>5042650</v>
      </c>
      <c r="C533" s="277" t="s">
        <v>6712</v>
      </c>
      <c r="D533" s="288">
        <v>44670</v>
      </c>
      <c r="E533" s="279" t="s">
        <v>594</v>
      </c>
      <c r="F533" s="289">
        <v>44621</v>
      </c>
      <c r="G533" s="135" t="s">
        <v>5026</v>
      </c>
      <c r="H533" s="135" t="s">
        <v>725</v>
      </c>
      <c r="I533" s="281" t="s">
        <v>2454</v>
      </c>
      <c r="J533" s="281" t="s">
        <v>160</v>
      </c>
      <c r="K533" s="281" t="s">
        <v>9010</v>
      </c>
      <c r="L533" s="135" t="s">
        <v>20</v>
      </c>
      <c r="M533" s="5" t="s">
        <v>5027</v>
      </c>
      <c r="N533" s="282">
        <v>44685</v>
      </c>
      <c r="O533" s="283">
        <v>44672</v>
      </c>
      <c r="P533" s="283">
        <v>44670</v>
      </c>
      <c r="Q533" s="284">
        <v>44673</v>
      </c>
      <c r="R533" s="285" t="s">
        <v>4493</v>
      </c>
      <c r="S533" s="284"/>
      <c r="T533" s="286" t="s">
        <v>609</v>
      </c>
      <c r="U533" s="287" t="s">
        <v>3899</v>
      </c>
      <c r="V533" s="135" t="s">
        <v>2821</v>
      </c>
      <c r="W533" s="276" t="s">
        <v>5459</v>
      </c>
    </row>
    <row r="534" spans="1:23" s="272" customFormat="1" ht="18" customHeight="1" x14ac:dyDescent="0.3">
      <c r="A534" s="295" t="s">
        <v>3627</v>
      </c>
      <c r="B534" s="135">
        <v>5013989</v>
      </c>
      <c r="C534" s="277" t="s">
        <v>6713</v>
      </c>
      <c r="D534" s="288">
        <v>44636</v>
      </c>
      <c r="E534" s="279" t="s">
        <v>594</v>
      </c>
      <c r="F534" s="289">
        <v>44621</v>
      </c>
      <c r="G534" s="194" t="s">
        <v>5667</v>
      </c>
      <c r="H534" s="135" t="s">
        <v>4126</v>
      </c>
      <c r="I534" s="281" t="s">
        <v>8538</v>
      </c>
      <c r="J534" s="281" t="s">
        <v>45</v>
      </c>
      <c r="K534" s="281" t="s">
        <v>9009</v>
      </c>
      <c r="L534" s="194" t="s">
        <v>27</v>
      </c>
      <c r="M534" s="5" t="s">
        <v>5662</v>
      </c>
      <c r="N534" s="282">
        <v>44653</v>
      </c>
      <c r="O534" s="283">
        <v>44651</v>
      </c>
      <c r="P534" s="283">
        <v>44649</v>
      </c>
      <c r="Q534" s="284" t="s">
        <v>1685</v>
      </c>
      <c r="R534" s="285" t="s">
        <v>4482</v>
      </c>
      <c r="S534" s="284"/>
      <c r="T534" s="286" t="s">
        <v>623</v>
      </c>
      <c r="U534" s="287" t="s">
        <v>3899</v>
      </c>
      <c r="V534" s="135" t="s">
        <v>5568</v>
      </c>
      <c r="W534" s="276" t="s">
        <v>5460</v>
      </c>
    </row>
    <row r="535" spans="1:23" s="272" customFormat="1" ht="18" customHeight="1" x14ac:dyDescent="0.3">
      <c r="A535" s="295" t="s">
        <v>3627</v>
      </c>
      <c r="B535" s="135">
        <v>4979304</v>
      </c>
      <c r="C535" s="277" t="s">
        <v>6714</v>
      </c>
      <c r="D535" s="288">
        <v>44622</v>
      </c>
      <c r="E535" s="279" t="s">
        <v>594</v>
      </c>
      <c r="F535" s="289">
        <v>44622</v>
      </c>
      <c r="G535" s="135" t="s">
        <v>5028</v>
      </c>
      <c r="H535" s="135" t="s">
        <v>250</v>
      </c>
      <c r="I535" s="281" t="s">
        <v>4644</v>
      </c>
      <c r="J535" s="281" t="s">
        <v>626</v>
      </c>
      <c r="K535" s="281" t="s">
        <v>9003</v>
      </c>
      <c r="L535" s="135" t="s">
        <v>52</v>
      </c>
      <c r="M535" s="5" t="s">
        <v>5029</v>
      </c>
      <c r="N535" s="282">
        <v>44627</v>
      </c>
      <c r="O535" s="283">
        <v>44623</v>
      </c>
      <c r="P535" s="283">
        <v>44625</v>
      </c>
      <c r="Q535" s="284">
        <v>44624</v>
      </c>
      <c r="R535" s="285" t="s">
        <v>4687</v>
      </c>
      <c r="S535" s="284"/>
      <c r="T535" s="286" t="s">
        <v>623</v>
      </c>
      <c r="U535" s="287" t="s">
        <v>3899</v>
      </c>
      <c r="V535" s="287" t="s">
        <v>3899</v>
      </c>
      <c r="W535" s="276" t="s">
        <v>5461</v>
      </c>
    </row>
    <row r="536" spans="1:23" s="272" customFormat="1" ht="18" customHeight="1" x14ac:dyDescent="0.3">
      <c r="A536" s="295" t="s">
        <v>1581</v>
      </c>
      <c r="B536" s="276" t="s">
        <v>630</v>
      </c>
      <c r="C536" s="277" t="s">
        <v>630</v>
      </c>
      <c r="D536" s="288">
        <v>44625</v>
      </c>
      <c r="E536" s="279" t="s">
        <v>630</v>
      </c>
      <c r="F536" s="289">
        <v>44622</v>
      </c>
      <c r="G536" s="135" t="s">
        <v>5030</v>
      </c>
      <c r="H536" s="135" t="s">
        <v>4126</v>
      </c>
      <c r="I536" s="281" t="s">
        <v>8538</v>
      </c>
      <c r="J536" s="281" t="s">
        <v>45</v>
      </c>
      <c r="K536" s="281" t="s">
        <v>9009</v>
      </c>
      <c r="L536" s="135" t="s">
        <v>20</v>
      </c>
      <c r="M536" s="5" t="s">
        <v>5031</v>
      </c>
      <c r="N536" s="282" t="s">
        <v>1253</v>
      </c>
      <c r="O536" s="283" t="s">
        <v>1253</v>
      </c>
      <c r="P536" s="283" t="s">
        <v>1253</v>
      </c>
      <c r="Q536" s="284" t="s">
        <v>1253</v>
      </c>
      <c r="R536" s="285" t="s">
        <v>4482</v>
      </c>
      <c r="S536" s="280" t="s">
        <v>1253</v>
      </c>
      <c r="T536" s="286" t="s">
        <v>623</v>
      </c>
      <c r="U536" s="287" t="s">
        <v>3899</v>
      </c>
      <c r="V536" s="135"/>
      <c r="W536" s="276" t="s">
        <v>630</v>
      </c>
    </row>
    <row r="537" spans="1:23" s="272" customFormat="1" ht="18" customHeight="1" x14ac:dyDescent="0.3">
      <c r="A537" s="295" t="s">
        <v>3627</v>
      </c>
      <c r="B537" s="276">
        <v>5105471</v>
      </c>
      <c r="C537" s="277" t="s">
        <v>6715</v>
      </c>
      <c r="D537" s="288">
        <v>44711</v>
      </c>
      <c r="E537" s="279" t="s">
        <v>594</v>
      </c>
      <c r="F537" s="289">
        <v>44622</v>
      </c>
      <c r="G537" s="135" t="s">
        <v>5037</v>
      </c>
      <c r="H537" s="135" t="s">
        <v>4738</v>
      </c>
      <c r="I537" s="281" t="s">
        <v>2454</v>
      </c>
      <c r="J537" s="281" t="s">
        <v>645</v>
      </c>
      <c r="K537" s="281" t="s">
        <v>9002</v>
      </c>
      <c r="L537" s="135" t="s">
        <v>20</v>
      </c>
      <c r="M537" s="5" t="s">
        <v>6268</v>
      </c>
      <c r="N537" s="282">
        <v>44715</v>
      </c>
      <c r="O537" s="283">
        <v>44713</v>
      </c>
      <c r="P537" s="283">
        <v>44705</v>
      </c>
      <c r="Q537" s="284">
        <v>44712</v>
      </c>
      <c r="R537" s="285" t="s">
        <v>4490</v>
      </c>
      <c r="S537" s="284"/>
      <c r="T537" s="286" t="s">
        <v>605</v>
      </c>
      <c r="U537" s="287" t="s">
        <v>3899</v>
      </c>
      <c r="V537" s="135" t="s">
        <v>3901</v>
      </c>
      <c r="W537" s="276" t="s">
        <v>5462</v>
      </c>
    </row>
    <row r="538" spans="1:23" s="272" customFormat="1" ht="18" customHeight="1" x14ac:dyDescent="0.3">
      <c r="A538" s="295" t="s">
        <v>3627</v>
      </c>
      <c r="B538" s="135">
        <v>5013149</v>
      </c>
      <c r="C538" s="277" t="s">
        <v>6716</v>
      </c>
      <c r="D538" s="288">
        <v>44639</v>
      </c>
      <c r="E538" s="279" t="s">
        <v>594</v>
      </c>
      <c r="F538" s="289">
        <v>44622</v>
      </c>
      <c r="G538" s="135" t="s">
        <v>5038</v>
      </c>
      <c r="H538" s="135" t="s">
        <v>725</v>
      </c>
      <c r="I538" s="281" t="s">
        <v>2454</v>
      </c>
      <c r="J538" s="281" t="s">
        <v>160</v>
      </c>
      <c r="K538" s="281" t="s">
        <v>9010</v>
      </c>
      <c r="L538" s="135" t="s">
        <v>20</v>
      </c>
      <c r="M538" s="5" t="s">
        <v>5039</v>
      </c>
      <c r="N538" s="282">
        <v>44662</v>
      </c>
      <c r="O538" s="283">
        <v>44639</v>
      </c>
      <c r="P538" s="283">
        <v>44643</v>
      </c>
      <c r="Q538" s="284">
        <v>44648</v>
      </c>
      <c r="R538" s="285" t="s">
        <v>4493</v>
      </c>
      <c r="S538" s="284"/>
      <c r="T538" s="286" t="s">
        <v>609</v>
      </c>
      <c r="U538" s="287" t="s">
        <v>3899</v>
      </c>
      <c r="V538" s="135" t="s">
        <v>5568</v>
      </c>
      <c r="W538" s="276" t="s">
        <v>5463</v>
      </c>
    </row>
    <row r="539" spans="1:23" s="272" customFormat="1" ht="18" customHeight="1" x14ac:dyDescent="0.3">
      <c r="A539" s="295" t="s">
        <v>3627</v>
      </c>
      <c r="B539" s="136">
        <v>4979307</v>
      </c>
      <c r="C539" s="277" t="s">
        <v>6717</v>
      </c>
      <c r="D539" s="288">
        <v>44624</v>
      </c>
      <c r="E539" s="279" t="s">
        <v>594</v>
      </c>
      <c r="F539" s="289">
        <v>44622</v>
      </c>
      <c r="G539" s="135" t="s">
        <v>5060</v>
      </c>
      <c r="H539" s="135" t="s">
        <v>32</v>
      </c>
      <c r="I539" s="281" t="s">
        <v>685</v>
      </c>
      <c r="J539" s="281" t="s">
        <v>38</v>
      </c>
      <c r="K539" s="281" t="s">
        <v>9001</v>
      </c>
      <c r="L539" s="135" t="s">
        <v>20</v>
      </c>
      <c r="M539" s="5" t="s">
        <v>5040</v>
      </c>
      <c r="N539" s="282">
        <v>44630</v>
      </c>
      <c r="O539" s="283">
        <v>44627</v>
      </c>
      <c r="P539" s="283">
        <v>44627</v>
      </c>
      <c r="Q539" s="284">
        <v>44627</v>
      </c>
      <c r="R539" s="285" t="s">
        <v>4489</v>
      </c>
      <c r="S539" s="284"/>
      <c r="T539" s="286" t="s">
        <v>605</v>
      </c>
      <c r="U539" s="287" t="s">
        <v>3899</v>
      </c>
      <c r="V539" s="287" t="s">
        <v>3899</v>
      </c>
      <c r="W539" s="276" t="s">
        <v>5464</v>
      </c>
    </row>
    <row r="540" spans="1:23" s="272" customFormat="1" ht="18" customHeight="1" x14ac:dyDescent="0.3">
      <c r="A540" s="295" t="s">
        <v>3627</v>
      </c>
      <c r="B540" s="328">
        <v>5228332</v>
      </c>
      <c r="C540" s="277" t="s">
        <v>8402</v>
      </c>
      <c r="D540" s="288">
        <v>44778</v>
      </c>
      <c r="E540" s="279" t="s">
        <v>594</v>
      </c>
      <c r="F540" s="289">
        <v>44623</v>
      </c>
      <c r="G540" s="135" t="s">
        <v>5042</v>
      </c>
      <c r="H540" s="135" t="s">
        <v>3708</v>
      </c>
      <c r="I540" s="281" t="s">
        <v>2454</v>
      </c>
      <c r="J540" s="281" t="s">
        <v>626</v>
      </c>
      <c r="K540" s="281" t="s">
        <v>9003</v>
      </c>
      <c r="L540" s="135" t="s">
        <v>438</v>
      </c>
      <c r="M540" s="5" t="s">
        <v>5043</v>
      </c>
      <c r="N540" s="282">
        <v>44804</v>
      </c>
      <c r="O540" s="283">
        <v>44790</v>
      </c>
      <c r="P540" s="283">
        <v>44781</v>
      </c>
      <c r="Q540" s="284">
        <v>44798</v>
      </c>
      <c r="R540" s="285" t="s">
        <v>4687</v>
      </c>
      <c r="S540" s="284"/>
      <c r="T540" s="286" t="s">
        <v>623</v>
      </c>
      <c r="U540" s="287" t="s">
        <v>3899</v>
      </c>
      <c r="V540" s="291" t="s">
        <v>3366</v>
      </c>
      <c r="W540" s="276" t="s">
        <v>5465</v>
      </c>
    </row>
    <row r="541" spans="1:23" s="272" customFormat="1" ht="18" customHeight="1" x14ac:dyDescent="0.3">
      <c r="A541" s="295" t="s">
        <v>3627</v>
      </c>
      <c r="B541" s="136">
        <v>4998407</v>
      </c>
      <c r="C541" s="277" t="s">
        <v>6718</v>
      </c>
      <c r="D541" s="288">
        <v>44635</v>
      </c>
      <c r="E541" s="279" t="s">
        <v>594</v>
      </c>
      <c r="F541" s="289">
        <v>44623</v>
      </c>
      <c r="G541" s="135" t="s">
        <v>5044</v>
      </c>
      <c r="H541" s="135" t="s">
        <v>82</v>
      </c>
      <c r="I541" s="281" t="s">
        <v>4644</v>
      </c>
      <c r="J541" s="281" t="s">
        <v>18</v>
      </c>
      <c r="K541" s="281" t="s">
        <v>9005</v>
      </c>
      <c r="L541" s="135" t="s">
        <v>20</v>
      </c>
      <c r="M541" s="5" t="s">
        <v>5045</v>
      </c>
      <c r="N541" s="282">
        <v>44642</v>
      </c>
      <c r="O541" s="283">
        <v>44636</v>
      </c>
      <c r="P541" s="283">
        <v>44635</v>
      </c>
      <c r="Q541" s="284">
        <v>44637</v>
      </c>
      <c r="R541" s="285" t="s">
        <v>4686</v>
      </c>
      <c r="S541" s="284"/>
      <c r="T541" s="286" t="s">
        <v>605</v>
      </c>
      <c r="U541" s="287" t="s">
        <v>3899</v>
      </c>
      <c r="V541" s="287" t="s">
        <v>3899</v>
      </c>
      <c r="W541" s="276" t="s">
        <v>5466</v>
      </c>
    </row>
    <row r="542" spans="1:23" s="272" customFormat="1" ht="18" customHeight="1" x14ac:dyDescent="0.3">
      <c r="A542" s="295" t="s">
        <v>5</v>
      </c>
      <c r="B542" s="276" t="s">
        <v>319</v>
      </c>
      <c r="C542" s="277"/>
      <c r="D542" s="288"/>
      <c r="E542" s="279"/>
      <c r="F542" s="289">
        <v>44623</v>
      </c>
      <c r="G542" s="135" t="s">
        <v>5046</v>
      </c>
      <c r="H542" s="135" t="s">
        <v>25</v>
      </c>
      <c r="I542" s="281" t="s">
        <v>17</v>
      </c>
      <c r="J542" s="281" t="s">
        <v>18</v>
      </c>
      <c r="K542" s="281" t="s">
        <v>9005</v>
      </c>
      <c r="L542" s="135" t="s">
        <v>27</v>
      </c>
      <c r="M542" s="5" t="s">
        <v>5047</v>
      </c>
      <c r="N542" s="282"/>
      <c r="O542" s="283"/>
      <c r="P542" s="283"/>
      <c r="Q542" s="284"/>
      <c r="R542" s="285" t="s">
        <v>4686</v>
      </c>
      <c r="S542" s="284"/>
      <c r="T542" s="286" t="s">
        <v>609</v>
      </c>
      <c r="U542" s="287" t="s">
        <v>3899</v>
      </c>
      <c r="V542" s="135"/>
      <c r="W542" s="276" t="s">
        <v>5467</v>
      </c>
    </row>
    <row r="543" spans="1:23" s="272" customFormat="1" ht="18" customHeight="1" x14ac:dyDescent="0.3">
      <c r="A543" s="295" t="s">
        <v>3627</v>
      </c>
      <c r="B543" s="135">
        <v>4929798</v>
      </c>
      <c r="C543" s="277" t="s">
        <v>6719</v>
      </c>
      <c r="D543" s="288">
        <v>44624</v>
      </c>
      <c r="E543" s="279" t="s">
        <v>594</v>
      </c>
      <c r="F543" s="289">
        <v>44623</v>
      </c>
      <c r="G543" s="135" t="s">
        <v>5048</v>
      </c>
      <c r="H543" s="135" t="s">
        <v>3708</v>
      </c>
      <c r="I543" s="281" t="s">
        <v>2454</v>
      </c>
      <c r="J543" s="281" t="s">
        <v>45</v>
      </c>
      <c r="K543" s="281" t="s">
        <v>9009</v>
      </c>
      <c r="L543" s="135" t="s">
        <v>20</v>
      </c>
      <c r="M543" s="5" t="s">
        <v>5049</v>
      </c>
      <c r="N543" s="282">
        <v>44637</v>
      </c>
      <c r="O543" s="283">
        <v>44636</v>
      </c>
      <c r="P543" s="283">
        <v>44630</v>
      </c>
      <c r="Q543" s="284">
        <v>44636</v>
      </c>
      <c r="R543" s="285" t="s">
        <v>4482</v>
      </c>
      <c r="S543" s="284"/>
      <c r="T543" s="286" t="s">
        <v>605</v>
      </c>
      <c r="U543" s="287" t="s">
        <v>3899</v>
      </c>
      <c r="V543" s="287" t="s">
        <v>3899</v>
      </c>
      <c r="W543" s="276" t="s">
        <v>5468</v>
      </c>
    </row>
    <row r="544" spans="1:23" s="272" customFormat="1" ht="18" customHeight="1" x14ac:dyDescent="0.3">
      <c r="A544" s="295" t="s">
        <v>3627</v>
      </c>
      <c r="B544" s="292">
        <v>5028668</v>
      </c>
      <c r="C544" s="277" t="s">
        <v>6720</v>
      </c>
      <c r="D544" s="288">
        <v>44672</v>
      </c>
      <c r="E544" s="279" t="s">
        <v>594</v>
      </c>
      <c r="F544" s="289">
        <v>44623</v>
      </c>
      <c r="G544" s="135" t="s">
        <v>5050</v>
      </c>
      <c r="H544" s="135" t="s">
        <v>175</v>
      </c>
      <c r="I544" s="281" t="s">
        <v>8863</v>
      </c>
      <c r="J544" s="281" t="s">
        <v>626</v>
      </c>
      <c r="K544" s="281" t="s">
        <v>9003</v>
      </c>
      <c r="L544" s="135" t="s">
        <v>20</v>
      </c>
      <c r="M544" s="5" t="s">
        <v>5051</v>
      </c>
      <c r="N544" s="282">
        <v>44677</v>
      </c>
      <c r="O544" s="283">
        <v>44674</v>
      </c>
      <c r="P544" s="283">
        <v>44673</v>
      </c>
      <c r="Q544" s="284">
        <v>44674</v>
      </c>
      <c r="R544" s="285" t="s">
        <v>6464</v>
      </c>
      <c r="S544" s="284"/>
      <c r="T544" s="286" t="s">
        <v>609</v>
      </c>
      <c r="U544" s="287" t="s">
        <v>3899</v>
      </c>
      <c r="V544" s="135" t="s">
        <v>5568</v>
      </c>
      <c r="W544" s="276" t="s">
        <v>5469</v>
      </c>
    </row>
    <row r="545" spans="1:23" s="272" customFormat="1" ht="18" customHeight="1" x14ac:dyDescent="0.3">
      <c r="A545" s="295" t="s">
        <v>3627</v>
      </c>
      <c r="B545" s="92">
        <v>5194796</v>
      </c>
      <c r="C545" s="277" t="s">
        <v>7775</v>
      </c>
      <c r="D545" s="288">
        <v>44755</v>
      </c>
      <c r="E545" s="279" t="s">
        <v>594</v>
      </c>
      <c r="F545" s="289">
        <v>44624</v>
      </c>
      <c r="G545" s="135" t="s">
        <v>5056</v>
      </c>
      <c r="H545" s="135" t="s">
        <v>137</v>
      </c>
      <c r="I545" s="281" t="s">
        <v>17</v>
      </c>
      <c r="J545" s="281" t="s">
        <v>645</v>
      </c>
      <c r="K545" s="281" t="s">
        <v>9002</v>
      </c>
      <c r="L545" s="135" t="s">
        <v>20</v>
      </c>
      <c r="M545" s="5" t="s">
        <v>5057</v>
      </c>
      <c r="N545" s="282">
        <v>44765</v>
      </c>
      <c r="O545" s="283">
        <v>44760</v>
      </c>
      <c r="P545" s="283">
        <v>44755</v>
      </c>
      <c r="Q545" s="284">
        <v>44762</v>
      </c>
      <c r="R545" s="285" t="s">
        <v>4490</v>
      </c>
      <c r="S545" s="284"/>
      <c r="T545" s="286" t="s">
        <v>605</v>
      </c>
      <c r="U545" s="287" t="s">
        <v>3899</v>
      </c>
      <c r="V545" s="135" t="s">
        <v>5599</v>
      </c>
      <c r="W545" s="276" t="s">
        <v>5470</v>
      </c>
    </row>
    <row r="546" spans="1:23" s="272" customFormat="1" ht="18" customHeight="1" x14ac:dyDescent="0.3">
      <c r="A546" s="295" t="s">
        <v>5</v>
      </c>
      <c r="B546" s="124" t="s">
        <v>319</v>
      </c>
      <c r="C546" s="277" t="s">
        <v>3626</v>
      </c>
      <c r="D546" s="306">
        <v>44729</v>
      </c>
      <c r="E546" s="279"/>
      <c r="F546" s="289">
        <v>44624</v>
      </c>
      <c r="G546" s="135" t="s">
        <v>5058</v>
      </c>
      <c r="H546" s="135" t="s">
        <v>4126</v>
      </c>
      <c r="I546" s="281" t="s">
        <v>8538</v>
      </c>
      <c r="J546" s="281" t="s">
        <v>18</v>
      </c>
      <c r="K546" s="281" t="s">
        <v>9005</v>
      </c>
      <c r="L546" s="135" t="s">
        <v>11</v>
      </c>
      <c r="M546" s="5" t="s">
        <v>5059</v>
      </c>
      <c r="N546" s="282"/>
      <c r="O546" s="283"/>
      <c r="P546" s="283"/>
      <c r="Q546" s="284"/>
      <c r="R546" s="285" t="s">
        <v>4686</v>
      </c>
      <c r="S546" s="284"/>
      <c r="T546" s="286" t="s">
        <v>623</v>
      </c>
      <c r="U546" s="287" t="s">
        <v>3899</v>
      </c>
      <c r="V546" s="135"/>
      <c r="W546" s="276" t="s">
        <v>5471</v>
      </c>
    </row>
    <row r="547" spans="1:23" s="272" customFormat="1" ht="18" customHeight="1" x14ac:dyDescent="0.3">
      <c r="A547" s="295" t="s">
        <v>3627</v>
      </c>
      <c r="B547" s="135">
        <v>5109827</v>
      </c>
      <c r="C547" s="290" t="s">
        <v>6721</v>
      </c>
      <c r="D547" s="306">
        <v>44701</v>
      </c>
      <c r="E547" s="279" t="s">
        <v>594</v>
      </c>
      <c r="F547" s="289">
        <v>44625</v>
      </c>
      <c r="G547" s="135" t="s">
        <v>5062</v>
      </c>
      <c r="H547" s="135" t="s">
        <v>16</v>
      </c>
      <c r="I547" s="281" t="s">
        <v>7086</v>
      </c>
      <c r="J547" s="281" t="s">
        <v>38</v>
      </c>
      <c r="K547" s="281" t="s">
        <v>9001</v>
      </c>
      <c r="L547" s="135" t="s">
        <v>20</v>
      </c>
      <c r="M547" s="5" t="s">
        <v>5063</v>
      </c>
      <c r="N547" s="282">
        <v>44714</v>
      </c>
      <c r="O547" s="283">
        <v>44711</v>
      </c>
      <c r="P547" s="283">
        <v>44705</v>
      </c>
      <c r="Q547" s="284">
        <v>44711</v>
      </c>
      <c r="R547" s="285" t="s">
        <v>4489</v>
      </c>
      <c r="S547" s="284"/>
      <c r="T547" s="286" t="s">
        <v>605</v>
      </c>
      <c r="U547" s="287" t="s">
        <v>3899</v>
      </c>
      <c r="V547" s="135" t="s">
        <v>3901</v>
      </c>
      <c r="W547" s="276" t="s">
        <v>5472</v>
      </c>
    </row>
    <row r="548" spans="1:23" s="272" customFormat="1" ht="18" customHeight="1" x14ac:dyDescent="0.3">
      <c r="A548" s="295" t="s">
        <v>1581</v>
      </c>
      <c r="B548" s="276" t="s">
        <v>630</v>
      </c>
      <c r="C548" s="277" t="s">
        <v>630</v>
      </c>
      <c r="D548" s="306">
        <v>44753</v>
      </c>
      <c r="E548" s="279" t="s">
        <v>630</v>
      </c>
      <c r="F548" s="289">
        <v>44625</v>
      </c>
      <c r="G548" s="135" t="s">
        <v>7724</v>
      </c>
      <c r="H548" s="135" t="s">
        <v>25</v>
      </c>
      <c r="I548" s="281" t="s">
        <v>17</v>
      </c>
      <c r="J548" s="281" t="s">
        <v>645</v>
      </c>
      <c r="K548" s="281" t="s">
        <v>9002</v>
      </c>
      <c r="L548" s="135" t="s">
        <v>20</v>
      </c>
      <c r="M548" s="5" t="s">
        <v>5064</v>
      </c>
      <c r="N548" s="282" t="s">
        <v>1253</v>
      </c>
      <c r="O548" s="283" t="s">
        <v>1253</v>
      </c>
      <c r="P548" s="283" t="s">
        <v>1253</v>
      </c>
      <c r="Q548" s="284" t="s">
        <v>1253</v>
      </c>
      <c r="R548" s="285" t="s">
        <v>4490</v>
      </c>
      <c r="S548" s="280" t="s">
        <v>1253</v>
      </c>
      <c r="T548" s="286" t="s">
        <v>605</v>
      </c>
      <c r="U548" s="287" t="s">
        <v>3899</v>
      </c>
      <c r="V548" s="135"/>
      <c r="W548" s="276" t="s">
        <v>630</v>
      </c>
    </row>
    <row r="549" spans="1:23" s="272" customFormat="1" ht="18" customHeight="1" x14ac:dyDescent="0.3">
      <c r="A549" s="295" t="s">
        <v>3627</v>
      </c>
      <c r="B549" s="286">
        <v>5016669</v>
      </c>
      <c r="C549" s="290" t="s">
        <v>6722</v>
      </c>
      <c r="D549" s="306">
        <v>44639</v>
      </c>
      <c r="E549" s="279" t="s">
        <v>594</v>
      </c>
      <c r="F549" s="289">
        <v>44625</v>
      </c>
      <c r="G549" s="135" t="s">
        <v>5072</v>
      </c>
      <c r="H549" s="135" t="s">
        <v>232</v>
      </c>
      <c r="I549" s="281" t="s">
        <v>8863</v>
      </c>
      <c r="J549" s="281" t="s">
        <v>632</v>
      </c>
      <c r="K549" s="281" t="s">
        <v>9006</v>
      </c>
      <c r="L549" s="135" t="s">
        <v>20</v>
      </c>
      <c r="M549" s="5" t="s">
        <v>5073</v>
      </c>
      <c r="N549" s="282">
        <v>44645</v>
      </c>
      <c r="O549" s="283">
        <v>44643</v>
      </c>
      <c r="P549" s="283">
        <v>44642</v>
      </c>
      <c r="Q549" s="284">
        <v>44643</v>
      </c>
      <c r="R549" s="285" t="s">
        <v>4487</v>
      </c>
      <c r="S549" s="284"/>
      <c r="T549" s="286" t="s">
        <v>605</v>
      </c>
      <c r="U549" s="287" t="s">
        <v>3899</v>
      </c>
      <c r="V549" s="287" t="s">
        <v>3899</v>
      </c>
      <c r="W549" s="276" t="s">
        <v>5473</v>
      </c>
    </row>
    <row r="550" spans="1:23" s="272" customFormat="1" ht="18" customHeight="1" x14ac:dyDescent="0.3">
      <c r="A550" s="295" t="s">
        <v>3627</v>
      </c>
      <c r="B550" s="135">
        <v>4998452</v>
      </c>
      <c r="C550" s="290" t="s">
        <v>6723</v>
      </c>
      <c r="D550" s="306">
        <v>44627</v>
      </c>
      <c r="E550" s="279" t="s">
        <v>594</v>
      </c>
      <c r="F550" s="289">
        <v>44625</v>
      </c>
      <c r="G550" s="135" t="s">
        <v>5077</v>
      </c>
      <c r="H550" s="135" t="s">
        <v>102</v>
      </c>
      <c r="I550" s="281" t="s">
        <v>685</v>
      </c>
      <c r="J550" s="281" t="s">
        <v>45</v>
      </c>
      <c r="K550" s="281" t="s">
        <v>9009</v>
      </c>
      <c r="L550" s="135" t="s">
        <v>74</v>
      </c>
      <c r="M550" s="5" t="s">
        <v>5078</v>
      </c>
      <c r="N550" s="282">
        <v>44629</v>
      </c>
      <c r="O550" s="283">
        <v>44629</v>
      </c>
      <c r="P550" s="283">
        <v>44628</v>
      </c>
      <c r="Q550" s="284">
        <v>44629</v>
      </c>
      <c r="R550" s="285" t="s">
        <v>4482</v>
      </c>
      <c r="S550" s="284"/>
      <c r="T550" s="286" t="s">
        <v>623</v>
      </c>
      <c r="U550" s="287" t="s">
        <v>3899</v>
      </c>
      <c r="V550" s="287" t="s">
        <v>3899</v>
      </c>
      <c r="W550" s="276" t="s">
        <v>5474</v>
      </c>
    </row>
    <row r="551" spans="1:23" s="272" customFormat="1" ht="18" customHeight="1" x14ac:dyDescent="0.3">
      <c r="A551" s="295" t="s">
        <v>3627</v>
      </c>
      <c r="B551" s="136">
        <v>4998469</v>
      </c>
      <c r="C551" s="290" t="s">
        <v>6724</v>
      </c>
      <c r="D551" s="306">
        <v>44627</v>
      </c>
      <c r="E551" s="279" t="s">
        <v>594</v>
      </c>
      <c r="F551" s="289">
        <v>44625</v>
      </c>
      <c r="G551" s="135" t="s">
        <v>5087</v>
      </c>
      <c r="H551" s="135" t="s">
        <v>32</v>
      </c>
      <c r="I551" s="281" t="s">
        <v>685</v>
      </c>
      <c r="J551" s="281" t="s">
        <v>45</v>
      </c>
      <c r="K551" s="281" t="s">
        <v>9009</v>
      </c>
      <c r="L551" s="135" t="s">
        <v>20</v>
      </c>
      <c r="M551" s="5" t="s">
        <v>5088</v>
      </c>
      <c r="N551" s="282">
        <v>44648</v>
      </c>
      <c r="O551" s="283">
        <v>44641</v>
      </c>
      <c r="P551" s="283">
        <v>44641</v>
      </c>
      <c r="Q551" s="284" t="s">
        <v>1685</v>
      </c>
      <c r="R551" s="285" t="s">
        <v>4495</v>
      </c>
      <c r="S551" s="284"/>
      <c r="T551" s="286" t="s">
        <v>605</v>
      </c>
      <c r="U551" s="287" t="s">
        <v>3899</v>
      </c>
      <c r="V551" s="287" t="s">
        <v>3899</v>
      </c>
      <c r="W551" s="276" t="s">
        <v>5475</v>
      </c>
    </row>
    <row r="552" spans="1:23" s="272" customFormat="1" ht="18" customHeight="1" x14ac:dyDescent="0.3">
      <c r="A552" s="295" t="s">
        <v>3627</v>
      </c>
      <c r="B552" s="300">
        <v>4973498</v>
      </c>
      <c r="C552" s="290" t="s">
        <v>6725</v>
      </c>
      <c r="D552" s="306">
        <v>44627</v>
      </c>
      <c r="E552" s="279" t="s">
        <v>594</v>
      </c>
      <c r="F552" s="289">
        <v>44626</v>
      </c>
      <c r="G552" s="135" t="s">
        <v>5091</v>
      </c>
      <c r="H552" s="135" t="s">
        <v>82</v>
      </c>
      <c r="I552" s="281" t="s">
        <v>4644</v>
      </c>
      <c r="J552" s="281" t="s">
        <v>18</v>
      </c>
      <c r="K552" s="281" t="s">
        <v>9005</v>
      </c>
      <c r="L552" s="135" t="s">
        <v>20</v>
      </c>
      <c r="M552" s="5" t="s">
        <v>5065</v>
      </c>
      <c r="N552" s="282">
        <v>44631</v>
      </c>
      <c r="O552" s="283">
        <v>44629</v>
      </c>
      <c r="P552" s="283">
        <v>44628</v>
      </c>
      <c r="Q552" s="284">
        <v>44629</v>
      </c>
      <c r="R552" s="285" t="s">
        <v>4685</v>
      </c>
      <c r="S552" s="284"/>
      <c r="T552" s="286" t="s">
        <v>605</v>
      </c>
      <c r="U552" s="287" t="s">
        <v>3899</v>
      </c>
      <c r="V552" s="287" t="s">
        <v>3899</v>
      </c>
      <c r="W552" s="276" t="s">
        <v>5476</v>
      </c>
    </row>
    <row r="553" spans="1:23" s="272" customFormat="1" ht="18" customHeight="1" x14ac:dyDescent="0.3">
      <c r="A553" s="295" t="s">
        <v>1581</v>
      </c>
      <c r="B553" s="276" t="s">
        <v>630</v>
      </c>
      <c r="C553" s="277" t="s">
        <v>630</v>
      </c>
      <c r="D553" s="306">
        <v>44700</v>
      </c>
      <c r="E553" s="279" t="s">
        <v>630</v>
      </c>
      <c r="F553" s="289">
        <v>44627</v>
      </c>
      <c r="G553" s="135" t="s">
        <v>5066</v>
      </c>
      <c r="H553" s="194" t="s">
        <v>250</v>
      </c>
      <c r="I553" s="281" t="s">
        <v>4644</v>
      </c>
      <c r="J553" s="281" t="s">
        <v>18</v>
      </c>
      <c r="K553" s="281" t="s">
        <v>9005</v>
      </c>
      <c r="L553" s="135" t="s">
        <v>11</v>
      </c>
      <c r="M553" s="5" t="s">
        <v>5067</v>
      </c>
      <c r="N553" s="282" t="s">
        <v>1253</v>
      </c>
      <c r="O553" s="283" t="s">
        <v>1253</v>
      </c>
      <c r="P553" s="283" t="s">
        <v>1253</v>
      </c>
      <c r="Q553" s="284" t="s">
        <v>1253</v>
      </c>
      <c r="R553" s="285" t="s">
        <v>4685</v>
      </c>
      <c r="S553" s="280" t="s">
        <v>1253</v>
      </c>
      <c r="T553" s="286" t="s">
        <v>623</v>
      </c>
      <c r="U553" s="287" t="s">
        <v>3899</v>
      </c>
      <c r="V553" s="135"/>
      <c r="W553" s="276" t="s">
        <v>630</v>
      </c>
    </row>
    <row r="554" spans="1:23" s="272" customFormat="1" ht="18" customHeight="1" x14ac:dyDescent="0.3">
      <c r="A554" s="295" t="s">
        <v>3627</v>
      </c>
      <c r="B554" s="136">
        <v>5029506</v>
      </c>
      <c r="C554" s="290" t="s">
        <v>6726</v>
      </c>
      <c r="D554" s="306">
        <v>44662</v>
      </c>
      <c r="E554" s="279" t="s">
        <v>594</v>
      </c>
      <c r="F554" s="289">
        <v>44627</v>
      </c>
      <c r="G554" s="135" t="s">
        <v>5068</v>
      </c>
      <c r="H554" s="135" t="s">
        <v>102</v>
      </c>
      <c r="I554" s="281" t="s">
        <v>685</v>
      </c>
      <c r="J554" s="281" t="s">
        <v>18</v>
      </c>
      <c r="K554" s="281" t="s">
        <v>9005</v>
      </c>
      <c r="L554" s="135" t="s">
        <v>20</v>
      </c>
      <c r="M554" s="5" t="s">
        <v>5069</v>
      </c>
      <c r="N554" s="282">
        <v>44678</v>
      </c>
      <c r="O554" s="283">
        <v>44672</v>
      </c>
      <c r="P554" s="283">
        <v>44671</v>
      </c>
      <c r="Q554" s="284">
        <v>44672</v>
      </c>
      <c r="R554" s="285" t="s">
        <v>4686</v>
      </c>
      <c r="S554" s="284"/>
      <c r="T554" s="286" t="s">
        <v>605</v>
      </c>
      <c r="U554" s="287" t="s">
        <v>3899</v>
      </c>
      <c r="V554" s="135" t="s">
        <v>5568</v>
      </c>
      <c r="W554" s="276" t="s">
        <v>5477</v>
      </c>
    </row>
    <row r="555" spans="1:23" s="272" customFormat="1" ht="18" customHeight="1" x14ac:dyDescent="0.3">
      <c r="A555" s="295" t="s">
        <v>3627</v>
      </c>
      <c r="B555" s="135">
        <v>5052953</v>
      </c>
      <c r="C555" s="290" t="s">
        <v>6727</v>
      </c>
      <c r="D555" s="306">
        <v>44663</v>
      </c>
      <c r="E555" s="279" t="s">
        <v>594</v>
      </c>
      <c r="F555" s="289">
        <v>44627</v>
      </c>
      <c r="G555" s="135" t="s">
        <v>5070</v>
      </c>
      <c r="H555" s="135" t="s">
        <v>37</v>
      </c>
      <c r="I555" s="281" t="s">
        <v>685</v>
      </c>
      <c r="J555" s="281" t="s">
        <v>18</v>
      </c>
      <c r="K555" s="281" t="s">
        <v>9005</v>
      </c>
      <c r="L555" s="135" t="s">
        <v>20</v>
      </c>
      <c r="M555" s="5" t="s">
        <v>5071</v>
      </c>
      <c r="N555" s="282">
        <v>44677</v>
      </c>
      <c r="O555" s="283">
        <v>44674</v>
      </c>
      <c r="P555" s="283">
        <v>44670</v>
      </c>
      <c r="Q555" s="284">
        <v>44674</v>
      </c>
      <c r="R555" s="285" t="s">
        <v>4686</v>
      </c>
      <c r="S555" s="284"/>
      <c r="T555" s="286" t="s">
        <v>623</v>
      </c>
      <c r="U555" s="287" t="s">
        <v>3899</v>
      </c>
      <c r="V555" s="135" t="s">
        <v>5568</v>
      </c>
      <c r="W555" s="276" t="s">
        <v>5478</v>
      </c>
    </row>
    <row r="556" spans="1:23" s="272" customFormat="1" ht="18" customHeight="1" x14ac:dyDescent="0.3">
      <c r="A556" s="295" t="s">
        <v>1581</v>
      </c>
      <c r="B556" s="276" t="s">
        <v>630</v>
      </c>
      <c r="C556" s="277" t="s">
        <v>630</v>
      </c>
      <c r="D556" s="306">
        <v>44670</v>
      </c>
      <c r="E556" s="279" t="s">
        <v>630</v>
      </c>
      <c r="F556" s="289">
        <v>44627</v>
      </c>
      <c r="G556" s="135" t="s">
        <v>5075</v>
      </c>
      <c r="H556" s="135" t="s">
        <v>32</v>
      </c>
      <c r="I556" s="281" t="s">
        <v>685</v>
      </c>
      <c r="J556" s="281" t="s">
        <v>622</v>
      </c>
      <c r="K556" s="281" t="s">
        <v>9007</v>
      </c>
      <c r="L556" s="135" t="s">
        <v>87</v>
      </c>
      <c r="M556" s="5" t="s">
        <v>5076</v>
      </c>
      <c r="N556" s="282" t="s">
        <v>1253</v>
      </c>
      <c r="O556" s="283" t="s">
        <v>1253</v>
      </c>
      <c r="P556" s="283" t="s">
        <v>1253</v>
      </c>
      <c r="Q556" s="284" t="s">
        <v>1253</v>
      </c>
      <c r="R556" s="285" t="s">
        <v>6562</v>
      </c>
      <c r="S556" s="280" t="s">
        <v>1253</v>
      </c>
      <c r="T556" s="286" t="s">
        <v>605</v>
      </c>
      <c r="U556" s="287" t="s">
        <v>3899</v>
      </c>
      <c r="V556" s="135"/>
      <c r="W556" s="276" t="s">
        <v>630</v>
      </c>
    </row>
    <row r="557" spans="1:23" s="272" customFormat="1" ht="18" customHeight="1" x14ac:dyDescent="0.3">
      <c r="A557" s="295" t="s">
        <v>1581</v>
      </c>
      <c r="B557" s="276" t="s">
        <v>630</v>
      </c>
      <c r="C557" s="277" t="s">
        <v>630</v>
      </c>
      <c r="D557" s="306">
        <v>44774</v>
      </c>
      <c r="E557" s="279" t="s">
        <v>630</v>
      </c>
      <c r="F557" s="289">
        <v>44627</v>
      </c>
      <c r="G557" s="135" t="s">
        <v>5079</v>
      </c>
      <c r="H557" s="194" t="s">
        <v>4712</v>
      </c>
      <c r="I557" s="281" t="s">
        <v>17</v>
      </c>
      <c r="J557" s="281" t="s">
        <v>45</v>
      </c>
      <c r="K557" s="281" t="s">
        <v>9009</v>
      </c>
      <c r="L557" s="135" t="s">
        <v>74</v>
      </c>
      <c r="M557" s="5" t="s">
        <v>5080</v>
      </c>
      <c r="N557" s="282" t="s">
        <v>1253</v>
      </c>
      <c r="O557" s="283" t="s">
        <v>1253</v>
      </c>
      <c r="P557" s="283" t="s">
        <v>1253</v>
      </c>
      <c r="Q557" s="284" t="s">
        <v>1253</v>
      </c>
      <c r="R557" s="285" t="s">
        <v>4482</v>
      </c>
      <c r="S557" s="280" t="s">
        <v>1253</v>
      </c>
      <c r="T557" s="286" t="s">
        <v>623</v>
      </c>
      <c r="U557" s="287" t="s">
        <v>3899</v>
      </c>
      <c r="V557" s="135"/>
      <c r="W557" s="276" t="s">
        <v>630</v>
      </c>
    </row>
    <row r="558" spans="1:23" s="272" customFormat="1" ht="18" customHeight="1" x14ac:dyDescent="0.3">
      <c r="A558" s="295" t="s">
        <v>3627</v>
      </c>
      <c r="B558" s="135">
        <v>4998453</v>
      </c>
      <c r="C558" s="290" t="s">
        <v>6728</v>
      </c>
      <c r="D558" s="306"/>
      <c r="E558" s="279" t="s">
        <v>594</v>
      </c>
      <c r="F558" s="289">
        <v>44627</v>
      </c>
      <c r="G558" s="135" t="s">
        <v>5081</v>
      </c>
      <c r="H558" s="135" t="s">
        <v>250</v>
      </c>
      <c r="I558" s="281" t="s">
        <v>4644</v>
      </c>
      <c r="J558" s="281" t="s">
        <v>45</v>
      </c>
      <c r="K558" s="281" t="s">
        <v>9009</v>
      </c>
      <c r="L558" s="135" t="s">
        <v>74</v>
      </c>
      <c r="M558" s="5" t="s">
        <v>5082</v>
      </c>
      <c r="N558" s="301">
        <v>44653</v>
      </c>
      <c r="O558" s="297">
        <v>44640</v>
      </c>
      <c r="P558" s="297">
        <v>44641</v>
      </c>
      <c r="Q558" s="280">
        <v>44641</v>
      </c>
      <c r="R558" s="285" t="s">
        <v>4482</v>
      </c>
      <c r="S558" s="280"/>
      <c r="T558" s="286" t="s">
        <v>605</v>
      </c>
      <c r="U558" s="287" t="s">
        <v>3899</v>
      </c>
      <c r="V558" s="135" t="s">
        <v>5568</v>
      </c>
      <c r="W558" s="276" t="s">
        <v>5479</v>
      </c>
    </row>
    <row r="559" spans="1:23" s="272" customFormat="1" ht="18" customHeight="1" x14ac:dyDescent="0.3">
      <c r="A559" s="295" t="s">
        <v>1581</v>
      </c>
      <c r="B559" s="276" t="s">
        <v>630</v>
      </c>
      <c r="C559" s="277" t="s">
        <v>630</v>
      </c>
      <c r="D559" s="306">
        <v>44634</v>
      </c>
      <c r="E559" s="279" t="s">
        <v>630</v>
      </c>
      <c r="F559" s="289">
        <v>44627</v>
      </c>
      <c r="G559" s="135" t="s">
        <v>5083</v>
      </c>
      <c r="H559" s="135" t="s">
        <v>4348</v>
      </c>
      <c r="I559" s="281" t="s">
        <v>7086</v>
      </c>
      <c r="J559" s="281" t="s">
        <v>45</v>
      </c>
      <c r="K559" s="281" t="s">
        <v>9009</v>
      </c>
      <c r="L559" s="135" t="s">
        <v>20</v>
      </c>
      <c r="M559" s="5" t="s">
        <v>5084</v>
      </c>
      <c r="N559" s="282" t="s">
        <v>1253</v>
      </c>
      <c r="O559" s="283" t="s">
        <v>1253</v>
      </c>
      <c r="P559" s="283" t="s">
        <v>1253</v>
      </c>
      <c r="Q559" s="284" t="s">
        <v>1253</v>
      </c>
      <c r="R559" s="285" t="s">
        <v>4482</v>
      </c>
      <c r="S559" s="280" t="s">
        <v>1253</v>
      </c>
      <c r="T559" s="286" t="s">
        <v>623</v>
      </c>
      <c r="U559" s="287" t="s">
        <v>3899</v>
      </c>
      <c r="V559" s="135"/>
      <c r="W559" s="276" t="s">
        <v>630</v>
      </c>
    </row>
    <row r="560" spans="1:23" s="272" customFormat="1" ht="18" customHeight="1" x14ac:dyDescent="0.3">
      <c r="A560" s="295" t="s">
        <v>1581</v>
      </c>
      <c r="B560" s="276" t="s">
        <v>630</v>
      </c>
      <c r="C560" s="277" t="s">
        <v>630</v>
      </c>
      <c r="D560" s="306">
        <v>44636</v>
      </c>
      <c r="E560" s="279" t="s">
        <v>630</v>
      </c>
      <c r="F560" s="289">
        <v>44627</v>
      </c>
      <c r="G560" s="135" t="s">
        <v>5085</v>
      </c>
      <c r="H560" s="135" t="s">
        <v>102</v>
      </c>
      <c r="I560" s="281" t="s">
        <v>685</v>
      </c>
      <c r="J560" s="281" t="s">
        <v>45</v>
      </c>
      <c r="K560" s="281" t="s">
        <v>9009</v>
      </c>
      <c r="L560" s="135" t="s">
        <v>20</v>
      </c>
      <c r="M560" s="5" t="s">
        <v>5086</v>
      </c>
      <c r="N560" s="282" t="s">
        <v>1253</v>
      </c>
      <c r="O560" s="283" t="s">
        <v>1253</v>
      </c>
      <c r="P560" s="283" t="s">
        <v>1253</v>
      </c>
      <c r="Q560" s="284" t="s">
        <v>1253</v>
      </c>
      <c r="R560" s="285" t="s">
        <v>4482</v>
      </c>
      <c r="S560" s="280" t="s">
        <v>1253</v>
      </c>
      <c r="T560" s="286" t="s">
        <v>623</v>
      </c>
      <c r="U560" s="287" t="s">
        <v>3899</v>
      </c>
      <c r="V560" s="135"/>
      <c r="W560" s="276" t="s">
        <v>630</v>
      </c>
    </row>
    <row r="561" spans="1:23" s="272" customFormat="1" ht="18" customHeight="1" x14ac:dyDescent="0.3">
      <c r="A561" s="295" t="s">
        <v>5</v>
      </c>
      <c r="B561" s="124" t="s">
        <v>319</v>
      </c>
      <c r="C561" s="277" t="s">
        <v>2859</v>
      </c>
      <c r="D561" s="306">
        <v>44688</v>
      </c>
      <c r="E561" s="279"/>
      <c r="F561" s="289">
        <v>44627</v>
      </c>
      <c r="G561" s="135" t="s">
        <v>5089</v>
      </c>
      <c r="H561" s="135" t="s">
        <v>37</v>
      </c>
      <c r="I561" s="281" t="s">
        <v>685</v>
      </c>
      <c r="J561" s="281" t="s">
        <v>45</v>
      </c>
      <c r="K561" s="281" t="s">
        <v>9009</v>
      </c>
      <c r="L561" s="135" t="s">
        <v>20</v>
      </c>
      <c r="M561" s="5" t="s">
        <v>5090</v>
      </c>
      <c r="N561" s="282"/>
      <c r="O561" s="283"/>
      <c r="P561" s="283"/>
      <c r="Q561" s="284"/>
      <c r="R561" s="285" t="s">
        <v>4495</v>
      </c>
      <c r="S561" s="284"/>
      <c r="T561" s="286" t="s">
        <v>605</v>
      </c>
      <c r="U561" s="287" t="s">
        <v>3899</v>
      </c>
      <c r="V561" s="135"/>
      <c r="W561" s="276" t="s">
        <v>5480</v>
      </c>
    </row>
    <row r="562" spans="1:23" s="272" customFormat="1" ht="18" customHeight="1" x14ac:dyDescent="0.3">
      <c r="A562" s="295" t="s">
        <v>3627</v>
      </c>
      <c r="B562" s="135">
        <v>4949370</v>
      </c>
      <c r="C562" s="290" t="s">
        <v>6729</v>
      </c>
      <c r="D562" s="288">
        <v>44645</v>
      </c>
      <c r="E562" s="279" t="s">
        <v>594</v>
      </c>
      <c r="F562" s="289">
        <v>44627</v>
      </c>
      <c r="G562" s="135" t="s">
        <v>5093</v>
      </c>
      <c r="H562" s="135" t="s">
        <v>37</v>
      </c>
      <c r="I562" s="281" t="s">
        <v>685</v>
      </c>
      <c r="J562" s="281" t="s">
        <v>622</v>
      </c>
      <c r="K562" s="281" t="s">
        <v>9007</v>
      </c>
      <c r="L562" s="194" t="s">
        <v>20</v>
      </c>
      <c r="M562" s="5" t="s">
        <v>5074</v>
      </c>
      <c r="N562" s="282">
        <v>44656</v>
      </c>
      <c r="O562" s="283">
        <v>44646</v>
      </c>
      <c r="P562" s="283">
        <v>44645</v>
      </c>
      <c r="Q562" s="284">
        <v>44650</v>
      </c>
      <c r="R562" s="285" t="s">
        <v>6562</v>
      </c>
      <c r="S562" s="284"/>
      <c r="T562" s="286" t="s">
        <v>605</v>
      </c>
      <c r="U562" s="287" t="s">
        <v>3899</v>
      </c>
      <c r="V562" s="135" t="s">
        <v>5568</v>
      </c>
      <c r="W562" s="276" t="s">
        <v>5481</v>
      </c>
    </row>
    <row r="563" spans="1:23" s="272" customFormat="1" ht="18" customHeight="1" x14ac:dyDescent="0.3">
      <c r="A563" s="295" t="s">
        <v>3627</v>
      </c>
      <c r="B563" s="136">
        <v>4984742</v>
      </c>
      <c r="C563" s="290" t="s">
        <v>6730</v>
      </c>
      <c r="D563" s="288">
        <v>44628</v>
      </c>
      <c r="E563" s="279" t="s">
        <v>594</v>
      </c>
      <c r="F563" s="289">
        <v>44627</v>
      </c>
      <c r="G563" s="135" t="s">
        <v>5094</v>
      </c>
      <c r="H563" s="135" t="s">
        <v>250</v>
      </c>
      <c r="I563" s="281" t="s">
        <v>4644</v>
      </c>
      <c r="J563" s="281" t="s">
        <v>2943</v>
      </c>
      <c r="K563" s="281">
        <v>2400000</v>
      </c>
      <c r="L563" s="135" t="s">
        <v>40</v>
      </c>
      <c r="M563" s="5" t="s">
        <v>5095</v>
      </c>
      <c r="N563" s="282">
        <v>44653</v>
      </c>
      <c r="O563" s="283">
        <v>44637</v>
      </c>
      <c r="P563" s="283">
        <v>44637</v>
      </c>
      <c r="Q563" s="284">
        <v>44639</v>
      </c>
      <c r="R563" s="285" t="s">
        <v>6447</v>
      </c>
      <c r="S563" s="284"/>
      <c r="T563" s="286" t="s">
        <v>605</v>
      </c>
      <c r="U563" s="287" t="s">
        <v>3899</v>
      </c>
      <c r="V563" s="135" t="s">
        <v>5568</v>
      </c>
      <c r="W563" s="276" t="s">
        <v>5482</v>
      </c>
    </row>
    <row r="564" spans="1:23" s="272" customFormat="1" ht="18" customHeight="1" x14ac:dyDescent="0.3">
      <c r="A564" s="295" t="s">
        <v>5</v>
      </c>
      <c r="B564" s="277" t="s">
        <v>4555</v>
      </c>
      <c r="C564" s="290" t="s">
        <v>4555</v>
      </c>
      <c r="D564" s="288"/>
      <c r="E564" s="279"/>
      <c r="F564" s="289">
        <v>44627</v>
      </c>
      <c r="G564" s="135" t="s">
        <v>5096</v>
      </c>
      <c r="H564" s="135" t="s">
        <v>92</v>
      </c>
      <c r="I564" s="281" t="s">
        <v>2454</v>
      </c>
      <c r="J564" s="281" t="s">
        <v>18</v>
      </c>
      <c r="K564" s="281" t="s">
        <v>9005</v>
      </c>
      <c r="L564" s="135" t="s">
        <v>20</v>
      </c>
      <c r="M564" s="5" t="s">
        <v>5097</v>
      </c>
      <c r="N564" s="282"/>
      <c r="O564" s="283"/>
      <c r="P564" s="283"/>
      <c r="Q564" s="284"/>
      <c r="R564" s="285" t="s">
        <v>4686</v>
      </c>
      <c r="S564" s="284"/>
      <c r="T564" s="286" t="s">
        <v>623</v>
      </c>
      <c r="U564" s="287" t="s">
        <v>3899</v>
      </c>
      <c r="V564" s="135"/>
      <c r="W564" s="276" t="s">
        <v>5483</v>
      </c>
    </row>
    <row r="565" spans="1:23" s="272" customFormat="1" ht="18" customHeight="1" x14ac:dyDescent="0.3">
      <c r="A565" s="295" t="s">
        <v>3627</v>
      </c>
      <c r="B565" s="8">
        <v>5266289</v>
      </c>
      <c r="C565" s="277" t="s">
        <v>8865</v>
      </c>
      <c r="D565" s="288">
        <v>44795</v>
      </c>
      <c r="E565" s="279" t="s">
        <v>8466</v>
      </c>
      <c r="F565" s="289">
        <v>44627</v>
      </c>
      <c r="G565" s="135" t="s">
        <v>5098</v>
      </c>
      <c r="H565" s="135" t="s">
        <v>3708</v>
      </c>
      <c r="I565" s="281" t="s">
        <v>2454</v>
      </c>
      <c r="J565" s="281" t="s">
        <v>18</v>
      </c>
      <c r="K565" s="281" t="s">
        <v>9005</v>
      </c>
      <c r="L565" s="194" t="s">
        <v>20</v>
      </c>
      <c r="M565" s="5" t="s">
        <v>5099</v>
      </c>
      <c r="N565" s="282">
        <v>0</v>
      </c>
      <c r="O565" s="283">
        <v>44804</v>
      </c>
      <c r="P565" s="283">
        <v>44800</v>
      </c>
      <c r="Q565" s="284" t="s">
        <v>1685</v>
      </c>
      <c r="R565" s="285" t="s">
        <v>6708</v>
      </c>
      <c r="S565" s="284"/>
      <c r="T565" s="286" t="s">
        <v>623</v>
      </c>
      <c r="U565" s="287" t="s">
        <v>3899</v>
      </c>
      <c r="V565" s="135"/>
      <c r="W565" s="276" t="s">
        <v>5484</v>
      </c>
    </row>
    <row r="566" spans="1:23" s="272" customFormat="1" ht="18" customHeight="1" x14ac:dyDescent="0.3">
      <c r="A566" s="295" t="s">
        <v>3627</v>
      </c>
      <c r="B566" s="135">
        <v>5029324</v>
      </c>
      <c r="C566" s="290" t="s">
        <v>6731</v>
      </c>
      <c r="D566" s="288">
        <v>44666</v>
      </c>
      <c r="E566" s="279" t="s">
        <v>594</v>
      </c>
      <c r="F566" s="289">
        <v>44627</v>
      </c>
      <c r="G566" s="135" t="s">
        <v>5100</v>
      </c>
      <c r="H566" s="135" t="s">
        <v>37</v>
      </c>
      <c r="I566" s="281" t="s">
        <v>685</v>
      </c>
      <c r="J566" s="281" t="s">
        <v>45</v>
      </c>
      <c r="K566" s="281" t="s">
        <v>9009</v>
      </c>
      <c r="L566" s="135" t="s">
        <v>20</v>
      </c>
      <c r="M566" s="5" t="s">
        <v>5101</v>
      </c>
      <c r="N566" s="282">
        <v>44681</v>
      </c>
      <c r="O566" s="283">
        <v>44670</v>
      </c>
      <c r="P566" s="283">
        <v>44670</v>
      </c>
      <c r="Q566" s="284">
        <v>44670</v>
      </c>
      <c r="R566" s="285" t="s">
        <v>4482</v>
      </c>
      <c r="S566" s="284"/>
      <c r="T566" s="286" t="s">
        <v>623</v>
      </c>
      <c r="U566" s="287" t="s">
        <v>3899</v>
      </c>
      <c r="V566" s="135" t="s">
        <v>5568</v>
      </c>
      <c r="W566" s="276" t="s">
        <v>5485</v>
      </c>
    </row>
    <row r="567" spans="1:23" s="272" customFormat="1" ht="18" customHeight="1" x14ac:dyDescent="0.3">
      <c r="A567" s="295" t="s">
        <v>3627</v>
      </c>
      <c r="B567" s="135">
        <v>4998433</v>
      </c>
      <c r="C567" s="290" t="s">
        <v>6732</v>
      </c>
      <c r="D567" s="288">
        <v>44639</v>
      </c>
      <c r="E567" s="279" t="s">
        <v>594</v>
      </c>
      <c r="F567" s="289">
        <v>44628</v>
      </c>
      <c r="G567" s="135" t="s">
        <v>5103</v>
      </c>
      <c r="H567" s="135" t="s">
        <v>232</v>
      </c>
      <c r="I567" s="281" t="s">
        <v>8863</v>
      </c>
      <c r="J567" s="281" t="s">
        <v>18</v>
      </c>
      <c r="K567" s="281" t="s">
        <v>9005</v>
      </c>
      <c r="L567" s="135" t="s">
        <v>20</v>
      </c>
      <c r="M567" s="5" t="s">
        <v>5104</v>
      </c>
      <c r="N567" s="282">
        <v>44653</v>
      </c>
      <c r="O567" s="283">
        <v>44639</v>
      </c>
      <c r="P567" s="283">
        <v>44639</v>
      </c>
      <c r="Q567" s="284">
        <v>44641</v>
      </c>
      <c r="R567" s="285" t="s">
        <v>4685</v>
      </c>
      <c r="S567" s="284"/>
      <c r="T567" s="286" t="s">
        <v>605</v>
      </c>
      <c r="U567" s="287" t="s">
        <v>3899</v>
      </c>
      <c r="V567" s="135" t="s">
        <v>5568</v>
      </c>
      <c r="W567" s="276" t="s">
        <v>5486</v>
      </c>
    </row>
    <row r="568" spans="1:23" s="272" customFormat="1" ht="18" customHeight="1" x14ac:dyDescent="0.3">
      <c r="A568" s="295" t="s">
        <v>3627</v>
      </c>
      <c r="B568" s="135">
        <v>5089279</v>
      </c>
      <c r="C568" s="277" t="s">
        <v>6733</v>
      </c>
      <c r="D568" s="288">
        <v>44695</v>
      </c>
      <c r="E568" s="279" t="s">
        <v>594</v>
      </c>
      <c r="F568" s="289">
        <v>44628</v>
      </c>
      <c r="G568" s="135" t="s">
        <v>5105</v>
      </c>
      <c r="H568" s="135" t="s">
        <v>175</v>
      </c>
      <c r="I568" s="281" t="s">
        <v>8863</v>
      </c>
      <c r="J568" s="281" t="s">
        <v>18</v>
      </c>
      <c r="K568" s="281" t="s">
        <v>9005</v>
      </c>
      <c r="L568" s="135" t="s">
        <v>11</v>
      </c>
      <c r="M568" s="5" t="s">
        <v>5106</v>
      </c>
      <c r="N568" s="282">
        <v>44710</v>
      </c>
      <c r="O568" s="283">
        <v>44713</v>
      </c>
      <c r="P568" s="283">
        <v>44707</v>
      </c>
      <c r="Q568" s="284">
        <v>44711</v>
      </c>
      <c r="R568" s="285" t="s">
        <v>4686</v>
      </c>
      <c r="S568" s="284"/>
      <c r="T568" s="286" t="s">
        <v>609</v>
      </c>
      <c r="U568" s="287" t="s">
        <v>3899</v>
      </c>
      <c r="V568" s="135" t="s">
        <v>2821</v>
      </c>
      <c r="W568" s="276" t="s">
        <v>5487</v>
      </c>
    </row>
    <row r="569" spans="1:23" s="272" customFormat="1" ht="18" customHeight="1" x14ac:dyDescent="0.3">
      <c r="A569" s="295" t="s">
        <v>3627</v>
      </c>
      <c r="B569" s="135">
        <v>4968362</v>
      </c>
      <c r="C569" s="290" t="s">
        <v>6734</v>
      </c>
      <c r="D569" s="288">
        <v>44630</v>
      </c>
      <c r="E569" s="279" t="s">
        <v>594</v>
      </c>
      <c r="F569" s="289">
        <v>44628</v>
      </c>
      <c r="G569" s="135" t="s">
        <v>5108</v>
      </c>
      <c r="H569" s="135" t="s">
        <v>37</v>
      </c>
      <c r="I569" s="281" t="s">
        <v>685</v>
      </c>
      <c r="J569" s="281" t="s">
        <v>2943</v>
      </c>
      <c r="K569" s="281">
        <v>2400000</v>
      </c>
      <c r="L569" s="135" t="s">
        <v>40</v>
      </c>
      <c r="M569" s="5" t="s">
        <v>5109</v>
      </c>
      <c r="N569" s="282">
        <v>44635</v>
      </c>
      <c r="O569" s="283">
        <v>44632</v>
      </c>
      <c r="P569" s="283">
        <v>44630</v>
      </c>
      <c r="Q569" s="284">
        <v>44634</v>
      </c>
      <c r="R569" s="285" t="s">
        <v>6447</v>
      </c>
      <c r="S569" s="284"/>
      <c r="T569" s="286" t="s">
        <v>605</v>
      </c>
      <c r="U569" s="287" t="s">
        <v>3899</v>
      </c>
      <c r="V569" s="287" t="s">
        <v>3899</v>
      </c>
      <c r="W569" s="276" t="s">
        <v>5488</v>
      </c>
    </row>
    <row r="570" spans="1:23" s="272" customFormat="1" ht="18" customHeight="1" x14ac:dyDescent="0.3">
      <c r="A570" s="295" t="s">
        <v>1581</v>
      </c>
      <c r="B570" s="276" t="s">
        <v>630</v>
      </c>
      <c r="C570" s="277" t="s">
        <v>630</v>
      </c>
      <c r="D570" s="288">
        <v>44781</v>
      </c>
      <c r="E570" s="279" t="s">
        <v>630</v>
      </c>
      <c r="F570" s="289">
        <v>44629</v>
      </c>
      <c r="G570" s="135" t="s">
        <v>5111</v>
      </c>
      <c r="H570" s="135" t="s">
        <v>3567</v>
      </c>
      <c r="I570" s="281" t="s">
        <v>685</v>
      </c>
      <c r="J570" s="281" t="s">
        <v>645</v>
      </c>
      <c r="K570" s="281" t="s">
        <v>9002</v>
      </c>
      <c r="L570" s="135" t="s">
        <v>20</v>
      </c>
      <c r="M570" s="5" t="s">
        <v>5112</v>
      </c>
      <c r="N570" s="282" t="s">
        <v>1253</v>
      </c>
      <c r="O570" s="283" t="s">
        <v>1253</v>
      </c>
      <c r="P570" s="283" t="s">
        <v>1253</v>
      </c>
      <c r="Q570" s="284" t="s">
        <v>1253</v>
      </c>
      <c r="R570" s="285" t="s">
        <v>4490</v>
      </c>
      <c r="S570" s="280" t="s">
        <v>1253</v>
      </c>
      <c r="T570" s="286" t="s">
        <v>1648</v>
      </c>
      <c r="U570" s="287" t="s">
        <v>3899</v>
      </c>
      <c r="V570" s="135"/>
      <c r="W570" s="276" t="s">
        <v>630</v>
      </c>
    </row>
    <row r="571" spans="1:23" s="272" customFormat="1" ht="18" customHeight="1" x14ac:dyDescent="0.3">
      <c r="A571" s="295" t="s">
        <v>5</v>
      </c>
      <c r="B571" s="8">
        <v>5266787</v>
      </c>
      <c r="C571" s="277" t="s">
        <v>8834</v>
      </c>
      <c r="D571" s="288">
        <v>44795</v>
      </c>
      <c r="E571" s="279" t="s">
        <v>594</v>
      </c>
      <c r="F571" s="289">
        <v>44629</v>
      </c>
      <c r="G571" s="135" t="s">
        <v>5113</v>
      </c>
      <c r="H571" s="135" t="s">
        <v>175</v>
      </c>
      <c r="I571" s="281" t="s">
        <v>8863</v>
      </c>
      <c r="J571" s="281" t="s">
        <v>626</v>
      </c>
      <c r="K571" s="281" t="s">
        <v>9003</v>
      </c>
      <c r="L571" s="194" t="s">
        <v>20</v>
      </c>
      <c r="M571" s="5" t="s">
        <v>5114</v>
      </c>
      <c r="N571" s="282">
        <v>44807</v>
      </c>
      <c r="O571" s="283">
        <v>44806</v>
      </c>
      <c r="P571" s="283">
        <v>44800</v>
      </c>
      <c r="Q571" s="284">
        <v>44806</v>
      </c>
      <c r="R571" s="285" t="s">
        <v>4687</v>
      </c>
      <c r="S571" s="284"/>
      <c r="T571" s="286" t="s">
        <v>623</v>
      </c>
      <c r="U571" s="287" t="s">
        <v>3899</v>
      </c>
      <c r="V571" s="135"/>
      <c r="W571" s="276" t="s">
        <v>5124</v>
      </c>
    </row>
    <row r="572" spans="1:23" s="272" customFormat="1" ht="18" customHeight="1" x14ac:dyDescent="0.3">
      <c r="A572" s="295" t="s">
        <v>3627</v>
      </c>
      <c r="B572" s="135">
        <v>4988381</v>
      </c>
      <c r="C572" s="290" t="s">
        <v>6735</v>
      </c>
      <c r="D572" s="288">
        <v>44636</v>
      </c>
      <c r="E572" s="279" t="s">
        <v>594</v>
      </c>
      <c r="F572" s="289">
        <v>44630</v>
      </c>
      <c r="G572" s="135" t="s">
        <v>5115</v>
      </c>
      <c r="H572" s="135" t="s">
        <v>82</v>
      </c>
      <c r="I572" s="281" t="s">
        <v>4644</v>
      </c>
      <c r="J572" s="281" t="s">
        <v>18</v>
      </c>
      <c r="K572" s="281" t="s">
        <v>9005</v>
      </c>
      <c r="L572" s="135" t="s">
        <v>20</v>
      </c>
      <c r="M572" s="5" t="s">
        <v>5116</v>
      </c>
      <c r="N572" s="282">
        <v>44661</v>
      </c>
      <c r="O572" s="283">
        <v>44652</v>
      </c>
      <c r="P572" s="283">
        <v>44658</v>
      </c>
      <c r="Q572" s="284">
        <v>44658</v>
      </c>
      <c r="R572" s="285" t="s">
        <v>4686</v>
      </c>
      <c r="S572" s="284"/>
      <c r="T572" s="286" t="s">
        <v>609</v>
      </c>
      <c r="U572" s="287" t="s">
        <v>3899</v>
      </c>
      <c r="V572" s="135" t="s">
        <v>5568</v>
      </c>
      <c r="W572" s="276" t="s">
        <v>5489</v>
      </c>
    </row>
    <row r="573" spans="1:23" s="272" customFormat="1" ht="18" customHeight="1" x14ac:dyDescent="0.3">
      <c r="A573" s="295" t="s">
        <v>3627</v>
      </c>
      <c r="B573" s="124">
        <v>5019188</v>
      </c>
      <c r="C573" s="290" t="s">
        <v>6736</v>
      </c>
      <c r="D573" s="288">
        <v>44641</v>
      </c>
      <c r="E573" s="279" t="s">
        <v>594</v>
      </c>
      <c r="F573" s="289">
        <v>44630</v>
      </c>
      <c r="G573" s="135" t="s">
        <v>5117</v>
      </c>
      <c r="H573" s="135" t="s">
        <v>82</v>
      </c>
      <c r="I573" s="281" t="s">
        <v>4644</v>
      </c>
      <c r="J573" s="281" t="s">
        <v>38</v>
      </c>
      <c r="K573" s="281" t="s">
        <v>9001</v>
      </c>
      <c r="L573" s="135" t="s">
        <v>27</v>
      </c>
      <c r="M573" s="5" t="s">
        <v>5118</v>
      </c>
      <c r="N573" s="282">
        <v>44670</v>
      </c>
      <c r="O573" s="283">
        <v>44664</v>
      </c>
      <c r="P573" s="283">
        <v>44664</v>
      </c>
      <c r="Q573" s="284" t="s">
        <v>1685</v>
      </c>
      <c r="R573" s="285" t="s">
        <v>4486</v>
      </c>
      <c r="S573" s="284"/>
      <c r="T573" s="286" t="s">
        <v>605</v>
      </c>
      <c r="U573" s="287" t="s">
        <v>3899</v>
      </c>
      <c r="V573" s="135" t="s">
        <v>5568</v>
      </c>
      <c r="W573" s="276" t="s">
        <v>5123</v>
      </c>
    </row>
    <row r="574" spans="1:23" s="272" customFormat="1" ht="18" customHeight="1" x14ac:dyDescent="0.3">
      <c r="A574" s="295" t="s">
        <v>3627</v>
      </c>
      <c r="B574" s="135">
        <v>5102693</v>
      </c>
      <c r="C574" s="290" t="s">
        <v>6737</v>
      </c>
      <c r="D574" s="288">
        <v>44698</v>
      </c>
      <c r="E574" s="279" t="s">
        <v>594</v>
      </c>
      <c r="F574" s="289">
        <v>44630</v>
      </c>
      <c r="G574" s="194" t="s">
        <v>7909</v>
      </c>
      <c r="H574" s="135" t="s">
        <v>137</v>
      </c>
      <c r="I574" s="281" t="s">
        <v>17</v>
      </c>
      <c r="J574" s="281" t="s">
        <v>626</v>
      </c>
      <c r="K574" s="281" t="s">
        <v>9003</v>
      </c>
      <c r="L574" s="135" t="s">
        <v>20</v>
      </c>
      <c r="M574" s="5" t="s">
        <v>5119</v>
      </c>
      <c r="N574" s="282">
        <v>44705</v>
      </c>
      <c r="O574" s="283">
        <v>44698</v>
      </c>
      <c r="P574" s="283">
        <v>44699</v>
      </c>
      <c r="Q574" s="284">
        <v>44701</v>
      </c>
      <c r="R574" s="285" t="s">
        <v>6464</v>
      </c>
      <c r="S574" s="284"/>
      <c r="T574" s="286" t="s">
        <v>605</v>
      </c>
      <c r="U574" s="287" t="s">
        <v>3899</v>
      </c>
      <c r="V574" s="135" t="s">
        <v>2821</v>
      </c>
      <c r="W574" s="276" t="s">
        <v>5122</v>
      </c>
    </row>
    <row r="575" spans="1:23" s="272" customFormat="1" ht="18" customHeight="1" x14ac:dyDescent="0.3">
      <c r="A575" s="295" t="s">
        <v>3627</v>
      </c>
      <c r="B575" s="124">
        <v>5144602</v>
      </c>
      <c r="C575" s="277" t="s">
        <v>7018</v>
      </c>
      <c r="D575" s="288">
        <v>44725</v>
      </c>
      <c r="E575" s="279" t="s">
        <v>594</v>
      </c>
      <c r="F575" s="289">
        <v>44630</v>
      </c>
      <c r="G575" s="135" t="s">
        <v>1219</v>
      </c>
      <c r="H575" s="135" t="s">
        <v>137</v>
      </c>
      <c r="I575" s="281" t="s">
        <v>17</v>
      </c>
      <c r="J575" s="281" t="s">
        <v>2943</v>
      </c>
      <c r="K575" s="281">
        <v>2400000</v>
      </c>
      <c r="L575" s="135" t="s">
        <v>20</v>
      </c>
      <c r="M575" s="5" t="s">
        <v>5120</v>
      </c>
      <c r="N575" s="282">
        <v>44744</v>
      </c>
      <c r="O575" s="283">
        <v>44742</v>
      </c>
      <c r="P575" s="283">
        <v>44725</v>
      </c>
      <c r="Q575" s="284">
        <v>44743</v>
      </c>
      <c r="R575" s="285" t="s">
        <v>6447</v>
      </c>
      <c r="S575" s="284"/>
      <c r="T575" s="286" t="s">
        <v>605</v>
      </c>
      <c r="U575" s="287" t="s">
        <v>3899</v>
      </c>
      <c r="V575" s="135" t="s">
        <v>5599</v>
      </c>
      <c r="W575" s="276" t="s">
        <v>5121</v>
      </c>
    </row>
    <row r="576" spans="1:23" s="272" customFormat="1" ht="18" customHeight="1" x14ac:dyDescent="0.3">
      <c r="A576" s="295" t="s">
        <v>1581</v>
      </c>
      <c r="B576" s="276" t="s">
        <v>630</v>
      </c>
      <c r="C576" s="277" t="s">
        <v>630</v>
      </c>
      <c r="D576" s="288">
        <v>44639</v>
      </c>
      <c r="E576" s="279" t="s">
        <v>630</v>
      </c>
      <c r="F576" s="289">
        <v>44630</v>
      </c>
      <c r="G576" s="135" t="s">
        <v>5490</v>
      </c>
      <c r="H576" s="135" t="s">
        <v>50</v>
      </c>
      <c r="I576" s="281" t="s">
        <v>17</v>
      </c>
      <c r="J576" s="281" t="s">
        <v>18</v>
      </c>
      <c r="K576" s="281" t="s">
        <v>9005</v>
      </c>
      <c r="L576" s="135" t="s">
        <v>20</v>
      </c>
      <c r="M576" s="5" t="s">
        <v>5491</v>
      </c>
      <c r="N576" s="282" t="s">
        <v>1253</v>
      </c>
      <c r="O576" s="283" t="s">
        <v>1253</v>
      </c>
      <c r="P576" s="283" t="s">
        <v>1253</v>
      </c>
      <c r="Q576" s="284" t="s">
        <v>1253</v>
      </c>
      <c r="R576" s="285" t="s">
        <v>4686</v>
      </c>
      <c r="S576" s="280" t="s">
        <v>1253</v>
      </c>
      <c r="T576" s="286" t="s">
        <v>605</v>
      </c>
      <c r="U576" s="287" t="s">
        <v>3899</v>
      </c>
      <c r="V576" s="135"/>
      <c r="W576" s="276" t="s">
        <v>630</v>
      </c>
    </row>
    <row r="577" spans="1:23" s="272" customFormat="1" ht="18" customHeight="1" x14ac:dyDescent="0.3">
      <c r="A577" s="295" t="s">
        <v>3627</v>
      </c>
      <c r="B577" s="135">
        <v>4904799</v>
      </c>
      <c r="C577" s="290" t="s">
        <v>6738</v>
      </c>
      <c r="D577" s="288">
        <v>44632</v>
      </c>
      <c r="E577" s="279" t="s">
        <v>594</v>
      </c>
      <c r="F577" s="289">
        <v>44631</v>
      </c>
      <c r="G577" s="135" t="s">
        <v>5492</v>
      </c>
      <c r="H577" s="135" t="s">
        <v>686</v>
      </c>
      <c r="I577" s="281" t="s">
        <v>8862</v>
      </c>
      <c r="J577" s="281" t="s">
        <v>45</v>
      </c>
      <c r="K577" s="281" t="s">
        <v>9009</v>
      </c>
      <c r="L577" s="135" t="s">
        <v>74</v>
      </c>
      <c r="M577" s="5" t="s">
        <v>5493</v>
      </c>
      <c r="N577" s="282">
        <v>44657</v>
      </c>
      <c r="O577" s="283">
        <v>44651</v>
      </c>
      <c r="P577" s="283">
        <v>44651</v>
      </c>
      <c r="Q577" s="284">
        <v>44651</v>
      </c>
      <c r="R577" s="285" t="s">
        <v>4482</v>
      </c>
      <c r="S577" s="284"/>
      <c r="T577" s="286" t="s">
        <v>623</v>
      </c>
      <c r="U577" s="287" t="s">
        <v>3899</v>
      </c>
      <c r="V577" s="135" t="s">
        <v>5568</v>
      </c>
      <c r="W577" s="307" t="s">
        <v>5501</v>
      </c>
    </row>
    <row r="578" spans="1:23" s="272" customFormat="1" ht="18" customHeight="1" x14ac:dyDescent="0.3">
      <c r="A578" s="295" t="s">
        <v>3627</v>
      </c>
      <c r="B578" s="124">
        <v>5027978</v>
      </c>
      <c r="C578" s="290" t="s">
        <v>6739</v>
      </c>
      <c r="D578" s="288">
        <v>44665</v>
      </c>
      <c r="E578" s="279" t="s">
        <v>594</v>
      </c>
      <c r="F578" s="289">
        <v>44631</v>
      </c>
      <c r="G578" s="135" t="s">
        <v>5494</v>
      </c>
      <c r="H578" s="135" t="s">
        <v>725</v>
      </c>
      <c r="I578" s="281" t="s">
        <v>2454</v>
      </c>
      <c r="J578" s="281" t="s">
        <v>160</v>
      </c>
      <c r="K578" s="281" t="s">
        <v>9010</v>
      </c>
      <c r="L578" s="135" t="s">
        <v>20</v>
      </c>
      <c r="M578" s="5" t="s">
        <v>5495</v>
      </c>
      <c r="N578" s="282">
        <v>44703</v>
      </c>
      <c r="O578" s="283">
        <v>44665</v>
      </c>
      <c r="P578" s="283">
        <v>44670</v>
      </c>
      <c r="Q578" s="284">
        <v>44671</v>
      </c>
      <c r="R578" s="285" t="s">
        <v>4493</v>
      </c>
      <c r="S578" s="284"/>
      <c r="T578" s="286" t="s">
        <v>609</v>
      </c>
      <c r="U578" s="287" t="s">
        <v>3899</v>
      </c>
      <c r="V578" s="135" t="s">
        <v>2821</v>
      </c>
      <c r="W578" s="307" t="s">
        <v>5500</v>
      </c>
    </row>
    <row r="579" spans="1:23" s="272" customFormat="1" ht="18" customHeight="1" x14ac:dyDescent="0.3">
      <c r="A579" s="295" t="s">
        <v>1581</v>
      </c>
      <c r="B579" s="276" t="s">
        <v>630</v>
      </c>
      <c r="C579" s="277" t="s">
        <v>630</v>
      </c>
      <c r="D579" s="288">
        <v>44721</v>
      </c>
      <c r="E579" s="279" t="s">
        <v>630</v>
      </c>
      <c r="F579" s="289">
        <v>44631</v>
      </c>
      <c r="G579" s="135" t="s">
        <v>5496</v>
      </c>
      <c r="H579" s="135" t="s">
        <v>725</v>
      </c>
      <c r="I579" s="281" t="s">
        <v>2454</v>
      </c>
      <c r="J579" s="281" t="s">
        <v>160</v>
      </c>
      <c r="K579" s="281" t="s">
        <v>9010</v>
      </c>
      <c r="L579" s="135" t="s">
        <v>20</v>
      </c>
      <c r="M579" s="5" t="s">
        <v>5497</v>
      </c>
      <c r="N579" s="282" t="s">
        <v>1253</v>
      </c>
      <c r="O579" s="283" t="s">
        <v>1253</v>
      </c>
      <c r="P579" s="283" t="s">
        <v>1253</v>
      </c>
      <c r="Q579" s="284" t="s">
        <v>1253</v>
      </c>
      <c r="R579" s="285" t="s">
        <v>4493</v>
      </c>
      <c r="S579" s="280" t="s">
        <v>1253</v>
      </c>
      <c r="T579" s="286" t="s">
        <v>609</v>
      </c>
      <c r="U579" s="287" t="s">
        <v>3899</v>
      </c>
      <c r="V579" s="135"/>
      <c r="W579" s="276" t="s">
        <v>630</v>
      </c>
    </row>
    <row r="580" spans="1:23" s="272" customFormat="1" ht="18" customHeight="1" x14ac:dyDescent="0.3">
      <c r="A580" s="295" t="s">
        <v>1581</v>
      </c>
      <c r="B580" s="276" t="s">
        <v>630</v>
      </c>
      <c r="C580" s="277" t="s">
        <v>630</v>
      </c>
      <c r="D580" s="288">
        <v>44719</v>
      </c>
      <c r="E580" s="279" t="s">
        <v>630</v>
      </c>
      <c r="F580" s="289">
        <v>44631</v>
      </c>
      <c r="G580" s="135" t="s">
        <v>5498</v>
      </c>
      <c r="H580" s="135" t="s">
        <v>4712</v>
      </c>
      <c r="I580" s="281" t="s">
        <v>17</v>
      </c>
      <c r="J580" s="281" t="s">
        <v>18</v>
      </c>
      <c r="K580" s="281" t="s">
        <v>9005</v>
      </c>
      <c r="L580" s="135" t="s">
        <v>11</v>
      </c>
      <c r="M580" s="5" t="s">
        <v>5499</v>
      </c>
      <c r="N580" s="282" t="s">
        <v>1253</v>
      </c>
      <c r="O580" s="283" t="s">
        <v>1253</v>
      </c>
      <c r="P580" s="283" t="s">
        <v>1253</v>
      </c>
      <c r="Q580" s="284" t="s">
        <v>1253</v>
      </c>
      <c r="R580" s="285" t="s">
        <v>4685</v>
      </c>
      <c r="S580" s="280" t="s">
        <v>1253</v>
      </c>
      <c r="T580" s="286" t="s">
        <v>623</v>
      </c>
      <c r="U580" s="287" t="s">
        <v>3899</v>
      </c>
      <c r="V580" s="135"/>
      <c r="W580" s="276" t="s">
        <v>630</v>
      </c>
    </row>
    <row r="581" spans="1:23" s="272" customFormat="1" ht="18" customHeight="1" x14ac:dyDescent="0.3">
      <c r="A581" s="295" t="s">
        <v>3627</v>
      </c>
      <c r="B581" s="292">
        <v>4998449</v>
      </c>
      <c r="C581" s="290" t="s">
        <v>6740</v>
      </c>
      <c r="D581" s="288">
        <v>44634</v>
      </c>
      <c r="E581" s="279" t="s">
        <v>594</v>
      </c>
      <c r="F581" s="289">
        <v>44632</v>
      </c>
      <c r="G581" s="135" t="s">
        <v>5503</v>
      </c>
      <c r="H581" s="135" t="s">
        <v>4738</v>
      </c>
      <c r="I581" s="281" t="s">
        <v>2454</v>
      </c>
      <c r="J581" s="281" t="s">
        <v>622</v>
      </c>
      <c r="K581" s="281" t="s">
        <v>9007</v>
      </c>
      <c r="L581" s="135" t="s">
        <v>20</v>
      </c>
      <c r="M581" s="5" t="s">
        <v>5504</v>
      </c>
      <c r="N581" s="282">
        <v>44648</v>
      </c>
      <c r="O581" s="283">
        <v>44643</v>
      </c>
      <c r="P581" s="283">
        <v>44645</v>
      </c>
      <c r="Q581" s="284">
        <v>44645</v>
      </c>
      <c r="R581" s="285" t="s">
        <v>6544</v>
      </c>
      <c r="S581" s="284"/>
      <c r="T581" s="286" t="s">
        <v>623</v>
      </c>
      <c r="U581" s="287" t="s">
        <v>3899</v>
      </c>
      <c r="V581" s="287" t="s">
        <v>3899</v>
      </c>
      <c r="W581" s="307" t="s">
        <v>5511</v>
      </c>
    </row>
    <row r="582" spans="1:23" s="272" customFormat="1" ht="18" customHeight="1" x14ac:dyDescent="0.3">
      <c r="A582" s="295" t="s">
        <v>1581</v>
      </c>
      <c r="B582" s="276" t="s">
        <v>630</v>
      </c>
      <c r="C582" s="277" t="s">
        <v>630</v>
      </c>
      <c r="D582" s="288">
        <v>44744</v>
      </c>
      <c r="E582" s="279" t="s">
        <v>630</v>
      </c>
      <c r="F582" s="289">
        <v>44632</v>
      </c>
      <c r="G582" s="135" t="s">
        <v>5505</v>
      </c>
      <c r="H582" s="135" t="s">
        <v>25</v>
      </c>
      <c r="I582" s="281" t="s">
        <v>17</v>
      </c>
      <c r="J582" s="281" t="s">
        <v>18</v>
      </c>
      <c r="K582" s="281" t="s">
        <v>9005</v>
      </c>
      <c r="L582" s="135" t="s">
        <v>20</v>
      </c>
      <c r="M582" s="5" t="s">
        <v>5506</v>
      </c>
      <c r="N582" s="282" t="s">
        <v>1253</v>
      </c>
      <c r="O582" s="283" t="s">
        <v>1253</v>
      </c>
      <c r="P582" s="283" t="s">
        <v>1253</v>
      </c>
      <c r="Q582" s="284" t="s">
        <v>1253</v>
      </c>
      <c r="R582" s="285" t="s">
        <v>4685</v>
      </c>
      <c r="S582" s="280" t="s">
        <v>1253</v>
      </c>
      <c r="T582" s="286" t="s">
        <v>623</v>
      </c>
      <c r="U582" s="287" t="s">
        <v>3899</v>
      </c>
      <c r="V582" s="135"/>
      <c r="W582" s="276" t="s">
        <v>630</v>
      </c>
    </row>
    <row r="583" spans="1:23" s="272" customFormat="1" ht="18" customHeight="1" x14ac:dyDescent="0.3">
      <c r="A583" s="295" t="s">
        <v>1581</v>
      </c>
      <c r="B583" s="276" t="s">
        <v>630</v>
      </c>
      <c r="C583" s="277" t="s">
        <v>630</v>
      </c>
      <c r="D583" s="288">
        <v>44721</v>
      </c>
      <c r="E583" s="279" t="s">
        <v>630</v>
      </c>
      <c r="F583" s="289">
        <v>44632</v>
      </c>
      <c r="G583" s="135" t="s">
        <v>5507</v>
      </c>
      <c r="H583" s="135" t="s">
        <v>725</v>
      </c>
      <c r="I583" s="281" t="s">
        <v>2454</v>
      </c>
      <c r="J583" s="281" t="s">
        <v>160</v>
      </c>
      <c r="K583" s="281" t="s">
        <v>9010</v>
      </c>
      <c r="L583" s="135" t="s">
        <v>20</v>
      </c>
      <c r="M583" s="5" t="s">
        <v>5508</v>
      </c>
      <c r="N583" s="282" t="s">
        <v>1253</v>
      </c>
      <c r="O583" s="283" t="s">
        <v>1253</v>
      </c>
      <c r="P583" s="283" t="s">
        <v>1253</v>
      </c>
      <c r="Q583" s="284" t="s">
        <v>1253</v>
      </c>
      <c r="R583" s="285" t="s">
        <v>4493</v>
      </c>
      <c r="S583" s="280" t="s">
        <v>1253</v>
      </c>
      <c r="T583" s="286" t="s">
        <v>609</v>
      </c>
      <c r="U583" s="287" t="s">
        <v>3899</v>
      </c>
      <c r="V583" s="135"/>
      <c r="W583" s="276" t="s">
        <v>630</v>
      </c>
    </row>
    <row r="584" spans="1:23" s="272" customFormat="1" ht="18" customHeight="1" x14ac:dyDescent="0.3">
      <c r="A584" s="295" t="s">
        <v>3627</v>
      </c>
      <c r="B584" s="292">
        <v>5003378</v>
      </c>
      <c r="C584" s="290" t="s">
        <v>6741</v>
      </c>
      <c r="D584" s="288">
        <v>44634</v>
      </c>
      <c r="E584" s="279" t="s">
        <v>594</v>
      </c>
      <c r="F584" s="289">
        <v>44634</v>
      </c>
      <c r="G584" s="135" t="s">
        <v>5509</v>
      </c>
      <c r="H584" s="135" t="s">
        <v>82</v>
      </c>
      <c r="I584" s="281" t="s">
        <v>4644</v>
      </c>
      <c r="J584" s="281" t="s">
        <v>2943</v>
      </c>
      <c r="K584" s="281">
        <v>2400000</v>
      </c>
      <c r="L584" s="135" t="s">
        <v>40</v>
      </c>
      <c r="M584" s="5" t="s">
        <v>5510</v>
      </c>
      <c r="N584" s="282">
        <v>44653</v>
      </c>
      <c r="O584" s="283">
        <v>44648</v>
      </c>
      <c r="P584" s="283">
        <v>44647</v>
      </c>
      <c r="Q584" s="284">
        <v>44648</v>
      </c>
      <c r="R584" s="285" t="s">
        <v>6447</v>
      </c>
      <c r="S584" s="284"/>
      <c r="T584" s="286" t="s">
        <v>605</v>
      </c>
      <c r="U584" s="287" t="s">
        <v>3899</v>
      </c>
      <c r="V584" s="135" t="s">
        <v>5568</v>
      </c>
      <c r="W584" s="276" t="s">
        <v>5512</v>
      </c>
    </row>
    <row r="585" spans="1:23" s="272" customFormat="1" ht="18" customHeight="1" x14ac:dyDescent="0.3">
      <c r="A585" s="295" t="s">
        <v>1581</v>
      </c>
      <c r="B585" s="276" t="s">
        <v>630</v>
      </c>
      <c r="C585" s="277" t="s">
        <v>630</v>
      </c>
      <c r="D585" s="288">
        <v>44639</v>
      </c>
      <c r="E585" s="279" t="s">
        <v>630</v>
      </c>
      <c r="F585" s="289">
        <v>44634</v>
      </c>
      <c r="G585" s="135" t="s">
        <v>5514</v>
      </c>
      <c r="H585" s="135" t="s">
        <v>16</v>
      </c>
      <c r="I585" s="281" t="s">
        <v>7086</v>
      </c>
      <c r="J585" s="281" t="s">
        <v>622</v>
      </c>
      <c r="K585" s="281" t="s">
        <v>9007</v>
      </c>
      <c r="L585" s="135" t="s">
        <v>438</v>
      </c>
      <c r="M585" s="5" t="s">
        <v>5513</v>
      </c>
      <c r="N585" s="282" t="s">
        <v>1253</v>
      </c>
      <c r="O585" s="283" t="s">
        <v>1253</v>
      </c>
      <c r="P585" s="283" t="s">
        <v>1253</v>
      </c>
      <c r="Q585" s="284" t="s">
        <v>1253</v>
      </c>
      <c r="R585" s="285" t="s">
        <v>6562</v>
      </c>
      <c r="S585" s="280" t="s">
        <v>1253</v>
      </c>
      <c r="T585" s="286" t="s">
        <v>623</v>
      </c>
      <c r="U585" s="287" t="s">
        <v>3899</v>
      </c>
      <c r="V585" s="135"/>
      <c r="W585" s="276" t="s">
        <v>630</v>
      </c>
    </row>
    <row r="586" spans="1:23" s="272" customFormat="1" ht="18" customHeight="1" x14ac:dyDescent="0.3">
      <c r="A586" s="295" t="s">
        <v>3627</v>
      </c>
      <c r="B586" s="136">
        <v>5013988</v>
      </c>
      <c r="C586" s="290" t="s">
        <v>6742</v>
      </c>
      <c r="D586" s="288">
        <v>44637</v>
      </c>
      <c r="E586" s="279" t="s">
        <v>594</v>
      </c>
      <c r="F586" s="289">
        <v>44634</v>
      </c>
      <c r="G586" s="194" t="s">
        <v>7910</v>
      </c>
      <c r="H586" s="135" t="s">
        <v>82</v>
      </c>
      <c r="I586" s="281" t="s">
        <v>4644</v>
      </c>
      <c r="J586" s="281" t="s">
        <v>38</v>
      </c>
      <c r="K586" s="281" t="s">
        <v>9001</v>
      </c>
      <c r="L586" s="135" t="s">
        <v>40</v>
      </c>
      <c r="M586" s="5" t="s">
        <v>5515</v>
      </c>
      <c r="N586" s="282">
        <v>44653</v>
      </c>
      <c r="O586" s="283">
        <v>44652</v>
      </c>
      <c r="P586" s="283">
        <v>44649</v>
      </c>
      <c r="Q586" s="284">
        <v>44651</v>
      </c>
      <c r="R586" s="285" t="s">
        <v>4489</v>
      </c>
      <c r="S586" s="284"/>
      <c r="T586" s="286" t="s">
        <v>605</v>
      </c>
      <c r="U586" s="287" t="s">
        <v>3899</v>
      </c>
      <c r="V586" s="135" t="s">
        <v>5568</v>
      </c>
      <c r="W586" s="135" t="s">
        <v>5532</v>
      </c>
    </row>
    <row r="587" spans="1:23" s="272" customFormat="1" ht="18" customHeight="1" x14ac:dyDescent="0.3">
      <c r="A587" s="295" t="s">
        <v>3627</v>
      </c>
      <c r="B587" s="135">
        <v>5015832</v>
      </c>
      <c r="C587" s="290" t="s">
        <v>6743</v>
      </c>
      <c r="D587" s="288">
        <v>44665</v>
      </c>
      <c r="E587" s="279" t="s">
        <v>594</v>
      </c>
      <c r="F587" s="289">
        <v>44634</v>
      </c>
      <c r="G587" s="135" t="s">
        <v>5520</v>
      </c>
      <c r="H587" s="194" t="s">
        <v>4738</v>
      </c>
      <c r="I587" s="281" t="s">
        <v>2454</v>
      </c>
      <c r="J587" s="281" t="s">
        <v>2943</v>
      </c>
      <c r="K587" s="281">
        <v>2400000</v>
      </c>
      <c r="L587" s="135" t="s">
        <v>20</v>
      </c>
      <c r="M587" s="5" t="s">
        <v>5521</v>
      </c>
      <c r="N587" s="282">
        <v>44685</v>
      </c>
      <c r="O587" s="283">
        <v>44680</v>
      </c>
      <c r="P587" s="283">
        <v>44671</v>
      </c>
      <c r="Q587" s="284">
        <v>44680</v>
      </c>
      <c r="R587" s="285" t="s">
        <v>6447</v>
      </c>
      <c r="S587" s="284"/>
      <c r="T587" s="286" t="s">
        <v>605</v>
      </c>
      <c r="U587" s="287" t="s">
        <v>3899</v>
      </c>
      <c r="V587" s="135" t="s">
        <v>2821</v>
      </c>
      <c r="W587" s="135" t="s">
        <v>5531</v>
      </c>
    </row>
    <row r="588" spans="1:23" s="272" customFormat="1" ht="18" customHeight="1" x14ac:dyDescent="0.3">
      <c r="A588" s="295" t="s">
        <v>3627</v>
      </c>
      <c r="B588" s="135">
        <v>4998431</v>
      </c>
      <c r="C588" s="290" t="s">
        <v>6744</v>
      </c>
      <c r="D588" s="288">
        <v>44646</v>
      </c>
      <c r="E588" s="279" t="s">
        <v>594</v>
      </c>
      <c r="F588" s="289">
        <v>44634</v>
      </c>
      <c r="G588" s="135" t="s">
        <v>5517</v>
      </c>
      <c r="H588" s="135" t="s">
        <v>3367</v>
      </c>
      <c r="I588" s="281" t="s">
        <v>7086</v>
      </c>
      <c r="J588" s="281" t="s">
        <v>18</v>
      </c>
      <c r="K588" s="281" t="s">
        <v>9005</v>
      </c>
      <c r="L588" s="135" t="s">
        <v>20</v>
      </c>
      <c r="M588" s="5" t="s">
        <v>5516</v>
      </c>
      <c r="N588" s="282">
        <v>44653</v>
      </c>
      <c r="O588" s="283">
        <v>44653</v>
      </c>
      <c r="P588" s="283">
        <v>44655</v>
      </c>
      <c r="Q588" s="284">
        <v>44653</v>
      </c>
      <c r="R588" s="285" t="s">
        <v>4685</v>
      </c>
      <c r="S588" s="284"/>
      <c r="T588" s="286" t="s">
        <v>605</v>
      </c>
      <c r="U588" s="287" t="s">
        <v>3899</v>
      </c>
      <c r="V588" s="135" t="s">
        <v>5568</v>
      </c>
      <c r="W588" s="135" t="s">
        <v>5530</v>
      </c>
    </row>
    <row r="589" spans="1:23" s="272" customFormat="1" ht="18" customHeight="1" x14ac:dyDescent="0.3">
      <c r="A589" s="295" t="s">
        <v>1581</v>
      </c>
      <c r="B589" s="276" t="s">
        <v>630</v>
      </c>
      <c r="C589" s="277" t="s">
        <v>630</v>
      </c>
      <c r="D589" s="288">
        <v>44721</v>
      </c>
      <c r="E589" s="279" t="s">
        <v>630</v>
      </c>
      <c r="F589" s="289">
        <v>44634</v>
      </c>
      <c r="G589" s="135" t="s">
        <v>5519</v>
      </c>
      <c r="H589" s="135" t="s">
        <v>725</v>
      </c>
      <c r="I589" s="281" t="s">
        <v>2454</v>
      </c>
      <c r="J589" s="281" t="s">
        <v>160</v>
      </c>
      <c r="K589" s="281" t="s">
        <v>9010</v>
      </c>
      <c r="L589" s="135" t="s">
        <v>20</v>
      </c>
      <c r="M589" s="5" t="s">
        <v>5518</v>
      </c>
      <c r="N589" s="282" t="s">
        <v>1253</v>
      </c>
      <c r="O589" s="283" t="s">
        <v>1253</v>
      </c>
      <c r="P589" s="283" t="s">
        <v>1253</v>
      </c>
      <c r="Q589" s="284" t="s">
        <v>1253</v>
      </c>
      <c r="R589" s="285" t="s">
        <v>4493</v>
      </c>
      <c r="S589" s="280" t="s">
        <v>1253</v>
      </c>
      <c r="T589" s="286" t="s">
        <v>609</v>
      </c>
      <c r="U589" s="287" t="s">
        <v>3899</v>
      </c>
      <c r="V589" s="135"/>
      <c r="W589" s="276" t="s">
        <v>630</v>
      </c>
    </row>
    <row r="590" spans="1:23" s="272" customFormat="1" ht="18" customHeight="1" x14ac:dyDescent="0.3">
      <c r="A590" s="295" t="s">
        <v>3627</v>
      </c>
      <c r="B590" s="135">
        <v>5020572</v>
      </c>
      <c r="C590" s="290" t="s">
        <v>6745</v>
      </c>
      <c r="D590" s="288">
        <v>44643</v>
      </c>
      <c r="E590" s="279" t="s">
        <v>594</v>
      </c>
      <c r="F590" s="289">
        <v>44634</v>
      </c>
      <c r="G590" s="135" t="s">
        <v>5522</v>
      </c>
      <c r="H590" s="135" t="s">
        <v>725</v>
      </c>
      <c r="I590" s="281" t="s">
        <v>2454</v>
      </c>
      <c r="J590" s="281" t="s">
        <v>160</v>
      </c>
      <c r="K590" s="281" t="s">
        <v>9010</v>
      </c>
      <c r="L590" s="135" t="s">
        <v>20</v>
      </c>
      <c r="M590" s="5" t="s">
        <v>5523</v>
      </c>
      <c r="N590" s="282">
        <v>44661</v>
      </c>
      <c r="O590" s="283">
        <v>44648</v>
      </c>
      <c r="P590" s="283">
        <v>44643</v>
      </c>
      <c r="Q590" s="284">
        <v>44650</v>
      </c>
      <c r="R590" s="285" t="s">
        <v>4493</v>
      </c>
      <c r="S590" s="284"/>
      <c r="T590" s="286" t="s">
        <v>609</v>
      </c>
      <c r="U590" s="287" t="s">
        <v>3899</v>
      </c>
      <c r="V590" s="135" t="s">
        <v>5568</v>
      </c>
      <c r="W590" s="292" t="s">
        <v>5529</v>
      </c>
    </row>
    <row r="591" spans="1:23" s="272" customFormat="1" ht="18" customHeight="1" x14ac:dyDescent="0.3">
      <c r="A591" s="295" t="s">
        <v>3627</v>
      </c>
      <c r="B591" s="135">
        <v>5020578</v>
      </c>
      <c r="C591" s="290" t="s">
        <v>6746</v>
      </c>
      <c r="D591" s="288">
        <v>44643</v>
      </c>
      <c r="E591" s="279" t="s">
        <v>594</v>
      </c>
      <c r="F591" s="289">
        <v>44634</v>
      </c>
      <c r="G591" s="135" t="s">
        <v>3281</v>
      </c>
      <c r="H591" s="135" t="s">
        <v>92</v>
      </c>
      <c r="I591" s="281" t="s">
        <v>2454</v>
      </c>
      <c r="J591" s="281" t="s">
        <v>45</v>
      </c>
      <c r="K591" s="281" t="s">
        <v>9009</v>
      </c>
      <c r="L591" s="135" t="s">
        <v>20</v>
      </c>
      <c r="M591" s="5" t="s">
        <v>5524</v>
      </c>
      <c r="N591" s="282">
        <v>44670</v>
      </c>
      <c r="O591" s="283">
        <v>44660</v>
      </c>
      <c r="P591" s="283">
        <v>44660</v>
      </c>
      <c r="Q591" s="284">
        <v>44669</v>
      </c>
      <c r="R591" s="285" t="s">
        <v>4495</v>
      </c>
      <c r="S591" s="284"/>
      <c r="T591" s="286" t="s">
        <v>609</v>
      </c>
      <c r="U591" s="287" t="s">
        <v>3899</v>
      </c>
      <c r="V591" s="135" t="s">
        <v>5568</v>
      </c>
      <c r="W591" s="292" t="s">
        <v>5528</v>
      </c>
    </row>
    <row r="592" spans="1:23" s="272" customFormat="1" ht="18" customHeight="1" x14ac:dyDescent="0.3">
      <c r="A592" s="295" t="s">
        <v>3627</v>
      </c>
      <c r="B592" s="124">
        <v>4962525</v>
      </c>
      <c r="C592" s="290" t="s">
        <v>6747</v>
      </c>
      <c r="D592" s="288">
        <v>44635</v>
      </c>
      <c r="E592" s="279" t="s">
        <v>594</v>
      </c>
      <c r="F592" s="289">
        <v>44634</v>
      </c>
      <c r="G592" s="135" t="s">
        <v>5525</v>
      </c>
      <c r="H592" s="135" t="s">
        <v>25</v>
      </c>
      <c r="I592" s="281" t="s">
        <v>17</v>
      </c>
      <c r="J592" s="281" t="s">
        <v>45</v>
      </c>
      <c r="K592" s="281" t="s">
        <v>9009</v>
      </c>
      <c r="L592" s="135" t="s">
        <v>20</v>
      </c>
      <c r="M592" s="5" t="s">
        <v>5526</v>
      </c>
      <c r="N592" s="282">
        <v>44648</v>
      </c>
      <c r="O592" s="283">
        <v>44635</v>
      </c>
      <c r="P592" s="283">
        <v>44635</v>
      </c>
      <c r="Q592" s="284">
        <v>44637</v>
      </c>
      <c r="R592" s="285" t="s">
        <v>4482</v>
      </c>
      <c r="S592" s="284"/>
      <c r="T592" s="286" t="s">
        <v>605</v>
      </c>
      <c r="U592" s="287" t="s">
        <v>3899</v>
      </c>
      <c r="V592" s="287" t="s">
        <v>3899</v>
      </c>
      <c r="W592" s="308" t="s">
        <v>5527</v>
      </c>
    </row>
    <row r="593" spans="1:23" s="272" customFormat="1" ht="18" customHeight="1" x14ac:dyDescent="0.3">
      <c r="A593" s="295" t="s">
        <v>3627</v>
      </c>
      <c r="B593" s="124">
        <v>5016672</v>
      </c>
      <c r="C593" s="290" t="s">
        <v>6748</v>
      </c>
      <c r="D593" s="288">
        <v>44649</v>
      </c>
      <c r="E593" s="279" t="s">
        <v>594</v>
      </c>
      <c r="F593" s="289">
        <v>44635</v>
      </c>
      <c r="G593" s="135" t="s">
        <v>5533</v>
      </c>
      <c r="H593" s="135" t="s">
        <v>232</v>
      </c>
      <c r="I593" s="281" t="s">
        <v>8863</v>
      </c>
      <c r="J593" s="281" t="s">
        <v>626</v>
      </c>
      <c r="K593" s="281" t="s">
        <v>9003</v>
      </c>
      <c r="L593" s="194" t="s">
        <v>20</v>
      </c>
      <c r="M593" s="5" t="s">
        <v>5534</v>
      </c>
      <c r="N593" s="282">
        <v>44653</v>
      </c>
      <c r="O593" s="283">
        <v>44650</v>
      </c>
      <c r="P593" s="283">
        <v>44650</v>
      </c>
      <c r="Q593" s="284">
        <v>44650</v>
      </c>
      <c r="R593" s="285" t="s">
        <v>6464</v>
      </c>
      <c r="S593" s="284"/>
      <c r="T593" s="286" t="s">
        <v>623</v>
      </c>
      <c r="U593" s="287" t="s">
        <v>3899</v>
      </c>
      <c r="V593" s="135" t="s">
        <v>5568</v>
      </c>
      <c r="W593" s="292" t="s">
        <v>5550</v>
      </c>
    </row>
    <row r="594" spans="1:23" s="272" customFormat="1" ht="18" customHeight="1" x14ac:dyDescent="0.3">
      <c r="A594" s="295" t="s">
        <v>3627</v>
      </c>
      <c r="B594" s="135">
        <v>5003377</v>
      </c>
      <c r="C594" s="290" t="s">
        <v>6749</v>
      </c>
      <c r="D594" s="288">
        <v>44636</v>
      </c>
      <c r="E594" s="279" t="s">
        <v>594</v>
      </c>
      <c r="F594" s="289">
        <v>44635</v>
      </c>
      <c r="G594" s="135" t="s">
        <v>5535</v>
      </c>
      <c r="H594" s="135" t="s">
        <v>102</v>
      </c>
      <c r="I594" s="281" t="s">
        <v>685</v>
      </c>
      <c r="J594" s="281" t="s">
        <v>2943</v>
      </c>
      <c r="K594" s="281">
        <v>2400000</v>
      </c>
      <c r="L594" s="135" t="s">
        <v>20</v>
      </c>
      <c r="M594" s="5" t="s">
        <v>5536</v>
      </c>
      <c r="N594" s="282">
        <v>44653</v>
      </c>
      <c r="O594" s="283">
        <v>44648</v>
      </c>
      <c r="P594" s="283">
        <v>44645</v>
      </c>
      <c r="Q594" s="284">
        <v>44648</v>
      </c>
      <c r="R594" s="285" t="s">
        <v>6447</v>
      </c>
      <c r="S594" s="284"/>
      <c r="T594" s="286" t="s">
        <v>623</v>
      </c>
      <c r="U594" s="287" t="s">
        <v>3899</v>
      </c>
      <c r="V594" s="135" t="s">
        <v>5568</v>
      </c>
      <c r="W594" s="292" t="s">
        <v>5549</v>
      </c>
    </row>
    <row r="595" spans="1:23" s="272" customFormat="1" ht="18" customHeight="1" x14ac:dyDescent="0.3">
      <c r="A595" s="295" t="s">
        <v>3627</v>
      </c>
      <c r="B595" s="135">
        <v>4979290</v>
      </c>
      <c r="C595" s="290" t="s">
        <v>6750</v>
      </c>
      <c r="D595" s="288">
        <v>44649</v>
      </c>
      <c r="E595" s="279" t="s">
        <v>594</v>
      </c>
      <c r="F595" s="289">
        <v>44635</v>
      </c>
      <c r="G595" s="135" t="s">
        <v>5537</v>
      </c>
      <c r="H595" s="135" t="s">
        <v>4712</v>
      </c>
      <c r="I595" s="281" t="s">
        <v>17</v>
      </c>
      <c r="J595" s="281" t="s">
        <v>622</v>
      </c>
      <c r="K595" s="281" t="s">
        <v>9007</v>
      </c>
      <c r="L595" s="194" t="s">
        <v>87</v>
      </c>
      <c r="M595" s="5" t="s">
        <v>5538</v>
      </c>
      <c r="N595" s="282">
        <v>44653</v>
      </c>
      <c r="O595" s="283">
        <v>44652</v>
      </c>
      <c r="P595" s="283">
        <v>44651</v>
      </c>
      <c r="Q595" s="284">
        <v>44651</v>
      </c>
      <c r="R595" s="285" t="s">
        <v>6544</v>
      </c>
      <c r="S595" s="284"/>
      <c r="T595" s="286" t="s">
        <v>623</v>
      </c>
      <c r="U595" s="287" t="s">
        <v>3899</v>
      </c>
      <c r="V595" s="135" t="s">
        <v>5568</v>
      </c>
      <c r="W595" s="292" t="s">
        <v>5548</v>
      </c>
    </row>
    <row r="596" spans="1:23" s="272" customFormat="1" ht="18" customHeight="1" x14ac:dyDescent="0.3">
      <c r="A596" s="295" t="s">
        <v>3627</v>
      </c>
      <c r="B596" s="135">
        <v>4980286</v>
      </c>
      <c r="C596" s="290" t="s">
        <v>6751</v>
      </c>
      <c r="D596" s="288">
        <v>44646</v>
      </c>
      <c r="E596" s="279" t="s">
        <v>594</v>
      </c>
      <c r="F596" s="289">
        <v>44644</v>
      </c>
      <c r="G596" s="135" t="s">
        <v>5539</v>
      </c>
      <c r="H596" s="135" t="s">
        <v>32</v>
      </c>
      <c r="I596" s="281" t="s">
        <v>685</v>
      </c>
      <c r="J596" s="281" t="s">
        <v>38</v>
      </c>
      <c r="K596" s="281" t="s">
        <v>9001</v>
      </c>
      <c r="L596" s="135" t="s">
        <v>20</v>
      </c>
      <c r="M596" s="5" t="s">
        <v>5619</v>
      </c>
      <c r="N596" s="282">
        <v>44652</v>
      </c>
      <c r="O596" s="283">
        <v>44650</v>
      </c>
      <c r="P596" s="283">
        <v>44649</v>
      </c>
      <c r="Q596" s="284">
        <v>44650</v>
      </c>
      <c r="R596" s="285" t="s">
        <v>4489</v>
      </c>
      <c r="S596" s="284"/>
      <c r="T596" s="286" t="s">
        <v>605</v>
      </c>
      <c r="U596" s="287" t="s">
        <v>3899</v>
      </c>
      <c r="V596" s="135" t="s">
        <v>5568</v>
      </c>
      <c r="W596" s="302" t="s">
        <v>6057</v>
      </c>
    </row>
    <row r="597" spans="1:23" s="272" customFormat="1" ht="18" customHeight="1" x14ac:dyDescent="0.3">
      <c r="A597" s="295" t="s">
        <v>3627</v>
      </c>
      <c r="B597" s="135">
        <v>4929801</v>
      </c>
      <c r="C597" s="290" t="s">
        <v>6752</v>
      </c>
      <c r="D597" s="288">
        <v>44636</v>
      </c>
      <c r="E597" s="279" t="s">
        <v>594</v>
      </c>
      <c r="F597" s="289">
        <v>44635</v>
      </c>
      <c r="G597" s="135" t="s">
        <v>5540</v>
      </c>
      <c r="H597" s="135" t="s">
        <v>92</v>
      </c>
      <c r="I597" s="281" t="s">
        <v>2454</v>
      </c>
      <c r="J597" s="281" t="s">
        <v>8377</v>
      </c>
      <c r="K597" s="281" t="s">
        <v>9004</v>
      </c>
      <c r="L597" s="135" t="s">
        <v>20</v>
      </c>
      <c r="M597" s="5" t="s">
        <v>5541</v>
      </c>
      <c r="N597" s="282">
        <v>44649</v>
      </c>
      <c r="O597" s="283">
        <v>44645</v>
      </c>
      <c r="P597" s="283">
        <v>44644</v>
      </c>
      <c r="Q597" s="284">
        <v>44645</v>
      </c>
      <c r="R597" s="285" t="s">
        <v>4485</v>
      </c>
      <c r="S597" s="284"/>
      <c r="T597" s="286" t="s">
        <v>623</v>
      </c>
      <c r="U597" s="287" t="s">
        <v>3899</v>
      </c>
      <c r="V597" s="287" t="s">
        <v>3899</v>
      </c>
      <c r="W597" s="309" t="s">
        <v>5547</v>
      </c>
    </row>
    <row r="598" spans="1:23" s="272" customFormat="1" ht="18" customHeight="1" x14ac:dyDescent="0.3">
      <c r="A598" s="295" t="s">
        <v>3627</v>
      </c>
      <c r="B598" s="135">
        <v>4931439</v>
      </c>
      <c r="C598" s="290" t="s">
        <v>6753</v>
      </c>
      <c r="D598" s="288">
        <v>44636</v>
      </c>
      <c r="E598" s="279" t="s">
        <v>594</v>
      </c>
      <c r="F598" s="289">
        <v>44635</v>
      </c>
      <c r="G598" s="135" t="s">
        <v>5542</v>
      </c>
      <c r="H598" s="135" t="s">
        <v>32</v>
      </c>
      <c r="I598" s="281" t="s">
        <v>685</v>
      </c>
      <c r="J598" s="281" t="s">
        <v>45</v>
      </c>
      <c r="K598" s="281" t="s">
        <v>9009</v>
      </c>
      <c r="L598" s="135" t="s">
        <v>20</v>
      </c>
      <c r="M598" s="5" t="s">
        <v>5543</v>
      </c>
      <c r="N598" s="282">
        <v>44653</v>
      </c>
      <c r="O598" s="283">
        <v>44641</v>
      </c>
      <c r="P598" s="283">
        <v>44639</v>
      </c>
      <c r="Q598" s="284">
        <v>44642</v>
      </c>
      <c r="R598" s="285" t="s">
        <v>4482</v>
      </c>
      <c r="S598" s="284"/>
      <c r="T598" s="286" t="s">
        <v>609</v>
      </c>
      <c r="U598" s="287" t="s">
        <v>3899</v>
      </c>
      <c r="V598" s="135" t="s">
        <v>5568</v>
      </c>
      <c r="W598" s="136" t="s">
        <v>5546</v>
      </c>
    </row>
    <row r="599" spans="1:23" s="272" customFormat="1" ht="18" customHeight="1" x14ac:dyDescent="0.3">
      <c r="A599" s="295" t="s">
        <v>3627</v>
      </c>
      <c r="B599" s="135">
        <v>5008840</v>
      </c>
      <c r="C599" s="290" t="s">
        <v>6754</v>
      </c>
      <c r="D599" s="288">
        <v>44639</v>
      </c>
      <c r="E599" s="279" t="s">
        <v>594</v>
      </c>
      <c r="F599" s="289">
        <v>44635</v>
      </c>
      <c r="G599" s="135" t="s">
        <v>5621</v>
      </c>
      <c r="H599" s="135" t="s">
        <v>50</v>
      </c>
      <c r="I599" s="281" t="s">
        <v>17</v>
      </c>
      <c r="J599" s="281" t="s">
        <v>18</v>
      </c>
      <c r="K599" s="281" t="s">
        <v>9005</v>
      </c>
      <c r="L599" s="135" t="s">
        <v>20</v>
      </c>
      <c r="M599" s="5" t="s">
        <v>5544</v>
      </c>
      <c r="N599" s="282">
        <v>44653</v>
      </c>
      <c r="O599" s="283">
        <v>44649</v>
      </c>
      <c r="P599" s="283">
        <v>44648</v>
      </c>
      <c r="Q599" s="284">
        <v>44650</v>
      </c>
      <c r="R599" s="285" t="s">
        <v>4686</v>
      </c>
      <c r="S599" s="284"/>
      <c r="T599" s="286" t="s">
        <v>609</v>
      </c>
      <c r="U599" s="287" t="s">
        <v>3899</v>
      </c>
      <c r="V599" s="135" t="s">
        <v>5568</v>
      </c>
      <c r="W599" s="136" t="s">
        <v>5545</v>
      </c>
    </row>
    <row r="600" spans="1:23" s="272" customFormat="1" ht="18" customHeight="1" x14ac:dyDescent="0.3">
      <c r="A600" s="295" t="s">
        <v>1581</v>
      </c>
      <c r="B600" s="276" t="s">
        <v>630</v>
      </c>
      <c r="C600" s="277" t="s">
        <v>630</v>
      </c>
      <c r="D600" s="288">
        <v>44656</v>
      </c>
      <c r="E600" s="279" t="s">
        <v>630</v>
      </c>
      <c r="F600" s="289">
        <v>44636</v>
      </c>
      <c r="G600" s="135" t="s">
        <v>5763</v>
      </c>
      <c r="H600" s="135" t="s">
        <v>50</v>
      </c>
      <c r="I600" s="281" t="s">
        <v>17</v>
      </c>
      <c r="J600" s="281" t="s">
        <v>622</v>
      </c>
      <c r="K600" s="281" t="s">
        <v>9007</v>
      </c>
      <c r="L600" s="135" t="s">
        <v>20</v>
      </c>
      <c r="M600" s="5" t="s">
        <v>5552</v>
      </c>
      <c r="N600" s="282" t="s">
        <v>1253</v>
      </c>
      <c r="O600" s="283" t="s">
        <v>1253</v>
      </c>
      <c r="P600" s="283" t="s">
        <v>1253</v>
      </c>
      <c r="Q600" s="284" t="s">
        <v>1253</v>
      </c>
      <c r="R600" s="285" t="s">
        <v>6544</v>
      </c>
      <c r="S600" s="280" t="s">
        <v>1253</v>
      </c>
      <c r="T600" s="286" t="s">
        <v>605</v>
      </c>
      <c r="U600" s="287" t="s">
        <v>3899</v>
      </c>
      <c r="V600" s="135"/>
      <c r="W600" s="276" t="s">
        <v>630</v>
      </c>
    </row>
    <row r="601" spans="1:23" s="272" customFormat="1" ht="18" customHeight="1" x14ac:dyDescent="0.3">
      <c r="A601" s="295" t="s">
        <v>3627</v>
      </c>
      <c r="B601" s="135">
        <v>5016664</v>
      </c>
      <c r="C601" s="290" t="s">
        <v>6755</v>
      </c>
      <c r="D601" s="288">
        <v>44639</v>
      </c>
      <c r="E601" s="279" t="s">
        <v>594</v>
      </c>
      <c r="F601" s="289">
        <v>44636</v>
      </c>
      <c r="G601" s="135" t="s">
        <v>5553</v>
      </c>
      <c r="H601" s="135" t="s">
        <v>102</v>
      </c>
      <c r="I601" s="281" t="s">
        <v>685</v>
      </c>
      <c r="J601" s="281" t="s">
        <v>18</v>
      </c>
      <c r="K601" s="281" t="s">
        <v>9005</v>
      </c>
      <c r="L601" s="135" t="s">
        <v>20</v>
      </c>
      <c r="M601" s="5" t="s">
        <v>5554</v>
      </c>
      <c r="N601" s="282">
        <v>44648</v>
      </c>
      <c r="O601" s="283">
        <v>44645</v>
      </c>
      <c r="P601" s="283">
        <v>44641</v>
      </c>
      <c r="Q601" s="284">
        <v>44645</v>
      </c>
      <c r="R601" s="285" t="s">
        <v>4686</v>
      </c>
      <c r="S601" s="284"/>
      <c r="T601" s="286" t="s">
        <v>605</v>
      </c>
      <c r="U601" s="287" t="s">
        <v>3899</v>
      </c>
      <c r="V601" s="287" t="s">
        <v>3899</v>
      </c>
      <c r="W601" s="136" t="s">
        <v>5564</v>
      </c>
    </row>
    <row r="602" spans="1:23" s="272" customFormat="1" ht="18" customHeight="1" x14ac:dyDescent="0.3">
      <c r="A602" s="295" t="s">
        <v>3627</v>
      </c>
      <c r="B602" s="124">
        <v>5079759</v>
      </c>
      <c r="C602" s="290" t="s">
        <v>6756</v>
      </c>
      <c r="D602" s="288">
        <v>44690</v>
      </c>
      <c r="E602" s="279" t="s">
        <v>594</v>
      </c>
      <c r="F602" s="289">
        <v>44636</v>
      </c>
      <c r="G602" s="135" t="s">
        <v>5555</v>
      </c>
      <c r="H602" s="135" t="s">
        <v>175</v>
      </c>
      <c r="I602" s="281" t="s">
        <v>8863</v>
      </c>
      <c r="J602" s="281" t="s">
        <v>18</v>
      </c>
      <c r="K602" s="281" t="s">
        <v>9005</v>
      </c>
      <c r="L602" s="135" t="s">
        <v>20</v>
      </c>
      <c r="M602" s="5" t="s">
        <v>5556</v>
      </c>
      <c r="N602" s="282">
        <v>44692</v>
      </c>
      <c r="O602" s="283">
        <v>44690</v>
      </c>
      <c r="P602" s="283">
        <v>44690</v>
      </c>
      <c r="Q602" s="284">
        <v>44691</v>
      </c>
      <c r="R602" s="285" t="s">
        <v>4686</v>
      </c>
      <c r="S602" s="284"/>
      <c r="T602" s="286" t="s">
        <v>609</v>
      </c>
      <c r="U602" s="287" t="s">
        <v>3899</v>
      </c>
      <c r="V602" s="135" t="s">
        <v>2821</v>
      </c>
      <c r="W602" s="309" t="s">
        <v>5565</v>
      </c>
    </row>
    <row r="603" spans="1:23" s="272" customFormat="1" ht="18" customHeight="1" x14ac:dyDescent="0.3">
      <c r="A603" s="295" t="s">
        <v>3627</v>
      </c>
      <c r="B603" s="135">
        <v>5008841</v>
      </c>
      <c r="C603" s="290" t="s">
        <v>6757</v>
      </c>
      <c r="D603" s="288">
        <v>44637</v>
      </c>
      <c r="E603" s="279" t="s">
        <v>594</v>
      </c>
      <c r="F603" s="289">
        <v>44636</v>
      </c>
      <c r="G603" s="135" t="s">
        <v>5557</v>
      </c>
      <c r="H603" s="135" t="s">
        <v>37</v>
      </c>
      <c r="I603" s="281" t="s">
        <v>685</v>
      </c>
      <c r="J603" s="281" t="s">
        <v>18</v>
      </c>
      <c r="K603" s="281" t="s">
        <v>9005</v>
      </c>
      <c r="L603" s="135" t="s">
        <v>20</v>
      </c>
      <c r="M603" s="5" t="s">
        <v>5558</v>
      </c>
      <c r="N603" s="282">
        <v>44652</v>
      </c>
      <c r="O603" s="283">
        <v>44649</v>
      </c>
      <c r="P603" s="283">
        <v>44650</v>
      </c>
      <c r="Q603" s="284">
        <v>44650</v>
      </c>
      <c r="R603" s="285" t="s">
        <v>4686</v>
      </c>
      <c r="S603" s="284"/>
      <c r="T603" s="286" t="s">
        <v>2564</v>
      </c>
      <c r="U603" s="287" t="s">
        <v>3899</v>
      </c>
      <c r="V603" s="135" t="s">
        <v>5568</v>
      </c>
      <c r="W603" s="136" t="s">
        <v>5566</v>
      </c>
    </row>
    <row r="604" spans="1:23" s="272" customFormat="1" ht="18" customHeight="1" x14ac:dyDescent="0.3">
      <c r="A604" s="295" t="s">
        <v>1581</v>
      </c>
      <c r="B604" s="276" t="s">
        <v>630</v>
      </c>
      <c r="C604" s="277" t="s">
        <v>630</v>
      </c>
      <c r="D604" s="288">
        <v>44721</v>
      </c>
      <c r="E604" s="279" t="s">
        <v>630</v>
      </c>
      <c r="F604" s="289">
        <v>44636</v>
      </c>
      <c r="G604" s="135" t="s">
        <v>5559</v>
      </c>
      <c r="H604" s="135" t="s">
        <v>725</v>
      </c>
      <c r="I604" s="281" t="s">
        <v>2454</v>
      </c>
      <c r="J604" s="281" t="s">
        <v>160</v>
      </c>
      <c r="K604" s="281" t="s">
        <v>9010</v>
      </c>
      <c r="L604" s="135" t="s">
        <v>20</v>
      </c>
      <c r="M604" s="5" t="s">
        <v>5560</v>
      </c>
      <c r="N604" s="282" t="s">
        <v>1253</v>
      </c>
      <c r="O604" s="283" t="s">
        <v>1253</v>
      </c>
      <c r="P604" s="283" t="s">
        <v>1253</v>
      </c>
      <c r="Q604" s="284" t="s">
        <v>1253</v>
      </c>
      <c r="R604" s="285" t="s">
        <v>4493</v>
      </c>
      <c r="S604" s="280" t="s">
        <v>1253</v>
      </c>
      <c r="T604" s="286" t="s">
        <v>609</v>
      </c>
      <c r="U604" s="287" t="s">
        <v>3899</v>
      </c>
      <c r="V604" s="135"/>
      <c r="W604" s="276" t="s">
        <v>630</v>
      </c>
    </row>
    <row r="605" spans="1:23" s="272" customFormat="1" ht="18" customHeight="1" x14ac:dyDescent="0.3">
      <c r="A605" s="295" t="s">
        <v>3627</v>
      </c>
      <c r="B605" s="135">
        <v>5008827</v>
      </c>
      <c r="C605" s="290" t="s">
        <v>6758</v>
      </c>
      <c r="D605" s="288">
        <v>44637</v>
      </c>
      <c r="E605" s="279" t="s">
        <v>594</v>
      </c>
      <c r="F605" s="289">
        <v>44636</v>
      </c>
      <c r="G605" s="135" t="s">
        <v>5561</v>
      </c>
      <c r="H605" s="135" t="s">
        <v>32</v>
      </c>
      <c r="I605" s="281" t="s">
        <v>685</v>
      </c>
      <c r="J605" s="281" t="s">
        <v>45</v>
      </c>
      <c r="K605" s="281" t="s">
        <v>9009</v>
      </c>
      <c r="L605" s="135" t="s">
        <v>74</v>
      </c>
      <c r="M605" s="5" t="s">
        <v>5562</v>
      </c>
      <c r="N605" s="282">
        <v>44653</v>
      </c>
      <c r="O605" s="283">
        <v>44652</v>
      </c>
      <c r="P605" s="283">
        <v>44655</v>
      </c>
      <c r="Q605" s="284">
        <v>44653</v>
      </c>
      <c r="R605" s="285" t="s">
        <v>4482</v>
      </c>
      <c r="S605" s="284"/>
      <c r="T605" s="286" t="s">
        <v>1648</v>
      </c>
      <c r="U605" s="287" t="s">
        <v>3899</v>
      </c>
      <c r="V605" s="135" t="s">
        <v>5568</v>
      </c>
      <c r="W605" s="136" t="s">
        <v>5567</v>
      </c>
    </row>
    <row r="606" spans="1:23" s="272" customFormat="1" ht="18" customHeight="1" x14ac:dyDescent="0.3">
      <c r="A606" s="295" t="s">
        <v>1581</v>
      </c>
      <c r="B606" s="276" t="s">
        <v>630</v>
      </c>
      <c r="C606" s="277" t="s">
        <v>630</v>
      </c>
      <c r="D606" s="288">
        <v>44642</v>
      </c>
      <c r="E606" s="279" t="s">
        <v>630</v>
      </c>
      <c r="F606" s="289">
        <v>44637</v>
      </c>
      <c r="G606" s="135" t="s">
        <v>5569</v>
      </c>
      <c r="H606" s="135" t="s">
        <v>175</v>
      </c>
      <c r="I606" s="281" t="s">
        <v>8863</v>
      </c>
      <c r="J606" s="281" t="s">
        <v>645</v>
      </c>
      <c r="K606" s="281" t="s">
        <v>9002</v>
      </c>
      <c r="L606" s="135" t="s">
        <v>20</v>
      </c>
      <c r="M606" s="5" t="s">
        <v>5570</v>
      </c>
      <c r="N606" s="282" t="s">
        <v>1253</v>
      </c>
      <c r="O606" s="283" t="s">
        <v>1253</v>
      </c>
      <c r="P606" s="283" t="s">
        <v>1253</v>
      </c>
      <c r="Q606" s="284" t="s">
        <v>1253</v>
      </c>
      <c r="R606" s="285" t="s">
        <v>6444</v>
      </c>
      <c r="S606" s="280" t="s">
        <v>1253</v>
      </c>
      <c r="T606" s="286" t="s">
        <v>605</v>
      </c>
      <c r="U606" s="287" t="s">
        <v>3899</v>
      </c>
      <c r="V606" s="135"/>
      <c r="W606" s="276" t="s">
        <v>630</v>
      </c>
    </row>
    <row r="607" spans="1:23" s="272" customFormat="1" ht="18" customHeight="1" x14ac:dyDescent="0.3">
      <c r="A607" s="295" t="s">
        <v>3627</v>
      </c>
      <c r="B607" s="136">
        <v>5006094</v>
      </c>
      <c r="C607" s="290" t="s">
        <v>6759</v>
      </c>
      <c r="D607" s="288">
        <v>44638</v>
      </c>
      <c r="E607" s="279" t="s">
        <v>594</v>
      </c>
      <c r="F607" s="289">
        <v>44637</v>
      </c>
      <c r="G607" s="135" t="s">
        <v>5571</v>
      </c>
      <c r="H607" s="135" t="s">
        <v>4150</v>
      </c>
      <c r="I607" s="281" t="s">
        <v>17</v>
      </c>
      <c r="J607" s="281" t="s">
        <v>622</v>
      </c>
      <c r="K607" s="281" t="s">
        <v>9007</v>
      </c>
      <c r="L607" s="135" t="s">
        <v>20</v>
      </c>
      <c r="M607" s="5" t="s">
        <v>5572</v>
      </c>
      <c r="N607" s="282">
        <v>44685</v>
      </c>
      <c r="O607" s="283">
        <v>44680</v>
      </c>
      <c r="P607" s="283">
        <v>44680</v>
      </c>
      <c r="Q607" s="284">
        <v>44680</v>
      </c>
      <c r="R607" s="285" t="s">
        <v>6544</v>
      </c>
      <c r="S607" s="284"/>
      <c r="T607" s="286" t="s">
        <v>605</v>
      </c>
      <c r="U607" s="287" t="s">
        <v>3899</v>
      </c>
      <c r="V607" s="135" t="s">
        <v>2821</v>
      </c>
      <c r="W607" s="124" t="s">
        <v>5577</v>
      </c>
    </row>
    <row r="608" spans="1:23" s="272" customFormat="1" ht="18" customHeight="1" x14ac:dyDescent="0.3">
      <c r="A608" s="295" t="s">
        <v>3627</v>
      </c>
      <c r="B608" s="135">
        <v>5029543</v>
      </c>
      <c r="C608" s="290" t="s">
        <v>6760</v>
      </c>
      <c r="D608" s="288">
        <v>44656</v>
      </c>
      <c r="E608" s="279" t="s">
        <v>594</v>
      </c>
      <c r="F608" s="289">
        <v>44637</v>
      </c>
      <c r="G608" s="135" t="s">
        <v>5673</v>
      </c>
      <c r="H608" s="135" t="s">
        <v>37</v>
      </c>
      <c r="I608" s="281" t="s">
        <v>685</v>
      </c>
      <c r="J608" s="281" t="s">
        <v>18</v>
      </c>
      <c r="K608" s="281" t="s">
        <v>9005</v>
      </c>
      <c r="L608" s="135" t="s">
        <v>11</v>
      </c>
      <c r="M608" s="5" t="s">
        <v>5573</v>
      </c>
      <c r="N608" s="282">
        <v>44670</v>
      </c>
      <c r="O608" s="283">
        <v>44670</v>
      </c>
      <c r="P608" s="283">
        <v>44670</v>
      </c>
      <c r="Q608" s="284">
        <v>44670</v>
      </c>
      <c r="R608" s="285" t="s">
        <v>4685</v>
      </c>
      <c r="S608" s="284"/>
      <c r="T608" s="286" t="s">
        <v>623</v>
      </c>
      <c r="U608" s="287" t="s">
        <v>3899</v>
      </c>
      <c r="V608" s="135" t="s">
        <v>5568</v>
      </c>
      <c r="W608" s="124" t="s">
        <v>5578</v>
      </c>
    </row>
    <row r="609" spans="1:23" s="272" customFormat="1" ht="18" customHeight="1" x14ac:dyDescent="0.3">
      <c r="A609" s="295" t="s">
        <v>3627</v>
      </c>
      <c r="B609" s="124">
        <v>5117801</v>
      </c>
      <c r="C609" s="277" t="s">
        <v>6761</v>
      </c>
      <c r="D609" s="288">
        <v>44683</v>
      </c>
      <c r="E609" s="279" t="s">
        <v>594</v>
      </c>
      <c r="F609" s="289">
        <v>44638</v>
      </c>
      <c r="G609" s="135" t="s">
        <v>5616</v>
      </c>
      <c r="H609" s="135" t="s">
        <v>686</v>
      </c>
      <c r="I609" s="281" t="s">
        <v>8862</v>
      </c>
      <c r="J609" s="281" t="s">
        <v>626</v>
      </c>
      <c r="K609" s="281" t="s">
        <v>9003</v>
      </c>
      <c r="L609" s="135" t="s">
        <v>52</v>
      </c>
      <c r="M609" s="5" t="s">
        <v>5574</v>
      </c>
      <c r="N609" s="282">
        <v>44764</v>
      </c>
      <c r="O609" s="283">
        <v>44762</v>
      </c>
      <c r="P609" s="283">
        <v>44760</v>
      </c>
      <c r="Q609" s="284">
        <v>44762</v>
      </c>
      <c r="R609" s="285" t="s">
        <v>4687</v>
      </c>
      <c r="S609" s="284"/>
      <c r="T609" s="286" t="s">
        <v>609</v>
      </c>
      <c r="U609" s="287" t="s">
        <v>3899</v>
      </c>
      <c r="V609" s="135" t="s">
        <v>5599</v>
      </c>
      <c r="W609" s="124" t="s">
        <v>5579</v>
      </c>
    </row>
    <row r="610" spans="1:23" s="272" customFormat="1" ht="18" customHeight="1" x14ac:dyDescent="0.3">
      <c r="A610" s="295" t="s">
        <v>3627</v>
      </c>
      <c r="B610" s="124">
        <v>4998445</v>
      </c>
      <c r="C610" s="290" t="s">
        <v>6762</v>
      </c>
      <c r="D610" s="288">
        <v>44641</v>
      </c>
      <c r="E610" s="279" t="s">
        <v>594</v>
      </c>
      <c r="F610" s="289">
        <v>44638</v>
      </c>
      <c r="G610" s="135" t="s">
        <v>5575</v>
      </c>
      <c r="H610" s="135" t="s">
        <v>102</v>
      </c>
      <c r="I610" s="281" t="s">
        <v>685</v>
      </c>
      <c r="J610" s="281" t="s">
        <v>45</v>
      </c>
      <c r="K610" s="281" t="s">
        <v>9009</v>
      </c>
      <c r="L610" s="135" t="s">
        <v>20</v>
      </c>
      <c r="M610" s="5" t="s">
        <v>5576</v>
      </c>
      <c r="N610" s="282">
        <v>44653</v>
      </c>
      <c r="O610" s="283">
        <v>44645</v>
      </c>
      <c r="P610" s="283">
        <v>44641</v>
      </c>
      <c r="Q610" s="284">
        <v>44648</v>
      </c>
      <c r="R610" s="285" t="s">
        <v>4482</v>
      </c>
      <c r="S610" s="284"/>
      <c r="T610" s="286" t="s">
        <v>623</v>
      </c>
      <c r="U610" s="287" t="s">
        <v>3899</v>
      </c>
      <c r="V610" s="135" t="s">
        <v>5568</v>
      </c>
      <c r="W610" s="124" t="s">
        <v>5580</v>
      </c>
    </row>
    <row r="611" spans="1:23" s="272" customFormat="1" ht="18" customHeight="1" x14ac:dyDescent="0.3">
      <c r="A611" s="295" t="s">
        <v>1581</v>
      </c>
      <c r="B611" s="276" t="s">
        <v>630</v>
      </c>
      <c r="C611" s="277" t="s">
        <v>630</v>
      </c>
      <c r="D611" s="288">
        <v>44664</v>
      </c>
      <c r="E611" s="279" t="s">
        <v>630</v>
      </c>
      <c r="F611" s="289">
        <v>44638</v>
      </c>
      <c r="G611" s="135" t="s">
        <v>5893</v>
      </c>
      <c r="H611" s="135" t="s">
        <v>250</v>
      </c>
      <c r="I611" s="281" t="s">
        <v>4644</v>
      </c>
      <c r="J611" s="281" t="s">
        <v>8377</v>
      </c>
      <c r="K611" s="281" t="s">
        <v>9004</v>
      </c>
      <c r="L611" s="135" t="s">
        <v>20</v>
      </c>
      <c r="M611" s="5" t="s">
        <v>5582</v>
      </c>
      <c r="N611" s="282" t="s">
        <v>1253</v>
      </c>
      <c r="O611" s="283" t="s">
        <v>1253</v>
      </c>
      <c r="P611" s="283" t="s">
        <v>1253</v>
      </c>
      <c r="Q611" s="284" t="s">
        <v>1253</v>
      </c>
      <c r="R611" s="285" t="s">
        <v>4485</v>
      </c>
      <c r="S611" s="280" t="s">
        <v>1253</v>
      </c>
      <c r="T611" s="286" t="s">
        <v>623</v>
      </c>
      <c r="U611" s="287" t="s">
        <v>3899</v>
      </c>
      <c r="V611" s="135"/>
      <c r="W611" s="276" t="s">
        <v>630</v>
      </c>
    </row>
    <row r="612" spans="1:23" s="272" customFormat="1" ht="18" customHeight="1" x14ac:dyDescent="0.3">
      <c r="A612" s="295" t="s">
        <v>3627</v>
      </c>
      <c r="B612" s="124">
        <v>4955462</v>
      </c>
      <c r="C612" s="290" t="s">
        <v>6763</v>
      </c>
      <c r="D612" s="288">
        <v>44641</v>
      </c>
      <c r="E612" s="279" t="s">
        <v>594</v>
      </c>
      <c r="F612" s="289">
        <v>44639</v>
      </c>
      <c r="G612" s="135" t="s">
        <v>5584</v>
      </c>
      <c r="H612" s="135" t="s">
        <v>3367</v>
      </c>
      <c r="I612" s="281" t="s">
        <v>7086</v>
      </c>
      <c r="J612" s="281" t="s">
        <v>45</v>
      </c>
      <c r="K612" s="281" t="s">
        <v>9009</v>
      </c>
      <c r="L612" s="135" t="s">
        <v>20</v>
      </c>
      <c r="M612" s="5" t="s">
        <v>5585</v>
      </c>
      <c r="N612" s="282">
        <v>44644</v>
      </c>
      <c r="O612" s="283">
        <v>44642</v>
      </c>
      <c r="P612" s="283">
        <v>44642</v>
      </c>
      <c r="Q612" s="284">
        <v>44642</v>
      </c>
      <c r="R612" s="285" t="s">
        <v>4482</v>
      </c>
      <c r="S612" s="284"/>
      <c r="T612" s="286" t="s">
        <v>605</v>
      </c>
      <c r="U612" s="287" t="s">
        <v>3899</v>
      </c>
      <c r="V612" s="287" t="s">
        <v>3899</v>
      </c>
      <c r="W612" s="310" t="s">
        <v>5588</v>
      </c>
    </row>
    <row r="613" spans="1:23" s="272" customFormat="1" ht="18" customHeight="1" x14ac:dyDescent="0.3">
      <c r="A613" s="295" t="s">
        <v>3627</v>
      </c>
      <c r="B613" s="136">
        <v>5046629</v>
      </c>
      <c r="C613" s="277" t="s">
        <v>6764</v>
      </c>
      <c r="D613" s="288">
        <v>44659</v>
      </c>
      <c r="E613" s="279" t="s">
        <v>594</v>
      </c>
      <c r="F613" s="289">
        <v>44639</v>
      </c>
      <c r="G613" s="135" t="s">
        <v>5586</v>
      </c>
      <c r="H613" s="135" t="s">
        <v>25</v>
      </c>
      <c r="I613" s="281" t="s">
        <v>17</v>
      </c>
      <c r="J613" s="281" t="s">
        <v>38</v>
      </c>
      <c r="K613" s="281" t="s">
        <v>9001</v>
      </c>
      <c r="L613" s="135" t="s">
        <v>438</v>
      </c>
      <c r="M613" s="5" t="s">
        <v>5587</v>
      </c>
      <c r="N613" s="282">
        <v>44782</v>
      </c>
      <c r="O613" s="283">
        <v>44702</v>
      </c>
      <c r="P613" s="283">
        <v>44720</v>
      </c>
      <c r="Q613" s="284">
        <v>44739</v>
      </c>
      <c r="R613" s="285" t="s">
        <v>4489</v>
      </c>
      <c r="S613" s="284"/>
      <c r="T613" s="286" t="s">
        <v>623</v>
      </c>
      <c r="U613" s="287" t="s">
        <v>3899</v>
      </c>
      <c r="V613" s="291" t="s">
        <v>3366</v>
      </c>
      <c r="W613" s="310" t="s">
        <v>5589</v>
      </c>
    </row>
    <row r="614" spans="1:23" s="272" customFormat="1" ht="18" customHeight="1" x14ac:dyDescent="0.3">
      <c r="A614" s="295" t="s">
        <v>3627</v>
      </c>
      <c r="B614" s="135">
        <v>5073356</v>
      </c>
      <c r="C614" s="290" t="s">
        <v>6765</v>
      </c>
      <c r="D614" s="288">
        <v>44678</v>
      </c>
      <c r="E614" s="279" t="s">
        <v>594</v>
      </c>
      <c r="F614" s="289">
        <v>44641</v>
      </c>
      <c r="G614" s="135" t="s">
        <v>5590</v>
      </c>
      <c r="H614" s="135" t="s">
        <v>3567</v>
      </c>
      <c r="I614" s="281" t="s">
        <v>685</v>
      </c>
      <c r="J614" s="281" t="s">
        <v>45</v>
      </c>
      <c r="K614" s="281" t="s">
        <v>9009</v>
      </c>
      <c r="L614" s="135" t="s">
        <v>20</v>
      </c>
      <c r="M614" s="5" t="s">
        <v>5591</v>
      </c>
      <c r="N614" s="282">
        <v>44710</v>
      </c>
      <c r="O614" s="283">
        <v>44699</v>
      </c>
      <c r="P614" s="283">
        <v>44700</v>
      </c>
      <c r="Q614" s="284">
        <v>44704</v>
      </c>
      <c r="R614" s="285" t="s">
        <v>4482</v>
      </c>
      <c r="S614" s="284"/>
      <c r="T614" s="286" t="s">
        <v>623</v>
      </c>
      <c r="U614" s="287" t="s">
        <v>3899</v>
      </c>
      <c r="V614" s="135" t="s">
        <v>2821</v>
      </c>
      <c r="W614" s="124" t="s">
        <v>5601</v>
      </c>
    </row>
    <row r="615" spans="1:23" s="272" customFormat="1" ht="18" customHeight="1" x14ac:dyDescent="0.3">
      <c r="A615" s="295" t="s">
        <v>3627</v>
      </c>
      <c r="B615" s="135">
        <v>5020571</v>
      </c>
      <c r="C615" s="290" t="s">
        <v>6766</v>
      </c>
      <c r="D615" s="288">
        <v>44643</v>
      </c>
      <c r="E615" s="279" t="s">
        <v>594</v>
      </c>
      <c r="F615" s="289">
        <v>44641</v>
      </c>
      <c r="G615" s="135" t="s">
        <v>5607</v>
      </c>
      <c r="H615" s="135" t="s">
        <v>725</v>
      </c>
      <c r="I615" s="281" t="s">
        <v>2454</v>
      </c>
      <c r="J615" s="281" t="s">
        <v>160</v>
      </c>
      <c r="K615" s="281" t="s">
        <v>9010</v>
      </c>
      <c r="L615" s="135" t="s">
        <v>20</v>
      </c>
      <c r="M615" s="5" t="s">
        <v>5592</v>
      </c>
      <c r="N615" s="282">
        <v>44653</v>
      </c>
      <c r="O615" s="283">
        <v>44648</v>
      </c>
      <c r="P615" s="283">
        <v>44643</v>
      </c>
      <c r="Q615" s="284">
        <v>44648</v>
      </c>
      <c r="R615" s="285" t="s">
        <v>4493</v>
      </c>
      <c r="S615" s="284"/>
      <c r="T615" s="286"/>
      <c r="U615" s="287" t="s">
        <v>3899</v>
      </c>
      <c r="V615" s="135" t="s">
        <v>5568</v>
      </c>
      <c r="W615" s="310" t="s">
        <v>5602</v>
      </c>
    </row>
    <row r="616" spans="1:23" s="272" customFormat="1" ht="18" customHeight="1" x14ac:dyDescent="0.3">
      <c r="A616" s="295" t="s">
        <v>3627</v>
      </c>
      <c r="B616" s="124">
        <v>5014003</v>
      </c>
      <c r="C616" s="290" t="s">
        <v>6767</v>
      </c>
      <c r="D616" s="289">
        <v>44642</v>
      </c>
      <c r="E616" s="279" t="s">
        <v>594</v>
      </c>
      <c r="F616" s="289">
        <v>44641</v>
      </c>
      <c r="G616" s="135" t="s">
        <v>5593</v>
      </c>
      <c r="H616" s="135" t="s">
        <v>102</v>
      </c>
      <c r="I616" s="281" t="s">
        <v>685</v>
      </c>
      <c r="J616" s="281" t="s">
        <v>18</v>
      </c>
      <c r="K616" s="281" t="s">
        <v>9005</v>
      </c>
      <c r="L616" s="135" t="s">
        <v>20</v>
      </c>
      <c r="M616" s="5" t="s">
        <v>5594</v>
      </c>
      <c r="N616" s="282">
        <v>44652</v>
      </c>
      <c r="O616" s="283">
        <v>44651</v>
      </c>
      <c r="P616" s="283">
        <v>44651</v>
      </c>
      <c r="Q616" s="284">
        <v>44651</v>
      </c>
      <c r="R616" s="285" t="s">
        <v>4686</v>
      </c>
      <c r="S616" s="284"/>
      <c r="T616" s="286" t="s">
        <v>609</v>
      </c>
      <c r="U616" s="287" t="s">
        <v>3899</v>
      </c>
      <c r="V616" s="135" t="s">
        <v>5568</v>
      </c>
      <c r="W616" s="310" t="s">
        <v>5603</v>
      </c>
    </row>
    <row r="617" spans="1:23" s="272" customFormat="1" ht="18" customHeight="1" x14ac:dyDescent="0.3">
      <c r="A617" s="295" t="s">
        <v>3627</v>
      </c>
      <c r="B617" s="124">
        <v>4998447</v>
      </c>
      <c r="C617" s="290" t="s">
        <v>6768</v>
      </c>
      <c r="D617" s="288">
        <v>44642</v>
      </c>
      <c r="E617" s="279" t="s">
        <v>594</v>
      </c>
      <c r="F617" s="289">
        <v>44641</v>
      </c>
      <c r="G617" s="135" t="s">
        <v>5595</v>
      </c>
      <c r="H617" s="135" t="s">
        <v>4712</v>
      </c>
      <c r="I617" s="281" t="s">
        <v>17</v>
      </c>
      <c r="J617" s="281" t="s">
        <v>45</v>
      </c>
      <c r="K617" s="281" t="s">
        <v>9009</v>
      </c>
      <c r="L617" s="135" t="s">
        <v>20</v>
      </c>
      <c r="M617" s="5" t="s">
        <v>5596</v>
      </c>
      <c r="N617" s="282">
        <v>44647</v>
      </c>
      <c r="O617" s="283">
        <v>44645</v>
      </c>
      <c r="P617" s="283">
        <v>44645</v>
      </c>
      <c r="Q617" s="284">
        <v>44645</v>
      </c>
      <c r="R617" s="285" t="s">
        <v>4482</v>
      </c>
      <c r="S617" s="284"/>
      <c r="T617" s="286" t="s">
        <v>623</v>
      </c>
      <c r="U617" s="287" t="s">
        <v>3899</v>
      </c>
      <c r="V617" s="287" t="s">
        <v>3899</v>
      </c>
      <c r="W617" s="310" t="s">
        <v>5604</v>
      </c>
    </row>
    <row r="618" spans="1:23" s="272" customFormat="1" ht="18" customHeight="1" x14ac:dyDescent="0.3">
      <c r="A618" s="295" t="s">
        <v>3627</v>
      </c>
      <c r="B618" s="124">
        <v>5013152</v>
      </c>
      <c r="C618" s="290" t="s">
        <v>6769</v>
      </c>
      <c r="D618" s="288">
        <v>44643</v>
      </c>
      <c r="E618" s="279" t="s">
        <v>594</v>
      </c>
      <c r="F618" s="289">
        <v>44641</v>
      </c>
      <c r="G618" s="135" t="s">
        <v>5597</v>
      </c>
      <c r="H618" s="135" t="s">
        <v>725</v>
      </c>
      <c r="I618" s="281" t="s">
        <v>2454</v>
      </c>
      <c r="J618" s="281" t="s">
        <v>160</v>
      </c>
      <c r="K618" s="281" t="s">
        <v>9010</v>
      </c>
      <c r="L618" s="135" t="s">
        <v>20</v>
      </c>
      <c r="M618" s="5" t="s">
        <v>5598</v>
      </c>
      <c r="N618" s="282">
        <v>44673</v>
      </c>
      <c r="O618" s="283">
        <v>44644</v>
      </c>
      <c r="P618" s="283">
        <v>44643</v>
      </c>
      <c r="Q618" s="284">
        <v>44647</v>
      </c>
      <c r="R618" s="285" t="s">
        <v>4493</v>
      </c>
      <c r="S618" s="284"/>
      <c r="T618" s="286" t="s">
        <v>609</v>
      </c>
      <c r="U618" s="287" t="s">
        <v>3899</v>
      </c>
      <c r="V618" s="135" t="s">
        <v>5568</v>
      </c>
      <c r="W618" s="310" t="s">
        <v>5605</v>
      </c>
    </row>
    <row r="619" spans="1:23" s="272" customFormat="1" ht="18" customHeight="1" x14ac:dyDescent="0.3">
      <c r="A619" s="295" t="s">
        <v>1581</v>
      </c>
      <c r="B619" s="276" t="s">
        <v>630</v>
      </c>
      <c r="C619" s="277" t="s">
        <v>630</v>
      </c>
      <c r="D619" s="288">
        <v>44765</v>
      </c>
      <c r="E619" s="279" t="s">
        <v>630</v>
      </c>
      <c r="F619" s="289">
        <v>44643</v>
      </c>
      <c r="G619" s="135" t="s">
        <v>5608</v>
      </c>
      <c r="H619" s="135" t="s">
        <v>137</v>
      </c>
      <c r="I619" s="281" t="s">
        <v>17</v>
      </c>
      <c r="J619" s="281" t="s">
        <v>18</v>
      </c>
      <c r="K619" s="281" t="s">
        <v>9005</v>
      </c>
      <c r="L619" s="135" t="s">
        <v>20</v>
      </c>
      <c r="M619" s="5" t="s">
        <v>5609</v>
      </c>
      <c r="N619" s="282" t="s">
        <v>1253</v>
      </c>
      <c r="O619" s="283" t="s">
        <v>1253</v>
      </c>
      <c r="P619" s="283" t="s">
        <v>1253</v>
      </c>
      <c r="Q619" s="284" t="s">
        <v>1253</v>
      </c>
      <c r="R619" s="285" t="s">
        <v>4686</v>
      </c>
      <c r="S619" s="280" t="s">
        <v>1253</v>
      </c>
      <c r="T619" s="286" t="s">
        <v>623</v>
      </c>
      <c r="U619" s="287" t="s">
        <v>3899</v>
      </c>
      <c r="V619" s="135"/>
      <c r="W619" s="276" t="s">
        <v>630</v>
      </c>
    </row>
    <row r="620" spans="1:23" s="272" customFormat="1" ht="18" customHeight="1" x14ac:dyDescent="0.3">
      <c r="A620" s="295" t="s">
        <v>1581</v>
      </c>
      <c r="B620" s="276" t="s">
        <v>630</v>
      </c>
      <c r="C620" s="277" t="s">
        <v>630</v>
      </c>
      <c r="D620" s="288">
        <v>44672</v>
      </c>
      <c r="E620" s="279" t="s">
        <v>630</v>
      </c>
      <c r="F620" s="289">
        <v>44643</v>
      </c>
      <c r="G620" s="135" t="s">
        <v>8174</v>
      </c>
      <c r="H620" s="135" t="s">
        <v>16</v>
      </c>
      <c r="I620" s="281" t="s">
        <v>7086</v>
      </c>
      <c r="J620" s="281" t="s">
        <v>45</v>
      </c>
      <c r="K620" s="281" t="s">
        <v>9009</v>
      </c>
      <c r="L620" s="135" t="s">
        <v>87</v>
      </c>
      <c r="M620" s="5" t="s">
        <v>5611</v>
      </c>
      <c r="N620" s="282" t="s">
        <v>1253</v>
      </c>
      <c r="O620" s="283" t="s">
        <v>1253</v>
      </c>
      <c r="P620" s="283" t="s">
        <v>1253</v>
      </c>
      <c r="Q620" s="284" t="s">
        <v>1253</v>
      </c>
      <c r="R620" s="285" t="s">
        <v>4482</v>
      </c>
      <c r="S620" s="280" t="s">
        <v>1253</v>
      </c>
      <c r="T620" s="286" t="s">
        <v>605</v>
      </c>
      <c r="U620" s="287" t="s">
        <v>3899</v>
      </c>
      <c r="V620" s="135"/>
      <c r="W620" s="276" t="s">
        <v>630</v>
      </c>
    </row>
    <row r="621" spans="1:23" s="272" customFormat="1" ht="18" customHeight="1" x14ac:dyDescent="0.3">
      <c r="A621" s="295" t="s">
        <v>5</v>
      </c>
      <c r="B621" s="124" t="s">
        <v>319</v>
      </c>
      <c r="C621" s="277"/>
      <c r="D621" s="288"/>
      <c r="E621" s="279"/>
      <c r="F621" s="289">
        <v>44643</v>
      </c>
      <c r="G621" s="135" t="s">
        <v>5612</v>
      </c>
      <c r="H621" s="135" t="s">
        <v>4738</v>
      </c>
      <c r="I621" s="281" t="s">
        <v>2454</v>
      </c>
      <c r="J621" s="281" t="s">
        <v>18</v>
      </c>
      <c r="K621" s="281" t="s">
        <v>9005</v>
      </c>
      <c r="L621" s="135" t="s">
        <v>20</v>
      </c>
      <c r="M621" s="5" t="s">
        <v>5613</v>
      </c>
      <c r="N621" s="282"/>
      <c r="O621" s="283"/>
      <c r="P621" s="283"/>
      <c r="Q621" s="284"/>
      <c r="R621" s="285" t="s">
        <v>4686</v>
      </c>
      <c r="S621" s="284"/>
      <c r="T621" s="286" t="s">
        <v>605</v>
      </c>
      <c r="U621" s="287" t="s">
        <v>3899</v>
      </c>
      <c r="V621" s="135"/>
      <c r="W621" s="310" t="s">
        <v>5617</v>
      </c>
    </row>
    <row r="622" spans="1:23" s="272" customFormat="1" ht="18" customHeight="1" x14ac:dyDescent="0.3">
      <c r="A622" s="295" t="s">
        <v>3627</v>
      </c>
      <c r="B622" s="135">
        <v>5014002</v>
      </c>
      <c r="C622" s="290" t="s">
        <v>6770</v>
      </c>
      <c r="D622" s="288">
        <v>44646</v>
      </c>
      <c r="E622" s="279" t="s">
        <v>594</v>
      </c>
      <c r="F622" s="289">
        <v>44643</v>
      </c>
      <c r="G622" s="135" t="s">
        <v>5614</v>
      </c>
      <c r="H622" s="135" t="s">
        <v>3708</v>
      </c>
      <c r="I622" s="281" t="s">
        <v>2454</v>
      </c>
      <c r="J622" s="281" t="s">
        <v>45</v>
      </c>
      <c r="K622" s="281" t="s">
        <v>9009</v>
      </c>
      <c r="L622" s="135" t="s">
        <v>20</v>
      </c>
      <c r="M622" s="5" t="s">
        <v>5615</v>
      </c>
      <c r="N622" s="282">
        <v>44653</v>
      </c>
      <c r="O622" s="283">
        <v>44652</v>
      </c>
      <c r="P622" s="283">
        <v>44655</v>
      </c>
      <c r="Q622" s="284">
        <v>44652</v>
      </c>
      <c r="R622" s="285" t="s">
        <v>4482</v>
      </c>
      <c r="S622" s="284"/>
      <c r="T622" s="286" t="s">
        <v>609</v>
      </c>
      <c r="U622" s="287" t="s">
        <v>3899</v>
      </c>
      <c r="V622" s="135" t="s">
        <v>5568</v>
      </c>
      <c r="W622" s="310" t="s">
        <v>5618</v>
      </c>
    </row>
    <row r="623" spans="1:23" s="272" customFormat="1" ht="18" customHeight="1" x14ac:dyDescent="0.3">
      <c r="A623" s="295" t="s">
        <v>3627</v>
      </c>
      <c r="B623" s="135">
        <v>5001367</v>
      </c>
      <c r="C623" s="290" t="s">
        <v>6771</v>
      </c>
      <c r="D623" s="288">
        <v>44646</v>
      </c>
      <c r="E623" s="279" t="s">
        <v>594</v>
      </c>
      <c r="F623" s="289">
        <v>44644</v>
      </c>
      <c r="G623" s="135" t="s">
        <v>5623</v>
      </c>
      <c r="H623" s="135" t="s">
        <v>4738</v>
      </c>
      <c r="I623" s="281" t="s">
        <v>2454</v>
      </c>
      <c r="J623" s="281" t="s">
        <v>45</v>
      </c>
      <c r="K623" s="281" t="s">
        <v>9009</v>
      </c>
      <c r="L623" s="135" t="s">
        <v>20</v>
      </c>
      <c r="M623" s="5" t="s">
        <v>5624</v>
      </c>
      <c r="N623" s="282">
        <v>44653</v>
      </c>
      <c r="O623" s="283">
        <v>44647</v>
      </c>
      <c r="P623" s="283">
        <v>44647</v>
      </c>
      <c r="Q623" s="284">
        <v>44648</v>
      </c>
      <c r="R623" s="285" t="s">
        <v>4482</v>
      </c>
      <c r="S623" s="284"/>
      <c r="T623" s="286" t="s">
        <v>605</v>
      </c>
      <c r="U623" s="287" t="s">
        <v>3899</v>
      </c>
      <c r="V623" s="135" t="s">
        <v>5568</v>
      </c>
      <c r="W623" s="302" t="s">
        <v>5633</v>
      </c>
    </row>
    <row r="624" spans="1:23" s="272" customFormat="1" ht="18" customHeight="1" x14ac:dyDescent="0.3">
      <c r="A624" s="295" t="s">
        <v>3627</v>
      </c>
      <c r="B624" s="124">
        <v>5020580</v>
      </c>
      <c r="C624" s="290" t="s">
        <v>6772</v>
      </c>
      <c r="D624" s="288">
        <v>44650</v>
      </c>
      <c r="E624" s="279" t="s">
        <v>594</v>
      </c>
      <c r="F624" s="289">
        <v>44644</v>
      </c>
      <c r="G624" s="135" t="s">
        <v>5625</v>
      </c>
      <c r="H624" s="135" t="s">
        <v>92</v>
      </c>
      <c r="I624" s="281" t="s">
        <v>2454</v>
      </c>
      <c r="J624" s="281" t="s">
        <v>626</v>
      </c>
      <c r="K624" s="281" t="s">
        <v>9003</v>
      </c>
      <c r="L624" s="135" t="s">
        <v>52</v>
      </c>
      <c r="M624" s="5" t="s">
        <v>5626</v>
      </c>
      <c r="N624" s="282">
        <v>44653</v>
      </c>
      <c r="O624" s="283">
        <v>44652</v>
      </c>
      <c r="P624" s="283">
        <v>44655</v>
      </c>
      <c r="Q624" s="284">
        <v>44652</v>
      </c>
      <c r="R624" s="285" t="s">
        <v>6464</v>
      </c>
      <c r="S624" s="284"/>
      <c r="T624" s="286" t="s">
        <v>623</v>
      </c>
      <c r="U624" s="287" t="s">
        <v>3899</v>
      </c>
      <c r="V624" s="135" t="s">
        <v>5568</v>
      </c>
      <c r="W624" s="311" t="s">
        <v>5632</v>
      </c>
    </row>
    <row r="625" spans="1:23" s="272" customFormat="1" ht="18" customHeight="1" x14ac:dyDescent="0.3">
      <c r="A625" s="295" t="s">
        <v>3627</v>
      </c>
      <c r="B625" s="135">
        <v>4988274</v>
      </c>
      <c r="C625" s="290" t="s">
        <v>6773</v>
      </c>
      <c r="D625" s="288">
        <v>44645</v>
      </c>
      <c r="E625" s="279" t="s">
        <v>594</v>
      </c>
      <c r="F625" s="289">
        <v>44644</v>
      </c>
      <c r="G625" s="135" t="s">
        <v>5680</v>
      </c>
      <c r="H625" s="135" t="s">
        <v>175</v>
      </c>
      <c r="I625" s="281" t="s">
        <v>8863</v>
      </c>
      <c r="J625" s="281" t="s">
        <v>2943</v>
      </c>
      <c r="K625" s="281">
        <v>2400000</v>
      </c>
      <c r="L625" s="135" t="s">
        <v>20</v>
      </c>
      <c r="M625" s="5" t="s">
        <v>5627</v>
      </c>
      <c r="N625" s="282">
        <v>44653</v>
      </c>
      <c r="O625" s="283">
        <v>44651</v>
      </c>
      <c r="P625" s="283">
        <v>44650</v>
      </c>
      <c r="Q625" s="284">
        <v>44651</v>
      </c>
      <c r="R625" s="285" t="s">
        <v>6447</v>
      </c>
      <c r="S625" s="284"/>
      <c r="T625" s="286" t="s">
        <v>623</v>
      </c>
      <c r="U625" s="287" t="s">
        <v>3899</v>
      </c>
      <c r="V625" s="135" t="s">
        <v>5568</v>
      </c>
      <c r="W625" s="311" t="s">
        <v>5631</v>
      </c>
    </row>
    <row r="626" spans="1:23" s="272" customFormat="1" ht="18" customHeight="1" x14ac:dyDescent="0.3">
      <c r="A626" s="295" t="s">
        <v>3627</v>
      </c>
      <c r="B626" s="83">
        <v>5160861</v>
      </c>
      <c r="C626" s="277" t="s">
        <v>7425</v>
      </c>
      <c r="D626" s="288">
        <v>44740</v>
      </c>
      <c r="E626" s="279" t="s">
        <v>594</v>
      </c>
      <c r="F626" s="289">
        <v>44644</v>
      </c>
      <c r="G626" s="135" t="s">
        <v>5628</v>
      </c>
      <c r="H626" s="135" t="s">
        <v>3567</v>
      </c>
      <c r="I626" s="281" t="s">
        <v>685</v>
      </c>
      <c r="J626" s="281" t="s">
        <v>626</v>
      </c>
      <c r="K626" s="281" t="s">
        <v>9003</v>
      </c>
      <c r="L626" s="194" t="s">
        <v>27</v>
      </c>
      <c r="M626" s="5" t="s">
        <v>5629</v>
      </c>
      <c r="N626" s="282">
        <v>44749</v>
      </c>
      <c r="O626" s="283">
        <v>44744</v>
      </c>
      <c r="P626" s="283">
        <v>44740</v>
      </c>
      <c r="Q626" s="284">
        <v>44742</v>
      </c>
      <c r="R626" s="285" t="s">
        <v>6464</v>
      </c>
      <c r="S626" s="284"/>
      <c r="T626" s="286" t="s">
        <v>1648</v>
      </c>
      <c r="U626" s="287" t="s">
        <v>3899</v>
      </c>
      <c r="V626" s="135" t="s">
        <v>5599</v>
      </c>
      <c r="W626" s="311" t="s">
        <v>5630</v>
      </c>
    </row>
    <row r="627" spans="1:23" s="272" customFormat="1" ht="18" customHeight="1" x14ac:dyDescent="0.3">
      <c r="A627" s="295" t="s">
        <v>5</v>
      </c>
      <c r="B627" s="135" t="s">
        <v>1883</v>
      </c>
      <c r="C627" s="277"/>
      <c r="D627" s="288">
        <v>44695</v>
      </c>
      <c r="E627" s="279"/>
      <c r="F627" s="289">
        <v>44645</v>
      </c>
      <c r="G627" s="135" t="s">
        <v>5634</v>
      </c>
      <c r="H627" s="135" t="s">
        <v>137</v>
      </c>
      <c r="I627" s="281" t="s">
        <v>17</v>
      </c>
      <c r="J627" s="281" t="s">
        <v>18</v>
      </c>
      <c r="K627" s="281" t="s">
        <v>9005</v>
      </c>
      <c r="L627" s="135" t="s">
        <v>11</v>
      </c>
      <c r="M627" s="5" t="s">
        <v>5635</v>
      </c>
      <c r="N627" s="282"/>
      <c r="O627" s="283"/>
      <c r="P627" s="283"/>
      <c r="Q627" s="284"/>
      <c r="R627" s="285" t="s">
        <v>4686</v>
      </c>
      <c r="S627" s="284"/>
      <c r="T627" s="286" t="s">
        <v>609</v>
      </c>
      <c r="U627" s="287" t="s">
        <v>3899</v>
      </c>
      <c r="V627" s="135"/>
      <c r="W627" s="311" t="s">
        <v>5639</v>
      </c>
    </row>
    <row r="628" spans="1:23" s="272" customFormat="1" ht="18" customHeight="1" x14ac:dyDescent="0.3">
      <c r="A628" s="295" t="s">
        <v>3627</v>
      </c>
      <c r="B628" s="135">
        <v>5025213</v>
      </c>
      <c r="C628" s="290" t="s">
        <v>6774</v>
      </c>
      <c r="D628" s="288">
        <v>44655</v>
      </c>
      <c r="E628" s="279" t="s">
        <v>594</v>
      </c>
      <c r="F628" s="289">
        <v>44645</v>
      </c>
      <c r="G628" s="135" t="s">
        <v>5742</v>
      </c>
      <c r="H628" s="135" t="s">
        <v>250</v>
      </c>
      <c r="I628" s="281" t="s">
        <v>4644</v>
      </c>
      <c r="J628" s="281" t="s">
        <v>18</v>
      </c>
      <c r="K628" s="281" t="s">
        <v>9005</v>
      </c>
      <c r="L628" s="135" t="s">
        <v>20</v>
      </c>
      <c r="M628" s="5" t="s">
        <v>5636</v>
      </c>
      <c r="N628" s="282">
        <v>44659</v>
      </c>
      <c r="O628" s="283">
        <v>44656</v>
      </c>
      <c r="P628" s="283">
        <v>44657</v>
      </c>
      <c r="Q628" s="284">
        <v>44656</v>
      </c>
      <c r="R628" s="285" t="s">
        <v>4686</v>
      </c>
      <c r="S628" s="284"/>
      <c r="T628" s="286" t="s">
        <v>623</v>
      </c>
      <c r="U628" s="287" t="s">
        <v>3899</v>
      </c>
      <c r="V628" s="135" t="s">
        <v>5568</v>
      </c>
      <c r="W628" s="311" t="s">
        <v>5640</v>
      </c>
    </row>
    <row r="629" spans="1:23" s="272" customFormat="1" ht="18" customHeight="1" x14ac:dyDescent="0.3">
      <c r="A629" s="295" t="s">
        <v>1581</v>
      </c>
      <c r="B629" s="8">
        <v>5060735</v>
      </c>
      <c r="C629" s="277" t="s">
        <v>6775</v>
      </c>
      <c r="D629" s="288">
        <v>44673</v>
      </c>
      <c r="E629" s="279" t="s">
        <v>594</v>
      </c>
      <c r="F629" s="289">
        <v>44646</v>
      </c>
      <c r="G629" s="135" t="s">
        <v>5637</v>
      </c>
      <c r="H629" s="135" t="s">
        <v>4712</v>
      </c>
      <c r="I629" s="281" t="s">
        <v>17</v>
      </c>
      <c r="J629" s="281" t="s">
        <v>45</v>
      </c>
      <c r="K629" s="281" t="s">
        <v>9009</v>
      </c>
      <c r="L629" s="135" t="s">
        <v>20</v>
      </c>
      <c r="M629" s="5" t="s">
        <v>5638</v>
      </c>
      <c r="N629" s="282">
        <v>44685</v>
      </c>
      <c r="O629" s="283">
        <v>44680</v>
      </c>
      <c r="P629" s="283">
        <v>44678</v>
      </c>
      <c r="Q629" s="284">
        <v>44680</v>
      </c>
      <c r="R629" s="285" t="s">
        <v>4495</v>
      </c>
      <c r="S629" s="280" t="s">
        <v>1253</v>
      </c>
      <c r="T629" s="286" t="s">
        <v>623</v>
      </c>
      <c r="U629" s="287" t="s">
        <v>3899</v>
      </c>
      <c r="V629" s="135" t="s">
        <v>2821</v>
      </c>
      <c r="W629" s="302" t="s">
        <v>5641</v>
      </c>
    </row>
    <row r="630" spans="1:23" s="272" customFormat="1" ht="18" customHeight="1" x14ac:dyDescent="0.3">
      <c r="A630" s="295" t="s">
        <v>3627</v>
      </c>
      <c r="B630" s="135">
        <v>5006096</v>
      </c>
      <c r="C630" s="290" t="s">
        <v>6776</v>
      </c>
      <c r="D630" s="288">
        <v>44648</v>
      </c>
      <c r="E630" s="279" t="s">
        <v>594</v>
      </c>
      <c r="F630" s="289">
        <v>44646</v>
      </c>
      <c r="G630" s="135" t="s">
        <v>4311</v>
      </c>
      <c r="H630" s="135" t="s">
        <v>686</v>
      </c>
      <c r="I630" s="281" t="s">
        <v>8862</v>
      </c>
      <c r="J630" s="281" t="s">
        <v>2943</v>
      </c>
      <c r="K630" s="281">
        <v>2400000</v>
      </c>
      <c r="L630" s="135" t="s">
        <v>40</v>
      </c>
      <c r="M630" s="5" t="s">
        <v>5642</v>
      </c>
      <c r="N630" s="282">
        <v>44653</v>
      </c>
      <c r="O630" s="283">
        <v>44651</v>
      </c>
      <c r="P630" s="283">
        <v>44650</v>
      </c>
      <c r="Q630" s="284">
        <v>44651</v>
      </c>
      <c r="R630" s="285" t="s">
        <v>6447</v>
      </c>
      <c r="S630" s="284"/>
      <c r="T630" s="286" t="s">
        <v>623</v>
      </c>
      <c r="U630" s="287" t="s">
        <v>3899</v>
      </c>
      <c r="V630" s="135" t="s">
        <v>5568</v>
      </c>
      <c r="W630" s="302" t="s">
        <v>5656</v>
      </c>
    </row>
    <row r="631" spans="1:23" s="272" customFormat="1" ht="18" customHeight="1" x14ac:dyDescent="0.3">
      <c r="A631" s="295" t="s">
        <v>5</v>
      </c>
      <c r="B631" s="124" t="s">
        <v>319</v>
      </c>
      <c r="C631" s="277"/>
      <c r="D631" s="288"/>
      <c r="E631" s="279"/>
      <c r="F631" s="289">
        <v>44646</v>
      </c>
      <c r="G631" s="135" t="s">
        <v>5643</v>
      </c>
      <c r="H631" s="135" t="s">
        <v>50</v>
      </c>
      <c r="I631" s="281" t="s">
        <v>17</v>
      </c>
      <c r="J631" s="281" t="s">
        <v>626</v>
      </c>
      <c r="K631" s="281" t="s">
        <v>9003</v>
      </c>
      <c r="L631" s="135" t="s">
        <v>20</v>
      </c>
      <c r="M631" s="5" t="s">
        <v>5644</v>
      </c>
      <c r="N631" s="282"/>
      <c r="O631" s="283"/>
      <c r="P631" s="283"/>
      <c r="Q631" s="284"/>
      <c r="R631" s="285" t="s">
        <v>4687</v>
      </c>
      <c r="S631" s="284"/>
      <c r="T631" s="286" t="s">
        <v>605</v>
      </c>
      <c r="U631" s="287" t="s">
        <v>3899</v>
      </c>
      <c r="V631" s="135"/>
      <c r="W631" s="302" t="s">
        <v>5657</v>
      </c>
    </row>
    <row r="632" spans="1:23" s="272" customFormat="1" ht="18" customHeight="1" x14ac:dyDescent="0.3">
      <c r="A632" s="295" t="s">
        <v>3627</v>
      </c>
      <c r="B632" s="135">
        <v>5016659</v>
      </c>
      <c r="C632" s="290" t="s">
        <v>6777</v>
      </c>
      <c r="D632" s="288">
        <v>44648</v>
      </c>
      <c r="E632" s="279" t="s">
        <v>594</v>
      </c>
      <c r="F632" s="289">
        <v>44647</v>
      </c>
      <c r="G632" s="135" t="s">
        <v>5645</v>
      </c>
      <c r="H632" s="135" t="s">
        <v>4126</v>
      </c>
      <c r="I632" s="281" t="s">
        <v>8538</v>
      </c>
      <c r="J632" s="281" t="s">
        <v>18</v>
      </c>
      <c r="K632" s="281" t="s">
        <v>9005</v>
      </c>
      <c r="L632" s="135" t="s">
        <v>11</v>
      </c>
      <c r="M632" s="5" t="s">
        <v>5646</v>
      </c>
      <c r="N632" s="282">
        <v>44653</v>
      </c>
      <c r="O632" s="283">
        <v>44652</v>
      </c>
      <c r="P632" s="283">
        <v>44651</v>
      </c>
      <c r="Q632" s="284">
        <v>44651</v>
      </c>
      <c r="R632" s="285" t="s">
        <v>4685</v>
      </c>
      <c r="S632" s="284"/>
      <c r="T632" s="286" t="s">
        <v>605</v>
      </c>
      <c r="U632" s="287" t="s">
        <v>3899</v>
      </c>
      <c r="V632" s="135" t="s">
        <v>5568</v>
      </c>
      <c r="W632" s="302" t="s">
        <v>5658</v>
      </c>
    </row>
    <row r="633" spans="1:23" s="272" customFormat="1" ht="18" customHeight="1" x14ac:dyDescent="0.3">
      <c r="A633" s="295" t="s">
        <v>1581</v>
      </c>
      <c r="B633" s="276" t="s">
        <v>630</v>
      </c>
      <c r="C633" s="277" t="s">
        <v>630</v>
      </c>
      <c r="D633" s="288">
        <v>44737</v>
      </c>
      <c r="E633" s="279" t="s">
        <v>630</v>
      </c>
      <c r="F633" s="289">
        <v>44647</v>
      </c>
      <c r="G633" s="135" t="s">
        <v>6053</v>
      </c>
      <c r="H633" s="135" t="s">
        <v>4150</v>
      </c>
      <c r="I633" s="281" t="s">
        <v>17</v>
      </c>
      <c r="J633" s="281" t="s">
        <v>18</v>
      </c>
      <c r="K633" s="281" t="s">
        <v>9005</v>
      </c>
      <c r="L633" s="135" t="s">
        <v>20</v>
      </c>
      <c r="M633" s="5" t="s">
        <v>5647</v>
      </c>
      <c r="N633" s="282" t="s">
        <v>1253</v>
      </c>
      <c r="O633" s="283" t="s">
        <v>1253</v>
      </c>
      <c r="P633" s="283" t="s">
        <v>1253</v>
      </c>
      <c r="Q633" s="284" t="s">
        <v>1253</v>
      </c>
      <c r="R633" s="285" t="s">
        <v>4686</v>
      </c>
      <c r="S633" s="280" t="s">
        <v>1253</v>
      </c>
      <c r="T633" s="286" t="s">
        <v>609</v>
      </c>
      <c r="U633" s="287" t="s">
        <v>3899</v>
      </c>
      <c r="V633" s="135"/>
      <c r="W633" s="276" t="s">
        <v>630</v>
      </c>
    </row>
    <row r="634" spans="1:23" s="272" customFormat="1" ht="18" customHeight="1" x14ac:dyDescent="0.3">
      <c r="A634" s="295" t="s">
        <v>3627</v>
      </c>
      <c r="B634" s="135">
        <v>5025046</v>
      </c>
      <c r="C634" s="290" t="s">
        <v>6778</v>
      </c>
      <c r="D634" s="288">
        <v>44651</v>
      </c>
      <c r="E634" s="279" t="s">
        <v>594</v>
      </c>
      <c r="F634" s="289">
        <v>44647</v>
      </c>
      <c r="G634" s="135" t="s">
        <v>5648</v>
      </c>
      <c r="H634" s="135" t="s">
        <v>725</v>
      </c>
      <c r="I634" s="281" t="s">
        <v>2454</v>
      </c>
      <c r="J634" s="281" t="s">
        <v>160</v>
      </c>
      <c r="K634" s="281" t="s">
        <v>9010</v>
      </c>
      <c r="L634" s="135" t="s">
        <v>20</v>
      </c>
      <c r="M634" s="5" t="s">
        <v>5649</v>
      </c>
      <c r="N634" s="284">
        <v>44675</v>
      </c>
      <c r="O634" s="284">
        <v>44653</v>
      </c>
      <c r="P634" s="284">
        <v>44651</v>
      </c>
      <c r="Q634" s="284">
        <v>44651</v>
      </c>
      <c r="R634" s="285" t="s">
        <v>4493</v>
      </c>
      <c r="S634" s="284"/>
      <c r="T634" s="286" t="s">
        <v>609</v>
      </c>
      <c r="U634" s="287" t="s">
        <v>3899</v>
      </c>
      <c r="V634" s="135" t="s">
        <v>5568</v>
      </c>
      <c r="W634" s="135" t="s">
        <v>5659</v>
      </c>
    </row>
    <row r="635" spans="1:23" s="272" customFormat="1" ht="18" customHeight="1" x14ac:dyDescent="0.3">
      <c r="A635" s="295" t="s">
        <v>3627</v>
      </c>
      <c r="B635" s="135">
        <v>5025047</v>
      </c>
      <c r="C635" s="290" t="s">
        <v>6779</v>
      </c>
      <c r="D635" s="288">
        <v>44651</v>
      </c>
      <c r="E635" s="279" t="s">
        <v>594</v>
      </c>
      <c r="F635" s="289">
        <v>44647</v>
      </c>
      <c r="G635" s="135" t="s">
        <v>5650</v>
      </c>
      <c r="H635" s="135" t="s">
        <v>725</v>
      </c>
      <c r="I635" s="281" t="s">
        <v>2454</v>
      </c>
      <c r="J635" s="281" t="s">
        <v>160</v>
      </c>
      <c r="K635" s="281" t="s">
        <v>9010</v>
      </c>
      <c r="L635" s="135" t="s">
        <v>20</v>
      </c>
      <c r="M635" s="5" t="s">
        <v>5651</v>
      </c>
      <c r="N635" s="284">
        <v>44675</v>
      </c>
      <c r="O635" s="284">
        <v>44653</v>
      </c>
      <c r="P635" s="284">
        <v>44651</v>
      </c>
      <c r="Q635" s="284">
        <v>44651</v>
      </c>
      <c r="R635" s="285" t="s">
        <v>4493</v>
      </c>
      <c r="S635" s="284"/>
      <c r="T635" s="286" t="s">
        <v>609</v>
      </c>
      <c r="U635" s="287" t="s">
        <v>3899</v>
      </c>
      <c r="V635" s="135" t="s">
        <v>5568</v>
      </c>
      <c r="W635" s="135" t="s">
        <v>5660</v>
      </c>
    </row>
    <row r="636" spans="1:23" s="272" customFormat="1" ht="18" customHeight="1" x14ac:dyDescent="0.3">
      <c r="A636" s="295" t="s">
        <v>3627</v>
      </c>
      <c r="B636" s="135">
        <v>5064429</v>
      </c>
      <c r="C636" s="290" t="s">
        <v>6780</v>
      </c>
      <c r="D636" s="288">
        <v>44679</v>
      </c>
      <c r="E636" s="279" t="s">
        <v>594</v>
      </c>
      <c r="F636" s="289">
        <v>44648</v>
      </c>
      <c r="G636" s="135" t="s">
        <v>5652</v>
      </c>
      <c r="H636" s="135" t="s">
        <v>3567</v>
      </c>
      <c r="I636" s="281" t="s">
        <v>685</v>
      </c>
      <c r="J636" s="281" t="s">
        <v>626</v>
      </c>
      <c r="K636" s="281" t="s">
        <v>9003</v>
      </c>
      <c r="L636" s="194" t="s">
        <v>52</v>
      </c>
      <c r="M636" s="5" t="s">
        <v>5653</v>
      </c>
      <c r="N636" s="284">
        <v>44688</v>
      </c>
      <c r="O636" s="283">
        <v>44682</v>
      </c>
      <c r="P636" s="284">
        <v>44679</v>
      </c>
      <c r="Q636" s="284">
        <v>44681</v>
      </c>
      <c r="R636" s="285" t="s">
        <v>6464</v>
      </c>
      <c r="S636" s="284"/>
      <c r="T636" s="286" t="s">
        <v>623</v>
      </c>
      <c r="U636" s="287" t="s">
        <v>3899</v>
      </c>
      <c r="V636" s="135" t="s">
        <v>2821</v>
      </c>
      <c r="W636" s="135" t="s">
        <v>5661</v>
      </c>
    </row>
    <row r="637" spans="1:23" s="272" customFormat="1" ht="18" customHeight="1" x14ac:dyDescent="0.3">
      <c r="A637" s="295" t="s">
        <v>3627</v>
      </c>
      <c r="B637" s="135">
        <v>5008828</v>
      </c>
      <c r="C637" s="290" t="s">
        <v>6781</v>
      </c>
      <c r="D637" s="288">
        <v>44648</v>
      </c>
      <c r="E637" s="279" t="s">
        <v>594</v>
      </c>
      <c r="F637" s="289">
        <v>44648</v>
      </c>
      <c r="G637" s="135" t="s">
        <v>4501</v>
      </c>
      <c r="H637" s="135" t="s">
        <v>37</v>
      </c>
      <c r="I637" s="281" t="s">
        <v>685</v>
      </c>
      <c r="J637" s="281" t="s">
        <v>626</v>
      </c>
      <c r="K637" s="281" t="s">
        <v>9003</v>
      </c>
      <c r="L637" s="135" t="s">
        <v>20</v>
      </c>
      <c r="M637" s="5" t="s">
        <v>5655</v>
      </c>
      <c r="N637" s="284">
        <v>44658</v>
      </c>
      <c r="O637" s="284">
        <v>44652</v>
      </c>
      <c r="P637" s="284">
        <v>44655</v>
      </c>
      <c r="Q637" s="284">
        <v>44653</v>
      </c>
      <c r="R637" s="285" t="s">
        <v>4687</v>
      </c>
      <c r="S637" s="284"/>
      <c r="T637" s="286" t="s">
        <v>623</v>
      </c>
      <c r="U637" s="287" t="s">
        <v>3899</v>
      </c>
      <c r="V637" s="135" t="s">
        <v>5568</v>
      </c>
      <c r="W637" s="162" t="s">
        <v>5288</v>
      </c>
    </row>
    <row r="638" spans="1:23" s="272" customFormat="1" ht="18" customHeight="1" x14ac:dyDescent="0.3">
      <c r="A638" s="295" t="s">
        <v>3627</v>
      </c>
      <c r="B638" s="135">
        <v>5052059</v>
      </c>
      <c r="C638" s="290" t="s">
        <v>6782</v>
      </c>
      <c r="D638" s="288">
        <v>44663</v>
      </c>
      <c r="E638" s="279" t="s">
        <v>594</v>
      </c>
      <c r="F638" s="289">
        <v>44648</v>
      </c>
      <c r="G638" s="135" t="s">
        <v>5668</v>
      </c>
      <c r="H638" s="135" t="s">
        <v>102</v>
      </c>
      <c r="I638" s="281" t="s">
        <v>685</v>
      </c>
      <c r="J638" s="281" t="s">
        <v>18</v>
      </c>
      <c r="K638" s="281" t="s">
        <v>9005</v>
      </c>
      <c r="L638" s="135" t="s">
        <v>11</v>
      </c>
      <c r="M638" s="5" t="s">
        <v>5669</v>
      </c>
      <c r="N638" s="284">
        <v>44675</v>
      </c>
      <c r="O638" s="284">
        <v>44669</v>
      </c>
      <c r="P638" s="284">
        <v>44669</v>
      </c>
      <c r="Q638" s="284">
        <v>44670</v>
      </c>
      <c r="R638" s="285" t="s">
        <v>4686</v>
      </c>
      <c r="S638" s="284"/>
      <c r="T638" s="286" t="s">
        <v>623</v>
      </c>
      <c r="U638" s="287" t="s">
        <v>3899</v>
      </c>
      <c r="V638" s="135" t="s">
        <v>5568</v>
      </c>
      <c r="W638" s="312" t="s">
        <v>5670</v>
      </c>
    </row>
    <row r="639" spans="1:23" s="272" customFormat="1" ht="18" customHeight="1" x14ac:dyDescent="0.3">
      <c r="A639" s="295" t="s">
        <v>3627</v>
      </c>
      <c r="B639" s="124">
        <v>5014005</v>
      </c>
      <c r="C639" s="290" t="s">
        <v>6783</v>
      </c>
      <c r="D639" s="288">
        <v>44666</v>
      </c>
      <c r="E639" s="279" t="s">
        <v>594</v>
      </c>
      <c r="F639" s="289">
        <v>44648</v>
      </c>
      <c r="G639" s="135" t="s">
        <v>5663</v>
      </c>
      <c r="H639" s="135" t="s">
        <v>82</v>
      </c>
      <c r="I639" s="281" t="s">
        <v>4644</v>
      </c>
      <c r="J639" s="281" t="s">
        <v>626</v>
      </c>
      <c r="K639" s="281" t="s">
        <v>9003</v>
      </c>
      <c r="L639" s="135" t="s">
        <v>52</v>
      </c>
      <c r="M639" s="5" t="s">
        <v>5664</v>
      </c>
      <c r="N639" s="284">
        <v>44671</v>
      </c>
      <c r="O639" s="284">
        <v>44667</v>
      </c>
      <c r="P639" s="284">
        <v>44667</v>
      </c>
      <c r="Q639" s="284">
        <v>44669</v>
      </c>
      <c r="R639" s="285" t="s">
        <v>4687</v>
      </c>
      <c r="S639" s="284"/>
      <c r="T639" s="286" t="s">
        <v>605</v>
      </c>
      <c r="U639" s="287" t="s">
        <v>3899</v>
      </c>
      <c r="V639" s="135" t="s">
        <v>5568</v>
      </c>
      <c r="W639" s="135" t="s">
        <v>5671</v>
      </c>
    </row>
    <row r="640" spans="1:23" s="272" customFormat="1" ht="18" customHeight="1" x14ac:dyDescent="0.3">
      <c r="A640" s="295" t="s">
        <v>3627</v>
      </c>
      <c r="B640" s="135">
        <v>5079763</v>
      </c>
      <c r="C640" s="290" t="s">
        <v>6784</v>
      </c>
      <c r="D640" s="288">
        <v>44695</v>
      </c>
      <c r="E640" s="279" t="s">
        <v>594</v>
      </c>
      <c r="F640" s="289">
        <v>44648</v>
      </c>
      <c r="G640" s="135" t="s">
        <v>5665</v>
      </c>
      <c r="H640" s="135" t="s">
        <v>16</v>
      </c>
      <c r="I640" s="281" t="s">
        <v>7086</v>
      </c>
      <c r="J640" s="281" t="s">
        <v>626</v>
      </c>
      <c r="K640" s="281" t="s">
        <v>9003</v>
      </c>
      <c r="L640" s="135" t="s">
        <v>52</v>
      </c>
      <c r="M640" s="5" t="s">
        <v>5666</v>
      </c>
      <c r="N640" s="284">
        <v>44708</v>
      </c>
      <c r="O640" s="283">
        <v>44697</v>
      </c>
      <c r="P640" s="283">
        <v>44698</v>
      </c>
      <c r="Q640" s="284">
        <v>44697</v>
      </c>
      <c r="R640" s="285" t="s">
        <v>6464</v>
      </c>
      <c r="S640" s="284"/>
      <c r="T640" s="286" t="s">
        <v>623</v>
      </c>
      <c r="U640" s="287" t="s">
        <v>3899</v>
      </c>
      <c r="V640" s="135" t="s">
        <v>2821</v>
      </c>
      <c r="W640" s="135" t="s">
        <v>5672</v>
      </c>
    </row>
    <row r="641" spans="1:23" s="272" customFormat="1" ht="18" customHeight="1" x14ac:dyDescent="0.3">
      <c r="A641" s="295" t="s">
        <v>3627</v>
      </c>
      <c r="B641" s="124">
        <v>5026253</v>
      </c>
      <c r="C641" s="290" t="s">
        <v>6785</v>
      </c>
      <c r="D641" s="288">
        <v>44650</v>
      </c>
      <c r="E641" s="279" t="s">
        <v>594</v>
      </c>
      <c r="F641" s="289">
        <v>44649</v>
      </c>
      <c r="G641" s="135" t="s">
        <v>5675</v>
      </c>
      <c r="H641" s="135" t="s">
        <v>3708</v>
      </c>
      <c r="I641" s="281" t="s">
        <v>2454</v>
      </c>
      <c r="J641" s="281" t="s">
        <v>38</v>
      </c>
      <c r="K641" s="281" t="s">
        <v>9001</v>
      </c>
      <c r="L641" s="135" t="s">
        <v>20</v>
      </c>
      <c r="M641" s="5" t="s">
        <v>5676</v>
      </c>
      <c r="N641" s="284">
        <v>44658</v>
      </c>
      <c r="O641" s="284">
        <v>44651</v>
      </c>
      <c r="P641" s="284">
        <v>44650</v>
      </c>
      <c r="Q641" s="284">
        <v>44651</v>
      </c>
      <c r="R641" s="285" t="s">
        <v>4489</v>
      </c>
      <c r="S641" s="284"/>
      <c r="T641" s="286" t="s">
        <v>623</v>
      </c>
      <c r="U641" s="287" t="s">
        <v>3899</v>
      </c>
      <c r="V641" s="135" t="s">
        <v>5568</v>
      </c>
      <c r="W641" s="135" t="s">
        <v>5678</v>
      </c>
    </row>
    <row r="642" spans="1:23" s="272" customFormat="1" ht="18" customHeight="1" x14ac:dyDescent="0.3">
      <c r="A642" s="295" t="s">
        <v>3627</v>
      </c>
      <c r="B642" s="135">
        <v>5028665</v>
      </c>
      <c r="C642" s="290" t="s">
        <v>6786</v>
      </c>
      <c r="D642" s="288">
        <v>44655</v>
      </c>
      <c r="E642" s="279" t="s">
        <v>594</v>
      </c>
      <c r="F642" s="289">
        <v>44649</v>
      </c>
      <c r="G642" s="135" t="s">
        <v>5677</v>
      </c>
      <c r="H642" s="135" t="s">
        <v>137</v>
      </c>
      <c r="I642" s="281" t="s">
        <v>17</v>
      </c>
      <c r="J642" s="281" t="s">
        <v>2943</v>
      </c>
      <c r="K642" s="281">
        <v>2400000</v>
      </c>
      <c r="L642" s="135" t="s">
        <v>11</v>
      </c>
      <c r="M642" s="5" t="s">
        <v>4474</v>
      </c>
      <c r="N642" s="284">
        <v>44661</v>
      </c>
      <c r="O642" s="284">
        <v>44659</v>
      </c>
      <c r="P642" s="284">
        <v>44660</v>
      </c>
      <c r="Q642" s="284">
        <v>44659</v>
      </c>
      <c r="R642" s="285" t="s">
        <v>6447</v>
      </c>
      <c r="S642" s="284"/>
      <c r="T642" s="286" t="s">
        <v>605</v>
      </c>
      <c r="U642" s="287" t="s">
        <v>3899</v>
      </c>
      <c r="V642" s="135" t="s">
        <v>5568</v>
      </c>
      <c r="W642" s="135" t="s">
        <v>5679</v>
      </c>
    </row>
    <row r="643" spans="1:23" s="272" customFormat="1" ht="18" customHeight="1" x14ac:dyDescent="0.3">
      <c r="A643" s="295" t="s">
        <v>1581</v>
      </c>
      <c r="B643" s="276" t="s">
        <v>630</v>
      </c>
      <c r="C643" s="277" t="s">
        <v>630</v>
      </c>
      <c r="D643" s="288">
        <v>44721</v>
      </c>
      <c r="E643" s="279" t="s">
        <v>630</v>
      </c>
      <c r="F643" s="289">
        <v>44650</v>
      </c>
      <c r="G643" s="135" t="s">
        <v>5681</v>
      </c>
      <c r="H643" s="135" t="s">
        <v>725</v>
      </c>
      <c r="I643" s="281" t="s">
        <v>2454</v>
      </c>
      <c r="J643" s="281" t="s">
        <v>160</v>
      </c>
      <c r="K643" s="281" t="s">
        <v>9010</v>
      </c>
      <c r="L643" s="135" t="s">
        <v>20</v>
      </c>
      <c r="M643" s="5" t="s">
        <v>5682</v>
      </c>
      <c r="N643" s="282" t="s">
        <v>1253</v>
      </c>
      <c r="O643" s="283" t="s">
        <v>1253</v>
      </c>
      <c r="P643" s="283" t="s">
        <v>1253</v>
      </c>
      <c r="Q643" s="284" t="s">
        <v>1253</v>
      </c>
      <c r="R643" s="285" t="s">
        <v>4493</v>
      </c>
      <c r="S643" s="280" t="s">
        <v>1253</v>
      </c>
      <c r="T643" s="286" t="s">
        <v>609</v>
      </c>
      <c r="U643" s="287" t="s">
        <v>3899</v>
      </c>
      <c r="V643" s="135"/>
      <c r="W643" s="276" t="s">
        <v>630</v>
      </c>
    </row>
    <row r="644" spans="1:23" s="272" customFormat="1" ht="18" customHeight="1" x14ac:dyDescent="0.3">
      <c r="A644" s="295" t="s">
        <v>3627</v>
      </c>
      <c r="B644" s="135">
        <v>4957305</v>
      </c>
      <c r="C644" s="290" t="s">
        <v>6787</v>
      </c>
      <c r="D644" s="288">
        <v>44651</v>
      </c>
      <c r="E644" s="279" t="s">
        <v>594</v>
      </c>
      <c r="F644" s="289">
        <v>44650</v>
      </c>
      <c r="G644" s="135" t="s">
        <v>5683</v>
      </c>
      <c r="H644" s="135" t="s">
        <v>175</v>
      </c>
      <c r="I644" s="281" t="s">
        <v>8863</v>
      </c>
      <c r="J644" s="281" t="s">
        <v>2943</v>
      </c>
      <c r="K644" s="281">
        <v>2400000</v>
      </c>
      <c r="L644" s="135" t="s">
        <v>20</v>
      </c>
      <c r="M644" s="5" t="s">
        <v>5684</v>
      </c>
      <c r="N644" s="284">
        <v>44659</v>
      </c>
      <c r="O644" s="284">
        <v>44651</v>
      </c>
      <c r="P644" s="284">
        <v>44651</v>
      </c>
      <c r="Q644" s="284" t="s">
        <v>1685</v>
      </c>
      <c r="R644" s="285" t="s">
        <v>6447</v>
      </c>
      <c r="S644" s="284"/>
      <c r="T644" s="286" t="s">
        <v>609</v>
      </c>
      <c r="U644" s="287" t="s">
        <v>3899</v>
      </c>
      <c r="V644" s="135" t="s">
        <v>5568</v>
      </c>
      <c r="W644" s="135" t="s">
        <v>5689</v>
      </c>
    </row>
    <row r="645" spans="1:23" s="272" customFormat="1" ht="18" customHeight="1" x14ac:dyDescent="0.3">
      <c r="A645" s="295" t="s">
        <v>3627</v>
      </c>
      <c r="B645" s="135">
        <v>5006095</v>
      </c>
      <c r="C645" s="290" t="s">
        <v>6788</v>
      </c>
      <c r="D645" s="288">
        <v>44651</v>
      </c>
      <c r="E645" s="279" t="s">
        <v>594</v>
      </c>
      <c r="F645" s="289">
        <v>44650</v>
      </c>
      <c r="G645" s="135" t="s">
        <v>5685</v>
      </c>
      <c r="H645" s="135" t="s">
        <v>137</v>
      </c>
      <c r="I645" s="281" t="s">
        <v>17</v>
      </c>
      <c r="J645" s="281" t="s">
        <v>2943</v>
      </c>
      <c r="K645" s="281">
        <v>2400000</v>
      </c>
      <c r="L645" s="135" t="s">
        <v>20</v>
      </c>
      <c r="M645" s="5" t="s">
        <v>5686</v>
      </c>
      <c r="N645" s="284">
        <v>44661</v>
      </c>
      <c r="O645" s="284">
        <v>44659</v>
      </c>
      <c r="P645" s="284">
        <v>44660</v>
      </c>
      <c r="Q645" s="284" t="s">
        <v>1685</v>
      </c>
      <c r="R645" s="285" t="s">
        <v>6447</v>
      </c>
      <c r="S645" s="284"/>
      <c r="T645" s="286" t="s">
        <v>1648</v>
      </c>
      <c r="U645" s="287" t="s">
        <v>3899</v>
      </c>
      <c r="V645" s="135" t="s">
        <v>5568</v>
      </c>
      <c r="W645" s="135" t="s">
        <v>5690</v>
      </c>
    </row>
    <row r="646" spans="1:23" s="272" customFormat="1" ht="18" customHeight="1" x14ac:dyDescent="0.3">
      <c r="A646" s="295" t="s">
        <v>3627</v>
      </c>
      <c r="B646" s="135">
        <v>5109837</v>
      </c>
      <c r="C646" s="290" t="s">
        <v>6789</v>
      </c>
      <c r="D646" s="288">
        <v>44701</v>
      </c>
      <c r="E646" s="279" t="s">
        <v>594</v>
      </c>
      <c r="F646" s="289">
        <v>44650</v>
      </c>
      <c r="G646" s="135" t="s">
        <v>5687</v>
      </c>
      <c r="H646" s="135" t="s">
        <v>137</v>
      </c>
      <c r="I646" s="281" t="s">
        <v>17</v>
      </c>
      <c r="J646" s="281" t="s">
        <v>632</v>
      </c>
      <c r="K646" s="281" t="s">
        <v>9006</v>
      </c>
      <c r="L646" s="135" t="s">
        <v>11</v>
      </c>
      <c r="M646" s="5" t="s">
        <v>5688</v>
      </c>
      <c r="N646" s="284">
        <v>44713</v>
      </c>
      <c r="O646" s="283">
        <v>44712</v>
      </c>
      <c r="P646" s="283">
        <v>44708</v>
      </c>
      <c r="Q646" s="284">
        <v>44712</v>
      </c>
      <c r="R646" s="285" t="s">
        <v>4487</v>
      </c>
      <c r="S646" s="284"/>
      <c r="T646" s="286" t="s">
        <v>1648</v>
      </c>
      <c r="U646" s="287" t="s">
        <v>3899</v>
      </c>
      <c r="V646" s="135" t="s">
        <v>3901</v>
      </c>
      <c r="W646" s="162" t="s">
        <v>5691</v>
      </c>
    </row>
    <row r="647" spans="1:23" s="272" customFormat="1" ht="18" customHeight="1" x14ac:dyDescent="0.3">
      <c r="A647" s="295" t="s">
        <v>1581</v>
      </c>
      <c r="B647" s="276" t="s">
        <v>630</v>
      </c>
      <c r="C647" s="277" t="s">
        <v>630</v>
      </c>
      <c r="D647" s="288">
        <v>44662</v>
      </c>
      <c r="E647" s="279" t="s">
        <v>630</v>
      </c>
      <c r="F647" s="289">
        <v>44652</v>
      </c>
      <c r="G647" s="135" t="s">
        <v>5843</v>
      </c>
      <c r="H647" s="135" t="s">
        <v>3567</v>
      </c>
      <c r="I647" s="281" t="s">
        <v>685</v>
      </c>
      <c r="J647" s="281" t="s">
        <v>645</v>
      </c>
      <c r="K647" s="281" t="s">
        <v>9002</v>
      </c>
      <c r="L647" s="135" t="s">
        <v>27</v>
      </c>
      <c r="M647" s="5" t="s">
        <v>5692</v>
      </c>
      <c r="N647" s="282" t="s">
        <v>1253</v>
      </c>
      <c r="O647" s="283" t="s">
        <v>1253</v>
      </c>
      <c r="P647" s="283" t="s">
        <v>1253</v>
      </c>
      <c r="Q647" s="284" t="s">
        <v>1253</v>
      </c>
      <c r="R647" s="285" t="s">
        <v>4490</v>
      </c>
      <c r="S647" s="280" t="s">
        <v>1253</v>
      </c>
      <c r="T647" s="286" t="s">
        <v>605</v>
      </c>
      <c r="U647" s="291" t="s">
        <v>3900</v>
      </c>
      <c r="V647" s="135"/>
      <c r="W647" s="276" t="s">
        <v>630</v>
      </c>
    </row>
    <row r="648" spans="1:23" s="272" customFormat="1" ht="18" customHeight="1" x14ac:dyDescent="0.3">
      <c r="A648" s="295" t="s">
        <v>1581</v>
      </c>
      <c r="B648" s="276" t="s">
        <v>630</v>
      </c>
      <c r="C648" s="277" t="s">
        <v>630</v>
      </c>
      <c r="D648" s="288">
        <v>44660</v>
      </c>
      <c r="E648" s="279" t="s">
        <v>630</v>
      </c>
      <c r="F648" s="289">
        <v>44653</v>
      </c>
      <c r="G648" s="135" t="s">
        <v>5693</v>
      </c>
      <c r="H648" s="135" t="s">
        <v>175</v>
      </c>
      <c r="I648" s="281" t="s">
        <v>8863</v>
      </c>
      <c r="J648" s="281" t="s">
        <v>2943</v>
      </c>
      <c r="K648" s="281">
        <v>2400000</v>
      </c>
      <c r="L648" s="135" t="s">
        <v>20</v>
      </c>
      <c r="M648" s="5" t="s">
        <v>5694</v>
      </c>
      <c r="N648" s="282" t="s">
        <v>1253</v>
      </c>
      <c r="O648" s="283" t="s">
        <v>1253</v>
      </c>
      <c r="P648" s="283" t="s">
        <v>1253</v>
      </c>
      <c r="Q648" s="284" t="s">
        <v>1253</v>
      </c>
      <c r="R648" s="285" t="s">
        <v>6447</v>
      </c>
      <c r="S648" s="280" t="s">
        <v>1253</v>
      </c>
      <c r="T648" s="286" t="s">
        <v>605</v>
      </c>
      <c r="U648" s="291" t="s">
        <v>3900</v>
      </c>
      <c r="V648" s="135"/>
      <c r="W648" s="276" t="s">
        <v>630</v>
      </c>
    </row>
    <row r="649" spans="1:23" s="272" customFormat="1" ht="18" customHeight="1" x14ac:dyDescent="0.3">
      <c r="A649" s="295" t="s">
        <v>3627</v>
      </c>
      <c r="B649" s="292">
        <v>5122500</v>
      </c>
      <c r="C649" s="277" t="s">
        <v>6975</v>
      </c>
      <c r="D649" s="288">
        <v>44723</v>
      </c>
      <c r="E649" s="279" t="s">
        <v>594</v>
      </c>
      <c r="F649" s="289">
        <v>44653</v>
      </c>
      <c r="G649" s="135" t="s">
        <v>5695</v>
      </c>
      <c r="H649" s="135" t="s">
        <v>16</v>
      </c>
      <c r="I649" s="281" t="s">
        <v>7086</v>
      </c>
      <c r="J649" s="281" t="s">
        <v>645</v>
      </c>
      <c r="K649" s="281" t="s">
        <v>9002</v>
      </c>
      <c r="L649" s="135" t="s">
        <v>20</v>
      </c>
      <c r="M649" s="5" t="s">
        <v>5696</v>
      </c>
      <c r="N649" s="282">
        <v>44748</v>
      </c>
      <c r="O649" s="283">
        <v>44726</v>
      </c>
      <c r="P649" s="283">
        <v>44723</v>
      </c>
      <c r="Q649" s="284">
        <v>44726</v>
      </c>
      <c r="R649" s="285" t="s">
        <v>4490</v>
      </c>
      <c r="S649" s="284"/>
      <c r="T649" s="286" t="s">
        <v>623</v>
      </c>
      <c r="U649" s="291" t="s">
        <v>3900</v>
      </c>
      <c r="V649" s="135" t="s">
        <v>5599</v>
      </c>
      <c r="W649" s="302" t="s">
        <v>5728</v>
      </c>
    </row>
    <row r="650" spans="1:23" s="272" customFormat="1" ht="18" customHeight="1" x14ac:dyDescent="0.3">
      <c r="A650" s="295" t="s">
        <v>5</v>
      </c>
      <c r="B650" s="124" t="s">
        <v>319</v>
      </c>
      <c r="C650" s="277"/>
      <c r="D650" s="288"/>
      <c r="E650" s="279"/>
      <c r="F650" s="289">
        <v>44653</v>
      </c>
      <c r="G650" s="135" t="s">
        <v>5697</v>
      </c>
      <c r="H650" s="135" t="s">
        <v>232</v>
      </c>
      <c r="I650" s="281" t="s">
        <v>8863</v>
      </c>
      <c r="J650" s="281" t="s">
        <v>645</v>
      </c>
      <c r="K650" s="281" t="s">
        <v>9002</v>
      </c>
      <c r="L650" s="135" t="s">
        <v>20</v>
      </c>
      <c r="M650" s="5" t="s">
        <v>5698</v>
      </c>
      <c r="N650" s="282"/>
      <c r="O650" s="283"/>
      <c r="P650" s="283"/>
      <c r="Q650" s="284"/>
      <c r="R650" s="285" t="s">
        <v>4490</v>
      </c>
      <c r="S650" s="284"/>
      <c r="T650" s="286" t="s">
        <v>623</v>
      </c>
      <c r="U650" s="291" t="s">
        <v>3900</v>
      </c>
      <c r="V650" s="135"/>
      <c r="W650" s="302" t="s">
        <v>5729</v>
      </c>
    </row>
    <row r="651" spans="1:23" s="272" customFormat="1" ht="18" customHeight="1" x14ac:dyDescent="0.3">
      <c r="A651" s="295" t="s">
        <v>5</v>
      </c>
      <c r="B651" s="124" t="s">
        <v>7892</v>
      </c>
      <c r="C651" s="277" t="s">
        <v>6071</v>
      </c>
      <c r="D651" s="288"/>
      <c r="E651" s="279"/>
      <c r="F651" s="289">
        <v>44653</v>
      </c>
      <c r="G651" s="135" t="s">
        <v>5699</v>
      </c>
      <c r="H651" s="135" t="s">
        <v>92</v>
      </c>
      <c r="I651" s="281" t="s">
        <v>2454</v>
      </c>
      <c r="J651" s="281" t="s">
        <v>626</v>
      </c>
      <c r="K651" s="281" t="s">
        <v>9003</v>
      </c>
      <c r="L651" s="135" t="s">
        <v>20</v>
      </c>
      <c r="M651" s="5" t="s">
        <v>5700</v>
      </c>
      <c r="N651" s="282"/>
      <c r="O651" s="283"/>
      <c r="P651" s="283"/>
      <c r="Q651" s="284"/>
      <c r="R651" s="285" t="s">
        <v>6464</v>
      </c>
      <c r="S651" s="284"/>
      <c r="T651" s="286" t="s">
        <v>623</v>
      </c>
      <c r="U651" s="291" t="s">
        <v>3900</v>
      </c>
      <c r="V651" s="135"/>
      <c r="W651" s="302" t="s">
        <v>5730</v>
      </c>
    </row>
    <row r="652" spans="1:23" s="272" customFormat="1" ht="18" customHeight="1" x14ac:dyDescent="0.3">
      <c r="A652" s="295" t="s">
        <v>3627</v>
      </c>
      <c r="B652" s="135">
        <v>5052012</v>
      </c>
      <c r="C652" s="290" t="s">
        <v>6790</v>
      </c>
      <c r="D652" s="288">
        <v>44663</v>
      </c>
      <c r="E652" s="279" t="s">
        <v>594</v>
      </c>
      <c r="F652" s="289">
        <v>44653</v>
      </c>
      <c r="G652" s="135" t="s">
        <v>5701</v>
      </c>
      <c r="H652" s="135" t="s">
        <v>16</v>
      </c>
      <c r="I652" s="281" t="s">
        <v>7086</v>
      </c>
      <c r="J652" s="281" t="s">
        <v>626</v>
      </c>
      <c r="K652" s="281" t="s">
        <v>9003</v>
      </c>
      <c r="L652" s="135" t="s">
        <v>52</v>
      </c>
      <c r="M652" s="5" t="s">
        <v>5702</v>
      </c>
      <c r="N652" s="284">
        <v>44685</v>
      </c>
      <c r="O652" s="284">
        <v>44672</v>
      </c>
      <c r="P652" s="284">
        <v>44671</v>
      </c>
      <c r="Q652" s="284">
        <v>44672</v>
      </c>
      <c r="R652" s="285" t="s">
        <v>4687</v>
      </c>
      <c r="S652" s="284"/>
      <c r="T652" s="286" t="s">
        <v>609</v>
      </c>
      <c r="U652" s="291" t="s">
        <v>3900</v>
      </c>
      <c r="V652" s="135" t="s">
        <v>2821</v>
      </c>
      <c r="W652" s="302" t="s">
        <v>5731</v>
      </c>
    </row>
    <row r="653" spans="1:23" s="272" customFormat="1" ht="18" customHeight="1" x14ac:dyDescent="0.3">
      <c r="A653" s="295" t="s">
        <v>3627</v>
      </c>
      <c r="B653" s="135">
        <v>5070469</v>
      </c>
      <c r="C653" s="290" t="s">
        <v>6791</v>
      </c>
      <c r="D653" s="288">
        <v>44678</v>
      </c>
      <c r="E653" s="279" t="s">
        <v>594</v>
      </c>
      <c r="F653" s="289">
        <v>44653</v>
      </c>
      <c r="G653" s="135" t="s">
        <v>5703</v>
      </c>
      <c r="H653" s="135" t="s">
        <v>175</v>
      </c>
      <c r="I653" s="281" t="s">
        <v>8863</v>
      </c>
      <c r="J653" s="281" t="s">
        <v>626</v>
      </c>
      <c r="K653" s="281" t="s">
        <v>9003</v>
      </c>
      <c r="L653" s="135" t="s">
        <v>52</v>
      </c>
      <c r="M653" s="5" t="s">
        <v>5704</v>
      </c>
      <c r="N653" s="284">
        <v>44687</v>
      </c>
      <c r="O653" s="283">
        <v>44685</v>
      </c>
      <c r="P653" s="283">
        <v>44685</v>
      </c>
      <c r="Q653" s="284">
        <v>44685</v>
      </c>
      <c r="R653" s="285" t="s">
        <v>4687</v>
      </c>
      <c r="S653" s="284"/>
      <c r="T653" s="286" t="s">
        <v>623</v>
      </c>
      <c r="U653" s="291" t="s">
        <v>3900</v>
      </c>
      <c r="V653" s="135" t="s">
        <v>2821</v>
      </c>
      <c r="W653" s="302" t="s">
        <v>5732</v>
      </c>
    </row>
    <row r="654" spans="1:23" s="272" customFormat="1" ht="18" customHeight="1" x14ac:dyDescent="0.3">
      <c r="A654" s="295" t="s">
        <v>3627</v>
      </c>
      <c r="B654" s="135">
        <v>5070484</v>
      </c>
      <c r="C654" s="290" t="s">
        <v>6792</v>
      </c>
      <c r="D654" s="288">
        <v>44673</v>
      </c>
      <c r="E654" s="279" t="s">
        <v>594</v>
      </c>
      <c r="F654" s="289">
        <v>44653</v>
      </c>
      <c r="G654" s="135" t="s">
        <v>5705</v>
      </c>
      <c r="H654" s="194" t="s">
        <v>4150</v>
      </c>
      <c r="I654" s="281" t="s">
        <v>17</v>
      </c>
      <c r="J654" s="281" t="s">
        <v>18</v>
      </c>
      <c r="K654" s="281" t="s">
        <v>9005</v>
      </c>
      <c r="L654" s="135" t="s">
        <v>20</v>
      </c>
      <c r="M654" s="5" t="s">
        <v>5706</v>
      </c>
      <c r="N654" s="284">
        <v>44685</v>
      </c>
      <c r="O654" s="284">
        <v>44680</v>
      </c>
      <c r="P654" s="284">
        <v>44680</v>
      </c>
      <c r="Q654" s="284" t="s">
        <v>1685</v>
      </c>
      <c r="R654" s="285" t="s">
        <v>4686</v>
      </c>
      <c r="S654" s="284"/>
      <c r="T654" s="286" t="s">
        <v>609</v>
      </c>
      <c r="U654" s="291" t="s">
        <v>3900</v>
      </c>
      <c r="V654" s="135" t="s">
        <v>2821</v>
      </c>
      <c r="W654" s="302" t="s">
        <v>5733</v>
      </c>
    </row>
    <row r="655" spans="1:23" s="272" customFormat="1" ht="18" customHeight="1" x14ac:dyDescent="0.3">
      <c r="A655" s="295" t="s">
        <v>3627</v>
      </c>
      <c r="B655" s="135">
        <v>5089281</v>
      </c>
      <c r="C655" s="277" t="s">
        <v>6793</v>
      </c>
      <c r="D655" s="288">
        <v>44711</v>
      </c>
      <c r="E655" s="279" t="s">
        <v>594</v>
      </c>
      <c r="F655" s="289">
        <v>44653</v>
      </c>
      <c r="G655" s="135" t="s">
        <v>5707</v>
      </c>
      <c r="H655" s="135" t="s">
        <v>50</v>
      </c>
      <c r="I655" s="281" t="s">
        <v>17</v>
      </c>
      <c r="J655" s="281" t="s">
        <v>18</v>
      </c>
      <c r="K655" s="281" t="s">
        <v>9005</v>
      </c>
      <c r="L655" s="135" t="s">
        <v>20</v>
      </c>
      <c r="M655" s="5" t="s">
        <v>5708</v>
      </c>
      <c r="N655" s="284">
        <v>44718</v>
      </c>
      <c r="O655" s="283">
        <v>44706</v>
      </c>
      <c r="P655" s="283">
        <v>44707</v>
      </c>
      <c r="Q655" s="284">
        <v>44707</v>
      </c>
      <c r="R655" s="285" t="s">
        <v>4686</v>
      </c>
      <c r="S655" s="284"/>
      <c r="T655" s="286" t="s">
        <v>609</v>
      </c>
      <c r="U655" s="291" t="s">
        <v>3900</v>
      </c>
      <c r="V655" s="135" t="s">
        <v>3901</v>
      </c>
      <c r="W655" s="302" t="s">
        <v>5734</v>
      </c>
    </row>
    <row r="656" spans="1:23" s="272" customFormat="1" ht="18" customHeight="1" x14ac:dyDescent="0.3">
      <c r="A656" s="295" t="s">
        <v>3627</v>
      </c>
      <c r="B656" s="292">
        <v>5060733</v>
      </c>
      <c r="C656" s="290" t="s">
        <v>6794</v>
      </c>
      <c r="D656" s="288">
        <v>44673</v>
      </c>
      <c r="E656" s="279" t="s">
        <v>594</v>
      </c>
      <c r="F656" s="289">
        <v>44653</v>
      </c>
      <c r="G656" s="135" t="s">
        <v>5709</v>
      </c>
      <c r="H656" s="135" t="s">
        <v>4126</v>
      </c>
      <c r="I656" s="281" t="s">
        <v>8538</v>
      </c>
      <c r="J656" s="281" t="s">
        <v>18</v>
      </c>
      <c r="K656" s="281" t="s">
        <v>9005</v>
      </c>
      <c r="L656" s="135" t="s">
        <v>20</v>
      </c>
      <c r="M656" s="5" t="s">
        <v>5710</v>
      </c>
      <c r="N656" s="284">
        <v>44685</v>
      </c>
      <c r="O656" s="284">
        <v>44678</v>
      </c>
      <c r="P656" s="284">
        <v>44676</v>
      </c>
      <c r="Q656" s="284">
        <v>44678</v>
      </c>
      <c r="R656" s="285" t="s">
        <v>4685</v>
      </c>
      <c r="S656" s="284"/>
      <c r="T656" s="286" t="s">
        <v>1648</v>
      </c>
      <c r="U656" s="291" t="s">
        <v>3900</v>
      </c>
      <c r="V656" s="135" t="s">
        <v>2821</v>
      </c>
      <c r="W656" s="302" t="s">
        <v>5735</v>
      </c>
    </row>
    <row r="657" spans="1:23" s="272" customFormat="1" ht="18" customHeight="1" x14ac:dyDescent="0.3">
      <c r="A657" s="295" t="s">
        <v>3627</v>
      </c>
      <c r="B657" s="292">
        <v>5064433</v>
      </c>
      <c r="C657" s="290" t="s">
        <v>6795</v>
      </c>
      <c r="D657" s="288">
        <v>44673</v>
      </c>
      <c r="E657" s="279" t="s">
        <v>594</v>
      </c>
      <c r="F657" s="289">
        <v>44653</v>
      </c>
      <c r="G657" s="135" t="s">
        <v>5711</v>
      </c>
      <c r="H657" s="135" t="s">
        <v>92</v>
      </c>
      <c r="I657" s="281" t="s">
        <v>2454</v>
      </c>
      <c r="J657" s="281" t="s">
        <v>18</v>
      </c>
      <c r="K657" s="281" t="s">
        <v>9005</v>
      </c>
      <c r="L657" s="135" t="s">
        <v>20</v>
      </c>
      <c r="M657" s="5" t="s">
        <v>5712</v>
      </c>
      <c r="N657" s="284">
        <v>44688</v>
      </c>
      <c r="O657" s="283">
        <v>44687</v>
      </c>
      <c r="P657" s="283">
        <v>44688</v>
      </c>
      <c r="Q657" s="284">
        <v>44687</v>
      </c>
      <c r="R657" s="285" t="s">
        <v>4685</v>
      </c>
      <c r="S657" s="284"/>
      <c r="T657" s="286" t="s">
        <v>623</v>
      </c>
      <c r="U657" s="291" t="s">
        <v>3900</v>
      </c>
      <c r="V657" s="135" t="s">
        <v>2821</v>
      </c>
      <c r="W657" s="302" t="s">
        <v>5736</v>
      </c>
    </row>
    <row r="658" spans="1:23" s="272" customFormat="1" ht="18" customHeight="1" x14ac:dyDescent="0.3">
      <c r="A658" s="295" t="s">
        <v>1581</v>
      </c>
      <c r="B658" s="276" t="s">
        <v>630</v>
      </c>
      <c r="C658" s="277" t="s">
        <v>630</v>
      </c>
      <c r="D658" s="288">
        <v>44667</v>
      </c>
      <c r="E658" s="279" t="s">
        <v>630</v>
      </c>
      <c r="F658" s="289">
        <v>44653</v>
      </c>
      <c r="G658" s="135" t="s">
        <v>5713</v>
      </c>
      <c r="H658" s="135" t="s">
        <v>57</v>
      </c>
      <c r="I658" s="281" t="s">
        <v>8538</v>
      </c>
      <c r="J658" s="281" t="s">
        <v>45</v>
      </c>
      <c r="K658" s="281" t="s">
        <v>9009</v>
      </c>
      <c r="L658" s="135" t="s">
        <v>20</v>
      </c>
      <c r="M658" s="5" t="s">
        <v>5714</v>
      </c>
      <c r="N658" s="282" t="s">
        <v>1253</v>
      </c>
      <c r="O658" s="283" t="s">
        <v>1253</v>
      </c>
      <c r="P658" s="283" t="s">
        <v>1253</v>
      </c>
      <c r="Q658" s="284" t="s">
        <v>1253</v>
      </c>
      <c r="R658" s="285" t="s">
        <v>4482</v>
      </c>
      <c r="S658" s="280" t="s">
        <v>1253</v>
      </c>
      <c r="T658" s="286" t="s">
        <v>623</v>
      </c>
      <c r="U658" s="291" t="s">
        <v>3900</v>
      </c>
      <c r="V658" s="135"/>
      <c r="W658" s="276" t="s">
        <v>630</v>
      </c>
    </row>
    <row r="659" spans="1:23" s="272" customFormat="1" ht="18" customHeight="1" x14ac:dyDescent="0.3">
      <c r="A659" s="295" t="s">
        <v>3627</v>
      </c>
      <c r="B659" s="135">
        <v>5100840</v>
      </c>
      <c r="C659" s="290" t="s">
        <v>6796</v>
      </c>
      <c r="D659" s="288">
        <v>44694</v>
      </c>
      <c r="E659" s="279" t="s">
        <v>594</v>
      </c>
      <c r="F659" s="289">
        <v>44653</v>
      </c>
      <c r="G659" s="135" t="s">
        <v>5715</v>
      </c>
      <c r="H659" s="135" t="s">
        <v>50</v>
      </c>
      <c r="I659" s="281" t="s">
        <v>17</v>
      </c>
      <c r="J659" s="281" t="s">
        <v>45</v>
      </c>
      <c r="K659" s="281" t="s">
        <v>9009</v>
      </c>
      <c r="L659" s="194" t="s">
        <v>74</v>
      </c>
      <c r="M659" s="5" t="s">
        <v>5716</v>
      </c>
      <c r="N659" s="282">
        <v>44713</v>
      </c>
      <c r="O659" s="283">
        <v>44700</v>
      </c>
      <c r="P659" s="283">
        <v>44700</v>
      </c>
      <c r="Q659" s="284">
        <v>44701</v>
      </c>
      <c r="R659" s="285" t="s">
        <v>4495</v>
      </c>
      <c r="S659" s="284"/>
      <c r="T659" s="286" t="s">
        <v>609</v>
      </c>
      <c r="U659" s="291" t="s">
        <v>3900</v>
      </c>
      <c r="V659" s="135" t="s">
        <v>3901</v>
      </c>
      <c r="W659" s="313" t="s">
        <v>5737</v>
      </c>
    </row>
    <row r="660" spans="1:23" s="272" customFormat="1" ht="18" customHeight="1" x14ac:dyDescent="0.3">
      <c r="A660" s="295" t="s">
        <v>3627</v>
      </c>
      <c r="B660" s="135">
        <v>5046711</v>
      </c>
      <c r="C660" s="290" t="s">
        <v>6797</v>
      </c>
      <c r="D660" s="288">
        <v>44678</v>
      </c>
      <c r="E660" s="279" t="s">
        <v>594</v>
      </c>
      <c r="F660" s="289">
        <v>44653</v>
      </c>
      <c r="G660" s="135" t="s">
        <v>5717</v>
      </c>
      <c r="H660" s="135" t="s">
        <v>92</v>
      </c>
      <c r="I660" s="281" t="s">
        <v>2454</v>
      </c>
      <c r="J660" s="281" t="s">
        <v>45</v>
      </c>
      <c r="K660" s="281" t="s">
        <v>9009</v>
      </c>
      <c r="L660" s="135" t="s">
        <v>20</v>
      </c>
      <c r="M660" s="5" t="s">
        <v>5718</v>
      </c>
      <c r="N660" s="282">
        <v>44685</v>
      </c>
      <c r="O660" s="283">
        <v>44682</v>
      </c>
      <c r="P660" s="283">
        <v>44678</v>
      </c>
      <c r="Q660" s="284">
        <v>44681</v>
      </c>
      <c r="R660" s="285" t="s">
        <v>4495</v>
      </c>
      <c r="S660" s="284"/>
      <c r="T660" s="286" t="s">
        <v>609</v>
      </c>
      <c r="U660" s="291" t="s">
        <v>3900</v>
      </c>
      <c r="V660" s="135" t="s">
        <v>2821</v>
      </c>
      <c r="W660" s="302" t="s">
        <v>5738</v>
      </c>
    </row>
    <row r="661" spans="1:23" s="272" customFormat="1" ht="18" customHeight="1" x14ac:dyDescent="0.3">
      <c r="A661" s="295" t="s">
        <v>5</v>
      </c>
      <c r="B661" s="124" t="s">
        <v>319</v>
      </c>
      <c r="C661" s="277"/>
      <c r="D661" s="288"/>
      <c r="E661" s="279"/>
      <c r="F661" s="289">
        <v>44655</v>
      </c>
      <c r="G661" s="135" t="s">
        <v>5721</v>
      </c>
      <c r="H661" s="135" t="s">
        <v>4126</v>
      </c>
      <c r="I661" s="281" t="s">
        <v>8538</v>
      </c>
      <c r="J661" s="281" t="s">
        <v>18</v>
      </c>
      <c r="K661" s="281" t="s">
        <v>9005</v>
      </c>
      <c r="L661" s="135" t="s">
        <v>20</v>
      </c>
      <c r="M661" s="5" t="s">
        <v>5722</v>
      </c>
      <c r="N661" s="282"/>
      <c r="O661" s="283"/>
      <c r="P661" s="283"/>
      <c r="Q661" s="284"/>
      <c r="R661" s="285" t="s">
        <v>4686</v>
      </c>
      <c r="S661" s="284"/>
      <c r="T661" s="286" t="s">
        <v>623</v>
      </c>
      <c r="U661" s="291" t="s">
        <v>3900</v>
      </c>
      <c r="V661" s="135"/>
      <c r="W661" s="302" t="s">
        <v>5741</v>
      </c>
    </row>
    <row r="662" spans="1:23" s="272" customFormat="1" ht="18" customHeight="1" x14ac:dyDescent="0.3">
      <c r="A662" s="295" t="s">
        <v>3627</v>
      </c>
      <c r="B662" s="135">
        <v>5008922</v>
      </c>
      <c r="C662" s="290" t="s">
        <v>6798</v>
      </c>
      <c r="D662" s="288">
        <v>44655</v>
      </c>
      <c r="E662" s="279" t="s">
        <v>594</v>
      </c>
      <c r="F662" s="289">
        <v>44655</v>
      </c>
      <c r="G662" s="135" t="s">
        <v>5723</v>
      </c>
      <c r="H662" s="135" t="s">
        <v>250</v>
      </c>
      <c r="I662" s="281" t="s">
        <v>4644</v>
      </c>
      <c r="J662" s="281" t="s">
        <v>632</v>
      </c>
      <c r="K662" s="281" t="s">
        <v>9006</v>
      </c>
      <c r="L662" s="135" t="s">
        <v>20</v>
      </c>
      <c r="M662" s="5" t="s">
        <v>5724</v>
      </c>
      <c r="N662" s="284">
        <v>44685</v>
      </c>
      <c r="O662" s="284">
        <v>44679</v>
      </c>
      <c r="P662" s="284">
        <v>44679</v>
      </c>
      <c r="Q662" s="284">
        <v>44680</v>
      </c>
      <c r="R662" s="285" t="s">
        <v>4487</v>
      </c>
      <c r="S662" s="284"/>
      <c r="T662" s="286" t="s">
        <v>609</v>
      </c>
      <c r="U662" s="291" t="s">
        <v>3900</v>
      </c>
      <c r="V662" s="135" t="s">
        <v>2821</v>
      </c>
      <c r="W662" s="302" t="s">
        <v>5739</v>
      </c>
    </row>
    <row r="663" spans="1:23" s="272" customFormat="1" ht="18" customHeight="1" x14ac:dyDescent="0.3">
      <c r="A663" s="295" t="s">
        <v>3627</v>
      </c>
      <c r="B663" s="135">
        <v>5038061</v>
      </c>
      <c r="C663" s="290" t="s">
        <v>6799</v>
      </c>
      <c r="D663" s="288">
        <v>44656</v>
      </c>
      <c r="E663" s="279" t="s">
        <v>594</v>
      </c>
      <c r="F663" s="289">
        <v>44655</v>
      </c>
      <c r="G663" s="135" t="s">
        <v>5725</v>
      </c>
      <c r="H663" s="135" t="s">
        <v>102</v>
      </c>
      <c r="I663" s="281" t="s">
        <v>685</v>
      </c>
      <c r="J663" s="281" t="s">
        <v>45</v>
      </c>
      <c r="K663" s="281" t="s">
        <v>9009</v>
      </c>
      <c r="L663" s="135" t="s">
        <v>27</v>
      </c>
      <c r="M663" s="5" t="s">
        <v>5726</v>
      </c>
      <c r="N663" s="284">
        <v>44675</v>
      </c>
      <c r="O663" s="284">
        <v>44669</v>
      </c>
      <c r="P663" s="284">
        <v>44669</v>
      </c>
      <c r="Q663" s="284">
        <v>44669</v>
      </c>
      <c r="R663" s="285" t="s">
        <v>4482</v>
      </c>
      <c r="S663" s="284"/>
      <c r="T663" s="286" t="s">
        <v>609</v>
      </c>
      <c r="U663" s="291" t="s">
        <v>3900</v>
      </c>
      <c r="V663" s="135" t="s">
        <v>5568</v>
      </c>
      <c r="W663" s="302" t="s">
        <v>5740</v>
      </c>
    </row>
    <row r="664" spans="1:23" s="272" customFormat="1" ht="18" customHeight="1" x14ac:dyDescent="0.3">
      <c r="A664" s="295" t="s">
        <v>3627</v>
      </c>
      <c r="B664" s="135">
        <v>5029995</v>
      </c>
      <c r="C664" s="290" t="s">
        <v>6800</v>
      </c>
      <c r="D664" s="288">
        <v>44656</v>
      </c>
      <c r="E664" s="279" t="s">
        <v>594</v>
      </c>
      <c r="F664" s="289">
        <v>44655</v>
      </c>
      <c r="G664" s="135" t="s">
        <v>5743</v>
      </c>
      <c r="H664" s="135" t="s">
        <v>250</v>
      </c>
      <c r="I664" s="281" t="s">
        <v>4644</v>
      </c>
      <c r="J664" s="281" t="s">
        <v>626</v>
      </c>
      <c r="K664" s="281" t="s">
        <v>9003</v>
      </c>
      <c r="L664" s="135" t="s">
        <v>20</v>
      </c>
      <c r="M664" s="5" t="s">
        <v>5744</v>
      </c>
      <c r="N664" s="282">
        <v>44671</v>
      </c>
      <c r="O664" s="283">
        <v>44665</v>
      </c>
      <c r="P664" s="283">
        <v>44665</v>
      </c>
      <c r="Q664" s="284">
        <v>44666</v>
      </c>
      <c r="R664" s="285" t="s">
        <v>4687</v>
      </c>
      <c r="S664" s="284"/>
      <c r="T664" s="286" t="s">
        <v>605</v>
      </c>
      <c r="U664" s="291" t="s">
        <v>3900</v>
      </c>
      <c r="V664" s="135" t="s">
        <v>5568</v>
      </c>
      <c r="W664" s="302" t="s">
        <v>5755</v>
      </c>
    </row>
    <row r="665" spans="1:23" s="272" customFormat="1" ht="18" customHeight="1" x14ac:dyDescent="0.3">
      <c r="A665" s="295" t="s">
        <v>3627</v>
      </c>
      <c r="B665" s="135">
        <v>5135596</v>
      </c>
      <c r="C665" s="277" t="s">
        <v>6963</v>
      </c>
      <c r="D665" s="288">
        <v>44718</v>
      </c>
      <c r="E665" s="279" t="s">
        <v>594</v>
      </c>
      <c r="F665" s="289">
        <v>44655</v>
      </c>
      <c r="G665" s="135" t="s">
        <v>5745</v>
      </c>
      <c r="H665" s="135" t="s">
        <v>32</v>
      </c>
      <c r="I665" s="281" t="s">
        <v>685</v>
      </c>
      <c r="J665" s="281" t="s">
        <v>18</v>
      </c>
      <c r="K665" s="281" t="s">
        <v>9005</v>
      </c>
      <c r="L665" s="135" t="s">
        <v>20</v>
      </c>
      <c r="M665" s="5" t="s">
        <v>5746</v>
      </c>
      <c r="N665" s="282">
        <v>44730</v>
      </c>
      <c r="O665" s="283">
        <v>44727</v>
      </c>
      <c r="P665" s="283">
        <v>44723</v>
      </c>
      <c r="Q665" s="284">
        <v>44728</v>
      </c>
      <c r="R665" s="285" t="s">
        <v>4686</v>
      </c>
      <c r="S665" s="284"/>
      <c r="T665" s="286" t="s">
        <v>623</v>
      </c>
      <c r="U665" s="291" t="s">
        <v>3900</v>
      </c>
      <c r="V665" s="135" t="s">
        <v>3901</v>
      </c>
      <c r="W665" s="302" t="s">
        <v>5756</v>
      </c>
    </row>
    <row r="666" spans="1:23" s="272" customFormat="1" ht="18" customHeight="1" x14ac:dyDescent="0.3">
      <c r="A666" s="295" t="s">
        <v>5</v>
      </c>
      <c r="B666" s="124" t="s">
        <v>319</v>
      </c>
      <c r="C666" s="277"/>
      <c r="D666" s="288"/>
      <c r="E666" s="279"/>
      <c r="F666" s="289">
        <v>44655</v>
      </c>
      <c r="G666" s="135" t="s">
        <v>5747</v>
      </c>
      <c r="H666" s="135" t="s">
        <v>686</v>
      </c>
      <c r="I666" s="281" t="s">
        <v>8862</v>
      </c>
      <c r="J666" s="281" t="s">
        <v>18</v>
      </c>
      <c r="K666" s="281" t="s">
        <v>9005</v>
      </c>
      <c r="L666" s="135" t="s">
        <v>20</v>
      </c>
      <c r="M666" s="5" t="s">
        <v>5748</v>
      </c>
      <c r="N666" s="282"/>
      <c r="O666" s="283"/>
      <c r="P666" s="283"/>
      <c r="Q666" s="284"/>
      <c r="R666" s="285" t="s">
        <v>4686</v>
      </c>
      <c r="S666" s="284"/>
      <c r="T666" s="286" t="s">
        <v>623</v>
      </c>
      <c r="U666" s="291" t="s">
        <v>3900</v>
      </c>
      <c r="V666" s="135"/>
      <c r="W666" s="302" t="s">
        <v>5757</v>
      </c>
    </row>
    <row r="667" spans="1:23" s="272" customFormat="1" ht="18" customHeight="1" x14ac:dyDescent="0.3">
      <c r="A667" s="295" t="s">
        <v>1581</v>
      </c>
      <c r="B667" s="276" t="s">
        <v>630</v>
      </c>
      <c r="C667" s="277" t="s">
        <v>630</v>
      </c>
      <c r="D667" s="288">
        <v>44662</v>
      </c>
      <c r="E667" s="279" t="s">
        <v>630</v>
      </c>
      <c r="F667" s="289">
        <v>44655</v>
      </c>
      <c r="G667" s="135" t="s">
        <v>5874</v>
      </c>
      <c r="H667" s="135" t="s">
        <v>4712</v>
      </c>
      <c r="I667" s="281" t="s">
        <v>17</v>
      </c>
      <c r="J667" s="281" t="s">
        <v>632</v>
      </c>
      <c r="K667" s="281" t="s">
        <v>9006</v>
      </c>
      <c r="L667" s="135" t="s">
        <v>11</v>
      </c>
      <c r="M667" s="5" t="s">
        <v>5750</v>
      </c>
      <c r="N667" s="282" t="s">
        <v>1253</v>
      </c>
      <c r="O667" s="283" t="s">
        <v>1253</v>
      </c>
      <c r="P667" s="283" t="s">
        <v>1253</v>
      </c>
      <c r="Q667" s="284" t="s">
        <v>1253</v>
      </c>
      <c r="R667" s="285" t="s">
        <v>4484</v>
      </c>
      <c r="S667" s="280" t="s">
        <v>1253</v>
      </c>
      <c r="T667" s="286" t="s">
        <v>623</v>
      </c>
      <c r="U667" s="291" t="s">
        <v>3900</v>
      </c>
      <c r="V667" s="135"/>
      <c r="W667" s="276" t="s">
        <v>630</v>
      </c>
    </row>
    <row r="668" spans="1:23" s="272" customFormat="1" ht="18" customHeight="1" x14ac:dyDescent="0.3">
      <c r="A668" s="295" t="s">
        <v>1581</v>
      </c>
      <c r="B668" s="276" t="s">
        <v>630</v>
      </c>
      <c r="C668" s="277" t="s">
        <v>630</v>
      </c>
      <c r="D668" s="288">
        <v>44714</v>
      </c>
      <c r="E668" s="279" t="s">
        <v>630</v>
      </c>
      <c r="F668" s="289">
        <v>44655</v>
      </c>
      <c r="G668" s="135" t="s">
        <v>5751</v>
      </c>
      <c r="H668" s="135" t="s">
        <v>3708</v>
      </c>
      <c r="I668" s="281" t="s">
        <v>2454</v>
      </c>
      <c r="J668" s="281" t="s">
        <v>622</v>
      </c>
      <c r="K668" s="281" t="s">
        <v>9007</v>
      </c>
      <c r="L668" s="135" t="s">
        <v>27</v>
      </c>
      <c r="M668" s="5" t="s">
        <v>5752</v>
      </c>
      <c r="N668" s="282" t="s">
        <v>1253</v>
      </c>
      <c r="O668" s="283" t="s">
        <v>1253</v>
      </c>
      <c r="P668" s="283" t="s">
        <v>1253</v>
      </c>
      <c r="Q668" s="284" t="s">
        <v>1253</v>
      </c>
      <c r="R668" s="285" t="s">
        <v>6544</v>
      </c>
      <c r="S668" s="280" t="s">
        <v>1253</v>
      </c>
      <c r="T668" s="286" t="s">
        <v>623</v>
      </c>
      <c r="U668" s="291" t="s">
        <v>3900</v>
      </c>
      <c r="V668" s="135"/>
      <c r="W668" s="276" t="s">
        <v>630</v>
      </c>
    </row>
    <row r="669" spans="1:23" s="272" customFormat="1" ht="18" customHeight="1" x14ac:dyDescent="0.3">
      <c r="A669" s="295" t="s">
        <v>3627</v>
      </c>
      <c r="B669" s="124">
        <v>5055513</v>
      </c>
      <c r="C669" s="290" t="s">
        <v>6801</v>
      </c>
      <c r="D669" s="288">
        <v>44670</v>
      </c>
      <c r="E669" s="279" t="s">
        <v>594</v>
      </c>
      <c r="F669" s="289">
        <v>44655</v>
      </c>
      <c r="G669" s="135" t="s">
        <v>5753</v>
      </c>
      <c r="H669" s="135" t="s">
        <v>725</v>
      </c>
      <c r="I669" s="281" t="s">
        <v>2454</v>
      </c>
      <c r="J669" s="281" t="s">
        <v>160</v>
      </c>
      <c r="K669" s="281" t="s">
        <v>9010</v>
      </c>
      <c r="L669" s="135" t="s">
        <v>20</v>
      </c>
      <c r="M669" s="5" t="s">
        <v>5754</v>
      </c>
      <c r="N669" s="284">
        <v>44695</v>
      </c>
      <c r="O669" s="283">
        <v>44683</v>
      </c>
      <c r="P669" s="284">
        <v>44680</v>
      </c>
      <c r="Q669" s="284">
        <v>44681</v>
      </c>
      <c r="R669" s="285" t="s">
        <v>4493</v>
      </c>
      <c r="S669" s="284"/>
      <c r="T669" s="286" t="s">
        <v>609</v>
      </c>
      <c r="U669" s="291" t="s">
        <v>3900</v>
      </c>
      <c r="V669" s="135" t="s">
        <v>2821</v>
      </c>
      <c r="W669" s="302" t="s">
        <v>5759</v>
      </c>
    </row>
    <row r="670" spans="1:23" s="272" customFormat="1" ht="18" customHeight="1" x14ac:dyDescent="0.3">
      <c r="A670" s="295" t="s">
        <v>3627</v>
      </c>
      <c r="B670" s="135">
        <v>5029363</v>
      </c>
      <c r="C670" s="290" t="s">
        <v>6802</v>
      </c>
      <c r="D670" s="288">
        <v>44656</v>
      </c>
      <c r="E670" s="279" t="s">
        <v>594</v>
      </c>
      <c r="F670" s="289">
        <v>44656</v>
      </c>
      <c r="G670" s="135" t="s">
        <v>5760</v>
      </c>
      <c r="H670" s="135" t="s">
        <v>4738</v>
      </c>
      <c r="I670" s="281" t="s">
        <v>2454</v>
      </c>
      <c r="J670" s="281" t="s">
        <v>38</v>
      </c>
      <c r="K670" s="281" t="s">
        <v>9001</v>
      </c>
      <c r="L670" s="135" t="s">
        <v>40</v>
      </c>
      <c r="M670" s="5" t="s">
        <v>5761</v>
      </c>
      <c r="N670" s="282">
        <v>44685</v>
      </c>
      <c r="O670" s="283">
        <v>44682</v>
      </c>
      <c r="P670" s="283">
        <v>44680</v>
      </c>
      <c r="Q670" s="284">
        <v>44681</v>
      </c>
      <c r="R670" s="285" t="s">
        <v>4489</v>
      </c>
      <c r="S670" s="284"/>
      <c r="T670" s="286" t="s">
        <v>623</v>
      </c>
      <c r="U670" s="291" t="s">
        <v>3900</v>
      </c>
      <c r="V670" s="135" t="s">
        <v>2821</v>
      </c>
      <c r="W670" s="302" t="s">
        <v>5771</v>
      </c>
    </row>
    <row r="671" spans="1:23" s="272" customFormat="1" ht="18" customHeight="1" x14ac:dyDescent="0.3">
      <c r="A671" s="295" t="s">
        <v>1581</v>
      </c>
      <c r="B671" s="276" t="s">
        <v>630</v>
      </c>
      <c r="C671" s="277" t="s">
        <v>630</v>
      </c>
      <c r="D671" s="288">
        <v>44660</v>
      </c>
      <c r="E671" s="279" t="s">
        <v>630</v>
      </c>
      <c r="F671" s="289">
        <v>44656</v>
      </c>
      <c r="G671" s="135" t="s">
        <v>5765</v>
      </c>
      <c r="H671" s="135" t="s">
        <v>137</v>
      </c>
      <c r="I671" s="281" t="s">
        <v>17</v>
      </c>
      <c r="J671" s="281" t="s">
        <v>645</v>
      </c>
      <c r="K671" s="281" t="s">
        <v>9002</v>
      </c>
      <c r="L671" s="135" t="s">
        <v>20</v>
      </c>
      <c r="M671" s="5" t="s">
        <v>5766</v>
      </c>
      <c r="N671" s="282" t="s">
        <v>1253</v>
      </c>
      <c r="O671" s="283" t="s">
        <v>1253</v>
      </c>
      <c r="P671" s="283" t="s">
        <v>1253</v>
      </c>
      <c r="Q671" s="284" t="s">
        <v>1253</v>
      </c>
      <c r="R671" s="285" t="s">
        <v>4490</v>
      </c>
      <c r="S671" s="280" t="s">
        <v>1253</v>
      </c>
      <c r="T671" s="286" t="s">
        <v>623</v>
      </c>
      <c r="U671" s="291" t="s">
        <v>3900</v>
      </c>
      <c r="V671" s="135"/>
      <c r="W671" s="276" t="s">
        <v>630</v>
      </c>
    </row>
    <row r="672" spans="1:23" s="272" customFormat="1" ht="18" customHeight="1" x14ac:dyDescent="0.3">
      <c r="A672" s="295" t="s">
        <v>3627</v>
      </c>
      <c r="B672" s="136">
        <v>5028681</v>
      </c>
      <c r="C672" s="290" t="s">
        <v>6803</v>
      </c>
      <c r="D672" s="288">
        <v>44669</v>
      </c>
      <c r="E672" s="279" t="s">
        <v>594</v>
      </c>
      <c r="F672" s="289">
        <v>44656</v>
      </c>
      <c r="G672" s="135" t="s">
        <v>5767</v>
      </c>
      <c r="H672" s="135" t="s">
        <v>4738</v>
      </c>
      <c r="I672" s="281" t="s">
        <v>2454</v>
      </c>
      <c r="J672" s="281" t="s">
        <v>645</v>
      </c>
      <c r="K672" s="281" t="s">
        <v>9002</v>
      </c>
      <c r="L672" s="135" t="s">
        <v>20</v>
      </c>
      <c r="M672" s="5" t="s">
        <v>5768</v>
      </c>
      <c r="N672" s="282">
        <v>44670</v>
      </c>
      <c r="O672" s="283">
        <v>44669</v>
      </c>
      <c r="P672" s="283">
        <v>44669</v>
      </c>
      <c r="Q672" s="284">
        <v>44669</v>
      </c>
      <c r="R672" s="285" t="s">
        <v>4490</v>
      </c>
      <c r="S672" s="284"/>
      <c r="T672" s="286" t="s">
        <v>623</v>
      </c>
      <c r="U672" s="291" t="s">
        <v>3900</v>
      </c>
      <c r="V672" s="135" t="s">
        <v>5568</v>
      </c>
      <c r="W672" s="314" t="s">
        <v>5772</v>
      </c>
    </row>
    <row r="673" spans="1:23" s="272" customFormat="1" ht="18" customHeight="1" x14ac:dyDescent="0.3">
      <c r="A673" s="295" t="s">
        <v>3627</v>
      </c>
      <c r="B673" s="135">
        <v>5046696</v>
      </c>
      <c r="C673" s="290" t="s">
        <v>6804</v>
      </c>
      <c r="D673" s="288">
        <v>44660</v>
      </c>
      <c r="E673" s="279" t="s">
        <v>594</v>
      </c>
      <c r="F673" s="289">
        <v>44656</v>
      </c>
      <c r="G673" s="135" t="s">
        <v>4465</v>
      </c>
      <c r="H673" s="135" t="s">
        <v>32</v>
      </c>
      <c r="I673" s="281" t="s">
        <v>685</v>
      </c>
      <c r="J673" s="281" t="s">
        <v>18</v>
      </c>
      <c r="K673" s="281" t="s">
        <v>9005</v>
      </c>
      <c r="L673" s="135" t="s">
        <v>27</v>
      </c>
      <c r="M673" s="5" t="s">
        <v>5769</v>
      </c>
      <c r="N673" s="282">
        <v>44677</v>
      </c>
      <c r="O673" s="283">
        <v>44672</v>
      </c>
      <c r="P673" s="283">
        <v>44672</v>
      </c>
      <c r="Q673" s="284">
        <v>44672</v>
      </c>
      <c r="R673" s="285" t="s">
        <v>4686</v>
      </c>
      <c r="S673" s="284"/>
      <c r="T673" s="286" t="s">
        <v>623</v>
      </c>
      <c r="U673" s="291" t="s">
        <v>3900</v>
      </c>
      <c r="V673" s="135" t="s">
        <v>5568</v>
      </c>
      <c r="W673" s="302" t="s">
        <v>5276</v>
      </c>
    </row>
    <row r="674" spans="1:23" s="272" customFormat="1" ht="18" customHeight="1" x14ac:dyDescent="0.3">
      <c r="A674" s="295" t="s">
        <v>3627</v>
      </c>
      <c r="B674" s="124">
        <v>5020586</v>
      </c>
      <c r="C674" s="290" t="s">
        <v>6805</v>
      </c>
      <c r="D674" s="288">
        <v>44663</v>
      </c>
      <c r="E674" s="279" t="s">
        <v>594</v>
      </c>
      <c r="F674" s="289">
        <v>44656</v>
      </c>
      <c r="G674" s="135" t="s">
        <v>5551</v>
      </c>
      <c r="H674" s="135" t="s">
        <v>50</v>
      </c>
      <c r="I674" s="281" t="s">
        <v>17</v>
      </c>
      <c r="J674" s="281" t="s">
        <v>626</v>
      </c>
      <c r="K674" s="281" t="s">
        <v>9003</v>
      </c>
      <c r="L674" s="135" t="s">
        <v>20</v>
      </c>
      <c r="M674" s="5" t="s">
        <v>5770</v>
      </c>
      <c r="N674" s="284">
        <v>44668</v>
      </c>
      <c r="O674" s="284">
        <v>44664</v>
      </c>
      <c r="P674" s="284">
        <v>44664</v>
      </c>
      <c r="Q674" s="284">
        <v>44664</v>
      </c>
      <c r="R674" s="285" t="s">
        <v>6464</v>
      </c>
      <c r="S674" s="284"/>
      <c r="T674" s="286" t="s">
        <v>623</v>
      </c>
      <c r="U674" s="291" t="s">
        <v>3900</v>
      </c>
      <c r="V674" s="135" t="s">
        <v>5568</v>
      </c>
      <c r="W674" s="302" t="s">
        <v>5563</v>
      </c>
    </row>
    <row r="675" spans="1:23" s="272" customFormat="1" ht="18" customHeight="1" x14ac:dyDescent="0.3">
      <c r="A675" s="295" t="s">
        <v>5</v>
      </c>
      <c r="B675" s="135" t="s">
        <v>2859</v>
      </c>
      <c r="C675" s="277"/>
      <c r="D675" s="288">
        <v>44711</v>
      </c>
      <c r="E675" s="279"/>
      <c r="F675" s="289">
        <v>44659</v>
      </c>
      <c r="G675" s="135" t="s">
        <v>5774</v>
      </c>
      <c r="H675" s="135" t="s">
        <v>50</v>
      </c>
      <c r="I675" s="281" t="s">
        <v>17</v>
      </c>
      <c r="J675" s="281" t="s">
        <v>38</v>
      </c>
      <c r="K675" s="281" t="s">
        <v>9001</v>
      </c>
      <c r="L675" s="135" t="s">
        <v>20</v>
      </c>
      <c r="M675" s="5" t="s">
        <v>5775</v>
      </c>
      <c r="N675" s="282"/>
      <c r="O675" s="283"/>
      <c r="P675" s="283"/>
      <c r="Q675" s="284"/>
      <c r="R675" s="285" t="s">
        <v>4489</v>
      </c>
      <c r="S675" s="284"/>
      <c r="T675" s="286" t="s">
        <v>623</v>
      </c>
      <c r="U675" s="291" t="s">
        <v>3900</v>
      </c>
      <c r="V675" s="135"/>
      <c r="W675" s="311" t="s">
        <v>5781</v>
      </c>
    </row>
    <row r="676" spans="1:23" s="272" customFormat="1" ht="18" customHeight="1" x14ac:dyDescent="0.3">
      <c r="A676" s="295" t="s">
        <v>3627</v>
      </c>
      <c r="B676" s="135">
        <v>5028684</v>
      </c>
      <c r="C676" s="290" t="s">
        <v>6806</v>
      </c>
      <c r="D676" s="288"/>
      <c r="E676" s="279" t="s">
        <v>594</v>
      </c>
      <c r="F676" s="289">
        <v>44659</v>
      </c>
      <c r="G676" s="135" t="s">
        <v>5776</v>
      </c>
      <c r="H676" s="135" t="s">
        <v>4738</v>
      </c>
      <c r="I676" s="281" t="s">
        <v>2454</v>
      </c>
      <c r="J676" s="281" t="s">
        <v>645</v>
      </c>
      <c r="K676" s="281" t="s">
        <v>9002</v>
      </c>
      <c r="L676" s="135" t="s">
        <v>27</v>
      </c>
      <c r="M676" s="5" t="s">
        <v>5777</v>
      </c>
      <c r="N676" s="282">
        <v>44678</v>
      </c>
      <c r="O676" s="283">
        <v>44676</v>
      </c>
      <c r="P676" s="283">
        <v>44676</v>
      </c>
      <c r="Q676" s="284">
        <v>44676</v>
      </c>
      <c r="R676" s="285" t="s">
        <v>4490</v>
      </c>
      <c r="S676" s="284"/>
      <c r="T676" s="286" t="s">
        <v>605</v>
      </c>
      <c r="U676" s="291" t="s">
        <v>3900</v>
      </c>
      <c r="V676" s="135" t="s">
        <v>5568</v>
      </c>
      <c r="W676" s="311" t="s">
        <v>5782</v>
      </c>
    </row>
    <row r="677" spans="1:23" s="272" customFormat="1" ht="18" customHeight="1" x14ac:dyDescent="0.3">
      <c r="A677" s="295" t="s">
        <v>5</v>
      </c>
      <c r="B677" s="124" t="s">
        <v>319</v>
      </c>
      <c r="C677" s="277"/>
      <c r="D677" s="288"/>
      <c r="E677" s="279"/>
      <c r="F677" s="289">
        <v>44659</v>
      </c>
      <c r="G677" s="135" t="s">
        <v>3513</v>
      </c>
      <c r="H677" s="135" t="s">
        <v>16</v>
      </c>
      <c r="I677" s="281" t="s">
        <v>7086</v>
      </c>
      <c r="J677" s="281" t="s">
        <v>45</v>
      </c>
      <c r="K677" s="281" t="s">
        <v>9009</v>
      </c>
      <c r="L677" s="135" t="s">
        <v>20</v>
      </c>
      <c r="M677" s="5" t="s">
        <v>5778</v>
      </c>
      <c r="N677" s="282"/>
      <c r="O677" s="283"/>
      <c r="P677" s="283"/>
      <c r="Q677" s="284"/>
      <c r="R677" s="285" t="s">
        <v>4495</v>
      </c>
      <c r="S677" s="284"/>
      <c r="T677" s="286" t="s">
        <v>605</v>
      </c>
      <c r="U677" s="291" t="s">
        <v>3900</v>
      </c>
      <c r="V677" s="135"/>
      <c r="W677" s="311" t="s">
        <v>5783</v>
      </c>
    </row>
    <row r="678" spans="1:23" s="272" customFormat="1" ht="18" customHeight="1" x14ac:dyDescent="0.3">
      <c r="A678" s="295" t="s">
        <v>3627</v>
      </c>
      <c r="B678" s="136">
        <v>5020591</v>
      </c>
      <c r="C678" s="290" t="s">
        <v>6807</v>
      </c>
      <c r="D678" s="288">
        <v>44667</v>
      </c>
      <c r="E678" s="279" t="s">
        <v>594</v>
      </c>
      <c r="F678" s="289">
        <v>44659</v>
      </c>
      <c r="G678" s="135" t="s">
        <v>5991</v>
      </c>
      <c r="H678" s="135" t="s">
        <v>175</v>
      </c>
      <c r="I678" s="281" t="s">
        <v>8863</v>
      </c>
      <c r="J678" s="281" t="s">
        <v>45</v>
      </c>
      <c r="K678" s="281" t="s">
        <v>9009</v>
      </c>
      <c r="L678" s="135" t="s">
        <v>20</v>
      </c>
      <c r="M678" s="5" t="s">
        <v>5779</v>
      </c>
      <c r="N678" s="282">
        <v>44685</v>
      </c>
      <c r="O678" s="283">
        <v>44672</v>
      </c>
      <c r="P678" s="283">
        <v>44680</v>
      </c>
      <c r="Q678" s="284">
        <v>44676</v>
      </c>
      <c r="R678" s="285" t="s">
        <v>4482</v>
      </c>
      <c r="S678" s="284"/>
      <c r="T678" s="286" t="s">
        <v>609</v>
      </c>
      <c r="U678" s="291" t="s">
        <v>3900</v>
      </c>
      <c r="V678" s="135" t="s">
        <v>2821</v>
      </c>
      <c r="W678" s="311" t="s">
        <v>5784</v>
      </c>
    </row>
    <row r="679" spans="1:23" s="272" customFormat="1" ht="18" customHeight="1" x14ac:dyDescent="0.3">
      <c r="A679" s="295" t="s">
        <v>3627</v>
      </c>
      <c r="B679" s="135">
        <v>5109931</v>
      </c>
      <c r="C679" s="290" t="s">
        <v>6808</v>
      </c>
      <c r="D679" s="288">
        <v>44711</v>
      </c>
      <c r="E679" s="279" t="s">
        <v>594</v>
      </c>
      <c r="F679" s="289">
        <v>44659</v>
      </c>
      <c r="G679" s="135" t="s">
        <v>5785</v>
      </c>
      <c r="H679" s="135" t="s">
        <v>686</v>
      </c>
      <c r="I679" s="281" t="s">
        <v>8862</v>
      </c>
      <c r="J679" s="281" t="s">
        <v>645</v>
      </c>
      <c r="K679" s="281" t="s">
        <v>9002</v>
      </c>
      <c r="L679" s="135" t="s">
        <v>20</v>
      </c>
      <c r="M679" s="5" t="s">
        <v>5786</v>
      </c>
      <c r="N679" s="284">
        <v>44718</v>
      </c>
      <c r="O679" s="283">
        <v>44711</v>
      </c>
      <c r="P679" s="283">
        <v>44709</v>
      </c>
      <c r="Q679" s="284">
        <v>44712</v>
      </c>
      <c r="R679" s="285" t="s">
        <v>4490</v>
      </c>
      <c r="S679" s="284"/>
      <c r="T679" s="286" t="s">
        <v>623</v>
      </c>
      <c r="U679" s="291" t="s">
        <v>3900</v>
      </c>
      <c r="V679" s="135" t="s">
        <v>3901</v>
      </c>
      <c r="W679" s="307" t="s">
        <v>5812</v>
      </c>
    </row>
    <row r="680" spans="1:23" s="272" customFormat="1" ht="18" customHeight="1" x14ac:dyDescent="0.3">
      <c r="A680" s="295" t="s">
        <v>5</v>
      </c>
      <c r="B680" s="124" t="s">
        <v>319</v>
      </c>
      <c r="C680" s="277"/>
      <c r="D680" s="288"/>
      <c r="E680" s="279"/>
      <c r="F680" s="289">
        <v>44659</v>
      </c>
      <c r="G680" s="135" t="s">
        <v>5787</v>
      </c>
      <c r="H680" s="135" t="s">
        <v>4126</v>
      </c>
      <c r="I680" s="281" t="s">
        <v>8538</v>
      </c>
      <c r="J680" s="281" t="s">
        <v>626</v>
      </c>
      <c r="K680" s="281" t="s">
        <v>9003</v>
      </c>
      <c r="L680" s="135" t="s">
        <v>20</v>
      </c>
      <c r="M680" s="5" t="s">
        <v>5788</v>
      </c>
      <c r="N680" s="282"/>
      <c r="O680" s="283"/>
      <c r="P680" s="283"/>
      <c r="Q680" s="284"/>
      <c r="R680" s="285" t="s">
        <v>6464</v>
      </c>
      <c r="S680" s="284"/>
      <c r="T680" s="286" t="s">
        <v>623</v>
      </c>
      <c r="U680" s="291" t="s">
        <v>3900</v>
      </c>
      <c r="V680" s="135"/>
      <c r="W680" s="302" t="s">
        <v>5819</v>
      </c>
    </row>
    <row r="681" spans="1:23" s="272" customFormat="1" ht="18" customHeight="1" x14ac:dyDescent="0.3">
      <c r="A681" s="295" t="s">
        <v>3627</v>
      </c>
      <c r="B681" s="135">
        <v>5052014</v>
      </c>
      <c r="C681" s="290" t="s">
        <v>6809</v>
      </c>
      <c r="D681" s="288">
        <v>44671</v>
      </c>
      <c r="E681" s="279" t="s">
        <v>594</v>
      </c>
      <c r="F681" s="289">
        <v>44659</v>
      </c>
      <c r="G681" s="135" t="s">
        <v>5789</v>
      </c>
      <c r="H681" s="135" t="s">
        <v>4712</v>
      </c>
      <c r="I681" s="281" t="s">
        <v>17</v>
      </c>
      <c r="J681" s="281" t="s">
        <v>8377</v>
      </c>
      <c r="K681" s="281" t="s">
        <v>9004</v>
      </c>
      <c r="L681" s="135" t="s">
        <v>20</v>
      </c>
      <c r="M681" s="5" t="s">
        <v>5790</v>
      </c>
      <c r="N681" s="284">
        <v>44710</v>
      </c>
      <c r="O681" s="283">
        <v>44704</v>
      </c>
      <c r="P681" s="283">
        <v>44704</v>
      </c>
      <c r="Q681" s="284">
        <v>44705</v>
      </c>
      <c r="R681" s="285" t="s">
        <v>4485</v>
      </c>
      <c r="S681" s="284"/>
      <c r="T681" s="286" t="s">
        <v>1648</v>
      </c>
      <c r="U681" s="291" t="s">
        <v>3900</v>
      </c>
      <c r="V681" s="135" t="s">
        <v>2821</v>
      </c>
      <c r="W681" s="307" t="s">
        <v>5813</v>
      </c>
    </row>
    <row r="682" spans="1:23" s="272" customFormat="1" ht="18" customHeight="1" x14ac:dyDescent="0.3">
      <c r="A682" s="295" t="s">
        <v>3627</v>
      </c>
      <c r="B682" s="135">
        <v>5070531</v>
      </c>
      <c r="C682" s="290" t="s">
        <v>6810</v>
      </c>
      <c r="D682" s="288">
        <v>44673</v>
      </c>
      <c r="E682" s="279" t="s">
        <v>594</v>
      </c>
      <c r="F682" s="289">
        <v>44659</v>
      </c>
      <c r="G682" s="135" t="s">
        <v>5791</v>
      </c>
      <c r="H682" s="135" t="s">
        <v>16</v>
      </c>
      <c r="I682" s="281" t="s">
        <v>7086</v>
      </c>
      <c r="J682" s="281" t="s">
        <v>18</v>
      </c>
      <c r="K682" s="281" t="s">
        <v>9005</v>
      </c>
      <c r="L682" s="135" t="s">
        <v>11</v>
      </c>
      <c r="M682" s="5" t="s">
        <v>5792</v>
      </c>
      <c r="N682" s="284">
        <v>44682</v>
      </c>
      <c r="O682" s="284">
        <v>44680</v>
      </c>
      <c r="P682" s="284">
        <v>44678</v>
      </c>
      <c r="Q682" s="284">
        <v>44680</v>
      </c>
      <c r="R682" s="285" t="s">
        <v>4686</v>
      </c>
      <c r="S682" s="284"/>
      <c r="T682" s="286" t="s">
        <v>623</v>
      </c>
      <c r="U682" s="291" t="s">
        <v>3900</v>
      </c>
      <c r="V682" s="135" t="s">
        <v>2821</v>
      </c>
      <c r="W682" s="307" t="s">
        <v>5814</v>
      </c>
    </row>
    <row r="683" spans="1:23" s="272" customFormat="1" ht="18" customHeight="1" x14ac:dyDescent="0.3">
      <c r="A683" s="295" t="s">
        <v>3627</v>
      </c>
      <c r="B683" s="135">
        <v>5103659</v>
      </c>
      <c r="C683" s="290" t="s">
        <v>6811</v>
      </c>
      <c r="D683" s="288">
        <v>44695</v>
      </c>
      <c r="E683" s="279" t="s">
        <v>594</v>
      </c>
      <c r="F683" s="289">
        <v>44659</v>
      </c>
      <c r="G683" s="135" t="s">
        <v>5793</v>
      </c>
      <c r="H683" s="135" t="s">
        <v>3708</v>
      </c>
      <c r="I683" s="281" t="s">
        <v>2454</v>
      </c>
      <c r="J683" s="281" t="s">
        <v>18</v>
      </c>
      <c r="K683" s="281" t="s">
        <v>9005</v>
      </c>
      <c r="L683" s="194" t="s">
        <v>20</v>
      </c>
      <c r="M683" s="5" t="s">
        <v>5794</v>
      </c>
      <c r="N683" s="284">
        <v>44713</v>
      </c>
      <c r="O683" s="283">
        <v>44712</v>
      </c>
      <c r="P683" s="283">
        <v>44706</v>
      </c>
      <c r="Q683" s="284">
        <v>44712</v>
      </c>
      <c r="R683" s="285" t="s">
        <v>4686</v>
      </c>
      <c r="S683" s="284"/>
      <c r="T683" s="286" t="s">
        <v>605</v>
      </c>
      <c r="U683" s="291" t="s">
        <v>3900</v>
      </c>
      <c r="V683" s="135" t="s">
        <v>3901</v>
      </c>
      <c r="W683" s="307" t="s">
        <v>5815</v>
      </c>
    </row>
    <row r="684" spans="1:23" s="272" customFormat="1" ht="18" customHeight="1" x14ac:dyDescent="0.3">
      <c r="A684" s="295" t="s">
        <v>3627</v>
      </c>
      <c r="B684" s="136">
        <v>5006093</v>
      </c>
      <c r="C684" s="290" t="s">
        <v>6812</v>
      </c>
      <c r="D684" s="288">
        <v>44660</v>
      </c>
      <c r="E684" s="279" t="s">
        <v>594</v>
      </c>
      <c r="F684" s="289">
        <v>44659</v>
      </c>
      <c r="G684" s="194" t="s">
        <v>7911</v>
      </c>
      <c r="H684" s="135" t="s">
        <v>25</v>
      </c>
      <c r="I684" s="281" t="s">
        <v>17</v>
      </c>
      <c r="J684" s="281" t="s">
        <v>622</v>
      </c>
      <c r="K684" s="281" t="s">
        <v>9007</v>
      </c>
      <c r="L684" s="135" t="s">
        <v>20</v>
      </c>
      <c r="M684" s="5" t="s">
        <v>5795</v>
      </c>
      <c r="N684" s="284">
        <v>44685</v>
      </c>
      <c r="O684" s="284">
        <v>44681</v>
      </c>
      <c r="P684" s="284">
        <v>44681</v>
      </c>
      <c r="Q684" s="284">
        <v>44681</v>
      </c>
      <c r="R684" s="285" t="s">
        <v>6544</v>
      </c>
      <c r="S684" s="284"/>
      <c r="T684" s="286" t="s">
        <v>609</v>
      </c>
      <c r="U684" s="291" t="s">
        <v>3900</v>
      </c>
      <c r="V684" s="135" t="s">
        <v>2821</v>
      </c>
      <c r="W684" s="307" t="s">
        <v>5816</v>
      </c>
    </row>
    <row r="685" spans="1:23" s="272" customFormat="1" ht="18" customHeight="1" x14ac:dyDescent="0.3">
      <c r="A685" s="295" t="s">
        <v>1581</v>
      </c>
      <c r="B685" s="276" t="s">
        <v>630</v>
      </c>
      <c r="C685" s="277" t="s">
        <v>630</v>
      </c>
      <c r="D685" s="288">
        <v>44721</v>
      </c>
      <c r="E685" s="279" t="s">
        <v>630</v>
      </c>
      <c r="F685" s="289">
        <v>44659</v>
      </c>
      <c r="G685" s="135" t="s">
        <v>5796</v>
      </c>
      <c r="H685" s="135" t="s">
        <v>725</v>
      </c>
      <c r="I685" s="281" t="s">
        <v>2454</v>
      </c>
      <c r="J685" s="281" t="s">
        <v>160</v>
      </c>
      <c r="K685" s="281" t="s">
        <v>9010</v>
      </c>
      <c r="L685" s="135" t="s">
        <v>20</v>
      </c>
      <c r="M685" s="5" t="s">
        <v>5797</v>
      </c>
      <c r="N685" s="282" t="s">
        <v>1253</v>
      </c>
      <c r="O685" s="283" t="s">
        <v>1253</v>
      </c>
      <c r="P685" s="283" t="s">
        <v>1253</v>
      </c>
      <c r="Q685" s="284" t="s">
        <v>1253</v>
      </c>
      <c r="R685" s="285" t="s">
        <v>4493</v>
      </c>
      <c r="S685" s="280" t="s">
        <v>1253</v>
      </c>
      <c r="T685" s="286" t="s">
        <v>609</v>
      </c>
      <c r="U685" s="291" t="s">
        <v>3900</v>
      </c>
      <c r="V685" s="135"/>
      <c r="W685" s="276" t="s">
        <v>630</v>
      </c>
    </row>
    <row r="686" spans="1:23" s="272" customFormat="1" ht="18" customHeight="1" x14ac:dyDescent="0.3">
      <c r="A686" s="295" t="s">
        <v>1581</v>
      </c>
      <c r="B686" s="276" t="s">
        <v>630</v>
      </c>
      <c r="C686" s="277" t="s">
        <v>630</v>
      </c>
      <c r="D686" s="288">
        <v>44721</v>
      </c>
      <c r="E686" s="279" t="s">
        <v>630</v>
      </c>
      <c r="F686" s="289">
        <v>44659</v>
      </c>
      <c r="G686" s="135" t="s">
        <v>5798</v>
      </c>
      <c r="H686" s="135" t="s">
        <v>725</v>
      </c>
      <c r="I686" s="281" t="s">
        <v>2454</v>
      </c>
      <c r="J686" s="281" t="s">
        <v>160</v>
      </c>
      <c r="K686" s="281" t="s">
        <v>9010</v>
      </c>
      <c r="L686" s="135" t="s">
        <v>20</v>
      </c>
      <c r="M686" s="5" t="s">
        <v>5799</v>
      </c>
      <c r="N686" s="282" t="s">
        <v>1253</v>
      </c>
      <c r="O686" s="283" t="s">
        <v>1253</v>
      </c>
      <c r="P686" s="283" t="s">
        <v>1253</v>
      </c>
      <c r="Q686" s="284" t="s">
        <v>1253</v>
      </c>
      <c r="R686" s="285" t="s">
        <v>4493</v>
      </c>
      <c r="S686" s="280" t="s">
        <v>1253</v>
      </c>
      <c r="T686" s="286" t="s">
        <v>609</v>
      </c>
      <c r="U686" s="291" t="s">
        <v>3900</v>
      </c>
      <c r="V686" s="135"/>
      <c r="W686" s="276" t="s">
        <v>630</v>
      </c>
    </row>
    <row r="687" spans="1:23" s="272" customFormat="1" ht="18" customHeight="1" x14ac:dyDescent="0.3">
      <c r="A687" s="295" t="s">
        <v>1581</v>
      </c>
      <c r="B687" s="276" t="s">
        <v>630</v>
      </c>
      <c r="C687" s="277" t="s">
        <v>630</v>
      </c>
      <c r="D687" s="288">
        <v>44721</v>
      </c>
      <c r="E687" s="279" t="s">
        <v>630</v>
      </c>
      <c r="F687" s="289">
        <v>44659</v>
      </c>
      <c r="G687" s="135" t="s">
        <v>5800</v>
      </c>
      <c r="H687" s="135" t="s">
        <v>725</v>
      </c>
      <c r="I687" s="281" t="s">
        <v>2454</v>
      </c>
      <c r="J687" s="281" t="s">
        <v>160</v>
      </c>
      <c r="K687" s="281" t="s">
        <v>9010</v>
      </c>
      <c r="L687" s="135" t="s">
        <v>20</v>
      </c>
      <c r="M687" s="5" t="s">
        <v>5801</v>
      </c>
      <c r="N687" s="282" t="s">
        <v>1253</v>
      </c>
      <c r="O687" s="283" t="s">
        <v>1253</v>
      </c>
      <c r="P687" s="283" t="s">
        <v>1253</v>
      </c>
      <c r="Q687" s="284" t="s">
        <v>1253</v>
      </c>
      <c r="R687" s="285" t="s">
        <v>4493</v>
      </c>
      <c r="S687" s="280" t="s">
        <v>1253</v>
      </c>
      <c r="T687" s="286" t="s">
        <v>609</v>
      </c>
      <c r="U687" s="291" t="s">
        <v>3900</v>
      </c>
      <c r="V687" s="135"/>
      <c r="W687" s="276" t="s">
        <v>630</v>
      </c>
    </row>
    <row r="688" spans="1:23" s="272" customFormat="1" ht="18" customHeight="1" x14ac:dyDescent="0.3">
      <c r="A688" s="295" t="s">
        <v>1581</v>
      </c>
      <c r="B688" s="276" t="s">
        <v>630</v>
      </c>
      <c r="C688" s="277" t="s">
        <v>630</v>
      </c>
      <c r="D688" s="288">
        <v>44721</v>
      </c>
      <c r="E688" s="279" t="s">
        <v>630</v>
      </c>
      <c r="F688" s="289">
        <v>44659</v>
      </c>
      <c r="G688" s="135" t="s">
        <v>5802</v>
      </c>
      <c r="H688" s="135" t="s">
        <v>725</v>
      </c>
      <c r="I688" s="281" t="s">
        <v>2454</v>
      </c>
      <c r="J688" s="281" t="s">
        <v>160</v>
      </c>
      <c r="K688" s="281" t="s">
        <v>9010</v>
      </c>
      <c r="L688" s="135" t="s">
        <v>20</v>
      </c>
      <c r="M688" s="5" t="s">
        <v>5803</v>
      </c>
      <c r="N688" s="282" t="s">
        <v>1253</v>
      </c>
      <c r="O688" s="283" t="s">
        <v>1253</v>
      </c>
      <c r="P688" s="283" t="s">
        <v>1253</v>
      </c>
      <c r="Q688" s="284" t="s">
        <v>1253</v>
      </c>
      <c r="R688" s="285" t="s">
        <v>4493</v>
      </c>
      <c r="S688" s="280" t="s">
        <v>1253</v>
      </c>
      <c r="T688" s="286" t="s">
        <v>609</v>
      </c>
      <c r="U688" s="291" t="s">
        <v>3900</v>
      </c>
      <c r="V688" s="135"/>
      <c r="W688" s="276" t="s">
        <v>630</v>
      </c>
    </row>
    <row r="689" spans="1:23" s="272" customFormat="1" ht="18" customHeight="1" x14ac:dyDescent="0.3">
      <c r="A689" s="295" t="s">
        <v>1581</v>
      </c>
      <c r="B689" s="276" t="s">
        <v>630</v>
      </c>
      <c r="C689" s="277" t="s">
        <v>630</v>
      </c>
      <c r="D689" s="288">
        <v>44721</v>
      </c>
      <c r="E689" s="279" t="s">
        <v>630</v>
      </c>
      <c r="F689" s="289">
        <v>44659</v>
      </c>
      <c r="G689" s="135" t="s">
        <v>5804</v>
      </c>
      <c r="H689" s="135" t="s">
        <v>725</v>
      </c>
      <c r="I689" s="281" t="s">
        <v>2454</v>
      </c>
      <c r="J689" s="281" t="s">
        <v>160</v>
      </c>
      <c r="K689" s="281" t="s">
        <v>9010</v>
      </c>
      <c r="L689" s="135" t="s">
        <v>20</v>
      </c>
      <c r="M689" s="5" t="s">
        <v>5805</v>
      </c>
      <c r="N689" s="282" t="s">
        <v>1253</v>
      </c>
      <c r="O689" s="283" t="s">
        <v>1253</v>
      </c>
      <c r="P689" s="283" t="s">
        <v>1253</v>
      </c>
      <c r="Q689" s="284" t="s">
        <v>1253</v>
      </c>
      <c r="R689" s="285" t="s">
        <v>4493</v>
      </c>
      <c r="S689" s="280" t="s">
        <v>1253</v>
      </c>
      <c r="T689" s="286" t="s">
        <v>609</v>
      </c>
      <c r="U689" s="291" t="s">
        <v>3900</v>
      </c>
      <c r="V689" s="135"/>
      <c r="W689" s="276" t="s">
        <v>630</v>
      </c>
    </row>
    <row r="690" spans="1:23" s="272" customFormat="1" ht="18" customHeight="1" x14ac:dyDescent="0.3">
      <c r="A690" s="295" t="s">
        <v>3627</v>
      </c>
      <c r="B690" s="135">
        <v>5028660</v>
      </c>
      <c r="C690" s="290" t="s">
        <v>6813</v>
      </c>
      <c r="D690" s="288">
        <v>44662</v>
      </c>
      <c r="E690" s="279" t="s">
        <v>594</v>
      </c>
      <c r="F690" s="289">
        <v>44660</v>
      </c>
      <c r="G690" s="135" t="s">
        <v>5806</v>
      </c>
      <c r="H690" s="135" t="s">
        <v>25</v>
      </c>
      <c r="I690" s="281" t="s">
        <v>17</v>
      </c>
      <c r="J690" s="281" t="s">
        <v>2943</v>
      </c>
      <c r="K690" s="281">
        <v>2400000</v>
      </c>
      <c r="L690" s="135" t="s">
        <v>20</v>
      </c>
      <c r="M690" s="5" t="s">
        <v>5807</v>
      </c>
      <c r="N690" s="284">
        <v>44665</v>
      </c>
      <c r="O690" s="284">
        <v>44664</v>
      </c>
      <c r="P690" s="284">
        <v>44664</v>
      </c>
      <c r="Q690" s="284">
        <v>44664</v>
      </c>
      <c r="R690" s="285" t="s">
        <v>6447</v>
      </c>
      <c r="S690" s="284"/>
      <c r="T690" s="286" t="s">
        <v>623</v>
      </c>
      <c r="U690" s="291" t="s">
        <v>3900</v>
      </c>
      <c r="V690" s="135" t="s">
        <v>5568</v>
      </c>
      <c r="W690" s="307" t="s">
        <v>5817</v>
      </c>
    </row>
    <row r="691" spans="1:23" s="272" customFormat="1" ht="18" customHeight="1" x14ac:dyDescent="0.3">
      <c r="A691" s="295" t="s">
        <v>1581</v>
      </c>
      <c r="B691" s="276" t="s">
        <v>630</v>
      </c>
      <c r="C691" s="277" t="s">
        <v>630</v>
      </c>
      <c r="D691" s="288">
        <v>44723</v>
      </c>
      <c r="E691" s="279" t="s">
        <v>630</v>
      </c>
      <c r="F691" s="289">
        <v>44660</v>
      </c>
      <c r="G691" s="135" t="s">
        <v>5808</v>
      </c>
      <c r="H691" s="135" t="s">
        <v>4712</v>
      </c>
      <c r="I691" s="281" t="s">
        <v>17</v>
      </c>
      <c r="J691" s="281" t="s">
        <v>18</v>
      </c>
      <c r="K691" s="281" t="s">
        <v>9005</v>
      </c>
      <c r="L691" s="135" t="s">
        <v>20</v>
      </c>
      <c r="M691" s="5" t="s">
        <v>5809</v>
      </c>
      <c r="N691" s="282" t="s">
        <v>1253</v>
      </c>
      <c r="O691" s="283" t="s">
        <v>1253</v>
      </c>
      <c r="P691" s="283" t="s">
        <v>1253</v>
      </c>
      <c r="Q691" s="284" t="s">
        <v>1253</v>
      </c>
      <c r="R691" s="285" t="s">
        <v>4685</v>
      </c>
      <c r="S691" s="280" t="s">
        <v>1253</v>
      </c>
      <c r="T691" s="286" t="s">
        <v>623</v>
      </c>
      <c r="U691" s="291" t="s">
        <v>3900</v>
      </c>
      <c r="V691" s="135"/>
      <c r="W691" s="276" t="s">
        <v>630</v>
      </c>
    </row>
    <row r="692" spans="1:23" s="272" customFormat="1" ht="18" customHeight="1" x14ac:dyDescent="0.3">
      <c r="A692" s="295" t="s">
        <v>3627</v>
      </c>
      <c r="B692" s="135">
        <v>5055765</v>
      </c>
      <c r="C692" s="290" t="s">
        <v>6814</v>
      </c>
      <c r="D692" s="288">
        <v>44664</v>
      </c>
      <c r="E692" s="279" t="s">
        <v>594</v>
      </c>
      <c r="F692" s="289">
        <v>44660</v>
      </c>
      <c r="G692" s="135" t="s">
        <v>5810</v>
      </c>
      <c r="H692" s="135" t="s">
        <v>175</v>
      </c>
      <c r="I692" s="281" t="s">
        <v>8863</v>
      </c>
      <c r="J692" s="281" t="s">
        <v>18</v>
      </c>
      <c r="K692" s="281" t="s">
        <v>9005</v>
      </c>
      <c r="L692" s="194" t="s">
        <v>20</v>
      </c>
      <c r="M692" s="5" t="s">
        <v>5811</v>
      </c>
      <c r="N692" s="282">
        <v>44683</v>
      </c>
      <c r="O692" s="283">
        <v>44677</v>
      </c>
      <c r="P692" s="283">
        <v>44676</v>
      </c>
      <c r="Q692" s="284">
        <v>44678</v>
      </c>
      <c r="R692" s="285" t="s">
        <v>4685</v>
      </c>
      <c r="S692" s="284"/>
      <c r="T692" s="286" t="s">
        <v>1648</v>
      </c>
      <c r="U692" s="291" t="s">
        <v>3900</v>
      </c>
      <c r="V692" s="135" t="s">
        <v>2821</v>
      </c>
      <c r="W692" s="307" t="s">
        <v>5818</v>
      </c>
    </row>
    <row r="693" spans="1:23" s="272" customFormat="1" ht="18" customHeight="1" x14ac:dyDescent="0.3">
      <c r="A693" s="295" t="s">
        <v>3627</v>
      </c>
      <c r="B693" s="83">
        <v>5228320</v>
      </c>
      <c r="C693" s="277" t="s">
        <v>8403</v>
      </c>
      <c r="D693" s="288">
        <v>44779</v>
      </c>
      <c r="E693" s="279" t="s">
        <v>594</v>
      </c>
      <c r="F693" s="289">
        <v>44660</v>
      </c>
      <c r="G693" s="135" t="s">
        <v>5820</v>
      </c>
      <c r="H693" s="135" t="s">
        <v>50</v>
      </c>
      <c r="I693" s="281" t="s">
        <v>17</v>
      </c>
      <c r="J693" s="281" t="s">
        <v>645</v>
      </c>
      <c r="K693" s="281" t="s">
        <v>9002</v>
      </c>
      <c r="L693" s="135" t="s">
        <v>20</v>
      </c>
      <c r="M693" s="5" t="s">
        <v>5821</v>
      </c>
      <c r="N693" s="282">
        <v>44791</v>
      </c>
      <c r="O693" s="283">
        <v>44789</v>
      </c>
      <c r="P693" s="283">
        <v>44779</v>
      </c>
      <c r="Q693" s="284">
        <v>44789</v>
      </c>
      <c r="R693" s="285" t="s">
        <v>4490</v>
      </c>
      <c r="S693" s="284"/>
      <c r="T693" s="286" t="s">
        <v>605</v>
      </c>
      <c r="U693" s="291" t="s">
        <v>3900</v>
      </c>
      <c r="V693" s="291" t="s">
        <v>3366</v>
      </c>
      <c r="W693" s="307" t="s">
        <v>5858</v>
      </c>
    </row>
    <row r="694" spans="1:23" s="272" customFormat="1" ht="18" customHeight="1" x14ac:dyDescent="0.3">
      <c r="A694" s="295" t="s">
        <v>1581</v>
      </c>
      <c r="B694" s="276" t="s">
        <v>630</v>
      </c>
      <c r="C694" s="277" t="s">
        <v>630</v>
      </c>
      <c r="D694" s="288">
        <v>44721</v>
      </c>
      <c r="E694" s="279" t="s">
        <v>630</v>
      </c>
      <c r="F694" s="289">
        <v>44660</v>
      </c>
      <c r="G694" s="135" t="s">
        <v>5822</v>
      </c>
      <c r="H694" s="135" t="s">
        <v>725</v>
      </c>
      <c r="I694" s="281" t="s">
        <v>2454</v>
      </c>
      <c r="J694" s="281" t="s">
        <v>160</v>
      </c>
      <c r="K694" s="281" t="s">
        <v>9010</v>
      </c>
      <c r="L694" s="135" t="s">
        <v>20</v>
      </c>
      <c r="M694" s="5" t="s">
        <v>5823</v>
      </c>
      <c r="N694" s="282" t="s">
        <v>1253</v>
      </c>
      <c r="O694" s="283" t="s">
        <v>1253</v>
      </c>
      <c r="P694" s="283" t="s">
        <v>1253</v>
      </c>
      <c r="Q694" s="284" t="s">
        <v>1253</v>
      </c>
      <c r="R694" s="285" t="s">
        <v>4493</v>
      </c>
      <c r="S694" s="280" t="s">
        <v>1253</v>
      </c>
      <c r="T694" s="286" t="s">
        <v>609</v>
      </c>
      <c r="U694" s="291" t="s">
        <v>3900</v>
      </c>
      <c r="V694" s="135"/>
      <c r="W694" s="276" t="s">
        <v>630</v>
      </c>
    </row>
    <row r="695" spans="1:23" s="272" customFormat="1" ht="18" customHeight="1" x14ac:dyDescent="0.3">
      <c r="A695" s="295" t="s">
        <v>3627</v>
      </c>
      <c r="B695" s="136">
        <v>5026255</v>
      </c>
      <c r="C695" s="290" t="s">
        <v>6815</v>
      </c>
      <c r="D695" s="288">
        <v>44662</v>
      </c>
      <c r="E695" s="279" t="s">
        <v>594</v>
      </c>
      <c r="F695" s="289">
        <v>44660</v>
      </c>
      <c r="G695" s="135" t="s">
        <v>5824</v>
      </c>
      <c r="H695" s="135" t="s">
        <v>25</v>
      </c>
      <c r="I695" s="281" t="s">
        <v>17</v>
      </c>
      <c r="J695" s="281" t="s">
        <v>38</v>
      </c>
      <c r="K695" s="281" t="s">
        <v>9001</v>
      </c>
      <c r="L695" s="135" t="s">
        <v>20</v>
      </c>
      <c r="M695" s="5" t="s">
        <v>5825</v>
      </c>
      <c r="N695" s="284">
        <v>44670</v>
      </c>
      <c r="O695" s="284">
        <v>44664</v>
      </c>
      <c r="P695" s="284">
        <v>44664</v>
      </c>
      <c r="Q695" s="284">
        <v>44666</v>
      </c>
      <c r="R695" s="285" t="s">
        <v>4489</v>
      </c>
      <c r="S695" s="284"/>
      <c r="T695" s="286" t="s">
        <v>1648</v>
      </c>
      <c r="U695" s="291" t="s">
        <v>3900</v>
      </c>
      <c r="V695" s="135" t="s">
        <v>5568</v>
      </c>
      <c r="W695" s="307" t="s">
        <v>5859</v>
      </c>
    </row>
    <row r="696" spans="1:23" s="272" customFormat="1" ht="18" customHeight="1" x14ac:dyDescent="0.3">
      <c r="A696" s="295" t="s">
        <v>3627</v>
      </c>
      <c r="B696" s="124">
        <v>4976641</v>
      </c>
      <c r="C696" s="290" t="s">
        <v>6816</v>
      </c>
      <c r="D696" s="288">
        <v>44662</v>
      </c>
      <c r="E696" s="279" t="s">
        <v>594</v>
      </c>
      <c r="F696" s="289">
        <v>44660</v>
      </c>
      <c r="G696" s="135" t="s">
        <v>5826</v>
      </c>
      <c r="H696" s="135" t="s">
        <v>175</v>
      </c>
      <c r="I696" s="281" t="s">
        <v>8863</v>
      </c>
      <c r="J696" s="281" t="s">
        <v>45</v>
      </c>
      <c r="K696" s="281" t="s">
        <v>9009</v>
      </c>
      <c r="L696" s="135" t="s">
        <v>20</v>
      </c>
      <c r="M696" s="5" t="s">
        <v>5827</v>
      </c>
      <c r="N696" s="284">
        <v>44664</v>
      </c>
      <c r="O696" s="284">
        <v>44664</v>
      </c>
      <c r="P696" s="284">
        <v>44665</v>
      </c>
      <c r="Q696" s="284">
        <v>44667</v>
      </c>
      <c r="R696" s="285" t="s">
        <v>4482</v>
      </c>
      <c r="S696" s="284"/>
      <c r="T696" s="286" t="s">
        <v>605</v>
      </c>
      <c r="U696" s="291" t="s">
        <v>3900</v>
      </c>
      <c r="V696" s="135" t="s">
        <v>5568</v>
      </c>
      <c r="W696" s="307" t="s">
        <v>5860</v>
      </c>
    </row>
    <row r="697" spans="1:23" s="272" customFormat="1" ht="18" customHeight="1" x14ac:dyDescent="0.3">
      <c r="A697" s="295" t="s">
        <v>3627</v>
      </c>
      <c r="B697" s="135">
        <v>5152823</v>
      </c>
      <c r="C697" s="277" t="s">
        <v>7137</v>
      </c>
      <c r="D697" s="288">
        <v>44733</v>
      </c>
      <c r="E697" s="279" t="s">
        <v>594</v>
      </c>
      <c r="F697" s="289">
        <v>44661</v>
      </c>
      <c r="G697" s="135" t="s">
        <v>5828</v>
      </c>
      <c r="H697" s="135" t="s">
        <v>102</v>
      </c>
      <c r="I697" s="281" t="s">
        <v>685</v>
      </c>
      <c r="J697" s="281" t="s">
        <v>645</v>
      </c>
      <c r="K697" s="281" t="s">
        <v>9002</v>
      </c>
      <c r="L697" s="135" t="s">
        <v>27</v>
      </c>
      <c r="M697" s="5" t="s">
        <v>5829</v>
      </c>
      <c r="N697" s="282">
        <v>44742</v>
      </c>
      <c r="O697" s="283">
        <v>44737</v>
      </c>
      <c r="P697" s="283">
        <v>44734</v>
      </c>
      <c r="Q697" s="284">
        <v>44739</v>
      </c>
      <c r="R697" s="285" t="s">
        <v>4490</v>
      </c>
      <c r="S697" s="284"/>
      <c r="T697" s="286" t="s">
        <v>605</v>
      </c>
      <c r="U697" s="291" t="s">
        <v>3900</v>
      </c>
      <c r="V697" s="135" t="s">
        <v>3901</v>
      </c>
      <c r="W697" s="307" t="s">
        <v>5861</v>
      </c>
    </row>
    <row r="698" spans="1:23" s="272" customFormat="1" ht="18" customHeight="1" x14ac:dyDescent="0.3">
      <c r="A698" s="295" t="s">
        <v>1581</v>
      </c>
      <c r="B698" s="276" t="s">
        <v>630</v>
      </c>
      <c r="C698" s="277" t="s">
        <v>630</v>
      </c>
      <c r="D698" s="288">
        <v>44670</v>
      </c>
      <c r="E698" s="279" t="s">
        <v>630</v>
      </c>
      <c r="F698" s="289">
        <v>44661</v>
      </c>
      <c r="G698" s="135" t="s">
        <v>5830</v>
      </c>
      <c r="H698" s="135" t="s">
        <v>4738</v>
      </c>
      <c r="I698" s="281" t="s">
        <v>2454</v>
      </c>
      <c r="J698" s="281" t="s">
        <v>622</v>
      </c>
      <c r="K698" s="281" t="s">
        <v>9007</v>
      </c>
      <c r="L698" s="135" t="s">
        <v>87</v>
      </c>
      <c r="M698" s="5" t="s">
        <v>5831</v>
      </c>
      <c r="N698" s="282" t="s">
        <v>1253</v>
      </c>
      <c r="O698" s="283" t="s">
        <v>1253</v>
      </c>
      <c r="P698" s="283" t="s">
        <v>1253</v>
      </c>
      <c r="Q698" s="284" t="s">
        <v>1253</v>
      </c>
      <c r="R698" s="285" t="s">
        <v>6544</v>
      </c>
      <c r="S698" s="280" t="s">
        <v>1253</v>
      </c>
      <c r="T698" s="286" t="s">
        <v>605</v>
      </c>
      <c r="U698" s="291" t="s">
        <v>3900</v>
      </c>
      <c r="V698" s="135"/>
      <c r="W698" s="276" t="s">
        <v>630</v>
      </c>
    </row>
    <row r="699" spans="1:23" s="272" customFormat="1" ht="18" customHeight="1" x14ac:dyDescent="0.3">
      <c r="A699" s="295" t="s">
        <v>3627</v>
      </c>
      <c r="B699" s="136">
        <v>5039566</v>
      </c>
      <c r="C699" s="290" t="s">
        <v>6817</v>
      </c>
      <c r="D699" s="288">
        <v>44662</v>
      </c>
      <c r="E699" s="279" t="s">
        <v>594</v>
      </c>
      <c r="F699" s="289">
        <v>44661</v>
      </c>
      <c r="G699" s="135" t="s">
        <v>5832</v>
      </c>
      <c r="H699" s="135" t="s">
        <v>37</v>
      </c>
      <c r="I699" s="281" t="s">
        <v>685</v>
      </c>
      <c r="J699" s="281" t="s">
        <v>18</v>
      </c>
      <c r="K699" s="281" t="s">
        <v>9005</v>
      </c>
      <c r="L699" s="135" t="s">
        <v>20</v>
      </c>
      <c r="M699" s="5" t="s">
        <v>5833</v>
      </c>
      <c r="N699" s="282">
        <v>44668</v>
      </c>
      <c r="O699" s="283">
        <v>44664</v>
      </c>
      <c r="P699" s="283">
        <v>44664</v>
      </c>
      <c r="Q699" s="284">
        <v>44664</v>
      </c>
      <c r="R699" s="285" t="s">
        <v>4686</v>
      </c>
      <c r="S699" s="284"/>
      <c r="T699" s="286" t="s">
        <v>605</v>
      </c>
      <c r="U699" s="291" t="s">
        <v>3900</v>
      </c>
      <c r="V699" s="135" t="s">
        <v>5568</v>
      </c>
      <c r="W699" s="307" t="s">
        <v>5862</v>
      </c>
    </row>
    <row r="700" spans="1:23" s="272" customFormat="1" ht="18" customHeight="1" x14ac:dyDescent="0.3">
      <c r="A700" s="295" t="s">
        <v>3627</v>
      </c>
      <c r="B700" s="124">
        <v>5052063</v>
      </c>
      <c r="C700" s="290" t="s">
        <v>6818</v>
      </c>
      <c r="D700" s="288">
        <v>44670</v>
      </c>
      <c r="E700" s="279" t="s">
        <v>594</v>
      </c>
      <c r="F700" s="289">
        <v>44662</v>
      </c>
      <c r="G700" s="305" t="s">
        <v>7912</v>
      </c>
      <c r="H700" s="135" t="s">
        <v>32</v>
      </c>
      <c r="I700" s="281" t="s">
        <v>685</v>
      </c>
      <c r="J700" s="281" t="s">
        <v>18</v>
      </c>
      <c r="K700" s="281" t="s">
        <v>9005</v>
      </c>
      <c r="L700" s="135" t="s">
        <v>20</v>
      </c>
      <c r="M700" s="5" t="s">
        <v>5834</v>
      </c>
      <c r="N700" s="282">
        <v>44689</v>
      </c>
      <c r="O700" s="283">
        <v>44676</v>
      </c>
      <c r="P700" s="283">
        <v>44673</v>
      </c>
      <c r="Q700" s="284">
        <v>44678</v>
      </c>
      <c r="R700" s="285" t="s">
        <v>4686</v>
      </c>
      <c r="S700" s="284"/>
      <c r="T700" s="286" t="s">
        <v>605</v>
      </c>
      <c r="U700" s="291" t="s">
        <v>3900</v>
      </c>
      <c r="V700" s="135" t="s">
        <v>2821</v>
      </c>
      <c r="W700" s="307" t="s">
        <v>5863</v>
      </c>
    </row>
    <row r="701" spans="1:23" s="272" customFormat="1" ht="18" customHeight="1" x14ac:dyDescent="0.3">
      <c r="A701" s="295" t="s">
        <v>1581</v>
      </c>
      <c r="B701" s="276" t="s">
        <v>630</v>
      </c>
      <c r="C701" s="277" t="s">
        <v>630</v>
      </c>
      <c r="D701" s="288">
        <v>44714</v>
      </c>
      <c r="E701" s="279" t="s">
        <v>630</v>
      </c>
      <c r="F701" s="289">
        <v>44662</v>
      </c>
      <c r="G701" s="135" t="s">
        <v>5835</v>
      </c>
      <c r="H701" s="135" t="s">
        <v>4712</v>
      </c>
      <c r="I701" s="281" t="s">
        <v>17</v>
      </c>
      <c r="J701" s="281" t="s">
        <v>8377</v>
      </c>
      <c r="K701" s="281" t="s">
        <v>9004</v>
      </c>
      <c r="L701" s="135" t="s">
        <v>20</v>
      </c>
      <c r="M701" s="5" t="s">
        <v>5836</v>
      </c>
      <c r="N701" s="282" t="s">
        <v>1253</v>
      </c>
      <c r="O701" s="283" t="s">
        <v>1253</v>
      </c>
      <c r="P701" s="283" t="s">
        <v>1253</v>
      </c>
      <c r="Q701" s="284" t="s">
        <v>1253</v>
      </c>
      <c r="R701" s="285" t="s">
        <v>4485</v>
      </c>
      <c r="S701" s="280" t="s">
        <v>1253</v>
      </c>
      <c r="T701" s="286" t="s">
        <v>623</v>
      </c>
      <c r="U701" s="291" t="s">
        <v>3900</v>
      </c>
      <c r="V701" s="135"/>
      <c r="W701" s="276" t="s">
        <v>630</v>
      </c>
    </row>
    <row r="702" spans="1:23" s="272" customFormat="1" ht="18" customHeight="1" x14ac:dyDescent="0.3">
      <c r="A702" s="295" t="s">
        <v>3627</v>
      </c>
      <c r="B702" s="135">
        <v>5073358</v>
      </c>
      <c r="C702" s="290" t="s">
        <v>6819</v>
      </c>
      <c r="D702" s="288">
        <v>44678</v>
      </c>
      <c r="E702" s="279" t="s">
        <v>594</v>
      </c>
      <c r="F702" s="289">
        <v>44662</v>
      </c>
      <c r="G702" s="135" t="s">
        <v>5837</v>
      </c>
      <c r="H702" s="135" t="s">
        <v>37</v>
      </c>
      <c r="I702" s="281" t="s">
        <v>685</v>
      </c>
      <c r="J702" s="281" t="s">
        <v>626</v>
      </c>
      <c r="K702" s="281" t="s">
        <v>9003</v>
      </c>
      <c r="L702" s="135" t="s">
        <v>87</v>
      </c>
      <c r="M702" s="5" t="s">
        <v>5838</v>
      </c>
      <c r="N702" s="282">
        <v>44694</v>
      </c>
      <c r="O702" s="283">
        <v>44690</v>
      </c>
      <c r="P702" s="283">
        <v>44690</v>
      </c>
      <c r="Q702" s="284">
        <v>44690</v>
      </c>
      <c r="R702" s="285" t="s">
        <v>4687</v>
      </c>
      <c r="S702" s="284"/>
      <c r="T702" s="286" t="s">
        <v>623</v>
      </c>
      <c r="U702" s="291" t="s">
        <v>3900</v>
      </c>
      <c r="V702" s="135" t="s">
        <v>2821</v>
      </c>
      <c r="W702" s="307" t="s">
        <v>5864</v>
      </c>
    </row>
    <row r="703" spans="1:23" s="272" customFormat="1" ht="18" customHeight="1" x14ac:dyDescent="0.3">
      <c r="A703" s="295" t="s">
        <v>5</v>
      </c>
      <c r="B703" s="124" t="s">
        <v>319</v>
      </c>
      <c r="C703" s="277"/>
      <c r="D703" s="288"/>
      <c r="E703" s="279"/>
      <c r="F703" s="289">
        <v>44662</v>
      </c>
      <c r="G703" s="135" t="s">
        <v>5839</v>
      </c>
      <c r="H703" s="135" t="s">
        <v>4738</v>
      </c>
      <c r="I703" s="281" t="s">
        <v>2454</v>
      </c>
      <c r="J703" s="281" t="s">
        <v>626</v>
      </c>
      <c r="K703" s="281" t="s">
        <v>9003</v>
      </c>
      <c r="L703" s="135" t="s">
        <v>52</v>
      </c>
      <c r="M703" s="5" t="s">
        <v>5840</v>
      </c>
      <c r="N703" s="282"/>
      <c r="O703" s="283"/>
      <c r="P703" s="283"/>
      <c r="Q703" s="284"/>
      <c r="R703" s="285" t="s">
        <v>4687</v>
      </c>
      <c r="S703" s="284"/>
      <c r="T703" s="286" t="s">
        <v>623</v>
      </c>
      <c r="U703" s="291" t="s">
        <v>3900</v>
      </c>
      <c r="V703" s="135"/>
      <c r="W703" s="307" t="s">
        <v>5865</v>
      </c>
    </row>
    <row r="704" spans="1:23" s="272" customFormat="1" ht="18" customHeight="1" x14ac:dyDescent="0.3">
      <c r="A704" s="295" t="s">
        <v>3627</v>
      </c>
      <c r="B704" s="135">
        <v>5052016</v>
      </c>
      <c r="C704" s="290" t="s">
        <v>6820</v>
      </c>
      <c r="D704" s="288">
        <v>44663</v>
      </c>
      <c r="E704" s="279" t="s">
        <v>594</v>
      </c>
      <c r="F704" s="289">
        <v>44662</v>
      </c>
      <c r="G704" s="135" t="s">
        <v>5841</v>
      </c>
      <c r="H704" s="135" t="s">
        <v>4712</v>
      </c>
      <c r="I704" s="281" t="s">
        <v>17</v>
      </c>
      <c r="J704" s="281" t="s">
        <v>45</v>
      </c>
      <c r="K704" s="281" t="s">
        <v>9009</v>
      </c>
      <c r="L704" s="135" t="s">
        <v>74</v>
      </c>
      <c r="M704" s="5" t="s">
        <v>5842</v>
      </c>
      <c r="N704" s="282">
        <v>44685</v>
      </c>
      <c r="O704" s="283">
        <v>44676</v>
      </c>
      <c r="P704" s="283">
        <v>44673</v>
      </c>
      <c r="Q704" s="284">
        <v>44677</v>
      </c>
      <c r="R704" s="285" t="s">
        <v>4482</v>
      </c>
      <c r="S704" s="284"/>
      <c r="T704" s="286" t="s">
        <v>623</v>
      </c>
      <c r="U704" s="291" t="s">
        <v>3900</v>
      </c>
      <c r="V704" s="135" t="s">
        <v>2821</v>
      </c>
      <c r="W704" s="307" t="s">
        <v>5866</v>
      </c>
    </row>
    <row r="705" spans="1:23" s="272" customFormat="1" ht="18" customHeight="1" x14ac:dyDescent="0.3">
      <c r="A705" s="295" t="s">
        <v>3627</v>
      </c>
      <c r="B705" s="135">
        <v>5111757</v>
      </c>
      <c r="C705" s="277" t="s">
        <v>6821</v>
      </c>
      <c r="D705" s="288">
        <v>44718</v>
      </c>
      <c r="E705" s="279" t="s">
        <v>594</v>
      </c>
      <c r="F705" s="289">
        <v>44662</v>
      </c>
      <c r="G705" s="135" t="s">
        <v>3997</v>
      </c>
      <c r="H705" s="135" t="s">
        <v>57</v>
      </c>
      <c r="I705" s="281" t="s">
        <v>8538</v>
      </c>
      <c r="J705" s="281" t="s">
        <v>18</v>
      </c>
      <c r="K705" s="281" t="s">
        <v>9005</v>
      </c>
      <c r="L705" s="135" t="s">
        <v>20</v>
      </c>
      <c r="M705" s="5" t="s">
        <v>5844</v>
      </c>
      <c r="N705" s="282">
        <v>44742</v>
      </c>
      <c r="O705" s="283">
        <v>44737</v>
      </c>
      <c r="P705" s="283">
        <v>44734</v>
      </c>
      <c r="Q705" s="284">
        <v>44739</v>
      </c>
      <c r="R705" s="285" t="s">
        <v>4686</v>
      </c>
      <c r="S705" s="284"/>
      <c r="T705" s="286" t="s">
        <v>2564</v>
      </c>
      <c r="U705" s="291" t="s">
        <v>3900</v>
      </c>
      <c r="V705" s="135" t="s">
        <v>3901</v>
      </c>
      <c r="W705" s="307" t="s">
        <v>5867</v>
      </c>
    </row>
    <row r="706" spans="1:23" s="272" customFormat="1" ht="18" customHeight="1" x14ac:dyDescent="0.3">
      <c r="A706" s="295" t="s">
        <v>3627</v>
      </c>
      <c r="B706" s="124">
        <v>5113287</v>
      </c>
      <c r="C706" s="290" t="s">
        <v>6822</v>
      </c>
      <c r="D706" s="288">
        <v>44711</v>
      </c>
      <c r="E706" s="279" t="s">
        <v>594</v>
      </c>
      <c r="F706" s="289">
        <v>44662</v>
      </c>
      <c r="G706" s="135" t="s">
        <v>5845</v>
      </c>
      <c r="H706" s="135" t="s">
        <v>250</v>
      </c>
      <c r="I706" s="281" t="s">
        <v>4644</v>
      </c>
      <c r="J706" s="281" t="s">
        <v>18</v>
      </c>
      <c r="K706" s="281" t="s">
        <v>9005</v>
      </c>
      <c r="L706" s="135" t="s">
        <v>20</v>
      </c>
      <c r="M706" s="5" t="s">
        <v>5846</v>
      </c>
      <c r="N706" s="284">
        <v>44720</v>
      </c>
      <c r="O706" s="283">
        <v>44713</v>
      </c>
      <c r="P706" s="283">
        <v>44711</v>
      </c>
      <c r="Q706" s="284">
        <v>44712</v>
      </c>
      <c r="R706" s="285" t="s">
        <v>4686</v>
      </c>
      <c r="S706" s="284"/>
      <c r="T706" s="286" t="s">
        <v>605</v>
      </c>
      <c r="U706" s="291" t="s">
        <v>3900</v>
      </c>
      <c r="V706" s="135" t="s">
        <v>3901</v>
      </c>
      <c r="W706" s="307" t="s">
        <v>5868</v>
      </c>
    </row>
    <row r="707" spans="1:23" s="272" customFormat="1" ht="18" customHeight="1" x14ac:dyDescent="0.3">
      <c r="A707" s="295" t="s">
        <v>3627</v>
      </c>
      <c r="B707" s="83">
        <v>5255213</v>
      </c>
      <c r="C707" s="277" t="s">
        <v>8814</v>
      </c>
      <c r="D707" s="288">
        <v>44786</v>
      </c>
      <c r="E707" s="279" t="s">
        <v>594</v>
      </c>
      <c r="F707" s="289">
        <v>44662</v>
      </c>
      <c r="G707" s="135" t="s">
        <v>5847</v>
      </c>
      <c r="H707" s="135" t="s">
        <v>37</v>
      </c>
      <c r="I707" s="281" t="s">
        <v>685</v>
      </c>
      <c r="J707" s="281" t="s">
        <v>45</v>
      </c>
      <c r="K707" s="281" t="s">
        <v>9009</v>
      </c>
      <c r="L707" s="194" t="s">
        <v>438</v>
      </c>
      <c r="M707" s="5" t="s">
        <v>5848</v>
      </c>
      <c r="N707" s="282">
        <v>44807</v>
      </c>
      <c r="O707" s="283">
        <v>44804</v>
      </c>
      <c r="P707" s="283">
        <v>44799</v>
      </c>
      <c r="Q707" s="284">
        <v>44804</v>
      </c>
      <c r="R707" s="285" t="s">
        <v>4482</v>
      </c>
      <c r="S707" s="284"/>
      <c r="T707" s="286" t="s">
        <v>609</v>
      </c>
      <c r="U707" s="291" t="s">
        <v>3900</v>
      </c>
      <c r="V707" s="135"/>
      <c r="W707" s="302" t="s">
        <v>5871</v>
      </c>
    </row>
    <row r="708" spans="1:23" s="272" customFormat="1" ht="18" customHeight="1" x14ac:dyDescent="0.3">
      <c r="A708" s="295" t="s">
        <v>3627</v>
      </c>
      <c r="B708" s="83">
        <v>5243877</v>
      </c>
      <c r="C708" s="277" t="s">
        <v>8539</v>
      </c>
      <c r="D708" s="288">
        <v>44786</v>
      </c>
      <c r="E708" s="279" t="s">
        <v>594</v>
      </c>
      <c r="F708" s="289">
        <v>44662</v>
      </c>
      <c r="G708" s="135" t="s">
        <v>5849</v>
      </c>
      <c r="H708" s="135" t="s">
        <v>175</v>
      </c>
      <c r="I708" s="281" t="s">
        <v>8863</v>
      </c>
      <c r="J708" s="281" t="s">
        <v>645</v>
      </c>
      <c r="K708" s="281" t="s">
        <v>9002</v>
      </c>
      <c r="L708" s="135" t="s">
        <v>20</v>
      </c>
      <c r="M708" s="5" t="s">
        <v>5850</v>
      </c>
      <c r="N708" s="282">
        <v>44804</v>
      </c>
      <c r="O708" s="283">
        <v>44793</v>
      </c>
      <c r="P708" s="283">
        <v>44786</v>
      </c>
      <c r="Q708" s="284">
        <v>44793</v>
      </c>
      <c r="R708" s="285" t="s">
        <v>4490</v>
      </c>
      <c r="S708" s="284"/>
      <c r="T708" s="286" t="s">
        <v>605</v>
      </c>
      <c r="U708" s="291" t="s">
        <v>3900</v>
      </c>
      <c r="V708" s="291" t="s">
        <v>3366</v>
      </c>
      <c r="W708" s="302" t="s">
        <v>5872</v>
      </c>
    </row>
    <row r="709" spans="1:23" s="272" customFormat="1" ht="18" customHeight="1" x14ac:dyDescent="0.3">
      <c r="A709" s="295" t="s">
        <v>3627</v>
      </c>
      <c r="B709" s="135">
        <v>5162406</v>
      </c>
      <c r="C709" s="277" t="s">
        <v>7138</v>
      </c>
      <c r="D709" s="288">
        <v>44734</v>
      </c>
      <c r="E709" s="279" t="s">
        <v>594</v>
      </c>
      <c r="F709" s="289">
        <v>44662</v>
      </c>
      <c r="G709" s="135" t="s">
        <v>3800</v>
      </c>
      <c r="H709" s="135" t="s">
        <v>57</v>
      </c>
      <c r="I709" s="281" t="s">
        <v>8538</v>
      </c>
      <c r="J709" s="281" t="s">
        <v>18</v>
      </c>
      <c r="K709" s="281" t="s">
        <v>9005</v>
      </c>
      <c r="L709" s="135" t="s">
        <v>87</v>
      </c>
      <c r="M709" s="5" t="s">
        <v>5851</v>
      </c>
      <c r="N709" s="282">
        <v>44742</v>
      </c>
      <c r="O709" s="283">
        <v>44740</v>
      </c>
      <c r="P709" s="283">
        <v>44734</v>
      </c>
      <c r="Q709" s="284">
        <v>44741</v>
      </c>
      <c r="R709" s="285" t="s">
        <v>4686</v>
      </c>
      <c r="S709" s="284"/>
      <c r="T709" s="286" t="s">
        <v>609</v>
      </c>
      <c r="U709" s="291" t="s">
        <v>3900</v>
      </c>
      <c r="V709" s="135" t="s">
        <v>3901</v>
      </c>
      <c r="W709" s="307" t="s">
        <v>5869</v>
      </c>
    </row>
    <row r="710" spans="1:23" s="272" customFormat="1" ht="18" customHeight="1" x14ac:dyDescent="0.3">
      <c r="A710" s="295" t="s">
        <v>5</v>
      </c>
      <c r="B710" s="276" t="s">
        <v>7900</v>
      </c>
      <c r="C710" s="290" t="s">
        <v>6071</v>
      </c>
      <c r="D710" s="288"/>
      <c r="E710" s="279"/>
      <c r="F710" s="289">
        <v>44662</v>
      </c>
      <c r="G710" s="135" t="s">
        <v>5852</v>
      </c>
      <c r="H710" s="135" t="s">
        <v>4150</v>
      </c>
      <c r="I710" s="281" t="s">
        <v>17</v>
      </c>
      <c r="J710" s="281" t="s">
        <v>18</v>
      </c>
      <c r="K710" s="281" t="s">
        <v>9005</v>
      </c>
      <c r="L710" s="135" t="s">
        <v>27</v>
      </c>
      <c r="M710" s="5" t="s">
        <v>5853</v>
      </c>
      <c r="N710" s="282"/>
      <c r="O710" s="283"/>
      <c r="P710" s="283"/>
      <c r="Q710" s="284"/>
      <c r="R710" s="285" t="s">
        <v>4686</v>
      </c>
      <c r="S710" s="284"/>
      <c r="T710" s="286" t="s">
        <v>623</v>
      </c>
      <c r="U710" s="291" t="s">
        <v>3900</v>
      </c>
      <c r="V710" s="135"/>
      <c r="W710" s="307" t="s">
        <v>5870</v>
      </c>
    </row>
    <row r="711" spans="1:23" s="272" customFormat="1" ht="18" customHeight="1" x14ac:dyDescent="0.3">
      <c r="A711" s="295" t="s">
        <v>3627</v>
      </c>
      <c r="B711" s="135">
        <v>5052143</v>
      </c>
      <c r="C711" s="290" t="s">
        <v>6823</v>
      </c>
      <c r="D711" s="288">
        <v>44663</v>
      </c>
      <c r="E711" s="279" t="s">
        <v>594</v>
      </c>
      <c r="F711" s="289">
        <v>44662</v>
      </c>
      <c r="G711" s="135" t="s">
        <v>5854</v>
      </c>
      <c r="H711" s="135" t="s">
        <v>102</v>
      </c>
      <c r="I711" s="281" t="s">
        <v>685</v>
      </c>
      <c r="J711" s="281" t="s">
        <v>18</v>
      </c>
      <c r="K711" s="281" t="s">
        <v>9005</v>
      </c>
      <c r="L711" s="135" t="s">
        <v>11</v>
      </c>
      <c r="M711" s="5" t="s">
        <v>5855</v>
      </c>
      <c r="N711" s="282">
        <v>44685</v>
      </c>
      <c r="O711" s="283">
        <v>44669</v>
      </c>
      <c r="P711" s="283">
        <v>44665</v>
      </c>
      <c r="Q711" s="284">
        <v>44672</v>
      </c>
      <c r="R711" s="285" t="s">
        <v>4685</v>
      </c>
      <c r="S711" s="284"/>
      <c r="T711" s="286" t="s">
        <v>605</v>
      </c>
      <c r="U711" s="291" t="s">
        <v>3900</v>
      </c>
      <c r="V711" s="135" t="s">
        <v>2821</v>
      </c>
      <c r="W711" s="302" t="s">
        <v>5873</v>
      </c>
    </row>
    <row r="712" spans="1:23" s="272" customFormat="1" ht="18" customHeight="1" x14ac:dyDescent="0.3">
      <c r="A712" s="295" t="s">
        <v>3627</v>
      </c>
      <c r="B712" s="135">
        <v>5051995</v>
      </c>
      <c r="C712" s="290" t="s">
        <v>6824</v>
      </c>
      <c r="D712" s="288">
        <v>44663</v>
      </c>
      <c r="E712" s="279" t="s">
        <v>594</v>
      </c>
      <c r="F712" s="289">
        <v>44662</v>
      </c>
      <c r="G712" s="135" t="s">
        <v>5856</v>
      </c>
      <c r="H712" s="135" t="s">
        <v>3567</v>
      </c>
      <c r="I712" s="281" t="s">
        <v>685</v>
      </c>
      <c r="J712" s="281" t="s">
        <v>18</v>
      </c>
      <c r="K712" s="281" t="s">
        <v>9005</v>
      </c>
      <c r="L712" s="135" t="s">
        <v>20</v>
      </c>
      <c r="M712" s="5" t="s">
        <v>5857</v>
      </c>
      <c r="N712" s="282">
        <v>44673</v>
      </c>
      <c r="O712" s="283">
        <v>44672</v>
      </c>
      <c r="P712" s="283">
        <v>44667</v>
      </c>
      <c r="Q712" s="284">
        <v>44672</v>
      </c>
      <c r="R712" s="285" t="s">
        <v>4685</v>
      </c>
      <c r="S712" s="284"/>
      <c r="T712" s="286" t="s">
        <v>605</v>
      </c>
      <c r="U712" s="291" t="s">
        <v>3900</v>
      </c>
      <c r="V712" s="135" t="s">
        <v>5568</v>
      </c>
      <c r="W712" s="307" t="s">
        <v>5727</v>
      </c>
    </row>
    <row r="713" spans="1:23" s="272" customFormat="1" ht="18" customHeight="1" x14ac:dyDescent="0.3">
      <c r="A713" s="295" t="s">
        <v>3627</v>
      </c>
      <c r="B713" s="135">
        <v>5096878</v>
      </c>
      <c r="C713" s="277" t="s">
        <v>6825</v>
      </c>
      <c r="D713" s="288">
        <v>44691</v>
      </c>
      <c r="E713" s="279" t="s">
        <v>594</v>
      </c>
      <c r="F713" s="289">
        <v>44662</v>
      </c>
      <c r="G713" s="135" t="s">
        <v>5749</v>
      </c>
      <c r="H713" s="135" t="s">
        <v>4712</v>
      </c>
      <c r="I713" s="281" t="s">
        <v>17</v>
      </c>
      <c r="J713" s="281" t="s">
        <v>2943</v>
      </c>
      <c r="K713" s="281">
        <v>2400000</v>
      </c>
      <c r="L713" s="135" t="s">
        <v>20</v>
      </c>
      <c r="M713" s="5" t="s">
        <v>5875</v>
      </c>
      <c r="N713" s="282">
        <v>44710</v>
      </c>
      <c r="O713" s="283">
        <v>44706</v>
      </c>
      <c r="P713" s="283">
        <v>44701</v>
      </c>
      <c r="Q713" s="284">
        <v>44707</v>
      </c>
      <c r="R713" s="285" t="s">
        <v>6447</v>
      </c>
      <c r="S713" s="284"/>
      <c r="T713" s="286" t="s">
        <v>623</v>
      </c>
      <c r="U713" s="291" t="s">
        <v>3900</v>
      </c>
      <c r="V713" s="135" t="s">
        <v>2821</v>
      </c>
      <c r="W713" s="302" t="s">
        <v>5758</v>
      </c>
    </row>
    <row r="714" spans="1:23" s="272" customFormat="1" ht="18" customHeight="1" x14ac:dyDescent="0.3">
      <c r="A714" s="295" t="s">
        <v>1581</v>
      </c>
      <c r="B714" s="276" t="s">
        <v>630</v>
      </c>
      <c r="C714" s="277" t="s">
        <v>630</v>
      </c>
      <c r="D714" s="288">
        <v>44670</v>
      </c>
      <c r="E714" s="279" t="s">
        <v>630</v>
      </c>
      <c r="F714" s="289">
        <v>44662</v>
      </c>
      <c r="G714" s="135" t="s">
        <v>5876</v>
      </c>
      <c r="H714" s="135" t="s">
        <v>50</v>
      </c>
      <c r="I714" s="281" t="s">
        <v>17</v>
      </c>
      <c r="J714" s="281" t="s">
        <v>38</v>
      </c>
      <c r="K714" s="281" t="s">
        <v>9001</v>
      </c>
      <c r="L714" s="135" t="s">
        <v>20</v>
      </c>
      <c r="M714" s="5" t="s">
        <v>5877</v>
      </c>
      <c r="N714" s="282" t="s">
        <v>1253</v>
      </c>
      <c r="O714" s="283" t="s">
        <v>1253</v>
      </c>
      <c r="P714" s="283" t="s">
        <v>1253</v>
      </c>
      <c r="Q714" s="284" t="s">
        <v>1253</v>
      </c>
      <c r="R714" s="285" t="s">
        <v>4489</v>
      </c>
      <c r="S714" s="280" t="s">
        <v>1253</v>
      </c>
      <c r="T714" s="286" t="s">
        <v>623</v>
      </c>
      <c r="U714" s="291" t="s">
        <v>3900</v>
      </c>
      <c r="V714" s="135"/>
      <c r="W714" s="276" t="s">
        <v>630</v>
      </c>
    </row>
    <row r="715" spans="1:23" s="272" customFormat="1" ht="18" customHeight="1" x14ac:dyDescent="0.3">
      <c r="A715" s="295" t="s">
        <v>3627</v>
      </c>
      <c r="B715" s="328">
        <v>5188273</v>
      </c>
      <c r="C715" s="277" t="s">
        <v>8148</v>
      </c>
      <c r="D715" s="288">
        <v>44749</v>
      </c>
      <c r="E715" s="279" t="s">
        <v>594</v>
      </c>
      <c r="F715" s="289">
        <v>44662</v>
      </c>
      <c r="G715" s="135" t="s">
        <v>5878</v>
      </c>
      <c r="H715" s="135" t="s">
        <v>232</v>
      </c>
      <c r="I715" s="281" t="s">
        <v>8863</v>
      </c>
      <c r="J715" s="281" t="s">
        <v>18</v>
      </c>
      <c r="K715" s="281" t="s">
        <v>9005</v>
      </c>
      <c r="L715" s="194" t="s">
        <v>11</v>
      </c>
      <c r="M715" s="5" t="s">
        <v>5879</v>
      </c>
      <c r="N715" s="282">
        <v>44776</v>
      </c>
      <c r="O715" s="283">
        <v>44768</v>
      </c>
      <c r="P715" s="283">
        <v>44768</v>
      </c>
      <c r="Q715" s="284">
        <v>44772</v>
      </c>
      <c r="R715" s="285" t="s">
        <v>6708</v>
      </c>
      <c r="S715" s="284"/>
      <c r="T715" s="286" t="s">
        <v>609</v>
      </c>
      <c r="U715" s="291" t="s">
        <v>3900</v>
      </c>
      <c r="V715" s="291" t="s">
        <v>3366</v>
      </c>
      <c r="W715" s="316" t="s">
        <v>5884</v>
      </c>
    </row>
    <row r="716" spans="1:23" s="272" customFormat="1" ht="18" customHeight="1" x14ac:dyDescent="0.3">
      <c r="A716" s="295" t="s">
        <v>1581</v>
      </c>
      <c r="B716" s="276" t="s">
        <v>630</v>
      </c>
      <c r="C716" s="277" t="s">
        <v>630</v>
      </c>
      <c r="D716" s="288">
        <v>44670</v>
      </c>
      <c r="E716" s="279" t="s">
        <v>630</v>
      </c>
      <c r="F716" s="289">
        <v>44662</v>
      </c>
      <c r="G716" s="135" t="s">
        <v>5880</v>
      </c>
      <c r="H716" s="135" t="s">
        <v>25</v>
      </c>
      <c r="I716" s="281" t="s">
        <v>17</v>
      </c>
      <c r="J716" s="281" t="s">
        <v>8377</v>
      </c>
      <c r="K716" s="281" t="s">
        <v>9004</v>
      </c>
      <c r="L716" s="135" t="s">
        <v>40</v>
      </c>
      <c r="M716" s="5" t="s">
        <v>5881</v>
      </c>
      <c r="N716" s="282" t="s">
        <v>1253</v>
      </c>
      <c r="O716" s="283" t="s">
        <v>1253</v>
      </c>
      <c r="P716" s="283" t="s">
        <v>1253</v>
      </c>
      <c r="Q716" s="284" t="s">
        <v>1253</v>
      </c>
      <c r="R716" s="285" t="s">
        <v>4485</v>
      </c>
      <c r="S716" s="280" t="s">
        <v>1253</v>
      </c>
      <c r="T716" s="286" t="s">
        <v>605</v>
      </c>
      <c r="U716" s="291" t="s">
        <v>3900</v>
      </c>
      <c r="V716" s="135"/>
      <c r="W716" s="276" t="s">
        <v>630</v>
      </c>
    </row>
    <row r="717" spans="1:23" s="272" customFormat="1" ht="18" customHeight="1" x14ac:dyDescent="0.3">
      <c r="A717" s="295" t="s">
        <v>5</v>
      </c>
      <c r="B717" s="124" t="s">
        <v>319</v>
      </c>
      <c r="C717" s="277"/>
      <c r="D717" s="288"/>
      <c r="E717" s="279"/>
      <c r="F717" s="289">
        <v>44662</v>
      </c>
      <c r="G717" s="135" t="s">
        <v>5882</v>
      </c>
      <c r="H717" s="135" t="s">
        <v>57</v>
      </c>
      <c r="I717" s="281" t="s">
        <v>8538</v>
      </c>
      <c r="J717" s="281" t="s">
        <v>645</v>
      </c>
      <c r="K717" s="281" t="s">
        <v>9002</v>
      </c>
      <c r="L717" s="194" t="s">
        <v>52</v>
      </c>
      <c r="M717" s="5" t="s">
        <v>5883</v>
      </c>
      <c r="N717" s="282"/>
      <c r="O717" s="283"/>
      <c r="P717" s="283"/>
      <c r="Q717" s="284"/>
      <c r="R717" s="285" t="s">
        <v>4490</v>
      </c>
      <c r="S717" s="284"/>
      <c r="T717" s="286" t="s">
        <v>623</v>
      </c>
      <c r="U717" s="291" t="s">
        <v>3900</v>
      </c>
      <c r="V717" s="135"/>
      <c r="W717" s="302" t="s">
        <v>5885</v>
      </c>
    </row>
    <row r="718" spans="1:23" s="272" customFormat="1" ht="18" customHeight="1" x14ac:dyDescent="0.3">
      <c r="A718" s="295" t="s">
        <v>3627</v>
      </c>
      <c r="B718" s="135">
        <v>5064427</v>
      </c>
      <c r="C718" s="290" t="s">
        <v>6826</v>
      </c>
      <c r="D718" s="288">
        <v>44678</v>
      </c>
      <c r="E718" s="279" t="s">
        <v>594</v>
      </c>
      <c r="F718" s="289">
        <v>44663</v>
      </c>
      <c r="G718" s="135" t="s">
        <v>5886</v>
      </c>
      <c r="H718" s="135" t="s">
        <v>4126</v>
      </c>
      <c r="I718" s="281" t="s">
        <v>8538</v>
      </c>
      <c r="J718" s="281" t="s">
        <v>626</v>
      </c>
      <c r="K718" s="281" t="s">
        <v>9003</v>
      </c>
      <c r="L718" s="135" t="s">
        <v>20</v>
      </c>
      <c r="M718" s="5" t="s">
        <v>5887</v>
      </c>
      <c r="N718" s="282">
        <v>44685</v>
      </c>
      <c r="O718" s="283">
        <v>44680</v>
      </c>
      <c r="P718" s="283">
        <v>44678</v>
      </c>
      <c r="Q718" s="284">
        <v>44680</v>
      </c>
      <c r="R718" s="285" t="s">
        <v>6464</v>
      </c>
      <c r="S718" s="284"/>
      <c r="T718" s="286" t="s">
        <v>605</v>
      </c>
      <c r="U718" s="291" t="s">
        <v>3900</v>
      </c>
      <c r="V718" s="135" t="s">
        <v>2821</v>
      </c>
      <c r="W718" s="316" t="s">
        <v>5894</v>
      </c>
    </row>
    <row r="719" spans="1:23" s="272" customFormat="1" ht="18" customHeight="1" x14ac:dyDescent="0.3">
      <c r="A719" s="295" t="s">
        <v>3627</v>
      </c>
      <c r="B719" s="135">
        <v>4948360</v>
      </c>
      <c r="C719" s="290" t="s">
        <v>6827</v>
      </c>
      <c r="D719" s="288">
        <v>44671</v>
      </c>
      <c r="E719" s="279" t="s">
        <v>594</v>
      </c>
      <c r="F719" s="289">
        <v>44663</v>
      </c>
      <c r="G719" s="135" t="s">
        <v>5581</v>
      </c>
      <c r="H719" s="135" t="s">
        <v>250</v>
      </c>
      <c r="I719" s="281" t="s">
        <v>4644</v>
      </c>
      <c r="J719" s="281" t="s">
        <v>8377</v>
      </c>
      <c r="K719" s="281" t="s">
        <v>9004</v>
      </c>
      <c r="L719" s="135" t="s">
        <v>20</v>
      </c>
      <c r="M719" s="5" t="s">
        <v>5888</v>
      </c>
      <c r="N719" s="282">
        <v>44676</v>
      </c>
      <c r="O719" s="283">
        <v>44671</v>
      </c>
      <c r="P719" s="283">
        <v>44671</v>
      </c>
      <c r="Q719" s="284">
        <v>44672</v>
      </c>
      <c r="R719" s="285" t="s">
        <v>4485</v>
      </c>
      <c r="S719" s="284"/>
      <c r="T719" s="286" t="s">
        <v>623</v>
      </c>
      <c r="U719" s="291" t="s">
        <v>3900</v>
      </c>
      <c r="V719" s="135" t="s">
        <v>5568</v>
      </c>
      <c r="W719" s="124" t="s">
        <v>5583</v>
      </c>
    </row>
    <row r="720" spans="1:23" s="272" customFormat="1" ht="18" customHeight="1" x14ac:dyDescent="0.3">
      <c r="A720" s="295" t="s">
        <v>3627</v>
      </c>
      <c r="B720" s="86">
        <v>5173952</v>
      </c>
      <c r="C720" s="277" t="s">
        <v>7527</v>
      </c>
      <c r="D720" s="288">
        <v>44744</v>
      </c>
      <c r="E720" s="279" t="s">
        <v>594</v>
      </c>
      <c r="F720" s="289">
        <v>44663</v>
      </c>
      <c r="G720" s="135" t="s">
        <v>5889</v>
      </c>
      <c r="H720" s="135" t="s">
        <v>232</v>
      </c>
      <c r="I720" s="281" t="s">
        <v>8863</v>
      </c>
      <c r="J720" s="281" t="s">
        <v>632</v>
      </c>
      <c r="K720" s="281" t="s">
        <v>9006</v>
      </c>
      <c r="L720" s="135" t="s">
        <v>20</v>
      </c>
      <c r="M720" s="5" t="s">
        <v>5890</v>
      </c>
      <c r="N720" s="282">
        <v>44762</v>
      </c>
      <c r="O720" s="283">
        <v>44758</v>
      </c>
      <c r="P720" s="283">
        <v>44749</v>
      </c>
      <c r="Q720" s="284" t="s">
        <v>1685</v>
      </c>
      <c r="R720" s="285" t="s">
        <v>4487</v>
      </c>
      <c r="S720" s="284"/>
      <c r="T720" s="286" t="s">
        <v>623</v>
      </c>
      <c r="U720" s="291" t="s">
        <v>3900</v>
      </c>
      <c r="V720" s="135" t="s">
        <v>5599</v>
      </c>
      <c r="W720" s="302" t="s">
        <v>5895</v>
      </c>
    </row>
    <row r="721" spans="1:23" s="272" customFormat="1" ht="18" customHeight="1" x14ac:dyDescent="0.3">
      <c r="A721" s="295" t="s">
        <v>1581</v>
      </c>
      <c r="B721" s="276" t="s">
        <v>630</v>
      </c>
      <c r="C721" s="277" t="s">
        <v>630</v>
      </c>
      <c r="D721" s="288">
        <v>44714</v>
      </c>
      <c r="E721" s="279" t="s">
        <v>630</v>
      </c>
      <c r="F721" s="289">
        <v>44663</v>
      </c>
      <c r="G721" s="135" t="s">
        <v>5891</v>
      </c>
      <c r="H721" s="135" t="s">
        <v>232</v>
      </c>
      <c r="I721" s="281" t="s">
        <v>8863</v>
      </c>
      <c r="J721" s="281" t="s">
        <v>18</v>
      </c>
      <c r="K721" s="281" t="s">
        <v>9005</v>
      </c>
      <c r="L721" s="135" t="s">
        <v>20</v>
      </c>
      <c r="M721" s="5" t="s">
        <v>5892</v>
      </c>
      <c r="N721" s="282" t="s">
        <v>1253</v>
      </c>
      <c r="O721" s="283" t="s">
        <v>1253</v>
      </c>
      <c r="P721" s="283" t="s">
        <v>1253</v>
      </c>
      <c r="Q721" s="284" t="s">
        <v>1253</v>
      </c>
      <c r="R721" s="285" t="s">
        <v>4686</v>
      </c>
      <c r="S721" s="280" t="s">
        <v>1253</v>
      </c>
      <c r="T721" s="286" t="s">
        <v>605</v>
      </c>
      <c r="U721" s="291" t="s">
        <v>3900</v>
      </c>
      <c r="V721" s="135"/>
      <c r="W721" s="276" t="s">
        <v>630</v>
      </c>
    </row>
    <row r="722" spans="1:23" s="272" customFormat="1" ht="18" customHeight="1" x14ac:dyDescent="0.3">
      <c r="A722" s="295" t="s">
        <v>3627</v>
      </c>
      <c r="B722" s="136">
        <v>5099176</v>
      </c>
      <c r="C722" s="290" t="s">
        <v>6828</v>
      </c>
      <c r="D722" s="288">
        <v>44692</v>
      </c>
      <c r="E722" s="279" t="s">
        <v>594</v>
      </c>
      <c r="F722" s="289">
        <v>44664</v>
      </c>
      <c r="G722" s="135" t="s">
        <v>5896</v>
      </c>
      <c r="H722" s="135" t="s">
        <v>175</v>
      </c>
      <c r="I722" s="281" t="s">
        <v>8863</v>
      </c>
      <c r="J722" s="281" t="s">
        <v>626</v>
      </c>
      <c r="K722" s="281" t="s">
        <v>9003</v>
      </c>
      <c r="L722" s="135" t="s">
        <v>27</v>
      </c>
      <c r="M722" s="5" t="s">
        <v>5897</v>
      </c>
      <c r="N722" s="284">
        <v>44707</v>
      </c>
      <c r="O722" s="283">
        <v>44698</v>
      </c>
      <c r="P722" s="283">
        <v>44695</v>
      </c>
      <c r="Q722" s="284">
        <v>44704</v>
      </c>
      <c r="R722" s="285" t="s">
        <v>6464</v>
      </c>
      <c r="S722" s="284"/>
      <c r="T722" s="286" t="s">
        <v>623</v>
      </c>
      <c r="U722" s="291" t="s">
        <v>3900</v>
      </c>
      <c r="V722" s="135" t="s">
        <v>2821</v>
      </c>
      <c r="W722" s="302" t="s">
        <v>5901</v>
      </c>
    </row>
    <row r="723" spans="1:23" s="272" customFormat="1" ht="18" customHeight="1" x14ac:dyDescent="0.3">
      <c r="A723" s="295" t="s">
        <v>1581</v>
      </c>
      <c r="B723" s="276" t="s">
        <v>630</v>
      </c>
      <c r="C723" s="277" t="s">
        <v>630</v>
      </c>
      <c r="D723" s="288">
        <v>44681</v>
      </c>
      <c r="E723" s="279" t="s">
        <v>630</v>
      </c>
      <c r="F723" s="289">
        <v>44664</v>
      </c>
      <c r="G723" s="135" t="s">
        <v>5898</v>
      </c>
      <c r="H723" s="135" t="s">
        <v>686</v>
      </c>
      <c r="I723" s="281" t="s">
        <v>8862</v>
      </c>
      <c r="J723" s="281" t="s">
        <v>18</v>
      </c>
      <c r="K723" s="281" t="s">
        <v>9005</v>
      </c>
      <c r="L723" s="135" t="s">
        <v>87</v>
      </c>
      <c r="M723" s="5" t="s">
        <v>5899</v>
      </c>
      <c r="N723" s="282" t="s">
        <v>1253</v>
      </c>
      <c r="O723" s="283" t="s">
        <v>1253</v>
      </c>
      <c r="P723" s="283" t="s">
        <v>1253</v>
      </c>
      <c r="Q723" s="284" t="s">
        <v>1253</v>
      </c>
      <c r="R723" s="285" t="s">
        <v>4685</v>
      </c>
      <c r="S723" s="280" t="s">
        <v>1253</v>
      </c>
      <c r="T723" s="286" t="s">
        <v>605</v>
      </c>
      <c r="U723" s="291" t="s">
        <v>3900</v>
      </c>
      <c r="V723" s="135"/>
      <c r="W723" s="276" t="s">
        <v>630</v>
      </c>
    </row>
    <row r="724" spans="1:23" s="272" customFormat="1" ht="18" customHeight="1" x14ac:dyDescent="0.3">
      <c r="A724" s="295" t="s">
        <v>3627</v>
      </c>
      <c r="B724" s="124">
        <v>5060732</v>
      </c>
      <c r="C724" s="290" t="s">
        <v>6829</v>
      </c>
      <c r="D724" s="288">
        <v>44679</v>
      </c>
      <c r="E724" s="279" t="s">
        <v>594</v>
      </c>
      <c r="F724" s="289">
        <v>44664</v>
      </c>
      <c r="G724" s="194" t="s">
        <v>7913</v>
      </c>
      <c r="H724" s="135" t="s">
        <v>250</v>
      </c>
      <c r="I724" s="281" t="s">
        <v>4644</v>
      </c>
      <c r="J724" s="281" t="s">
        <v>645</v>
      </c>
      <c r="K724" s="281" t="s">
        <v>9002</v>
      </c>
      <c r="L724" s="135" t="s">
        <v>27</v>
      </c>
      <c r="M724" s="5" t="s">
        <v>5900</v>
      </c>
      <c r="N724" s="282">
        <v>44691</v>
      </c>
      <c r="O724" s="283">
        <v>44682</v>
      </c>
      <c r="P724" s="283">
        <v>44679</v>
      </c>
      <c r="Q724" s="284">
        <v>44680</v>
      </c>
      <c r="R724" s="285" t="s">
        <v>4490</v>
      </c>
      <c r="S724" s="284"/>
      <c r="T724" s="286" t="s">
        <v>609</v>
      </c>
      <c r="U724" s="291" t="s">
        <v>3900</v>
      </c>
      <c r="V724" s="135" t="s">
        <v>2821</v>
      </c>
      <c r="W724" s="302" t="s">
        <v>5902</v>
      </c>
    </row>
    <row r="725" spans="1:23" s="272" customFormat="1" ht="18" customHeight="1" x14ac:dyDescent="0.3">
      <c r="A725" s="295" t="s">
        <v>1581</v>
      </c>
      <c r="B725" s="276" t="s">
        <v>630</v>
      </c>
      <c r="C725" s="277" t="s">
        <v>630</v>
      </c>
      <c r="D725" s="288">
        <v>44774</v>
      </c>
      <c r="E725" s="279" t="s">
        <v>630</v>
      </c>
      <c r="F725" s="289">
        <v>44665</v>
      </c>
      <c r="G725" s="135" t="s">
        <v>5903</v>
      </c>
      <c r="H725" s="135" t="s">
        <v>686</v>
      </c>
      <c r="I725" s="281" t="s">
        <v>8862</v>
      </c>
      <c r="J725" s="281" t="s">
        <v>645</v>
      </c>
      <c r="K725" s="281" t="s">
        <v>9002</v>
      </c>
      <c r="L725" s="135" t="s">
        <v>20</v>
      </c>
      <c r="M725" s="5" t="s">
        <v>5904</v>
      </c>
      <c r="N725" s="282" t="s">
        <v>1253</v>
      </c>
      <c r="O725" s="283" t="s">
        <v>1253</v>
      </c>
      <c r="P725" s="283" t="s">
        <v>1253</v>
      </c>
      <c r="Q725" s="284" t="s">
        <v>1253</v>
      </c>
      <c r="R725" s="285" t="s">
        <v>4490</v>
      </c>
      <c r="S725" s="280" t="s">
        <v>1253</v>
      </c>
      <c r="T725" s="286" t="s">
        <v>609</v>
      </c>
      <c r="U725" s="291" t="s">
        <v>3900</v>
      </c>
      <c r="V725" s="135"/>
      <c r="W725" s="276" t="s">
        <v>630</v>
      </c>
    </row>
    <row r="726" spans="1:23" s="272" customFormat="1" ht="18" customHeight="1" x14ac:dyDescent="0.3">
      <c r="A726" s="295" t="s">
        <v>3627</v>
      </c>
      <c r="B726" s="124">
        <v>5086341</v>
      </c>
      <c r="C726" s="290" t="s">
        <v>6830</v>
      </c>
      <c r="D726" s="288">
        <v>44693</v>
      </c>
      <c r="E726" s="279" t="s">
        <v>594</v>
      </c>
      <c r="F726" s="289">
        <v>44665</v>
      </c>
      <c r="G726" s="135" t="s">
        <v>1342</v>
      </c>
      <c r="H726" s="135" t="s">
        <v>232</v>
      </c>
      <c r="I726" s="281" t="s">
        <v>8863</v>
      </c>
      <c r="J726" s="281" t="s">
        <v>626</v>
      </c>
      <c r="K726" s="281" t="s">
        <v>9003</v>
      </c>
      <c r="L726" s="135" t="s">
        <v>20</v>
      </c>
      <c r="M726" s="5" t="s">
        <v>1344</v>
      </c>
      <c r="N726" s="282">
        <v>44697</v>
      </c>
      <c r="O726" s="283">
        <v>44693</v>
      </c>
      <c r="P726" s="283">
        <v>44694</v>
      </c>
      <c r="Q726" s="284">
        <v>44694</v>
      </c>
      <c r="R726" s="285" t="s">
        <v>6464</v>
      </c>
      <c r="S726" s="284"/>
      <c r="T726" s="286" t="s">
        <v>609</v>
      </c>
      <c r="U726" s="291" t="s">
        <v>3900</v>
      </c>
      <c r="V726" s="135" t="s">
        <v>2821</v>
      </c>
      <c r="W726" s="302" t="s">
        <v>5914</v>
      </c>
    </row>
    <row r="727" spans="1:23" s="272" customFormat="1" ht="18" customHeight="1" x14ac:dyDescent="0.3">
      <c r="A727" s="295" t="s">
        <v>3627</v>
      </c>
      <c r="B727" s="124">
        <v>5102694</v>
      </c>
      <c r="C727" s="290" t="s">
        <v>6831</v>
      </c>
      <c r="D727" s="288">
        <v>44711</v>
      </c>
      <c r="E727" s="279" t="s">
        <v>594</v>
      </c>
      <c r="F727" s="289">
        <v>44665</v>
      </c>
      <c r="G727" s="135" t="s">
        <v>5905</v>
      </c>
      <c r="H727" s="135" t="s">
        <v>3708</v>
      </c>
      <c r="I727" s="281" t="s">
        <v>2454</v>
      </c>
      <c r="J727" s="281" t="s">
        <v>626</v>
      </c>
      <c r="K727" s="281" t="s">
        <v>9003</v>
      </c>
      <c r="L727" s="135" t="s">
        <v>87</v>
      </c>
      <c r="M727" s="5" t="s">
        <v>5906</v>
      </c>
      <c r="N727" s="284">
        <v>44713</v>
      </c>
      <c r="O727" s="283">
        <v>44712</v>
      </c>
      <c r="P727" s="283">
        <v>44708</v>
      </c>
      <c r="Q727" s="284">
        <v>44712</v>
      </c>
      <c r="R727" s="285" t="s">
        <v>6464</v>
      </c>
      <c r="S727" s="284"/>
      <c r="T727" s="286" t="s">
        <v>609</v>
      </c>
      <c r="U727" s="291" t="s">
        <v>3900</v>
      </c>
      <c r="V727" s="135" t="s">
        <v>3901</v>
      </c>
      <c r="W727" s="316" t="s">
        <v>5915</v>
      </c>
    </row>
    <row r="728" spans="1:23" s="272" customFormat="1" ht="18" customHeight="1" x14ac:dyDescent="0.3">
      <c r="A728" s="295" t="s">
        <v>3627</v>
      </c>
      <c r="B728" s="124">
        <v>5079774</v>
      </c>
      <c r="C728" s="290" t="s">
        <v>6832</v>
      </c>
      <c r="D728" s="288">
        <v>44693</v>
      </c>
      <c r="E728" s="279" t="s">
        <v>594</v>
      </c>
      <c r="F728" s="289">
        <v>44665</v>
      </c>
      <c r="G728" s="135" t="s">
        <v>5907</v>
      </c>
      <c r="H728" s="135" t="s">
        <v>175</v>
      </c>
      <c r="I728" s="281" t="s">
        <v>8863</v>
      </c>
      <c r="J728" s="281" t="s">
        <v>18</v>
      </c>
      <c r="K728" s="281" t="s">
        <v>9005</v>
      </c>
      <c r="L728" s="135" t="s">
        <v>20</v>
      </c>
      <c r="M728" s="5" t="s">
        <v>5908</v>
      </c>
      <c r="N728" s="282">
        <v>44705</v>
      </c>
      <c r="O728" s="283">
        <v>44697</v>
      </c>
      <c r="P728" s="283">
        <v>44695</v>
      </c>
      <c r="Q728" s="284">
        <v>44698</v>
      </c>
      <c r="R728" s="285" t="s">
        <v>4686</v>
      </c>
      <c r="S728" s="284"/>
      <c r="T728" s="286" t="s">
        <v>609</v>
      </c>
      <c r="U728" s="291" t="s">
        <v>3900</v>
      </c>
      <c r="V728" s="135" t="s">
        <v>2821</v>
      </c>
      <c r="W728" s="316" t="s">
        <v>5916</v>
      </c>
    </row>
    <row r="729" spans="1:23" s="272" customFormat="1" ht="18" customHeight="1" x14ac:dyDescent="0.3">
      <c r="A729" s="295" t="s">
        <v>3627</v>
      </c>
      <c r="B729" s="135">
        <v>5103858</v>
      </c>
      <c r="C729" s="290" t="s">
        <v>6833</v>
      </c>
      <c r="D729" s="288">
        <v>44711</v>
      </c>
      <c r="E729" s="279" t="s">
        <v>594</v>
      </c>
      <c r="F729" s="289">
        <v>44665</v>
      </c>
      <c r="G729" s="135" t="s">
        <v>5909</v>
      </c>
      <c r="H729" s="135" t="s">
        <v>232</v>
      </c>
      <c r="I729" s="281" t="s">
        <v>8863</v>
      </c>
      <c r="J729" s="281" t="s">
        <v>18</v>
      </c>
      <c r="K729" s="281" t="s">
        <v>9005</v>
      </c>
      <c r="L729" s="135" t="s">
        <v>20</v>
      </c>
      <c r="M729" s="5" t="s">
        <v>5910</v>
      </c>
      <c r="N729" s="282">
        <v>44714</v>
      </c>
      <c r="O729" s="283">
        <v>44703</v>
      </c>
      <c r="P729" s="283">
        <v>44703</v>
      </c>
      <c r="Q729" s="284">
        <v>44712</v>
      </c>
      <c r="R729" s="285" t="s">
        <v>4686</v>
      </c>
      <c r="S729" s="284"/>
      <c r="T729" s="286" t="s">
        <v>609</v>
      </c>
      <c r="U729" s="291" t="s">
        <v>3900</v>
      </c>
      <c r="V729" s="135" t="s">
        <v>3901</v>
      </c>
      <c r="W729" s="316" t="s">
        <v>5917</v>
      </c>
    </row>
    <row r="730" spans="1:23" s="272" customFormat="1" ht="18" customHeight="1" x14ac:dyDescent="0.3">
      <c r="A730" s="295" t="s">
        <v>3627</v>
      </c>
      <c r="B730" s="124">
        <v>5029993</v>
      </c>
      <c r="C730" s="290" t="s">
        <v>6834</v>
      </c>
      <c r="D730" s="288"/>
      <c r="E730" s="279" t="s">
        <v>594</v>
      </c>
      <c r="F730" s="289">
        <v>44665</v>
      </c>
      <c r="G730" s="135" t="s">
        <v>5911</v>
      </c>
      <c r="H730" s="135" t="s">
        <v>686</v>
      </c>
      <c r="I730" s="281" t="s">
        <v>8862</v>
      </c>
      <c r="J730" s="281" t="s">
        <v>626</v>
      </c>
      <c r="K730" s="281" t="s">
        <v>9003</v>
      </c>
      <c r="L730" s="135" t="s">
        <v>20</v>
      </c>
      <c r="M730" s="5" t="s">
        <v>5912</v>
      </c>
      <c r="N730" s="282">
        <v>44694</v>
      </c>
      <c r="O730" s="283">
        <v>44680</v>
      </c>
      <c r="P730" s="283">
        <v>44680</v>
      </c>
      <c r="Q730" s="284">
        <v>44680</v>
      </c>
      <c r="R730" s="285" t="s">
        <v>4687</v>
      </c>
      <c r="S730" s="284"/>
      <c r="T730" s="286" t="s">
        <v>623</v>
      </c>
      <c r="U730" s="291" t="s">
        <v>3900</v>
      </c>
      <c r="V730" s="135" t="s">
        <v>2821</v>
      </c>
      <c r="W730" s="302" t="s">
        <v>5918</v>
      </c>
    </row>
    <row r="731" spans="1:23" s="272" customFormat="1" ht="18" customHeight="1" x14ac:dyDescent="0.3">
      <c r="A731" s="295" t="s">
        <v>3627</v>
      </c>
      <c r="B731" s="135">
        <v>5038027</v>
      </c>
      <c r="C731" s="290" t="s">
        <v>6835</v>
      </c>
      <c r="D731" s="288">
        <v>44667</v>
      </c>
      <c r="E731" s="279" t="s">
        <v>594</v>
      </c>
      <c r="F731" s="289">
        <v>44666</v>
      </c>
      <c r="G731" s="135" t="s">
        <v>5919</v>
      </c>
      <c r="H731" s="135" t="s">
        <v>37</v>
      </c>
      <c r="I731" s="281" t="s">
        <v>685</v>
      </c>
      <c r="J731" s="281" t="s">
        <v>622</v>
      </c>
      <c r="K731" s="281" t="s">
        <v>9007</v>
      </c>
      <c r="L731" s="135" t="s">
        <v>20</v>
      </c>
      <c r="M731" s="5" t="s">
        <v>5920</v>
      </c>
      <c r="N731" s="282">
        <v>44672</v>
      </c>
      <c r="O731" s="283">
        <v>44669</v>
      </c>
      <c r="P731" s="283">
        <v>44667</v>
      </c>
      <c r="Q731" s="284">
        <v>44670</v>
      </c>
      <c r="R731" s="285" t="s">
        <v>6544</v>
      </c>
      <c r="S731" s="284"/>
      <c r="T731" s="286" t="s">
        <v>605</v>
      </c>
      <c r="U731" s="291" t="s">
        <v>3900</v>
      </c>
      <c r="V731" s="135" t="s">
        <v>5568</v>
      </c>
      <c r="W731" s="302" t="s">
        <v>5932</v>
      </c>
    </row>
    <row r="732" spans="1:23" s="272" customFormat="1" ht="18" customHeight="1" x14ac:dyDescent="0.3">
      <c r="A732" s="295" t="s">
        <v>3627</v>
      </c>
      <c r="B732" s="135">
        <v>5070481</v>
      </c>
      <c r="C732" s="290" t="s">
        <v>6836</v>
      </c>
      <c r="D732" s="288">
        <v>44679</v>
      </c>
      <c r="E732" s="279" t="s">
        <v>594</v>
      </c>
      <c r="F732" s="289">
        <v>44666</v>
      </c>
      <c r="G732" s="135" t="s">
        <v>5921</v>
      </c>
      <c r="H732" s="135" t="s">
        <v>232</v>
      </c>
      <c r="I732" s="281" t="s">
        <v>8863</v>
      </c>
      <c r="J732" s="281" t="s">
        <v>645</v>
      </c>
      <c r="K732" s="281" t="s">
        <v>9002</v>
      </c>
      <c r="L732" s="135" t="s">
        <v>20</v>
      </c>
      <c r="M732" s="5" t="s">
        <v>5922</v>
      </c>
      <c r="N732" s="282">
        <v>44685</v>
      </c>
      <c r="O732" s="283">
        <v>44681</v>
      </c>
      <c r="P732" s="283">
        <v>44679</v>
      </c>
      <c r="Q732" s="284">
        <v>44681</v>
      </c>
      <c r="R732" s="285" t="s">
        <v>4490</v>
      </c>
      <c r="S732" s="284"/>
      <c r="T732" s="286" t="s">
        <v>605</v>
      </c>
      <c r="U732" s="291" t="s">
        <v>3900</v>
      </c>
      <c r="V732" s="135" t="s">
        <v>2821</v>
      </c>
      <c r="W732" s="302" t="s">
        <v>5931</v>
      </c>
    </row>
    <row r="733" spans="1:23" s="272" customFormat="1" ht="18" customHeight="1" x14ac:dyDescent="0.3">
      <c r="A733" s="295" t="s">
        <v>3627</v>
      </c>
      <c r="B733" s="135">
        <v>5028670</v>
      </c>
      <c r="C733" s="290" t="s">
        <v>6837</v>
      </c>
      <c r="D733" s="288">
        <v>44677</v>
      </c>
      <c r="E733" s="279" t="s">
        <v>594</v>
      </c>
      <c r="F733" s="289">
        <v>44666</v>
      </c>
      <c r="G733" s="135" t="s">
        <v>5923</v>
      </c>
      <c r="H733" s="135" t="s">
        <v>250</v>
      </c>
      <c r="I733" s="281" t="s">
        <v>4644</v>
      </c>
      <c r="J733" s="281" t="s">
        <v>626</v>
      </c>
      <c r="K733" s="281" t="s">
        <v>9003</v>
      </c>
      <c r="L733" s="135" t="s">
        <v>20</v>
      </c>
      <c r="M733" s="5" t="s">
        <v>5924</v>
      </c>
      <c r="N733" s="284">
        <v>44699</v>
      </c>
      <c r="O733" s="284">
        <v>44677</v>
      </c>
      <c r="P733" s="284">
        <v>44677</v>
      </c>
      <c r="Q733" s="284">
        <v>44678</v>
      </c>
      <c r="R733" s="285" t="s">
        <v>6464</v>
      </c>
      <c r="S733" s="284"/>
      <c r="T733" s="286" t="s">
        <v>609</v>
      </c>
      <c r="U733" s="291" t="s">
        <v>3900</v>
      </c>
      <c r="V733" s="135" t="s">
        <v>2821</v>
      </c>
      <c r="W733" s="302" t="s">
        <v>5930</v>
      </c>
    </row>
    <row r="734" spans="1:23" s="272" customFormat="1" ht="18" customHeight="1" x14ac:dyDescent="0.3">
      <c r="A734" s="295" t="s">
        <v>3627</v>
      </c>
      <c r="B734" s="135">
        <v>5029326</v>
      </c>
      <c r="C734" s="290" t="s">
        <v>6838</v>
      </c>
      <c r="D734" s="288">
        <v>44667</v>
      </c>
      <c r="E734" s="279" t="s">
        <v>594</v>
      </c>
      <c r="F734" s="289">
        <v>44666</v>
      </c>
      <c r="G734" s="135" t="s">
        <v>5925</v>
      </c>
      <c r="H734" s="135" t="s">
        <v>3567</v>
      </c>
      <c r="I734" s="281" t="s">
        <v>685</v>
      </c>
      <c r="J734" s="281" t="s">
        <v>45</v>
      </c>
      <c r="K734" s="281" t="s">
        <v>9009</v>
      </c>
      <c r="L734" s="135" t="s">
        <v>20</v>
      </c>
      <c r="M734" s="5" t="s">
        <v>5926</v>
      </c>
      <c r="N734" s="282">
        <v>44690</v>
      </c>
      <c r="O734" s="283">
        <v>44685</v>
      </c>
      <c r="P734" s="283">
        <v>44679</v>
      </c>
      <c r="Q734" s="284">
        <v>44680</v>
      </c>
      <c r="R734" s="285" t="s">
        <v>4482</v>
      </c>
      <c r="S734" s="284"/>
      <c r="T734" s="286" t="s">
        <v>605</v>
      </c>
      <c r="U734" s="291" t="s">
        <v>3900</v>
      </c>
      <c r="V734" s="135" t="s">
        <v>2821</v>
      </c>
      <c r="W734" s="302" t="s">
        <v>5929</v>
      </c>
    </row>
    <row r="735" spans="1:23" s="272" customFormat="1" ht="18" customHeight="1" x14ac:dyDescent="0.3">
      <c r="A735" s="295" t="s">
        <v>1581</v>
      </c>
      <c r="B735" s="276" t="s">
        <v>630</v>
      </c>
      <c r="C735" s="277" t="s">
        <v>630</v>
      </c>
      <c r="D735" s="288">
        <v>44774</v>
      </c>
      <c r="E735" s="279" t="s">
        <v>630</v>
      </c>
      <c r="F735" s="289">
        <v>44666</v>
      </c>
      <c r="G735" s="135" t="s">
        <v>5927</v>
      </c>
      <c r="H735" s="135" t="s">
        <v>4712</v>
      </c>
      <c r="I735" s="281" t="s">
        <v>17</v>
      </c>
      <c r="J735" s="281" t="s">
        <v>626</v>
      </c>
      <c r="K735" s="281" t="s">
        <v>9003</v>
      </c>
      <c r="L735" s="135" t="s">
        <v>27</v>
      </c>
      <c r="M735" s="5" t="s">
        <v>5928</v>
      </c>
      <c r="N735" s="282" t="s">
        <v>1253</v>
      </c>
      <c r="O735" s="283" t="s">
        <v>1253</v>
      </c>
      <c r="P735" s="283" t="s">
        <v>1253</v>
      </c>
      <c r="Q735" s="284" t="s">
        <v>1253</v>
      </c>
      <c r="R735" s="285" t="s">
        <v>4687</v>
      </c>
      <c r="S735" s="280" t="s">
        <v>1253</v>
      </c>
      <c r="T735" s="286" t="s">
        <v>605</v>
      </c>
      <c r="U735" s="291" t="s">
        <v>3900</v>
      </c>
      <c r="V735" s="135"/>
      <c r="W735" s="276" t="s">
        <v>630</v>
      </c>
    </row>
    <row r="736" spans="1:23" s="272" customFormat="1" ht="18" customHeight="1" x14ac:dyDescent="0.3">
      <c r="A736" s="295" t="s">
        <v>5</v>
      </c>
      <c r="B736" s="124" t="s">
        <v>319</v>
      </c>
      <c r="C736" s="277"/>
      <c r="D736" s="288"/>
      <c r="E736" s="279"/>
      <c r="F736" s="289">
        <v>44667</v>
      </c>
      <c r="G736" s="135" t="s">
        <v>5933</v>
      </c>
      <c r="H736" s="135" t="s">
        <v>686</v>
      </c>
      <c r="I736" s="281" t="s">
        <v>8862</v>
      </c>
      <c r="J736" s="281" t="s">
        <v>626</v>
      </c>
      <c r="K736" s="281" t="s">
        <v>9003</v>
      </c>
      <c r="L736" s="135" t="s">
        <v>27</v>
      </c>
      <c r="M736" s="5" t="s">
        <v>5934</v>
      </c>
      <c r="N736" s="282"/>
      <c r="O736" s="283"/>
      <c r="P736" s="283"/>
      <c r="Q736" s="284"/>
      <c r="R736" s="285" t="s">
        <v>6464</v>
      </c>
      <c r="S736" s="284"/>
      <c r="T736" s="286" t="s">
        <v>609</v>
      </c>
      <c r="U736" s="291" t="s">
        <v>3900</v>
      </c>
      <c r="V736" s="135"/>
      <c r="W736" s="124" t="s">
        <v>5941</v>
      </c>
    </row>
    <row r="737" spans="1:23" s="272" customFormat="1" ht="18" customHeight="1" x14ac:dyDescent="0.3">
      <c r="A737" s="295" t="s">
        <v>3627</v>
      </c>
      <c r="B737" s="135">
        <v>5145180</v>
      </c>
      <c r="C737" s="277" t="s">
        <v>7032</v>
      </c>
      <c r="D737" s="288">
        <v>44722</v>
      </c>
      <c r="E737" s="279" t="s">
        <v>594</v>
      </c>
      <c r="F737" s="289">
        <v>44667</v>
      </c>
      <c r="G737" s="135" t="s">
        <v>5935</v>
      </c>
      <c r="H737" s="292" t="s">
        <v>37</v>
      </c>
      <c r="I737" s="281" t="s">
        <v>685</v>
      </c>
      <c r="J737" s="281" t="s">
        <v>645</v>
      </c>
      <c r="K737" s="281" t="s">
        <v>9002</v>
      </c>
      <c r="L737" s="135" t="s">
        <v>20</v>
      </c>
      <c r="M737" s="5" t="s">
        <v>5936</v>
      </c>
      <c r="N737" s="282">
        <v>44743</v>
      </c>
      <c r="O737" s="283">
        <v>44741</v>
      </c>
      <c r="P737" s="283">
        <v>44739</v>
      </c>
      <c r="Q737" s="284">
        <v>44741</v>
      </c>
      <c r="R737" s="285" t="s">
        <v>4490</v>
      </c>
      <c r="S737" s="284"/>
      <c r="T737" s="286" t="s">
        <v>609</v>
      </c>
      <c r="U737" s="291" t="s">
        <v>3900</v>
      </c>
      <c r="V737" s="135" t="s">
        <v>5599</v>
      </c>
      <c r="W737" s="124" t="s">
        <v>5942</v>
      </c>
    </row>
    <row r="738" spans="1:23" s="272" customFormat="1" ht="18" customHeight="1" x14ac:dyDescent="0.3">
      <c r="A738" s="295" t="s">
        <v>3627</v>
      </c>
      <c r="B738" s="83">
        <v>5157898</v>
      </c>
      <c r="C738" s="277" t="s">
        <v>8595</v>
      </c>
      <c r="D738" s="288">
        <v>44786</v>
      </c>
      <c r="E738" s="279" t="s">
        <v>594</v>
      </c>
      <c r="F738" s="289">
        <v>44667</v>
      </c>
      <c r="G738" s="135" t="s">
        <v>5937</v>
      </c>
      <c r="H738" s="135" t="s">
        <v>4126</v>
      </c>
      <c r="I738" s="281" t="s">
        <v>8538</v>
      </c>
      <c r="J738" s="281" t="s">
        <v>18</v>
      </c>
      <c r="K738" s="281" t="s">
        <v>9005</v>
      </c>
      <c r="L738" s="135" t="s">
        <v>20</v>
      </c>
      <c r="M738" s="5" t="s">
        <v>5938</v>
      </c>
      <c r="N738" s="282">
        <v>44798</v>
      </c>
      <c r="O738" s="283">
        <v>44796</v>
      </c>
      <c r="P738" s="283">
        <v>44786</v>
      </c>
      <c r="Q738" s="284">
        <v>44797</v>
      </c>
      <c r="R738" s="285" t="s">
        <v>4685</v>
      </c>
      <c r="S738" s="284"/>
      <c r="T738" s="286" t="s">
        <v>623</v>
      </c>
      <c r="U738" s="291" t="s">
        <v>3900</v>
      </c>
      <c r="V738" s="291" t="s">
        <v>3366</v>
      </c>
      <c r="W738" s="124" t="s">
        <v>5943</v>
      </c>
    </row>
    <row r="739" spans="1:23" s="272" customFormat="1" ht="18" customHeight="1" x14ac:dyDescent="0.3">
      <c r="A739" s="295" t="s">
        <v>1581</v>
      </c>
      <c r="B739" s="276" t="s">
        <v>630</v>
      </c>
      <c r="C739" s="277" t="s">
        <v>630</v>
      </c>
      <c r="D739" s="288">
        <v>44744</v>
      </c>
      <c r="E739" s="279" t="s">
        <v>630</v>
      </c>
      <c r="F739" s="289">
        <v>44667</v>
      </c>
      <c r="G739" s="135" t="s">
        <v>5939</v>
      </c>
      <c r="H739" s="135" t="s">
        <v>25</v>
      </c>
      <c r="I739" s="281" t="s">
        <v>17</v>
      </c>
      <c r="J739" s="281" t="s">
        <v>18</v>
      </c>
      <c r="K739" s="281" t="s">
        <v>9005</v>
      </c>
      <c r="L739" s="135" t="s">
        <v>11</v>
      </c>
      <c r="M739" s="5" t="s">
        <v>5940</v>
      </c>
      <c r="N739" s="282" t="s">
        <v>1253</v>
      </c>
      <c r="O739" s="283" t="s">
        <v>1253</v>
      </c>
      <c r="P739" s="283" t="s">
        <v>1253</v>
      </c>
      <c r="Q739" s="284" t="s">
        <v>1253</v>
      </c>
      <c r="R739" s="285" t="s">
        <v>4686</v>
      </c>
      <c r="S739" s="280" t="s">
        <v>1253</v>
      </c>
      <c r="T739" s="286" t="s">
        <v>605</v>
      </c>
      <c r="U739" s="291" t="s">
        <v>3900</v>
      </c>
      <c r="V739" s="135"/>
      <c r="W739" s="276" t="s">
        <v>630</v>
      </c>
    </row>
    <row r="740" spans="1:23" s="272" customFormat="1" ht="18" customHeight="1" x14ac:dyDescent="0.3">
      <c r="A740" s="295" t="s">
        <v>3627</v>
      </c>
      <c r="B740" s="135">
        <v>5064434</v>
      </c>
      <c r="C740" s="290" t="s">
        <v>6839</v>
      </c>
      <c r="D740" s="288">
        <v>44670</v>
      </c>
      <c r="E740" s="279" t="s">
        <v>594</v>
      </c>
      <c r="F740" s="289">
        <v>44669</v>
      </c>
      <c r="G740" s="135" t="s">
        <v>5945</v>
      </c>
      <c r="H740" s="135" t="s">
        <v>686</v>
      </c>
      <c r="I740" s="281" t="s">
        <v>8862</v>
      </c>
      <c r="J740" s="281" t="s">
        <v>18</v>
      </c>
      <c r="K740" s="281" t="s">
        <v>9005</v>
      </c>
      <c r="L740" s="135" t="s">
        <v>27</v>
      </c>
      <c r="M740" s="5" t="s">
        <v>5946</v>
      </c>
      <c r="N740" s="282">
        <v>44685</v>
      </c>
      <c r="O740" s="283">
        <v>44679</v>
      </c>
      <c r="P740" s="283">
        <v>44678</v>
      </c>
      <c r="Q740" s="284">
        <v>44680</v>
      </c>
      <c r="R740" s="285" t="s">
        <v>4685</v>
      </c>
      <c r="S740" s="284"/>
      <c r="T740" s="286" t="s">
        <v>605</v>
      </c>
      <c r="U740" s="291" t="s">
        <v>3900</v>
      </c>
      <c r="V740" s="135" t="s">
        <v>2821</v>
      </c>
      <c r="W740" s="310" t="s">
        <v>5953</v>
      </c>
    </row>
    <row r="741" spans="1:23" s="272" customFormat="1" ht="18" customHeight="1" x14ac:dyDescent="0.3">
      <c r="A741" s="295" t="s">
        <v>3627</v>
      </c>
      <c r="B741" s="135">
        <v>5065534</v>
      </c>
      <c r="C741" s="290" t="s">
        <v>6840</v>
      </c>
      <c r="D741" s="288">
        <v>44698</v>
      </c>
      <c r="E741" s="279" t="s">
        <v>594</v>
      </c>
      <c r="F741" s="289">
        <v>44669</v>
      </c>
      <c r="G741" s="194" t="s">
        <v>7914</v>
      </c>
      <c r="H741" s="194" t="s">
        <v>175</v>
      </c>
      <c r="I741" s="281" t="s">
        <v>8863</v>
      </c>
      <c r="J741" s="281" t="s">
        <v>8377</v>
      </c>
      <c r="K741" s="281" t="s">
        <v>9004</v>
      </c>
      <c r="L741" s="194" t="s">
        <v>20</v>
      </c>
      <c r="M741" s="5" t="s">
        <v>5944</v>
      </c>
      <c r="N741" s="282">
        <v>44713</v>
      </c>
      <c r="O741" s="283">
        <v>44708</v>
      </c>
      <c r="P741" s="283">
        <v>44701</v>
      </c>
      <c r="Q741" s="284">
        <v>44708</v>
      </c>
      <c r="R741" s="285" t="s">
        <v>4485</v>
      </c>
      <c r="S741" s="284"/>
      <c r="T741" s="286" t="s">
        <v>605</v>
      </c>
      <c r="U741" s="291" t="s">
        <v>3900</v>
      </c>
      <c r="V741" s="135" t="s">
        <v>3901</v>
      </c>
      <c r="W741" s="310" t="s">
        <v>5954</v>
      </c>
    </row>
    <row r="742" spans="1:23" s="272" customFormat="1" ht="18" customHeight="1" x14ac:dyDescent="0.3">
      <c r="A742" s="295" t="s">
        <v>5</v>
      </c>
      <c r="B742" s="124" t="s">
        <v>319</v>
      </c>
      <c r="C742" s="277"/>
      <c r="D742" s="288"/>
      <c r="E742" s="279"/>
      <c r="F742" s="289">
        <v>44669</v>
      </c>
      <c r="G742" s="135" t="s">
        <v>5952</v>
      </c>
      <c r="H742" s="135" t="s">
        <v>25</v>
      </c>
      <c r="I742" s="281" t="s">
        <v>17</v>
      </c>
      <c r="J742" s="281" t="s">
        <v>45</v>
      </c>
      <c r="K742" s="281" t="s">
        <v>9009</v>
      </c>
      <c r="L742" s="135" t="s">
        <v>20</v>
      </c>
      <c r="M742" s="5" t="s">
        <v>5951</v>
      </c>
      <c r="N742" s="282"/>
      <c r="O742" s="283"/>
      <c r="P742" s="283"/>
      <c r="Q742" s="284"/>
      <c r="R742" s="285" t="s">
        <v>4482</v>
      </c>
      <c r="S742" s="284"/>
      <c r="T742" s="286" t="s">
        <v>623</v>
      </c>
      <c r="U742" s="291" t="s">
        <v>3900</v>
      </c>
      <c r="V742" s="135"/>
      <c r="W742" s="310" t="s">
        <v>5955</v>
      </c>
    </row>
    <row r="743" spans="1:23" s="272" customFormat="1" ht="18" customHeight="1" x14ac:dyDescent="0.3">
      <c r="A743" s="295" t="s">
        <v>3627</v>
      </c>
      <c r="B743" s="92">
        <v>5188274</v>
      </c>
      <c r="C743" s="277" t="s">
        <v>7725</v>
      </c>
      <c r="D743" s="288">
        <v>44753</v>
      </c>
      <c r="E743" s="279" t="s">
        <v>594</v>
      </c>
      <c r="F743" s="289">
        <v>44669</v>
      </c>
      <c r="G743" s="135" t="s">
        <v>5950</v>
      </c>
      <c r="H743" s="135" t="s">
        <v>232</v>
      </c>
      <c r="I743" s="281" t="s">
        <v>8863</v>
      </c>
      <c r="J743" s="281" t="s">
        <v>645</v>
      </c>
      <c r="K743" s="281" t="s">
        <v>9002</v>
      </c>
      <c r="L743" s="135" t="s">
        <v>20</v>
      </c>
      <c r="M743" s="5" t="s">
        <v>5949</v>
      </c>
      <c r="N743" s="282">
        <v>44767</v>
      </c>
      <c r="O743" s="283">
        <v>44764</v>
      </c>
      <c r="P743" s="283">
        <v>44753</v>
      </c>
      <c r="Q743" s="284">
        <v>44764</v>
      </c>
      <c r="R743" s="285" t="s">
        <v>4490</v>
      </c>
      <c r="S743" s="284"/>
      <c r="T743" s="286" t="s">
        <v>605</v>
      </c>
      <c r="U743" s="291" t="s">
        <v>3900</v>
      </c>
      <c r="V743" s="135" t="s">
        <v>5599</v>
      </c>
      <c r="W743" s="310" t="s">
        <v>5956</v>
      </c>
    </row>
    <row r="744" spans="1:23" s="272" customFormat="1" ht="18" customHeight="1" x14ac:dyDescent="0.3">
      <c r="A744" s="295" t="s">
        <v>3627</v>
      </c>
      <c r="B744" s="135">
        <v>5084510</v>
      </c>
      <c r="C744" s="290" t="s">
        <v>6841</v>
      </c>
      <c r="D744" s="288">
        <v>44711</v>
      </c>
      <c r="E744" s="279" t="s">
        <v>594</v>
      </c>
      <c r="F744" s="289">
        <v>44669</v>
      </c>
      <c r="G744" s="135" t="s">
        <v>5948</v>
      </c>
      <c r="H744" s="135" t="s">
        <v>725</v>
      </c>
      <c r="I744" s="281" t="s">
        <v>2454</v>
      </c>
      <c r="J744" s="281" t="s">
        <v>160</v>
      </c>
      <c r="K744" s="281" t="s">
        <v>9010</v>
      </c>
      <c r="L744" s="135" t="s">
        <v>20</v>
      </c>
      <c r="M744" s="5" t="s">
        <v>5947</v>
      </c>
      <c r="N744" s="282">
        <v>44729</v>
      </c>
      <c r="O744" s="283">
        <v>44708</v>
      </c>
      <c r="P744" s="283">
        <v>44708</v>
      </c>
      <c r="Q744" s="284">
        <v>44708</v>
      </c>
      <c r="R744" s="285" t="s">
        <v>4493</v>
      </c>
      <c r="S744" s="284"/>
      <c r="T744" s="286" t="s">
        <v>609</v>
      </c>
      <c r="U744" s="291" t="s">
        <v>3900</v>
      </c>
      <c r="V744" s="135" t="s">
        <v>3901</v>
      </c>
      <c r="W744" s="310" t="s">
        <v>5957</v>
      </c>
    </row>
    <row r="745" spans="1:23" s="272" customFormat="1" ht="18" customHeight="1" x14ac:dyDescent="0.3">
      <c r="A745" s="295" t="s">
        <v>1581</v>
      </c>
      <c r="B745" s="276" t="s">
        <v>630</v>
      </c>
      <c r="C745" s="277" t="s">
        <v>630</v>
      </c>
      <c r="D745" s="288">
        <v>44767</v>
      </c>
      <c r="E745" s="279" t="s">
        <v>630</v>
      </c>
      <c r="F745" s="289">
        <v>44670</v>
      </c>
      <c r="G745" s="135" t="s">
        <v>5960</v>
      </c>
      <c r="H745" s="135" t="s">
        <v>175</v>
      </c>
      <c r="I745" s="281" t="s">
        <v>8863</v>
      </c>
      <c r="J745" s="281" t="s">
        <v>645</v>
      </c>
      <c r="K745" s="281" t="s">
        <v>9002</v>
      </c>
      <c r="L745" s="135" t="s">
        <v>87</v>
      </c>
      <c r="M745" s="5" t="s">
        <v>5961</v>
      </c>
      <c r="N745" s="282" t="s">
        <v>1253</v>
      </c>
      <c r="O745" s="283" t="s">
        <v>1253</v>
      </c>
      <c r="P745" s="283" t="s">
        <v>1253</v>
      </c>
      <c r="Q745" s="284" t="s">
        <v>1253</v>
      </c>
      <c r="R745" s="285" t="s">
        <v>4490</v>
      </c>
      <c r="S745" s="280" t="s">
        <v>1253</v>
      </c>
      <c r="T745" s="286" t="s">
        <v>609</v>
      </c>
      <c r="U745" s="291" t="s">
        <v>3900</v>
      </c>
      <c r="V745" s="135"/>
      <c r="W745" s="276" t="s">
        <v>630</v>
      </c>
    </row>
    <row r="746" spans="1:23" s="272" customFormat="1" ht="18" customHeight="1" x14ac:dyDescent="0.3">
      <c r="A746" s="295" t="s">
        <v>1581</v>
      </c>
      <c r="B746" s="276" t="s">
        <v>630</v>
      </c>
      <c r="C746" s="277" t="s">
        <v>630</v>
      </c>
      <c r="D746" s="288">
        <v>44714</v>
      </c>
      <c r="E746" s="279" t="s">
        <v>630</v>
      </c>
      <c r="F746" s="289">
        <v>44670</v>
      </c>
      <c r="G746" s="135" t="s">
        <v>5962</v>
      </c>
      <c r="H746" s="135" t="s">
        <v>3708</v>
      </c>
      <c r="I746" s="281" t="s">
        <v>2454</v>
      </c>
      <c r="J746" s="281" t="s">
        <v>626</v>
      </c>
      <c r="K746" s="281" t="s">
        <v>9003</v>
      </c>
      <c r="L746" s="135" t="s">
        <v>20</v>
      </c>
      <c r="M746" s="5" t="s">
        <v>5963</v>
      </c>
      <c r="N746" s="282" t="s">
        <v>1253</v>
      </c>
      <c r="O746" s="283" t="s">
        <v>1253</v>
      </c>
      <c r="P746" s="283" t="s">
        <v>1253</v>
      </c>
      <c r="Q746" s="284" t="s">
        <v>1253</v>
      </c>
      <c r="R746" s="285" t="s">
        <v>6464</v>
      </c>
      <c r="S746" s="280" t="s">
        <v>1253</v>
      </c>
      <c r="T746" s="286" t="s">
        <v>605</v>
      </c>
      <c r="U746" s="291" t="s">
        <v>3900</v>
      </c>
      <c r="V746" s="135"/>
      <c r="W746" s="276" t="s">
        <v>630</v>
      </c>
    </row>
    <row r="747" spans="1:23" s="272" customFormat="1" ht="18" customHeight="1" x14ac:dyDescent="0.3">
      <c r="A747" s="295" t="s">
        <v>3627</v>
      </c>
      <c r="B747" s="92">
        <v>5104257</v>
      </c>
      <c r="C747" s="277" t="s">
        <v>8156</v>
      </c>
      <c r="D747" s="288">
        <v>44767</v>
      </c>
      <c r="E747" s="279" t="s">
        <v>594</v>
      </c>
      <c r="F747" s="289">
        <v>44670</v>
      </c>
      <c r="G747" s="135" t="s">
        <v>5964</v>
      </c>
      <c r="H747" s="194" t="s">
        <v>25</v>
      </c>
      <c r="I747" s="281" t="s">
        <v>17</v>
      </c>
      <c r="J747" s="281" t="s">
        <v>8377</v>
      </c>
      <c r="K747" s="281" t="s">
        <v>9004</v>
      </c>
      <c r="L747" s="194" t="s">
        <v>20</v>
      </c>
      <c r="M747" s="5" t="s">
        <v>5965</v>
      </c>
      <c r="N747" s="282">
        <v>44778</v>
      </c>
      <c r="O747" s="283">
        <v>44769</v>
      </c>
      <c r="P747" s="283">
        <v>44767</v>
      </c>
      <c r="Q747" s="284">
        <v>44770</v>
      </c>
      <c r="R747" s="285" t="s">
        <v>4485</v>
      </c>
      <c r="S747" s="284"/>
      <c r="T747" s="286" t="s">
        <v>605</v>
      </c>
      <c r="U747" s="291" t="s">
        <v>3900</v>
      </c>
      <c r="V747" s="291" t="s">
        <v>3366</v>
      </c>
      <c r="W747" s="316" t="s">
        <v>5976</v>
      </c>
    </row>
    <row r="748" spans="1:23" s="272" customFormat="1" ht="18" customHeight="1" x14ac:dyDescent="0.3">
      <c r="A748" s="295" t="s">
        <v>3627</v>
      </c>
      <c r="B748" s="92">
        <v>5188269</v>
      </c>
      <c r="C748" s="277" t="s">
        <v>8036</v>
      </c>
      <c r="D748" s="288">
        <v>44753</v>
      </c>
      <c r="E748" s="279" t="s">
        <v>594</v>
      </c>
      <c r="F748" s="289">
        <v>44670</v>
      </c>
      <c r="G748" s="135" t="s">
        <v>5966</v>
      </c>
      <c r="H748" s="135" t="s">
        <v>250</v>
      </c>
      <c r="I748" s="281" t="s">
        <v>4644</v>
      </c>
      <c r="J748" s="281" t="s">
        <v>18</v>
      </c>
      <c r="K748" s="281" t="s">
        <v>9005</v>
      </c>
      <c r="L748" s="135" t="s">
        <v>20</v>
      </c>
      <c r="M748" s="5" t="s">
        <v>5967</v>
      </c>
      <c r="N748" s="282">
        <v>44774</v>
      </c>
      <c r="O748" s="283">
        <v>44768</v>
      </c>
      <c r="P748" s="283">
        <v>44761</v>
      </c>
      <c r="Q748" s="284">
        <v>44769</v>
      </c>
      <c r="R748" s="285" t="s">
        <v>4685</v>
      </c>
      <c r="S748" s="284"/>
      <c r="T748" s="286" t="s">
        <v>605</v>
      </c>
      <c r="U748" s="291" t="s">
        <v>3900</v>
      </c>
      <c r="V748" s="291" t="s">
        <v>3366</v>
      </c>
      <c r="W748" s="316" t="s">
        <v>5975</v>
      </c>
    </row>
    <row r="749" spans="1:23" s="272" customFormat="1" ht="18" customHeight="1" x14ac:dyDescent="0.3">
      <c r="A749" s="295" t="s">
        <v>3627</v>
      </c>
      <c r="B749" s="135">
        <v>5015327</v>
      </c>
      <c r="C749" s="290" t="s">
        <v>6842</v>
      </c>
      <c r="D749" s="288">
        <v>44678</v>
      </c>
      <c r="E749" s="279" t="s">
        <v>594</v>
      </c>
      <c r="F749" s="289">
        <v>44670</v>
      </c>
      <c r="G749" s="194" t="s">
        <v>7915</v>
      </c>
      <c r="H749" s="135" t="s">
        <v>250</v>
      </c>
      <c r="I749" s="281" t="s">
        <v>4644</v>
      </c>
      <c r="J749" s="281" t="s">
        <v>622</v>
      </c>
      <c r="K749" s="281" t="s">
        <v>9007</v>
      </c>
      <c r="L749" s="135" t="s">
        <v>20</v>
      </c>
      <c r="M749" s="5" t="s">
        <v>5968</v>
      </c>
      <c r="N749" s="282">
        <v>44685</v>
      </c>
      <c r="O749" s="283">
        <v>44679</v>
      </c>
      <c r="P749" s="283">
        <v>44679</v>
      </c>
      <c r="Q749" s="284">
        <v>44680</v>
      </c>
      <c r="R749" s="285" t="s">
        <v>6544</v>
      </c>
      <c r="S749" s="284"/>
      <c r="T749" s="286" t="s">
        <v>2564</v>
      </c>
      <c r="U749" s="291" t="s">
        <v>3900</v>
      </c>
      <c r="V749" s="135" t="s">
        <v>2821</v>
      </c>
      <c r="W749" s="302" t="s">
        <v>5974</v>
      </c>
    </row>
    <row r="750" spans="1:23" s="272" customFormat="1" ht="18" customHeight="1" x14ac:dyDescent="0.3">
      <c r="A750" s="295" t="s">
        <v>1581</v>
      </c>
      <c r="B750" s="276" t="s">
        <v>630</v>
      </c>
      <c r="C750" s="277" t="s">
        <v>630</v>
      </c>
      <c r="D750" s="288">
        <v>44693</v>
      </c>
      <c r="E750" s="279" t="s">
        <v>630</v>
      </c>
      <c r="F750" s="289">
        <v>44670</v>
      </c>
      <c r="G750" s="298" t="s">
        <v>7916</v>
      </c>
      <c r="H750" s="135" t="s">
        <v>25</v>
      </c>
      <c r="I750" s="281" t="s">
        <v>17</v>
      </c>
      <c r="J750" s="281" t="s">
        <v>622</v>
      </c>
      <c r="K750" s="281" t="s">
        <v>9007</v>
      </c>
      <c r="L750" s="135" t="s">
        <v>20</v>
      </c>
      <c r="M750" s="5" t="s">
        <v>5969</v>
      </c>
      <c r="N750" s="282" t="s">
        <v>1253</v>
      </c>
      <c r="O750" s="283" t="s">
        <v>1253</v>
      </c>
      <c r="P750" s="283" t="s">
        <v>1253</v>
      </c>
      <c r="Q750" s="284" t="s">
        <v>1253</v>
      </c>
      <c r="R750" s="285" t="s">
        <v>6544</v>
      </c>
      <c r="S750" s="280" t="s">
        <v>1253</v>
      </c>
      <c r="T750" s="286" t="s">
        <v>605</v>
      </c>
      <c r="U750" s="291" t="s">
        <v>3900</v>
      </c>
      <c r="V750" s="135"/>
      <c r="W750" s="276" t="s">
        <v>630</v>
      </c>
    </row>
    <row r="751" spans="1:23" s="272" customFormat="1" ht="18" customHeight="1" x14ac:dyDescent="0.3">
      <c r="A751" s="295" t="s">
        <v>3627</v>
      </c>
      <c r="B751" s="124">
        <v>5029320</v>
      </c>
      <c r="C751" s="290" t="s">
        <v>6843</v>
      </c>
      <c r="D751" s="288">
        <v>44671</v>
      </c>
      <c r="E751" s="279" t="s">
        <v>594</v>
      </c>
      <c r="F751" s="289">
        <v>44670</v>
      </c>
      <c r="G751" s="135" t="s">
        <v>5989</v>
      </c>
      <c r="H751" s="135" t="s">
        <v>250</v>
      </c>
      <c r="I751" s="281" t="s">
        <v>4644</v>
      </c>
      <c r="J751" s="281" t="s">
        <v>45</v>
      </c>
      <c r="K751" s="281" t="s">
        <v>9009</v>
      </c>
      <c r="L751" s="135" t="s">
        <v>20</v>
      </c>
      <c r="M751" s="5" t="s">
        <v>5970</v>
      </c>
      <c r="N751" s="282">
        <v>44678</v>
      </c>
      <c r="O751" s="283">
        <v>44678</v>
      </c>
      <c r="P751" s="283">
        <v>44677</v>
      </c>
      <c r="Q751" s="284">
        <v>44678</v>
      </c>
      <c r="R751" s="285" t="s">
        <v>4482</v>
      </c>
      <c r="S751" s="284"/>
      <c r="T751" s="286" t="s">
        <v>605</v>
      </c>
      <c r="U751" s="291" t="s">
        <v>3900</v>
      </c>
      <c r="V751" s="135" t="s">
        <v>5568</v>
      </c>
      <c r="W751" s="302" t="s">
        <v>5973</v>
      </c>
    </row>
    <row r="752" spans="1:23" s="272" customFormat="1" ht="18" customHeight="1" x14ac:dyDescent="0.3">
      <c r="A752" s="295" t="s">
        <v>1581</v>
      </c>
      <c r="B752" s="276" t="s">
        <v>630</v>
      </c>
      <c r="C752" s="277" t="s">
        <v>630</v>
      </c>
      <c r="D752" s="288">
        <v>44721</v>
      </c>
      <c r="E752" s="279" t="s">
        <v>630</v>
      </c>
      <c r="F752" s="289">
        <v>44670</v>
      </c>
      <c r="G752" s="135" t="s">
        <v>5971</v>
      </c>
      <c r="H752" s="135" t="s">
        <v>725</v>
      </c>
      <c r="I752" s="281" t="s">
        <v>2454</v>
      </c>
      <c r="J752" s="281" t="s">
        <v>160</v>
      </c>
      <c r="K752" s="281" t="s">
        <v>9010</v>
      </c>
      <c r="L752" s="135" t="s">
        <v>20</v>
      </c>
      <c r="M752" s="5" t="s">
        <v>5972</v>
      </c>
      <c r="N752" s="282" t="s">
        <v>1253</v>
      </c>
      <c r="O752" s="283" t="s">
        <v>1253</v>
      </c>
      <c r="P752" s="283" t="s">
        <v>1253</v>
      </c>
      <c r="Q752" s="284" t="s">
        <v>1253</v>
      </c>
      <c r="R752" s="285" t="s">
        <v>4493</v>
      </c>
      <c r="S752" s="280" t="s">
        <v>1253</v>
      </c>
      <c r="T752" s="286" t="s">
        <v>609</v>
      </c>
      <c r="U752" s="291" t="s">
        <v>3900</v>
      </c>
      <c r="V752" s="135"/>
      <c r="W752" s="276" t="s">
        <v>630</v>
      </c>
    </row>
    <row r="753" spans="1:23" s="272" customFormat="1" ht="18" customHeight="1" x14ac:dyDescent="0.3">
      <c r="A753" s="295" t="s">
        <v>3627</v>
      </c>
      <c r="B753" s="135">
        <v>5052020</v>
      </c>
      <c r="C753" s="290" t="s">
        <v>6844</v>
      </c>
      <c r="D753" s="288">
        <v>44672</v>
      </c>
      <c r="E753" s="279" t="s">
        <v>594</v>
      </c>
      <c r="F753" s="289">
        <v>44671</v>
      </c>
      <c r="G753" s="135" t="s">
        <v>5977</v>
      </c>
      <c r="H753" s="135" t="s">
        <v>32</v>
      </c>
      <c r="I753" s="281" t="s">
        <v>685</v>
      </c>
      <c r="J753" s="281" t="s">
        <v>45</v>
      </c>
      <c r="K753" s="281" t="s">
        <v>9009</v>
      </c>
      <c r="L753" s="135" t="s">
        <v>20</v>
      </c>
      <c r="M753" s="5" t="s">
        <v>5978</v>
      </c>
      <c r="N753" s="282">
        <v>44682</v>
      </c>
      <c r="O753" s="283">
        <v>44674</v>
      </c>
      <c r="P753" s="283">
        <v>44673</v>
      </c>
      <c r="Q753" s="284">
        <v>44674</v>
      </c>
      <c r="R753" s="285" t="s">
        <v>4482</v>
      </c>
      <c r="S753" s="284"/>
      <c r="T753" s="286" t="s">
        <v>609</v>
      </c>
      <c r="U753" s="291" t="s">
        <v>3900</v>
      </c>
      <c r="V753" s="135" t="s">
        <v>2821</v>
      </c>
      <c r="W753" s="302" t="s">
        <v>5988</v>
      </c>
    </row>
    <row r="754" spans="1:23" s="272" customFormat="1" ht="18" customHeight="1" x14ac:dyDescent="0.3">
      <c r="A754" s="295" t="s">
        <v>1581</v>
      </c>
      <c r="B754" s="276" t="s">
        <v>630</v>
      </c>
      <c r="C754" s="277" t="s">
        <v>630</v>
      </c>
      <c r="D754" s="288">
        <v>44744</v>
      </c>
      <c r="E754" s="279" t="s">
        <v>630</v>
      </c>
      <c r="F754" s="289">
        <v>44671</v>
      </c>
      <c r="G754" s="135" t="s">
        <v>5979</v>
      </c>
      <c r="H754" s="135" t="s">
        <v>232</v>
      </c>
      <c r="I754" s="281" t="s">
        <v>8863</v>
      </c>
      <c r="J754" s="281" t="s">
        <v>632</v>
      </c>
      <c r="K754" s="281" t="s">
        <v>9006</v>
      </c>
      <c r="L754" s="135" t="s">
        <v>11</v>
      </c>
      <c r="M754" s="5" t="s">
        <v>5980</v>
      </c>
      <c r="N754" s="282" t="s">
        <v>1253</v>
      </c>
      <c r="O754" s="283" t="s">
        <v>1253</v>
      </c>
      <c r="P754" s="283" t="s">
        <v>1253</v>
      </c>
      <c r="Q754" s="284" t="s">
        <v>1253</v>
      </c>
      <c r="R754" s="285" t="s">
        <v>4487</v>
      </c>
      <c r="S754" s="280" t="s">
        <v>1253</v>
      </c>
      <c r="T754" s="286" t="s">
        <v>1648</v>
      </c>
      <c r="U754" s="291" t="s">
        <v>3900</v>
      </c>
      <c r="V754" s="135"/>
      <c r="W754" s="276" t="s">
        <v>630</v>
      </c>
    </row>
    <row r="755" spans="1:23" s="272" customFormat="1" ht="18" customHeight="1" x14ac:dyDescent="0.3">
      <c r="A755" s="295" t="s">
        <v>3627</v>
      </c>
      <c r="B755" s="135">
        <v>5046708</v>
      </c>
      <c r="C755" s="290" t="s">
        <v>6845</v>
      </c>
      <c r="D755" s="288">
        <v>44672</v>
      </c>
      <c r="E755" s="279" t="s">
        <v>594</v>
      </c>
      <c r="F755" s="289">
        <v>44671</v>
      </c>
      <c r="G755" s="135" t="s">
        <v>5981</v>
      </c>
      <c r="H755" s="135" t="s">
        <v>92</v>
      </c>
      <c r="I755" s="281" t="s">
        <v>2454</v>
      </c>
      <c r="J755" s="281" t="s">
        <v>45</v>
      </c>
      <c r="K755" s="281" t="s">
        <v>9009</v>
      </c>
      <c r="L755" s="135" t="s">
        <v>20</v>
      </c>
      <c r="M755" s="5" t="s">
        <v>5982</v>
      </c>
      <c r="N755" s="282">
        <v>44674</v>
      </c>
      <c r="O755" s="283">
        <v>44672</v>
      </c>
      <c r="P755" s="283">
        <v>44672</v>
      </c>
      <c r="Q755" s="284">
        <v>44672</v>
      </c>
      <c r="R755" s="285" t="s">
        <v>4482</v>
      </c>
      <c r="S755" s="284"/>
      <c r="T755" s="286" t="s">
        <v>623</v>
      </c>
      <c r="U755" s="291" t="s">
        <v>3900</v>
      </c>
      <c r="V755" s="135" t="s">
        <v>5568</v>
      </c>
      <c r="W755" s="302" t="s">
        <v>5987</v>
      </c>
    </row>
    <row r="756" spans="1:23" s="272" customFormat="1" ht="18" customHeight="1" x14ac:dyDescent="0.3">
      <c r="A756" s="295" t="s">
        <v>3627</v>
      </c>
      <c r="B756" s="135">
        <v>5025734</v>
      </c>
      <c r="C756" s="290" t="s">
        <v>6846</v>
      </c>
      <c r="D756" s="288">
        <v>44678</v>
      </c>
      <c r="E756" s="279" t="s">
        <v>594</v>
      </c>
      <c r="F756" s="289">
        <v>44671</v>
      </c>
      <c r="G756" s="135" t="s">
        <v>5983</v>
      </c>
      <c r="H756" s="135" t="s">
        <v>250</v>
      </c>
      <c r="I756" s="281" t="s">
        <v>4644</v>
      </c>
      <c r="J756" s="281" t="s">
        <v>2943</v>
      </c>
      <c r="K756" s="281">
        <v>2400000</v>
      </c>
      <c r="L756" s="135" t="s">
        <v>11</v>
      </c>
      <c r="M756" s="5" t="s">
        <v>5984</v>
      </c>
      <c r="N756" s="282">
        <v>44686</v>
      </c>
      <c r="O756" s="283">
        <v>44682</v>
      </c>
      <c r="P756" s="283">
        <v>44685</v>
      </c>
      <c r="Q756" s="284">
        <v>44683</v>
      </c>
      <c r="R756" s="285" t="s">
        <v>6447</v>
      </c>
      <c r="S756" s="284"/>
      <c r="T756" s="286" t="s">
        <v>623</v>
      </c>
      <c r="U756" s="291" t="s">
        <v>3900</v>
      </c>
      <c r="V756" s="135" t="s">
        <v>2821</v>
      </c>
      <c r="W756" s="302" t="s">
        <v>5986</v>
      </c>
    </row>
    <row r="757" spans="1:23" s="272" customFormat="1" ht="18" customHeight="1" x14ac:dyDescent="0.3">
      <c r="A757" s="295" t="s">
        <v>3627</v>
      </c>
      <c r="B757" s="8">
        <v>5276391</v>
      </c>
      <c r="C757" s="277" t="s">
        <v>8866</v>
      </c>
      <c r="D757" s="288">
        <v>44800</v>
      </c>
      <c r="E757" s="279" t="s">
        <v>594</v>
      </c>
      <c r="F757" s="289">
        <v>44672</v>
      </c>
      <c r="G757" s="135" t="s">
        <v>5610</v>
      </c>
      <c r="H757" s="135" t="s">
        <v>16</v>
      </c>
      <c r="I757" s="281" t="s">
        <v>7086</v>
      </c>
      <c r="J757" s="281" t="s">
        <v>8377</v>
      </c>
      <c r="K757" s="281" t="s">
        <v>9004</v>
      </c>
      <c r="L757" s="135" t="s">
        <v>20</v>
      </c>
      <c r="M757" s="5" t="s">
        <v>5992</v>
      </c>
      <c r="N757" s="282">
        <v>44808</v>
      </c>
      <c r="O757" s="283">
        <v>44803</v>
      </c>
      <c r="P757" s="283">
        <v>44800</v>
      </c>
      <c r="Q757" s="284">
        <v>44804</v>
      </c>
      <c r="R757" s="285" t="s">
        <v>4485</v>
      </c>
      <c r="S757" s="284"/>
      <c r="T757" s="286" t="s">
        <v>605</v>
      </c>
      <c r="U757" s="291" t="s">
        <v>3900</v>
      </c>
      <c r="V757" s="135"/>
      <c r="W757" s="302" t="s">
        <v>6012</v>
      </c>
    </row>
    <row r="758" spans="1:23" s="272" customFormat="1" ht="18" customHeight="1" x14ac:dyDescent="0.3">
      <c r="A758" s="295" t="s">
        <v>3627</v>
      </c>
      <c r="B758" s="292">
        <v>5029335</v>
      </c>
      <c r="C758" s="290" t="s">
        <v>6847</v>
      </c>
      <c r="D758" s="288">
        <v>44673</v>
      </c>
      <c r="E758" s="279" t="s">
        <v>594</v>
      </c>
      <c r="F758" s="289">
        <v>44672</v>
      </c>
      <c r="G758" s="135" t="s">
        <v>5993</v>
      </c>
      <c r="H758" s="135" t="s">
        <v>3708</v>
      </c>
      <c r="I758" s="281" t="s">
        <v>2454</v>
      </c>
      <c r="J758" s="281" t="s">
        <v>38</v>
      </c>
      <c r="K758" s="281" t="s">
        <v>9001</v>
      </c>
      <c r="L758" s="135" t="s">
        <v>20</v>
      </c>
      <c r="M758" s="5" t="s">
        <v>5994</v>
      </c>
      <c r="N758" s="282">
        <v>44674</v>
      </c>
      <c r="O758" s="283">
        <v>44674</v>
      </c>
      <c r="P758" s="283">
        <v>44673</v>
      </c>
      <c r="Q758" s="284" t="s">
        <v>1685</v>
      </c>
      <c r="R758" s="285" t="s">
        <v>4489</v>
      </c>
      <c r="S758" s="284"/>
      <c r="T758" s="286" t="s">
        <v>623</v>
      </c>
      <c r="U758" s="291" t="s">
        <v>3900</v>
      </c>
      <c r="V758" s="135" t="s">
        <v>5568</v>
      </c>
      <c r="W758" s="302" t="s">
        <v>6011</v>
      </c>
    </row>
    <row r="759" spans="1:23" s="272" customFormat="1" ht="18" customHeight="1" x14ac:dyDescent="0.3">
      <c r="A759" s="295" t="s">
        <v>3627</v>
      </c>
      <c r="B759" s="292">
        <v>5046707</v>
      </c>
      <c r="C759" s="290" t="s">
        <v>6848</v>
      </c>
      <c r="D759" s="288"/>
      <c r="E759" s="279" t="s">
        <v>594</v>
      </c>
      <c r="F759" s="289">
        <v>44672</v>
      </c>
      <c r="G759" s="135" t="s">
        <v>5995</v>
      </c>
      <c r="H759" s="135" t="s">
        <v>232</v>
      </c>
      <c r="I759" s="281" t="s">
        <v>8863</v>
      </c>
      <c r="J759" s="281" t="s">
        <v>45</v>
      </c>
      <c r="K759" s="281" t="s">
        <v>9009</v>
      </c>
      <c r="L759" s="135" t="s">
        <v>20</v>
      </c>
      <c r="M759" s="5" t="s">
        <v>5996</v>
      </c>
      <c r="N759" s="282">
        <v>44685</v>
      </c>
      <c r="O759" s="283">
        <v>44681</v>
      </c>
      <c r="P759" s="283">
        <v>44681</v>
      </c>
      <c r="Q759" s="284">
        <v>44681</v>
      </c>
      <c r="R759" s="285" t="s">
        <v>4482</v>
      </c>
      <c r="S759" s="284"/>
      <c r="T759" s="286" t="s">
        <v>1648</v>
      </c>
      <c r="U759" s="291" t="s">
        <v>3900</v>
      </c>
      <c r="V759" s="135" t="s">
        <v>2821</v>
      </c>
      <c r="W759" s="316" t="s">
        <v>6010</v>
      </c>
    </row>
    <row r="760" spans="1:23" s="272" customFormat="1" ht="18" customHeight="1" x14ac:dyDescent="0.3">
      <c r="A760" s="295" t="s">
        <v>1581</v>
      </c>
      <c r="B760" s="276" t="s">
        <v>630</v>
      </c>
      <c r="C760" s="277" t="s">
        <v>630</v>
      </c>
      <c r="D760" s="288">
        <v>44714</v>
      </c>
      <c r="E760" s="279" t="s">
        <v>630</v>
      </c>
      <c r="F760" s="289">
        <v>44672</v>
      </c>
      <c r="G760" s="135" t="s">
        <v>5997</v>
      </c>
      <c r="H760" s="135" t="s">
        <v>3708</v>
      </c>
      <c r="I760" s="281" t="s">
        <v>2454</v>
      </c>
      <c r="J760" s="281" t="s">
        <v>18</v>
      </c>
      <c r="K760" s="281" t="s">
        <v>9005</v>
      </c>
      <c r="L760" s="194" t="s">
        <v>11</v>
      </c>
      <c r="M760" s="5" t="s">
        <v>5998</v>
      </c>
      <c r="N760" s="282" t="s">
        <v>1253</v>
      </c>
      <c r="O760" s="283" t="s">
        <v>1253</v>
      </c>
      <c r="P760" s="283" t="s">
        <v>1253</v>
      </c>
      <c r="Q760" s="284" t="s">
        <v>1253</v>
      </c>
      <c r="R760" s="285" t="s">
        <v>4685</v>
      </c>
      <c r="S760" s="280" t="s">
        <v>1253</v>
      </c>
      <c r="T760" s="286" t="s">
        <v>609</v>
      </c>
      <c r="U760" s="291" t="s">
        <v>3900</v>
      </c>
      <c r="V760" s="135"/>
      <c r="W760" s="276" t="s">
        <v>630</v>
      </c>
    </row>
    <row r="761" spans="1:23" s="272" customFormat="1" ht="18" customHeight="1" x14ac:dyDescent="0.3">
      <c r="A761" s="295" t="s">
        <v>1581</v>
      </c>
      <c r="B761" s="276" t="s">
        <v>630</v>
      </c>
      <c r="C761" s="277" t="s">
        <v>630</v>
      </c>
      <c r="D761" s="288">
        <v>44702</v>
      </c>
      <c r="E761" s="279" t="s">
        <v>630</v>
      </c>
      <c r="F761" s="289">
        <v>44673</v>
      </c>
      <c r="G761" s="135" t="s">
        <v>6000</v>
      </c>
      <c r="H761" s="135" t="s">
        <v>4738</v>
      </c>
      <c r="I761" s="281" t="s">
        <v>2454</v>
      </c>
      <c r="J761" s="281" t="s">
        <v>45</v>
      </c>
      <c r="K761" s="281" t="s">
        <v>9009</v>
      </c>
      <c r="L761" s="135" t="s">
        <v>20</v>
      </c>
      <c r="M761" s="5" t="s">
        <v>6001</v>
      </c>
      <c r="N761" s="282" t="s">
        <v>1253</v>
      </c>
      <c r="O761" s="283" t="s">
        <v>1253</v>
      </c>
      <c r="P761" s="283" t="s">
        <v>1253</v>
      </c>
      <c r="Q761" s="284" t="s">
        <v>1253</v>
      </c>
      <c r="R761" s="285" t="s">
        <v>4482</v>
      </c>
      <c r="S761" s="280" t="s">
        <v>1253</v>
      </c>
      <c r="T761" s="286" t="s">
        <v>623</v>
      </c>
      <c r="U761" s="291" t="s">
        <v>3900</v>
      </c>
      <c r="V761" s="135"/>
      <c r="W761" s="276" t="s">
        <v>630</v>
      </c>
    </row>
    <row r="762" spans="1:23" s="272" customFormat="1" ht="18" customHeight="1" x14ac:dyDescent="0.3">
      <c r="A762" s="295" t="s">
        <v>3627</v>
      </c>
      <c r="B762" s="292">
        <v>5079765</v>
      </c>
      <c r="C762" s="290" t="s">
        <v>6849</v>
      </c>
      <c r="D762" s="288">
        <v>44683</v>
      </c>
      <c r="E762" s="279" t="s">
        <v>594</v>
      </c>
      <c r="F762" s="289">
        <v>44673</v>
      </c>
      <c r="G762" s="135" t="s">
        <v>6002</v>
      </c>
      <c r="H762" s="135" t="s">
        <v>25</v>
      </c>
      <c r="I762" s="281" t="s">
        <v>17</v>
      </c>
      <c r="J762" s="281" t="s">
        <v>2943</v>
      </c>
      <c r="K762" s="281">
        <v>2400000</v>
      </c>
      <c r="L762" s="135" t="s">
        <v>20</v>
      </c>
      <c r="M762" s="5" t="s">
        <v>6003</v>
      </c>
      <c r="N762" s="282">
        <v>44695</v>
      </c>
      <c r="O762" s="283">
        <v>44692</v>
      </c>
      <c r="P762" s="283">
        <v>44691</v>
      </c>
      <c r="Q762" s="284">
        <v>44692</v>
      </c>
      <c r="R762" s="285" t="s">
        <v>6447</v>
      </c>
      <c r="S762" s="284"/>
      <c r="T762" s="286" t="s">
        <v>605</v>
      </c>
      <c r="U762" s="291" t="s">
        <v>3900</v>
      </c>
      <c r="V762" s="135" t="s">
        <v>2821</v>
      </c>
      <c r="W762" s="316" t="s">
        <v>6009</v>
      </c>
    </row>
    <row r="763" spans="1:23" s="272" customFormat="1" ht="18" customHeight="1" x14ac:dyDescent="0.3">
      <c r="A763" s="295" t="s">
        <v>3627</v>
      </c>
      <c r="B763" s="292">
        <v>5036452</v>
      </c>
      <c r="C763" s="290" t="s">
        <v>6850</v>
      </c>
      <c r="D763" s="288">
        <v>44673</v>
      </c>
      <c r="E763" s="279" t="s">
        <v>594</v>
      </c>
      <c r="F763" s="289">
        <v>44673</v>
      </c>
      <c r="G763" s="135" t="s">
        <v>6004</v>
      </c>
      <c r="H763" s="135" t="s">
        <v>232</v>
      </c>
      <c r="I763" s="281" t="s">
        <v>8863</v>
      </c>
      <c r="J763" s="281" t="s">
        <v>2943</v>
      </c>
      <c r="K763" s="281">
        <v>2400000</v>
      </c>
      <c r="L763" s="135" t="s">
        <v>20</v>
      </c>
      <c r="M763" s="5" t="s">
        <v>6005</v>
      </c>
      <c r="N763" s="282">
        <v>44685</v>
      </c>
      <c r="O763" s="283">
        <v>44678</v>
      </c>
      <c r="P763" s="283">
        <v>44677</v>
      </c>
      <c r="Q763" s="284">
        <v>44680</v>
      </c>
      <c r="R763" s="285" t="s">
        <v>6447</v>
      </c>
      <c r="S763" s="284"/>
      <c r="T763" s="286" t="s">
        <v>605</v>
      </c>
      <c r="U763" s="291" t="s">
        <v>3900</v>
      </c>
      <c r="V763" s="135" t="s">
        <v>2821</v>
      </c>
      <c r="W763" s="302" t="s">
        <v>6008</v>
      </c>
    </row>
    <row r="764" spans="1:23" s="272" customFormat="1" ht="18" customHeight="1" x14ac:dyDescent="0.3">
      <c r="A764" s="295" t="s">
        <v>1581</v>
      </c>
      <c r="B764" s="276" t="s">
        <v>630</v>
      </c>
      <c r="C764" s="277" t="s">
        <v>630</v>
      </c>
      <c r="D764" s="296">
        <v>44744</v>
      </c>
      <c r="E764" s="279" t="s">
        <v>630</v>
      </c>
      <c r="F764" s="289">
        <v>44673</v>
      </c>
      <c r="G764" s="135" t="s">
        <v>6006</v>
      </c>
      <c r="H764" s="135" t="s">
        <v>92</v>
      </c>
      <c r="I764" s="281" t="s">
        <v>2454</v>
      </c>
      <c r="J764" s="281" t="s">
        <v>626</v>
      </c>
      <c r="K764" s="281" t="s">
        <v>9003</v>
      </c>
      <c r="L764" s="135" t="s">
        <v>52</v>
      </c>
      <c r="M764" s="5" t="s">
        <v>6007</v>
      </c>
      <c r="N764" s="282" t="s">
        <v>1253</v>
      </c>
      <c r="O764" s="283" t="s">
        <v>1253</v>
      </c>
      <c r="P764" s="283" t="s">
        <v>1253</v>
      </c>
      <c r="Q764" s="284" t="s">
        <v>1253</v>
      </c>
      <c r="R764" s="285" t="s">
        <v>6464</v>
      </c>
      <c r="S764" s="280" t="s">
        <v>1253</v>
      </c>
      <c r="T764" s="286" t="s">
        <v>623</v>
      </c>
      <c r="U764" s="291" t="s">
        <v>3900</v>
      </c>
      <c r="V764" s="135"/>
      <c r="W764" s="276" t="s">
        <v>630</v>
      </c>
    </row>
    <row r="765" spans="1:23" s="272" customFormat="1" ht="18" customHeight="1" x14ac:dyDescent="0.3">
      <c r="A765" s="295" t="s">
        <v>3627</v>
      </c>
      <c r="B765" s="135">
        <v>5046706</v>
      </c>
      <c r="C765" s="290" t="s">
        <v>6851</v>
      </c>
      <c r="D765" s="288">
        <v>44676</v>
      </c>
      <c r="E765" s="279" t="s">
        <v>594</v>
      </c>
      <c r="F765" s="289">
        <v>44673</v>
      </c>
      <c r="G765" s="135" t="s">
        <v>6014</v>
      </c>
      <c r="H765" s="135" t="s">
        <v>175</v>
      </c>
      <c r="I765" s="281" t="s">
        <v>8863</v>
      </c>
      <c r="J765" s="281" t="s">
        <v>645</v>
      </c>
      <c r="K765" s="281" t="s">
        <v>9002</v>
      </c>
      <c r="L765" s="135" t="s">
        <v>87</v>
      </c>
      <c r="M765" s="5" t="s">
        <v>6015</v>
      </c>
      <c r="N765" s="282">
        <v>44683</v>
      </c>
      <c r="O765" s="283">
        <v>44677</v>
      </c>
      <c r="P765" s="283">
        <v>44674</v>
      </c>
      <c r="Q765" s="284">
        <v>44679</v>
      </c>
      <c r="R765" s="285" t="s">
        <v>4490</v>
      </c>
      <c r="S765" s="284"/>
      <c r="T765" s="286" t="s">
        <v>2564</v>
      </c>
      <c r="U765" s="291" t="s">
        <v>3900</v>
      </c>
      <c r="V765" s="135" t="s">
        <v>2821</v>
      </c>
      <c r="W765" s="302" t="s">
        <v>6031</v>
      </c>
    </row>
    <row r="766" spans="1:23" s="272" customFormat="1" ht="18" customHeight="1" x14ac:dyDescent="0.3">
      <c r="A766" s="295" t="s">
        <v>3627</v>
      </c>
      <c r="B766" s="124">
        <v>5114082</v>
      </c>
      <c r="C766" s="290" t="s">
        <v>6852</v>
      </c>
      <c r="D766" s="288">
        <v>44711</v>
      </c>
      <c r="E766" s="279" t="s">
        <v>594</v>
      </c>
      <c r="F766" s="289">
        <v>44673</v>
      </c>
      <c r="G766" s="135" t="s">
        <v>6016</v>
      </c>
      <c r="H766" s="135" t="s">
        <v>50</v>
      </c>
      <c r="I766" s="281" t="s">
        <v>17</v>
      </c>
      <c r="J766" s="281" t="s">
        <v>626</v>
      </c>
      <c r="K766" s="281" t="s">
        <v>9003</v>
      </c>
      <c r="L766" s="135" t="s">
        <v>20</v>
      </c>
      <c r="M766" s="5" t="s">
        <v>6017</v>
      </c>
      <c r="N766" s="282">
        <v>44719</v>
      </c>
      <c r="O766" s="283">
        <v>44713</v>
      </c>
      <c r="P766" s="283">
        <v>44711</v>
      </c>
      <c r="Q766" s="284">
        <v>44712</v>
      </c>
      <c r="R766" s="285" t="s">
        <v>6464</v>
      </c>
      <c r="S766" s="284"/>
      <c r="T766" s="286" t="s">
        <v>609</v>
      </c>
      <c r="U766" s="291" t="s">
        <v>3900</v>
      </c>
      <c r="V766" s="135" t="s">
        <v>3901</v>
      </c>
      <c r="W766" s="302" t="s">
        <v>6032</v>
      </c>
    </row>
    <row r="767" spans="1:23" s="272" customFormat="1" ht="18" customHeight="1" x14ac:dyDescent="0.3">
      <c r="A767" s="295" t="s">
        <v>1581</v>
      </c>
      <c r="B767" s="276" t="s">
        <v>630</v>
      </c>
      <c r="C767" s="277" t="s">
        <v>630</v>
      </c>
      <c r="D767" s="288">
        <v>44681</v>
      </c>
      <c r="E767" s="279" t="s">
        <v>630</v>
      </c>
      <c r="F767" s="289">
        <v>44673</v>
      </c>
      <c r="G767" s="135" t="s">
        <v>6018</v>
      </c>
      <c r="H767" s="135" t="s">
        <v>57</v>
      </c>
      <c r="I767" s="281" t="s">
        <v>8538</v>
      </c>
      <c r="J767" s="281" t="s">
        <v>626</v>
      </c>
      <c r="K767" s="281" t="s">
        <v>9003</v>
      </c>
      <c r="L767" s="135" t="s">
        <v>438</v>
      </c>
      <c r="M767" s="5" t="s">
        <v>6019</v>
      </c>
      <c r="N767" s="282" t="s">
        <v>1253</v>
      </c>
      <c r="O767" s="283" t="s">
        <v>1253</v>
      </c>
      <c r="P767" s="283" t="s">
        <v>1253</v>
      </c>
      <c r="Q767" s="284" t="s">
        <v>1253</v>
      </c>
      <c r="R767" s="285" t="s">
        <v>4687</v>
      </c>
      <c r="S767" s="280" t="s">
        <v>1253</v>
      </c>
      <c r="T767" s="286" t="s">
        <v>605</v>
      </c>
      <c r="U767" s="291" t="s">
        <v>3900</v>
      </c>
      <c r="V767" s="135"/>
      <c r="W767" s="276" t="s">
        <v>630</v>
      </c>
    </row>
    <row r="768" spans="1:23" s="272" customFormat="1" ht="18" customHeight="1" x14ac:dyDescent="0.3">
      <c r="A768" s="295" t="s">
        <v>3627</v>
      </c>
      <c r="B768" s="135">
        <v>5104250</v>
      </c>
      <c r="C768" s="290" t="s">
        <v>6853</v>
      </c>
      <c r="D768" s="288">
        <v>44695</v>
      </c>
      <c r="E768" s="279" t="s">
        <v>594</v>
      </c>
      <c r="F768" s="289">
        <v>44674</v>
      </c>
      <c r="G768" s="305" t="s">
        <v>7917</v>
      </c>
      <c r="H768" s="135" t="s">
        <v>4738</v>
      </c>
      <c r="I768" s="281" t="s">
        <v>2454</v>
      </c>
      <c r="J768" s="281" t="s">
        <v>18</v>
      </c>
      <c r="K768" s="281" t="s">
        <v>9005</v>
      </c>
      <c r="L768" s="135" t="s">
        <v>20</v>
      </c>
      <c r="M768" s="5" t="s">
        <v>6020</v>
      </c>
      <c r="N768" s="282">
        <v>44713</v>
      </c>
      <c r="O768" s="283">
        <v>44706</v>
      </c>
      <c r="P768" s="283">
        <v>44707</v>
      </c>
      <c r="Q768" s="284">
        <v>44708</v>
      </c>
      <c r="R768" s="285" t="s">
        <v>4686</v>
      </c>
      <c r="S768" s="284"/>
      <c r="T768" s="286" t="s">
        <v>605</v>
      </c>
      <c r="U768" s="291" t="s">
        <v>3900</v>
      </c>
      <c r="V768" s="135" t="s">
        <v>3901</v>
      </c>
      <c r="W768" s="302" t="s">
        <v>6033</v>
      </c>
    </row>
    <row r="769" spans="1:23" s="272" customFormat="1" ht="18" customHeight="1" x14ac:dyDescent="0.3">
      <c r="A769" s="295" t="s">
        <v>3627</v>
      </c>
      <c r="B769" s="292">
        <v>5079777</v>
      </c>
      <c r="C769" s="290" t="s">
        <v>6854</v>
      </c>
      <c r="D769" s="288">
        <v>44683</v>
      </c>
      <c r="E769" s="279" t="s">
        <v>594</v>
      </c>
      <c r="F769" s="289">
        <v>44674</v>
      </c>
      <c r="G769" s="135" t="s">
        <v>6021</v>
      </c>
      <c r="H769" s="135" t="s">
        <v>250</v>
      </c>
      <c r="I769" s="281" t="s">
        <v>4644</v>
      </c>
      <c r="J769" s="281" t="s">
        <v>18</v>
      </c>
      <c r="K769" s="281" t="s">
        <v>9005</v>
      </c>
      <c r="L769" s="135" t="s">
        <v>20</v>
      </c>
      <c r="M769" s="5" t="s">
        <v>6022</v>
      </c>
      <c r="N769" s="282">
        <v>44705</v>
      </c>
      <c r="O769" s="283">
        <v>44699</v>
      </c>
      <c r="P769" s="283">
        <v>44698</v>
      </c>
      <c r="Q769" s="284">
        <v>44700</v>
      </c>
      <c r="R769" s="285" t="s">
        <v>4685</v>
      </c>
      <c r="S769" s="284"/>
      <c r="T769" s="286" t="s">
        <v>605</v>
      </c>
      <c r="U769" s="291" t="s">
        <v>3900</v>
      </c>
      <c r="V769" s="135" t="s">
        <v>2821</v>
      </c>
      <c r="W769" s="302" t="s">
        <v>6034</v>
      </c>
    </row>
    <row r="770" spans="1:23" s="272" customFormat="1" ht="18" customHeight="1" x14ac:dyDescent="0.3">
      <c r="A770" s="295" t="s">
        <v>3627</v>
      </c>
      <c r="B770" s="124">
        <v>5135593</v>
      </c>
      <c r="C770" s="290" t="s">
        <v>6953</v>
      </c>
      <c r="D770" s="288">
        <v>44722</v>
      </c>
      <c r="E770" s="279" t="s">
        <v>594</v>
      </c>
      <c r="F770" s="289">
        <v>44674</v>
      </c>
      <c r="G770" s="135" t="s">
        <v>6023</v>
      </c>
      <c r="H770" s="135" t="s">
        <v>4738</v>
      </c>
      <c r="I770" s="281" t="s">
        <v>2454</v>
      </c>
      <c r="J770" s="281" t="s">
        <v>645</v>
      </c>
      <c r="K770" s="281" t="s">
        <v>9002</v>
      </c>
      <c r="L770" s="135" t="s">
        <v>27</v>
      </c>
      <c r="M770" s="5" t="s">
        <v>6024</v>
      </c>
      <c r="N770" s="282">
        <v>44730</v>
      </c>
      <c r="O770" s="283">
        <v>44727</v>
      </c>
      <c r="P770" s="283">
        <v>44722</v>
      </c>
      <c r="Q770" s="284">
        <v>44728</v>
      </c>
      <c r="R770" s="285" t="s">
        <v>4490</v>
      </c>
      <c r="S770" s="284"/>
      <c r="T770" s="286" t="s">
        <v>605</v>
      </c>
      <c r="U770" s="291" t="s">
        <v>3900</v>
      </c>
      <c r="V770" s="135" t="s">
        <v>3901</v>
      </c>
      <c r="W770" s="302" t="s">
        <v>6035</v>
      </c>
    </row>
    <row r="771" spans="1:23" s="272" customFormat="1" ht="18" customHeight="1" x14ac:dyDescent="0.3">
      <c r="A771" s="295" t="s">
        <v>1581</v>
      </c>
      <c r="B771" s="276" t="s">
        <v>630</v>
      </c>
      <c r="C771" s="277" t="s">
        <v>630</v>
      </c>
      <c r="D771" s="288">
        <v>44698</v>
      </c>
      <c r="E771" s="279" t="s">
        <v>630</v>
      </c>
      <c r="F771" s="289">
        <v>44674</v>
      </c>
      <c r="G771" s="135" t="s">
        <v>6025</v>
      </c>
      <c r="H771" s="135" t="s">
        <v>57</v>
      </c>
      <c r="I771" s="281" t="s">
        <v>8538</v>
      </c>
      <c r="J771" s="281" t="s">
        <v>45</v>
      </c>
      <c r="K771" s="281" t="s">
        <v>9009</v>
      </c>
      <c r="L771" s="135" t="s">
        <v>27</v>
      </c>
      <c r="M771" s="5" t="s">
        <v>6026</v>
      </c>
      <c r="N771" s="282" t="s">
        <v>1253</v>
      </c>
      <c r="O771" s="283" t="s">
        <v>1253</v>
      </c>
      <c r="P771" s="283" t="s">
        <v>1253</v>
      </c>
      <c r="Q771" s="284" t="s">
        <v>1253</v>
      </c>
      <c r="R771" s="285" t="s">
        <v>4482</v>
      </c>
      <c r="S771" s="280" t="s">
        <v>1253</v>
      </c>
      <c r="T771" s="286" t="s">
        <v>623</v>
      </c>
      <c r="U771" s="291" t="s">
        <v>3900</v>
      </c>
      <c r="V771" s="135"/>
      <c r="W771" s="276" t="s">
        <v>630</v>
      </c>
    </row>
    <row r="772" spans="1:23" s="272" customFormat="1" ht="18" customHeight="1" x14ac:dyDescent="0.3">
      <c r="A772" s="295" t="s">
        <v>3627</v>
      </c>
      <c r="B772" s="124">
        <v>5070477</v>
      </c>
      <c r="C772" s="290" t="s">
        <v>6855</v>
      </c>
      <c r="D772" s="288">
        <v>44681</v>
      </c>
      <c r="E772" s="279" t="s">
        <v>594</v>
      </c>
      <c r="F772" s="289">
        <v>44674</v>
      </c>
      <c r="G772" s="135" t="s">
        <v>6027</v>
      </c>
      <c r="H772" s="194" t="s">
        <v>3567</v>
      </c>
      <c r="I772" s="281" t="s">
        <v>685</v>
      </c>
      <c r="J772" s="281" t="s">
        <v>45</v>
      </c>
      <c r="K772" s="281" t="s">
        <v>9009</v>
      </c>
      <c r="L772" s="135" t="s">
        <v>20</v>
      </c>
      <c r="M772" s="5" t="s">
        <v>6028</v>
      </c>
      <c r="N772" s="282">
        <v>44686</v>
      </c>
      <c r="O772" s="283">
        <v>44685</v>
      </c>
      <c r="P772" s="283">
        <v>44681</v>
      </c>
      <c r="Q772" s="284">
        <v>44681</v>
      </c>
      <c r="R772" s="285" t="s">
        <v>4482</v>
      </c>
      <c r="S772" s="284"/>
      <c r="T772" s="286" t="s">
        <v>1648</v>
      </c>
      <c r="U772" s="291" t="s">
        <v>3900</v>
      </c>
      <c r="V772" s="135" t="s">
        <v>2821</v>
      </c>
      <c r="W772" s="302" t="s">
        <v>6036</v>
      </c>
    </row>
    <row r="773" spans="1:23" s="272" customFormat="1" ht="18" customHeight="1" x14ac:dyDescent="0.3">
      <c r="A773" s="295" t="s">
        <v>1581</v>
      </c>
      <c r="B773" s="276" t="s">
        <v>630</v>
      </c>
      <c r="C773" s="277" t="s">
        <v>630</v>
      </c>
      <c r="D773" s="288">
        <v>44723</v>
      </c>
      <c r="E773" s="279" t="s">
        <v>630</v>
      </c>
      <c r="F773" s="289">
        <v>44676</v>
      </c>
      <c r="G773" s="135" t="s">
        <v>6029</v>
      </c>
      <c r="H773" s="135" t="s">
        <v>16</v>
      </c>
      <c r="I773" s="281" t="s">
        <v>7086</v>
      </c>
      <c r="J773" s="281" t="s">
        <v>645</v>
      </c>
      <c r="K773" s="281" t="s">
        <v>9002</v>
      </c>
      <c r="L773" s="135" t="s">
        <v>27</v>
      </c>
      <c r="M773" s="5" t="s">
        <v>6030</v>
      </c>
      <c r="N773" s="282" t="s">
        <v>1253</v>
      </c>
      <c r="O773" s="283" t="s">
        <v>1253</v>
      </c>
      <c r="P773" s="283" t="s">
        <v>1253</v>
      </c>
      <c r="Q773" s="284" t="s">
        <v>1253</v>
      </c>
      <c r="R773" s="285" t="s">
        <v>4490</v>
      </c>
      <c r="S773" s="280" t="s">
        <v>1253</v>
      </c>
      <c r="T773" s="286" t="s">
        <v>605</v>
      </c>
      <c r="U773" s="291" t="s">
        <v>3900</v>
      </c>
      <c r="V773" s="135"/>
      <c r="W773" s="276" t="s">
        <v>630</v>
      </c>
    </row>
    <row r="774" spans="1:23" s="272" customFormat="1" ht="18" customHeight="1" x14ac:dyDescent="0.3">
      <c r="A774" s="295" t="s">
        <v>3627</v>
      </c>
      <c r="B774" s="135">
        <v>5076230</v>
      </c>
      <c r="C774" s="290" t="s">
        <v>6856</v>
      </c>
      <c r="D774" s="288">
        <v>44680</v>
      </c>
      <c r="E774" s="279" t="s">
        <v>594</v>
      </c>
      <c r="F774" s="289">
        <v>44676</v>
      </c>
      <c r="G774" s="135" t="s">
        <v>6037</v>
      </c>
      <c r="H774" s="135" t="s">
        <v>92</v>
      </c>
      <c r="I774" s="281" t="s">
        <v>2454</v>
      </c>
      <c r="J774" s="281" t="s">
        <v>626</v>
      </c>
      <c r="K774" s="281" t="s">
        <v>9003</v>
      </c>
      <c r="L774" s="135" t="s">
        <v>27</v>
      </c>
      <c r="M774" s="5" t="s">
        <v>6038</v>
      </c>
      <c r="N774" s="282">
        <v>44707</v>
      </c>
      <c r="O774" s="283">
        <v>44690</v>
      </c>
      <c r="P774" s="283">
        <v>44690</v>
      </c>
      <c r="Q774" s="284">
        <v>44701</v>
      </c>
      <c r="R774" s="285" t="s">
        <v>4687</v>
      </c>
      <c r="S774" s="284"/>
      <c r="T774" s="286" t="s">
        <v>605</v>
      </c>
      <c r="U774" s="291" t="s">
        <v>3900</v>
      </c>
      <c r="V774" s="135" t="s">
        <v>2821</v>
      </c>
      <c r="W774" s="302" t="s">
        <v>6056</v>
      </c>
    </row>
    <row r="775" spans="1:23" s="272" customFormat="1" ht="18" customHeight="1" x14ac:dyDescent="0.3">
      <c r="A775" s="295" t="s">
        <v>1581</v>
      </c>
      <c r="B775" s="276" t="s">
        <v>630</v>
      </c>
      <c r="C775" s="277" t="s">
        <v>630</v>
      </c>
      <c r="D775" s="288">
        <v>44774</v>
      </c>
      <c r="E775" s="279" t="s">
        <v>630</v>
      </c>
      <c r="F775" s="289">
        <v>44676</v>
      </c>
      <c r="G775" s="135" t="s">
        <v>6039</v>
      </c>
      <c r="H775" s="135" t="s">
        <v>4712</v>
      </c>
      <c r="I775" s="281" t="s">
        <v>17</v>
      </c>
      <c r="J775" s="281" t="s">
        <v>645</v>
      </c>
      <c r="K775" s="281" t="s">
        <v>9002</v>
      </c>
      <c r="L775" s="135" t="s">
        <v>20</v>
      </c>
      <c r="M775" s="5" t="s">
        <v>6040</v>
      </c>
      <c r="N775" s="282" t="s">
        <v>1253</v>
      </c>
      <c r="O775" s="283" t="s">
        <v>1253</v>
      </c>
      <c r="P775" s="283" t="s">
        <v>1253</v>
      </c>
      <c r="Q775" s="284" t="s">
        <v>1253</v>
      </c>
      <c r="R775" s="285" t="s">
        <v>4490</v>
      </c>
      <c r="S775" s="280" t="s">
        <v>1253</v>
      </c>
      <c r="T775" s="286" t="s">
        <v>605</v>
      </c>
      <c r="U775" s="291" t="s">
        <v>3900</v>
      </c>
      <c r="V775" s="135"/>
      <c r="W775" s="276" t="s">
        <v>630</v>
      </c>
    </row>
    <row r="776" spans="1:23" s="272" customFormat="1" ht="18" customHeight="1" x14ac:dyDescent="0.3">
      <c r="A776" s="295" t="s">
        <v>1581</v>
      </c>
      <c r="B776" s="276" t="s">
        <v>630</v>
      </c>
      <c r="C776" s="277" t="s">
        <v>630</v>
      </c>
      <c r="D776" s="288">
        <v>44695</v>
      </c>
      <c r="E776" s="279" t="s">
        <v>630</v>
      </c>
      <c r="F776" s="289">
        <v>44677</v>
      </c>
      <c r="G776" s="135" t="s">
        <v>6047</v>
      </c>
      <c r="H776" s="135" t="s">
        <v>32</v>
      </c>
      <c r="I776" s="281" t="s">
        <v>685</v>
      </c>
      <c r="J776" s="281" t="s">
        <v>2943</v>
      </c>
      <c r="K776" s="281">
        <v>2400000</v>
      </c>
      <c r="L776" s="135" t="s">
        <v>20</v>
      </c>
      <c r="M776" s="5" t="s">
        <v>6048</v>
      </c>
      <c r="N776" s="282" t="s">
        <v>1253</v>
      </c>
      <c r="O776" s="283" t="s">
        <v>1253</v>
      </c>
      <c r="P776" s="283" t="s">
        <v>1253</v>
      </c>
      <c r="Q776" s="284" t="s">
        <v>1253</v>
      </c>
      <c r="R776" s="285" t="s">
        <v>6447</v>
      </c>
      <c r="S776" s="280" t="s">
        <v>1253</v>
      </c>
      <c r="T776" s="286" t="s">
        <v>605</v>
      </c>
      <c r="U776" s="291" t="s">
        <v>3900</v>
      </c>
      <c r="V776" s="135"/>
      <c r="W776" s="276" t="s">
        <v>630</v>
      </c>
    </row>
    <row r="777" spans="1:23" s="272" customFormat="1" ht="18" customHeight="1" x14ac:dyDescent="0.3">
      <c r="A777" s="295" t="s">
        <v>3627</v>
      </c>
      <c r="B777" s="292">
        <v>5079766</v>
      </c>
      <c r="C777" s="290" t="s">
        <v>6857</v>
      </c>
      <c r="D777" s="288">
        <v>44683</v>
      </c>
      <c r="E777" s="279" t="s">
        <v>594</v>
      </c>
      <c r="F777" s="289">
        <v>44677</v>
      </c>
      <c r="G777" s="135" t="s">
        <v>6049</v>
      </c>
      <c r="H777" s="135" t="s">
        <v>3708</v>
      </c>
      <c r="I777" s="281" t="s">
        <v>2454</v>
      </c>
      <c r="J777" s="281" t="s">
        <v>2943</v>
      </c>
      <c r="K777" s="281">
        <v>2400000</v>
      </c>
      <c r="L777" s="135" t="s">
        <v>87</v>
      </c>
      <c r="M777" s="5" t="s">
        <v>6050</v>
      </c>
      <c r="N777" s="282">
        <v>44695</v>
      </c>
      <c r="O777" s="283">
        <v>44692</v>
      </c>
      <c r="P777" s="283">
        <v>44690</v>
      </c>
      <c r="Q777" s="284">
        <v>44692</v>
      </c>
      <c r="R777" s="285" t="s">
        <v>6447</v>
      </c>
      <c r="S777" s="284"/>
      <c r="T777" s="286" t="s">
        <v>623</v>
      </c>
      <c r="U777" s="291" t="s">
        <v>3900</v>
      </c>
      <c r="V777" s="135" t="s">
        <v>2821</v>
      </c>
      <c r="W777" s="302" t="s">
        <v>6055</v>
      </c>
    </row>
    <row r="778" spans="1:23" s="272" customFormat="1" ht="18" customHeight="1" x14ac:dyDescent="0.3">
      <c r="A778" s="295" t="s">
        <v>3627</v>
      </c>
      <c r="B778" s="124">
        <v>5146229</v>
      </c>
      <c r="C778" s="290" t="s">
        <v>7034</v>
      </c>
      <c r="D778" s="288">
        <v>44728</v>
      </c>
      <c r="E778" s="279" t="s">
        <v>594</v>
      </c>
      <c r="F778" s="289">
        <v>44677</v>
      </c>
      <c r="G778" s="135" t="s">
        <v>6041</v>
      </c>
      <c r="H778" s="135" t="s">
        <v>37</v>
      </c>
      <c r="I778" s="281" t="s">
        <v>685</v>
      </c>
      <c r="J778" s="281" t="s">
        <v>645</v>
      </c>
      <c r="K778" s="281" t="s">
        <v>9002</v>
      </c>
      <c r="L778" s="135" t="s">
        <v>20</v>
      </c>
      <c r="M778" s="5" t="s">
        <v>6088</v>
      </c>
      <c r="N778" s="282">
        <v>44736</v>
      </c>
      <c r="O778" s="283">
        <v>44732</v>
      </c>
      <c r="P778" s="283">
        <v>44728</v>
      </c>
      <c r="Q778" s="284">
        <v>44732</v>
      </c>
      <c r="R778" s="285" t="s">
        <v>4490</v>
      </c>
      <c r="S778" s="284"/>
      <c r="T778" s="286" t="s">
        <v>623</v>
      </c>
      <c r="U778" s="291" t="s">
        <v>3900</v>
      </c>
      <c r="V778" s="135" t="s">
        <v>3901</v>
      </c>
      <c r="W778" s="276" t="s">
        <v>7156</v>
      </c>
    </row>
    <row r="779" spans="1:23" s="272" customFormat="1" ht="18" customHeight="1" x14ac:dyDescent="0.3">
      <c r="A779" s="295" t="s">
        <v>3627</v>
      </c>
      <c r="B779" s="135">
        <v>5003381</v>
      </c>
      <c r="C779" s="290" t="s">
        <v>6858</v>
      </c>
      <c r="D779" s="288">
        <v>44677</v>
      </c>
      <c r="E779" s="279" t="s">
        <v>594</v>
      </c>
      <c r="F779" s="289">
        <v>44677</v>
      </c>
      <c r="G779" s="135" t="s">
        <v>6042</v>
      </c>
      <c r="H779" s="135" t="s">
        <v>6043</v>
      </c>
      <c r="I779" s="281" t="s">
        <v>4644</v>
      </c>
      <c r="J779" s="281" t="s">
        <v>622</v>
      </c>
      <c r="K779" s="281" t="s">
        <v>9007</v>
      </c>
      <c r="L779" s="135" t="s">
        <v>27</v>
      </c>
      <c r="M779" s="5" t="s">
        <v>6067</v>
      </c>
      <c r="N779" s="282">
        <v>44683</v>
      </c>
      <c r="O779" s="283">
        <v>44682</v>
      </c>
      <c r="P779" s="283">
        <v>44681</v>
      </c>
      <c r="Q779" s="284">
        <v>44683</v>
      </c>
      <c r="R779" s="285" t="s">
        <v>6544</v>
      </c>
      <c r="S779" s="284"/>
      <c r="T779" s="286" t="s">
        <v>623</v>
      </c>
      <c r="U779" s="291" t="s">
        <v>3900</v>
      </c>
      <c r="V779" s="135" t="s">
        <v>2821</v>
      </c>
      <c r="W779" s="276" t="s">
        <v>3909</v>
      </c>
    </row>
    <row r="780" spans="1:23" s="272" customFormat="1" ht="18" customHeight="1" x14ac:dyDescent="0.3">
      <c r="A780" s="295" t="s">
        <v>3627</v>
      </c>
      <c r="B780" s="124">
        <v>5135590</v>
      </c>
      <c r="C780" s="277" t="s">
        <v>7035</v>
      </c>
      <c r="D780" s="288">
        <v>44727</v>
      </c>
      <c r="E780" s="279" t="s">
        <v>594</v>
      </c>
      <c r="F780" s="289">
        <v>44677</v>
      </c>
      <c r="G780" s="135" t="s">
        <v>6044</v>
      </c>
      <c r="H780" s="135" t="s">
        <v>3708</v>
      </c>
      <c r="I780" s="281" t="s">
        <v>2454</v>
      </c>
      <c r="J780" s="281" t="s">
        <v>645</v>
      </c>
      <c r="K780" s="281" t="s">
        <v>9002</v>
      </c>
      <c r="L780" s="135" t="s">
        <v>20</v>
      </c>
      <c r="M780" s="5" t="s">
        <v>6082</v>
      </c>
      <c r="N780" s="282">
        <v>44743</v>
      </c>
      <c r="O780" s="283">
        <v>44732</v>
      </c>
      <c r="P780" s="283">
        <v>44727</v>
      </c>
      <c r="Q780" s="284">
        <v>44732</v>
      </c>
      <c r="R780" s="285" t="s">
        <v>4490</v>
      </c>
      <c r="S780" s="284"/>
      <c r="T780" s="286" t="s">
        <v>605</v>
      </c>
      <c r="U780" s="291" t="s">
        <v>3900</v>
      </c>
      <c r="V780" s="135" t="s">
        <v>5599</v>
      </c>
      <c r="W780" s="276" t="s">
        <v>7157</v>
      </c>
    </row>
    <row r="781" spans="1:23" s="272" customFormat="1" ht="18" customHeight="1" x14ac:dyDescent="0.3">
      <c r="A781" s="295" t="s">
        <v>1581</v>
      </c>
      <c r="B781" s="276" t="s">
        <v>630</v>
      </c>
      <c r="C781" s="277" t="s">
        <v>630</v>
      </c>
      <c r="D781" s="288">
        <v>44702</v>
      </c>
      <c r="E781" s="279" t="s">
        <v>630</v>
      </c>
      <c r="F781" s="289">
        <v>44677</v>
      </c>
      <c r="G781" s="135" t="s">
        <v>6045</v>
      </c>
      <c r="H781" s="135" t="s">
        <v>3567</v>
      </c>
      <c r="I781" s="281" t="s">
        <v>685</v>
      </c>
      <c r="J781" s="281" t="s">
        <v>626</v>
      </c>
      <c r="K781" s="281" t="s">
        <v>9003</v>
      </c>
      <c r="L781" s="135" t="s">
        <v>52</v>
      </c>
      <c r="M781" s="5" t="s">
        <v>6085</v>
      </c>
      <c r="N781" s="282" t="s">
        <v>1253</v>
      </c>
      <c r="O781" s="283" t="s">
        <v>1253</v>
      </c>
      <c r="P781" s="283" t="s">
        <v>1253</v>
      </c>
      <c r="Q781" s="284" t="s">
        <v>1253</v>
      </c>
      <c r="R781" s="285" t="s">
        <v>6464</v>
      </c>
      <c r="S781" s="280" t="s">
        <v>1253</v>
      </c>
      <c r="T781" s="286" t="s">
        <v>605</v>
      </c>
      <c r="U781" s="291" t="s">
        <v>3900</v>
      </c>
      <c r="V781" s="135"/>
      <c r="W781" s="276" t="s">
        <v>630</v>
      </c>
    </row>
    <row r="782" spans="1:23" s="272" customFormat="1" ht="18" customHeight="1" x14ac:dyDescent="0.3">
      <c r="A782" s="295" t="s">
        <v>3627</v>
      </c>
      <c r="B782" s="124">
        <v>5113569</v>
      </c>
      <c r="C782" s="290" t="s">
        <v>6859</v>
      </c>
      <c r="D782" s="288">
        <v>44711</v>
      </c>
      <c r="E782" s="279" t="s">
        <v>594</v>
      </c>
      <c r="F782" s="289">
        <v>44677</v>
      </c>
      <c r="G782" s="135" t="s">
        <v>6046</v>
      </c>
      <c r="H782" s="135" t="s">
        <v>4738</v>
      </c>
      <c r="I782" s="281" t="s">
        <v>2454</v>
      </c>
      <c r="J782" s="281" t="s">
        <v>626</v>
      </c>
      <c r="K782" s="281" t="s">
        <v>9003</v>
      </c>
      <c r="L782" s="135" t="s">
        <v>52</v>
      </c>
      <c r="M782" s="5" t="s">
        <v>6086</v>
      </c>
      <c r="N782" s="282">
        <v>44713</v>
      </c>
      <c r="O782" s="283">
        <v>44712</v>
      </c>
      <c r="P782" s="283">
        <v>44708</v>
      </c>
      <c r="Q782" s="284">
        <v>44712</v>
      </c>
      <c r="R782" s="285" t="s">
        <v>6464</v>
      </c>
      <c r="S782" s="284"/>
      <c r="T782" s="286" t="s">
        <v>605</v>
      </c>
      <c r="U782" s="291" t="s">
        <v>3900</v>
      </c>
      <c r="V782" s="135" t="s">
        <v>3901</v>
      </c>
      <c r="W782" s="276" t="s">
        <v>7158</v>
      </c>
    </row>
    <row r="783" spans="1:23" s="272" customFormat="1" ht="18" customHeight="1" x14ac:dyDescent="0.3">
      <c r="A783" s="295" t="s">
        <v>5</v>
      </c>
      <c r="B783" s="124" t="s">
        <v>319</v>
      </c>
      <c r="C783" s="277"/>
      <c r="D783" s="288"/>
      <c r="E783" s="279"/>
      <c r="F783" s="289">
        <v>44678</v>
      </c>
      <c r="G783" s="135" t="s">
        <v>6051</v>
      </c>
      <c r="H783" s="135" t="s">
        <v>250</v>
      </c>
      <c r="I783" s="281" t="s">
        <v>4644</v>
      </c>
      <c r="J783" s="281" t="s">
        <v>645</v>
      </c>
      <c r="K783" s="281" t="s">
        <v>9002</v>
      </c>
      <c r="L783" s="135" t="s">
        <v>27</v>
      </c>
      <c r="M783" s="5" t="s">
        <v>6094</v>
      </c>
      <c r="N783" s="282"/>
      <c r="O783" s="283"/>
      <c r="P783" s="283"/>
      <c r="Q783" s="284"/>
      <c r="R783" s="285" t="s">
        <v>4490</v>
      </c>
      <c r="S783" s="284"/>
      <c r="T783" s="286" t="s">
        <v>605</v>
      </c>
      <c r="U783" s="291" t="s">
        <v>3900</v>
      </c>
      <c r="V783" s="135"/>
      <c r="W783" s="276" t="s">
        <v>7159</v>
      </c>
    </row>
    <row r="784" spans="1:23" s="272" customFormat="1" ht="18" customHeight="1" x14ac:dyDescent="0.3">
      <c r="A784" s="295" t="s">
        <v>3627</v>
      </c>
      <c r="B784" s="135">
        <v>5060146</v>
      </c>
      <c r="C784" s="277" t="s">
        <v>6860</v>
      </c>
      <c r="D784" s="289">
        <v>44678</v>
      </c>
      <c r="E784" s="279" t="s">
        <v>594</v>
      </c>
      <c r="F784" s="289">
        <v>44678</v>
      </c>
      <c r="G784" s="135" t="s">
        <v>6054</v>
      </c>
      <c r="H784" s="135" t="s">
        <v>725</v>
      </c>
      <c r="I784" s="281" t="s">
        <v>2454</v>
      </c>
      <c r="J784" s="281" t="s">
        <v>160</v>
      </c>
      <c r="K784" s="281" t="s">
        <v>9010</v>
      </c>
      <c r="L784" s="135" t="s">
        <v>20</v>
      </c>
      <c r="M784" s="5" t="s">
        <v>4288</v>
      </c>
      <c r="N784" s="282">
        <v>44720</v>
      </c>
      <c r="O784" s="283">
        <v>44683</v>
      </c>
      <c r="P784" s="283">
        <v>44678</v>
      </c>
      <c r="Q784" s="284">
        <v>44680</v>
      </c>
      <c r="R784" s="285" t="s">
        <v>4493</v>
      </c>
      <c r="S784" s="284"/>
      <c r="T784" s="286" t="s">
        <v>609</v>
      </c>
      <c r="U784" s="291" t="s">
        <v>3900</v>
      </c>
      <c r="V784" s="135" t="s">
        <v>3901</v>
      </c>
      <c r="W784" s="302" t="s">
        <v>5144</v>
      </c>
    </row>
    <row r="785" spans="1:23" s="272" customFormat="1" ht="18" customHeight="1" x14ac:dyDescent="0.3">
      <c r="A785" s="295" t="s">
        <v>3627</v>
      </c>
      <c r="B785" s="124">
        <v>5145104</v>
      </c>
      <c r="C785" s="290" t="s">
        <v>7036</v>
      </c>
      <c r="D785" s="288">
        <v>44727</v>
      </c>
      <c r="E785" s="279" t="s">
        <v>594</v>
      </c>
      <c r="F785" s="289">
        <v>44679</v>
      </c>
      <c r="G785" s="135" t="s">
        <v>6058</v>
      </c>
      <c r="H785" s="194" t="s">
        <v>3708</v>
      </c>
      <c r="I785" s="281" t="s">
        <v>2454</v>
      </c>
      <c r="J785" s="281" t="s">
        <v>626</v>
      </c>
      <c r="K785" s="281" t="s">
        <v>9003</v>
      </c>
      <c r="L785" s="135" t="s">
        <v>20</v>
      </c>
      <c r="M785" s="5" t="s">
        <v>6089</v>
      </c>
      <c r="N785" s="282">
        <v>44736</v>
      </c>
      <c r="O785" s="283">
        <v>44732</v>
      </c>
      <c r="P785" s="283">
        <v>44727</v>
      </c>
      <c r="Q785" s="284">
        <v>44732</v>
      </c>
      <c r="R785" s="285" t="s">
        <v>6464</v>
      </c>
      <c r="S785" s="284"/>
      <c r="T785" s="286" t="s">
        <v>605</v>
      </c>
      <c r="U785" s="291" t="s">
        <v>3900</v>
      </c>
      <c r="V785" s="135" t="s">
        <v>3901</v>
      </c>
      <c r="W785" s="276" t="s">
        <v>7160</v>
      </c>
    </row>
    <row r="786" spans="1:23" s="272" customFormat="1" ht="18" customHeight="1" x14ac:dyDescent="0.3">
      <c r="A786" s="295" t="s">
        <v>3627</v>
      </c>
      <c r="B786" s="135">
        <v>5157822</v>
      </c>
      <c r="C786" s="277" t="s">
        <v>7139</v>
      </c>
      <c r="D786" s="288">
        <v>44730</v>
      </c>
      <c r="E786" s="279" t="s">
        <v>594</v>
      </c>
      <c r="F786" s="289">
        <v>44679</v>
      </c>
      <c r="G786" s="135" t="s">
        <v>6059</v>
      </c>
      <c r="H786" s="135" t="s">
        <v>102</v>
      </c>
      <c r="I786" s="281" t="s">
        <v>685</v>
      </c>
      <c r="J786" s="281" t="s">
        <v>18</v>
      </c>
      <c r="K786" s="281" t="s">
        <v>9005</v>
      </c>
      <c r="L786" s="135" t="s">
        <v>11</v>
      </c>
      <c r="M786" s="5" t="s">
        <v>6077</v>
      </c>
      <c r="N786" s="282">
        <v>44739</v>
      </c>
      <c r="O786" s="283">
        <v>44737</v>
      </c>
      <c r="P786" s="283">
        <v>44733</v>
      </c>
      <c r="Q786" s="284">
        <v>44739</v>
      </c>
      <c r="R786" s="285" t="s">
        <v>4686</v>
      </c>
      <c r="S786" s="284"/>
      <c r="T786" s="286" t="s">
        <v>2564</v>
      </c>
      <c r="U786" s="291" t="s">
        <v>3900</v>
      </c>
      <c r="V786" s="135" t="s">
        <v>3901</v>
      </c>
      <c r="W786" s="276" t="s">
        <v>7161</v>
      </c>
    </row>
    <row r="787" spans="1:23" s="272" customFormat="1" ht="18" customHeight="1" x14ac:dyDescent="0.3">
      <c r="A787" s="295" t="s">
        <v>1581</v>
      </c>
      <c r="B787" s="276" t="s">
        <v>630</v>
      </c>
      <c r="C787" s="277" t="s">
        <v>630</v>
      </c>
      <c r="D787" s="288">
        <v>44736</v>
      </c>
      <c r="E787" s="279" t="s">
        <v>630</v>
      </c>
      <c r="F787" s="289">
        <v>44679</v>
      </c>
      <c r="G787" s="135" t="s">
        <v>6060</v>
      </c>
      <c r="H787" s="135" t="s">
        <v>6043</v>
      </c>
      <c r="I787" s="281" t="s">
        <v>4644</v>
      </c>
      <c r="J787" s="281" t="s">
        <v>645</v>
      </c>
      <c r="K787" s="281" t="s">
        <v>9002</v>
      </c>
      <c r="L787" s="135" t="s">
        <v>27</v>
      </c>
      <c r="M787" s="5" t="s">
        <v>6095</v>
      </c>
      <c r="N787" s="282" t="s">
        <v>1253</v>
      </c>
      <c r="O787" s="283" t="s">
        <v>1253</v>
      </c>
      <c r="P787" s="283" t="s">
        <v>1253</v>
      </c>
      <c r="Q787" s="284" t="s">
        <v>1253</v>
      </c>
      <c r="R787" s="285" t="s">
        <v>4490</v>
      </c>
      <c r="S787" s="280" t="s">
        <v>1253</v>
      </c>
      <c r="T787" s="286" t="s">
        <v>605</v>
      </c>
      <c r="U787" s="291" t="s">
        <v>3900</v>
      </c>
      <c r="V787" s="135"/>
      <c r="W787" s="276" t="s">
        <v>630</v>
      </c>
    </row>
    <row r="788" spans="1:23" s="272" customFormat="1" ht="18" customHeight="1" x14ac:dyDescent="0.3">
      <c r="A788" s="295" t="s">
        <v>3627</v>
      </c>
      <c r="B788" s="124">
        <v>5113570</v>
      </c>
      <c r="C788" s="290" t="s">
        <v>6861</v>
      </c>
      <c r="D788" s="288">
        <v>44711</v>
      </c>
      <c r="E788" s="279" t="s">
        <v>594</v>
      </c>
      <c r="F788" s="289">
        <v>44679</v>
      </c>
      <c r="G788" s="135" t="s">
        <v>6061</v>
      </c>
      <c r="H788" s="135" t="s">
        <v>175</v>
      </c>
      <c r="I788" s="281" t="s">
        <v>8863</v>
      </c>
      <c r="J788" s="281" t="s">
        <v>626</v>
      </c>
      <c r="K788" s="281" t="s">
        <v>9003</v>
      </c>
      <c r="L788" s="135" t="s">
        <v>52</v>
      </c>
      <c r="M788" s="5" t="s">
        <v>6316</v>
      </c>
      <c r="N788" s="282">
        <v>44715</v>
      </c>
      <c r="O788" s="283">
        <v>44713</v>
      </c>
      <c r="P788" s="283">
        <v>44709</v>
      </c>
      <c r="Q788" s="284">
        <v>44712</v>
      </c>
      <c r="R788" s="285" t="s">
        <v>6464</v>
      </c>
      <c r="S788" s="284"/>
      <c r="T788" s="286" t="s">
        <v>623</v>
      </c>
      <c r="U788" s="291" t="s">
        <v>3900</v>
      </c>
      <c r="V788" s="135" t="s">
        <v>3901</v>
      </c>
      <c r="W788" s="276" t="s">
        <v>7162</v>
      </c>
    </row>
    <row r="789" spans="1:23" s="272" customFormat="1" ht="18" customHeight="1" x14ac:dyDescent="0.3">
      <c r="A789" s="295" t="s">
        <v>3627</v>
      </c>
      <c r="B789" s="86">
        <v>5174841</v>
      </c>
      <c r="C789" s="277" t="s">
        <v>7559</v>
      </c>
      <c r="D789" s="288">
        <v>44748</v>
      </c>
      <c r="E789" s="279" t="s">
        <v>594</v>
      </c>
      <c r="F789" s="289">
        <v>44679</v>
      </c>
      <c r="G789" s="135" t="s">
        <v>6062</v>
      </c>
      <c r="H789" s="135" t="s">
        <v>6043</v>
      </c>
      <c r="I789" s="281" t="s">
        <v>4644</v>
      </c>
      <c r="J789" s="281" t="s">
        <v>626</v>
      </c>
      <c r="K789" s="281" t="s">
        <v>9003</v>
      </c>
      <c r="L789" s="135" t="s">
        <v>20</v>
      </c>
      <c r="M789" s="5" t="s">
        <v>6087</v>
      </c>
      <c r="N789" s="282">
        <v>44762</v>
      </c>
      <c r="O789" s="283">
        <v>44749</v>
      </c>
      <c r="P789" s="283">
        <v>44748</v>
      </c>
      <c r="Q789" s="284">
        <v>44750</v>
      </c>
      <c r="R789" s="285" t="s">
        <v>6464</v>
      </c>
      <c r="S789" s="284"/>
      <c r="T789" s="286" t="s">
        <v>605</v>
      </c>
      <c r="U789" s="291" t="s">
        <v>3900</v>
      </c>
      <c r="V789" s="135" t="s">
        <v>5599</v>
      </c>
      <c r="W789" s="276" t="s">
        <v>7163</v>
      </c>
    </row>
    <row r="790" spans="1:23" s="272" customFormat="1" ht="18" customHeight="1" x14ac:dyDescent="0.3">
      <c r="A790" s="295" t="s">
        <v>3627</v>
      </c>
      <c r="B790" s="8">
        <v>5204103</v>
      </c>
      <c r="C790" s="277" t="s">
        <v>8172</v>
      </c>
      <c r="D790" s="288">
        <v>44768</v>
      </c>
      <c r="E790" s="279" t="s">
        <v>594</v>
      </c>
      <c r="F790" s="289">
        <v>44679</v>
      </c>
      <c r="G790" s="135" t="s">
        <v>6083</v>
      </c>
      <c r="H790" s="135" t="s">
        <v>6043</v>
      </c>
      <c r="I790" s="281" t="s">
        <v>4644</v>
      </c>
      <c r="J790" s="281" t="s">
        <v>645</v>
      </c>
      <c r="K790" s="281" t="s">
        <v>9002</v>
      </c>
      <c r="L790" s="135" t="s">
        <v>20</v>
      </c>
      <c r="M790" s="5" t="s">
        <v>6084</v>
      </c>
      <c r="N790" s="282">
        <v>44772</v>
      </c>
      <c r="O790" s="283">
        <v>44768</v>
      </c>
      <c r="P790" s="283">
        <v>44768</v>
      </c>
      <c r="Q790" s="284">
        <v>44768</v>
      </c>
      <c r="R790" s="285" t="s">
        <v>4490</v>
      </c>
      <c r="S790" s="284"/>
      <c r="T790" s="286" t="s">
        <v>609</v>
      </c>
      <c r="U790" s="291" t="s">
        <v>3900</v>
      </c>
      <c r="V790" s="135" t="s">
        <v>5599</v>
      </c>
      <c r="W790" s="276" t="s">
        <v>7164</v>
      </c>
    </row>
    <row r="791" spans="1:23" s="272" customFormat="1" ht="18" customHeight="1" x14ac:dyDescent="0.3">
      <c r="A791" s="295" t="s">
        <v>3627</v>
      </c>
      <c r="B791" s="83">
        <v>5144775</v>
      </c>
      <c r="C791" s="277" t="s">
        <v>7426</v>
      </c>
      <c r="D791" s="288">
        <v>44739</v>
      </c>
      <c r="E791" s="279" t="s">
        <v>594</v>
      </c>
      <c r="F791" s="289">
        <v>44679</v>
      </c>
      <c r="G791" s="135" t="s">
        <v>6063</v>
      </c>
      <c r="H791" s="135" t="s">
        <v>92</v>
      </c>
      <c r="I791" s="281" t="s">
        <v>2454</v>
      </c>
      <c r="J791" s="281" t="s">
        <v>18</v>
      </c>
      <c r="K791" s="281" t="s">
        <v>9005</v>
      </c>
      <c r="L791" s="135" t="s">
        <v>20</v>
      </c>
      <c r="M791" s="5" t="s">
        <v>6099</v>
      </c>
      <c r="N791" s="282">
        <v>44772</v>
      </c>
      <c r="O791" s="283">
        <v>44741</v>
      </c>
      <c r="P791" s="283">
        <v>44739</v>
      </c>
      <c r="Q791" s="284">
        <v>44741</v>
      </c>
      <c r="R791" s="285" t="s">
        <v>4686</v>
      </c>
      <c r="S791" s="284"/>
      <c r="T791" s="286" t="s">
        <v>2564</v>
      </c>
      <c r="U791" s="291" t="s">
        <v>3900</v>
      </c>
      <c r="V791" s="135" t="s">
        <v>5599</v>
      </c>
      <c r="W791" s="276" t="s">
        <v>7165</v>
      </c>
    </row>
    <row r="792" spans="1:23" s="272" customFormat="1" ht="18" customHeight="1" x14ac:dyDescent="0.3">
      <c r="A792" s="295" t="s">
        <v>1581</v>
      </c>
      <c r="B792" s="276" t="s">
        <v>630</v>
      </c>
      <c r="C792" s="277" t="s">
        <v>630</v>
      </c>
      <c r="D792" s="288">
        <v>44737</v>
      </c>
      <c r="E792" s="279" t="s">
        <v>630</v>
      </c>
      <c r="F792" s="289">
        <v>44679</v>
      </c>
      <c r="G792" s="135" t="s">
        <v>6064</v>
      </c>
      <c r="H792" s="135" t="s">
        <v>4126</v>
      </c>
      <c r="I792" s="281" t="s">
        <v>8538</v>
      </c>
      <c r="J792" s="281" t="s">
        <v>645</v>
      </c>
      <c r="K792" s="281" t="s">
        <v>9002</v>
      </c>
      <c r="L792" s="135" t="s">
        <v>20</v>
      </c>
      <c r="M792" s="5" t="s">
        <v>6098</v>
      </c>
      <c r="N792" s="282" t="s">
        <v>1253</v>
      </c>
      <c r="O792" s="283" t="s">
        <v>1253</v>
      </c>
      <c r="P792" s="283" t="s">
        <v>1253</v>
      </c>
      <c r="Q792" s="284" t="s">
        <v>1253</v>
      </c>
      <c r="R792" s="285" t="s">
        <v>4490</v>
      </c>
      <c r="S792" s="280" t="s">
        <v>1253</v>
      </c>
      <c r="T792" s="286" t="s">
        <v>623</v>
      </c>
      <c r="U792" s="291" t="s">
        <v>3900</v>
      </c>
      <c r="V792" s="135"/>
      <c r="W792" s="276" t="s">
        <v>630</v>
      </c>
    </row>
    <row r="793" spans="1:23" s="272" customFormat="1" ht="18" customHeight="1" x14ac:dyDescent="0.3">
      <c r="A793" s="295" t="s">
        <v>3627</v>
      </c>
      <c r="B793" s="292">
        <v>5073357</v>
      </c>
      <c r="C793" s="290" t="s">
        <v>6862</v>
      </c>
      <c r="D793" s="288">
        <v>44683</v>
      </c>
      <c r="E793" s="279" t="s">
        <v>594</v>
      </c>
      <c r="F793" s="289">
        <v>44679</v>
      </c>
      <c r="G793" s="135" t="s">
        <v>6065</v>
      </c>
      <c r="H793" s="135" t="s">
        <v>50</v>
      </c>
      <c r="I793" s="281" t="s">
        <v>17</v>
      </c>
      <c r="J793" s="281" t="s">
        <v>626</v>
      </c>
      <c r="K793" s="281" t="s">
        <v>9003</v>
      </c>
      <c r="L793" s="135" t="s">
        <v>27</v>
      </c>
      <c r="M793" s="5" t="s">
        <v>6066</v>
      </c>
      <c r="N793" s="282">
        <v>44685</v>
      </c>
      <c r="O793" s="283">
        <v>44692</v>
      </c>
      <c r="P793" s="283">
        <v>44691</v>
      </c>
      <c r="Q793" s="284">
        <v>44694</v>
      </c>
      <c r="R793" s="285" t="s">
        <v>6464</v>
      </c>
      <c r="S793" s="284"/>
      <c r="T793" s="286" t="s">
        <v>605</v>
      </c>
      <c r="U793" s="291" t="s">
        <v>3900</v>
      </c>
      <c r="V793" s="135" t="s">
        <v>2821</v>
      </c>
      <c r="W793" s="276" t="s">
        <v>7166</v>
      </c>
    </row>
    <row r="794" spans="1:23" s="272" customFormat="1" ht="18" customHeight="1" x14ac:dyDescent="0.3">
      <c r="A794" s="295" t="s">
        <v>3627</v>
      </c>
      <c r="B794" s="124">
        <v>5084511</v>
      </c>
      <c r="C794" s="290" t="s">
        <v>6863</v>
      </c>
      <c r="D794" s="288">
        <v>44711</v>
      </c>
      <c r="E794" s="279" t="s">
        <v>594</v>
      </c>
      <c r="F794" s="289">
        <v>44680</v>
      </c>
      <c r="G794" s="194" t="s">
        <v>6103</v>
      </c>
      <c r="H794" s="135" t="s">
        <v>725</v>
      </c>
      <c r="I794" s="281" t="s">
        <v>2454</v>
      </c>
      <c r="J794" s="281" t="s">
        <v>160</v>
      </c>
      <c r="K794" s="281" t="s">
        <v>9010</v>
      </c>
      <c r="L794" s="135" t="s">
        <v>20</v>
      </c>
      <c r="M794" s="5" t="s">
        <v>6104</v>
      </c>
      <c r="N794" s="282">
        <v>44726</v>
      </c>
      <c r="O794" s="283">
        <v>44713</v>
      </c>
      <c r="P794" s="283">
        <v>44708</v>
      </c>
      <c r="Q794" s="284">
        <v>44712</v>
      </c>
      <c r="R794" s="285" t="s">
        <v>4493</v>
      </c>
      <c r="S794" s="284"/>
      <c r="T794" s="286" t="s">
        <v>609</v>
      </c>
      <c r="U794" s="291" t="s">
        <v>3900</v>
      </c>
      <c r="V794" s="135" t="s">
        <v>3901</v>
      </c>
      <c r="W794" s="276" t="s">
        <v>7167</v>
      </c>
    </row>
    <row r="795" spans="1:23" s="272" customFormat="1" ht="18" customHeight="1" x14ac:dyDescent="0.3">
      <c r="A795" s="295" t="s">
        <v>5</v>
      </c>
      <c r="B795" s="124" t="s">
        <v>7918</v>
      </c>
      <c r="C795" s="290" t="s">
        <v>6405</v>
      </c>
      <c r="D795" s="288">
        <v>44718</v>
      </c>
      <c r="E795" s="279"/>
      <c r="F795" s="289">
        <v>44680</v>
      </c>
      <c r="G795" s="135" t="s">
        <v>6090</v>
      </c>
      <c r="H795" s="135" t="s">
        <v>232</v>
      </c>
      <c r="I795" s="281" t="s">
        <v>8863</v>
      </c>
      <c r="J795" s="281" t="s">
        <v>18</v>
      </c>
      <c r="K795" s="281" t="s">
        <v>9005</v>
      </c>
      <c r="L795" s="135" t="s">
        <v>20</v>
      </c>
      <c r="M795" s="5" t="s">
        <v>6100</v>
      </c>
      <c r="N795" s="282"/>
      <c r="O795" s="283"/>
      <c r="P795" s="283"/>
      <c r="Q795" s="284"/>
      <c r="R795" s="285" t="s">
        <v>4686</v>
      </c>
      <c r="S795" s="284"/>
      <c r="T795" s="286" t="s">
        <v>623</v>
      </c>
      <c r="U795" s="291" t="s">
        <v>3900</v>
      </c>
      <c r="V795" s="135"/>
      <c r="W795" s="276" t="s">
        <v>7168</v>
      </c>
    </row>
    <row r="796" spans="1:23" s="272" customFormat="1" ht="18" customHeight="1" x14ac:dyDescent="0.3">
      <c r="A796" s="295" t="s">
        <v>3627</v>
      </c>
      <c r="B796" s="135">
        <v>5146230</v>
      </c>
      <c r="C796" s="290" t="s">
        <v>7088</v>
      </c>
      <c r="D796" s="288">
        <v>44730</v>
      </c>
      <c r="E796" s="279" t="s">
        <v>594</v>
      </c>
      <c r="F796" s="289">
        <v>44680</v>
      </c>
      <c r="G796" s="135" t="s">
        <v>7089</v>
      </c>
      <c r="H796" s="135" t="s">
        <v>4738</v>
      </c>
      <c r="I796" s="281" t="s">
        <v>2454</v>
      </c>
      <c r="J796" s="281" t="s">
        <v>645</v>
      </c>
      <c r="K796" s="281" t="s">
        <v>9002</v>
      </c>
      <c r="L796" s="135" t="s">
        <v>20</v>
      </c>
      <c r="M796" s="5" t="s">
        <v>6093</v>
      </c>
      <c r="N796" s="282">
        <v>44735</v>
      </c>
      <c r="O796" s="283">
        <v>44732</v>
      </c>
      <c r="P796" s="283">
        <v>44730</v>
      </c>
      <c r="Q796" s="284">
        <v>44732</v>
      </c>
      <c r="R796" s="285" t="s">
        <v>4490</v>
      </c>
      <c r="S796" s="284"/>
      <c r="T796" s="286" t="s">
        <v>623</v>
      </c>
      <c r="U796" s="291" t="s">
        <v>3900</v>
      </c>
      <c r="V796" s="135" t="s">
        <v>3901</v>
      </c>
      <c r="W796" s="276" t="s">
        <v>7169</v>
      </c>
    </row>
    <row r="797" spans="1:23" s="272" customFormat="1" ht="18" customHeight="1" x14ac:dyDescent="0.3">
      <c r="A797" s="295" t="s">
        <v>1581</v>
      </c>
      <c r="B797" s="276" t="s">
        <v>630</v>
      </c>
      <c r="C797" s="277" t="s">
        <v>630</v>
      </c>
      <c r="D797" s="288">
        <v>44698</v>
      </c>
      <c r="E797" s="279" t="s">
        <v>630</v>
      </c>
      <c r="F797" s="289">
        <v>44680</v>
      </c>
      <c r="G797" s="135" t="s">
        <v>6068</v>
      </c>
      <c r="H797" s="135" t="s">
        <v>725</v>
      </c>
      <c r="I797" s="281" t="s">
        <v>2454</v>
      </c>
      <c r="J797" s="281" t="s">
        <v>160</v>
      </c>
      <c r="K797" s="281" t="s">
        <v>9010</v>
      </c>
      <c r="L797" s="135" t="s">
        <v>20</v>
      </c>
      <c r="M797" s="5" t="s">
        <v>6069</v>
      </c>
      <c r="N797" s="282" t="s">
        <v>1253</v>
      </c>
      <c r="O797" s="283" t="s">
        <v>1253</v>
      </c>
      <c r="P797" s="283" t="s">
        <v>1253</v>
      </c>
      <c r="Q797" s="284" t="s">
        <v>1253</v>
      </c>
      <c r="R797" s="285" t="s">
        <v>4493</v>
      </c>
      <c r="S797" s="280" t="s">
        <v>1253</v>
      </c>
      <c r="T797" s="286" t="s">
        <v>609</v>
      </c>
      <c r="U797" s="291" t="s">
        <v>3900</v>
      </c>
      <c r="V797" s="135"/>
      <c r="W797" s="276" t="s">
        <v>630</v>
      </c>
    </row>
    <row r="798" spans="1:23" s="272" customFormat="1" ht="18" customHeight="1" x14ac:dyDescent="0.3">
      <c r="A798" s="295" t="s">
        <v>3627</v>
      </c>
      <c r="B798" s="124">
        <v>5079783</v>
      </c>
      <c r="C798" s="290" t="s">
        <v>6864</v>
      </c>
      <c r="D798" s="288">
        <v>44690</v>
      </c>
      <c r="E798" s="279" t="s">
        <v>594</v>
      </c>
      <c r="F798" s="289">
        <v>44680</v>
      </c>
      <c r="G798" s="135" t="s">
        <v>6070</v>
      </c>
      <c r="H798" s="135" t="s">
        <v>250</v>
      </c>
      <c r="I798" s="281" t="s">
        <v>4644</v>
      </c>
      <c r="J798" s="281" t="s">
        <v>645</v>
      </c>
      <c r="K798" s="281" t="s">
        <v>9002</v>
      </c>
      <c r="L798" s="135" t="s">
        <v>20</v>
      </c>
      <c r="M798" s="5" t="s">
        <v>6105</v>
      </c>
      <c r="N798" s="282">
        <v>44700</v>
      </c>
      <c r="O798" s="283">
        <v>44691</v>
      </c>
      <c r="P798" s="283">
        <v>44690</v>
      </c>
      <c r="Q798" s="284">
        <v>44691</v>
      </c>
      <c r="R798" s="285" t="s">
        <v>4490</v>
      </c>
      <c r="S798" s="284"/>
      <c r="T798" s="286" t="s">
        <v>609</v>
      </c>
      <c r="U798" s="291" t="s">
        <v>3900</v>
      </c>
      <c r="V798" s="135" t="s">
        <v>2821</v>
      </c>
      <c r="W798" s="276" t="s">
        <v>7170</v>
      </c>
    </row>
    <row r="799" spans="1:23" s="272" customFormat="1" ht="18" customHeight="1" x14ac:dyDescent="0.35">
      <c r="A799" s="295" t="s">
        <v>5</v>
      </c>
      <c r="B799" s="83">
        <v>5264022</v>
      </c>
      <c r="C799" s="277" t="s">
        <v>8867</v>
      </c>
      <c r="D799" s="288">
        <v>44802</v>
      </c>
      <c r="E799" s="279" t="s">
        <v>8467</v>
      </c>
      <c r="F799" s="289">
        <v>44681</v>
      </c>
      <c r="G799" s="135" t="s">
        <v>6072</v>
      </c>
      <c r="H799" s="135" t="s">
        <v>137</v>
      </c>
      <c r="I799" s="281" t="s">
        <v>17</v>
      </c>
      <c r="J799" s="281" t="s">
        <v>626</v>
      </c>
      <c r="K799" s="281" t="s">
        <v>9003</v>
      </c>
      <c r="L799" s="194" t="s">
        <v>52</v>
      </c>
      <c r="M799" s="11" t="s">
        <v>6078</v>
      </c>
      <c r="N799" s="282">
        <v>0</v>
      </c>
      <c r="O799" s="283"/>
      <c r="P799" s="283">
        <v>44810</v>
      </c>
      <c r="Q799" s="284"/>
      <c r="R799" s="285" t="s">
        <v>6464</v>
      </c>
      <c r="S799" s="284"/>
      <c r="T799" s="286" t="s">
        <v>623</v>
      </c>
      <c r="U799" s="291" t="s">
        <v>3900</v>
      </c>
      <c r="V799" s="135"/>
      <c r="W799" s="276" t="s">
        <v>7171</v>
      </c>
    </row>
    <row r="800" spans="1:23" s="272" customFormat="1" ht="18" customHeight="1" x14ac:dyDescent="0.3">
      <c r="A800" s="295" t="s">
        <v>1581</v>
      </c>
      <c r="B800" s="276" t="s">
        <v>630</v>
      </c>
      <c r="C800" s="277" t="s">
        <v>630</v>
      </c>
      <c r="D800" s="288">
        <v>44760</v>
      </c>
      <c r="E800" s="279" t="s">
        <v>630</v>
      </c>
      <c r="F800" s="289">
        <v>44681</v>
      </c>
      <c r="G800" s="135" t="s">
        <v>6073</v>
      </c>
      <c r="H800" s="135" t="s">
        <v>4126</v>
      </c>
      <c r="I800" s="281" t="s">
        <v>8538</v>
      </c>
      <c r="J800" s="281" t="s">
        <v>626</v>
      </c>
      <c r="K800" s="281" t="s">
        <v>9003</v>
      </c>
      <c r="L800" s="135" t="s">
        <v>52</v>
      </c>
      <c r="M800" s="5" t="s">
        <v>6079</v>
      </c>
      <c r="N800" s="282" t="s">
        <v>1253</v>
      </c>
      <c r="O800" s="283" t="s">
        <v>1253</v>
      </c>
      <c r="P800" s="283" t="s">
        <v>1253</v>
      </c>
      <c r="Q800" s="284" t="s">
        <v>1253</v>
      </c>
      <c r="R800" s="285" t="s">
        <v>6464</v>
      </c>
      <c r="S800" s="280" t="s">
        <v>1253</v>
      </c>
      <c r="T800" s="286" t="s">
        <v>623</v>
      </c>
      <c r="U800" s="291" t="s">
        <v>3900</v>
      </c>
      <c r="V800" s="135"/>
      <c r="W800" s="276" t="s">
        <v>630</v>
      </c>
    </row>
    <row r="801" spans="1:23" s="272" customFormat="1" ht="18" customHeight="1" x14ac:dyDescent="0.3">
      <c r="A801" s="295" t="s">
        <v>3627</v>
      </c>
      <c r="B801" s="124">
        <v>5070482</v>
      </c>
      <c r="C801" s="290" t="s">
        <v>6865</v>
      </c>
      <c r="D801" s="288">
        <v>44682</v>
      </c>
      <c r="E801" s="279" t="s">
        <v>594</v>
      </c>
      <c r="F801" s="289">
        <v>44681</v>
      </c>
      <c r="G801" s="135" t="s">
        <v>6074</v>
      </c>
      <c r="H801" s="135" t="s">
        <v>175</v>
      </c>
      <c r="I801" s="281" t="s">
        <v>8863</v>
      </c>
      <c r="J801" s="281" t="s">
        <v>626</v>
      </c>
      <c r="K801" s="281" t="s">
        <v>9003</v>
      </c>
      <c r="L801" s="135" t="s">
        <v>20</v>
      </c>
      <c r="M801" s="5" t="s">
        <v>6075</v>
      </c>
      <c r="N801" s="282">
        <v>44686</v>
      </c>
      <c r="O801" s="283">
        <v>44686</v>
      </c>
      <c r="P801" s="283">
        <v>44687</v>
      </c>
      <c r="Q801" s="284">
        <v>44686</v>
      </c>
      <c r="R801" s="285" t="s">
        <v>6464</v>
      </c>
      <c r="S801" s="284"/>
      <c r="T801" s="286" t="s">
        <v>609</v>
      </c>
      <c r="U801" s="291" t="s">
        <v>3900</v>
      </c>
      <c r="V801" s="135" t="s">
        <v>2821</v>
      </c>
      <c r="W801" s="276" t="s">
        <v>7172</v>
      </c>
    </row>
    <row r="802" spans="1:23" s="272" customFormat="1" ht="18" customHeight="1" x14ac:dyDescent="0.3">
      <c r="A802" s="295" t="s">
        <v>3627</v>
      </c>
      <c r="B802" s="8">
        <v>5243142</v>
      </c>
      <c r="C802" s="277" t="s">
        <v>8769</v>
      </c>
      <c r="D802" s="288">
        <v>44796</v>
      </c>
      <c r="E802" s="279" t="s">
        <v>594</v>
      </c>
      <c r="F802" s="289">
        <v>44683</v>
      </c>
      <c r="G802" s="135" t="s">
        <v>6096</v>
      </c>
      <c r="H802" s="135" t="s">
        <v>92</v>
      </c>
      <c r="I802" s="281" t="s">
        <v>2454</v>
      </c>
      <c r="J802" s="281" t="s">
        <v>645</v>
      </c>
      <c r="K802" s="281" t="s">
        <v>9002</v>
      </c>
      <c r="L802" s="135" t="s">
        <v>20</v>
      </c>
      <c r="M802" s="5" t="s">
        <v>6097</v>
      </c>
      <c r="N802" s="282">
        <v>44804</v>
      </c>
      <c r="O802" s="283">
        <v>44802</v>
      </c>
      <c r="P802" s="283">
        <v>44796</v>
      </c>
      <c r="Q802" s="284">
        <v>44802</v>
      </c>
      <c r="R802" s="285" t="s">
        <v>4490</v>
      </c>
      <c r="S802" s="284"/>
      <c r="T802" s="286" t="s">
        <v>605</v>
      </c>
      <c r="U802" s="291" t="s">
        <v>2821</v>
      </c>
      <c r="V802" s="291" t="s">
        <v>3366</v>
      </c>
      <c r="W802" s="276" t="s">
        <v>7173</v>
      </c>
    </row>
    <row r="803" spans="1:23" s="272" customFormat="1" ht="18" customHeight="1" x14ac:dyDescent="0.3">
      <c r="A803" s="295" t="s">
        <v>3627</v>
      </c>
      <c r="B803" s="135">
        <v>5049553</v>
      </c>
      <c r="C803" s="277" t="s">
        <v>6866</v>
      </c>
      <c r="D803" s="288">
        <v>44699</v>
      </c>
      <c r="E803" s="279" t="s">
        <v>594</v>
      </c>
      <c r="F803" s="289">
        <v>44683</v>
      </c>
      <c r="G803" s="135" t="s">
        <v>6091</v>
      </c>
      <c r="H803" s="135" t="s">
        <v>4150</v>
      </c>
      <c r="I803" s="281" t="s">
        <v>17</v>
      </c>
      <c r="J803" s="281" t="s">
        <v>2943</v>
      </c>
      <c r="K803" s="281">
        <v>2400000</v>
      </c>
      <c r="L803" s="135" t="s">
        <v>20</v>
      </c>
      <c r="M803" s="5" t="s">
        <v>6092</v>
      </c>
      <c r="N803" s="282">
        <v>44701</v>
      </c>
      <c r="O803" s="283">
        <v>44698</v>
      </c>
      <c r="P803" s="283">
        <v>44698</v>
      </c>
      <c r="Q803" s="284">
        <v>44699</v>
      </c>
      <c r="R803" s="285" t="s">
        <v>6447</v>
      </c>
      <c r="S803" s="284"/>
      <c r="T803" s="286" t="s">
        <v>1648</v>
      </c>
      <c r="U803" s="291" t="s">
        <v>2821</v>
      </c>
      <c r="V803" s="135" t="s">
        <v>2821</v>
      </c>
      <c r="W803" s="276" t="s">
        <v>7174</v>
      </c>
    </row>
    <row r="804" spans="1:23" s="272" customFormat="1" ht="18" customHeight="1" x14ac:dyDescent="0.3">
      <c r="A804" s="295" t="s">
        <v>1581</v>
      </c>
      <c r="B804" s="276" t="s">
        <v>630</v>
      </c>
      <c r="C804" s="277" t="s">
        <v>630</v>
      </c>
      <c r="D804" s="288">
        <v>44721</v>
      </c>
      <c r="E804" s="279" t="s">
        <v>630</v>
      </c>
      <c r="F804" s="289">
        <v>44683</v>
      </c>
      <c r="G804" s="135" t="s">
        <v>6101</v>
      </c>
      <c r="H804" s="135" t="s">
        <v>725</v>
      </c>
      <c r="I804" s="281" t="s">
        <v>2454</v>
      </c>
      <c r="J804" s="281" t="s">
        <v>160</v>
      </c>
      <c r="K804" s="281" t="s">
        <v>9010</v>
      </c>
      <c r="L804" s="135" t="s">
        <v>20</v>
      </c>
      <c r="M804" s="5" t="s">
        <v>6102</v>
      </c>
      <c r="N804" s="282" t="s">
        <v>1253</v>
      </c>
      <c r="O804" s="283" t="s">
        <v>1253</v>
      </c>
      <c r="P804" s="283" t="s">
        <v>1253</v>
      </c>
      <c r="Q804" s="284" t="s">
        <v>1253</v>
      </c>
      <c r="R804" s="285" t="s">
        <v>4493</v>
      </c>
      <c r="S804" s="280" t="s">
        <v>1253</v>
      </c>
      <c r="T804" s="286" t="s">
        <v>609</v>
      </c>
      <c r="U804" s="291" t="s">
        <v>2821</v>
      </c>
      <c r="V804" s="135"/>
      <c r="W804" s="276" t="s">
        <v>630</v>
      </c>
    </row>
    <row r="805" spans="1:23" s="272" customFormat="1" ht="18" customHeight="1" x14ac:dyDescent="0.3">
      <c r="A805" s="295" t="s">
        <v>3627</v>
      </c>
      <c r="B805" s="135">
        <v>5092811</v>
      </c>
      <c r="C805" s="277" t="s">
        <v>6867</v>
      </c>
      <c r="D805" s="288">
        <v>44687</v>
      </c>
      <c r="E805" s="279" t="s">
        <v>594</v>
      </c>
      <c r="F805" s="289">
        <v>44683</v>
      </c>
      <c r="G805" s="135" t="s">
        <v>6106</v>
      </c>
      <c r="H805" s="135" t="s">
        <v>32</v>
      </c>
      <c r="I805" s="281" t="s">
        <v>685</v>
      </c>
      <c r="J805" s="281" t="s">
        <v>2943</v>
      </c>
      <c r="K805" s="281">
        <v>2400000</v>
      </c>
      <c r="L805" s="135" t="s">
        <v>11</v>
      </c>
      <c r="M805" s="5" t="s">
        <v>6107</v>
      </c>
      <c r="N805" s="282">
        <v>44714</v>
      </c>
      <c r="O805" s="283">
        <v>44712</v>
      </c>
      <c r="P805" s="283">
        <v>44714</v>
      </c>
      <c r="Q805" s="284">
        <v>44713</v>
      </c>
      <c r="R805" s="285" t="s">
        <v>6447</v>
      </c>
      <c r="S805" s="284"/>
      <c r="T805" s="286" t="s">
        <v>609</v>
      </c>
      <c r="U805" s="291" t="s">
        <v>2821</v>
      </c>
      <c r="V805" s="135" t="s">
        <v>3901</v>
      </c>
      <c r="W805" s="276" t="s">
        <v>7175</v>
      </c>
    </row>
    <row r="806" spans="1:23" s="272" customFormat="1" ht="18" customHeight="1" x14ac:dyDescent="0.3">
      <c r="A806" s="295" t="s">
        <v>3627</v>
      </c>
      <c r="B806" s="124">
        <v>5076232</v>
      </c>
      <c r="C806" s="290" t="s">
        <v>6868</v>
      </c>
      <c r="D806" s="288">
        <v>44686</v>
      </c>
      <c r="E806" s="279" t="s">
        <v>594</v>
      </c>
      <c r="F806" s="289">
        <v>44683</v>
      </c>
      <c r="G806" s="135" t="s">
        <v>6108</v>
      </c>
      <c r="H806" s="135" t="s">
        <v>92</v>
      </c>
      <c r="I806" s="281" t="s">
        <v>2454</v>
      </c>
      <c r="J806" s="281" t="s">
        <v>18</v>
      </c>
      <c r="K806" s="281" t="s">
        <v>9005</v>
      </c>
      <c r="L806" s="135" t="s">
        <v>11</v>
      </c>
      <c r="M806" s="5" t="s">
        <v>6109</v>
      </c>
      <c r="N806" s="282">
        <v>44687</v>
      </c>
      <c r="O806" s="283">
        <v>44686</v>
      </c>
      <c r="P806" s="283">
        <v>44688</v>
      </c>
      <c r="Q806" s="284">
        <v>44686</v>
      </c>
      <c r="R806" s="285" t="s">
        <v>4685</v>
      </c>
      <c r="S806" s="284"/>
      <c r="T806" s="286" t="s">
        <v>605</v>
      </c>
      <c r="U806" s="291" t="s">
        <v>2821</v>
      </c>
      <c r="V806" s="135" t="s">
        <v>2821</v>
      </c>
      <c r="W806" s="276" t="s">
        <v>7176</v>
      </c>
    </row>
    <row r="807" spans="1:23" s="272" customFormat="1" ht="18" customHeight="1" x14ac:dyDescent="0.3">
      <c r="A807" s="295" t="s">
        <v>3627</v>
      </c>
      <c r="B807" s="292">
        <v>5027351</v>
      </c>
      <c r="C807" s="290" t="s">
        <v>6869</v>
      </c>
      <c r="D807" s="288">
        <v>44685</v>
      </c>
      <c r="E807" s="279" t="s">
        <v>594</v>
      </c>
      <c r="F807" s="289">
        <v>44684</v>
      </c>
      <c r="G807" s="135" t="s">
        <v>6130</v>
      </c>
      <c r="H807" s="135" t="s">
        <v>686</v>
      </c>
      <c r="I807" s="281" t="s">
        <v>8862</v>
      </c>
      <c r="J807" s="281" t="s">
        <v>38</v>
      </c>
      <c r="K807" s="281" t="s">
        <v>9001</v>
      </c>
      <c r="L807" s="135" t="s">
        <v>20</v>
      </c>
      <c r="M807" s="5" t="s">
        <v>6131</v>
      </c>
      <c r="N807" s="282">
        <v>44696</v>
      </c>
      <c r="O807" s="283">
        <v>44694</v>
      </c>
      <c r="P807" s="283">
        <v>44697</v>
      </c>
      <c r="Q807" s="284">
        <v>44694</v>
      </c>
      <c r="R807" s="285" t="s">
        <v>4489</v>
      </c>
      <c r="S807" s="284"/>
      <c r="T807" s="286" t="s">
        <v>623</v>
      </c>
      <c r="U807" s="291" t="s">
        <v>2821</v>
      </c>
      <c r="V807" s="135" t="s">
        <v>2821</v>
      </c>
      <c r="W807" s="276" t="s">
        <v>7177</v>
      </c>
    </row>
    <row r="808" spans="1:23" s="272" customFormat="1" ht="18" customHeight="1" x14ac:dyDescent="0.3">
      <c r="A808" s="295" t="s">
        <v>3627</v>
      </c>
      <c r="B808" s="92">
        <v>5194795</v>
      </c>
      <c r="C808" s="277" t="s">
        <v>7776</v>
      </c>
      <c r="D808" s="288">
        <v>44755</v>
      </c>
      <c r="E808" s="279" t="s">
        <v>594</v>
      </c>
      <c r="F808" s="289">
        <v>44684</v>
      </c>
      <c r="G808" s="135" t="s">
        <v>6112</v>
      </c>
      <c r="H808" s="135" t="s">
        <v>37</v>
      </c>
      <c r="I808" s="281" t="s">
        <v>685</v>
      </c>
      <c r="J808" s="281" t="s">
        <v>645</v>
      </c>
      <c r="K808" s="281" t="s">
        <v>9002</v>
      </c>
      <c r="L808" s="135" t="s">
        <v>20</v>
      </c>
      <c r="M808" s="5" t="s">
        <v>6113</v>
      </c>
      <c r="N808" s="282">
        <v>44773</v>
      </c>
      <c r="O808" s="283">
        <v>44767</v>
      </c>
      <c r="P808" s="283">
        <v>44755</v>
      </c>
      <c r="Q808" s="284">
        <v>44768</v>
      </c>
      <c r="R808" s="285" t="s">
        <v>4490</v>
      </c>
      <c r="S808" s="284"/>
      <c r="T808" s="286" t="s">
        <v>623</v>
      </c>
      <c r="U808" s="291" t="s">
        <v>2821</v>
      </c>
      <c r="V808" s="135" t="s">
        <v>5599</v>
      </c>
      <c r="W808" s="276" t="s">
        <v>7178</v>
      </c>
    </row>
    <row r="809" spans="1:23" s="272" customFormat="1" ht="18" customHeight="1" x14ac:dyDescent="0.3">
      <c r="A809" s="295" t="s">
        <v>3627</v>
      </c>
      <c r="B809" s="124">
        <v>5135589</v>
      </c>
      <c r="C809" s="290" t="s">
        <v>7037</v>
      </c>
      <c r="D809" s="288">
        <v>44727</v>
      </c>
      <c r="E809" s="279" t="s">
        <v>594</v>
      </c>
      <c r="F809" s="289">
        <v>44684</v>
      </c>
      <c r="G809" s="135" t="s">
        <v>6114</v>
      </c>
      <c r="H809" s="135" t="s">
        <v>32</v>
      </c>
      <c r="I809" s="281" t="s">
        <v>685</v>
      </c>
      <c r="J809" s="281" t="s">
        <v>645</v>
      </c>
      <c r="K809" s="281" t="s">
        <v>9002</v>
      </c>
      <c r="L809" s="135" t="s">
        <v>20</v>
      </c>
      <c r="M809" s="5" t="s">
        <v>6115</v>
      </c>
      <c r="N809" s="282">
        <v>44735</v>
      </c>
      <c r="O809" s="283">
        <v>44727</v>
      </c>
      <c r="P809" s="283">
        <v>44727</v>
      </c>
      <c r="Q809" s="284">
        <v>44727</v>
      </c>
      <c r="R809" s="285" t="s">
        <v>4490</v>
      </c>
      <c r="S809" s="284"/>
      <c r="T809" s="286" t="s">
        <v>623</v>
      </c>
      <c r="U809" s="291" t="s">
        <v>2821</v>
      </c>
      <c r="V809" s="135" t="s">
        <v>3901</v>
      </c>
      <c r="W809" s="276" t="s">
        <v>7179</v>
      </c>
    </row>
    <row r="810" spans="1:23" s="272" customFormat="1" ht="18" customHeight="1" x14ac:dyDescent="0.3">
      <c r="A810" s="295" t="s">
        <v>3627</v>
      </c>
      <c r="B810" s="135">
        <v>5099180</v>
      </c>
      <c r="C810" s="290" t="s">
        <v>6870</v>
      </c>
      <c r="D810" s="288">
        <v>44695</v>
      </c>
      <c r="E810" s="279" t="s">
        <v>594</v>
      </c>
      <c r="F810" s="289">
        <v>44684</v>
      </c>
      <c r="G810" s="135" t="s">
        <v>6116</v>
      </c>
      <c r="H810" s="135" t="s">
        <v>3567</v>
      </c>
      <c r="I810" s="281" t="s">
        <v>685</v>
      </c>
      <c r="J810" s="281" t="s">
        <v>645</v>
      </c>
      <c r="K810" s="281" t="s">
        <v>9002</v>
      </c>
      <c r="L810" s="135" t="s">
        <v>20</v>
      </c>
      <c r="M810" s="5" t="s">
        <v>6117</v>
      </c>
      <c r="N810" s="282">
        <v>44700</v>
      </c>
      <c r="O810" s="283">
        <v>44698</v>
      </c>
      <c r="P810" s="283">
        <v>44695</v>
      </c>
      <c r="Q810" s="284">
        <v>44699</v>
      </c>
      <c r="R810" s="285" t="s">
        <v>4490</v>
      </c>
      <c r="S810" s="284"/>
      <c r="T810" s="286" t="s">
        <v>623</v>
      </c>
      <c r="U810" s="291" t="s">
        <v>2821</v>
      </c>
      <c r="V810" s="135" t="s">
        <v>2821</v>
      </c>
      <c r="W810" s="276" t="s">
        <v>7180</v>
      </c>
    </row>
    <row r="811" spans="1:23" s="272" customFormat="1" ht="18" customHeight="1" x14ac:dyDescent="0.3">
      <c r="A811" s="295" t="s">
        <v>5</v>
      </c>
      <c r="B811" s="124" t="s">
        <v>319</v>
      </c>
      <c r="C811" s="277"/>
      <c r="D811" s="288"/>
      <c r="E811" s="279"/>
      <c r="F811" s="289">
        <v>44684</v>
      </c>
      <c r="G811" s="135" t="s">
        <v>6118</v>
      </c>
      <c r="H811" s="135" t="s">
        <v>50</v>
      </c>
      <c r="I811" s="281" t="s">
        <v>17</v>
      </c>
      <c r="J811" s="281" t="s">
        <v>645</v>
      </c>
      <c r="K811" s="281" t="s">
        <v>9002</v>
      </c>
      <c r="L811" s="135" t="s">
        <v>20</v>
      </c>
      <c r="M811" s="5" t="s">
        <v>6119</v>
      </c>
      <c r="N811" s="282"/>
      <c r="O811" s="283"/>
      <c r="P811" s="283"/>
      <c r="Q811" s="284"/>
      <c r="R811" s="285" t="s">
        <v>4490</v>
      </c>
      <c r="S811" s="284"/>
      <c r="T811" s="286" t="s">
        <v>609</v>
      </c>
      <c r="U811" s="291" t="s">
        <v>2821</v>
      </c>
      <c r="V811" s="135"/>
      <c r="W811" s="276" t="s">
        <v>7181</v>
      </c>
    </row>
    <row r="812" spans="1:23" s="272" customFormat="1" ht="18" customHeight="1" x14ac:dyDescent="0.3">
      <c r="A812" s="295" t="s">
        <v>1581</v>
      </c>
      <c r="B812" s="276" t="s">
        <v>630</v>
      </c>
      <c r="C812" s="277" t="s">
        <v>630</v>
      </c>
      <c r="D812" s="288">
        <v>44810</v>
      </c>
      <c r="E812" s="279" t="s">
        <v>630</v>
      </c>
      <c r="F812" s="289">
        <v>44684</v>
      </c>
      <c r="G812" s="135" t="s">
        <v>6136</v>
      </c>
      <c r="H812" s="135" t="s">
        <v>50</v>
      </c>
      <c r="I812" s="281" t="s">
        <v>17</v>
      </c>
      <c r="J812" s="281" t="s">
        <v>645</v>
      </c>
      <c r="K812" s="281" t="s">
        <v>9002</v>
      </c>
      <c r="L812" s="135" t="s">
        <v>20</v>
      </c>
      <c r="M812" s="5" t="s">
        <v>6137</v>
      </c>
      <c r="N812" s="282" t="s">
        <v>1253</v>
      </c>
      <c r="O812" s="283" t="s">
        <v>1253</v>
      </c>
      <c r="P812" s="283" t="s">
        <v>1253</v>
      </c>
      <c r="Q812" s="284" t="s">
        <v>1253</v>
      </c>
      <c r="R812" s="285" t="s">
        <v>4490</v>
      </c>
      <c r="S812" s="284"/>
      <c r="T812" s="286" t="s">
        <v>605</v>
      </c>
      <c r="U812" s="291" t="s">
        <v>2821</v>
      </c>
      <c r="V812" s="135"/>
      <c r="W812" s="276" t="s">
        <v>7182</v>
      </c>
    </row>
    <row r="813" spans="1:23" s="272" customFormat="1" ht="18" customHeight="1" x14ac:dyDescent="0.3">
      <c r="A813" s="295" t="s">
        <v>3627</v>
      </c>
      <c r="B813" s="124">
        <v>5106072</v>
      </c>
      <c r="C813" s="290" t="s">
        <v>6871</v>
      </c>
      <c r="D813" s="288">
        <v>44711</v>
      </c>
      <c r="E813" s="279" t="s">
        <v>594</v>
      </c>
      <c r="F813" s="289">
        <v>44684</v>
      </c>
      <c r="G813" s="135" t="s">
        <v>6138</v>
      </c>
      <c r="H813" s="135" t="s">
        <v>4738</v>
      </c>
      <c r="I813" s="281" t="s">
        <v>2454</v>
      </c>
      <c r="J813" s="281" t="s">
        <v>645</v>
      </c>
      <c r="K813" s="281" t="s">
        <v>9002</v>
      </c>
      <c r="L813" s="194" t="s">
        <v>6225</v>
      </c>
      <c r="M813" s="5" t="s">
        <v>6139</v>
      </c>
      <c r="N813" s="282">
        <v>44714</v>
      </c>
      <c r="O813" s="283">
        <v>44713</v>
      </c>
      <c r="P813" s="283">
        <v>44711</v>
      </c>
      <c r="Q813" s="284">
        <v>44712</v>
      </c>
      <c r="R813" s="285" t="s">
        <v>4490</v>
      </c>
      <c r="S813" s="284"/>
      <c r="T813" s="286" t="s">
        <v>605</v>
      </c>
      <c r="U813" s="291" t="s">
        <v>2821</v>
      </c>
      <c r="V813" s="135" t="s">
        <v>3901</v>
      </c>
      <c r="W813" s="276" t="s">
        <v>7183</v>
      </c>
    </row>
    <row r="814" spans="1:23" s="272" customFormat="1" ht="18" customHeight="1" x14ac:dyDescent="0.3">
      <c r="A814" s="295" t="s">
        <v>3627</v>
      </c>
      <c r="B814" s="83">
        <v>5174834</v>
      </c>
      <c r="C814" s="277" t="s">
        <v>7605</v>
      </c>
      <c r="D814" s="288">
        <v>44748</v>
      </c>
      <c r="E814" s="279" t="s">
        <v>594</v>
      </c>
      <c r="F814" s="289">
        <v>44684</v>
      </c>
      <c r="G814" s="135" t="s">
        <v>6140</v>
      </c>
      <c r="H814" s="194" t="s">
        <v>4738</v>
      </c>
      <c r="I814" s="281" t="s">
        <v>2454</v>
      </c>
      <c r="J814" s="281" t="s">
        <v>645</v>
      </c>
      <c r="K814" s="281" t="s">
        <v>9002</v>
      </c>
      <c r="L814" s="135" t="s">
        <v>20</v>
      </c>
      <c r="M814" s="5" t="s">
        <v>6141</v>
      </c>
      <c r="N814" s="282">
        <v>44758</v>
      </c>
      <c r="O814" s="283">
        <v>44754</v>
      </c>
      <c r="P814" s="283">
        <v>44748</v>
      </c>
      <c r="Q814" s="284">
        <v>44754</v>
      </c>
      <c r="R814" s="285" t="s">
        <v>4490</v>
      </c>
      <c r="S814" s="284"/>
      <c r="T814" s="286" t="s">
        <v>605</v>
      </c>
      <c r="U814" s="291" t="s">
        <v>2821</v>
      </c>
      <c r="V814" s="135" t="s">
        <v>5599</v>
      </c>
      <c r="W814" s="276" t="s">
        <v>7184</v>
      </c>
    </row>
    <row r="815" spans="1:23" s="272" customFormat="1" ht="18" customHeight="1" x14ac:dyDescent="0.3">
      <c r="A815" s="295" t="s">
        <v>3627</v>
      </c>
      <c r="B815" s="124">
        <v>5114083</v>
      </c>
      <c r="C815" s="290" t="s">
        <v>6872</v>
      </c>
      <c r="D815" s="288">
        <v>44718</v>
      </c>
      <c r="E815" s="279" t="s">
        <v>594</v>
      </c>
      <c r="F815" s="289">
        <v>44684</v>
      </c>
      <c r="G815" s="135" t="s">
        <v>6120</v>
      </c>
      <c r="H815" s="135" t="s">
        <v>92</v>
      </c>
      <c r="I815" s="281" t="s">
        <v>2454</v>
      </c>
      <c r="J815" s="281" t="s">
        <v>645</v>
      </c>
      <c r="K815" s="281" t="s">
        <v>9002</v>
      </c>
      <c r="L815" s="194" t="s">
        <v>20</v>
      </c>
      <c r="M815" s="5" t="s">
        <v>6121</v>
      </c>
      <c r="N815" s="282">
        <v>44722</v>
      </c>
      <c r="O815" s="283">
        <v>44720</v>
      </c>
      <c r="P815" s="283">
        <v>44720</v>
      </c>
      <c r="Q815" s="284">
        <v>44720</v>
      </c>
      <c r="R815" s="285" t="s">
        <v>4490</v>
      </c>
      <c r="S815" s="284"/>
      <c r="T815" s="286" t="s">
        <v>605</v>
      </c>
      <c r="U815" s="291" t="s">
        <v>2821</v>
      </c>
      <c r="V815" s="135" t="s">
        <v>3901</v>
      </c>
      <c r="W815" s="276" t="s">
        <v>7185</v>
      </c>
    </row>
    <row r="816" spans="1:23" s="272" customFormat="1" ht="18" customHeight="1" x14ac:dyDescent="0.3">
      <c r="A816" s="295" t="s">
        <v>3627</v>
      </c>
      <c r="B816" s="135">
        <v>5114085</v>
      </c>
      <c r="C816" s="290" t="s">
        <v>6873</v>
      </c>
      <c r="D816" s="288">
        <v>44711</v>
      </c>
      <c r="E816" s="279" t="s">
        <v>594</v>
      </c>
      <c r="F816" s="289">
        <v>44684</v>
      </c>
      <c r="G816" s="135" t="s">
        <v>6122</v>
      </c>
      <c r="H816" s="135" t="s">
        <v>25</v>
      </c>
      <c r="I816" s="281" t="s">
        <v>17</v>
      </c>
      <c r="J816" s="281" t="s">
        <v>645</v>
      </c>
      <c r="K816" s="281" t="s">
        <v>9002</v>
      </c>
      <c r="L816" s="135" t="s">
        <v>27</v>
      </c>
      <c r="M816" s="5" t="s">
        <v>6123</v>
      </c>
      <c r="N816" s="282">
        <v>44730</v>
      </c>
      <c r="O816" s="283">
        <v>44722</v>
      </c>
      <c r="P816" s="283">
        <v>44722</v>
      </c>
      <c r="Q816" s="284">
        <v>44725</v>
      </c>
      <c r="R816" s="285" t="s">
        <v>6444</v>
      </c>
      <c r="S816" s="284"/>
      <c r="T816" s="286" t="s">
        <v>609</v>
      </c>
      <c r="U816" s="291" t="s">
        <v>2821</v>
      </c>
      <c r="V816" s="135" t="s">
        <v>3901</v>
      </c>
      <c r="W816" s="276" t="s">
        <v>7186</v>
      </c>
    </row>
    <row r="817" spans="1:23" s="272" customFormat="1" ht="18" customHeight="1" x14ac:dyDescent="0.3">
      <c r="A817" s="295" t="s">
        <v>1581</v>
      </c>
      <c r="B817" s="276" t="s">
        <v>630</v>
      </c>
      <c r="C817" s="277" t="s">
        <v>630</v>
      </c>
      <c r="D817" s="288">
        <v>44760</v>
      </c>
      <c r="E817" s="279" t="s">
        <v>630</v>
      </c>
      <c r="F817" s="289">
        <v>44684</v>
      </c>
      <c r="G817" s="135" t="s">
        <v>6145</v>
      </c>
      <c r="H817" s="135" t="s">
        <v>4712</v>
      </c>
      <c r="I817" s="281" t="s">
        <v>17</v>
      </c>
      <c r="J817" s="281" t="s">
        <v>626</v>
      </c>
      <c r="K817" s="281" t="s">
        <v>9003</v>
      </c>
      <c r="L817" s="135" t="s">
        <v>52</v>
      </c>
      <c r="M817" s="5" t="s">
        <v>6146</v>
      </c>
      <c r="N817" s="282" t="s">
        <v>1253</v>
      </c>
      <c r="O817" s="283" t="s">
        <v>1253</v>
      </c>
      <c r="P817" s="283" t="s">
        <v>1253</v>
      </c>
      <c r="Q817" s="284" t="s">
        <v>1253</v>
      </c>
      <c r="R817" s="285" t="s">
        <v>4687</v>
      </c>
      <c r="S817" s="280" t="s">
        <v>1253</v>
      </c>
      <c r="T817" s="286" t="s">
        <v>605</v>
      </c>
      <c r="U817" s="291" t="s">
        <v>2821</v>
      </c>
      <c r="V817" s="135"/>
      <c r="W817" s="276" t="s">
        <v>630</v>
      </c>
    </row>
    <row r="818" spans="1:23" s="272" customFormat="1" ht="18" customHeight="1" x14ac:dyDescent="0.3">
      <c r="A818" s="295" t="s">
        <v>3627</v>
      </c>
      <c r="B818" s="292">
        <v>5076234</v>
      </c>
      <c r="C818" s="290" t="s">
        <v>6874</v>
      </c>
      <c r="D818" s="288">
        <v>44685</v>
      </c>
      <c r="E818" s="279" t="s">
        <v>594</v>
      </c>
      <c r="F818" s="289">
        <v>44684</v>
      </c>
      <c r="G818" s="135" t="s">
        <v>6128</v>
      </c>
      <c r="H818" s="135" t="s">
        <v>25</v>
      </c>
      <c r="I818" s="281" t="s">
        <v>17</v>
      </c>
      <c r="J818" s="281" t="s">
        <v>626</v>
      </c>
      <c r="K818" s="281" t="s">
        <v>9003</v>
      </c>
      <c r="L818" s="135" t="s">
        <v>27</v>
      </c>
      <c r="M818" s="5" t="s">
        <v>6129</v>
      </c>
      <c r="N818" s="282">
        <v>44692</v>
      </c>
      <c r="O818" s="283">
        <v>44689</v>
      </c>
      <c r="P818" s="283">
        <v>44690</v>
      </c>
      <c r="Q818" s="284">
        <v>44690</v>
      </c>
      <c r="R818" s="285" t="s">
        <v>4687</v>
      </c>
      <c r="S818" s="284"/>
      <c r="T818" s="286" t="s">
        <v>623</v>
      </c>
      <c r="U818" s="291" t="s">
        <v>2821</v>
      </c>
      <c r="V818" s="135" t="s">
        <v>2821</v>
      </c>
      <c r="W818" s="276" t="s">
        <v>7187</v>
      </c>
    </row>
    <row r="819" spans="1:23" s="272" customFormat="1" ht="18" customHeight="1" x14ac:dyDescent="0.3">
      <c r="A819" s="295" t="s">
        <v>3627</v>
      </c>
      <c r="B819" s="135">
        <v>5102690</v>
      </c>
      <c r="C819" s="290" t="s">
        <v>6875</v>
      </c>
      <c r="D819" s="288">
        <v>44694</v>
      </c>
      <c r="E819" s="279" t="s">
        <v>594</v>
      </c>
      <c r="F819" s="289">
        <v>44684</v>
      </c>
      <c r="G819" s="135" t="s">
        <v>6134</v>
      </c>
      <c r="H819" s="135" t="s">
        <v>232</v>
      </c>
      <c r="I819" s="281" t="s">
        <v>8863</v>
      </c>
      <c r="J819" s="281" t="s">
        <v>18</v>
      </c>
      <c r="K819" s="281" t="s">
        <v>9005</v>
      </c>
      <c r="L819" s="135" t="s">
        <v>461</v>
      </c>
      <c r="M819" s="5" t="s">
        <v>6135</v>
      </c>
      <c r="N819" s="282">
        <v>44717</v>
      </c>
      <c r="O819" s="283">
        <v>44713</v>
      </c>
      <c r="P819" s="283">
        <v>44712</v>
      </c>
      <c r="Q819" s="284">
        <v>44712</v>
      </c>
      <c r="R819" s="285" t="s">
        <v>4685</v>
      </c>
      <c r="S819" s="284"/>
      <c r="T819" s="286" t="s">
        <v>605</v>
      </c>
      <c r="U819" s="291" t="s">
        <v>2821</v>
      </c>
      <c r="V819" s="135" t="s">
        <v>3901</v>
      </c>
      <c r="W819" s="276" t="s">
        <v>7188</v>
      </c>
    </row>
    <row r="820" spans="1:23" s="272" customFormat="1" ht="18" customHeight="1" x14ac:dyDescent="0.3">
      <c r="A820" s="295" t="s">
        <v>3627</v>
      </c>
      <c r="B820" s="124">
        <v>5114084</v>
      </c>
      <c r="C820" s="290" t="s">
        <v>6876</v>
      </c>
      <c r="D820" s="288">
        <v>44713</v>
      </c>
      <c r="E820" s="279" t="s">
        <v>594</v>
      </c>
      <c r="F820" s="289">
        <v>44684</v>
      </c>
      <c r="G820" s="135" t="s">
        <v>6132</v>
      </c>
      <c r="H820" s="135" t="s">
        <v>686</v>
      </c>
      <c r="I820" s="281" t="s">
        <v>8862</v>
      </c>
      <c r="J820" s="281" t="s">
        <v>18</v>
      </c>
      <c r="K820" s="281" t="s">
        <v>9005</v>
      </c>
      <c r="L820" s="135" t="s">
        <v>20</v>
      </c>
      <c r="M820" s="5" t="s">
        <v>6133</v>
      </c>
      <c r="N820" s="282">
        <v>44720</v>
      </c>
      <c r="O820" s="283">
        <v>44715</v>
      </c>
      <c r="P820" s="283">
        <v>44716</v>
      </c>
      <c r="Q820" s="284">
        <v>44716</v>
      </c>
      <c r="R820" s="285" t="s">
        <v>4686</v>
      </c>
      <c r="S820" s="284"/>
      <c r="T820" s="286" t="s">
        <v>623</v>
      </c>
      <c r="U820" s="291" t="s">
        <v>2821</v>
      </c>
      <c r="V820" s="135" t="s">
        <v>3901</v>
      </c>
      <c r="W820" s="276" t="s">
        <v>7189</v>
      </c>
    </row>
    <row r="821" spans="1:23" s="272" customFormat="1" ht="18" customHeight="1" x14ac:dyDescent="0.3">
      <c r="A821" s="295" t="s">
        <v>3627</v>
      </c>
      <c r="B821" s="292">
        <v>5072218</v>
      </c>
      <c r="C821" s="290" t="s">
        <v>6877</v>
      </c>
      <c r="D821" s="288">
        <v>44718</v>
      </c>
      <c r="E821" s="279" t="s">
        <v>594</v>
      </c>
      <c r="F821" s="289">
        <v>44684</v>
      </c>
      <c r="G821" s="135" t="s">
        <v>6124</v>
      </c>
      <c r="H821" s="135" t="s">
        <v>57</v>
      </c>
      <c r="I821" s="281" t="s">
        <v>8538</v>
      </c>
      <c r="J821" s="281" t="s">
        <v>18</v>
      </c>
      <c r="K821" s="281" t="s">
        <v>9005</v>
      </c>
      <c r="L821" s="135" t="s">
        <v>20</v>
      </c>
      <c r="M821" s="5" t="s">
        <v>6125</v>
      </c>
      <c r="N821" s="282">
        <v>44695</v>
      </c>
      <c r="O821" s="283">
        <v>44692</v>
      </c>
      <c r="P821" s="283">
        <v>44692</v>
      </c>
      <c r="Q821" s="284">
        <v>44693</v>
      </c>
      <c r="R821" s="285" t="s">
        <v>4685</v>
      </c>
      <c r="S821" s="284"/>
      <c r="T821" s="286" t="s">
        <v>605</v>
      </c>
      <c r="U821" s="291" t="s">
        <v>2821</v>
      </c>
      <c r="V821" s="135" t="s">
        <v>2821</v>
      </c>
      <c r="W821" s="276" t="s">
        <v>7190</v>
      </c>
    </row>
    <row r="822" spans="1:23" s="272" customFormat="1" ht="18" customHeight="1" x14ac:dyDescent="0.3">
      <c r="A822" s="295" t="s">
        <v>5</v>
      </c>
      <c r="B822" s="124" t="s">
        <v>319</v>
      </c>
      <c r="C822" s="277"/>
      <c r="D822" s="288"/>
      <c r="E822" s="279"/>
      <c r="F822" s="289">
        <v>44684</v>
      </c>
      <c r="G822" s="135" t="s">
        <v>6126</v>
      </c>
      <c r="H822" s="135" t="s">
        <v>57</v>
      </c>
      <c r="I822" s="281" t="s">
        <v>8538</v>
      </c>
      <c r="J822" s="281" t="s">
        <v>18</v>
      </c>
      <c r="K822" s="281" t="s">
        <v>9005</v>
      </c>
      <c r="L822" s="135" t="s">
        <v>27</v>
      </c>
      <c r="M822" s="5" t="s">
        <v>6127</v>
      </c>
      <c r="N822" s="282"/>
      <c r="O822" s="283"/>
      <c r="P822" s="283"/>
      <c r="Q822" s="284"/>
      <c r="R822" s="285" t="s">
        <v>4685</v>
      </c>
      <c r="S822" s="284"/>
      <c r="T822" s="286" t="s">
        <v>623</v>
      </c>
      <c r="U822" s="291" t="s">
        <v>2821</v>
      </c>
      <c r="V822" s="135"/>
      <c r="W822" s="276" t="s">
        <v>7191</v>
      </c>
    </row>
    <row r="823" spans="1:23" s="272" customFormat="1" ht="18" customHeight="1" x14ac:dyDescent="0.3">
      <c r="A823" s="295" t="s">
        <v>5</v>
      </c>
      <c r="B823" s="124" t="s">
        <v>319</v>
      </c>
      <c r="C823" s="277"/>
      <c r="D823" s="288"/>
      <c r="E823" s="279"/>
      <c r="F823" s="289">
        <v>44684</v>
      </c>
      <c r="G823" s="135" t="s">
        <v>6143</v>
      </c>
      <c r="H823" s="135" t="s">
        <v>25</v>
      </c>
      <c r="I823" s="281" t="s">
        <v>17</v>
      </c>
      <c r="J823" s="281" t="s">
        <v>18</v>
      </c>
      <c r="K823" s="281" t="s">
        <v>9005</v>
      </c>
      <c r="L823" s="135" t="s">
        <v>11</v>
      </c>
      <c r="M823" s="5" t="s">
        <v>6144</v>
      </c>
      <c r="N823" s="282"/>
      <c r="O823" s="283"/>
      <c r="P823" s="283"/>
      <c r="Q823" s="284"/>
      <c r="R823" s="285" t="s">
        <v>4685</v>
      </c>
      <c r="S823" s="284"/>
      <c r="T823" s="286" t="s">
        <v>623</v>
      </c>
      <c r="U823" s="291" t="s">
        <v>2821</v>
      </c>
      <c r="V823" s="135"/>
      <c r="W823" s="319" t="s">
        <v>8545</v>
      </c>
    </row>
    <row r="824" spans="1:23" s="272" customFormat="1" ht="18" customHeight="1" x14ac:dyDescent="0.3">
      <c r="A824" s="295" t="s">
        <v>3627</v>
      </c>
      <c r="B824" s="135">
        <v>5099178</v>
      </c>
      <c r="C824" s="290" t="s">
        <v>6878</v>
      </c>
      <c r="D824" s="288">
        <v>44711</v>
      </c>
      <c r="E824" s="279" t="s">
        <v>594</v>
      </c>
      <c r="F824" s="289">
        <v>44684</v>
      </c>
      <c r="G824" s="194" t="s">
        <v>7919</v>
      </c>
      <c r="H824" s="135" t="s">
        <v>92</v>
      </c>
      <c r="I824" s="281" t="s">
        <v>2454</v>
      </c>
      <c r="J824" s="281" t="s">
        <v>18</v>
      </c>
      <c r="K824" s="281" t="s">
        <v>9005</v>
      </c>
      <c r="L824" s="135" t="s">
        <v>20</v>
      </c>
      <c r="M824" s="5" t="s">
        <v>6142</v>
      </c>
      <c r="N824" s="282">
        <v>44717</v>
      </c>
      <c r="O824" s="283">
        <v>44713</v>
      </c>
      <c r="P824" s="283">
        <v>44708</v>
      </c>
      <c r="Q824" s="284">
        <v>44711</v>
      </c>
      <c r="R824" s="285" t="s">
        <v>4685</v>
      </c>
      <c r="S824" s="284"/>
      <c r="T824" s="286" t="s">
        <v>605</v>
      </c>
      <c r="U824" s="291" t="s">
        <v>2821</v>
      </c>
      <c r="V824" s="135" t="s">
        <v>3901</v>
      </c>
      <c r="W824" s="276" t="s">
        <v>7192</v>
      </c>
    </row>
    <row r="825" spans="1:23" s="272" customFormat="1" ht="18" customHeight="1" x14ac:dyDescent="0.3">
      <c r="A825" s="295" t="s">
        <v>3627</v>
      </c>
      <c r="B825" s="124">
        <v>5113285</v>
      </c>
      <c r="C825" s="290" t="s">
        <v>6879</v>
      </c>
      <c r="D825" s="288">
        <v>44711</v>
      </c>
      <c r="E825" s="279" t="s">
        <v>594</v>
      </c>
      <c r="F825" s="289">
        <v>44684</v>
      </c>
      <c r="G825" s="135" t="s">
        <v>6110</v>
      </c>
      <c r="H825" s="135" t="s">
        <v>175</v>
      </c>
      <c r="I825" s="281" t="s">
        <v>8863</v>
      </c>
      <c r="J825" s="281" t="s">
        <v>632</v>
      </c>
      <c r="K825" s="281" t="s">
        <v>9006</v>
      </c>
      <c r="L825" s="135" t="s">
        <v>40</v>
      </c>
      <c r="M825" s="5" t="s">
        <v>6111</v>
      </c>
      <c r="N825" s="282">
        <v>44720</v>
      </c>
      <c r="O825" s="283">
        <v>44714</v>
      </c>
      <c r="P825" s="283">
        <v>44715</v>
      </c>
      <c r="Q825" s="284">
        <v>44715</v>
      </c>
      <c r="R825" s="285" t="s">
        <v>4484</v>
      </c>
      <c r="S825" s="284"/>
      <c r="T825" s="286" t="s">
        <v>609</v>
      </c>
      <c r="U825" s="291" t="s">
        <v>2821</v>
      </c>
      <c r="V825" s="135" t="s">
        <v>3901</v>
      </c>
      <c r="W825" s="276" t="s">
        <v>7193</v>
      </c>
    </row>
    <row r="826" spans="1:23" s="272" customFormat="1" ht="18" customHeight="1" x14ac:dyDescent="0.3">
      <c r="A826" s="295" t="s">
        <v>3627</v>
      </c>
      <c r="B826" s="124">
        <v>5086346</v>
      </c>
      <c r="C826" s="290" t="s">
        <v>6880</v>
      </c>
      <c r="D826" s="288">
        <v>44688</v>
      </c>
      <c r="E826" s="279" t="s">
        <v>594</v>
      </c>
      <c r="F826" s="289">
        <v>44685</v>
      </c>
      <c r="G826" s="135" t="s">
        <v>6147</v>
      </c>
      <c r="H826" s="135" t="s">
        <v>4712</v>
      </c>
      <c r="I826" s="281" t="s">
        <v>17</v>
      </c>
      <c r="J826" s="281" t="s">
        <v>45</v>
      </c>
      <c r="K826" s="281" t="s">
        <v>9009</v>
      </c>
      <c r="L826" s="135" t="s">
        <v>20</v>
      </c>
      <c r="M826" s="5" t="s">
        <v>6158</v>
      </c>
      <c r="N826" s="282">
        <v>44701</v>
      </c>
      <c r="O826" s="283">
        <v>44693</v>
      </c>
      <c r="P826" s="283">
        <v>44695</v>
      </c>
      <c r="Q826" s="284" t="s">
        <v>1685</v>
      </c>
      <c r="R826" s="285" t="s">
        <v>4495</v>
      </c>
      <c r="S826" s="284"/>
      <c r="T826" s="286" t="s">
        <v>605</v>
      </c>
      <c r="U826" s="291" t="s">
        <v>2821</v>
      </c>
      <c r="V826" s="135" t="s">
        <v>2821</v>
      </c>
      <c r="W826" s="276" t="s">
        <v>7194</v>
      </c>
    </row>
    <row r="827" spans="1:23" s="272" customFormat="1" ht="18" customHeight="1" x14ac:dyDescent="0.3">
      <c r="A827" s="295" t="s">
        <v>1581</v>
      </c>
      <c r="B827" s="276" t="s">
        <v>630</v>
      </c>
      <c r="C827" s="277" t="s">
        <v>630</v>
      </c>
      <c r="D827" s="288">
        <v>44695</v>
      </c>
      <c r="E827" s="279" t="s">
        <v>630</v>
      </c>
      <c r="F827" s="289">
        <v>44685</v>
      </c>
      <c r="G827" s="135" t="s">
        <v>6148</v>
      </c>
      <c r="H827" s="135" t="s">
        <v>232</v>
      </c>
      <c r="I827" s="281" t="s">
        <v>8863</v>
      </c>
      <c r="J827" s="281" t="s">
        <v>2943</v>
      </c>
      <c r="K827" s="281">
        <v>2400000</v>
      </c>
      <c r="L827" s="135" t="s">
        <v>11</v>
      </c>
      <c r="M827" s="5" t="s">
        <v>6159</v>
      </c>
      <c r="N827" s="282" t="s">
        <v>1253</v>
      </c>
      <c r="O827" s="283" t="s">
        <v>1253</v>
      </c>
      <c r="P827" s="283" t="s">
        <v>1253</v>
      </c>
      <c r="Q827" s="284" t="s">
        <v>1253</v>
      </c>
      <c r="R827" s="285" t="s">
        <v>6447</v>
      </c>
      <c r="S827" s="280" t="s">
        <v>1253</v>
      </c>
      <c r="T827" s="286" t="s">
        <v>623</v>
      </c>
      <c r="U827" s="291" t="s">
        <v>2821</v>
      </c>
      <c r="V827" s="135"/>
      <c r="W827" s="276" t="s">
        <v>630</v>
      </c>
    </row>
    <row r="828" spans="1:23" s="272" customFormat="1" ht="18" customHeight="1" x14ac:dyDescent="0.3">
      <c r="A828" s="295" t="s">
        <v>1581</v>
      </c>
      <c r="B828" s="276" t="s">
        <v>630</v>
      </c>
      <c r="C828" s="277" t="s">
        <v>630</v>
      </c>
      <c r="D828" s="296">
        <v>44744</v>
      </c>
      <c r="E828" s="279" t="s">
        <v>630</v>
      </c>
      <c r="F828" s="289">
        <v>44685</v>
      </c>
      <c r="G828" s="135" t="s">
        <v>6149</v>
      </c>
      <c r="H828" s="135" t="s">
        <v>137</v>
      </c>
      <c r="I828" s="281" t="s">
        <v>17</v>
      </c>
      <c r="J828" s="281" t="s">
        <v>645</v>
      </c>
      <c r="K828" s="281" t="s">
        <v>9002</v>
      </c>
      <c r="L828" s="135" t="s">
        <v>20</v>
      </c>
      <c r="M828" s="5" t="s">
        <v>6160</v>
      </c>
      <c r="N828" s="282" t="s">
        <v>1253</v>
      </c>
      <c r="O828" s="283" t="s">
        <v>1253</v>
      </c>
      <c r="P828" s="283" t="s">
        <v>1253</v>
      </c>
      <c r="Q828" s="284" t="s">
        <v>1253</v>
      </c>
      <c r="R828" s="285" t="s">
        <v>4490</v>
      </c>
      <c r="S828" s="280" t="s">
        <v>1253</v>
      </c>
      <c r="T828" s="286" t="s">
        <v>609</v>
      </c>
      <c r="U828" s="291" t="s">
        <v>2821</v>
      </c>
      <c r="V828" s="135"/>
      <c r="W828" s="276" t="s">
        <v>630</v>
      </c>
    </row>
    <row r="829" spans="1:23" s="272" customFormat="1" ht="18" customHeight="1" x14ac:dyDescent="0.3">
      <c r="A829" s="295" t="s">
        <v>1581</v>
      </c>
      <c r="B829" s="276" t="s">
        <v>630</v>
      </c>
      <c r="C829" s="277" t="s">
        <v>630</v>
      </c>
      <c r="D829" s="288">
        <v>44749</v>
      </c>
      <c r="E829" s="279" t="s">
        <v>630</v>
      </c>
      <c r="F829" s="289">
        <v>44685</v>
      </c>
      <c r="G829" s="135" t="s">
        <v>6150</v>
      </c>
      <c r="H829" s="135" t="s">
        <v>686</v>
      </c>
      <c r="I829" s="281" t="s">
        <v>8862</v>
      </c>
      <c r="J829" s="281" t="s">
        <v>2943</v>
      </c>
      <c r="K829" s="281">
        <v>2400000</v>
      </c>
      <c r="L829" s="135" t="s">
        <v>40</v>
      </c>
      <c r="M829" s="5" t="s">
        <v>6161</v>
      </c>
      <c r="N829" s="282" t="s">
        <v>1253</v>
      </c>
      <c r="O829" s="283" t="s">
        <v>1253</v>
      </c>
      <c r="P829" s="283" t="s">
        <v>1253</v>
      </c>
      <c r="Q829" s="284" t="s">
        <v>1253</v>
      </c>
      <c r="R829" s="285" t="s">
        <v>6447</v>
      </c>
      <c r="S829" s="280" t="s">
        <v>1253</v>
      </c>
      <c r="T829" s="286" t="s">
        <v>609</v>
      </c>
      <c r="U829" s="291" t="s">
        <v>2821</v>
      </c>
      <c r="V829" s="135"/>
      <c r="W829" s="276" t="s">
        <v>630</v>
      </c>
    </row>
    <row r="830" spans="1:23" s="272" customFormat="1" ht="18" customHeight="1" x14ac:dyDescent="0.3">
      <c r="A830" s="295" t="s">
        <v>3627</v>
      </c>
      <c r="B830" s="135">
        <v>5086336</v>
      </c>
      <c r="C830" s="290" t="s">
        <v>6881</v>
      </c>
      <c r="D830" s="288">
        <v>44691</v>
      </c>
      <c r="E830" s="279" t="s">
        <v>594</v>
      </c>
      <c r="F830" s="289">
        <v>44685</v>
      </c>
      <c r="G830" s="135" t="s">
        <v>6151</v>
      </c>
      <c r="H830" s="135" t="s">
        <v>92</v>
      </c>
      <c r="I830" s="281" t="s">
        <v>2454</v>
      </c>
      <c r="J830" s="281" t="s">
        <v>622</v>
      </c>
      <c r="K830" s="281" t="s">
        <v>9007</v>
      </c>
      <c r="L830" s="135" t="s">
        <v>20</v>
      </c>
      <c r="M830" s="5" t="s">
        <v>6162</v>
      </c>
      <c r="N830" s="282">
        <v>44720</v>
      </c>
      <c r="O830" s="283">
        <v>44712</v>
      </c>
      <c r="P830" s="283">
        <v>44694</v>
      </c>
      <c r="Q830" s="284">
        <v>44711</v>
      </c>
      <c r="R830" s="285" t="s">
        <v>6544</v>
      </c>
      <c r="S830" s="284"/>
      <c r="T830" s="286" t="s">
        <v>609</v>
      </c>
      <c r="U830" s="291" t="s">
        <v>2821</v>
      </c>
      <c r="V830" s="135" t="s">
        <v>3901</v>
      </c>
      <c r="W830" s="276" t="s">
        <v>7195</v>
      </c>
    </row>
    <row r="831" spans="1:23" s="272" customFormat="1" ht="18" customHeight="1" x14ac:dyDescent="0.3">
      <c r="A831" s="295" t="s">
        <v>3627</v>
      </c>
      <c r="B831" s="124">
        <v>5122507</v>
      </c>
      <c r="C831" s="290" t="s">
        <v>6954</v>
      </c>
      <c r="D831" s="288">
        <v>44721</v>
      </c>
      <c r="E831" s="279" t="s">
        <v>594</v>
      </c>
      <c r="F831" s="289">
        <v>44685</v>
      </c>
      <c r="G831" s="135" t="s">
        <v>6152</v>
      </c>
      <c r="H831" s="135" t="s">
        <v>4126</v>
      </c>
      <c r="I831" s="281" t="s">
        <v>8538</v>
      </c>
      <c r="J831" s="281" t="s">
        <v>18</v>
      </c>
      <c r="K831" s="281" t="s">
        <v>9005</v>
      </c>
      <c r="L831" s="135" t="s">
        <v>20</v>
      </c>
      <c r="M831" s="5" t="s">
        <v>6163</v>
      </c>
      <c r="N831" s="282">
        <v>44734</v>
      </c>
      <c r="O831" s="283">
        <v>44727</v>
      </c>
      <c r="P831" s="283">
        <v>44722</v>
      </c>
      <c r="Q831" s="284">
        <v>44732</v>
      </c>
      <c r="R831" s="285" t="s">
        <v>4686</v>
      </c>
      <c r="S831" s="284"/>
      <c r="T831" s="286" t="s">
        <v>623</v>
      </c>
      <c r="U831" s="291" t="s">
        <v>2821</v>
      </c>
      <c r="V831" s="135" t="s">
        <v>3901</v>
      </c>
      <c r="W831" s="276" t="s">
        <v>7196</v>
      </c>
    </row>
    <row r="832" spans="1:23" s="272" customFormat="1" ht="18" customHeight="1" x14ac:dyDescent="0.3">
      <c r="A832" s="295" t="s">
        <v>5</v>
      </c>
      <c r="B832" s="124" t="s">
        <v>7918</v>
      </c>
      <c r="C832" s="277" t="s">
        <v>3366</v>
      </c>
      <c r="D832" s="288">
        <v>44749</v>
      </c>
      <c r="E832" s="279"/>
      <c r="F832" s="289">
        <v>44685</v>
      </c>
      <c r="G832" s="135" t="s">
        <v>6153</v>
      </c>
      <c r="H832" s="135" t="s">
        <v>50</v>
      </c>
      <c r="I832" s="281" t="s">
        <v>17</v>
      </c>
      <c r="J832" s="281" t="s">
        <v>38</v>
      </c>
      <c r="K832" s="281" t="s">
        <v>9001</v>
      </c>
      <c r="L832" s="135" t="s">
        <v>87</v>
      </c>
      <c r="M832" s="5" t="s">
        <v>6164</v>
      </c>
      <c r="N832" s="282"/>
      <c r="O832" s="283"/>
      <c r="P832" s="283"/>
      <c r="Q832" s="284"/>
      <c r="R832" s="285" t="s">
        <v>4489</v>
      </c>
      <c r="S832" s="284"/>
      <c r="T832" s="286" t="s">
        <v>1648</v>
      </c>
      <c r="U832" s="291" t="s">
        <v>2821</v>
      </c>
      <c r="V832" s="135"/>
      <c r="W832" s="276" t="s">
        <v>7197</v>
      </c>
    </row>
    <row r="833" spans="1:23" s="272" customFormat="1" ht="18" customHeight="1" x14ac:dyDescent="0.3">
      <c r="A833" s="295" t="s">
        <v>5</v>
      </c>
      <c r="B833" s="124" t="s">
        <v>319</v>
      </c>
      <c r="C833" s="277"/>
      <c r="D833" s="288"/>
      <c r="E833" s="279"/>
      <c r="F833" s="289">
        <v>44685</v>
      </c>
      <c r="G833" s="135" t="s">
        <v>6154</v>
      </c>
      <c r="H833" s="135" t="s">
        <v>137</v>
      </c>
      <c r="I833" s="281" t="s">
        <v>17</v>
      </c>
      <c r="J833" s="281" t="s">
        <v>645</v>
      </c>
      <c r="K833" s="281" t="s">
        <v>9002</v>
      </c>
      <c r="L833" s="194" t="s">
        <v>87</v>
      </c>
      <c r="M833" s="5" t="s">
        <v>6165</v>
      </c>
      <c r="N833" s="282"/>
      <c r="O833" s="283"/>
      <c r="P833" s="283"/>
      <c r="Q833" s="284"/>
      <c r="R833" s="285" t="s">
        <v>4490</v>
      </c>
      <c r="S833" s="284"/>
      <c r="T833" s="286" t="s">
        <v>605</v>
      </c>
      <c r="U833" s="291" t="s">
        <v>2821</v>
      </c>
      <c r="V833" s="135"/>
      <c r="W833" s="276" t="s">
        <v>7198</v>
      </c>
    </row>
    <row r="834" spans="1:23" s="272" customFormat="1" ht="18" customHeight="1" x14ac:dyDescent="0.3">
      <c r="A834" s="295" t="s">
        <v>5</v>
      </c>
      <c r="B834" s="124" t="s">
        <v>319</v>
      </c>
      <c r="C834" s="277"/>
      <c r="D834" s="288"/>
      <c r="E834" s="279"/>
      <c r="F834" s="289">
        <v>44685</v>
      </c>
      <c r="G834" s="135" t="s">
        <v>6155</v>
      </c>
      <c r="H834" s="135" t="s">
        <v>3567</v>
      </c>
      <c r="I834" s="281" t="s">
        <v>685</v>
      </c>
      <c r="J834" s="281" t="s">
        <v>645</v>
      </c>
      <c r="K834" s="281" t="s">
        <v>9002</v>
      </c>
      <c r="L834" s="135" t="s">
        <v>27</v>
      </c>
      <c r="M834" s="5" t="s">
        <v>6166</v>
      </c>
      <c r="N834" s="282"/>
      <c r="O834" s="283"/>
      <c r="P834" s="283"/>
      <c r="Q834" s="284"/>
      <c r="R834" s="285" t="s">
        <v>4490</v>
      </c>
      <c r="S834" s="284"/>
      <c r="T834" s="286" t="s">
        <v>623</v>
      </c>
      <c r="U834" s="291" t="s">
        <v>2821</v>
      </c>
      <c r="V834" s="135"/>
      <c r="W834" s="276" t="s">
        <v>7199</v>
      </c>
    </row>
    <row r="835" spans="1:23" s="272" customFormat="1" ht="18" customHeight="1" x14ac:dyDescent="0.3">
      <c r="A835" s="295" t="s">
        <v>5</v>
      </c>
      <c r="B835" s="124" t="s">
        <v>319</v>
      </c>
      <c r="C835" s="277"/>
      <c r="D835" s="288"/>
      <c r="E835" s="279"/>
      <c r="F835" s="289">
        <v>44685</v>
      </c>
      <c r="G835" s="135" t="s">
        <v>6156</v>
      </c>
      <c r="H835" s="135" t="s">
        <v>6043</v>
      </c>
      <c r="I835" s="281" t="s">
        <v>4644</v>
      </c>
      <c r="J835" s="281" t="s">
        <v>645</v>
      </c>
      <c r="K835" s="281" t="s">
        <v>9002</v>
      </c>
      <c r="L835" s="135" t="s">
        <v>20</v>
      </c>
      <c r="M835" s="5" t="s">
        <v>6167</v>
      </c>
      <c r="N835" s="282"/>
      <c r="O835" s="283"/>
      <c r="P835" s="283"/>
      <c r="Q835" s="284"/>
      <c r="R835" s="285" t="s">
        <v>4490</v>
      </c>
      <c r="S835" s="284"/>
      <c r="T835" s="286" t="s">
        <v>2564</v>
      </c>
      <c r="U835" s="291" t="s">
        <v>2821</v>
      </c>
      <c r="V835" s="135"/>
      <c r="W835" s="276" t="s">
        <v>7200</v>
      </c>
    </row>
    <row r="836" spans="1:23" s="272" customFormat="1" ht="18" customHeight="1" x14ac:dyDescent="0.3">
      <c r="A836" s="295" t="s">
        <v>5</v>
      </c>
      <c r="B836" s="124" t="s">
        <v>319</v>
      </c>
      <c r="C836" s="277"/>
      <c r="D836" s="288"/>
      <c r="E836" s="279"/>
      <c r="F836" s="289">
        <v>44685</v>
      </c>
      <c r="G836" s="135" t="s">
        <v>6157</v>
      </c>
      <c r="H836" s="135" t="s">
        <v>4126</v>
      </c>
      <c r="I836" s="281" t="s">
        <v>8538</v>
      </c>
      <c r="J836" s="281" t="s">
        <v>645</v>
      </c>
      <c r="K836" s="281" t="s">
        <v>9002</v>
      </c>
      <c r="L836" s="135" t="s">
        <v>20</v>
      </c>
      <c r="M836" s="5" t="s">
        <v>6168</v>
      </c>
      <c r="N836" s="282"/>
      <c r="O836" s="283"/>
      <c r="P836" s="283"/>
      <c r="Q836" s="284"/>
      <c r="R836" s="285" t="s">
        <v>4490</v>
      </c>
      <c r="S836" s="284"/>
      <c r="T836" s="286" t="s">
        <v>605</v>
      </c>
      <c r="U836" s="291" t="s">
        <v>2821</v>
      </c>
      <c r="V836" s="135"/>
      <c r="W836" s="276" t="s">
        <v>7201</v>
      </c>
    </row>
    <row r="837" spans="1:23" s="272" customFormat="1" ht="18" customHeight="1" x14ac:dyDescent="0.3">
      <c r="A837" s="295" t="s">
        <v>3627</v>
      </c>
      <c r="B837" s="92">
        <v>5158038</v>
      </c>
      <c r="C837" s="277" t="s">
        <v>8157</v>
      </c>
      <c r="D837" s="288">
        <v>44767</v>
      </c>
      <c r="E837" s="279" t="s">
        <v>594</v>
      </c>
      <c r="F837" s="289">
        <v>44685</v>
      </c>
      <c r="G837" s="135" t="s">
        <v>6169</v>
      </c>
      <c r="H837" s="135" t="s">
        <v>6043</v>
      </c>
      <c r="I837" s="281" t="s">
        <v>4644</v>
      </c>
      <c r="J837" s="281" t="s">
        <v>38</v>
      </c>
      <c r="K837" s="281" t="s">
        <v>9001</v>
      </c>
      <c r="L837" s="194" t="s">
        <v>20</v>
      </c>
      <c r="M837" s="5" t="s">
        <v>6170</v>
      </c>
      <c r="N837" s="282">
        <v>44802</v>
      </c>
      <c r="O837" s="283">
        <v>44799</v>
      </c>
      <c r="P837" s="283">
        <v>44793</v>
      </c>
      <c r="Q837" s="284">
        <v>44799</v>
      </c>
      <c r="R837" s="285" t="s">
        <v>4489</v>
      </c>
      <c r="S837" s="284"/>
      <c r="T837" s="286" t="s">
        <v>609</v>
      </c>
      <c r="U837" s="291" t="s">
        <v>2821</v>
      </c>
      <c r="V837" s="291" t="s">
        <v>3366</v>
      </c>
      <c r="W837" s="276" t="s">
        <v>7202</v>
      </c>
    </row>
    <row r="838" spans="1:23" s="272" customFormat="1" ht="18" customHeight="1" x14ac:dyDescent="0.3">
      <c r="A838" s="295" t="s">
        <v>3627</v>
      </c>
      <c r="B838" s="124">
        <v>5070483</v>
      </c>
      <c r="C838" s="290" t="s">
        <v>6882</v>
      </c>
      <c r="D838" s="288">
        <v>44686</v>
      </c>
      <c r="E838" s="279" t="s">
        <v>594</v>
      </c>
      <c r="F838" s="289">
        <v>44685</v>
      </c>
      <c r="G838" s="135" t="s">
        <v>6171</v>
      </c>
      <c r="H838" s="135" t="s">
        <v>137</v>
      </c>
      <c r="I838" s="281" t="s">
        <v>17</v>
      </c>
      <c r="J838" s="281" t="s">
        <v>626</v>
      </c>
      <c r="K838" s="281" t="s">
        <v>9003</v>
      </c>
      <c r="L838" s="135" t="s">
        <v>20</v>
      </c>
      <c r="M838" s="5" t="s">
        <v>6172</v>
      </c>
      <c r="N838" s="282">
        <v>44690</v>
      </c>
      <c r="O838" s="283">
        <v>44685</v>
      </c>
      <c r="P838" s="283">
        <v>44687</v>
      </c>
      <c r="Q838" s="284">
        <v>44685</v>
      </c>
      <c r="R838" s="285" t="s">
        <v>6464</v>
      </c>
      <c r="S838" s="284"/>
      <c r="T838" s="286" t="s">
        <v>609</v>
      </c>
      <c r="U838" s="291" t="s">
        <v>2821</v>
      </c>
      <c r="V838" s="135" t="s">
        <v>2821</v>
      </c>
      <c r="W838" s="276" t="s">
        <v>7203</v>
      </c>
    </row>
    <row r="839" spans="1:23" s="272" customFormat="1" ht="18" customHeight="1" x14ac:dyDescent="0.3">
      <c r="A839" s="295" t="s">
        <v>3627</v>
      </c>
      <c r="B839" s="83">
        <v>5144961</v>
      </c>
      <c r="C839" s="277" t="s">
        <v>7026</v>
      </c>
      <c r="D839" s="288">
        <v>44733</v>
      </c>
      <c r="E839" s="279" t="s">
        <v>594</v>
      </c>
      <c r="F839" s="289">
        <v>44687</v>
      </c>
      <c r="G839" s="135" t="s">
        <v>6173</v>
      </c>
      <c r="H839" s="135" t="s">
        <v>102</v>
      </c>
      <c r="I839" s="281" t="s">
        <v>685</v>
      </c>
      <c r="J839" s="281" t="s">
        <v>18</v>
      </c>
      <c r="K839" s="281" t="s">
        <v>9005</v>
      </c>
      <c r="L839" s="135" t="s">
        <v>20</v>
      </c>
      <c r="M839" s="5" t="s">
        <v>6174</v>
      </c>
      <c r="N839" s="282">
        <v>44743</v>
      </c>
      <c r="O839" s="283">
        <v>44741</v>
      </c>
      <c r="P839" s="283">
        <v>44736</v>
      </c>
      <c r="Q839" s="284">
        <v>44742</v>
      </c>
      <c r="R839" s="285" t="s">
        <v>4686</v>
      </c>
      <c r="S839" s="284"/>
      <c r="T839" s="286" t="s">
        <v>609</v>
      </c>
      <c r="U839" s="291" t="s">
        <v>2821</v>
      </c>
      <c r="V839" s="135" t="s">
        <v>5599</v>
      </c>
      <c r="W839" s="276" t="s">
        <v>7204</v>
      </c>
    </row>
    <row r="840" spans="1:23" s="272" customFormat="1" ht="18" customHeight="1" x14ac:dyDescent="0.3">
      <c r="A840" s="295" t="s">
        <v>3627</v>
      </c>
      <c r="B840" s="8">
        <v>5174838</v>
      </c>
      <c r="C840" s="277" t="s">
        <v>7695</v>
      </c>
      <c r="D840" s="288">
        <v>44751</v>
      </c>
      <c r="E840" s="279" t="s">
        <v>594</v>
      </c>
      <c r="F840" s="289">
        <v>44687</v>
      </c>
      <c r="G840" s="135" t="s">
        <v>6175</v>
      </c>
      <c r="H840" s="135" t="s">
        <v>3567</v>
      </c>
      <c r="I840" s="281" t="s">
        <v>685</v>
      </c>
      <c r="J840" s="281" t="s">
        <v>645</v>
      </c>
      <c r="K840" s="281" t="s">
        <v>9002</v>
      </c>
      <c r="L840" s="135" t="s">
        <v>27</v>
      </c>
      <c r="M840" s="5" t="s">
        <v>6176</v>
      </c>
      <c r="N840" s="282">
        <v>44779</v>
      </c>
      <c r="O840" s="283">
        <v>44765</v>
      </c>
      <c r="P840" s="283">
        <v>44751</v>
      </c>
      <c r="Q840" s="284">
        <v>44767</v>
      </c>
      <c r="R840" s="285" t="s">
        <v>4490</v>
      </c>
      <c r="S840" s="284"/>
      <c r="T840" s="286" t="s">
        <v>605</v>
      </c>
      <c r="U840" s="291" t="s">
        <v>2821</v>
      </c>
      <c r="V840" s="291" t="s">
        <v>3366</v>
      </c>
      <c r="W840" s="276" t="s">
        <v>7205</v>
      </c>
    </row>
    <row r="841" spans="1:23" s="272" customFormat="1" ht="18" customHeight="1" x14ac:dyDescent="0.3">
      <c r="A841" s="295" t="s">
        <v>3627</v>
      </c>
      <c r="B841" s="124">
        <v>5079898</v>
      </c>
      <c r="C841" s="290" t="s">
        <v>6883</v>
      </c>
      <c r="D841" s="288">
        <v>44688</v>
      </c>
      <c r="E841" s="279" t="s">
        <v>594</v>
      </c>
      <c r="F841" s="289">
        <v>44687</v>
      </c>
      <c r="G841" s="135" t="s">
        <v>6177</v>
      </c>
      <c r="H841" s="135" t="s">
        <v>102</v>
      </c>
      <c r="I841" s="281" t="s">
        <v>685</v>
      </c>
      <c r="J841" s="281" t="s">
        <v>626</v>
      </c>
      <c r="K841" s="281" t="s">
        <v>9003</v>
      </c>
      <c r="L841" s="135" t="s">
        <v>52</v>
      </c>
      <c r="M841" s="5" t="s">
        <v>6178</v>
      </c>
      <c r="N841" s="282">
        <v>44700</v>
      </c>
      <c r="O841" s="283">
        <v>44695</v>
      </c>
      <c r="P841" s="283">
        <v>44695</v>
      </c>
      <c r="Q841" s="284">
        <v>44698</v>
      </c>
      <c r="R841" s="285" t="s">
        <v>4687</v>
      </c>
      <c r="S841" s="284"/>
      <c r="T841" s="286" t="s">
        <v>623</v>
      </c>
      <c r="U841" s="291" t="s">
        <v>2821</v>
      </c>
      <c r="V841" s="135" t="s">
        <v>2821</v>
      </c>
      <c r="W841" s="276" t="s">
        <v>7206</v>
      </c>
    </row>
    <row r="842" spans="1:23" s="272" customFormat="1" ht="18" customHeight="1" x14ac:dyDescent="0.3">
      <c r="A842" s="295" t="s">
        <v>1581</v>
      </c>
      <c r="B842" s="276" t="s">
        <v>630</v>
      </c>
      <c r="C842" s="277" t="s">
        <v>630</v>
      </c>
      <c r="D842" s="288">
        <v>44695</v>
      </c>
      <c r="E842" s="279" t="s">
        <v>630</v>
      </c>
      <c r="F842" s="289">
        <v>44687</v>
      </c>
      <c r="G842" s="135" t="s">
        <v>6179</v>
      </c>
      <c r="H842" s="135" t="s">
        <v>232</v>
      </c>
      <c r="I842" s="281" t="s">
        <v>8863</v>
      </c>
      <c r="J842" s="281" t="s">
        <v>622</v>
      </c>
      <c r="K842" s="281" t="s">
        <v>9007</v>
      </c>
      <c r="L842" s="135" t="s">
        <v>27</v>
      </c>
      <c r="M842" s="5" t="s">
        <v>6180</v>
      </c>
      <c r="N842" s="282" t="s">
        <v>1253</v>
      </c>
      <c r="O842" s="283" t="s">
        <v>1253</v>
      </c>
      <c r="P842" s="283" t="s">
        <v>1253</v>
      </c>
      <c r="Q842" s="284" t="s">
        <v>1253</v>
      </c>
      <c r="R842" s="285" t="s">
        <v>6544</v>
      </c>
      <c r="S842" s="280" t="s">
        <v>1253</v>
      </c>
      <c r="T842" s="286" t="s">
        <v>623</v>
      </c>
      <c r="U842" s="291" t="s">
        <v>2821</v>
      </c>
      <c r="V842" s="135"/>
      <c r="W842" s="276" t="s">
        <v>630</v>
      </c>
    </row>
    <row r="843" spans="1:23" s="272" customFormat="1" ht="18" customHeight="1" x14ac:dyDescent="0.3">
      <c r="A843" s="295" t="s">
        <v>3627</v>
      </c>
      <c r="B843" s="135">
        <v>5094192</v>
      </c>
      <c r="C843" s="290" t="s">
        <v>6884</v>
      </c>
      <c r="D843" s="288">
        <v>44691</v>
      </c>
      <c r="E843" s="279" t="s">
        <v>594</v>
      </c>
      <c r="F843" s="289">
        <v>44688</v>
      </c>
      <c r="G843" s="135" t="s">
        <v>6181</v>
      </c>
      <c r="H843" s="135" t="s">
        <v>16</v>
      </c>
      <c r="I843" s="281" t="s">
        <v>7086</v>
      </c>
      <c r="J843" s="281" t="s">
        <v>18</v>
      </c>
      <c r="K843" s="281" t="s">
        <v>9005</v>
      </c>
      <c r="L843" s="135" t="s">
        <v>20</v>
      </c>
      <c r="M843" s="5" t="s">
        <v>6182</v>
      </c>
      <c r="N843" s="282">
        <v>44708</v>
      </c>
      <c r="O843" s="283">
        <v>44701</v>
      </c>
      <c r="P843" s="283">
        <v>44701</v>
      </c>
      <c r="Q843" s="284">
        <v>44701</v>
      </c>
      <c r="R843" s="285" t="s">
        <v>6708</v>
      </c>
      <c r="S843" s="284"/>
      <c r="T843" s="286" t="s">
        <v>609</v>
      </c>
      <c r="U843" s="291" t="s">
        <v>2821</v>
      </c>
      <c r="V843" s="135" t="s">
        <v>2821</v>
      </c>
      <c r="W843" s="276" t="s">
        <v>7207</v>
      </c>
    </row>
    <row r="844" spans="1:23" s="272" customFormat="1" ht="18" customHeight="1" x14ac:dyDescent="0.3">
      <c r="A844" s="295" t="s">
        <v>1581</v>
      </c>
      <c r="B844" s="276" t="s">
        <v>630</v>
      </c>
      <c r="C844" s="277" t="s">
        <v>630</v>
      </c>
      <c r="D844" s="288">
        <v>44767</v>
      </c>
      <c r="E844" s="279" t="s">
        <v>630</v>
      </c>
      <c r="F844" s="289">
        <v>44688</v>
      </c>
      <c r="G844" s="135" t="s">
        <v>6183</v>
      </c>
      <c r="H844" s="135" t="s">
        <v>3708</v>
      </c>
      <c r="I844" s="281" t="s">
        <v>2454</v>
      </c>
      <c r="J844" s="281" t="s">
        <v>2943</v>
      </c>
      <c r="K844" s="281">
        <v>2400000</v>
      </c>
      <c r="L844" s="194" t="s">
        <v>2970</v>
      </c>
      <c r="M844" s="5" t="s">
        <v>6184</v>
      </c>
      <c r="N844" s="282" t="s">
        <v>1253</v>
      </c>
      <c r="O844" s="283" t="s">
        <v>1253</v>
      </c>
      <c r="P844" s="283" t="s">
        <v>1253</v>
      </c>
      <c r="Q844" s="284" t="s">
        <v>1253</v>
      </c>
      <c r="R844" s="285" t="s">
        <v>6447</v>
      </c>
      <c r="S844" s="280" t="s">
        <v>1253</v>
      </c>
      <c r="T844" s="286" t="s">
        <v>623</v>
      </c>
      <c r="U844" s="291" t="s">
        <v>2821</v>
      </c>
      <c r="V844" s="135"/>
      <c r="W844" s="276" t="s">
        <v>630</v>
      </c>
    </row>
    <row r="845" spans="1:23" s="272" customFormat="1" ht="18" customHeight="1" x14ac:dyDescent="0.3">
      <c r="A845" s="295" t="s">
        <v>1581</v>
      </c>
      <c r="B845" s="276" t="s">
        <v>630</v>
      </c>
      <c r="C845" s="277" t="s">
        <v>630</v>
      </c>
      <c r="D845" s="288">
        <v>44714</v>
      </c>
      <c r="E845" s="279" t="s">
        <v>630</v>
      </c>
      <c r="F845" s="289">
        <v>44688</v>
      </c>
      <c r="G845" s="135" t="s">
        <v>6185</v>
      </c>
      <c r="H845" s="135" t="s">
        <v>6186</v>
      </c>
      <c r="I845" s="281" t="s">
        <v>8538</v>
      </c>
      <c r="J845" s="281" t="s">
        <v>622</v>
      </c>
      <c r="K845" s="281" t="s">
        <v>9007</v>
      </c>
      <c r="L845" s="135" t="s">
        <v>438</v>
      </c>
      <c r="M845" s="5" t="s">
        <v>6187</v>
      </c>
      <c r="N845" s="282" t="s">
        <v>1253</v>
      </c>
      <c r="O845" s="283" t="s">
        <v>1253</v>
      </c>
      <c r="P845" s="283" t="s">
        <v>1253</v>
      </c>
      <c r="Q845" s="284" t="s">
        <v>1253</v>
      </c>
      <c r="R845" s="285" t="s">
        <v>6544</v>
      </c>
      <c r="S845" s="280" t="s">
        <v>1253</v>
      </c>
      <c r="T845" s="286" t="s">
        <v>605</v>
      </c>
      <c r="U845" s="291" t="s">
        <v>2821</v>
      </c>
      <c r="V845" s="135"/>
      <c r="W845" s="276" t="s">
        <v>630</v>
      </c>
    </row>
    <row r="846" spans="1:23" s="272" customFormat="1" ht="18" customHeight="1" x14ac:dyDescent="0.3">
      <c r="A846" s="295" t="s">
        <v>1581</v>
      </c>
      <c r="B846" s="276" t="s">
        <v>630</v>
      </c>
      <c r="C846" s="277" t="s">
        <v>630</v>
      </c>
      <c r="D846" s="288">
        <v>44774</v>
      </c>
      <c r="E846" s="279" t="s">
        <v>630</v>
      </c>
      <c r="F846" s="289">
        <v>44688</v>
      </c>
      <c r="G846" s="135" t="s">
        <v>6188</v>
      </c>
      <c r="H846" s="135" t="s">
        <v>686</v>
      </c>
      <c r="I846" s="281" t="s">
        <v>8862</v>
      </c>
      <c r="J846" s="281" t="s">
        <v>645</v>
      </c>
      <c r="K846" s="281" t="s">
        <v>9002</v>
      </c>
      <c r="L846" s="135" t="s">
        <v>20</v>
      </c>
      <c r="M846" s="5" t="s">
        <v>6189</v>
      </c>
      <c r="N846" s="282" t="s">
        <v>1253</v>
      </c>
      <c r="O846" s="283" t="s">
        <v>1253</v>
      </c>
      <c r="P846" s="283" t="s">
        <v>1253</v>
      </c>
      <c r="Q846" s="284" t="s">
        <v>1253</v>
      </c>
      <c r="R846" s="285" t="s">
        <v>4490</v>
      </c>
      <c r="S846" s="284"/>
      <c r="T846" s="286" t="s">
        <v>605</v>
      </c>
      <c r="U846" s="291" t="s">
        <v>2821</v>
      </c>
      <c r="V846" s="135"/>
      <c r="W846" s="276" t="s">
        <v>7208</v>
      </c>
    </row>
    <row r="847" spans="1:23" s="272" customFormat="1" ht="18" customHeight="1" x14ac:dyDescent="0.3">
      <c r="A847" s="295" t="s">
        <v>5</v>
      </c>
      <c r="B847" s="135" t="s">
        <v>7918</v>
      </c>
      <c r="C847" s="277" t="s">
        <v>3877</v>
      </c>
      <c r="D847" s="288">
        <v>44774</v>
      </c>
      <c r="E847" s="279"/>
      <c r="F847" s="289">
        <v>44688</v>
      </c>
      <c r="G847" s="135" t="s">
        <v>6190</v>
      </c>
      <c r="H847" s="135" t="s">
        <v>4738</v>
      </c>
      <c r="I847" s="281" t="s">
        <v>2454</v>
      </c>
      <c r="J847" s="281" t="s">
        <v>38</v>
      </c>
      <c r="K847" s="281" t="s">
        <v>9001</v>
      </c>
      <c r="L847" s="135" t="s">
        <v>20</v>
      </c>
      <c r="M847" s="5" t="s">
        <v>6191</v>
      </c>
      <c r="N847" s="282"/>
      <c r="O847" s="283"/>
      <c r="P847" s="283"/>
      <c r="Q847" s="284"/>
      <c r="R847" s="285" t="s">
        <v>4486</v>
      </c>
      <c r="S847" s="284"/>
      <c r="T847" s="286" t="s">
        <v>609</v>
      </c>
      <c r="U847" s="291" t="s">
        <v>2821</v>
      </c>
      <c r="V847" s="135"/>
      <c r="W847" s="276" t="s">
        <v>7209</v>
      </c>
    </row>
    <row r="848" spans="1:23" s="272" customFormat="1" ht="18" customHeight="1" x14ac:dyDescent="0.3">
      <c r="A848" s="295" t="s">
        <v>3627</v>
      </c>
      <c r="B848" s="124">
        <v>5107747</v>
      </c>
      <c r="C848" s="290" t="s">
        <v>6885</v>
      </c>
      <c r="D848" s="288">
        <v>44712</v>
      </c>
      <c r="E848" s="279" t="s">
        <v>594</v>
      </c>
      <c r="F848" s="289">
        <v>44690</v>
      </c>
      <c r="G848" s="135" t="s">
        <v>6192</v>
      </c>
      <c r="H848" s="135" t="s">
        <v>32</v>
      </c>
      <c r="I848" s="281" t="s">
        <v>685</v>
      </c>
      <c r="J848" s="281" t="s">
        <v>45</v>
      </c>
      <c r="K848" s="281" t="s">
        <v>9009</v>
      </c>
      <c r="L848" s="135" t="s">
        <v>20</v>
      </c>
      <c r="M848" s="5" t="s">
        <v>6193</v>
      </c>
      <c r="N848" s="282">
        <v>44716</v>
      </c>
      <c r="O848" s="283">
        <v>44714</v>
      </c>
      <c r="P848" s="283">
        <v>44716</v>
      </c>
      <c r="Q848" s="284">
        <v>44714</v>
      </c>
      <c r="R848" s="285" t="s">
        <v>4495</v>
      </c>
      <c r="S848" s="284"/>
      <c r="T848" s="286" t="s">
        <v>605</v>
      </c>
      <c r="U848" s="291" t="s">
        <v>2821</v>
      </c>
      <c r="V848" s="135" t="s">
        <v>3901</v>
      </c>
      <c r="W848" s="276" t="s">
        <v>7210</v>
      </c>
    </row>
    <row r="849" spans="1:23" s="272" customFormat="1" ht="18" customHeight="1" x14ac:dyDescent="0.3">
      <c r="A849" s="295" t="s">
        <v>3627</v>
      </c>
      <c r="B849" s="124">
        <v>5090276</v>
      </c>
      <c r="C849" s="290" t="s">
        <v>6886</v>
      </c>
      <c r="D849" s="288">
        <v>44690</v>
      </c>
      <c r="E849" s="279" t="s">
        <v>594</v>
      </c>
      <c r="F849" s="289">
        <v>44690</v>
      </c>
      <c r="G849" s="135" t="s">
        <v>6194</v>
      </c>
      <c r="H849" s="135" t="s">
        <v>4126</v>
      </c>
      <c r="I849" s="281" t="s">
        <v>8538</v>
      </c>
      <c r="J849" s="281" t="s">
        <v>45</v>
      </c>
      <c r="K849" s="281" t="s">
        <v>9009</v>
      </c>
      <c r="L849" s="135" t="s">
        <v>20</v>
      </c>
      <c r="M849" s="5" t="s">
        <v>6195</v>
      </c>
      <c r="N849" s="282">
        <v>44700</v>
      </c>
      <c r="O849" s="283">
        <v>44694</v>
      </c>
      <c r="P849" s="283">
        <v>44694</v>
      </c>
      <c r="Q849" s="284">
        <v>44695</v>
      </c>
      <c r="R849" s="285" t="s">
        <v>4482</v>
      </c>
      <c r="S849" s="284"/>
      <c r="T849" s="286" t="s">
        <v>623</v>
      </c>
      <c r="U849" s="291" t="s">
        <v>2821</v>
      </c>
      <c r="V849" s="135" t="s">
        <v>2821</v>
      </c>
      <c r="W849" s="276" t="s">
        <v>7211</v>
      </c>
    </row>
    <row r="850" spans="1:23" s="272" customFormat="1" ht="18" customHeight="1" x14ac:dyDescent="0.3">
      <c r="A850" s="295" t="s">
        <v>3627</v>
      </c>
      <c r="B850" s="135">
        <v>5096624</v>
      </c>
      <c r="C850" s="290" t="s">
        <v>6887</v>
      </c>
      <c r="D850" s="288">
        <v>44691</v>
      </c>
      <c r="E850" s="279" t="s">
        <v>594</v>
      </c>
      <c r="F850" s="289">
        <v>44690</v>
      </c>
      <c r="G850" s="135" t="s">
        <v>6196</v>
      </c>
      <c r="H850" s="135" t="s">
        <v>6043</v>
      </c>
      <c r="I850" s="281" t="s">
        <v>4644</v>
      </c>
      <c r="J850" s="281" t="s">
        <v>645</v>
      </c>
      <c r="K850" s="281" t="s">
        <v>9002</v>
      </c>
      <c r="L850" s="135" t="s">
        <v>20</v>
      </c>
      <c r="M850" s="5" t="s">
        <v>6197</v>
      </c>
      <c r="N850" s="282">
        <v>44716</v>
      </c>
      <c r="O850" s="283">
        <v>44711</v>
      </c>
      <c r="P850" s="283">
        <v>44709</v>
      </c>
      <c r="Q850" s="284">
        <v>44712</v>
      </c>
      <c r="R850" s="285" t="s">
        <v>6444</v>
      </c>
      <c r="S850" s="284"/>
      <c r="T850" s="286" t="s">
        <v>623</v>
      </c>
      <c r="U850" s="291" t="s">
        <v>2821</v>
      </c>
      <c r="V850" s="135" t="s">
        <v>3901</v>
      </c>
      <c r="W850" s="276" t="s">
        <v>7212</v>
      </c>
    </row>
    <row r="851" spans="1:23" s="272" customFormat="1" ht="18" customHeight="1" x14ac:dyDescent="0.3">
      <c r="A851" s="295" t="s">
        <v>3627</v>
      </c>
      <c r="B851" s="124">
        <v>5135585</v>
      </c>
      <c r="C851" s="290" t="s">
        <v>7019</v>
      </c>
      <c r="D851" s="288">
        <v>44725</v>
      </c>
      <c r="E851" s="279" t="s">
        <v>594</v>
      </c>
      <c r="F851" s="289">
        <v>44690</v>
      </c>
      <c r="G851" s="135" t="s">
        <v>6198</v>
      </c>
      <c r="H851" s="135" t="s">
        <v>4126</v>
      </c>
      <c r="I851" s="281" t="s">
        <v>8538</v>
      </c>
      <c r="J851" s="281" t="s">
        <v>18</v>
      </c>
      <c r="K851" s="281" t="s">
        <v>9005</v>
      </c>
      <c r="L851" s="194" t="s">
        <v>11</v>
      </c>
      <c r="M851" s="5" t="s">
        <v>6199</v>
      </c>
      <c r="N851" s="282">
        <v>44736</v>
      </c>
      <c r="O851" s="283">
        <v>44732</v>
      </c>
      <c r="P851" s="283">
        <v>44729</v>
      </c>
      <c r="Q851" s="284">
        <v>44732</v>
      </c>
      <c r="R851" s="285" t="s">
        <v>4686</v>
      </c>
      <c r="S851" s="284"/>
      <c r="T851" s="286" t="s">
        <v>605</v>
      </c>
      <c r="U851" s="291" t="s">
        <v>2821</v>
      </c>
      <c r="V851" s="135" t="s">
        <v>3901</v>
      </c>
      <c r="W851" s="276" t="s">
        <v>7213</v>
      </c>
    </row>
    <row r="852" spans="1:23" s="272" customFormat="1" ht="18" customHeight="1" x14ac:dyDescent="0.3">
      <c r="A852" s="295" t="s">
        <v>5</v>
      </c>
      <c r="B852" s="124" t="s">
        <v>7918</v>
      </c>
      <c r="C852" s="277" t="s">
        <v>8212</v>
      </c>
      <c r="D852" s="288">
        <v>44774</v>
      </c>
      <c r="E852" s="279"/>
      <c r="F852" s="289">
        <v>44690</v>
      </c>
      <c r="G852" s="135" t="s">
        <v>6080</v>
      </c>
      <c r="H852" s="135" t="s">
        <v>4712</v>
      </c>
      <c r="I852" s="281" t="s">
        <v>17</v>
      </c>
      <c r="J852" s="281" t="s">
        <v>645</v>
      </c>
      <c r="K852" s="281" t="s">
        <v>9002</v>
      </c>
      <c r="L852" s="135" t="s">
        <v>59</v>
      </c>
      <c r="M852" s="5" t="s">
        <v>6081</v>
      </c>
      <c r="N852" s="282"/>
      <c r="O852" s="283"/>
      <c r="P852" s="283"/>
      <c r="Q852" s="284"/>
      <c r="R852" s="285" t="s">
        <v>4490</v>
      </c>
      <c r="S852" s="284"/>
      <c r="T852" s="286" t="s">
        <v>623</v>
      </c>
      <c r="U852" s="291" t="s">
        <v>2821</v>
      </c>
      <c r="V852" s="135"/>
      <c r="W852" s="276" t="s">
        <v>7214</v>
      </c>
    </row>
    <row r="853" spans="1:23" s="272" customFormat="1" ht="18" customHeight="1" x14ac:dyDescent="0.3">
      <c r="A853" s="295" t="s">
        <v>3627</v>
      </c>
      <c r="B853" s="124">
        <v>5060734</v>
      </c>
      <c r="C853" s="290" t="s">
        <v>6888</v>
      </c>
      <c r="D853" s="288">
        <v>44690</v>
      </c>
      <c r="E853" s="279" t="s">
        <v>594</v>
      </c>
      <c r="F853" s="289">
        <v>44690</v>
      </c>
      <c r="G853" s="135" t="s">
        <v>6200</v>
      </c>
      <c r="H853" s="135" t="s">
        <v>6043</v>
      </c>
      <c r="I853" s="281" t="s">
        <v>4644</v>
      </c>
      <c r="J853" s="281" t="s">
        <v>45</v>
      </c>
      <c r="K853" s="281" t="s">
        <v>9009</v>
      </c>
      <c r="L853" s="135" t="s">
        <v>20</v>
      </c>
      <c r="M853" s="5" t="s">
        <v>6201</v>
      </c>
      <c r="N853" s="282">
        <v>44705</v>
      </c>
      <c r="O853" s="283">
        <v>44699</v>
      </c>
      <c r="P853" s="283">
        <v>44691</v>
      </c>
      <c r="Q853" s="284">
        <v>44700</v>
      </c>
      <c r="R853" s="285" t="s">
        <v>4482</v>
      </c>
      <c r="S853" s="284"/>
      <c r="T853" s="286" t="s">
        <v>623</v>
      </c>
      <c r="U853" s="291" t="s">
        <v>2821</v>
      </c>
      <c r="V853" s="135" t="s">
        <v>2821</v>
      </c>
      <c r="W853" s="276" t="s">
        <v>7215</v>
      </c>
    </row>
    <row r="854" spans="1:23" s="272" customFormat="1" ht="18" customHeight="1" x14ac:dyDescent="0.3">
      <c r="A854" s="295" t="s">
        <v>3627</v>
      </c>
      <c r="B854" s="83">
        <v>5157877</v>
      </c>
      <c r="C854" s="277" t="s">
        <v>7395</v>
      </c>
      <c r="D854" s="288">
        <v>44736</v>
      </c>
      <c r="E854" s="279" t="s">
        <v>594</v>
      </c>
      <c r="F854" s="289">
        <v>44690</v>
      </c>
      <c r="G854" s="135" t="s">
        <v>6202</v>
      </c>
      <c r="H854" s="135" t="s">
        <v>32</v>
      </c>
      <c r="I854" s="281" t="s">
        <v>685</v>
      </c>
      <c r="J854" s="281" t="s">
        <v>626</v>
      </c>
      <c r="K854" s="281" t="s">
        <v>9003</v>
      </c>
      <c r="L854" s="194" t="s">
        <v>52</v>
      </c>
      <c r="M854" s="5" t="s">
        <v>6203</v>
      </c>
      <c r="N854" s="282">
        <v>44752</v>
      </c>
      <c r="O854" s="283">
        <v>44740</v>
      </c>
      <c r="P854" s="283">
        <v>44736</v>
      </c>
      <c r="Q854" s="284">
        <v>44739</v>
      </c>
      <c r="R854" s="285" t="s">
        <v>6464</v>
      </c>
      <c r="S854" s="284"/>
      <c r="T854" s="286" t="s">
        <v>623</v>
      </c>
      <c r="U854" s="291" t="s">
        <v>2821</v>
      </c>
      <c r="V854" s="135" t="s">
        <v>5599</v>
      </c>
      <c r="W854" s="276" t="s">
        <v>7216</v>
      </c>
    </row>
    <row r="855" spans="1:23" s="272" customFormat="1" ht="18" customHeight="1" x14ac:dyDescent="0.3">
      <c r="A855" s="295" t="s">
        <v>3627</v>
      </c>
      <c r="B855" s="135">
        <v>5089283</v>
      </c>
      <c r="C855" s="290" t="s">
        <v>6889</v>
      </c>
      <c r="D855" s="288">
        <v>44711</v>
      </c>
      <c r="E855" s="279" t="s">
        <v>594</v>
      </c>
      <c r="F855" s="289">
        <v>44690</v>
      </c>
      <c r="G855" s="135" t="s">
        <v>6204</v>
      </c>
      <c r="H855" s="135" t="s">
        <v>6186</v>
      </c>
      <c r="I855" s="281" t="s">
        <v>8538</v>
      </c>
      <c r="J855" s="281" t="s">
        <v>18</v>
      </c>
      <c r="K855" s="281" t="s">
        <v>9005</v>
      </c>
      <c r="L855" s="135" t="s">
        <v>20</v>
      </c>
      <c r="M855" s="5" t="s">
        <v>6205</v>
      </c>
      <c r="N855" s="282">
        <v>44714</v>
      </c>
      <c r="O855" s="283">
        <v>44704</v>
      </c>
      <c r="P855" s="283">
        <v>44704</v>
      </c>
      <c r="Q855" s="284">
        <v>44707</v>
      </c>
      <c r="R855" s="285" t="s">
        <v>4685</v>
      </c>
      <c r="S855" s="284"/>
      <c r="T855" s="286" t="s">
        <v>605</v>
      </c>
      <c r="U855" s="291" t="s">
        <v>2821</v>
      </c>
      <c r="V855" s="135" t="s">
        <v>3901</v>
      </c>
      <c r="W855" s="276" t="s">
        <v>7217</v>
      </c>
    </row>
    <row r="856" spans="1:23" s="272" customFormat="1" ht="18" customHeight="1" x14ac:dyDescent="0.3">
      <c r="A856" s="295" t="s">
        <v>3627</v>
      </c>
      <c r="B856" s="124">
        <v>5086320</v>
      </c>
      <c r="C856" s="290" t="s">
        <v>6890</v>
      </c>
      <c r="D856" s="288">
        <v>44690</v>
      </c>
      <c r="E856" s="279" t="s">
        <v>594</v>
      </c>
      <c r="F856" s="289">
        <v>44690</v>
      </c>
      <c r="G856" s="135" t="s">
        <v>6206</v>
      </c>
      <c r="H856" s="135" t="s">
        <v>4126</v>
      </c>
      <c r="I856" s="281" t="s">
        <v>8538</v>
      </c>
      <c r="J856" s="281" t="s">
        <v>626</v>
      </c>
      <c r="K856" s="281" t="s">
        <v>9003</v>
      </c>
      <c r="L856" s="135" t="s">
        <v>52</v>
      </c>
      <c r="M856" s="5" t="s">
        <v>6207</v>
      </c>
      <c r="N856" s="282">
        <v>44703</v>
      </c>
      <c r="O856" s="283">
        <v>44699</v>
      </c>
      <c r="P856" s="283">
        <v>44699</v>
      </c>
      <c r="Q856" s="284">
        <v>44700</v>
      </c>
      <c r="R856" s="285" t="s">
        <v>4687</v>
      </c>
      <c r="S856" s="284"/>
      <c r="T856" s="286" t="s">
        <v>623</v>
      </c>
      <c r="U856" s="291" t="s">
        <v>2821</v>
      </c>
      <c r="V856" s="135" t="s">
        <v>2821</v>
      </c>
      <c r="W856" s="276" t="s">
        <v>7218</v>
      </c>
    </row>
    <row r="857" spans="1:23" s="272" customFormat="1" ht="18" customHeight="1" x14ac:dyDescent="0.3">
      <c r="A857" s="295" t="s">
        <v>3627</v>
      </c>
      <c r="B857" s="124">
        <v>5086318</v>
      </c>
      <c r="C857" s="290" t="s">
        <v>6891</v>
      </c>
      <c r="D857" s="288">
        <v>44691</v>
      </c>
      <c r="E857" s="279" t="s">
        <v>594</v>
      </c>
      <c r="F857" s="289">
        <v>44690</v>
      </c>
      <c r="G857" s="135" t="s">
        <v>6208</v>
      </c>
      <c r="H857" s="135" t="s">
        <v>25</v>
      </c>
      <c r="I857" s="281" t="s">
        <v>17</v>
      </c>
      <c r="J857" s="281" t="s">
        <v>626</v>
      </c>
      <c r="K857" s="281" t="s">
        <v>9003</v>
      </c>
      <c r="L857" s="135" t="s">
        <v>20</v>
      </c>
      <c r="M857" s="5" t="s">
        <v>6209</v>
      </c>
      <c r="N857" s="282">
        <v>44700</v>
      </c>
      <c r="O857" s="283">
        <v>44694</v>
      </c>
      <c r="P857" s="283">
        <v>44697</v>
      </c>
      <c r="Q857" s="284">
        <v>44697</v>
      </c>
      <c r="R857" s="285" t="s">
        <v>4687</v>
      </c>
      <c r="S857" s="284"/>
      <c r="T857" s="286" t="s">
        <v>623</v>
      </c>
      <c r="U857" s="291" t="s">
        <v>2821</v>
      </c>
      <c r="V857" s="135" t="s">
        <v>2821</v>
      </c>
      <c r="W857" s="276" t="s">
        <v>7219</v>
      </c>
    </row>
    <row r="858" spans="1:23" s="272" customFormat="1" ht="18" customHeight="1" x14ac:dyDescent="0.3">
      <c r="A858" s="295" t="s">
        <v>3627</v>
      </c>
      <c r="B858" s="124">
        <v>5076349</v>
      </c>
      <c r="C858" s="290" t="s">
        <v>6892</v>
      </c>
      <c r="D858" s="288">
        <v>44691</v>
      </c>
      <c r="E858" s="279" t="s">
        <v>594</v>
      </c>
      <c r="F858" s="289">
        <v>44690</v>
      </c>
      <c r="G858" s="135" t="s">
        <v>6210</v>
      </c>
      <c r="H858" s="135" t="s">
        <v>232</v>
      </c>
      <c r="I858" s="281" t="s">
        <v>8863</v>
      </c>
      <c r="J858" s="281" t="s">
        <v>18</v>
      </c>
      <c r="K858" s="281" t="s">
        <v>9005</v>
      </c>
      <c r="L858" s="135" t="s">
        <v>20</v>
      </c>
      <c r="M858" s="5" t="s">
        <v>6211</v>
      </c>
      <c r="N858" s="282">
        <v>44705</v>
      </c>
      <c r="O858" s="283">
        <v>44702</v>
      </c>
      <c r="P858" s="283">
        <v>44702</v>
      </c>
      <c r="Q858" s="284">
        <v>44704</v>
      </c>
      <c r="R858" s="285" t="s">
        <v>4685</v>
      </c>
      <c r="S858" s="284"/>
      <c r="T858" s="286" t="s">
        <v>623</v>
      </c>
      <c r="U858" s="291" t="s">
        <v>2821</v>
      </c>
      <c r="V858" s="135" t="s">
        <v>2821</v>
      </c>
      <c r="W858" s="276" t="s">
        <v>7220</v>
      </c>
    </row>
    <row r="859" spans="1:23" s="272" customFormat="1" ht="18" customHeight="1" x14ac:dyDescent="0.3">
      <c r="A859" s="295" t="s">
        <v>3627</v>
      </c>
      <c r="B859" s="136">
        <v>5099175</v>
      </c>
      <c r="C859" s="290" t="s">
        <v>6893</v>
      </c>
      <c r="D859" s="288">
        <v>44692</v>
      </c>
      <c r="E859" s="279" t="s">
        <v>594</v>
      </c>
      <c r="F859" s="289">
        <v>44690</v>
      </c>
      <c r="G859" s="135" t="s">
        <v>6212</v>
      </c>
      <c r="H859" s="135" t="s">
        <v>25</v>
      </c>
      <c r="I859" s="281" t="s">
        <v>17</v>
      </c>
      <c r="J859" s="281" t="s">
        <v>626</v>
      </c>
      <c r="K859" s="281" t="s">
        <v>9003</v>
      </c>
      <c r="L859" s="135" t="s">
        <v>20</v>
      </c>
      <c r="M859" s="5" t="s">
        <v>6213</v>
      </c>
      <c r="N859" s="282">
        <v>44700</v>
      </c>
      <c r="O859" s="283">
        <v>44695</v>
      </c>
      <c r="P859" s="283">
        <v>44697</v>
      </c>
      <c r="Q859" s="284">
        <v>44697</v>
      </c>
      <c r="R859" s="285" t="s">
        <v>4687</v>
      </c>
      <c r="S859" s="284"/>
      <c r="T859" s="286" t="s">
        <v>605</v>
      </c>
      <c r="U859" s="291" t="s">
        <v>2821</v>
      </c>
      <c r="V859" s="135" t="s">
        <v>2821</v>
      </c>
      <c r="W859" s="276" t="s">
        <v>7221</v>
      </c>
    </row>
    <row r="860" spans="1:23" s="272" customFormat="1" ht="18" customHeight="1" x14ac:dyDescent="0.3">
      <c r="A860" s="295" t="s">
        <v>3627</v>
      </c>
      <c r="B860" s="124">
        <v>5070473</v>
      </c>
      <c r="C860" s="290" t="s">
        <v>6894</v>
      </c>
      <c r="D860" s="288">
        <v>44691</v>
      </c>
      <c r="E860" s="279" t="s">
        <v>594</v>
      </c>
      <c r="F860" s="289">
        <v>44690</v>
      </c>
      <c r="G860" s="135" t="s">
        <v>6215</v>
      </c>
      <c r="H860" s="135" t="s">
        <v>175</v>
      </c>
      <c r="I860" s="281" t="s">
        <v>8863</v>
      </c>
      <c r="J860" s="281" t="s">
        <v>45</v>
      </c>
      <c r="K860" s="281" t="s">
        <v>9009</v>
      </c>
      <c r="L860" s="135" t="s">
        <v>20</v>
      </c>
      <c r="M860" s="5" t="s">
        <v>6216</v>
      </c>
      <c r="N860" s="282">
        <v>44703</v>
      </c>
      <c r="O860" s="283">
        <v>44699</v>
      </c>
      <c r="P860" s="283">
        <v>44700</v>
      </c>
      <c r="Q860" s="284">
        <v>44699</v>
      </c>
      <c r="R860" s="285" t="s">
        <v>4482</v>
      </c>
      <c r="S860" s="284"/>
      <c r="T860" s="286" t="s">
        <v>605</v>
      </c>
      <c r="U860" s="291" t="s">
        <v>2821</v>
      </c>
      <c r="V860" s="135" t="s">
        <v>2821</v>
      </c>
      <c r="W860" s="276" t="s">
        <v>7222</v>
      </c>
    </row>
    <row r="861" spans="1:23" s="272" customFormat="1" ht="18" customHeight="1" x14ac:dyDescent="0.3">
      <c r="A861" s="295" t="s">
        <v>3627</v>
      </c>
      <c r="B861" s="124">
        <v>5122509</v>
      </c>
      <c r="C861" s="290" t="s">
        <v>6932</v>
      </c>
      <c r="D861" s="288">
        <v>44720</v>
      </c>
      <c r="E861" s="279" t="s">
        <v>594</v>
      </c>
      <c r="F861" s="289">
        <v>44690</v>
      </c>
      <c r="G861" s="135" t="s">
        <v>6217</v>
      </c>
      <c r="H861" s="135" t="s">
        <v>3567</v>
      </c>
      <c r="I861" s="281" t="s">
        <v>685</v>
      </c>
      <c r="J861" s="281" t="s">
        <v>626</v>
      </c>
      <c r="K861" s="281" t="s">
        <v>9003</v>
      </c>
      <c r="L861" s="135" t="s">
        <v>20</v>
      </c>
      <c r="M861" s="5" t="s">
        <v>6218</v>
      </c>
      <c r="N861" s="282">
        <v>44728</v>
      </c>
      <c r="O861" s="283">
        <v>44726</v>
      </c>
      <c r="P861" s="283">
        <v>44720</v>
      </c>
      <c r="Q861" s="284">
        <v>44728</v>
      </c>
      <c r="R861" s="285" t="s">
        <v>6464</v>
      </c>
      <c r="S861" s="284"/>
      <c r="T861" s="286" t="s">
        <v>605</v>
      </c>
      <c r="U861" s="291" t="s">
        <v>2821</v>
      </c>
      <c r="V861" s="135" t="s">
        <v>3901</v>
      </c>
      <c r="W861" s="276" t="s">
        <v>7223</v>
      </c>
    </row>
    <row r="862" spans="1:23" s="272" customFormat="1" ht="18" customHeight="1" x14ac:dyDescent="0.3">
      <c r="A862" s="295" t="s">
        <v>3627</v>
      </c>
      <c r="B862" s="124">
        <v>5079768</v>
      </c>
      <c r="C862" s="290" t="s">
        <v>6895</v>
      </c>
      <c r="D862" s="288">
        <v>44691</v>
      </c>
      <c r="E862" s="279" t="s">
        <v>594</v>
      </c>
      <c r="F862" s="289">
        <v>44690</v>
      </c>
      <c r="G862" s="135" t="s">
        <v>6219</v>
      </c>
      <c r="H862" s="135" t="s">
        <v>4738</v>
      </c>
      <c r="I862" s="281" t="s">
        <v>2454</v>
      </c>
      <c r="J862" s="281" t="s">
        <v>38</v>
      </c>
      <c r="K862" s="281" t="s">
        <v>9001</v>
      </c>
      <c r="L862" s="135" t="s">
        <v>40</v>
      </c>
      <c r="M862" s="5" t="s">
        <v>6220</v>
      </c>
      <c r="N862" s="282">
        <v>44694</v>
      </c>
      <c r="O862" s="283">
        <v>44691</v>
      </c>
      <c r="P862" s="283">
        <v>44691</v>
      </c>
      <c r="Q862" s="284">
        <v>44692</v>
      </c>
      <c r="R862" s="285" t="s">
        <v>4489</v>
      </c>
      <c r="S862" s="284"/>
      <c r="T862" s="286" t="s">
        <v>605</v>
      </c>
      <c r="U862" s="291" t="s">
        <v>2821</v>
      </c>
      <c r="V862" s="135" t="s">
        <v>2821</v>
      </c>
      <c r="W862" s="276" t="s">
        <v>7224</v>
      </c>
    </row>
    <row r="863" spans="1:23" s="272" customFormat="1" ht="18" customHeight="1" x14ac:dyDescent="0.3">
      <c r="A863" s="295" t="s">
        <v>3627</v>
      </c>
      <c r="B863" s="124">
        <v>5089292</v>
      </c>
      <c r="C863" s="290" t="s">
        <v>6896</v>
      </c>
      <c r="D863" s="288">
        <v>44691</v>
      </c>
      <c r="E863" s="279" t="s">
        <v>594</v>
      </c>
      <c r="F863" s="289">
        <v>44690</v>
      </c>
      <c r="G863" s="135" t="s">
        <v>6221</v>
      </c>
      <c r="H863" s="135" t="s">
        <v>50</v>
      </c>
      <c r="I863" s="281" t="s">
        <v>17</v>
      </c>
      <c r="J863" s="281" t="s">
        <v>622</v>
      </c>
      <c r="K863" s="281" t="s">
        <v>9007</v>
      </c>
      <c r="L863" s="135" t="s">
        <v>27</v>
      </c>
      <c r="M863" s="5" t="s">
        <v>6222</v>
      </c>
      <c r="N863" s="282">
        <v>44708</v>
      </c>
      <c r="O863" s="283">
        <v>44703</v>
      </c>
      <c r="P863" s="283">
        <v>44704</v>
      </c>
      <c r="Q863" s="284" t="s">
        <v>1685</v>
      </c>
      <c r="R863" s="285" t="s">
        <v>6544</v>
      </c>
      <c r="S863" s="284"/>
      <c r="T863" s="286" t="s">
        <v>609</v>
      </c>
      <c r="U863" s="291" t="s">
        <v>2821</v>
      </c>
      <c r="V863" s="135" t="s">
        <v>2821</v>
      </c>
      <c r="W863" s="276" t="s">
        <v>7225</v>
      </c>
    </row>
    <row r="864" spans="1:23" s="272" customFormat="1" ht="18" customHeight="1" x14ac:dyDescent="0.3">
      <c r="A864" s="295" t="s">
        <v>3627</v>
      </c>
      <c r="B864" s="124">
        <v>5106823</v>
      </c>
      <c r="C864" s="290" t="s">
        <v>6897</v>
      </c>
      <c r="D864" s="288">
        <v>44701</v>
      </c>
      <c r="E864" s="279" t="s">
        <v>594</v>
      </c>
      <c r="F864" s="289">
        <v>44690</v>
      </c>
      <c r="G864" s="135" t="s">
        <v>6223</v>
      </c>
      <c r="H864" s="135" t="s">
        <v>250</v>
      </c>
      <c r="I864" s="281" t="s">
        <v>4644</v>
      </c>
      <c r="J864" s="281" t="s">
        <v>45</v>
      </c>
      <c r="K864" s="281" t="s">
        <v>9009</v>
      </c>
      <c r="L864" s="135" t="s">
        <v>20</v>
      </c>
      <c r="M864" s="5" t="s">
        <v>6224</v>
      </c>
      <c r="N864" s="282">
        <v>44714</v>
      </c>
      <c r="O864" s="283">
        <v>44706</v>
      </c>
      <c r="P864" s="283">
        <v>44706</v>
      </c>
      <c r="Q864" s="284">
        <v>44711</v>
      </c>
      <c r="R864" s="285" t="s">
        <v>4482</v>
      </c>
      <c r="S864" s="284"/>
      <c r="T864" s="286" t="s">
        <v>609</v>
      </c>
      <c r="U864" s="291" t="s">
        <v>2821</v>
      </c>
      <c r="V864" s="135" t="s">
        <v>3901</v>
      </c>
      <c r="W864" s="276" t="s">
        <v>7226</v>
      </c>
    </row>
    <row r="865" spans="1:23" s="272" customFormat="1" ht="18" customHeight="1" x14ac:dyDescent="0.3">
      <c r="A865" s="295" t="s">
        <v>3627</v>
      </c>
      <c r="B865" s="292">
        <v>5135584</v>
      </c>
      <c r="C865" s="277" t="s">
        <v>7227</v>
      </c>
      <c r="D865" s="288">
        <v>44735</v>
      </c>
      <c r="E865" s="279" t="s">
        <v>594</v>
      </c>
      <c r="F865" s="289">
        <v>44691</v>
      </c>
      <c r="G865" s="135" t="s">
        <v>6226</v>
      </c>
      <c r="H865" s="135" t="s">
        <v>175</v>
      </c>
      <c r="I865" s="281" t="s">
        <v>8863</v>
      </c>
      <c r="J865" s="281" t="s">
        <v>18</v>
      </c>
      <c r="K865" s="281" t="s">
        <v>9005</v>
      </c>
      <c r="L865" s="135" t="s">
        <v>20</v>
      </c>
      <c r="M865" s="5" t="s">
        <v>6227</v>
      </c>
      <c r="N865" s="282">
        <v>44741</v>
      </c>
      <c r="O865" s="283">
        <v>44736</v>
      </c>
      <c r="P865" s="283">
        <v>44735</v>
      </c>
      <c r="Q865" s="284">
        <v>44739</v>
      </c>
      <c r="R865" s="285" t="s">
        <v>4686</v>
      </c>
      <c r="S865" s="284"/>
      <c r="T865" s="286" t="s">
        <v>609</v>
      </c>
      <c r="U865" s="291" t="s">
        <v>2821</v>
      </c>
      <c r="V865" s="135" t="s">
        <v>3901</v>
      </c>
      <c r="W865" s="276" t="s">
        <v>7228</v>
      </c>
    </row>
    <row r="866" spans="1:23" s="272" customFormat="1" ht="18" customHeight="1" x14ac:dyDescent="0.3">
      <c r="A866" s="295" t="s">
        <v>3627</v>
      </c>
      <c r="B866" s="136">
        <v>5070474</v>
      </c>
      <c r="C866" s="290" t="s">
        <v>6898</v>
      </c>
      <c r="D866" s="288">
        <v>44692</v>
      </c>
      <c r="E866" s="279" t="s">
        <v>594</v>
      </c>
      <c r="F866" s="289">
        <v>44691</v>
      </c>
      <c r="G866" s="135" t="s">
        <v>6228</v>
      </c>
      <c r="H866" s="135" t="s">
        <v>250</v>
      </c>
      <c r="I866" s="281" t="s">
        <v>4644</v>
      </c>
      <c r="J866" s="281" t="s">
        <v>45</v>
      </c>
      <c r="K866" s="281" t="s">
        <v>9009</v>
      </c>
      <c r="L866" s="135" t="s">
        <v>20</v>
      </c>
      <c r="M866" s="5" t="s">
        <v>6229</v>
      </c>
      <c r="N866" s="282">
        <v>44694</v>
      </c>
      <c r="O866" s="283">
        <v>44692</v>
      </c>
      <c r="P866" s="283">
        <v>44692</v>
      </c>
      <c r="Q866" s="284">
        <v>44692</v>
      </c>
      <c r="R866" s="285" t="s">
        <v>4482</v>
      </c>
      <c r="S866" s="284"/>
      <c r="T866" s="286" t="s">
        <v>609</v>
      </c>
      <c r="U866" s="291" t="s">
        <v>2821</v>
      </c>
      <c r="V866" s="135" t="s">
        <v>2821</v>
      </c>
      <c r="W866" s="276" t="s">
        <v>7229</v>
      </c>
    </row>
    <row r="867" spans="1:23" s="272" customFormat="1" ht="18" customHeight="1" x14ac:dyDescent="0.3">
      <c r="A867" s="295" t="s">
        <v>3627</v>
      </c>
      <c r="B867" s="136">
        <v>5079770</v>
      </c>
      <c r="C867" s="290" t="s">
        <v>6899</v>
      </c>
      <c r="D867" s="288">
        <v>44693</v>
      </c>
      <c r="E867" s="279" t="s">
        <v>594</v>
      </c>
      <c r="F867" s="289">
        <v>44692</v>
      </c>
      <c r="G867" s="135" t="s">
        <v>6230</v>
      </c>
      <c r="H867" s="135" t="s">
        <v>32</v>
      </c>
      <c r="I867" s="281" t="s">
        <v>685</v>
      </c>
      <c r="J867" s="281" t="s">
        <v>622</v>
      </c>
      <c r="K867" s="281" t="s">
        <v>9007</v>
      </c>
      <c r="L867" s="135" t="s">
        <v>20</v>
      </c>
      <c r="M867" s="5" t="s">
        <v>6321</v>
      </c>
      <c r="N867" s="282">
        <v>44699</v>
      </c>
      <c r="O867" s="283">
        <v>44698</v>
      </c>
      <c r="P867" s="283">
        <v>44711</v>
      </c>
      <c r="Q867" s="284" t="s">
        <v>1685</v>
      </c>
      <c r="R867" s="285" t="s">
        <v>6544</v>
      </c>
      <c r="S867" s="284"/>
      <c r="T867" s="286" t="s">
        <v>2564</v>
      </c>
      <c r="U867" s="291" t="s">
        <v>2821</v>
      </c>
      <c r="V867" s="135" t="s">
        <v>2821</v>
      </c>
      <c r="W867" s="276" t="s">
        <v>7230</v>
      </c>
    </row>
    <row r="868" spans="1:23" s="272" customFormat="1" ht="18" customHeight="1" x14ac:dyDescent="0.3">
      <c r="A868" s="295" t="s">
        <v>3627</v>
      </c>
      <c r="B868" s="135">
        <v>5152898</v>
      </c>
      <c r="C868" s="277" t="s">
        <v>7140</v>
      </c>
      <c r="D868" s="288">
        <v>44733</v>
      </c>
      <c r="E868" s="279" t="s">
        <v>594</v>
      </c>
      <c r="F868" s="289">
        <v>44692</v>
      </c>
      <c r="G868" s="135" t="s">
        <v>6231</v>
      </c>
      <c r="H868" s="135" t="s">
        <v>3708</v>
      </c>
      <c r="I868" s="281" t="s">
        <v>2454</v>
      </c>
      <c r="J868" s="281" t="s">
        <v>626</v>
      </c>
      <c r="K868" s="281" t="s">
        <v>9003</v>
      </c>
      <c r="L868" s="135" t="s">
        <v>20</v>
      </c>
      <c r="M868" s="5" t="s">
        <v>6232</v>
      </c>
      <c r="N868" s="282">
        <v>44742</v>
      </c>
      <c r="O868" s="283">
        <v>44736</v>
      </c>
      <c r="P868" s="283">
        <v>44733</v>
      </c>
      <c r="Q868" s="284">
        <v>44736</v>
      </c>
      <c r="R868" s="285" t="s">
        <v>6464</v>
      </c>
      <c r="S868" s="284"/>
      <c r="T868" s="286" t="s">
        <v>623</v>
      </c>
      <c r="U868" s="291" t="s">
        <v>2821</v>
      </c>
      <c r="V868" s="135" t="s">
        <v>3901</v>
      </c>
      <c r="W868" s="276" t="s">
        <v>7231</v>
      </c>
    </row>
    <row r="869" spans="1:23" s="272" customFormat="1" ht="18" customHeight="1" x14ac:dyDescent="0.3">
      <c r="A869" s="295" t="s">
        <v>3627</v>
      </c>
      <c r="B869" s="329">
        <v>5069334</v>
      </c>
      <c r="C869" s="277" t="s">
        <v>7387</v>
      </c>
      <c r="D869" s="288">
        <v>44735</v>
      </c>
      <c r="E869" s="279" t="s">
        <v>594</v>
      </c>
      <c r="F869" s="289">
        <v>44692</v>
      </c>
      <c r="G869" s="135" t="s">
        <v>6233</v>
      </c>
      <c r="H869" s="135" t="s">
        <v>25</v>
      </c>
      <c r="I869" s="281" t="s">
        <v>17</v>
      </c>
      <c r="J869" s="281" t="s">
        <v>8377</v>
      </c>
      <c r="K869" s="281" t="s">
        <v>9004</v>
      </c>
      <c r="L869" s="135" t="s">
        <v>20</v>
      </c>
      <c r="M869" s="5" t="s">
        <v>6234</v>
      </c>
      <c r="N869" s="282">
        <v>44743</v>
      </c>
      <c r="O869" s="283">
        <v>44737</v>
      </c>
      <c r="P869" s="283">
        <v>44739</v>
      </c>
      <c r="Q869" s="284" t="s">
        <v>1685</v>
      </c>
      <c r="R869" s="285" t="s">
        <v>4485</v>
      </c>
      <c r="S869" s="284"/>
      <c r="T869" s="286" t="s">
        <v>609</v>
      </c>
      <c r="U869" s="291" t="s">
        <v>2821</v>
      </c>
      <c r="V869" s="135" t="s">
        <v>5599</v>
      </c>
      <c r="W869" s="276" t="s">
        <v>7232</v>
      </c>
    </row>
    <row r="870" spans="1:23" s="272" customFormat="1" ht="18" customHeight="1" x14ac:dyDescent="0.3">
      <c r="A870" s="295" t="s">
        <v>3627</v>
      </c>
      <c r="B870" s="135">
        <v>5152900</v>
      </c>
      <c r="C870" s="277" t="s">
        <v>7141</v>
      </c>
      <c r="D870" s="288">
        <v>44734</v>
      </c>
      <c r="E870" s="279" t="s">
        <v>594</v>
      </c>
      <c r="F870" s="289">
        <v>44692</v>
      </c>
      <c r="G870" s="135" t="s">
        <v>6235</v>
      </c>
      <c r="H870" s="135" t="s">
        <v>4126</v>
      </c>
      <c r="I870" s="281" t="s">
        <v>8538</v>
      </c>
      <c r="J870" s="281" t="s">
        <v>626</v>
      </c>
      <c r="K870" s="281" t="s">
        <v>9003</v>
      </c>
      <c r="L870" s="135" t="s">
        <v>20</v>
      </c>
      <c r="M870" s="5" t="s">
        <v>6236</v>
      </c>
      <c r="N870" s="282">
        <v>44742</v>
      </c>
      <c r="O870" s="283">
        <v>44736</v>
      </c>
      <c r="P870" s="283">
        <v>44734</v>
      </c>
      <c r="Q870" s="284">
        <v>44739</v>
      </c>
      <c r="R870" s="285" t="s">
        <v>6464</v>
      </c>
      <c r="S870" s="284"/>
      <c r="T870" s="286" t="s">
        <v>1648</v>
      </c>
      <c r="U870" s="291" t="s">
        <v>2821</v>
      </c>
      <c r="V870" s="135" t="s">
        <v>3901</v>
      </c>
      <c r="W870" s="276" t="s">
        <v>7233</v>
      </c>
    </row>
    <row r="871" spans="1:23" s="272" customFormat="1" ht="18" customHeight="1" x14ac:dyDescent="0.3">
      <c r="A871" s="295" t="s">
        <v>3627</v>
      </c>
      <c r="B871" s="8">
        <v>5194804</v>
      </c>
      <c r="C871" s="277" t="s">
        <v>7828</v>
      </c>
      <c r="D871" s="288">
        <v>44751</v>
      </c>
      <c r="E871" s="279" t="s">
        <v>594</v>
      </c>
      <c r="F871" s="289">
        <v>44692</v>
      </c>
      <c r="G871" s="135" t="s">
        <v>6237</v>
      </c>
      <c r="H871" s="194" t="s">
        <v>250</v>
      </c>
      <c r="I871" s="281" t="s">
        <v>4644</v>
      </c>
      <c r="J871" s="281" t="s">
        <v>18</v>
      </c>
      <c r="K871" s="281" t="s">
        <v>9005</v>
      </c>
      <c r="L871" s="135" t="s">
        <v>20</v>
      </c>
      <c r="M871" s="5" t="s">
        <v>6238</v>
      </c>
      <c r="N871" s="282">
        <v>44779</v>
      </c>
      <c r="O871" s="283">
        <v>44775</v>
      </c>
      <c r="P871" s="283">
        <v>44757</v>
      </c>
      <c r="Q871" s="284">
        <v>44772</v>
      </c>
      <c r="R871" s="285" t="s">
        <v>6708</v>
      </c>
      <c r="S871" s="284"/>
      <c r="T871" s="286" t="s">
        <v>605</v>
      </c>
      <c r="U871" s="291" t="s">
        <v>2821</v>
      </c>
      <c r="V871" s="291" t="s">
        <v>3366</v>
      </c>
      <c r="W871" s="276" t="s">
        <v>7234</v>
      </c>
    </row>
    <row r="872" spans="1:23" s="272" customFormat="1" ht="18" customHeight="1" x14ac:dyDescent="0.3">
      <c r="A872" s="295" t="s">
        <v>3627</v>
      </c>
      <c r="B872" s="136">
        <v>5070476</v>
      </c>
      <c r="C872" s="290" t="s">
        <v>6900</v>
      </c>
      <c r="D872" s="288">
        <v>44693</v>
      </c>
      <c r="E872" s="279" t="s">
        <v>594</v>
      </c>
      <c r="F872" s="289">
        <v>44692</v>
      </c>
      <c r="G872" s="135" t="s">
        <v>6239</v>
      </c>
      <c r="H872" s="194" t="s">
        <v>4712</v>
      </c>
      <c r="I872" s="281" t="s">
        <v>17</v>
      </c>
      <c r="J872" s="281" t="s">
        <v>45</v>
      </c>
      <c r="K872" s="281" t="s">
        <v>9009</v>
      </c>
      <c r="L872" s="135" t="s">
        <v>20</v>
      </c>
      <c r="M872" s="5" t="s">
        <v>6240</v>
      </c>
      <c r="N872" s="282">
        <v>44707</v>
      </c>
      <c r="O872" s="283">
        <v>44706</v>
      </c>
      <c r="P872" s="283">
        <v>44706</v>
      </c>
      <c r="Q872" s="284" t="s">
        <v>1685</v>
      </c>
      <c r="R872" s="285" t="s">
        <v>4482</v>
      </c>
      <c r="S872" s="284"/>
      <c r="T872" s="286" t="s">
        <v>623</v>
      </c>
      <c r="U872" s="291" t="s">
        <v>2821</v>
      </c>
      <c r="V872" s="135" t="s">
        <v>2821</v>
      </c>
      <c r="W872" s="276" t="s">
        <v>7235</v>
      </c>
    </row>
    <row r="873" spans="1:23" s="272" customFormat="1" ht="18" customHeight="1" x14ac:dyDescent="0.3">
      <c r="A873" s="295" t="s">
        <v>3627</v>
      </c>
      <c r="B873" s="124">
        <v>5072219</v>
      </c>
      <c r="C873" s="290" t="s">
        <v>6901</v>
      </c>
      <c r="D873" s="288">
        <v>44694</v>
      </c>
      <c r="E873" s="279" t="s">
        <v>594</v>
      </c>
      <c r="F873" s="289">
        <v>44693</v>
      </c>
      <c r="G873" s="135" t="s">
        <v>6241</v>
      </c>
      <c r="H873" s="135" t="s">
        <v>4712</v>
      </c>
      <c r="I873" s="281" t="s">
        <v>17</v>
      </c>
      <c r="J873" s="281" t="s">
        <v>2943</v>
      </c>
      <c r="K873" s="281">
        <v>2400000</v>
      </c>
      <c r="L873" s="135" t="s">
        <v>11</v>
      </c>
      <c r="M873" s="5" t="s">
        <v>5913</v>
      </c>
      <c r="N873" s="282">
        <v>44703</v>
      </c>
      <c r="O873" s="283">
        <v>44700</v>
      </c>
      <c r="P873" s="283">
        <v>44701</v>
      </c>
      <c r="Q873" s="284">
        <v>44701</v>
      </c>
      <c r="R873" s="285" t="s">
        <v>6518</v>
      </c>
      <c r="S873" s="284"/>
      <c r="T873" s="286" t="s">
        <v>605</v>
      </c>
      <c r="U873" s="291" t="s">
        <v>2821</v>
      </c>
      <c r="V873" s="135" t="s">
        <v>2821</v>
      </c>
      <c r="W873" s="276" t="s">
        <v>7236</v>
      </c>
    </row>
    <row r="874" spans="1:23" s="272" customFormat="1" ht="18" customHeight="1" x14ac:dyDescent="0.3">
      <c r="A874" s="295" t="s">
        <v>1581</v>
      </c>
      <c r="B874" s="276" t="s">
        <v>630</v>
      </c>
      <c r="C874" s="277" t="s">
        <v>630</v>
      </c>
      <c r="D874" s="288">
        <v>44747</v>
      </c>
      <c r="E874" s="279" t="s">
        <v>630</v>
      </c>
      <c r="F874" s="289">
        <v>44693</v>
      </c>
      <c r="G874" s="135" t="s">
        <v>6242</v>
      </c>
      <c r="H874" s="135" t="s">
        <v>175</v>
      </c>
      <c r="I874" s="281" t="s">
        <v>8863</v>
      </c>
      <c r="J874" s="281" t="s">
        <v>18</v>
      </c>
      <c r="K874" s="281" t="s">
        <v>9005</v>
      </c>
      <c r="L874" s="135" t="s">
        <v>20</v>
      </c>
      <c r="M874" s="5" t="s">
        <v>6243</v>
      </c>
      <c r="N874" s="282" t="s">
        <v>1253</v>
      </c>
      <c r="O874" s="283" t="s">
        <v>1253</v>
      </c>
      <c r="P874" s="283" t="s">
        <v>1253</v>
      </c>
      <c r="Q874" s="284" t="s">
        <v>1253</v>
      </c>
      <c r="R874" s="285" t="s">
        <v>4686</v>
      </c>
      <c r="S874" s="280" t="s">
        <v>1253</v>
      </c>
      <c r="T874" s="286" t="s">
        <v>609</v>
      </c>
      <c r="U874" s="291" t="s">
        <v>2821</v>
      </c>
      <c r="V874" s="135"/>
      <c r="W874" s="276" t="s">
        <v>630</v>
      </c>
    </row>
    <row r="875" spans="1:23" s="272" customFormat="1" ht="18" customHeight="1" x14ac:dyDescent="0.3">
      <c r="A875" s="295" t="s">
        <v>1581</v>
      </c>
      <c r="B875" s="276" t="s">
        <v>630</v>
      </c>
      <c r="C875" s="277" t="s">
        <v>630</v>
      </c>
      <c r="D875" s="288">
        <v>44795</v>
      </c>
      <c r="E875" s="279" t="s">
        <v>630</v>
      </c>
      <c r="F875" s="289">
        <v>44693</v>
      </c>
      <c r="G875" s="135" t="s">
        <v>6244</v>
      </c>
      <c r="H875" s="135" t="s">
        <v>6186</v>
      </c>
      <c r="I875" s="281" t="s">
        <v>8538</v>
      </c>
      <c r="J875" s="281" t="s">
        <v>626</v>
      </c>
      <c r="K875" s="281" t="s">
        <v>9003</v>
      </c>
      <c r="L875" s="135" t="s">
        <v>20</v>
      </c>
      <c r="M875" s="5" t="s">
        <v>6245</v>
      </c>
      <c r="N875" s="282" t="s">
        <v>1253</v>
      </c>
      <c r="O875" s="283" t="s">
        <v>1253</v>
      </c>
      <c r="P875" s="283" t="s">
        <v>1253</v>
      </c>
      <c r="Q875" s="284" t="s">
        <v>1253</v>
      </c>
      <c r="R875" s="285" t="s">
        <v>6464</v>
      </c>
      <c r="S875" s="284"/>
      <c r="T875" s="286" t="s">
        <v>623</v>
      </c>
      <c r="U875" s="291" t="s">
        <v>2821</v>
      </c>
      <c r="V875" s="135"/>
      <c r="W875" s="276" t="s">
        <v>7237</v>
      </c>
    </row>
    <row r="876" spans="1:23" s="272" customFormat="1" ht="18" customHeight="1" x14ac:dyDescent="0.3">
      <c r="A876" s="295" t="s">
        <v>3627</v>
      </c>
      <c r="B876" s="124">
        <v>5065535</v>
      </c>
      <c r="C876" s="277" t="s">
        <v>6902</v>
      </c>
      <c r="D876" s="288">
        <v>44701</v>
      </c>
      <c r="E876" s="279" t="s">
        <v>594</v>
      </c>
      <c r="F876" s="289">
        <v>44693</v>
      </c>
      <c r="G876" s="135" t="s">
        <v>5719</v>
      </c>
      <c r="H876" s="135" t="s">
        <v>250</v>
      </c>
      <c r="I876" s="281" t="s">
        <v>4644</v>
      </c>
      <c r="J876" s="281" t="s">
        <v>45</v>
      </c>
      <c r="K876" s="281" t="s">
        <v>9009</v>
      </c>
      <c r="L876" s="135" t="s">
        <v>20</v>
      </c>
      <c r="M876" s="5" t="s">
        <v>5720</v>
      </c>
      <c r="N876" s="282">
        <v>44775</v>
      </c>
      <c r="O876" s="283">
        <v>44705</v>
      </c>
      <c r="P876" s="283">
        <v>44701</v>
      </c>
      <c r="Q876" s="284">
        <v>44712</v>
      </c>
      <c r="R876" s="285" t="s">
        <v>4482</v>
      </c>
      <c r="S876" s="284"/>
      <c r="T876" s="286" t="s">
        <v>609</v>
      </c>
      <c r="U876" s="291" t="s">
        <v>2821</v>
      </c>
      <c r="V876" s="291" t="s">
        <v>3366</v>
      </c>
      <c r="W876" s="276" t="s">
        <v>8097</v>
      </c>
    </row>
    <row r="877" spans="1:23" s="272" customFormat="1" ht="18" customHeight="1" x14ac:dyDescent="0.3">
      <c r="A877" s="295" t="s">
        <v>3627</v>
      </c>
      <c r="B877" s="124">
        <v>5086348</v>
      </c>
      <c r="C877" s="290" t="s">
        <v>6903</v>
      </c>
      <c r="D877" s="288">
        <v>44694</v>
      </c>
      <c r="E877" s="279" t="s">
        <v>594</v>
      </c>
      <c r="F877" s="289">
        <v>44693</v>
      </c>
      <c r="G877" s="135" t="s">
        <v>6246</v>
      </c>
      <c r="H877" s="135" t="s">
        <v>92</v>
      </c>
      <c r="I877" s="281" t="s">
        <v>2454</v>
      </c>
      <c r="J877" s="281" t="s">
        <v>45</v>
      </c>
      <c r="K877" s="281" t="s">
        <v>9009</v>
      </c>
      <c r="L877" s="135" t="s">
        <v>20</v>
      </c>
      <c r="M877" s="5" t="s">
        <v>6247</v>
      </c>
      <c r="N877" s="282">
        <v>44700</v>
      </c>
      <c r="O877" s="283">
        <v>44697</v>
      </c>
      <c r="P877" s="283">
        <v>44698</v>
      </c>
      <c r="Q877" s="284">
        <v>44697</v>
      </c>
      <c r="R877" s="285" t="s">
        <v>4495</v>
      </c>
      <c r="S877" s="284"/>
      <c r="T877" s="286" t="s">
        <v>605</v>
      </c>
      <c r="U877" s="291" t="s">
        <v>2821</v>
      </c>
      <c r="V877" s="135" t="s">
        <v>2821</v>
      </c>
      <c r="W877" s="276" t="s">
        <v>7238</v>
      </c>
    </row>
    <row r="878" spans="1:23" s="272" customFormat="1" ht="18" customHeight="1" x14ac:dyDescent="0.3">
      <c r="A878" s="295" t="s">
        <v>3627</v>
      </c>
      <c r="B878" s="124">
        <v>5092812</v>
      </c>
      <c r="C878" s="290" t="s">
        <v>6904</v>
      </c>
      <c r="D878" s="288">
        <v>44695</v>
      </c>
      <c r="E878" s="279" t="s">
        <v>594</v>
      </c>
      <c r="F878" s="289">
        <v>44694</v>
      </c>
      <c r="G878" s="135" t="s">
        <v>6248</v>
      </c>
      <c r="H878" s="135" t="s">
        <v>250</v>
      </c>
      <c r="I878" s="281" t="s">
        <v>4644</v>
      </c>
      <c r="J878" s="281" t="s">
        <v>626</v>
      </c>
      <c r="K878" s="281" t="s">
        <v>9003</v>
      </c>
      <c r="L878" s="135" t="s">
        <v>52</v>
      </c>
      <c r="M878" s="5" t="s">
        <v>6249</v>
      </c>
      <c r="N878" s="282">
        <v>44728</v>
      </c>
      <c r="O878" s="283">
        <v>44722</v>
      </c>
      <c r="P878" s="283">
        <v>44722</v>
      </c>
      <c r="Q878" s="284">
        <v>44725</v>
      </c>
      <c r="R878" s="285" t="s">
        <v>4687</v>
      </c>
      <c r="S878" s="284"/>
      <c r="T878" s="286" t="s">
        <v>605</v>
      </c>
      <c r="U878" s="291" t="s">
        <v>2821</v>
      </c>
      <c r="V878" s="135" t="s">
        <v>3901</v>
      </c>
      <c r="W878" s="276" t="s">
        <v>7239</v>
      </c>
    </row>
    <row r="879" spans="1:23" s="272" customFormat="1" ht="18" customHeight="1" x14ac:dyDescent="0.3">
      <c r="A879" s="295" t="s">
        <v>3627</v>
      </c>
      <c r="B879" s="124">
        <v>5039562</v>
      </c>
      <c r="C879" s="290" t="s">
        <v>6905</v>
      </c>
      <c r="D879" s="288">
        <v>44695</v>
      </c>
      <c r="E879" s="279" t="s">
        <v>594</v>
      </c>
      <c r="F879" s="289">
        <v>44694</v>
      </c>
      <c r="G879" s="135" t="s">
        <v>6250</v>
      </c>
      <c r="H879" s="135" t="s">
        <v>175</v>
      </c>
      <c r="I879" s="281" t="s">
        <v>8863</v>
      </c>
      <c r="J879" s="281" t="s">
        <v>18</v>
      </c>
      <c r="K879" s="281" t="s">
        <v>9005</v>
      </c>
      <c r="L879" s="135" t="s">
        <v>11</v>
      </c>
      <c r="M879" s="5" t="s">
        <v>6251</v>
      </c>
      <c r="N879" s="282">
        <v>44701</v>
      </c>
      <c r="O879" s="283">
        <v>44700</v>
      </c>
      <c r="P879" s="283">
        <v>44700</v>
      </c>
      <c r="Q879" s="284">
        <v>44700</v>
      </c>
      <c r="R879" s="285" t="s">
        <v>4686</v>
      </c>
      <c r="S879" s="284"/>
      <c r="T879" s="286" t="s">
        <v>605</v>
      </c>
      <c r="U879" s="291" t="s">
        <v>2821</v>
      </c>
      <c r="V879" s="135" t="s">
        <v>2821</v>
      </c>
      <c r="W879" s="276" t="s">
        <v>7240</v>
      </c>
    </row>
    <row r="880" spans="1:23" s="272" customFormat="1" ht="18" customHeight="1" x14ac:dyDescent="0.3">
      <c r="A880" s="295" t="s">
        <v>3627</v>
      </c>
      <c r="B880" s="135">
        <v>5102695</v>
      </c>
      <c r="C880" s="290" t="s">
        <v>6906</v>
      </c>
      <c r="D880" s="288">
        <v>44695</v>
      </c>
      <c r="E880" s="279" t="s">
        <v>594</v>
      </c>
      <c r="F880" s="289">
        <v>44694</v>
      </c>
      <c r="G880" s="135" t="s">
        <v>6252</v>
      </c>
      <c r="H880" s="135" t="s">
        <v>4738</v>
      </c>
      <c r="I880" s="281" t="s">
        <v>2454</v>
      </c>
      <c r="J880" s="281" t="s">
        <v>626</v>
      </c>
      <c r="K880" s="281" t="s">
        <v>9003</v>
      </c>
      <c r="L880" s="135" t="s">
        <v>20</v>
      </c>
      <c r="M880" s="5" t="s">
        <v>6253</v>
      </c>
      <c r="N880" s="282">
        <v>44707</v>
      </c>
      <c r="O880" s="283">
        <v>44701</v>
      </c>
      <c r="P880" s="283">
        <v>44701</v>
      </c>
      <c r="Q880" s="284">
        <v>44701</v>
      </c>
      <c r="R880" s="285" t="s">
        <v>6677</v>
      </c>
      <c r="S880" s="284"/>
      <c r="T880" s="286" t="s">
        <v>1648</v>
      </c>
      <c r="U880" s="291" t="s">
        <v>2821</v>
      </c>
      <c r="V880" s="135" t="s">
        <v>2821</v>
      </c>
      <c r="W880" s="276" t="s">
        <v>7241</v>
      </c>
    </row>
    <row r="881" spans="1:23" s="272" customFormat="1" ht="18" customHeight="1" x14ac:dyDescent="0.3">
      <c r="A881" s="295" t="s">
        <v>5</v>
      </c>
      <c r="B881" s="277" t="s">
        <v>4555</v>
      </c>
      <c r="C881" s="290" t="s">
        <v>4555</v>
      </c>
      <c r="D881" s="288"/>
      <c r="E881" s="279"/>
      <c r="F881" s="289">
        <v>44694</v>
      </c>
      <c r="G881" s="135" t="s">
        <v>6254</v>
      </c>
      <c r="H881" s="135" t="s">
        <v>175</v>
      </c>
      <c r="I881" s="281" t="s">
        <v>8863</v>
      </c>
      <c r="J881" s="281" t="s">
        <v>18</v>
      </c>
      <c r="K881" s="281" t="s">
        <v>9005</v>
      </c>
      <c r="L881" s="135" t="s">
        <v>20</v>
      </c>
      <c r="M881" s="5" t="s">
        <v>6255</v>
      </c>
      <c r="N881" s="282"/>
      <c r="O881" s="283"/>
      <c r="P881" s="283"/>
      <c r="Q881" s="284"/>
      <c r="R881" s="285" t="s">
        <v>4686</v>
      </c>
      <c r="S881" s="284"/>
      <c r="T881" s="286" t="s">
        <v>605</v>
      </c>
      <c r="U881" s="291" t="s">
        <v>2821</v>
      </c>
      <c r="V881" s="135"/>
      <c r="W881" s="276" t="s">
        <v>7939</v>
      </c>
    </row>
    <row r="882" spans="1:23" s="272" customFormat="1" ht="18" customHeight="1" x14ac:dyDescent="0.3">
      <c r="A882" s="295" t="s">
        <v>1581</v>
      </c>
      <c r="B882" s="276" t="s">
        <v>630</v>
      </c>
      <c r="C882" s="277" t="s">
        <v>630</v>
      </c>
      <c r="D882" s="296">
        <v>44744</v>
      </c>
      <c r="E882" s="279" t="s">
        <v>630</v>
      </c>
      <c r="F882" s="289">
        <v>44695</v>
      </c>
      <c r="G882" s="135" t="s">
        <v>6258</v>
      </c>
      <c r="H882" s="135" t="s">
        <v>57</v>
      </c>
      <c r="I882" s="281" t="s">
        <v>8538</v>
      </c>
      <c r="J882" s="281" t="s">
        <v>18</v>
      </c>
      <c r="K882" s="281" t="s">
        <v>9005</v>
      </c>
      <c r="L882" s="135" t="s">
        <v>20</v>
      </c>
      <c r="M882" s="5" t="s">
        <v>6259</v>
      </c>
      <c r="N882" s="282" t="s">
        <v>1253</v>
      </c>
      <c r="O882" s="283" t="s">
        <v>1253</v>
      </c>
      <c r="P882" s="283" t="s">
        <v>1253</v>
      </c>
      <c r="Q882" s="284" t="s">
        <v>1253</v>
      </c>
      <c r="R882" s="285" t="s">
        <v>4685</v>
      </c>
      <c r="S882" s="280" t="s">
        <v>1253</v>
      </c>
      <c r="T882" s="286" t="s">
        <v>605</v>
      </c>
      <c r="U882" s="291" t="s">
        <v>2821</v>
      </c>
      <c r="V882" s="135"/>
      <c r="W882" s="276" t="s">
        <v>630</v>
      </c>
    </row>
    <row r="883" spans="1:23" s="272" customFormat="1" ht="18" customHeight="1" x14ac:dyDescent="0.3">
      <c r="A883" s="295" t="s">
        <v>3627</v>
      </c>
      <c r="B883" s="124">
        <v>5135586</v>
      </c>
      <c r="C883" s="290" t="s">
        <v>7020</v>
      </c>
      <c r="D883" s="288">
        <v>44725</v>
      </c>
      <c r="E883" s="279" t="s">
        <v>594</v>
      </c>
      <c r="F883" s="289">
        <v>44695</v>
      </c>
      <c r="G883" s="135" t="s">
        <v>6260</v>
      </c>
      <c r="H883" s="135" t="s">
        <v>4126</v>
      </c>
      <c r="I883" s="281" t="s">
        <v>8538</v>
      </c>
      <c r="J883" s="281" t="s">
        <v>18</v>
      </c>
      <c r="K883" s="281" t="s">
        <v>9005</v>
      </c>
      <c r="L883" s="135" t="s">
        <v>11</v>
      </c>
      <c r="M883" s="5" t="s">
        <v>6261</v>
      </c>
      <c r="N883" s="282">
        <v>44736</v>
      </c>
      <c r="O883" s="283">
        <v>44732</v>
      </c>
      <c r="P883" s="283">
        <v>44729</v>
      </c>
      <c r="Q883" s="284">
        <v>44732</v>
      </c>
      <c r="R883" s="285" t="s">
        <v>4686</v>
      </c>
      <c r="S883" s="284"/>
      <c r="T883" s="286" t="s">
        <v>605</v>
      </c>
      <c r="U883" s="291" t="s">
        <v>2821</v>
      </c>
      <c r="V883" s="135" t="s">
        <v>3901</v>
      </c>
      <c r="W883" s="276" t="s">
        <v>7242</v>
      </c>
    </row>
    <row r="884" spans="1:23" s="272" customFormat="1" ht="18" customHeight="1" x14ac:dyDescent="0.3">
      <c r="A884" s="295" t="s">
        <v>3627</v>
      </c>
      <c r="B884" s="135">
        <v>5086350</v>
      </c>
      <c r="C884" s="290" t="s">
        <v>6907</v>
      </c>
      <c r="D884" s="288">
        <v>44697</v>
      </c>
      <c r="E884" s="279" t="s">
        <v>594</v>
      </c>
      <c r="F884" s="289">
        <v>44697</v>
      </c>
      <c r="G884" s="135" t="s">
        <v>6262</v>
      </c>
      <c r="H884" s="135" t="s">
        <v>32</v>
      </c>
      <c r="I884" s="281" t="s">
        <v>685</v>
      </c>
      <c r="J884" s="281" t="s">
        <v>45</v>
      </c>
      <c r="K884" s="281" t="s">
        <v>9009</v>
      </c>
      <c r="L884" s="135" t="s">
        <v>20</v>
      </c>
      <c r="M884" s="5" t="s">
        <v>6263</v>
      </c>
      <c r="N884" s="282">
        <v>44701</v>
      </c>
      <c r="O884" s="283">
        <v>44701</v>
      </c>
      <c r="P884" s="283">
        <v>44701</v>
      </c>
      <c r="Q884" s="284">
        <v>44701</v>
      </c>
      <c r="R884" s="285" t="s">
        <v>4495</v>
      </c>
      <c r="S884" s="284"/>
      <c r="T884" s="286" t="s">
        <v>609</v>
      </c>
      <c r="U884" s="291" t="s">
        <v>2821</v>
      </c>
      <c r="V884" s="135" t="s">
        <v>2821</v>
      </c>
      <c r="W884" s="276" t="s">
        <v>7243</v>
      </c>
    </row>
    <row r="885" spans="1:23" s="272" customFormat="1" ht="18" customHeight="1" x14ac:dyDescent="0.3">
      <c r="A885" s="295" t="s">
        <v>5</v>
      </c>
      <c r="B885" s="124" t="s">
        <v>4555</v>
      </c>
      <c r="C885" s="290" t="s">
        <v>4555</v>
      </c>
      <c r="D885" s="288"/>
      <c r="E885" s="279"/>
      <c r="F885" s="289">
        <v>44697</v>
      </c>
      <c r="G885" s="135" t="s">
        <v>6264</v>
      </c>
      <c r="H885" s="135" t="s">
        <v>25</v>
      </c>
      <c r="I885" s="281" t="s">
        <v>17</v>
      </c>
      <c r="J885" s="281" t="s">
        <v>632</v>
      </c>
      <c r="K885" s="281" t="s">
        <v>9006</v>
      </c>
      <c r="L885" s="135" t="s">
        <v>27</v>
      </c>
      <c r="M885" s="5" t="s">
        <v>6265</v>
      </c>
      <c r="N885" s="282"/>
      <c r="O885" s="283"/>
      <c r="P885" s="283"/>
      <c r="Q885" s="284"/>
      <c r="R885" s="285" t="s">
        <v>4484</v>
      </c>
      <c r="S885" s="284"/>
      <c r="T885" s="286" t="s">
        <v>609</v>
      </c>
      <c r="U885" s="291" t="s">
        <v>2821</v>
      </c>
      <c r="V885" s="135"/>
      <c r="W885" s="276" t="s">
        <v>7244</v>
      </c>
    </row>
    <row r="886" spans="1:23" s="272" customFormat="1" ht="18" customHeight="1" x14ac:dyDescent="0.3">
      <c r="A886" s="295" t="s">
        <v>1581</v>
      </c>
      <c r="B886" s="276" t="s">
        <v>630</v>
      </c>
      <c r="C886" s="277" t="s">
        <v>630</v>
      </c>
      <c r="D886" s="288">
        <v>44714</v>
      </c>
      <c r="E886" s="279" t="s">
        <v>630</v>
      </c>
      <c r="F886" s="289">
        <v>44697</v>
      </c>
      <c r="G886" s="135" t="s">
        <v>6266</v>
      </c>
      <c r="H886" s="135" t="s">
        <v>57</v>
      </c>
      <c r="I886" s="281" t="s">
        <v>8538</v>
      </c>
      <c r="J886" s="281" t="s">
        <v>18</v>
      </c>
      <c r="K886" s="281" t="s">
        <v>9005</v>
      </c>
      <c r="L886" s="194" t="s">
        <v>6225</v>
      </c>
      <c r="M886" s="5" t="s">
        <v>6267</v>
      </c>
      <c r="N886" s="282" t="s">
        <v>1253</v>
      </c>
      <c r="O886" s="283" t="s">
        <v>1253</v>
      </c>
      <c r="P886" s="283" t="s">
        <v>1253</v>
      </c>
      <c r="Q886" s="284" t="s">
        <v>1253</v>
      </c>
      <c r="R886" s="285" t="s">
        <v>4686</v>
      </c>
      <c r="S886" s="280" t="s">
        <v>1253</v>
      </c>
      <c r="T886" s="286" t="s">
        <v>623</v>
      </c>
      <c r="U886" s="291" t="s">
        <v>2821</v>
      </c>
      <c r="V886" s="135"/>
      <c r="W886" s="276" t="s">
        <v>630</v>
      </c>
    </row>
    <row r="887" spans="1:23" s="272" customFormat="1" ht="18" customHeight="1" x14ac:dyDescent="0.3">
      <c r="A887" s="295" t="s">
        <v>5</v>
      </c>
      <c r="B887" s="124" t="s">
        <v>319</v>
      </c>
      <c r="C887" s="277"/>
      <c r="D887" s="288"/>
      <c r="E887" s="279"/>
      <c r="F887" s="289">
        <v>44698</v>
      </c>
      <c r="G887" s="135" t="s">
        <v>6271</v>
      </c>
      <c r="H887" s="135" t="s">
        <v>137</v>
      </c>
      <c r="I887" s="281" t="s">
        <v>17</v>
      </c>
      <c r="J887" s="281" t="s">
        <v>18</v>
      </c>
      <c r="K887" s="281" t="s">
        <v>9005</v>
      </c>
      <c r="L887" s="315" t="s">
        <v>461</v>
      </c>
      <c r="M887" s="5" t="s">
        <v>6272</v>
      </c>
      <c r="N887" s="282"/>
      <c r="O887" s="283"/>
      <c r="P887" s="283"/>
      <c r="Q887" s="284"/>
      <c r="R887" s="285" t="s">
        <v>6708</v>
      </c>
      <c r="S887" s="284"/>
      <c r="T887" s="286" t="s">
        <v>609</v>
      </c>
      <c r="U887" s="291" t="s">
        <v>2821</v>
      </c>
      <c r="V887" s="135"/>
      <c r="W887" s="276" t="s">
        <v>7245</v>
      </c>
    </row>
    <row r="888" spans="1:23" s="272" customFormat="1" ht="18" customHeight="1" x14ac:dyDescent="0.3">
      <c r="A888" s="295" t="s">
        <v>5</v>
      </c>
      <c r="B888" s="124" t="s">
        <v>319</v>
      </c>
      <c r="C888" s="277"/>
      <c r="D888" s="288"/>
      <c r="E888" s="279"/>
      <c r="F888" s="289">
        <v>44699</v>
      </c>
      <c r="G888" s="135" t="s">
        <v>6273</v>
      </c>
      <c r="H888" s="135" t="s">
        <v>137</v>
      </c>
      <c r="I888" s="281" t="s">
        <v>17</v>
      </c>
      <c r="J888" s="281" t="s">
        <v>18</v>
      </c>
      <c r="K888" s="281" t="s">
        <v>9005</v>
      </c>
      <c r="L888" s="135" t="s">
        <v>11</v>
      </c>
      <c r="M888" s="5" t="s">
        <v>6274</v>
      </c>
      <c r="N888" s="282"/>
      <c r="O888" s="283"/>
      <c r="P888" s="283"/>
      <c r="Q888" s="284"/>
      <c r="R888" s="285" t="s">
        <v>4686</v>
      </c>
      <c r="S888" s="284"/>
      <c r="T888" s="286" t="s">
        <v>1648</v>
      </c>
      <c r="U888" s="291" t="s">
        <v>2821</v>
      </c>
      <c r="V888" s="135"/>
      <c r="W888" s="276" t="s">
        <v>7246</v>
      </c>
    </row>
    <row r="889" spans="1:23" s="272" customFormat="1" ht="18" customHeight="1" x14ac:dyDescent="0.3">
      <c r="A889" s="295" t="s">
        <v>3627</v>
      </c>
      <c r="B889" s="83">
        <v>5174034</v>
      </c>
      <c r="C889" s="277" t="s">
        <v>7606</v>
      </c>
      <c r="D889" s="288">
        <v>44748</v>
      </c>
      <c r="E889" s="279" t="s">
        <v>594</v>
      </c>
      <c r="F889" s="289">
        <v>44699</v>
      </c>
      <c r="G889" s="135" t="s">
        <v>6275</v>
      </c>
      <c r="H889" s="135" t="s">
        <v>4150</v>
      </c>
      <c r="I889" s="281" t="s">
        <v>17</v>
      </c>
      <c r="J889" s="281" t="s">
        <v>38</v>
      </c>
      <c r="K889" s="281" t="s">
        <v>9001</v>
      </c>
      <c r="L889" s="135" t="s">
        <v>40</v>
      </c>
      <c r="M889" s="5" t="s">
        <v>6276</v>
      </c>
      <c r="N889" s="282">
        <v>44765</v>
      </c>
      <c r="O889" s="283">
        <v>44762</v>
      </c>
      <c r="P889" s="283">
        <v>44755</v>
      </c>
      <c r="Q889" s="284">
        <v>44762</v>
      </c>
      <c r="R889" s="285" t="s">
        <v>4489</v>
      </c>
      <c r="S889" s="284"/>
      <c r="T889" s="286" t="s">
        <v>1648</v>
      </c>
      <c r="U889" s="291" t="s">
        <v>2821</v>
      </c>
      <c r="V889" s="135" t="s">
        <v>5599</v>
      </c>
      <c r="W889" s="276" t="s">
        <v>7247</v>
      </c>
    </row>
    <row r="890" spans="1:23" s="272" customFormat="1" ht="18" customHeight="1" x14ac:dyDescent="0.3">
      <c r="A890" s="295" t="s">
        <v>3627</v>
      </c>
      <c r="B890" s="135">
        <v>5079772</v>
      </c>
      <c r="C890" s="290" t="s">
        <v>6908</v>
      </c>
      <c r="D890" s="288">
        <v>44701</v>
      </c>
      <c r="E890" s="279" t="s">
        <v>594</v>
      </c>
      <c r="F890" s="289">
        <v>44700</v>
      </c>
      <c r="G890" s="135" t="s">
        <v>6277</v>
      </c>
      <c r="H890" s="135" t="s">
        <v>725</v>
      </c>
      <c r="I890" s="281" t="s">
        <v>2454</v>
      </c>
      <c r="J890" s="281" t="s">
        <v>38</v>
      </c>
      <c r="K890" s="281" t="s">
        <v>9001</v>
      </c>
      <c r="L890" s="135" t="s">
        <v>20</v>
      </c>
      <c r="M890" s="5" t="s">
        <v>6278</v>
      </c>
      <c r="N890" s="282">
        <v>44714</v>
      </c>
      <c r="O890" s="283">
        <v>44709</v>
      </c>
      <c r="P890" s="283">
        <v>44711</v>
      </c>
      <c r="Q890" s="284">
        <v>44711</v>
      </c>
      <c r="R890" s="285" t="s">
        <v>4489</v>
      </c>
      <c r="S890" s="284"/>
      <c r="T890" s="286" t="s">
        <v>623</v>
      </c>
      <c r="U890" s="291" t="s">
        <v>2821</v>
      </c>
      <c r="V890" s="135" t="s">
        <v>3901</v>
      </c>
      <c r="W890" s="276" t="s">
        <v>7248</v>
      </c>
    </row>
    <row r="891" spans="1:23" s="272" customFormat="1" ht="18" customHeight="1" x14ac:dyDescent="0.3">
      <c r="A891" s="295" t="s">
        <v>3627</v>
      </c>
      <c r="B891" s="135">
        <v>5052134</v>
      </c>
      <c r="C891" s="290" t="s">
        <v>6909</v>
      </c>
      <c r="D891" s="288">
        <v>44701</v>
      </c>
      <c r="E891" s="279" t="s">
        <v>594</v>
      </c>
      <c r="F891" s="289">
        <v>44700</v>
      </c>
      <c r="G891" s="135" t="s">
        <v>6279</v>
      </c>
      <c r="H891" s="135" t="s">
        <v>686</v>
      </c>
      <c r="I891" s="281" t="s">
        <v>8862</v>
      </c>
      <c r="J891" s="281" t="s">
        <v>18</v>
      </c>
      <c r="K891" s="281" t="s">
        <v>9005</v>
      </c>
      <c r="L891" s="135" t="s">
        <v>20</v>
      </c>
      <c r="M891" s="5" t="s">
        <v>6280</v>
      </c>
      <c r="N891" s="282">
        <v>44712</v>
      </c>
      <c r="O891" s="283">
        <v>44706</v>
      </c>
      <c r="P891" s="283">
        <v>44706</v>
      </c>
      <c r="Q891" s="284">
        <v>44707</v>
      </c>
      <c r="R891" s="285" t="s">
        <v>4685</v>
      </c>
      <c r="S891" s="284"/>
      <c r="T891" s="286" t="s">
        <v>605</v>
      </c>
      <c r="U891" s="291" t="s">
        <v>2821</v>
      </c>
      <c r="V891" s="135" t="s">
        <v>2821</v>
      </c>
      <c r="W891" s="276" t="s">
        <v>7249</v>
      </c>
    </row>
    <row r="892" spans="1:23" s="272" customFormat="1" ht="18" customHeight="1" x14ac:dyDescent="0.3">
      <c r="A892" s="295" t="s">
        <v>3627</v>
      </c>
      <c r="B892" s="124">
        <v>5135574</v>
      </c>
      <c r="C892" s="290" t="s">
        <v>6964</v>
      </c>
      <c r="D892" s="288">
        <v>44720</v>
      </c>
      <c r="E892" s="279" t="s">
        <v>594</v>
      </c>
      <c r="F892" s="289">
        <v>44700</v>
      </c>
      <c r="G892" s="135" t="s">
        <v>6281</v>
      </c>
      <c r="H892" s="135" t="s">
        <v>686</v>
      </c>
      <c r="I892" s="281" t="s">
        <v>8862</v>
      </c>
      <c r="J892" s="281" t="s">
        <v>18</v>
      </c>
      <c r="K892" s="281" t="s">
        <v>9005</v>
      </c>
      <c r="L892" s="135" t="s">
        <v>11</v>
      </c>
      <c r="M892" s="5" t="s">
        <v>6282</v>
      </c>
      <c r="N892" s="282">
        <v>44729</v>
      </c>
      <c r="O892" s="283">
        <v>44727</v>
      </c>
      <c r="P892" s="283">
        <v>44726</v>
      </c>
      <c r="Q892" s="284">
        <v>44727</v>
      </c>
      <c r="R892" s="285" t="s">
        <v>6708</v>
      </c>
      <c r="S892" s="284"/>
      <c r="T892" s="286" t="s">
        <v>605</v>
      </c>
      <c r="U892" s="291" t="s">
        <v>2821</v>
      </c>
      <c r="V892" s="135" t="s">
        <v>3901</v>
      </c>
      <c r="W892" s="276" t="s">
        <v>7250</v>
      </c>
    </row>
    <row r="893" spans="1:23" s="272" customFormat="1" ht="18" customHeight="1" x14ac:dyDescent="0.3">
      <c r="A893" s="295" t="s">
        <v>3627</v>
      </c>
      <c r="B893" s="328">
        <v>5153900</v>
      </c>
      <c r="C893" s="277" t="s">
        <v>7519</v>
      </c>
      <c r="D893" s="288">
        <v>44742</v>
      </c>
      <c r="E893" s="279" t="s">
        <v>594</v>
      </c>
      <c r="F893" s="289">
        <v>44700</v>
      </c>
      <c r="G893" s="135" t="s">
        <v>6283</v>
      </c>
      <c r="H893" s="135" t="s">
        <v>3708</v>
      </c>
      <c r="I893" s="281" t="s">
        <v>2454</v>
      </c>
      <c r="J893" s="281" t="s">
        <v>626</v>
      </c>
      <c r="K893" s="281" t="s">
        <v>9003</v>
      </c>
      <c r="L893" s="135" t="s">
        <v>20</v>
      </c>
      <c r="M893" s="5" t="s">
        <v>6284</v>
      </c>
      <c r="N893" s="282">
        <v>44752</v>
      </c>
      <c r="O893" s="283">
        <v>44746</v>
      </c>
      <c r="P893" s="283">
        <v>44742</v>
      </c>
      <c r="Q893" s="284">
        <v>44742</v>
      </c>
      <c r="R893" s="285" t="s">
        <v>6464</v>
      </c>
      <c r="S893" s="284"/>
      <c r="T893" s="286" t="s">
        <v>1648</v>
      </c>
      <c r="U893" s="291" t="s">
        <v>2821</v>
      </c>
      <c r="V893" s="135" t="s">
        <v>5599</v>
      </c>
      <c r="W893" s="276" t="s">
        <v>7251</v>
      </c>
    </row>
    <row r="894" spans="1:23" s="272" customFormat="1" ht="18" customHeight="1" x14ac:dyDescent="0.3">
      <c r="A894" s="295" t="s">
        <v>1581</v>
      </c>
      <c r="B894" s="276" t="s">
        <v>630</v>
      </c>
      <c r="C894" s="277" t="s">
        <v>630</v>
      </c>
      <c r="D894" s="288"/>
      <c r="E894" s="279" t="s">
        <v>630</v>
      </c>
      <c r="F894" s="289">
        <v>44700</v>
      </c>
      <c r="G894" s="135" t="s">
        <v>6285</v>
      </c>
      <c r="H894" s="135" t="s">
        <v>686</v>
      </c>
      <c r="I894" s="281" t="s">
        <v>8862</v>
      </c>
      <c r="J894" s="281" t="s">
        <v>45</v>
      </c>
      <c r="K894" s="281" t="s">
        <v>9009</v>
      </c>
      <c r="L894" s="135" t="s">
        <v>87</v>
      </c>
      <c r="M894" s="5" t="s">
        <v>6286</v>
      </c>
      <c r="N894" s="282" t="s">
        <v>1253</v>
      </c>
      <c r="O894" s="283" t="s">
        <v>1253</v>
      </c>
      <c r="P894" s="283" t="s">
        <v>1253</v>
      </c>
      <c r="Q894" s="284" t="s">
        <v>1253</v>
      </c>
      <c r="R894" s="285" t="s">
        <v>4482</v>
      </c>
      <c r="S894" s="284"/>
      <c r="T894" s="286" t="s">
        <v>623</v>
      </c>
      <c r="U894" s="291" t="s">
        <v>2821</v>
      </c>
      <c r="V894" s="135"/>
      <c r="W894" s="276" t="s">
        <v>7252</v>
      </c>
    </row>
    <row r="895" spans="1:23" s="272" customFormat="1" ht="18" customHeight="1" x14ac:dyDescent="0.3">
      <c r="A895" s="295" t="s">
        <v>3627</v>
      </c>
      <c r="B895" s="135">
        <v>5089288</v>
      </c>
      <c r="C895" s="290" t="s">
        <v>6910</v>
      </c>
      <c r="D895" s="288">
        <v>44701</v>
      </c>
      <c r="E895" s="279" t="s">
        <v>594</v>
      </c>
      <c r="F895" s="289">
        <v>44701</v>
      </c>
      <c r="G895" s="135" t="s">
        <v>6289</v>
      </c>
      <c r="H895" s="135" t="s">
        <v>16</v>
      </c>
      <c r="I895" s="281" t="s">
        <v>7086</v>
      </c>
      <c r="J895" s="281" t="s">
        <v>622</v>
      </c>
      <c r="K895" s="281" t="s">
        <v>9007</v>
      </c>
      <c r="L895" s="135" t="s">
        <v>20</v>
      </c>
      <c r="M895" s="5" t="s">
        <v>6290</v>
      </c>
      <c r="N895" s="282">
        <v>44715</v>
      </c>
      <c r="O895" s="283">
        <v>44713</v>
      </c>
      <c r="P895" s="283">
        <v>44711</v>
      </c>
      <c r="Q895" s="284">
        <v>44711</v>
      </c>
      <c r="R895" s="285" t="s">
        <v>6544</v>
      </c>
      <c r="S895" s="284"/>
      <c r="T895" s="286" t="s">
        <v>605</v>
      </c>
      <c r="U895" s="291" t="s">
        <v>2821</v>
      </c>
      <c r="V895" s="135" t="s">
        <v>3901</v>
      </c>
      <c r="W895" s="276" t="s">
        <v>7253</v>
      </c>
    </row>
    <row r="896" spans="1:23" s="272" customFormat="1" ht="18" customHeight="1" x14ac:dyDescent="0.3">
      <c r="A896" s="295" t="s">
        <v>3627</v>
      </c>
      <c r="B896" s="329">
        <v>5152903</v>
      </c>
      <c r="C896" s="277" t="s">
        <v>7396</v>
      </c>
      <c r="D896" s="288">
        <v>44736</v>
      </c>
      <c r="E896" s="279" t="s">
        <v>594</v>
      </c>
      <c r="F896" s="289">
        <v>44701</v>
      </c>
      <c r="G896" s="135" t="s">
        <v>6291</v>
      </c>
      <c r="H896" s="135" t="s">
        <v>250</v>
      </c>
      <c r="I896" s="281" t="s">
        <v>4644</v>
      </c>
      <c r="J896" s="281" t="s">
        <v>645</v>
      </c>
      <c r="K896" s="281" t="s">
        <v>9002</v>
      </c>
      <c r="L896" s="135" t="s">
        <v>20</v>
      </c>
      <c r="M896" s="5" t="s">
        <v>6292</v>
      </c>
      <c r="N896" s="282">
        <v>44747</v>
      </c>
      <c r="O896" s="283">
        <v>44740</v>
      </c>
      <c r="P896" s="283">
        <v>44736</v>
      </c>
      <c r="Q896" s="284">
        <v>44739</v>
      </c>
      <c r="R896" s="285" t="s">
        <v>4490</v>
      </c>
      <c r="S896" s="284"/>
      <c r="T896" s="286" t="s">
        <v>623</v>
      </c>
      <c r="U896" s="291" t="s">
        <v>2821</v>
      </c>
      <c r="V896" s="135" t="s">
        <v>5599</v>
      </c>
      <c r="W896" s="276" t="s">
        <v>7254</v>
      </c>
    </row>
    <row r="897" spans="1:23" s="272" customFormat="1" ht="18" customHeight="1" x14ac:dyDescent="0.3">
      <c r="A897" s="295" t="s">
        <v>3627</v>
      </c>
      <c r="B897" s="83">
        <v>5204110</v>
      </c>
      <c r="C897" s="277" t="s">
        <v>8149</v>
      </c>
      <c r="D897" s="288">
        <v>44760</v>
      </c>
      <c r="E897" s="279" t="s">
        <v>594</v>
      </c>
      <c r="F897" s="289">
        <v>44703</v>
      </c>
      <c r="G897" s="194" t="s">
        <v>8191</v>
      </c>
      <c r="H897" s="135" t="s">
        <v>37</v>
      </c>
      <c r="I897" s="281" t="s">
        <v>685</v>
      </c>
      <c r="J897" s="281" t="s">
        <v>2943</v>
      </c>
      <c r="K897" s="281">
        <v>2400000</v>
      </c>
      <c r="L897" s="135" t="s">
        <v>40</v>
      </c>
      <c r="M897" s="328" t="s">
        <v>8192</v>
      </c>
      <c r="N897" s="282">
        <v>44794</v>
      </c>
      <c r="O897" s="283">
        <v>44773</v>
      </c>
      <c r="P897" s="283">
        <v>44770</v>
      </c>
      <c r="Q897" s="284">
        <v>44772</v>
      </c>
      <c r="R897" s="285" t="s">
        <v>6447</v>
      </c>
      <c r="S897" s="284"/>
      <c r="T897" s="286" t="s">
        <v>605</v>
      </c>
      <c r="U897" s="291" t="s">
        <v>2821</v>
      </c>
      <c r="V897" s="291" t="s">
        <v>3366</v>
      </c>
      <c r="W897" s="276" t="s">
        <v>7255</v>
      </c>
    </row>
    <row r="898" spans="1:23" s="272" customFormat="1" ht="18" customHeight="1" x14ac:dyDescent="0.3">
      <c r="A898" s="295" t="s">
        <v>3627</v>
      </c>
      <c r="B898" s="8">
        <v>5257125</v>
      </c>
      <c r="C898" s="277" t="s">
        <v>8770</v>
      </c>
      <c r="D898" s="288">
        <v>44796</v>
      </c>
      <c r="E898" s="279" t="s">
        <v>8466</v>
      </c>
      <c r="F898" s="289">
        <v>44703</v>
      </c>
      <c r="G898" s="194" t="s">
        <v>8724</v>
      </c>
      <c r="H898" s="135" t="s">
        <v>92</v>
      </c>
      <c r="I898" s="281" t="s">
        <v>2454</v>
      </c>
      <c r="J898" s="281" t="s">
        <v>18</v>
      </c>
      <c r="K898" s="281" t="s">
        <v>9005</v>
      </c>
      <c r="L898" s="135" t="s">
        <v>11</v>
      </c>
      <c r="M898" s="5" t="s">
        <v>6296</v>
      </c>
      <c r="N898" s="282">
        <v>0</v>
      </c>
      <c r="O898" s="283">
        <v>44804</v>
      </c>
      <c r="P898" s="283">
        <v>44796</v>
      </c>
      <c r="Q898" s="284" t="s">
        <v>1685</v>
      </c>
      <c r="R898" s="285" t="s">
        <v>4686</v>
      </c>
      <c r="S898" s="284"/>
      <c r="T898" s="286" t="s">
        <v>605</v>
      </c>
      <c r="U898" s="291" t="s">
        <v>2821</v>
      </c>
      <c r="V898" s="135"/>
      <c r="W898" s="276" t="s">
        <v>7256</v>
      </c>
    </row>
    <row r="899" spans="1:23" s="272" customFormat="1" ht="18" customHeight="1" x14ac:dyDescent="0.3">
      <c r="A899" s="295" t="s">
        <v>3627</v>
      </c>
      <c r="B899" s="124">
        <v>5039568</v>
      </c>
      <c r="C899" s="290" t="s">
        <v>6911</v>
      </c>
      <c r="D899" s="288">
        <v>44711</v>
      </c>
      <c r="E899" s="279" t="s">
        <v>594</v>
      </c>
      <c r="F899" s="289">
        <v>44703</v>
      </c>
      <c r="G899" s="135" t="s">
        <v>6293</v>
      </c>
      <c r="H899" s="194" t="s">
        <v>3567</v>
      </c>
      <c r="I899" s="281" t="s">
        <v>685</v>
      </c>
      <c r="J899" s="281" t="s">
        <v>38</v>
      </c>
      <c r="K899" s="281" t="s">
        <v>9001</v>
      </c>
      <c r="L899" s="135" t="s">
        <v>20</v>
      </c>
      <c r="M899" s="5" t="s">
        <v>6295</v>
      </c>
      <c r="N899" s="282">
        <v>44713</v>
      </c>
      <c r="O899" s="283">
        <v>44708</v>
      </c>
      <c r="P899" s="283">
        <v>44708</v>
      </c>
      <c r="Q899" s="284">
        <v>44708</v>
      </c>
      <c r="R899" s="285" t="s">
        <v>4489</v>
      </c>
      <c r="S899" s="284"/>
      <c r="T899" s="286" t="s">
        <v>623</v>
      </c>
      <c r="U899" s="291" t="s">
        <v>2821</v>
      </c>
      <c r="V899" s="135" t="s">
        <v>3901</v>
      </c>
      <c r="W899" s="276" t="s">
        <v>7940</v>
      </c>
    </row>
    <row r="900" spans="1:23" s="272" customFormat="1" ht="18" customHeight="1" x14ac:dyDescent="0.3">
      <c r="A900" s="295" t="s">
        <v>3627</v>
      </c>
      <c r="B900" s="292">
        <v>5145596</v>
      </c>
      <c r="C900" s="277" t="s">
        <v>7257</v>
      </c>
      <c r="D900" s="288">
        <v>44734</v>
      </c>
      <c r="E900" s="279" t="s">
        <v>594</v>
      </c>
      <c r="F900" s="289">
        <v>44704</v>
      </c>
      <c r="G900" s="135" t="s">
        <v>6297</v>
      </c>
      <c r="H900" s="135" t="s">
        <v>25</v>
      </c>
      <c r="I900" s="281" t="s">
        <v>17</v>
      </c>
      <c r="J900" s="281" t="s">
        <v>45</v>
      </c>
      <c r="K900" s="281" t="s">
        <v>9009</v>
      </c>
      <c r="L900" s="135" t="s">
        <v>20</v>
      </c>
      <c r="M900" s="5" t="s">
        <v>6298</v>
      </c>
      <c r="N900" s="282">
        <v>44744</v>
      </c>
      <c r="O900" s="283">
        <v>44740</v>
      </c>
      <c r="P900" s="283">
        <v>44739</v>
      </c>
      <c r="Q900" s="284">
        <v>44741</v>
      </c>
      <c r="R900" s="285" t="s">
        <v>4495</v>
      </c>
      <c r="S900" s="284"/>
      <c r="T900" s="286" t="s">
        <v>605</v>
      </c>
      <c r="U900" s="291" t="s">
        <v>2821</v>
      </c>
      <c r="V900" s="135" t="s">
        <v>5599</v>
      </c>
      <c r="W900" s="276" t="s">
        <v>7258</v>
      </c>
    </row>
    <row r="901" spans="1:23" s="272" customFormat="1" ht="18" customHeight="1" x14ac:dyDescent="0.3">
      <c r="A901" s="295" t="s">
        <v>3627</v>
      </c>
      <c r="B901" s="135">
        <v>5113290</v>
      </c>
      <c r="C901" s="290" t="s">
        <v>6912</v>
      </c>
      <c r="D901" s="288">
        <v>44711</v>
      </c>
      <c r="E901" s="279" t="s">
        <v>594</v>
      </c>
      <c r="F901" s="289">
        <v>44704</v>
      </c>
      <c r="G901" s="135" t="s">
        <v>6300</v>
      </c>
      <c r="H901" s="135" t="s">
        <v>6294</v>
      </c>
      <c r="I901" s="281" t="s">
        <v>8538</v>
      </c>
      <c r="J901" s="281" t="s">
        <v>626</v>
      </c>
      <c r="K901" s="281" t="s">
        <v>9003</v>
      </c>
      <c r="L901" s="135" t="s">
        <v>20</v>
      </c>
      <c r="M901" s="5" t="s">
        <v>6301</v>
      </c>
      <c r="N901" s="282">
        <v>44729</v>
      </c>
      <c r="O901" s="283">
        <v>44726</v>
      </c>
      <c r="P901" s="283">
        <v>44725</v>
      </c>
      <c r="Q901" s="284">
        <v>44726</v>
      </c>
      <c r="R901" s="285" t="s">
        <v>4687</v>
      </c>
      <c r="S901" s="284"/>
      <c r="T901" s="286" t="s">
        <v>623</v>
      </c>
      <c r="U901" s="291" t="s">
        <v>2821</v>
      </c>
      <c r="V901" s="135" t="s">
        <v>3901</v>
      </c>
      <c r="W901" s="276" t="s">
        <v>7259</v>
      </c>
    </row>
    <row r="902" spans="1:23" s="272" customFormat="1" ht="18" customHeight="1" x14ac:dyDescent="0.3">
      <c r="A902" s="295" t="s">
        <v>3627</v>
      </c>
      <c r="B902" s="124">
        <v>5107750</v>
      </c>
      <c r="C902" s="290" t="s">
        <v>6913</v>
      </c>
      <c r="D902" s="288">
        <v>44711</v>
      </c>
      <c r="E902" s="279" t="s">
        <v>594</v>
      </c>
      <c r="F902" s="289">
        <v>44705</v>
      </c>
      <c r="G902" s="135" t="s">
        <v>6302</v>
      </c>
      <c r="H902" s="135" t="s">
        <v>4712</v>
      </c>
      <c r="I902" s="281" t="s">
        <v>17</v>
      </c>
      <c r="J902" s="281" t="s">
        <v>45</v>
      </c>
      <c r="K902" s="281" t="s">
        <v>9009</v>
      </c>
      <c r="L902" s="135" t="s">
        <v>20</v>
      </c>
      <c r="M902" s="5" t="s">
        <v>6303</v>
      </c>
      <c r="N902" s="282">
        <v>44713</v>
      </c>
      <c r="O902" s="283">
        <v>44711</v>
      </c>
      <c r="P902" s="283">
        <v>44708</v>
      </c>
      <c r="Q902" s="284">
        <v>44712</v>
      </c>
      <c r="R902" s="285" t="s">
        <v>4482</v>
      </c>
      <c r="S902" s="284"/>
      <c r="T902" s="286" t="s">
        <v>605</v>
      </c>
      <c r="U902" s="291" t="s">
        <v>2821</v>
      </c>
      <c r="V902" s="135" t="s">
        <v>3901</v>
      </c>
      <c r="W902" s="276" t="s">
        <v>7260</v>
      </c>
    </row>
    <row r="903" spans="1:23" s="272" customFormat="1" ht="18" customHeight="1" x14ac:dyDescent="0.3">
      <c r="A903" s="295" t="s">
        <v>3627</v>
      </c>
      <c r="B903" s="135">
        <v>5089286</v>
      </c>
      <c r="C903" s="290" t="s">
        <v>6914</v>
      </c>
      <c r="D903" s="288">
        <v>44711</v>
      </c>
      <c r="E903" s="279" t="s">
        <v>594</v>
      </c>
      <c r="F903" s="289">
        <v>44706</v>
      </c>
      <c r="G903" s="135" t="s">
        <v>6310</v>
      </c>
      <c r="H903" s="135" t="s">
        <v>92</v>
      </c>
      <c r="I903" s="281" t="s">
        <v>2454</v>
      </c>
      <c r="J903" s="281" t="s">
        <v>38</v>
      </c>
      <c r="K903" s="281" t="s">
        <v>9001</v>
      </c>
      <c r="L903" s="135" t="s">
        <v>20</v>
      </c>
      <c r="M903" s="5" t="s">
        <v>6311</v>
      </c>
      <c r="N903" s="282">
        <v>44715</v>
      </c>
      <c r="O903" s="283">
        <v>44711</v>
      </c>
      <c r="P903" s="283">
        <v>44707</v>
      </c>
      <c r="Q903" s="284">
        <v>44711</v>
      </c>
      <c r="R903" s="285" t="s">
        <v>4489</v>
      </c>
      <c r="S903" s="284"/>
      <c r="T903" s="286" t="s">
        <v>605</v>
      </c>
      <c r="U903" s="291" t="s">
        <v>2821</v>
      </c>
      <c r="V903" s="135" t="s">
        <v>3901</v>
      </c>
      <c r="W903" s="276" t="s">
        <v>7261</v>
      </c>
    </row>
    <row r="904" spans="1:23" s="272" customFormat="1" ht="18" customHeight="1" x14ac:dyDescent="0.3">
      <c r="A904" s="295" t="s">
        <v>5</v>
      </c>
      <c r="B904" s="124" t="s">
        <v>319</v>
      </c>
      <c r="C904" s="277"/>
      <c r="D904" s="288"/>
      <c r="E904" s="279"/>
      <c r="F904" s="289">
        <v>44706</v>
      </c>
      <c r="G904" s="135" t="s">
        <v>6308</v>
      </c>
      <c r="H904" s="135" t="s">
        <v>137</v>
      </c>
      <c r="I904" s="281" t="s">
        <v>17</v>
      </c>
      <c r="J904" s="281" t="s">
        <v>45</v>
      </c>
      <c r="K904" s="281" t="s">
        <v>9009</v>
      </c>
      <c r="L904" s="135" t="s">
        <v>20</v>
      </c>
      <c r="M904" s="5" t="s">
        <v>6309</v>
      </c>
      <c r="N904" s="282"/>
      <c r="O904" s="283"/>
      <c r="P904" s="283"/>
      <c r="Q904" s="284"/>
      <c r="R904" s="285" t="s">
        <v>4495</v>
      </c>
      <c r="S904" s="284"/>
      <c r="T904" s="286" t="s">
        <v>605</v>
      </c>
      <c r="U904" s="291" t="s">
        <v>2821</v>
      </c>
      <c r="V904" s="135"/>
      <c r="W904" s="276" t="s">
        <v>7262</v>
      </c>
    </row>
    <row r="905" spans="1:23" s="272" customFormat="1" ht="18" customHeight="1" x14ac:dyDescent="0.3">
      <c r="A905" s="295" t="s">
        <v>3627</v>
      </c>
      <c r="B905" s="135">
        <v>5092809</v>
      </c>
      <c r="C905" s="290" t="s">
        <v>6915</v>
      </c>
      <c r="D905" s="288">
        <v>44711</v>
      </c>
      <c r="E905" s="279" t="s">
        <v>594</v>
      </c>
      <c r="F905" s="289">
        <v>44706</v>
      </c>
      <c r="G905" s="135" t="s">
        <v>6304</v>
      </c>
      <c r="H905" s="135" t="s">
        <v>116</v>
      </c>
      <c r="I905" s="281" t="s">
        <v>2454</v>
      </c>
      <c r="J905" s="281" t="s">
        <v>2943</v>
      </c>
      <c r="K905" s="281">
        <v>2400000</v>
      </c>
      <c r="L905" s="135" t="s">
        <v>20</v>
      </c>
      <c r="M905" s="5" t="s">
        <v>6305</v>
      </c>
      <c r="N905" s="282">
        <v>44716</v>
      </c>
      <c r="O905" s="283">
        <v>44712</v>
      </c>
      <c r="P905" s="283">
        <v>44711</v>
      </c>
      <c r="Q905" s="284">
        <v>44712</v>
      </c>
      <c r="R905" s="285" t="s">
        <v>6447</v>
      </c>
      <c r="S905" s="284"/>
      <c r="T905" s="286" t="s">
        <v>605</v>
      </c>
      <c r="U905" s="291" t="s">
        <v>2821</v>
      </c>
      <c r="V905" s="135" t="s">
        <v>3901</v>
      </c>
      <c r="W905" s="276" t="s">
        <v>7263</v>
      </c>
    </row>
    <row r="906" spans="1:23" s="272" customFormat="1" ht="18" customHeight="1" x14ac:dyDescent="0.3">
      <c r="A906" s="295" t="s">
        <v>1581</v>
      </c>
      <c r="B906" s="276" t="s">
        <v>630</v>
      </c>
      <c r="C906" s="277" t="s">
        <v>630</v>
      </c>
      <c r="D906" s="288">
        <v>44737</v>
      </c>
      <c r="E906" s="279" t="s">
        <v>630</v>
      </c>
      <c r="F906" s="289">
        <v>44706</v>
      </c>
      <c r="G906" s="135" t="s">
        <v>6306</v>
      </c>
      <c r="H906" s="135" t="s">
        <v>4150</v>
      </c>
      <c r="I906" s="281" t="s">
        <v>17</v>
      </c>
      <c r="J906" s="281" t="s">
        <v>45</v>
      </c>
      <c r="K906" s="281" t="s">
        <v>9009</v>
      </c>
      <c r="L906" s="135" t="s">
        <v>1021</v>
      </c>
      <c r="M906" s="5" t="s">
        <v>6307</v>
      </c>
      <c r="N906" s="282" t="s">
        <v>1253</v>
      </c>
      <c r="O906" s="283" t="s">
        <v>1253</v>
      </c>
      <c r="P906" s="283" t="s">
        <v>1253</v>
      </c>
      <c r="Q906" s="284" t="s">
        <v>1253</v>
      </c>
      <c r="R906" s="285" t="s">
        <v>4495</v>
      </c>
      <c r="S906" s="280" t="s">
        <v>1253</v>
      </c>
      <c r="T906" s="286" t="s">
        <v>623</v>
      </c>
      <c r="U906" s="291" t="s">
        <v>2821</v>
      </c>
      <c r="V906" s="135"/>
      <c r="W906" s="276" t="s">
        <v>630</v>
      </c>
    </row>
    <row r="907" spans="1:23" s="272" customFormat="1" ht="18" customHeight="1" x14ac:dyDescent="0.3">
      <c r="A907" s="295" t="s">
        <v>3627</v>
      </c>
      <c r="B907" s="124">
        <v>5107754</v>
      </c>
      <c r="C907" s="290" t="s">
        <v>6916</v>
      </c>
      <c r="D907" s="288">
        <v>44713</v>
      </c>
      <c r="E907" s="279" t="s">
        <v>594</v>
      </c>
      <c r="F907" s="289">
        <v>44707</v>
      </c>
      <c r="G907" s="135" t="s">
        <v>6314</v>
      </c>
      <c r="H907" s="135" t="s">
        <v>3708</v>
      </c>
      <c r="I907" s="281" t="s">
        <v>2454</v>
      </c>
      <c r="J907" s="281" t="s">
        <v>45</v>
      </c>
      <c r="K907" s="281" t="s">
        <v>9009</v>
      </c>
      <c r="L907" s="135" t="s">
        <v>20</v>
      </c>
      <c r="M907" s="5" t="s">
        <v>6315</v>
      </c>
      <c r="N907" s="282">
        <v>44726</v>
      </c>
      <c r="O907" s="283">
        <v>44726</v>
      </c>
      <c r="P907" s="283">
        <v>44726</v>
      </c>
      <c r="Q907" s="284">
        <v>44726</v>
      </c>
      <c r="R907" s="285" t="s">
        <v>4482</v>
      </c>
      <c r="S907" s="284"/>
      <c r="T907" s="286" t="s">
        <v>605</v>
      </c>
      <c r="U907" s="291" t="s">
        <v>2821</v>
      </c>
      <c r="V907" s="135" t="s">
        <v>3901</v>
      </c>
      <c r="W907" s="276" t="s">
        <v>7264</v>
      </c>
    </row>
    <row r="908" spans="1:23" s="272" customFormat="1" ht="18" customHeight="1" x14ac:dyDescent="0.3">
      <c r="A908" s="295" t="s">
        <v>1581</v>
      </c>
      <c r="B908" s="276" t="s">
        <v>630</v>
      </c>
      <c r="C908" s="277" t="s">
        <v>630</v>
      </c>
      <c r="D908" s="288">
        <v>44734</v>
      </c>
      <c r="E908" s="279" t="s">
        <v>630</v>
      </c>
      <c r="F908" s="289">
        <v>44707</v>
      </c>
      <c r="G908" s="135" t="s">
        <v>6312</v>
      </c>
      <c r="H908" s="135" t="s">
        <v>57</v>
      </c>
      <c r="I908" s="281" t="s">
        <v>8538</v>
      </c>
      <c r="J908" s="281" t="s">
        <v>45</v>
      </c>
      <c r="K908" s="281" t="s">
        <v>9009</v>
      </c>
      <c r="L908" s="135" t="s">
        <v>87</v>
      </c>
      <c r="M908" s="5" t="s">
        <v>6313</v>
      </c>
      <c r="N908" s="282" t="s">
        <v>1253</v>
      </c>
      <c r="O908" s="283" t="s">
        <v>1253</v>
      </c>
      <c r="P908" s="283" t="s">
        <v>1253</v>
      </c>
      <c r="Q908" s="284" t="s">
        <v>1253</v>
      </c>
      <c r="R908" s="285" t="s">
        <v>4495</v>
      </c>
      <c r="S908" s="280" t="s">
        <v>1253</v>
      </c>
      <c r="T908" s="286" t="s">
        <v>605</v>
      </c>
      <c r="U908" s="291" t="s">
        <v>2821</v>
      </c>
      <c r="V908" s="135"/>
      <c r="W908" s="276" t="s">
        <v>630</v>
      </c>
    </row>
    <row r="909" spans="1:23" s="272" customFormat="1" ht="18" customHeight="1" x14ac:dyDescent="0.3">
      <c r="A909" s="295" t="s">
        <v>1581</v>
      </c>
      <c r="B909" s="276" t="s">
        <v>630</v>
      </c>
      <c r="C909" s="277" t="s">
        <v>630</v>
      </c>
      <c r="D909" s="288">
        <v>44747</v>
      </c>
      <c r="E909" s="279" t="s">
        <v>630</v>
      </c>
      <c r="F909" s="289">
        <v>44708</v>
      </c>
      <c r="G909" s="135" t="s">
        <v>7441</v>
      </c>
      <c r="H909" s="135" t="s">
        <v>6043</v>
      </c>
      <c r="I909" s="281" t="s">
        <v>4644</v>
      </c>
      <c r="J909" s="281" t="s">
        <v>2943</v>
      </c>
      <c r="K909" s="281">
        <v>2400000</v>
      </c>
      <c r="L909" s="135" t="s">
        <v>11</v>
      </c>
      <c r="M909" s="5" t="s">
        <v>7107</v>
      </c>
      <c r="N909" s="282" t="s">
        <v>1253</v>
      </c>
      <c r="O909" s="283" t="s">
        <v>1253</v>
      </c>
      <c r="P909" s="283" t="s">
        <v>1253</v>
      </c>
      <c r="Q909" s="284" t="s">
        <v>1253</v>
      </c>
      <c r="R909" s="285" t="s">
        <v>6447</v>
      </c>
      <c r="S909" s="280" t="s">
        <v>1253</v>
      </c>
      <c r="T909" s="286" t="s">
        <v>623</v>
      </c>
      <c r="U909" s="291" t="s">
        <v>2821</v>
      </c>
      <c r="V909" s="135"/>
      <c r="W909" s="276" t="s">
        <v>630</v>
      </c>
    </row>
    <row r="910" spans="1:23" s="272" customFormat="1" ht="18" customHeight="1" x14ac:dyDescent="0.3">
      <c r="A910" s="295" t="s">
        <v>3627</v>
      </c>
      <c r="B910" s="124">
        <v>5102691</v>
      </c>
      <c r="C910" s="290" t="s">
        <v>6917</v>
      </c>
      <c r="D910" s="288">
        <v>44712</v>
      </c>
      <c r="E910" s="279" t="s">
        <v>594</v>
      </c>
      <c r="F910" s="289">
        <v>44709</v>
      </c>
      <c r="G910" s="135" t="s">
        <v>6317</v>
      </c>
      <c r="H910" s="135" t="s">
        <v>3708</v>
      </c>
      <c r="I910" s="281" t="s">
        <v>2454</v>
      </c>
      <c r="J910" s="281" t="s">
        <v>38</v>
      </c>
      <c r="K910" s="281" t="s">
        <v>9001</v>
      </c>
      <c r="L910" s="135" t="s">
        <v>20</v>
      </c>
      <c r="M910" s="5" t="s">
        <v>6318</v>
      </c>
      <c r="N910" s="282">
        <v>44714</v>
      </c>
      <c r="O910" s="283">
        <v>44713</v>
      </c>
      <c r="P910" s="283">
        <v>44712</v>
      </c>
      <c r="Q910" s="284">
        <v>44712</v>
      </c>
      <c r="R910" s="285" t="s">
        <v>4486</v>
      </c>
      <c r="S910" s="284"/>
      <c r="T910" s="286" t="s">
        <v>2564</v>
      </c>
      <c r="U910" s="291" t="s">
        <v>2821</v>
      </c>
      <c r="V910" s="135" t="s">
        <v>3901</v>
      </c>
      <c r="W910" s="276" t="s">
        <v>7266</v>
      </c>
    </row>
    <row r="911" spans="1:23" s="272" customFormat="1" ht="18" customHeight="1" x14ac:dyDescent="0.3">
      <c r="A911" s="295" t="s">
        <v>5</v>
      </c>
      <c r="B911" s="124" t="s">
        <v>319</v>
      </c>
      <c r="C911" s="277"/>
      <c r="D911" s="288"/>
      <c r="E911" s="279"/>
      <c r="F911" s="289">
        <v>44709</v>
      </c>
      <c r="G911" s="135" t="s">
        <v>6319</v>
      </c>
      <c r="H911" s="135" t="s">
        <v>92</v>
      </c>
      <c r="I911" s="281" t="s">
        <v>2454</v>
      </c>
      <c r="J911" s="281" t="s">
        <v>38</v>
      </c>
      <c r="K911" s="281" t="s">
        <v>9001</v>
      </c>
      <c r="L911" s="135" t="s">
        <v>20</v>
      </c>
      <c r="M911" s="5" t="s">
        <v>6320</v>
      </c>
      <c r="N911" s="282"/>
      <c r="O911" s="283"/>
      <c r="P911" s="283"/>
      <c r="Q911" s="284"/>
      <c r="R911" s="285" t="s">
        <v>4489</v>
      </c>
      <c r="S911" s="284"/>
      <c r="T911" s="286" t="s">
        <v>605</v>
      </c>
      <c r="U911" s="291" t="s">
        <v>2821</v>
      </c>
      <c r="V911" s="135"/>
      <c r="W911" s="276" t="s">
        <v>7267</v>
      </c>
    </row>
    <row r="912" spans="1:23" s="272" customFormat="1" ht="18" customHeight="1" x14ac:dyDescent="0.3">
      <c r="A912" s="295" t="s">
        <v>3627</v>
      </c>
      <c r="B912" s="124">
        <v>5107753</v>
      </c>
      <c r="C912" s="290" t="s">
        <v>6918</v>
      </c>
      <c r="D912" s="288">
        <v>44711</v>
      </c>
      <c r="E912" s="279" t="s">
        <v>594</v>
      </c>
      <c r="F912" s="289">
        <v>44709</v>
      </c>
      <c r="G912" s="135" t="s">
        <v>6322</v>
      </c>
      <c r="H912" s="135" t="s">
        <v>175</v>
      </c>
      <c r="I912" s="281" t="s">
        <v>8863</v>
      </c>
      <c r="J912" s="281" t="s">
        <v>45</v>
      </c>
      <c r="K912" s="281" t="s">
        <v>9009</v>
      </c>
      <c r="L912" s="135" t="s">
        <v>20</v>
      </c>
      <c r="M912" s="5" t="s">
        <v>6323</v>
      </c>
      <c r="N912" s="282">
        <v>44723</v>
      </c>
      <c r="O912" s="283">
        <v>44717</v>
      </c>
      <c r="P912" s="283">
        <v>44718</v>
      </c>
      <c r="Q912" s="284">
        <v>44718</v>
      </c>
      <c r="R912" s="285" t="s">
        <v>4482</v>
      </c>
      <c r="S912" s="284"/>
      <c r="T912" s="286" t="s">
        <v>623</v>
      </c>
      <c r="U912" s="291" t="s">
        <v>2821</v>
      </c>
      <c r="V912" s="135" t="s">
        <v>3901</v>
      </c>
      <c r="W912" s="276" t="s">
        <v>7268</v>
      </c>
    </row>
    <row r="913" spans="1:23" s="272" customFormat="1" ht="18" customHeight="1" x14ac:dyDescent="0.3">
      <c r="A913" s="295" t="s">
        <v>3627</v>
      </c>
      <c r="B913" s="124">
        <v>5092810</v>
      </c>
      <c r="C913" s="290" t="s">
        <v>6919</v>
      </c>
      <c r="D913" s="288">
        <v>44711</v>
      </c>
      <c r="E913" s="279" t="s">
        <v>594</v>
      </c>
      <c r="F913" s="289">
        <v>44709</v>
      </c>
      <c r="G913" s="135" t="s">
        <v>6324</v>
      </c>
      <c r="H913" s="135" t="s">
        <v>4712</v>
      </c>
      <c r="I913" s="281" t="s">
        <v>17</v>
      </c>
      <c r="J913" s="281" t="s">
        <v>2943</v>
      </c>
      <c r="K913" s="281">
        <v>2400000</v>
      </c>
      <c r="L913" s="135" t="s">
        <v>20</v>
      </c>
      <c r="M913" s="5" t="s">
        <v>6325</v>
      </c>
      <c r="N913" s="282">
        <v>44728</v>
      </c>
      <c r="O913" s="283">
        <v>44727</v>
      </c>
      <c r="P913" s="283">
        <v>44726</v>
      </c>
      <c r="Q913" s="284">
        <v>44727</v>
      </c>
      <c r="R913" s="285" t="s">
        <v>6447</v>
      </c>
      <c r="S913" s="284"/>
      <c r="T913" s="286" t="s">
        <v>623</v>
      </c>
      <c r="U913" s="291" t="s">
        <v>2821</v>
      </c>
      <c r="V913" s="135" t="s">
        <v>3901</v>
      </c>
      <c r="W913" s="276" t="s">
        <v>7269</v>
      </c>
    </row>
    <row r="914" spans="1:23" s="272" customFormat="1" ht="18" customHeight="1" x14ac:dyDescent="0.3">
      <c r="A914" s="295" t="s">
        <v>3627</v>
      </c>
      <c r="B914" s="124">
        <v>5086319</v>
      </c>
      <c r="C914" s="290" t="s">
        <v>6920</v>
      </c>
      <c r="D914" s="288">
        <v>44711</v>
      </c>
      <c r="E914" s="279" t="s">
        <v>594</v>
      </c>
      <c r="F914" s="288">
        <v>44711</v>
      </c>
      <c r="G914" s="135" t="s">
        <v>6334</v>
      </c>
      <c r="H914" s="135" t="s">
        <v>137</v>
      </c>
      <c r="I914" s="281" t="s">
        <v>17</v>
      </c>
      <c r="J914" s="281" t="s">
        <v>626</v>
      </c>
      <c r="K914" s="281" t="s">
        <v>9003</v>
      </c>
      <c r="L914" s="135" t="s">
        <v>52</v>
      </c>
      <c r="M914" s="5" t="s">
        <v>6338</v>
      </c>
      <c r="N914" s="282">
        <v>44714</v>
      </c>
      <c r="O914" s="283">
        <v>44712</v>
      </c>
      <c r="P914" s="283">
        <v>44712</v>
      </c>
      <c r="Q914" s="284">
        <v>44712</v>
      </c>
      <c r="R914" s="285" t="s">
        <v>4687</v>
      </c>
      <c r="S914" s="284"/>
      <c r="T914" s="286" t="s">
        <v>2564</v>
      </c>
      <c r="U914" s="291" t="s">
        <v>2821</v>
      </c>
      <c r="V914" s="135" t="s">
        <v>3901</v>
      </c>
      <c r="W914" s="276" t="s">
        <v>7270</v>
      </c>
    </row>
    <row r="915" spans="1:23" s="272" customFormat="1" ht="18" customHeight="1" x14ac:dyDescent="0.3">
      <c r="A915" s="295" t="s">
        <v>5</v>
      </c>
      <c r="B915" s="124" t="s">
        <v>7918</v>
      </c>
      <c r="C915" s="277" t="s">
        <v>3905</v>
      </c>
      <c r="D915" s="288">
        <v>44762</v>
      </c>
      <c r="E915" s="279"/>
      <c r="F915" s="288">
        <v>44711</v>
      </c>
      <c r="G915" s="135" t="s">
        <v>6340</v>
      </c>
      <c r="H915" s="135" t="s">
        <v>3567</v>
      </c>
      <c r="I915" s="281" t="s">
        <v>685</v>
      </c>
      <c r="J915" s="281" t="s">
        <v>626</v>
      </c>
      <c r="K915" s="281" t="s">
        <v>9003</v>
      </c>
      <c r="L915" s="135" t="s">
        <v>20</v>
      </c>
      <c r="M915" s="5" t="s">
        <v>6339</v>
      </c>
      <c r="N915" s="282"/>
      <c r="O915" s="283"/>
      <c r="P915" s="283"/>
      <c r="Q915" s="284"/>
      <c r="R915" s="285" t="s">
        <v>6464</v>
      </c>
      <c r="S915" s="284"/>
      <c r="T915" s="286" t="s">
        <v>623</v>
      </c>
      <c r="U915" s="291" t="s">
        <v>2821</v>
      </c>
      <c r="V915" s="135"/>
      <c r="W915" s="276" t="s">
        <v>7271</v>
      </c>
    </row>
    <row r="916" spans="1:23" s="272" customFormat="1" ht="18" customHeight="1" x14ac:dyDescent="0.3">
      <c r="A916" s="295" t="s">
        <v>3627</v>
      </c>
      <c r="B916" s="124">
        <v>5100841</v>
      </c>
      <c r="C916" s="290" t="s">
        <v>6921</v>
      </c>
      <c r="D916" s="288">
        <v>44711</v>
      </c>
      <c r="E916" s="279" t="s">
        <v>594</v>
      </c>
      <c r="F916" s="288">
        <v>44711</v>
      </c>
      <c r="G916" s="135" t="s">
        <v>6331</v>
      </c>
      <c r="H916" s="135" t="s">
        <v>175</v>
      </c>
      <c r="I916" s="281" t="s">
        <v>8863</v>
      </c>
      <c r="J916" s="281" t="s">
        <v>626</v>
      </c>
      <c r="K916" s="281" t="s">
        <v>9003</v>
      </c>
      <c r="L916" s="135" t="s">
        <v>52</v>
      </c>
      <c r="M916" s="5" t="s">
        <v>6357</v>
      </c>
      <c r="N916" s="282">
        <v>44718</v>
      </c>
      <c r="O916" s="283">
        <v>44717</v>
      </c>
      <c r="P916" s="283">
        <v>44718</v>
      </c>
      <c r="Q916" s="284">
        <v>44718</v>
      </c>
      <c r="R916" s="285" t="s">
        <v>4687</v>
      </c>
      <c r="S916" s="284"/>
      <c r="T916" s="286" t="s">
        <v>1648</v>
      </c>
      <c r="U916" s="291" t="s">
        <v>2821</v>
      </c>
      <c r="V916" s="135" t="s">
        <v>3901</v>
      </c>
      <c r="W916" s="276" t="s">
        <v>7272</v>
      </c>
    </row>
    <row r="917" spans="1:23" s="272" customFormat="1" ht="18" customHeight="1" x14ac:dyDescent="0.3">
      <c r="A917" s="295" t="s">
        <v>5</v>
      </c>
      <c r="B917" s="124" t="s">
        <v>1883</v>
      </c>
      <c r="C917" s="277"/>
      <c r="D917" s="288">
        <v>44792</v>
      </c>
      <c r="E917" s="279"/>
      <c r="F917" s="288">
        <v>44711</v>
      </c>
      <c r="G917" s="135" t="s">
        <v>6333</v>
      </c>
      <c r="H917" s="135" t="s">
        <v>3567</v>
      </c>
      <c r="I917" s="281" t="s">
        <v>685</v>
      </c>
      <c r="J917" s="281" t="s">
        <v>18</v>
      </c>
      <c r="K917" s="281" t="s">
        <v>9005</v>
      </c>
      <c r="L917" s="135" t="s">
        <v>20</v>
      </c>
      <c r="M917" s="5" t="s">
        <v>6355</v>
      </c>
      <c r="N917" s="282"/>
      <c r="O917" s="283"/>
      <c r="P917" s="283"/>
      <c r="Q917" s="284"/>
      <c r="R917" s="285" t="s">
        <v>4685</v>
      </c>
      <c r="S917" s="284"/>
      <c r="T917" s="286" t="s">
        <v>623</v>
      </c>
      <c r="U917" s="291" t="s">
        <v>2821</v>
      </c>
      <c r="V917" s="135"/>
      <c r="W917" s="276" t="s">
        <v>7273</v>
      </c>
    </row>
    <row r="918" spans="1:23" s="272" customFormat="1" ht="18" customHeight="1" x14ac:dyDescent="0.3">
      <c r="A918" s="295" t="s">
        <v>3627</v>
      </c>
      <c r="B918" s="135">
        <v>5135575</v>
      </c>
      <c r="C918" s="290" t="s">
        <v>6955</v>
      </c>
      <c r="D918" s="288">
        <v>44718</v>
      </c>
      <c r="E918" s="279" t="s">
        <v>594</v>
      </c>
      <c r="F918" s="288">
        <v>44711</v>
      </c>
      <c r="G918" s="135" t="s">
        <v>6326</v>
      </c>
      <c r="H918" s="135" t="s">
        <v>57</v>
      </c>
      <c r="I918" s="281" t="s">
        <v>8538</v>
      </c>
      <c r="J918" s="281" t="s">
        <v>18</v>
      </c>
      <c r="K918" s="281" t="s">
        <v>9005</v>
      </c>
      <c r="L918" s="135" t="s">
        <v>11</v>
      </c>
      <c r="M918" s="5" t="s">
        <v>6347</v>
      </c>
      <c r="N918" s="282">
        <v>44731</v>
      </c>
      <c r="O918" s="283">
        <v>44729</v>
      </c>
      <c r="P918" s="283">
        <v>44723</v>
      </c>
      <c r="Q918" s="284" t="s">
        <v>1685</v>
      </c>
      <c r="R918" s="285" t="s">
        <v>6708</v>
      </c>
      <c r="S918" s="284"/>
      <c r="T918" s="286" t="s">
        <v>605</v>
      </c>
      <c r="U918" s="291" t="s">
        <v>2821</v>
      </c>
      <c r="V918" s="135" t="s">
        <v>3901</v>
      </c>
      <c r="W918" s="276" t="s">
        <v>7274</v>
      </c>
    </row>
    <row r="919" spans="1:23" s="272" customFormat="1" ht="18" customHeight="1" x14ac:dyDescent="0.3">
      <c r="A919" s="295" t="s">
        <v>5</v>
      </c>
      <c r="B919" s="124" t="s">
        <v>319</v>
      </c>
      <c r="C919" s="277"/>
      <c r="D919" s="288"/>
      <c r="E919" s="279"/>
      <c r="F919" s="288">
        <v>44711</v>
      </c>
      <c r="G919" s="135" t="s">
        <v>6327</v>
      </c>
      <c r="H919" s="135" t="s">
        <v>25</v>
      </c>
      <c r="I919" s="281" t="s">
        <v>17</v>
      </c>
      <c r="J919" s="281" t="s">
        <v>18</v>
      </c>
      <c r="K919" s="281" t="s">
        <v>9005</v>
      </c>
      <c r="L919" s="135" t="s">
        <v>87</v>
      </c>
      <c r="M919" s="5" t="s">
        <v>6359</v>
      </c>
      <c r="N919" s="282"/>
      <c r="O919" s="283"/>
      <c r="P919" s="283"/>
      <c r="Q919" s="284"/>
      <c r="R919" s="285" t="s">
        <v>6708</v>
      </c>
      <c r="S919" s="284"/>
      <c r="T919" s="286" t="s">
        <v>605</v>
      </c>
      <c r="U919" s="291" t="s">
        <v>2821</v>
      </c>
      <c r="V919" s="135"/>
      <c r="W919" s="276" t="s">
        <v>7275</v>
      </c>
    </row>
    <row r="920" spans="1:23" s="272" customFormat="1" ht="18" customHeight="1" x14ac:dyDescent="0.3">
      <c r="A920" s="295" t="s">
        <v>3627</v>
      </c>
      <c r="B920" s="135">
        <v>5116828</v>
      </c>
      <c r="C920" s="290" t="s">
        <v>7025</v>
      </c>
      <c r="D920" s="288">
        <v>44726</v>
      </c>
      <c r="E920" s="279" t="s">
        <v>594</v>
      </c>
      <c r="F920" s="288">
        <v>44711</v>
      </c>
      <c r="G920" s="135" t="s">
        <v>7676</v>
      </c>
      <c r="H920" s="135" t="s">
        <v>175</v>
      </c>
      <c r="I920" s="281" t="s">
        <v>8863</v>
      </c>
      <c r="J920" s="281" t="s">
        <v>18</v>
      </c>
      <c r="K920" s="281" t="s">
        <v>9005</v>
      </c>
      <c r="L920" s="135" t="s">
        <v>20</v>
      </c>
      <c r="M920" s="5" t="s">
        <v>6358</v>
      </c>
      <c r="N920" s="282">
        <v>44731</v>
      </c>
      <c r="O920" s="283">
        <v>44726</v>
      </c>
      <c r="P920" s="283">
        <v>44726</v>
      </c>
      <c r="Q920" s="284">
        <v>44727</v>
      </c>
      <c r="R920" s="285" t="s">
        <v>4686</v>
      </c>
      <c r="S920" s="284"/>
      <c r="T920" s="286" t="s">
        <v>609</v>
      </c>
      <c r="U920" s="291" t="s">
        <v>2821</v>
      </c>
      <c r="V920" s="135" t="s">
        <v>3901</v>
      </c>
      <c r="W920" s="276" t="s">
        <v>7677</v>
      </c>
    </row>
    <row r="921" spans="1:23" s="272" customFormat="1" ht="18" customHeight="1" x14ac:dyDescent="0.3">
      <c r="A921" s="295" t="s">
        <v>3627</v>
      </c>
      <c r="B921" s="328">
        <v>5223314</v>
      </c>
      <c r="C921" s="277" t="s">
        <v>8184</v>
      </c>
      <c r="D921" s="288">
        <v>44770</v>
      </c>
      <c r="E921" s="279" t="s">
        <v>594</v>
      </c>
      <c r="F921" s="288">
        <v>44711</v>
      </c>
      <c r="G921" s="135" t="s">
        <v>6328</v>
      </c>
      <c r="H921" s="135" t="s">
        <v>6043</v>
      </c>
      <c r="I921" s="281" t="s">
        <v>4644</v>
      </c>
      <c r="J921" s="281" t="s">
        <v>18</v>
      </c>
      <c r="K921" s="281" t="s">
        <v>9005</v>
      </c>
      <c r="L921" s="135" t="s">
        <v>87</v>
      </c>
      <c r="M921" s="5" t="s">
        <v>6346</v>
      </c>
      <c r="N921" s="282">
        <v>44802</v>
      </c>
      <c r="O921" s="283">
        <v>44797</v>
      </c>
      <c r="P921" s="283">
        <v>44795</v>
      </c>
      <c r="Q921" s="284" t="s">
        <v>1685</v>
      </c>
      <c r="R921" s="285" t="s">
        <v>4685</v>
      </c>
      <c r="S921" s="284"/>
      <c r="T921" s="286" t="s">
        <v>623</v>
      </c>
      <c r="U921" s="291" t="s">
        <v>2821</v>
      </c>
      <c r="V921" s="291" t="s">
        <v>3366</v>
      </c>
      <c r="W921" s="276" t="s">
        <v>7276</v>
      </c>
    </row>
    <row r="922" spans="1:23" s="272" customFormat="1" ht="18" customHeight="1" x14ac:dyDescent="0.3">
      <c r="A922" s="295" t="s">
        <v>1581</v>
      </c>
      <c r="B922" s="276" t="s">
        <v>630</v>
      </c>
      <c r="C922" s="277" t="s">
        <v>630</v>
      </c>
      <c r="D922" s="288">
        <v>44789</v>
      </c>
      <c r="E922" s="279" t="s">
        <v>630</v>
      </c>
      <c r="F922" s="288">
        <v>44711</v>
      </c>
      <c r="G922" s="135" t="s">
        <v>6329</v>
      </c>
      <c r="H922" s="135" t="s">
        <v>4150</v>
      </c>
      <c r="I922" s="281" t="s">
        <v>17</v>
      </c>
      <c r="J922" s="281" t="s">
        <v>626</v>
      </c>
      <c r="K922" s="281" t="s">
        <v>9003</v>
      </c>
      <c r="L922" s="194" t="s">
        <v>20</v>
      </c>
      <c r="M922" s="5" t="s">
        <v>6348</v>
      </c>
      <c r="N922" s="282" t="s">
        <v>1253</v>
      </c>
      <c r="O922" s="283" t="s">
        <v>1253</v>
      </c>
      <c r="P922" s="283" t="s">
        <v>1253</v>
      </c>
      <c r="Q922" s="284" t="s">
        <v>1253</v>
      </c>
      <c r="R922" s="285" t="s">
        <v>6464</v>
      </c>
      <c r="S922" s="280" t="s">
        <v>1253</v>
      </c>
      <c r="T922" s="286" t="s">
        <v>623</v>
      </c>
      <c r="U922" s="291" t="s">
        <v>2821</v>
      </c>
      <c r="V922" s="135"/>
      <c r="W922" s="319" t="s">
        <v>8546</v>
      </c>
    </row>
    <row r="923" spans="1:23" s="272" customFormat="1" ht="18" customHeight="1" x14ac:dyDescent="0.3">
      <c r="A923" s="295" t="s">
        <v>3627</v>
      </c>
      <c r="B923" s="135">
        <v>5162859</v>
      </c>
      <c r="C923" s="277" t="s">
        <v>7397</v>
      </c>
      <c r="D923" s="288">
        <v>44734</v>
      </c>
      <c r="E923" s="279" t="s">
        <v>594</v>
      </c>
      <c r="F923" s="288">
        <v>44711</v>
      </c>
      <c r="G923" s="135" t="s">
        <v>6330</v>
      </c>
      <c r="H923" s="135" t="s">
        <v>175</v>
      </c>
      <c r="I923" s="281" t="s">
        <v>8863</v>
      </c>
      <c r="J923" s="281" t="s">
        <v>626</v>
      </c>
      <c r="K923" s="281" t="s">
        <v>9003</v>
      </c>
      <c r="L923" s="135" t="s">
        <v>52</v>
      </c>
      <c r="M923" s="5" t="s">
        <v>6356</v>
      </c>
      <c r="N923" s="282">
        <v>44745</v>
      </c>
      <c r="O923" s="283">
        <v>44741</v>
      </c>
      <c r="P923" s="283">
        <v>44737</v>
      </c>
      <c r="Q923" s="284">
        <v>44742</v>
      </c>
      <c r="R923" s="285" t="s">
        <v>4687</v>
      </c>
      <c r="S923" s="284"/>
      <c r="T923" s="286" t="s">
        <v>623</v>
      </c>
      <c r="U923" s="291" t="s">
        <v>2821</v>
      </c>
      <c r="V923" s="135" t="s">
        <v>5599</v>
      </c>
      <c r="W923" s="276" t="s">
        <v>7277</v>
      </c>
    </row>
    <row r="924" spans="1:23" s="272" customFormat="1" ht="18" customHeight="1" x14ac:dyDescent="0.3">
      <c r="A924" s="295" t="s">
        <v>3627</v>
      </c>
      <c r="B924" s="83">
        <v>5241248</v>
      </c>
      <c r="C924" s="277" t="s">
        <v>8596</v>
      </c>
      <c r="D924" s="288">
        <v>44786</v>
      </c>
      <c r="E924" s="279" t="s">
        <v>594</v>
      </c>
      <c r="F924" s="288">
        <v>44711</v>
      </c>
      <c r="G924" s="194" t="s">
        <v>8636</v>
      </c>
      <c r="H924" s="135" t="s">
        <v>6043</v>
      </c>
      <c r="I924" s="281" t="s">
        <v>4644</v>
      </c>
      <c r="J924" s="281" t="s">
        <v>18</v>
      </c>
      <c r="K924" s="281" t="s">
        <v>9005</v>
      </c>
      <c r="L924" s="194" t="s">
        <v>20</v>
      </c>
      <c r="M924" s="5" t="s">
        <v>6343</v>
      </c>
      <c r="N924" s="282">
        <v>44796</v>
      </c>
      <c r="O924" s="283">
        <v>44793</v>
      </c>
      <c r="P924" s="283">
        <v>44786</v>
      </c>
      <c r="Q924" s="284">
        <v>44793</v>
      </c>
      <c r="R924" s="285" t="s">
        <v>4686</v>
      </c>
      <c r="S924" s="284"/>
      <c r="T924" s="286" t="s">
        <v>605</v>
      </c>
      <c r="U924" s="291" t="s">
        <v>2821</v>
      </c>
      <c r="V924" s="291" t="s">
        <v>3366</v>
      </c>
      <c r="W924" s="276" t="s">
        <v>7265</v>
      </c>
    </row>
    <row r="925" spans="1:23" s="272" customFormat="1" ht="18" customHeight="1" x14ac:dyDescent="0.3">
      <c r="A925" s="295" t="s">
        <v>3627</v>
      </c>
      <c r="B925" s="317">
        <v>5194726</v>
      </c>
      <c r="C925" s="277" t="s">
        <v>8093</v>
      </c>
      <c r="D925" s="288">
        <v>44769</v>
      </c>
      <c r="E925" s="279" t="s">
        <v>594</v>
      </c>
      <c r="F925" s="288">
        <v>44711</v>
      </c>
      <c r="G925" s="135" t="s">
        <v>6332</v>
      </c>
      <c r="H925" s="135" t="s">
        <v>6337</v>
      </c>
      <c r="I925" s="281" t="s">
        <v>4644</v>
      </c>
      <c r="J925" s="281" t="s">
        <v>626</v>
      </c>
      <c r="K925" s="281" t="s">
        <v>9003</v>
      </c>
      <c r="L925" s="135" t="s">
        <v>20</v>
      </c>
      <c r="M925" s="5" t="s">
        <v>6354</v>
      </c>
      <c r="N925" s="282">
        <v>44803</v>
      </c>
      <c r="O925" s="283">
        <v>44790</v>
      </c>
      <c r="P925" s="283">
        <v>44769</v>
      </c>
      <c r="Q925" s="284">
        <v>44772</v>
      </c>
      <c r="R925" s="285" t="s">
        <v>6464</v>
      </c>
      <c r="S925" s="284"/>
      <c r="T925" s="286" t="s">
        <v>623</v>
      </c>
      <c r="U925" s="291" t="s">
        <v>2821</v>
      </c>
      <c r="V925" s="291" t="s">
        <v>3366</v>
      </c>
      <c r="W925" s="276" t="s">
        <v>7278</v>
      </c>
    </row>
    <row r="926" spans="1:23" s="272" customFormat="1" ht="18" customHeight="1" x14ac:dyDescent="0.3">
      <c r="A926" s="295" t="s">
        <v>5</v>
      </c>
      <c r="B926" s="124" t="s">
        <v>7918</v>
      </c>
      <c r="C926" s="277" t="s">
        <v>6071</v>
      </c>
      <c r="D926" s="288"/>
      <c r="E926" s="279"/>
      <c r="F926" s="288">
        <v>44711</v>
      </c>
      <c r="G926" s="135" t="s">
        <v>6335</v>
      </c>
      <c r="H926" s="135" t="s">
        <v>92</v>
      </c>
      <c r="I926" s="281" t="s">
        <v>2454</v>
      </c>
      <c r="J926" s="281" t="s">
        <v>18</v>
      </c>
      <c r="K926" s="281" t="s">
        <v>9005</v>
      </c>
      <c r="L926" s="135" t="s">
        <v>20</v>
      </c>
      <c r="M926" s="5" t="s">
        <v>6353</v>
      </c>
      <c r="N926" s="282"/>
      <c r="O926" s="283"/>
      <c r="P926" s="283"/>
      <c r="Q926" s="284"/>
      <c r="R926" s="285" t="s">
        <v>4686</v>
      </c>
      <c r="S926" s="284"/>
      <c r="T926" s="286" t="s">
        <v>605</v>
      </c>
      <c r="U926" s="291" t="s">
        <v>2821</v>
      </c>
      <c r="V926" s="135"/>
      <c r="W926" s="276" t="s">
        <v>7279</v>
      </c>
    </row>
    <row r="927" spans="1:23" s="272" customFormat="1" ht="18" customHeight="1" x14ac:dyDescent="0.3">
      <c r="A927" s="295" t="s">
        <v>5</v>
      </c>
      <c r="B927" s="124" t="s">
        <v>4555</v>
      </c>
      <c r="C927" s="277" t="s">
        <v>4555</v>
      </c>
      <c r="D927" s="288">
        <v>44744</v>
      </c>
      <c r="E927" s="279"/>
      <c r="F927" s="288">
        <v>44711</v>
      </c>
      <c r="G927" s="135" t="s">
        <v>6336</v>
      </c>
      <c r="H927" s="135" t="s">
        <v>102</v>
      </c>
      <c r="I927" s="281" t="s">
        <v>685</v>
      </c>
      <c r="J927" s="281" t="s">
        <v>18</v>
      </c>
      <c r="K927" s="281" t="s">
        <v>9005</v>
      </c>
      <c r="L927" s="135" t="s">
        <v>20</v>
      </c>
      <c r="M927" s="5" t="s">
        <v>6362</v>
      </c>
      <c r="N927" s="282"/>
      <c r="O927" s="283"/>
      <c r="P927" s="283"/>
      <c r="Q927" s="284"/>
      <c r="R927" s="285" t="s">
        <v>4685</v>
      </c>
      <c r="S927" s="284"/>
      <c r="T927" s="286" t="s">
        <v>623</v>
      </c>
      <c r="U927" s="291" t="s">
        <v>2821</v>
      </c>
      <c r="V927" s="135"/>
      <c r="W927" s="276" t="s">
        <v>7280</v>
      </c>
    </row>
    <row r="928" spans="1:23" s="272" customFormat="1" ht="18" customHeight="1" x14ac:dyDescent="0.3">
      <c r="A928" s="295" t="s">
        <v>3627</v>
      </c>
      <c r="B928" s="124">
        <v>5107751</v>
      </c>
      <c r="C928" s="290" t="s">
        <v>6923</v>
      </c>
      <c r="D928" s="288">
        <v>44713</v>
      </c>
      <c r="E928" s="279" t="s">
        <v>594</v>
      </c>
      <c r="F928" s="289">
        <v>44713</v>
      </c>
      <c r="G928" s="135" t="s">
        <v>6360</v>
      </c>
      <c r="H928" s="135" t="s">
        <v>686</v>
      </c>
      <c r="I928" s="281" t="s">
        <v>8862</v>
      </c>
      <c r="J928" s="281" t="s">
        <v>45</v>
      </c>
      <c r="K928" s="281" t="s">
        <v>9009</v>
      </c>
      <c r="L928" s="135" t="s">
        <v>20</v>
      </c>
      <c r="M928" s="5" t="s">
        <v>6361</v>
      </c>
      <c r="N928" s="282">
        <v>44716</v>
      </c>
      <c r="O928" s="283">
        <v>44713</v>
      </c>
      <c r="P928" s="283">
        <v>44715</v>
      </c>
      <c r="Q928" s="284">
        <v>44714</v>
      </c>
      <c r="R928" s="285" t="s">
        <v>4482</v>
      </c>
      <c r="S928" s="284"/>
      <c r="T928" s="286" t="s">
        <v>605</v>
      </c>
      <c r="U928" s="291" t="s">
        <v>3901</v>
      </c>
      <c r="V928" s="135" t="s">
        <v>3901</v>
      </c>
      <c r="W928" s="276" t="s">
        <v>7281</v>
      </c>
    </row>
    <row r="929" spans="1:23" s="272" customFormat="1" ht="18" customHeight="1" x14ac:dyDescent="0.3">
      <c r="A929" s="295" t="s">
        <v>5</v>
      </c>
      <c r="B929" s="124" t="s">
        <v>319</v>
      </c>
      <c r="C929" s="277"/>
      <c r="D929" s="288"/>
      <c r="E929" s="279"/>
      <c r="F929" s="289">
        <v>44713</v>
      </c>
      <c r="G929" s="135" t="s">
        <v>6341</v>
      </c>
      <c r="H929" s="135" t="s">
        <v>6043</v>
      </c>
      <c r="I929" s="281" t="s">
        <v>4644</v>
      </c>
      <c r="J929" s="281" t="s">
        <v>626</v>
      </c>
      <c r="K929" s="281" t="s">
        <v>9003</v>
      </c>
      <c r="L929" s="135" t="s">
        <v>20</v>
      </c>
      <c r="M929" s="5" t="s">
        <v>6342</v>
      </c>
      <c r="N929" s="282"/>
      <c r="O929" s="283"/>
      <c r="P929" s="283"/>
      <c r="Q929" s="284"/>
      <c r="R929" s="285" t="s">
        <v>6464</v>
      </c>
      <c r="S929" s="284"/>
      <c r="T929" s="286" t="s">
        <v>623</v>
      </c>
      <c r="U929" s="291" t="s">
        <v>3901</v>
      </c>
      <c r="V929" s="135"/>
      <c r="W929" s="276" t="s">
        <v>7282</v>
      </c>
    </row>
    <row r="930" spans="1:23" s="272" customFormat="1" ht="18" customHeight="1" x14ac:dyDescent="0.3">
      <c r="A930" s="295" t="s">
        <v>5</v>
      </c>
      <c r="B930" s="328">
        <v>5266294</v>
      </c>
      <c r="C930" s="277" t="s">
        <v>8686</v>
      </c>
      <c r="D930" s="288">
        <v>44793</v>
      </c>
      <c r="E930" s="279" t="s">
        <v>8467</v>
      </c>
      <c r="F930" s="289">
        <v>44713</v>
      </c>
      <c r="G930" s="135" t="s">
        <v>6344</v>
      </c>
      <c r="H930" s="135" t="s">
        <v>6043</v>
      </c>
      <c r="I930" s="281" t="s">
        <v>4644</v>
      </c>
      <c r="J930" s="281" t="s">
        <v>45</v>
      </c>
      <c r="K930" s="281" t="s">
        <v>9009</v>
      </c>
      <c r="L930" s="194" t="s">
        <v>11</v>
      </c>
      <c r="M930" s="5" t="s">
        <v>6345</v>
      </c>
      <c r="N930" s="282">
        <v>0</v>
      </c>
      <c r="O930" s="283"/>
      <c r="P930" s="283">
        <v>44793</v>
      </c>
      <c r="Q930" s="284">
        <v>44807</v>
      </c>
      <c r="R930" s="285" t="s">
        <v>4482</v>
      </c>
      <c r="S930" s="284"/>
      <c r="T930" s="286" t="s">
        <v>623</v>
      </c>
      <c r="U930" s="291" t="s">
        <v>3901</v>
      </c>
      <c r="V930" s="135"/>
      <c r="W930" s="276" t="s">
        <v>7283</v>
      </c>
    </row>
    <row r="931" spans="1:23" s="272" customFormat="1" ht="18" customHeight="1" x14ac:dyDescent="0.3">
      <c r="A931" s="295" t="s">
        <v>3627</v>
      </c>
      <c r="B931" s="124">
        <v>5122481</v>
      </c>
      <c r="C931" s="290" t="s">
        <v>6924</v>
      </c>
      <c r="D931" s="288">
        <v>44715</v>
      </c>
      <c r="E931" s="279" t="s">
        <v>594</v>
      </c>
      <c r="F931" s="289">
        <v>44713</v>
      </c>
      <c r="G931" s="135" t="s">
        <v>6349</v>
      </c>
      <c r="H931" s="135" t="s">
        <v>4738</v>
      </c>
      <c r="I931" s="281" t="s">
        <v>2454</v>
      </c>
      <c r="J931" s="281" t="s">
        <v>2943</v>
      </c>
      <c r="K931" s="281">
        <v>2400000</v>
      </c>
      <c r="L931" s="135" t="s">
        <v>20</v>
      </c>
      <c r="M931" s="5" t="s">
        <v>6350</v>
      </c>
      <c r="N931" s="282">
        <v>44721</v>
      </c>
      <c r="O931" s="283">
        <v>44720</v>
      </c>
      <c r="P931" s="283">
        <v>44720</v>
      </c>
      <c r="Q931" s="284">
        <v>44721</v>
      </c>
      <c r="R931" s="285" t="s">
        <v>6447</v>
      </c>
      <c r="S931" s="284"/>
      <c r="T931" s="286" t="s">
        <v>2564</v>
      </c>
      <c r="U931" s="291" t="s">
        <v>3901</v>
      </c>
      <c r="V931" s="135" t="s">
        <v>3901</v>
      </c>
      <c r="W931" s="276" t="s">
        <v>7284</v>
      </c>
    </row>
    <row r="932" spans="1:23" s="272" customFormat="1" ht="18" customHeight="1" x14ac:dyDescent="0.3">
      <c r="A932" s="295" t="s">
        <v>3627</v>
      </c>
      <c r="B932" s="328">
        <v>5213848</v>
      </c>
      <c r="C932" s="277" t="s">
        <v>8150</v>
      </c>
      <c r="D932" s="288">
        <v>44763</v>
      </c>
      <c r="E932" s="279" t="s">
        <v>594</v>
      </c>
      <c r="F932" s="289">
        <v>44713</v>
      </c>
      <c r="G932" s="135" t="s">
        <v>6351</v>
      </c>
      <c r="H932" s="135" t="s">
        <v>4738</v>
      </c>
      <c r="I932" s="281" t="s">
        <v>2454</v>
      </c>
      <c r="J932" s="281" t="s">
        <v>38</v>
      </c>
      <c r="K932" s="281" t="s">
        <v>9001</v>
      </c>
      <c r="L932" s="194" t="s">
        <v>40</v>
      </c>
      <c r="M932" s="5" t="s">
        <v>6352</v>
      </c>
      <c r="N932" s="282">
        <v>44774</v>
      </c>
      <c r="O932" s="283">
        <v>44769</v>
      </c>
      <c r="P932" s="283">
        <v>44767</v>
      </c>
      <c r="Q932" s="284">
        <v>44769</v>
      </c>
      <c r="R932" s="285" t="s">
        <v>4489</v>
      </c>
      <c r="S932" s="284"/>
      <c r="T932" s="286" t="s">
        <v>623</v>
      </c>
      <c r="U932" s="291" t="s">
        <v>3901</v>
      </c>
      <c r="V932" s="291" t="s">
        <v>3366</v>
      </c>
      <c r="W932" s="276" t="s">
        <v>3909</v>
      </c>
    </row>
    <row r="933" spans="1:23" s="272" customFormat="1" ht="18" customHeight="1" x14ac:dyDescent="0.3">
      <c r="A933" s="295" t="s">
        <v>3627</v>
      </c>
      <c r="B933" s="124">
        <v>5135577</v>
      </c>
      <c r="C933" s="290" t="s">
        <v>6933</v>
      </c>
      <c r="D933" s="288">
        <v>44720</v>
      </c>
      <c r="E933" s="279" t="s">
        <v>594</v>
      </c>
      <c r="F933" s="289">
        <v>44713</v>
      </c>
      <c r="G933" s="135" t="s">
        <v>6363</v>
      </c>
      <c r="H933" s="292" t="s">
        <v>37</v>
      </c>
      <c r="I933" s="281" t="s">
        <v>685</v>
      </c>
      <c r="J933" s="281" t="s">
        <v>626</v>
      </c>
      <c r="K933" s="281" t="s">
        <v>9003</v>
      </c>
      <c r="L933" s="135" t="s">
        <v>20</v>
      </c>
      <c r="M933" s="5" t="s">
        <v>6364</v>
      </c>
      <c r="N933" s="282">
        <v>44732</v>
      </c>
      <c r="O933" s="283">
        <v>44725</v>
      </c>
      <c r="P933" s="283">
        <v>44720</v>
      </c>
      <c r="Q933" s="284">
        <v>44725</v>
      </c>
      <c r="R933" s="285" t="s">
        <v>6464</v>
      </c>
      <c r="S933" s="284"/>
      <c r="T933" s="286" t="s">
        <v>1648</v>
      </c>
      <c r="U933" s="291" t="s">
        <v>3901</v>
      </c>
      <c r="V933" s="135" t="s">
        <v>3901</v>
      </c>
      <c r="W933" s="276" t="s">
        <v>5284</v>
      </c>
    </row>
    <row r="934" spans="1:23" s="272" customFormat="1" ht="18" customHeight="1" x14ac:dyDescent="0.3">
      <c r="A934" s="295" t="s">
        <v>1581</v>
      </c>
      <c r="B934" s="276" t="s">
        <v>630</v>
      </c>
      <c r="C934" s="277" t="s">
        <v>630</v>
      </c>
      <c r="D934" s="288">
        <v>44749</v>
      </c>
      <c r="E934" s="279" t="s">
        <v>630</v>
      </c>
      <c r="F934" s="289">
        <v>44713</v>
      </c>
      <c r="G934" s="135" t="s">
        <v>6365</v>
      </c>
      <c r="H934" s="135" t="s">
        <v>37</v>
      </c>
      <c r="I934" s="281" t="s">
        <v>685</v>
      </c>
      <c r="J934" s="281" t="s">
        <v>18</v>
      </c>
      <c r="K934" s="281" t="s">
        <v>9005</v>
      </c>
      <c r="L934" s="135" t="s">
        <v>20</v>
      </c>
      <c r="M934" s="5" t="s">
        <v>6366</v>
      </c>
      <c r="N934" s="282" t="s">
        <v>1253</v>
      </c>
      <c r="O934" s="283" t="s">
        <v>1253</v>
      </c>
      <c r="P934" s="283" t="s">
        <v>1253</v>
      </c>
      <c r="Q934" s="284" t="s">
        <v>1253</v>
      </c>
      <c r="R934" s="285" t="s">
        <v>4685</v>
      </c>
      <c r="S934" s="280" t="s">
        <v>1253</v>
      </c>
      <c r="T934" s="286" t="s">
        <v>623</v>
      </c>
      <c r="U934" s="291" t="s">
        <v>3901</v>
      </c>
      <c r="V934" s="135"/>
      <c r="W934" s="276" t="s">
        <v>630</v>
      </c>
    </row>
    <row r="935" spans="1:23" s="272" customFormat="1" ht="18" customHeight="1" x14ac:dyDescent="0.3">
      <c r="A935" s="295" t="s">
        <v>5</v>
      </c>
      <c r="B935" s="124" t="s">
        <v>319</v>
      </c>
      <c r="C935" s="277"/>
      <c r="D935" s="288"/>
      <c r="E935" s="279"/>
      <c r="F935" s="289">
        <v>44713</v>
      </c>
      <c r="G935" s="135" t="s">
        <v>6367</v>
      </c>
      <c r="H935" s="135" t="s">
        <v>92</v>
      </c>
      <c r="I935" s="281" t="s">
        <v>2454</v>
      </c>
      <c r="J935" s="281" t="s">
        <v>632</v>
      </c>
      <c r="K935" s="281" t="s">
        <v>9006</v>
      </c>
      <c r="L935" s="135" t="s">
        <v>11</v>
      </c>
      <c r="M935" s="5" t="s">
        <v>6368</v>
      </c>
      <c r="N935" s="282"/>
      <c r="O935" s="283"/>
      <c r="P935" s="283"/>
      <c r="Q935" s="284"/>
      <c r="R935" s="285" t="s">
        <v>4487</v>
      </c>
      <c r="S935" s="284"/>
      <c r="T935" s="286" t="s">
        <v>609</v>
      </c>
      <c r="U935" s="291" t="s">
        <v>3901</v>
      </c>
      <c r="V935" s="135"/>
      <c r="W935" s="276" t="s">
        <v>7285</v>
      </c>
    </row>
    <row r="936" spans="1:23" s="272" customFormat="1" ht="18" customHeight="1" x14ac:dyDescent="0.3">
      <c r="A936" s="295" t="s">
        <v>3627</v>
      </c>
      <c r="B936" s="124">
        <v>5114850</v>
      </c>
      <c r="C936" s="290" t="s">
        <v>6925</v>
      </c>
      <c r="D936" s="288">
        <v>44714</v>
      </c>
      <c r="E936" s="279" t="s">
        <v>594</v>
      </c>
      <c r="F936" s="289">
        <v>44714</v>
      </c>
      <c r="G936" s="135" t="s">
        <v>6369</v>
      </c>
      <c r="H936" s="135" t="s">
        <v>3708</v>
      </c>
      <c r="I936" s="281" t="s">
        <v>2454</v>
      </c>
      <c r="J936" s="281" t="s">
        <v>38</v>
      </c>
      <c r="K936" s="281" t="s">
        <v>9001</v>
      </c>
      <c r="L936" s="135" t="s">
        <v>40</v>
      </c>
      <c r="M936" s="5" t="s">
        <v>6370</v>
      </c>
      <c r="N936" s="282">
        <v>44731</v>
      </c>
      <c r="O936" s="283">
        <v>44728</v>
      </c>
      <c r="P936" s="283">
        <v>44728</v>
      </c>
      <c r="Q936" s="284">
        <v>44730</v>
      </c>
      <c r="R936" s="285" t="s">
        <v>4489</v>
      </c>
      <c r="S936" s="284"/>
      <c r="T936" s="286" t="s">
        <v>605</v>
      </c>
      <c r="U936" s="291" t="s">
        <v>3901</v>
      </c>
      <c r="V936" s="135" t="s">
        <v>3901</v>
      </c>
      <c r="W936" s="276" t="s">
        <v>7286</v>
      </c>
    </row>
    <row r="937" spans="1:23" s="272" customFormat="1" ht="18" customHeight="1" x14ac:dyDescent="0.3">
      <c r="A937" s="295" t="s">
        <v>3627</v>
      </c>
      <c r="B937" s="135">
        <v>5113286</v>
      </c>
      <c r="C937" s="290" t="s">
        <v>6926</v>
      </c>
      <c r="D937" s="289">
        <v>44714</v>
      </c>
      <c r="E937" s="279" t="s">
        <v>594</v>
      </c>
      <c r="F937" s="289">
        <v>44714</v>
      </c>
      <c r="G937" s="135" t="s">
        <v>6371</v>
      </c>
      <c r="H937" s="135" t="s">
        <v>4712</v>
      </c>
      <c r="I937" s="281" t="s">
        <v>17</v>
      </c>
      <c r="J937" s="281" t="s">
        <v>45</v>
      </c>
      <c r="K937" s="281" t="s">
        <v>9009</v>
      </c>
      <c r="L937" s="135" t="s">
        <v>438</v>
      </c>
      <c r="M937" s="5" t="s">
        <v>6372</v>
      </c>
      <c r="N937" s="282">
        <v>44720</v>
      </c>
      <c r="O937" s="283">
        <v>44719</v>
      </c>
      <c r="P937" s="283">
        <v>44719</v>
      </c>
      <c r="Q937" s="284">
        <v>44719</v>
      </c>
      <c r="R937" s="285" t="s">
        <v>4482</v>
      </c>
      <c r="S937" s="284"/>
      <c r="T937" s="286" t="s">
        <v>605</v>
      </c>
      <c r="U937" s="291" t="s">
        <v>3901</v>
      </c>
      <c r="V937" s="135" t="s">
        <v>3901</v>
      </c>
      <c r="W937" s="276" t="s">
        <v>7287</v>
      </c>
    </row>
    <row r="938" spans="1:23" s="272" customFormat="1" ht="18" customHeight="1" x14ac:dyDescent="0.3">
      <c r="A938" s="295" t="s">
        <v>3627</v>
      </c>
      <c r="B938" s="328">
        <v>5218644</v>
      </c>
      <c r="C938" s="277" t="s">
        <v>8404</v>
      </c>
      <c r="D938" s="288">
        <v>44769</v>
      </c>
      <c r="E938" s="279" t="s">
        <v>594</v>
      </c>
      <c r="F938" s="289">
        <v>44714</v>
      </c>
      <c r="G938" s="135" t="s">
        <v>6373</v>
      </c>
      <c r="H938" s="135" t="s">
        <v>3567</v>
      </c>
      <c r="I938" s="281" t="s">
        <v>685</v>
      </c>
      <c r="J938" s="281" t="s">
        <v>18</v>
      </c>
      <c r="K938" s="281" t="s">
        <v>9005</v>
      </c>
      <c r="L938" s="135" t="s">
        <v>11</v>
      </c>
      <c r="M938" s="5" t="s">
        <v>6374</v>
      </c>
      <c r="N938" s="282">
        <v>44788</v>
      </c>
      <c r="O938" s="283">
        <v>44784</v>
      </c>
      <c r="P938" s="283">
        <v>44778</v>
      </c>
      <c r="Q938" s="284">
        <v>44785</v>
      </c>
      <c r="R938" s="285" t="s">
        <v>4685</v>
      </c>
      <c r="S938" s="284"/>
      <c r="T938" s="286" t="s">
        <v>623</v>
      </c>
      <c r="U938" s="291" t="s">
        <v>3901</v>
      </c>
      <c r="V938" s="291" t="s">
        <v>3366</v>
      </c>
      <c r="W938" s="276" t="s">
        <v>7288</v>
      </c>
    </row>
    <row r="939" spans="1:23" s="272" customFormat="1" ht="18" customHeight="1" x14ac:dyDescent="0.3">
      <c r="A939" s="295" t="s">
        <v>3627</v>
      </c>
      <c r="B939" s="83">
        <v>5214820</v>
      </c>
      <c r="C939" s="277" t="s">
        <v>8405</v>
      </c>
      <c r="D939" s="288">
        <v>44778</v>
      </c>
      <c r="E939" s="279" t="s">
        <v>594</v>
      </c>
      <c r="F939" s="289">
        <v>44714</v>
      </c>
      <c r="G939" s="135" t="s">
        <v>6375</v>
      </c>
      <c r="H939" s="135" t="s">
        <v>725</v>
      </c>
      <c r="I939" s="281" t="s">
        <v>2454</v>
      </c>
      <c r="J939" s="281" t="s">
        <v>645</v>
      </c>
      <c r="K939" s="281" t="s">
        <v>9002</v>
      </c>
      <c r="L939" s="135" t="s">
        <v>27</v>
      </c>
      <c r="M939" s="5" t="s">
        <v>6376</v>
      </c>
      <c r="N939" s="282">
        <v>44805</v>
      </c>
      <c r="O939" s="283">
        <v>44800</v>
      </c>
      <c r="P939" s="283">
        <v>44799</v>
      </c>
      <c r="Q939" s="284">
        <v>44802</v>
      </c>
      <c r="R939" s="285" t="s">
        <v>4490</v>
      </c>
      <c r="S939" s="284"/>
      <c r="T939" s="286" t="s">
        <v>623</v>
      </c>
      <c r="U939" s="291" t="s">
        <v>3901</v>
      </c>
      <c r="V939" s="135"/>
      <c r="W939" s="276" t="s">
        <v>7289</v>
      </c>
    </row>
    <row r="940" spans="1:23" s="272" customFormat="1" ht="18" customHeight="1" x14ac:dyDescent="0.3">
      <c r="A940" s="295" t="s">
        <v>1581</v>
      </c>
      <c r="B940" s="276" t="s">
        <v>630</v>
      </c>
      <c r="C940" s="277" t="s">
        <v>630</v>
      </c>
      <c r="D940" s="288">
        <v>44760</v>
      </c>
      <c r="E940" s="279" t="s">
        <v>630</v>
      </c>
      <c r="F940" s="289">
        <v>44715</v>
      </c>
      <c r="G940" s="135" t="s">
        <v>6377</v>
      </c>
      <c r="H940" s="135" t="s">
        <v>4126</v>
      </c>
      <c r="I940" s="281" t="s">
        <v>8538</v>
      </c>
      <c r="J940" s="281" t="s">
        <v>45</v>
      </c>
      <c r="K940" s="281" t="s">
        <v>9009</v>
      </c>
      <c r="L940" s="135" t="s">
        <v>11</v>
      </c>
      <c r="M940" s="5" t="s">
        <v>6378</v>
      </c>
      <c r="N940" s="282" t="s">
        <v>1253</v>
      </c>
      <c r="O940" s="283" t="s">
        <v>1253</v>
      </c>
      <c r="P940" s="283" t="s">
        <v>1253</v>
      </c>
      <c r="Q940" s="284" t="s">
        <v>1253</v>
      </c>
      <c r="R940" s="285" t="s">
        <v>4482</v>
      </c>
      <c r="S940" s="280" t="s">
        <v>1253</v>
      </c>
      <c r="T940" s="286" t="s">
        <v>623</v>
      </c>
      <c r="U940" s="291" t="s">
        <v>3901</v>
      </c>
      <c r="V940" s="135"/>
      <c r="W940" s="276" t="s">
        <v>630</v>
      </c>
    </row>
    <row r="941" spans="1:23" s="272" customFormat="1" ht="18" customHeight="1" x14ac:dyDescent="0.3">
      <c r="A941" s="295" t="s">
        <v>1581</v>
      </c>
      <c r="B941" s="276" t="s">
        <v>630</v>
      </c>
      <c r="C941" s="277" t="s">
        <v>630</v>
      </c>
      <c r="D941" s="288">
        <v>44754</v>
      </c>
      <c r="E941" s="279" t="s">
        <v>630</v>
      </c>
      <c r="F941" s="289">
        <v>44715</v>
      </c>
      <c r="G941" s="135" t="s">
        <v>6379</v>
      </c>
      <c r="H941" s="135" t="s">
        <v>3708</v>
      </c>
      <c r="I941" s="281" t="s">
        <v>2454</v>
      </c>
      <c r="J941" s="281" t="s">
        <v>2943</v>
      </c>
      <c r="K941" s="281">
        <v>2400000</v>
      </c>
      <c r="L941" s="135" t="s">
        <v>20</v>
      </c>
      <c r="M941" s="5" t="s">
        <v>6380</v>
      </c>
      <c r="N941" s="282" t="s">
        <v>1253</v>
      </c>
      <c r="O941" s="283" t="s">
        <v>1253</v>
      </c>
      <c r="P941" s="283" t="s">
        <v>1253</v>
      </c>
      <c r="Q941" s="284" t="s">
        <v>1253</v>
      </c>
      <c r="R941" s="285" t="s">
        <v>6447</v>
      </c>
      <c r="S941" s="280" t="s">
        <v>1253</v>
      </c>
      <c r="T941" s="286" t="s">
        <v>623</v>
      </c>
      <c r="U941" s="291" t="s">
        <v>3901</v>
      </c>
      <c r="V941" s="135"/>
      <c r="W941" s="276" t="s">
        <v>630</v>
      </c>
    </row>
    <row r="942" spans="1:23" s="272" customFormat="1" ht="18" customHeight="1" x14ac:dyDescent="0.3">
      <c r="A942" s="295" t="s">
        <v>1581</v>
      </c>
      <c r="B942" s="276" t="s">
        <v>630</v>
      </c>
      <c r="C942" s="277" t="s">
        <v>630</v>
      </c>
      <c r="D942" s="288">
        <v>44744</v>
      </c>
      <c r="E942" s="279" t="s">
        <v>630</v>
      </c>
      <c r="F942" s="289">
        <v>44715</v>
      </c>
      <c r="G942" s="135" t="s">
        <v>6381</v>
      </c>
      <c r="H942" s="135" t="s">
        <v>50</v>
      </c>
      <c r="I942" s="281" t="s">
        <v>17</v>
      </c>
      <c r="J942" s="281" t="s">
        <v>45</v>
      </c>
      <c r="K942" s="281" t="s">
        <v>9009</v>
      </c>
      <c r="L942" s="135" t="s">
        <v>438</v>
      </c>
      <c r="M942" s="5" t="s">
        <v>6382</v>
      </c>
      <c r="N942" s="282" t="s">
        <v>1253</v>
      </c>
      <c r="O942" s="283" t="s">
        <v>1253</v>
      </c>
      <c r="P942" s="283" t="s">
        <v>1253</v>
      </c>
      <c r="Q942" s="284" t="s">
        <v>1253</v>
      </c>
      <c r="R942" s="285" t="s">
        <v>4482</v>
      </c>
      <c r="S942" s="280" t="s">
        <v>1253</v>
      </c>
      <c r="T942" s="286" t="s">
        <v>605</v>
      </c>
      <c r="U942" s="291" t="s">
        <v>3901</v>
      </c>
      <c r="V942" s="135"/>
      <c r="W942" s="276" t="s">
        <v>630</v>
      </c>
    </row>
    <row r="943" spans="1:23" s="272" customFormat="1" ht="18" customHeight="1" x14ac:dyDescent="0.3">
      <c r="A943" s="295" t="s">
        <v>1581</v>
      </c>
      <c r="B943" s="276" t="s">
        <v>630</v>
      </c>
      <c r="C943" s="277" t="s">
        <v>630</v>
      </c>
      <c r="D943" s="288">
        <v>44758</v>
      </c>
      <c r="E943" s="279" t="s">
        <v>630</v>
      </c>
      <c r="F943" s="289">
        <v>44715</v>
      </c>
      <c r="G943" s="135" t="s">
        <v>6383</v>
      </c>
      <c r="H943" s="135" t="s">
        <v>4150</v>
      </c>
      <c r="I943" s="281" t="s">
        <v>17</v>
      </c>
      <c r="J943" s="281" t="s">
        <v>632</v>
      </c>
      <c r="K943" s="281" t="s">
        <v>9006</v>
      </c>
      <c r="L943" s="135" t="s">
        <v>87</v>
      </c>
      <c r="M943" s="5" t="s">
        <v>6384</v>
      </c>
      <c r="N943" s="282" t="s">
        <v>1253</v>
      </c>
      <c r="O943" s="283" t="s">
        <v>1253</v>
      </c>
      <c r="P943" s="283" t="s">
        <v>1253</v>
      </c>
      <c r="Q943" s="284" t="s">
        <v>1253</v>
      </c>
      <c r="R943" s="285" t="s">
        <v>4484</v>
      </c>
      <c r="S943" s="280" t="s">
        <v>1253</v>
      </c>
      <c r="T943" s="286" t="s">
        <v>623</v>
      </c>
      <c r="U943" s="291" t="s">
        <v>3901</v>
      </c>
      <c r="V943" s="135"/>
      <c r="W943" s="276" t="s">
        <v>630</v>
      </c>
    </row>
    <row r="944" spans="1:23" s="272" customFormat="1" ht="18" customHeight="1" x14ac:dyDescent="0.3">
      <c r="A944" s="295" t="s">
        <v>3627</v>
      </c>
      <c r="B944" s="124">
        <v>5070485</v>
      </c>
      <c r="C944" s="290" t="s">
        <v>6706</v>
      </c>
      <c r="D944" s="288">
        <v>44728</v>
      </c>
      <c r="E944" s="279" t="s">
        <v>594</v>
      </c>
      <c r="F944" s="289">
        <v>44715</v>
      </c>
      <c r="G944" s="135" t="s">
        <v>6385</v>
      </c>
      <c r="H944" s="135" t="s">
        <v>250</v>
      </c>
      <c r="I944" s="281" t="s">
        <v>4644</v>
      </c>
      <c r="J944" s="281" t="s">
        <v>18</v>
      </c>
      <c r="K944" s="281" t="s">
        <v>9005</v>
      </c>
      <c r="L944" s="135" t="s">
        <v>11</v>
      </c>
      <c r="M944" s="5" t="s">
        <v>6386</v>
      </c>
      <c r="N944" s="282">
        <v>44736</v>
      </c>
      <c r="O944" s="283">
        <v>44728</v>
      </c>
      <c r="P944" s="283">
        <v>44728</v>
      </c>
      <c r="Q944" s="284">
        <v>44729</v>
      </c>
      <c r="R944" s="285" t="s">
        <v>4686</v>
      </c>
      <c r="S944" s="284"/>
      <c r="T944" s="286" t="s">
        <v>609</v>
      </c>
      <c r="U944" s="291" t="s">
        <v>3901</v>
      </c>
      <c r="V944" s="135" t="s">
        <v>3901</v>
      </c>
      <c r="W944" s="276" t="s">
        <v>7290</v>
      </c>
    </row>
    <row r="945" spans="1:23" s="272" customFormat="1" ht="18" customHeight="1" x14ac:dyDescent="0.3">
      <c r="A945" s="295" t="s">
        <v>3627</v>
      </c>
      <c r="B945" s="124">
        <v>5135580</v>
      </c>
      <c r="C945" s="290" t="s">
        <v>6965</v>
      </c>
      <c r="D945" s="288">
        <v>44722</v>
      </c>
      <c r="E945" s="279" t="s">
        <v>594</v>
      </c>
      <c r="F945" s="289">
        <v>44715</v>
      </c>
      <c r="G945" s="135" t="s">
        <v>6387</v>
      </c>
      <c r="H945" s="135" t="s">
        <v>6294</v>
      </c>
      <c r="I945" s="281" t="s">
        <v>8538</v>
      </c>
      <c r="J945" s="281" t="s">
        <v>18</v>
      </c>
      <c r="K945" s="281" t="s">
        <v>9005</v>
      </c>
      <c r="L945" s="135" t="s">
        <v>20</v>
      </c>
      <c r="M945" s="5" t="s">
        <v>6388</v>
      </c>
      <c r="N945" s="282">
        <v>44731</v>
      </c>
      <c r="O945" s="283">
        <v>44729</v>
      </c>
      <c r="P945" s="283">
        <v>44729</v>
      </c>
      <c r="Q945" s="284">
        <v>44729</v>
      </c>
      <c r="R945" s="285" t="s">
        <v>4686</v>
      </c>
      <c r="S945" s="284"/>
      <c r="T945" s="286" t="s">
        <v>623</v>
      </c>
      <c r="U945" s="291" t="s">
        <v>3901</v>
      </c>
      <c r="V945" s="135" t="s">
        <v>3901</v>
      </c>
      <c r="W945" s="276" t="s">
        <v>7291</v>
      </c>
    </row>
    <row r="946" spans="1:23" s="272" customFormat="1" ht="18" customHeight="1" x14ac:dyDescent="0.3">
      <c r="A946" s="295" t="s">
        <v>1581</v>
      </c>
      <c r="B946" s="276" t="s">
        <v>630</v>
      </c>
      <c r="C946" s="277" t="s">
        <v>630</v>
      </c>
      <c r="D946" s="288">
        <v>44754</v>
      </c>
      <c r="E946" s="279" t="s">
        <v>630</v>
      </c>
      <c r="F946" s="289">
        <v>44715</v>
      </c>
      <c r="G946" s="135" t="s">
        <v>6389</v>
      </c>
      <c r="H946" s="135" t="s">
        <v>232</v>
      </c>
      <c r="I946" s="281" t="s">
        <v>8863</v>
      </c>
      <c r="J946" s="281" t="s">
        <v>45</v>
      </c>
      <c r="K946" s="281" t="s">
        <v>9009</v>
      </c>
      <c r="L946" s="135" t="s">
        <v>438</v>
      </c>
      <c r="M946" s="5" t="s">
        <v>6390</v>
      </c>
      <c r="N946" s="282" t="s">
        <v>1253</v>
      </c>
      <c r="O946" s="283" t="s">
        <v>1253</v>
      </c>
      <c r="P946" s="283" t="s">
        <v>1253</v>
      </c>
      <c r="Q946" s="284" t="s">
        <v>1253</v>
      </c>
      <c r="R946" s="285" t="s">
        <v>4495</v>
      </c>
      <c r="S946" s="280" t="s">
        <v>1253</v>
      </c>
      <c r="T946" s="286" t="s">
        <v>605</v>
      </c>
      <c r="U946" s="291" t="s">
        <v>3901</v>
      </c>
      <c r="V946" s="135"/>
      <c r="W946" s="276" t="s">
        <v>630</v>
      </c>
    </row>
    <row r="947" spans="1:23" s="272" customFormat="1" ht="18" customHeight="1" x14ac:dyDescent="0.3">
      <c r="A947" s="295" t="s">
        <v>3627</v>
      </c>
      <c r="B947" s="135">
        <v>5162857</v>
      </c>
      <c r="C947" s="277" t="s">
        <v>7423</v>
      </c>
      <c r="D947" s="288">
        <v>44734</v>
      </c>
      <c r="E947" s="279" t="s">
        <v>594</v>
      </c>
      <c r="F947" s="289">
        <v>44715</v>
      </c>
      <c r="G947" s="135" t="s">
        <v>6391</v>
      </c>
      <c r="H947" s="135" t="s">
        <v>250</v>
      </c>
      <c r="I947" s="281" t="s">
        <v>4644</v>
      </c>
      <c r="J947" s="281" t="s">
        <v>626</v>
      </c>
      <c r="K947" s="281" t="s">
        <v>9003</v>
      </c>
      <c r="L947" s="135" t="s">
        <v>52</v>
      </c>
      <c r="M947" s="5" t="s">
        <v>6392</v>
      </c>
      <c r="N947" s="282">
        <v>44743</v>
      </c>
      <c r="O947" s="283">
        <v>44740</v>
      </c>
      <c r="P947" s="283">
        <v>44739</v>
      </c>
      <c r="Q947" s="284">
        <v>44741</v>
      </c>
      <c r="R947" s="285" t="s">
        <v>6464</v>
      </c>
      <c r="S947" s="284"/>
      <c r="T947" s="286" t="s">
        <v>605</v>
      </c>
      <c r="U947" s="291" t="s">
        <v>3901</v>
      </c>
      <c r="V947" s="135" t="s">
        <v>5599</v>
      </c>
      <c r="W947" s="276" t="s">
        <v>7292</v>
      </c>
    </row>
    <row r="948" spans="1:23" s="272" customFormat="1" ht="18" customHeight="1" x14ac:dyDescent="0.3">
      <c r="A948" s="295" t="s">
        <v>1581</v>
      </c>
      <c r="B948" s="276" t="s">
        <v>630</v>
      </c>
      <c r="C948" s="277" t="s">
        <v>630</v>
      </c>
      <c r="D948" s="296">
        <v>44744</v>
      </c>
      <c r="E948" s="279" t="s">
        <v>630</v>
      </c>
      <c r="F948" s="289">
        <v>44716</v>
      </c>
      <c r="G948" s="135" t="s">
        <v>6393</v>
      </c>
      <c r="H948" s="135" t="s">
        <v>32</v>
      </c>
      <c r="I948" s="281" t="s">
        <v>685</v>
      </c>
      <c r="J948" s="281" t="s">
        <v>18</v>
      </c>
      <c r="K948" s="281" t="s">
        <v>9005</v>
      </c>
      <c r="L948" s="135" t="s">
        <v>20</v>
      </c>
      <c r="M948" s="5" t="s">
        <v>6394</v>
      </c>
      <c r="N948" s="282" t="s">
        <v>1253</v>
      </c>
      <c r="O948" s="283" t="s">
        <v>1253</v>
      </c>
      <c r="P948" s="283" t="s">
        <v>1253</v>
      </c>
      <c r="Q948" s="284" t="s">
        <v>1253</v>
      </c>
      <c r="R948" s="285" t="s">
        <v>4686</v>
      </c>
      <c r="S948" s="280" t="s">
        <v>1253</v>
      </c>
      <c r="T948" s="286" t="s">
        <v>623</v>
      </c>
      <c r="U948" s="291" t="s">
        <v>3901</v>
      </c>
      <c r="V948" s="135"/>
      <c r="W948" s="276" t="s">
        <v>630</v>
      </c>
    </row>
    <row r="949" spans="1:23" s="272" customFormat="1" ht="18" customHeight="1" x14ac:dyDescent="0.3">
      <c r="A949" s="295" t="s">
        <v>3627</v>
      </c>
      <c r="B949" s="8">
        <v>5154949</v>
      </c>
      <c r="C949" s="277" t="s">
        <v>7398</v>
      </c>
      <c r="D949" s="288">
        <v>44737</v>
      </c>
      <c r="E949" s="279" t="s">
        <v>594</v>
      </c>
      <c r="F949" s="289">
        <v>44716</v>
      </c>
      <c r="G949" s="135" t="s">
        <v>6395</v>
      </c>
      <c r="H949" s="135" t="s">
        <v>4712</v>
      </c>
      <c r="I949" s="281" t="s">
        <v>17</v>
      </c>
      <c r="J949" s="281" t="s">
        <v>45</v>
      </c>
      <c r="K949" s="281" t="s">
        <v>9009</v>
      </c>
      <c r="L949" s="194" t="s">
        <v>20</v>
      </c>
      <c r="M949" s="5" t="s">
        <v>6396</v>
      </c>
      <c r="N949" s="282">
        <v>44752</v>
      </c>
      <c r="O949" s="283">
        <v>44742</v>
      </c>
      <c r="P949" s="283">
        <v>44741</v>
      </c>
      <c r="Q949" s="284">
        <v>44742</v>
      </c>
      <c r="R949" s="285" t="s">
        <v>4495</v>
      </c>
      <c r="S949" s="284"/>
      <c r="T949" s="286" t="s">
        <v>623</v>
      </c>
      <c r="U949" s="291" t="s">
        <v>3901</v>
      </c>
      <c r="V949" s="135" t="s">
        <v>5599</v>
      </c>
      <c r="W949" s="276" t="s">
        <v>7293</v>
      </c>
    </row>
    <row r="950" spans="1:23" s="272" customFormat="1" ht="18" customHeight="1" x14ac:dyDescent="0.3">
      <c r="A950" s="295" t="s">
        <v>3627</v>
      </c>
      <c r="B950" s="124">
        <v>5089291</v>
      </c>
      <c r="C950" s="290" t="s">
        <v>6270</v>
      </c>
      <c r="D950" s="288">
        <v>44718</v>
      </c>
      <c r="E950" s="279" t="s">
        <v>594</v>
      </c>
      <c r="F950" s="289">
        <v>44716</v>
      </c>
      <c r="G950" s="135" t="s">
        <v>6399</v>
      </c>
      <c r="H950" s="135" t="s">
        <v>4712</v>
      </c>
      <c r="I950" s="281" t="s">
        <v>17</v>
      </c>
      <c r="J950" s="281" t="s">
        <v>622</v>
      </c>
      <c r="K950" s="281" t="s">
        <v>9007</v>
      </c>
      <c r="L950" s="135" t="s">
        <v>27</v>
      </c>
      <c r="M950" s="5" t="s">
        <v>6400</v>
      </c>
      <c r="N950" s="282">
        <v>44728</v>
      </c>
      <c r="O950" s="283">
        <v>44726</v>
      </c>
      <c r="P950" s="283">
        <v>44725</v>
      </c>
      <c r="Q950" s="284">
        <v>44726</v>
      </c>
      <c r="R950" s="285" t="s">
        <v>6544</v>
      </c>
      <c r="S950" s="284"/>
      <c r="T950" s="286" t="s">
        <v>623</v>
      </c>
      <c r="U950" s="291" t="s">
        <v>3901</v>
      </c>
      <c r="V950" s="135" t="s">
        <v>3901</v>
      </c>
      <c r="W950" s="276" t="s">
        <v>7294</v>
      </c>
    </row>
    <row r="951" spans="1:23" s="272" customFormat="1" ht="18" customHeight="1" x14ac:dyDescent="0.3">
      <c r="A951" s="295" t="s">
        <v>1581</v>
      </c>
      <c r="B951" s="276" t="s">
        <v>630</v>
      </c>
      <c r="C951" s="277" t="s">
        <v>630</v>
      </c>
      <c r="D951" s="288">
        <v>44760</v>
      </c>
      <c r="E951" s="279" t="s">
        <v>630</v>
      </c>
      <c r="F951" s="289">
        <v>44716</v>
      </c>
      <c r="G951" s="135" t="s">
        <v>6397</v>
      </c>
      <c r="H951" s="135" t="s">
        <v>50</v>
      </c>
      <c r="I951" s="281" t="s">
        <v>17</v>
      </c>
      <c r="J951" s="281" t="s">
        <v>45</v>
      </c>
      <c r="K951" s="281" t="s">
        <v>9009</v>
      </c>
      <c r="L951" s="135" t="s">
        <v>20</v>
      </c>
      <c r="M951" s="5" t="s">
        <v>6398</v>
      </c>
      <c r="N951" s="282" t="s">
        <v>1253</v>
      </c>
      <c r="O951" s="283" t="s">
        <v>1253</v>
      </c>
      <c r="P951" s="283" t="s">
        <v>1253</v>
      </c>
      <c r="Q951" s="284" t="s">
        <v>1253</v>
      </c>
      <c r="R951" s="285" t="s">
        <v>4482</v>
      </c>
      <c r="S951" s="280" t="s">
        <v>1253</v>
      </c>
      <c r="T951" s="286" t="s">
        <v>623</v>
      </c>
      <c r="U951" s="291" t="s">
        <v>3901</v>
      </c>
      <c r="V951" s="135"/>
      <c r="W951" s="276" t="s">
        <v>630</v>
      </c>
    </row>
    <row r="952" spans="1:23" s="272" customFormat="1" ht="18" customHeight="1" x14ac:dyDescent="0.3">
      <c r="A952" s="295" t="s">
        <v>1581</v>
      </c>
      <c r="B952" s="276" t="s">
        <v>630</v>
      </c>
      <c r="C952" s="277" t="s">
        <v>630</v>
      </c>
      <c r="D952" s="288">
        <v>44778</v>
      </c>
      <c r="E952" s="279" t="s">
        <v>630</v>
      </c>
      <c r="F952" s="289">
        <v>44716</v>
      </c>
      <c r="G952" s="135" t="s">
        <v>6403</v>
      </c>
      <c r="H952" s="135" t="s">
        <v>3708</v>
      </c>
      <c r="I952" s="281" t="s">
        <v>2454</v>
      </c>
      <c r="J952" s="281" t="s">
        <v>45</v>
      </c>
      <c r="K952" s="281" t="s">
        <v>9009</v>
      </c>
      <c r="L952" s="135" t="s">
        <v>11</v>
      </c>
      <c r="M952" s="5" t="s">
        <v>6404</v>
      </c>
      <c r="N952" s="282" t="s">
        <v>1253</v>
      </c>
      <c r="O952" s="283" t="s">
        <v>1253</v>
      </c>
      <c r="P952" s="283" t="s">
        <v>1253</v>
      </c>
      <c r="Q952" s="284" t="s">
        <v>1253</v>
      </c>
      <c r="R952" s="285" t="s">
        <v>4495</v>
      </c>
      <c r="S952" s="280" t="s">
        <v>1253</v>
      </c>
      <c r="T952" s="286" t="s">
        <v>605</v>
      </c>
      <c r="U952" s="291" t="s">
        <v>3901</v>
      </c>
      <c r="V952" s="135"/>
      <c r="W952" s="276" t="s">
        <v>630</v>
      </c>
    </row>
    <row r="953" spans="1:23" s="272" customFormat="1" ht="18" customHeight="1" x14ac:dyDescent="0.3">
      <c r="A953" s="295" t="s">
        <v>5</v>
      </c>
      <c r="B953" s="124" t="s">
        <v>7918</v>
      </c>
      <c r="C953" s="277" t="s">
        <v>4142</v>
      </c>
      <c r="D953" s="288">
        <v>44778</v>
      </c>
      <c r="E953" s="279"/>
      <c r="F953" s="289">
        <v>44716</v>
      </c>
      <c r="G953" s="135" t="s">
        <v>6401</v>
      </c>
      <c r="H953" s="135" t="s">
        <v>250</v>
      </c>
      <c r="I953" s="281" t="s">
        <v>4644</v>
      </c>
      <c r="J953" s="281" t="s">
        <v>645</v>
      </c>
      <c r="K953" s="281" t="s">
        <v>9002</v>
      </c>
      <c r="L953" s="135" t="s">
        <v>20</v>
      </c>
      <c r="M953" s="5" t="s">
        <v>6402</v>
      </c>
      <c r="N953" s="282"/>
      <c r="O953" s="283"/>
      <c r="P953" s="283"/>
      <c r="Q953" s="284"/>
      <c r="R953" s="285" t="s">
        <v>4490</v>
      </c>
      <c r="S953" s="284"/>
      <c r="T953" s="286" t="s">
        <v>609</v>
      </c>
      <c r="U953" s="291" t="s">
        <v>3901</v>
      </c>
      <c r="V953" s="135"/>
      <c r="W953" s="276" t="s">
        <v>7295</v>
      </c>
    </row>
    <row r="954" spans="1:23" s="272" customFormat="1" ht="18" customHeight="1" x14ac:dyDescent="0.3">
      <c r="A954" s="295" t="s">
        <v>3627</v>
      </c>
      <c r="B954" s="292">
        <v>5144658</v>
      </c>
      <c r="C954" s="277" t="s">
        <v>7296</v>
      </c>
      <c r="D954" s="288">
        <v>44734</v>
      </c>
      <c r="E954" s="279" t="s">
        <v>594</v>
      </c>
      <c r="F954" s="289">
        <v>44718</v>
      </c>
      <c r="G954" s="135" t="s">
        <v>6406</v>
      </c>
      <c r="H954" s="135" t="s">
        <v>57</v>
      </c>
      <c r="I954" s="281" t="s">
        <v>8538</v>
      </c>
      <c r="J954" s="281" t="s">
        <v>45</v>
      </c>
      <c r="K954" s="281" t="s">
        <v>9009</v>
      </c>
      <c r="L954" s="135" t="s">
        <v>20</v>
      </c>
      <c r="M954" s="5" t="s">
        <v>6407</v>
      </c>
      <c r="N954" s="282">
        <v>44759</v>
      </c>
      <c r="O954" s="283">
        <v>44753</v>
      </c>
      <c r="P954" s="283">
        <v>44742</v>
      </c>
      <c r="Q954" s="284">
        <v>44742</v>
      </c>
      <c r="R954" s="285" t="s">
        <v>4482</v>
      </c>
      <c r="S954" s="284"/>
      <c r="T954" s="286" t="s">
        <v>609</v>
      </c>
      <c r="U954" s="291" t="s">
        <v>3901</v>
      </c>
      <c r="V954" s="135" t="s">
        <v>5599</v>
      </c>
      <c r="W954" s="276" t="s">
        <v>7297</v>
      </c>
    </row>
    <row r="955" spans="1:23" s="272" customFormat="1" ht="18" customHeight="1" x14ac:dyDescent="0.3">
      <c r="A955" s="295" t="s">
        <v>3627</v>
      </c>
      <c r="B955" s="83">
        <v>5209576</v>
      </c>
      <c r="C955" s="277" t="s">
        <v>8185</v>
      </c>
      <c r="D955" s="288">
        <v>44762</v>
      </c>
      <c r="E955" s="279" t="s">
        <v>594</v>
      </c>
      <c r="F955" s="289">
        <v>44718</v>
      </c>
      <c r="G955" s="194" t="s">
        <v>8175</v>
      </c>
      <c r="H955" s="135" t="s">
        <v>4150</v>
      </c>
      <c r="I955" s="281" t="s">
        <v>17</v>
      </c>
      <c r="J955" s="281" t="s">
        <v>18</v>
      </c>
      <c r="K955" s="281" t="s">
        <v>9005</v>
      </c>
      <c r="L955" s="135" t="s">
        <v>11</v>
      </c>
      <c r="M955" s="328" t="s">
        <v>8193</v>
      </c>
      <c r="N955" s="282">
        <v>44776</v>
      </c>
      <c r="O955" s="283">
        <v>44773</v>
      </c>
      <c r="P955" s="283">
        <v>44770</v>
      </c>
      <c r="Q955" s="284" t="s">
        <v>1685</v>
      </c>
      <c r="R955" s="285" t="s">
        <v>4686</v>
      </c>
      <c r="S955" s="284"/>
      <c r="T955" s="286" t="s">
        <v>623</v>
      </c>
      <c r="U955" s="291" t="s">
        <v>3901</v>
      </c>
      <c r="V955" s="291" t="s">
        <v>3366</v>
      </c>
      <c r="W955" s="276" t="s">
        <v>7298</v>
      </c>
    </row>
    <row r="956" spans="1:23" s="272" customFormat="1" ht="18" customHeight="1" x14ac:dyDescent="0.3">
      <c r="A956" s="295" t="s">
        <v>1581</v>
      </c>
      <c r="B956" s="276" t="s">
        <v>630</v>
      </c>
      <c r="C956" s="277" t="s">
        <v>630</v>
      </c>
      <c r="D956" s="288">
        <v>44765</v>
      </c>
      <c r="E956" s="279" t="s">
        <v>630</v>
      </c>
      <c r="F956" s="289">
        <v>44718</v>
      </c>
      <c r="G956" s="135" t="s">
        <v>6408</v>
      </c>
      <c r="H956" s="135" t="s">
        <v>6043</v>
      </c>
      <c r="I956" s="281" t="s">
        <v>4644</v>
      </c>
      <c r="J956" s="281" t="s">
        <v>645</v>
      </c>
      <c r="K956" s="281" t="s">
        <v>9002</v>
      </c>
      <c r="L956" s="135" t="s">
        <v>20</v>
      </c>
      <c r="M956" s="5" t="s">
        <v>6409</v>
      </c>
      <c r="N956" s="282" t="s">
        <v>1253</v>
      </c>
      <c r="O956" s="283" t="s">
        <v>1253</v>
      </c>
      <c r="P956" s="283" t="s">
        <v>1253</v>
      </c>
      <c r="Q956" s="284" t="s">
        <v>1253</v>
      </c>
      <c r="R956" s="285" t="s">
        <v>4490</v>
      </c>
      <c r="S956" s="280" t="s">
        <v>1253</v>
      </c>
      <c r="T956" s="286" t="s">
        <v>1648</v>
      </c>
      <c r="U956" s="291" t="s">
        <v>3901</v>
      </c>
      <c r="V956" s="135"/>
      <c r="W956" s="276" t="s">
        <v>630</v>
      </c>
    </row>
    <row r="957" spans="1:23" s="272" customFormat="1" ht="18" customHeight="1" x14ac:dyDescent="0.3">
      <c r="A957" s="295" t="s">
        <v>1581</v>
      </c>
      <c r="B957" s="276" t="s">
        <v>630</v>
      </c>
      <c r="C957" s="277" t="s">
        <v>630</v>
      </c>
      <c r="D957" s="288">
        <v>44737</v>
      </c>
      <c r="E957" s="279" t="s">
        <v>630</v>
      </c>
      <c r="F957" s="289">
        <v>44718</v>
      </c>
      <c r="G957" s="135" t="s">
        <v>6410</v>
      </c>
      <c r="H957" s="135" t="s">
        <v>4150</v>
      </c>
      <c r="I957" s="281" t="s">
        <v>17</v>
      </c>
      <c r="J957" s="281" t="s">
        <v>18</v>
      </c>
      <c r="K957" s="281" t="s">
        <v>9005</v>
      </c>
      <c r="L957" s="135" t="s">
        <v>20</v>
      </c>
      <c r="M957" s="5" t="s">
        <v>6411</v>
      </c>
      <c r="N957" s="282" t="s">
        <v>1253</v>
      </c>
      <c r="O957" s="283" t="s">
        <v>1253</v>
      </c>
      <c r="P957" s="283" t="s">
        <v>1253</v>
      </c>
      <c r="Q957" s="284" t="s">
        <v>1253</v>
      </c>
      <c r="R957" s="285" t="s">
        <v>4685</v>
      </c>
      <c r="S957" s="280" t="s">
        <v>1253</v>
      </c>
      <c r="T957" s="286" t="s">
        <v>623</v>
      </c>
      <c r="U957" s="291" t="s">
        <v>3901</v>
      </c>
      <c r="V957" s="135"/>
      <c r="W957" s="276" t="s">
        <v>630</v>
      </c>
    </row>
    <row r="958" spans="1:23" s="272" customFormat="1" ht="18" customHeight="1" x14ac:dyDescent="0.3">
      <c r="A958" s="295" t="s">
        <v>3627</v>
      </c>
      <c r="B958" s="124">
        <v>5118988</v>
      </c>
      <c r="C958" s="277" t="s">
        <v>6927</v>
      </c>
      <c r="D958" s="288">
        <v>44718</v>
      </c>
      <c r="E958" s="279" t="s">
        <v>594</v>
      </c>
      <c r="F958" s="289">
        <v>44718</v>
      </c>
      <c r="G958" s="135" t="s">
        <v>6412</v>
      </c>
      <c r="H958" s="135" t="s">
        <v>188</v>
      </c>
      <c r="I958" s="281" t="s">
        <v>4645</v>
      </c>
      <c r="J958" s="281" t="s">
        <v>45</v>
      </c>
      <c r="K958" s="281" t="s">
        <v>9009</v>
      </c>
      <c r="L958" s="135" t="s">
        <v>20</v>
      </c>
      <c r="M958" s="5" t="s">
        <v>188</v>
      </c>
      <c r="N958" s="282">
        <v>44743</v>
      </c>
      <c r="O958" s="283">
        <v>44739</v>
      </c>
      <c r="P958" s="283">
        <v>44739</v>
      </c>
      <c r="Q958" s="284">
        <v>44739</v>
      </c>
      <c r="R958" s="285" t="s">
        <v>4482</v>
      </c>
      <c r="S958" s="284"/>
      <c r="T958" s="286"/>
      <c r="U958" s="291" t="s">
        <v>3901</v>
      </c>
      <c r="V958" s="135" t="s">
        <v>5599</v>
      </c>
      <c r="W958" s="276" t="s">
        <v>3909</v>
      </c>
    </row>
    <row r="959" spans="1:23" s="272" customFormat="1" ht="18" customHeight="1" x14ac:dyDescent="0.3">
      <c r="A959" s="295" t="s">
        <v>3627</v>
      </c>
      <c r="B959" s="135">
        <v>5152899</v>
      </c>
      <c r="C959" s="290" t="s">
        <v>7084</v>
      </c>
      <c r="D959" s="288">
        <v>44730</v>
      </c>
      <c r="E959" s="279" t="s">
        <v>594</v>
      </c>
      <c r="F959" s="289">
        <v>44718</v>
      </c>
      <c r="G959" s="135" t="s">
        <v>6426</v>
      </c>
      <c r="H959" s="135" t="s">
        <v>725</v>
      </c>
      <c r="I959" s="281" t="s">
        <v>2454</v>
      </c>
      <c r="J959" s="281" t="s">
        <v>626</v>
      </c>
      <c r="K959" s="281" t="s">
        <v>9003</v>
      </c>
      <c r="L959" s="135" t="s">
        <v>20</v>
      </c>
      <c r="M959" s="5" t="s">
        <v>6427</v>
      </c>
      <c r="N959" s="282">
        <v>44738</v>
      </c>
      <c r="O959" s="283">
        <v>44735</v>
      </c>
      <c r="P959" s="283">
        <v>44730</v>
      </c>
      <c r="Q959" s="284">
        <v>44735</v>
      </c>
      <c r="R959" s="285" t="s">
        <v>6464</v>
      </c>
      <c r="S959" s="284"/>
      <c r="T959" s="286" t="s">
        <v>605</v>
      </c>
      <c r="U959" s="291" t="s">
        <v>3901</v>
      </c>
      <c r="V959" s="135" t="s">
        <v>3901</v>
      </c>
      <c r="W959" s="276" t="s">
        <v>7299</v>
      </c>
    </row>
    <row r="960" spans="1:23" s="272" customFormat="1" ht="18" customHeight="1" x14ac:dyDescent="0.3">
      <c r="A960" s="295" t="s">
        <v>3627</v>
      </c>
      <c r="B960" s="124">
        <v>5122525</v>
      </c>
      <c r="C960" s="290" t="s">
        <v>6928</v>
      </c>
      <c r="D960" s="288">
        <v>44719</v>
      </c>
      <c r="E960" s="279" t="s">
        <v>594</v>
      </c>
      <c r="F960" s="289">
        <v>44718</v>
      </c>
      <c r="G960" s="135" t="s">
        <v>6422</v>
      </c>
      <c r="H960" s="135" t="s">
        <v>16</v>
      </c>
      <c r="I960" s="281" t="s">
        <v>7086</v>
      </c>
      <c r="J960" s="281" t="s">
        <v>626</v>
      </c>
      <c r="K960" s="281" t="s">
        <v>9003</v>
      </c>
      <c r="L960" s="135" t="s">
        <v>52</v>
      </c>
      <c r="M960" s="5" t="s">
        <v>6423</v>
      </c>
      <c r="N960" s="282">
        <v>44729</v>
      </c>
      <c r="O960" s="283">
        <v>44723</v>
      </c>
      <c r="P960" s="283">
        <v>44722</v>
      </c>
      <c r="Q960" s="284">
        <v>44723</v>
      </c>
      <c r="R960" s="285" t="s">
        <v>4687</v>
      </c>
      <c r="S960" s="284"/>
      <c r="T960" s="286" t="s">
        <v>605</v>
      </c>
      <c r="U960" s="291" t="s">
        <v>3901</v>
      </c>
      <c r="V960" s="135" t="s">
        <v>3901</v>
      </c>
      <c r="W960" s="276" t="s">
        <v>7300</v>
      </c>
    </row>
    <row r="961" spans="1:23" s="272" customFormat="1" ht="18" customHeight="1" x14ac:dyDescent="0.3">
      <c r="A961" s="295" t="s">
        <v>5</v>
      </c>
      <c r="B961" s="86" t="s">
        <v>7918</v>
      </c>
      <c r="C961" s="277" t="s">
        <v>8482</v>
      </c>
      <c r="D961" s="288">
        <v>44744</v>
      </c>
      <c r="E961" s="279"/>
      <c r="F961" s="289">
        <v>44782</v>
      </c>
      <c r="G961" s="135" t="s">
        <v>6413</v>
      </c>
      <c r="H961" s="135" t="s">
        <v>6043</v>
      </c>
      <c r="I961" s="281" t="s">
        <v>4644</v>
      </c>
      <c r="J961" s="281" t="s">
        <v>626</v>
      </c>
      <c r="K961" s="281" t="s">
        <v>9003</v>
      </c>
      <c r="L961" s="135" t="s">
        <v>52</v>
      </c>
      <c r="M961" s="5" t="s">
        <v>6414</v>
      </c>
      <c r="N961" s="282"/>
      <c r="O961" s="283"/>
      <c r="P961" s="283"/>
      <c r="Q961" s="284"/>
      <c r="R961" s="285" t="s">
        <v>4687</v>
      </c>
      <c r="S961" s="284"/>
      <c r="T961" s="286" t="s">
        <v>623</v>
      </c>
      <c r="U961" s="291" t="s">
        <v>3901</v>
      </c>
      <c r="V961" s="135"/>
      <c r="W961" s="276" t="s">
        <v>8098</v>
      </c>
    </row>
    <row r="962" spans="1:23" s="272" customFormat="1" ht="18" customHeight="1" x14ac:dyDescent="0.3">
      <c r="A962" s="295" t="s">
        <v>1581</v>
      </c>
      <c r="B962" s="276" t="s">
        <v>630</v>
      </c>
      <c r="C962" s="277" t="s">
        <v>630</v>
      </c>
      <c r="D962" s="288">
        <v>44778</v>
      </c>
      <c r="E962" s="279" t="s">
        <v>630</v>
      </c>
      <c r="F962" s="289">
        <v>44718</v>
      </c>
      <c r="G962" s="135" t="s">
        <v>6433</v>
      </c>
      <c r="H962" s="135" t="s">
        <v>3708</v>
      </c>
      <c r="I962" s="281" t="s">
        <v>2454</v>
      </c>
      <c r="J962" s="281" t="s">
        <v>626</v>
      </c>
      <c r="K962" s="281" t="s">
        <v>9003</v>
      </c>
      <c r="L962" s="135" t="s">
        <v>20</v>
      </c>
      <c r="M962" s="5" t="s">
        <v>6434</v>
      </c>
      <c r="N962" s="282" t="s">
        <v>1253</v>
      </c>
      <c r="O962" s="283" t="s">
        <v>1253</v>
      </c>
      <c r="P962" s="283" t="s">
        <v>1253</v>
      </c>
      <c r="Q962" s="284" t="s">
        <v>1253</v>
      </c>
      <c r="R962" s="285" t="s">
        <v>4687</v>
      </c>
      <c r="S962" s="280" t="s">
        <v>1253</v>
      </c>
      <c r="T962" s="286" t="s">
        <v>1461</v>
      </c>
      <c r="U962" s="291" t="s">
        <v>3901</v>
      </c>
      <c r="V962" s="135"/>
      <c r="W962" s="276" t="s">
        <v>630</v>
      </c>
    </row>
    <row r="963" spans="1:23" s="272" customFormat="1" ht="18" customHeight="1" x14ac:dyDescent="0.3">
      <c r="A963" s="295" t="s">
        <v>3627</v>
      </c>
      <c r="B963" s="92">
        <v>5156562</v>
      </c>
      <c r="C963" s="277" t="s">
        <v>7461</v>
      </c>
      <c r="D963" s="288">
        <v>44741</v>
      </c>
      <c r="E963" s="279" t="s">
        <v>594</v>
      </c>
      <c r="F963" s="289">
        <v>44718</v>
      </c>
      <c r="G963" s="194" t="s">
        <v>7920</v>
      </c>
      <c r="H963" s="135" t="s">
        <v>3567</v>
      </c>
      <c r="I963" s="281" t="s">
        <v>685</v>
      </c>
      <c r="J963" s="281" t="s">
        <v>18</v>
      </c>
      <c r="K963" s="281" t="s">
        <v>9005</v>
      </c>
      <c r="L963" s="135" t="s">
        <v>11</v>
      </c>
      <c r="M963" s="5" t="s">
        <v>6419</v>
      </c>
      <c r="N963" s="282">
        <v>44758</v>
      </c>
      <c r="O963" s="283">
        <v>44748</v>
      </c>
      <c r="P963" s="283">
        <v>44742</v>
      </c>
      <c r="Q963" s="284">
        <v>44744</v>
      </c>
      <c r="R963" s="285" t="s">
        <v>4686</v>
      </c>
      <c r="S963" s="284"/>
      <c r="T963" s="286" t="s">
        <v>605</v>
      </c>
      <c r="U963" s="291" t="s">
        <v>3901</v>
      </c>
      <c r="V963" s="135" t="s">
        <v>5599</v>
      </c>
      <c r="W963" s="276" t="s">
        <v>7301</v>
      </c>
    </row>
    <row r="964" spans="1:23" s="272" customFormat="1" ht="18" customHeight="1" x14ac:dyDescent="0.3">
      <c r="A964" s="295" t="s">
        <v>5</v>
      </c>
      <c r="B964" s="124" t="s">
        <v>4555</v>
      </c>
      <c r="C964" s="277" t="s">
        <v>4555</v>
      </c>
      <c r="D964" s="288">
        <v>44744</v>
      </c>
      <c r="E964" s="279"/>
      <c r="F964" s="289">
        <v>44718</v>
      </c>
      <c r="G964" s="135" t="s">
        <v>6420</v>
      </c>
      <c r="H964" s="135" t="s">
        <v>4126</v>
      </c>
      <c r="I964" s="281" t="s">
        <v>8538</v>
      </c>
      <c r="J964" s="281" t="s">
        <v>18</v>
      </c>
      <c r="K964" s="281" t="s">
        <v>9005</v>
      </c>
      <c r="L964" s="135" t="s">
        <v>11</v>
      </c>
      <c r="M964" s="5" t="s">
        <v>6421</v>
      </c>
      <c r="N964" s="282"/>
      <c r="O964" s="283"/>
      <c r="P964" s="283"/>
      <c r="Q964" s="284"/>
      <c r="R964" s="285" t="s">
        <v>4686</v>
      </c>
      <c r="S964" s="284"/>
      <c r="T964" s="286" t="s">
        <v>605</v>
      </c>
      <c r="U964" s="291" t="s">
        <v>3901</v>
      </c>
      <c r="V964" s="135"/>
      <c r="W964" s="276" t="s">
        <v>7302</v>
      </c>
    </row>
    <row r="965" spans="1:23" s="272" customFormat="1" ht="18" customHeight="1" x14ac:dyDescent="0.3">
      <c r="A965" s="295" t="s">
        <v>3627</v>
      </c>
      <c r="B965" s="328">
        <v>5156563</v>
      </c>
      <c r="C965" s="277" t="s">
        <v>7399</v>
      </c>
      <c r="D965" s="288">
        <v>44737</v>
      </c>
      <c r="E965" s="279" t="s">
        <v>594</v>
      </c>
      <c r="F965" s="289">
        <v>44718</v>
      </c>
      <c r="G965" s="135" t="s">
        <v>6431</v>
      </c>
      <c r="H965" s="135" t="s">
        <v>57</v>
      </c>
      <c r="I965" s="281" t="s">
        <v>8538</v>
      </c>
      <c r="J965" s="281" t="s">
        <v>18</v>
      </c>
      <c r="K965" s="281" t="s">
        <v>9005</v>
      </c>
      <c r="L965" s="135" t="s">
        <v>20</v>
      </c>
      <c r="M965" s="5" t="s">
        <v>6432</v>
      </c>
      <c r="N965" s="282">
        <v>44752</v>
      </c>
      <c r="O965" s="283">
        <v>44740</v>
      </c>
      <c r="P965" s="283">
        <v>44739</v>
      </c>
      <c r="Q965" s="284">
        <v>44741</v>
      </c>
      <c r="R965" s="285" t="s">
        <v>4686</v>
      </c>
      <c r="S965" s="284"/>
      <c r="T965" s="286" t="s">
        <v>2564</v>
      </c>
      <c r="U965" s="291" t="s">
        <v>3901</v>
      </c>
      <c r="V965" s="135" t="s">
        <v>5599</v>
      </c>
      <c r="W965" s="276" t="s">
        <v>7303</v>
      </c>
    </row>
    <row r="966" spans="1:23" s="272" customFormat="1" ht="18" customHeight="1" x14ac:dyDescent="0.3">
      <c r="A966" s="295" t="s">
        <v>3627</v>
      </c>
      <c r="B966" s="135">
        <v>5139436</v>
      </c>
      <c r="C966" s="277" t="s">
        <v>7133</v>
      </c>
      <c r="D966" s="288">
        <v>44732</v>
      </c>
      <c r="E966" s="279" t="s">
        <v>594</v>
      </c>
      <c r="F966" s="289">
        <v>44718</v>
      </c>
      <c r="G966" s="135" t="s">
        <v>6415</v>
      </c>
      <c r="H966" s="135" t="s">
        <v>3708</v>
      </c>
      <c r="I966" s="281" t="s">
        <v>2454</v>
      </c>
      <c r="J966" s="281" t="s">
        <v>18</v>
      </c>
      <c r="K966" s="281" t="s">
        <v>9005</v>
      </c>
      <c r="L966" s="135" t="s">
        <v>11</v>
      </c>
      <c r="M966" s="5" t="s">
        <v>6416</v>
      </c>
      <c r="N966" s="282">
        <v>44742</v>
      </c>
      <c r="O966" s="283">
        <v>44735</v>
      </c>
      <c r="P966" s="283">
        <v>44730</v>
      </c>
      <c r="Q966" s="284">
        <v>44736</v>
      </c>
      <c r="R966" s="285" t="s">
        <v>4686</v>
      </c>
      <c r="S966" s="284"/>
      <c r="T966" s="286" t="s">
        <v>623</v>
      </c>
      <c r="U966" s="291" t="s">
        <v>3901</v>
      </c>
      <c r="V966" s="135" t="s">
        <v>3901</v>
      </c>
      <c r="W966" s="276" t="s">
        <v>7304</v>
      </c>
    </row>
    <row r="967" spans="1:23" s="272" customFormat="1" ht="18" customHeight="1" x14ac:dyDescent="0.3">
      <c r="A967" s="295" t="s">
        <v>3627</v>
      </c>
      <c r="B967" s="135">
        <v>5113288</v>
      </c>
      <c r="C967" s="290" t="s">
        <v>6500</v>
      </c>
      <c r="D967" s="288">
        <v>44730</v>
      </c>
      <c r="E967" s="279" t="s">
        <v>594</v>
      </c>
      <c r="F967" s="289">
        <v>44718</v>
      </c>
      <c r="G967" s="135" t="s">
        <v>6428</v>
      </c>
      <c r="H967" s="135" t="s">
        <v>175</v>
      </c>
      <c r="I967" s="281" t="s">
        <v>8863</v>
      </c>
      <c r="J967" s="281" t="s">
        <v>18</v>
      </c>
      <c r="K967" s="281" t="s">
        <v>9005</v>
      </c>
      <c r="L967" s="194" t="s">
        <v>20</v>
      </c>
      <c r="M967" s="5" t="s">
        <v>6429</v>
      </c>
      <c r="N967" s="282">
        <v>44734</v>
      </c>
      <c r="O967" s="283">
        <v>44730</v>
      </c>
      <c r="P967" s="283">
        <v>44730</v>
      </c>
      <c r="Q967" s="284">
        <v>44730</v>
      </c>
      <c r="R967" s="285" t="s">
        <v>4686</v>
      </c>
      <c r="S967" s="284"/>
      <c r="T967" s="286" t="s">
        <v>605</v>
      </c>
      <c r="U967" s="291" t="s">
        <v>3901</v>
      </c>
      <c r="V967" s="135" t="s">
        <v>3901</v>
      </c>
      <c r="W967" s="276" t="s">
        <v>7305</v>
      </c>
    </row>
    <row r="968" spans="1:23" s="272" customFormat="1" ht="18" customHeight="1" x14ac:dyDescent="0.3">
      <c r="A968" s="295" t="s">
        <v>3627</v>
      </c>
      <c r="B968" s="124">
        <v>5095248</v>
      </c>
      <c r="C968" s="290" t="s">
        <v>6929</v>
      </c>
      <c r="D968" s="288">
        <v>44719</v>
      </c>
      <c r="E968" s="279" t="s">
        <v>594</v>
      </c>
      <c r="F968" s="289">
        <v>44718</v>
      </c>
      <c r="G968" s="194" t="s">
        <v>7002</v>
      </c>
      <c r="H968" s="135" t="s">
        <v>37</v>
      </c>
      <c r="I968" s="281" t="s">
        <v>685</v>
      </c>
      <c r="J968" s="281" t="s">
        <v>18</v>
      </c>
      <c r="K968" s="281" t="s">
        <v>9005</v>
      </c>
      <c r="L968" s="135" t="s">
        <v>11</v>
      </c>
      <c r="M968" s="5" t="s">
        <v>6430</v>
      </c>
      <c r="N968" s="282">
        <v>44729</v>
      </c>
      <c r="O968" s="283">
        <v>44728</v>
      </c>
      <c r="P968" s="283">
        <v>44727</v>
      </c>
      <c r="Q968" s="284">
        <v>44728</v>
      </c>
      <c r="R968" s="285" t="s">
        <v>4685</v>
      </c>
      <c r="S968" s="284"/>
      <c r="T968" s="286" t="s">
        <v>623</v>
      </c>
      <c r="U968" s="291" t="s">
        <v>3901</v>
      </c>
      <c r="V968" s="135" t="s">
        <v>3901</v>
      </c>
      <c r="W968" s="276" t="s">
        <v>7306</v>
      </c>
    </row>
    <row r="969" spans="1:23" s="272" customFormat="1" ht="18" customHeight="1" x14ac:dyDescent="0.3">
      <c r="A969" s="295" t="s">
        <v>3627</v>
      </c>
      <c r="B969" s="328">
        <v>5204112</v>
      </c>
      <c r="C969" s="277" t="s">
        <v>7779</v>
      </c>
      <c r="D969" s="288">
        <v>44756</v>
      </c>
      <c r="E969" s="279" t="s">
        <v>594</v>
      </c>
      <c r="F969" s="289">
        <v>44718</v>
      </c>
      <c r="G969" s="135" t="s">
        <v>6417</v>
      </c>
      <c r="H969" s="135" t="s">
        <v>232</v>
      </c>
      <c r="I969" s="281" t="s">
        <v>8863</v>
      </c>
      <c r="J969" s="281" t="s">
        <v>632</v>
      </c>
      <c r="K969" s="281" t="s">
        <v>9006</v>
      </c>
      <c r="L969" s="135" t="s">
        <v>20</v>
      </c>
      <c r="M969" s="5" t="s">
        <v>6418</v>
      </c>
      <c r="N969" s="282">
        <v>44767</v>
      </c>
      <c r="O969" s="283">
        <v>44763</v>
      </c>
      <c r="P969" s="283">
        <v>44765</v>
      </c>
      <c r="Q969" s="284">
        <v>44763</v>
      </c>
      <c r="R969" s="285" t="s">
        <v>4484</v>
      </c>
      <c r="S969" s="284"/>
      <c r="T969" s="286" t="s">
        <v>623</v>
      </c>
      <c r="U969" s="291" t="s">
        <v>3901</v>
      </c>
      <c r="V969" s="135" t="s">
        <v>5599</v>
      </c>
      <c r="W969" s="276" t="s">
        <v>7307</v>
      </c>
    </row>
    <row r="970" spans="1:23" s="272" customFormat="1" ht="18" customHeight="1" x14ac:dyDescent="0.3">
      <c r="A970" s="295" t="s">
        <v>3627</v>
      </c>
      <c r="B970" s="135">
        <v>5139379</v>
      </c>
      <c r="C970" s="277" t="s">
        <v>7142</v>
      </c>
      <c r="D970" s="288">
        <v>44734</v>
      </c>
      <c r="E970" s="279" t="s">
        <v>594</v>
      </c>
      <c r="F970" s="289">
        <v>44718</v>
      </c>
      <c r="G970" s="135" t="s">
        <v>6424</v>
      </c>
      <c r="H970" s="135" t="s">
        <v>3708</v>
      </c>
      <c r="I970" s="281" t="s">
        <v>2454</v>
      </c>
      <c r="J970" s="281" t="s">
        <v>45</v>
      </c>
      <c r="K970" s="281" t="s">
        <v>9009</v>
      </c>
      <c r="L970" s="135" t="s">
        <v>20</v>
      </c>
      <c r="M970" s="5" t="s">
        <v>6425</v>
      </c>
      <c r="N970" s="282">
        <v>44752</v>
      </c>
      <c r="O970" s="283">
        <v>44736</v>
      </c>
      <c r="P970" s="283">
        <v>44733</v>
      </c>
      <c r="Q970" s="284">
        <v>44740</v>
      </c>
      <c r="R970" s="285" t="s">
        <v>4495</v>
      </c>
      <c r="S970" s="284"/>
      <c r="T970" s="286" t="s">
        <v>605</v>
      </c>
      <c r="U970" s="291" t="s">
        <v>3901</v>
      </c>
      <c r="V970" s="135" t="s">
        <v>5599</v>
      </c>
      <c r="W970" s="276" t="s">
        <v>7308</v>
      </c>
    </row>
    <row r="971" spans="1:23" s="272" customFormat="1" ht="18" customHeight="1" x14ac:dyDescent="0.3">
      <c r="A971" s="295" t="s">
        <v>3627</v>
      </c>
      <c r="B971" s="328">
        <v>5214821</v>
      </c>
      <c r="C971" s="277" t="s">
        <v>8202</v>
      </c>
      <c r="D971" s="288">
        <v>44763</v>
      </c>
      <c r="E971" s="279" t="s">
        <v>594</v>
      </c>
      <c r="F971" s="289">
        <v>44719</v>
      </c>
      <c r="G971" s="194" t="s">
        <v>8056</v>
      </c>
      <c r="H971" s="135" t="s">
        <v>32</v>
      </c>
      <c r="I971" s="281" t="s">
        <v>685</v>
      </c>
      <c r="J971" s="281" t="s">
        <v>645</v>
      </c>
      <c r="K971" s="281" t="s">
        <v>9002</v>
      </c>
      <c r="L971" s="135" t="s">
        <v>27</v>
      </c>
      <c r="M971" s="5" t="s">
        <v>6934</v>
      </c>
      <c r="N971" s="282">
        <v>44780</v>
      </c>
      <c r="O971" s="283">
        <v>44773</v>
      </c>
      <c r="P971" s="283">
        <v>44771</v>
      </c>
      <c r="Q971" s="284">
        <v>44773</v>
      </c>
      <c r="R971" s="285" t="s">
        <v>4490</v>
      </c>
      <c r="S971" s="284"/>
      <c r="T971" s="286" t="s">
        <v>605</v>
      </c>
      <c r="U971" s="291" t="s">
        <v>3901</v>
      </c>
      <c r="V971" s="291" t="s">
        <v>3366</v>
      </c>
      <c r="W971" s="276" t="s">
        <v>7309</v>
      </c>
    </row>
    <row r="972" spans="1:23" s="272" customFormat="1" ht="18" customHeight="1" x14ac:dyDescent="0.3">
      <c r="A972" s="295" t="s">
        <v>3627</v>
      </c>
      <c r="B972" s="124">
        <v>5135583</v>
      </c>
      <c r="C972" s="290" t="s">
        <v>7038</v>
      </c>
      <c r="D972" s="288">
        <v>44727</v>
      </c>
      <c r="E972" s="279" t="s">
        <v>594</v>
      </c>
      <c r="F972" s="289">
        <v>44719</v>
      </c>
      <c r="G972" s="135" t="s">
        <v>6935</v>
      </c>
      <c r="H972" s="135" t="s">
        <v>137</v>
      </c>
      <c r="I972" s="281" t="s">
        <v>17</v>
      </c>
      <c r="J972" s="281" t="s">
        <v>18</v>
      </c>
      <c r="K972" s="281" t="s">
        <v>9005</v>
      </c>
      <c r="L972" s="135" t="s">
        <v>20</v>
      </c>
      <c r="M972" s="5" t="s">
        <v>6936</v>
      </c>
      <c r="N972" s="282">
        <v>44731</v>
      </c>
      <c r="O972" s="283">
        <v>44727</v>
      </c>
      <c r="P972" s="283">
        <v>44727</v>
      </c>
      <c r="Q972" s="284">
        <v>44728</v>
      </c>
      <c r="R972" s="285" t="s">
        <v>4686</v>
      </c>
      <c r="S972" s="284"/>
      <c r="T972" s="286" t="s">
        <v>609</v>
      </c>
      <c r="U972" s="291" t="s">
        <v>3901</v>
      </c>
      <c r="V972" s="135" t="s">
        <v>3901</v>
      </c>
      <c r="W972" s="276" t="s">
        <v>7310</v>
      </c>
    </row>
    <row r="973" spans="1:23" s="272" customFormat="1" ht="18" customHeight="1" x14ac:dyDescent="0.3">
      <c r="A973" s="295" t="s">
        <v>3627</v>
      </c>
      <c r="B973" s="124">
        <v>5146298</v>
      </c>
      <c r="C973" s="290" t="s">
        <v>7071</v>
      </c>
      <c r="D973" s="288">
        <v>44728</v>
      </c>
      <c r="E973" s="279" t="s">
        <v>594</v>
      </c>
      <c r="F973" s="289">
        <v>44719</v>
      </c>
      <c r="G973" s="135" t="s">
        <v>6937</v>
      </c>
      <c r="H973" s="135" t="s">
        <v>4738</v>
      </c>
      <c r="I973" s="281" t="s">
        <v>2454</v>
      </c>
      <c r="J973" s="281" t="s">
        <v>18</v>
      </c>
      <c r="K973" s="281" t="s">
        <v>9005</v>
      </c>
      <c r="L973" s="135" t="s">
        <v>11</v>
      </c>
      <c r="M973" s="5" t="s">
        <v>6938</v>
      </c>
      <c r="N973" s="282">
        <v>44736</v>
      </c>
      <c r="O973" s="283">
        <v>44733</v>
      </c>
      <c r="P973" s="283">
        <v>44729</v>
      </c>
      <c r="Q973" s="284">
        <v>44733</v>
      </c>
      <c r="R973" s="285" t="s">
        <v>4685</v>
      </c>
      <c r="S973" s="284"/>
      <c r="T973" s="286" t="s">
        <v>623</v>
      </c>
      <c r="U973" s="291" t="s">
        <v>3901</v>
      </c>
      <c r="V973" s="135" t="s">
        <v>3901</v>
      </c>
      <c r="W973" s="276" t="s">
        <v>7311</v>
      </c>
    </row>
    <row r="974" spans="1:23" s="272" customFormat="1" ht="18" customHeight="1" x14ac:dyDescent="0.3">
      <c r="A974" s="295" t="s">
        <v>3627</v>
      </c>
      <c r="B974" s="135">
        <v>5107091</v>
      </c>
      <c r="C974" s="277" t="s">
        <v>7091</v>
      </c>
      <c r="D974" s="288">
        <v>44730</v>
      </c>
      <c r="E974" s="279" t="s">
        <v>594</v>
      </c>
      <c r="F974" s="289">
        <v>44720</v>
      </c>
      <c r="G974" s="135" t="s">
        <v>6939</v>
      </c>
      <c r="H974" s="135" t="s">
        <v>32</v>
      </c>
      <c r="I974" s="281" t="s">
        <v>685</v>
      </c>
      <c r="J974" s="281" t="s">
        <v>2943</v>
      </c>
      <c r="K974" s="281">
        <v>2400000</v>
      </c>
      <c r="L974" s="135" t="s">
        <v>20</v>
      </c>
      <c r="M974" s="5" t="s">
        <v>6940</v>
      </c>
      <c r="N974" s="282">
        <v>44752</v>
      </c>
      <c r="O974" s="283">
        <v>44741</v>
      </c>
      <c r="P974" s="283">
        <v>44740</v>
      </c>
      <c r="Q974" s="284">
        <v>44741</v>
      </c>
      <c r="R974" s="285" t="s">
        <v>6447</v>
      </c>
      <c r="S974" s="284"/>
      <c r="T974" s="286" t="s">
        <v>609</v>
      </c>
      <c r="U974" s="291" t="s">
        <v>3901</v>
      </c>
      <c r="V974" s="135" t="s">
        <v>5599</v>
      </c>
      <c r="W974" s="276" t="s">
        <v>7312</v>
      </c>
    </row>
    <row r="975" spans="1:23" s="272" customFormat="1" ht="18" customHeight="1" x14ac:dyDescent="0.3">
      <c r="A975" s="295" t="s">
        <v>3627</v>
      </c>
      <c r="B975" s="329">
        <v>5152904</v>
      </c>
      <c r="C975" s="277" t="s">
        <v>7400</v>
      </c>
      <c r="D975" s="288">
        <v>44736</v>
      </c>
      <c r="E975" s="279" t="s">
        <v>594</v>
      </c>
      <c r="F975" s="289">
        <v>44720</v>
      </c>
      <c r="G975" s="135" t="s">
        <v>6941</v>
      </c>
      <c r="H975" s="135" t="s">
        <v>137</v>
      </c>
      <c r="I975" s="281" t="s">
        <v>17</v>
      </c>
      <c r="J975" s="281" t="s">
        <v>645</v>
      </c>
      <c r="K975" s="281" t="s">
        <v>9002</v>
      </c>
      <c r="L975" s="135" t="s">
        <v>20</v>
      </c>
      <c r="M975" s="5" t="s">
        <v>6942</v>
      </c>
      <c r="N975" s="282">
        <v>44741</v>
      </c>
      <c r="O975" s="283">
        <v>44739</v>
      </c>
      <c r="P975" s="283">
        <v>44736</v>
      </c>
      <c r="Q975" s="284">
        <v>44739</v>
      </c>
      <c r="R975" s="285" t="s">
        <v>4490</v>
      </c>
      <c r="S975" s="284"/>
      <c r="T975" s="286" t="s">
        <v>623</v>
      </c>
      <c r="U975" s="291" t="s">
        <v>3901</v>
      </c>
      <c r="V975" s="135" t="s">
        <v>3901</v>
      </c>
      <c r="W975" s="276" t="s">
        <v>7313</v>
      </c>
    </row>
    <row r="976" spans="1:23" s="272" customFormat="1" ht="18" customHeight="1" x14ac:dyDescent="0.3">
      <c r="A976" s="295" t="s">
        <v>3627</v>
      </c>
      <c r="B976" s="124">
        <v>5122514</v>
      </c>
      <c r="C976" s="290" t="s">
        <v>6943</v>
      </c>
      <c r="D976" s="288">
        <v>44721</v>
      </c>
      <c r="E976" s="279" t="s">
        <v>594</v>
      </c>
      <c r="F976" s="289">
        <v>44720</v>
      </c>
      <c r="G976" s="135" t="s">
        <v>6944</v>
      </c>
      <c r="H976" s="135" t="s">
        <v>250</v>
      </c>
      <c r="I976" s="281" t="s">
        <v>4644</v>
      </c>
      <c r="J976" s="281" t="s">
        <v>645</v>
      </c>
      <c r="K976" s="281" t="s">
        <v>9002</v>
      </c>
      <c r="L976" s="135" t="s">
        <v>27</v>
      </c>
      <c r="M976" s="5" t="s">
        <v>6945</v>
      </c>
      <c r="N976" s="282">
        <v>44735</v>
      </c>
      <c r="O976" s="283">
        <v>44729</v>
      </c>
      <c r="P976" s="283">
        <v>44729</v>
      </c>
      <c r="Q976" s="284">
        <v>44730</v>
      </c>
      <c r="R976" s="285" t="s">
        <v>6444</v>
      </c>
      <c r="S976" s="284"/>
      <c r="T976" s="286" t="s">
        <v>1648</v>
      </c>
      <c r="U976" s="291" t="s">
        <v>3901</v>
      </c>
      <c r="V976" s="135" t="s">
        <v>3901</v>
      </c>
      <c r="W976" s="276" t="s">
        <v>7314</v>
      </c>
    </row>
    <row r="977" spans="1:23" s="272" customFormat="1" ht="18" customHeight="1" x14ac:dyDescent="0.3">
      <c r="A977" s="295" t="s">
        <v>3627</v>
      </c>
      <c r="B977" s="328">
        <v>5214819</v>
      </c>
      <c r="C977" s="277" t="s">
        <v>8203</v>
      </c>
      <c r="D977" s="288">
        <v>44763</v>
      </c>
      <c r="E977" s="279" t="s">
        <v>594</v>
      </c>
      <c r="F977" s="289">
        <v>44720</v>
      </c>
      <c r="G977" s="135" t="s">
        <v>6946</v>
      </c>
      <c r="H977" s="135" t="s">
        <v>4712</v>
      </c>
      <c r="I977" s="281" t="s">
        <v>17</v>
      </c>
      <c r="J977" s="281" t="s">
        <v>645</v>
      </c>
      <c r="K977" s="281" t="s">
        <v>9002</v>
      </c>
      <c r="L977" s="135" t="s">
        <v>27</v>
      </c>
      <c r="M977" s="5" t="s">
        <v>6947</v>
      </c>
      <c r="N977" s="282">
        <v>44782</v>
      </c>
      <c r="O977" s="283">
        <v>44773</v>
      </c>
      <c r="P977" s="283">
        <v>44771</v>
      </c>
      <c r="Q977" s="284">
        <v>44772</v>
      </c>
      <c r="R977" s="285" t="s">
        <v>4490</v>
      </c>
      <c r="S977" s="284"/>
      <c r="T977" s="286" t="s">
        <v>623</v>
      </c>
      <c r="U977" s="291" t="s">
        <v>3901</v>
      </c>
      <c r="V977" s="291" t="s">
        <v>3366</v>
      </c>
      <c r="W977" s="276" t="s">
        <v>7315</v>
      </c>
    </row>
    <row r="978" spans="1:23" s="272" customFormat="1" ht="18" customHeight="1" x14ac:dyDescent="0.3">
      <c r="A978" s="295" t="s">
        <v>1581</v>
      </c>
      <c r="B978" s="276" t="s">
        <v>630</v>
      </c>
      <c r="C978" s="277" t="s">
        <v>630</v>
      </c>
      <c r="D978" s="288">
        <v>44810</v>
      </c>
      <c r="E978" s="279" t="s">
        <v>630</v>
      </c>
      <c r="F978" s="289">
        <v>44720</v>
      </c>
      <c r="G978" s="135" t="s">
        <v>6948</v>
      </c>
      <c r="H978" s="135" t="s">
        <v>6043</v>
      </c>
      <c r="I978" s="281" t="s">
        <v>4644</v>
      </c>
      <c r="J978" s="281" t="s">
        <v>645</v>
      </c>
      <c r="K978" s="281" t="s">
        <v>9002</v>
      </c>
      <c r="L978" s="135" t="s">
        <v>20</v>
      </c>
      <c r="M978" s="5" t="s">
        <v>6949</v>
      </c>
      <c r="N978" s="282" t="s">
        <v>1253</v>
      </c>
      <c r="O978" s="283" t="s">
        <v>1253</v>
      </c>
      <c r="P978" s="283" t="s">
        <v>1253</v>
      </c>
      <c r="Q978" s="284" t="s">
        <v>1253</v>
      </c>
      <c r="R978" s="285" t="s">
        <v>4490</v>
      </c>
      <c r="S978" s="284"/>
      <c r="T978" s="286" t="s">
        <v>605</v>
      </c>
      <c r="U978" s="291" t="s">
        <v>3901</v>
      </c>
      <c r="V978" s="135"/>
      <c r="W978" s="276" t="s">
        <v>7316</v>
      </c>
    </row>
    <row r="979" spans="1:23" s="272" customFormat="1" ht="18" customHeight="1" x14ac:dyDescent="0.3">
      <c r="A979" s="295" t="s">
        <v>3627</v>
      </c>
      <c r="B979" s="328">
        <v>5168434</v>
      </c>
      <c r="C979" s="277" t="s">
        <v>7401</v>
      </c>
      <c r="D979" s="288">
        <v>44737</v>
      </c>
      <c r="E979" s="279" t="s">
        <v>594</v>
      </c>
      <c r="F979" s="289">
        <v>44720</v>
      </c>
      <c r="G979" s="135" t="s">
        <v>6950</v>
      </c>
      <c r="H979" s="135" t="s">
        <v>4738</v>
      </c>
      <c r="I979" s="281" t="s">
        <v>2454</v>
      </c>
      <c r="J979" s="281" t="s">
        <v>18</v>
      </c>
      <c r="K979" s="281" t="s">
        <v>9005</v>
      </c>
      <c r="L979" s="135" t="s">
        <v>11</v>
      </c>
      <c r="M979" s="5" t="s">
        <v>6951</v>
      </c>
      <c r="N979" s="282">
        <v>44743</v>
      </c>
      <c r="O979" s="283">
        <v>44740</v>
      </c>
      <c r="P979" s="283">
        <v>44737</v>
      </c>
      <c r="Q979" s="284">
        <v>44741</v>
      </c>
      <c r="R979" s="285" t="s">
        <v>4686</v>
      </c>
      <c r="S979" s="284"/>
      <c r="T979" s="286" t="s">
        <v>605</v>
      </c>
      <c r="U979" s="291" t="s">
        <v>3901</v>
      </c>
      <c r="V979" s="135" t="s">
        <v>5599</v>
      </c>
      <c r="W979" s="276" t="s">
        <v>7317</v>
      </c>
    </row>
    <row r="980" spans="1:23" s="272" customFormat="1" ht="18" customHeight="1" x14ac:dyDescent="0.3">
      <c r="A980" s="295" t="s">
        <v>1581</v>
      </c>
      <c r="B980" s="276" t="s">
        <v>630</v>
      </c>
      <c r="C980" s="277" t="s">
        <v>630</v>
      </c>
      <c r="D980" s="288">
        <v>44737</v>
      </c>
      <c r="E980" s="279" t="s">
        <v>630</v>
      </c>
      <c r="F980" s="289">
        <v>44721</v>
      </c>
      <c r="G980" s="135" t="s">
        <v>6957</v>
      </c>
      <c r="H980" s="135" t="s">
        <v>92</v>
      </c>
      <c r="I980" s="281" t="s">
        <v>2454</v>
      </c>
      <c r="J980" s="281" t="s">
        <v>45</v>
      </c>
      <c r="K980" s="281" t="s">
        <v>9009</v>
      </c>
      <c r="L980" s="135" t="s">
        <v>438</v>
      </c>
      <c r="M980" s="5" t="s">
        <v>6958</v>
      </c>
      <c r="N980" s="282" t="s">
        <v>1253</v>
      </c>
      <c r="O980" s="283" t="s">
        <v>1253</v>
      </c>
      <c r="P980" s="283" t="s">
        <v>1253</v>
      </c>
      <c r="Q980" s="284" t="s">
        <v>1253</v>
      </c>
      <c r="R980" s="285" t="s">
        <v>4495</v>
      </c>
      <c r="S980" s="280" t="s">
        <v>1253</v>
      </c>
      <c r="T980" s="286" t="s">
        <v>605</v>
      </c>
      <c r="U980" s="291" t="s">
        <v>3901</v>
      </c>
      <c r="V980" s="135"/>
      <c r="W980" s="276" t="s">
        <v>630</v>
      </c>
    </row>
    <row r="981" spans="1:23" s="272" customFormat="1" ht="18" customHeight="1" x14ac:dyDescent="0.3">
      <c r="A981" s="295" t="s">
        <v>3627</v>
      </c>
      <c r="B981" s="86">
        <v>5164181</v>
      </c>
      <c r="C981" s="277" t="s">
        <v>7520</v>
      </c>
      <c r="D981" s="288">
        <v>44742</v>
      </c>
      <c r="E981" s="279" t="s">
        <v>594</v>
      </c>
      <c r="F981" s="289">
        <v>44721</v>
      </c>
      <c r="G981" s="135" t="s">
        <v>6959</v>
      </c>
      <c r="H981" s="135" t="s">
        <v>250</v>
      </c>
      <c r="I981" s="281" t="s">
        <v>4644</v>
      </c>
      <c r="J981" s="281" t="s">
        <v>626</v>
      </c>
      <c r="K981" s="281" t="s">
        <v>9003</v>
      </c>
      <c r="L981" s="135" t="s">
        <v>52</v>
      </c>
      <c r="M981" s="5" t="s">
        <v>6960</v>
      </c>
      <c r="N981" s="282">
        <v>44749</v>
      </c>
      <c r="O981" s="283">
        <v>44742</v>
      </c>
      <c r="P981" s="283">
        <v>44742</v>
      </c>
      <c r="Q981" s="284">
        <v>44742</v>
      </c>
      <c r="R981" s="285" t="s">
        <v>6464</v>
      </c>
      <c r="S981" s="284"/>
      <c r="T981" s="286" t="s">
        <v>605</v>
      </c>
      <c r="U981" s="291" t="s">
        <v>3901</v>
      </c>
      <c r="V981" s="135" t="s">
        <v>5599</v>
      </c>
      <c r="W981" s="276" t="s">
        <v>7318</v>
      </c>
    </row>
    <row r="982" spans="1:23" s="272" customFormat="1" ht="18" customHeight="1" x14ac:dyDescent="0.3">
      <c r="A982" s="295" t="s">
        <v>3627</v>
      </c>
      <c r="B982" s="83">
        <v>5148619</v>
      </c>
      <c r="C982" s="277" t="s">
        <v>7033</v>
      </c>
      <c r="D982" s="288">
        <v>44740</v>
      </c>
      <c r="E982" s="279" t="s">
        <v>594</v>
      </c>
      <c r="F982" s="289">
        <v>44721</v>
      </c>
      <c r="G982" s="135" t="s">
        <v>6961</v>
      </c>
      <c r="H982" s="135" t="s">
        <v>4150</v>
      </c>
      <c r="I982" s="281" t="s">
        <v>17</v>
      </c>
      <c r="J982" s="281" t="s">
        <v>632</v>
      </c>
      <c r="K982" s="281" t="s">
        <v>9006</v>
      </c>
      <c r="L982" s="135" t="s">
        <v>11</v>
      </c>
      <c r="M982" s="5" t="s">
        <v>6962</v>
      </c>
      <c r="N982" s="282">
        <v>44752</v>
      </c>
      <c r="O982" s="283">
        <v>44744</v>
      </c>
      <c r="P982" s="283">
        <v>44741</v>
      </c>
      <c r="Q982" s="284">
        <v>44742</v>
      </c>
      <c r="R982" s="285" t="s">
        <v>4487</v>
      </c>
      <c r="S982" s="284"/>
      <c r="T982" s="286" t="s">
        <v>605</v>
      </c>
      <c r="U982" s="291" t="s">
        <v>3901</v>
      </c>
      <c r="V982" s="135" t="s">
        <v>5599</v>
      </c>
      <c r="W982" s="276" t="s">
        <v>7319</v>
      </c>
    </row>
    <row r="983" spans="1:23" s="272" customFormat="1" ht="18" customHeight="1" x14ac:dyDescent="0.3">
      <c r="A983" s="295" t="s">
        <v>3627</v>
      </c>
      <c r="B983" s="124">
        <v>5122494</v>
      </c>
      <c r="C983" s="290" t="s">
        <v>7027</v>
      </c>
      <c r="D983" s="288">
        <v>44723</v>
      </c>
      <c r="E983" s="279" t="s">
        <v>594</v>
      </c>
      <c r="F983" s="289">
        <v>44722</v>
      </c>
      <c r="G983" s="135" t="s">
        <v>6967</v>
      </c>
      <c r="H983" s="135" t="s">
        <v>102</v>
      </c>
      <c r="I983" s="281" t="s">
        <v>685</v>
      </c>
      <c r="J983" s="281" t="s">
        <v>2943</v>
      </c>
      <c r="K983" s="281">
        <v>2400000</v>
      </c>
      <c r="L983" s="135" t="s">
        <v>11</v>
      </c>
      <c r="M983" s="5" t="s">
        <v>6968</v>
      </c>
      <c r="N983" s="282">
        <v>44736</v>
      </c>
      <c r="O983" s="283">
        <v>44733</v>
      </c>
      <c r="P983" s="283">
        <v>44730</v>
      </c>
      <c r="Q983" s="284">
        <v>44733</v>
      </c>
      <c r="R983" s="285" t="s">
        <v>6518</v>
      </c>
      <c r="S983" s="284"/>
      <c r="T983" s="286" t="s">
        <v>609</v>
      </c>
      <c r="U983" s="291" t="s">
        <v>3901</v>
      </c>
      <c r="V983" s="135" t="s">
        <v>3901</v>
      </c>
      <c r="W983" s="276" t="s">
        <v>7320</v>
      </c>
    </row>
    <row r="984" spans="1:23" s="272" customFormat="1" ht="18" customHeight="1" x14ac:dyDescent="0.3">
      <c r="A984" s="295" t="s">
        <v>3627</v>
      </c>
      <c r="B984" s="124">
        <v>5119911</v>
      </c>
      <c r="C984" s="290" t="s">
        <v>6969</v>
      </c>
      <c r="D984" s="288">
        <v>44723</v>
      </c>
      <c r="E984" s="279" t="s">
        <v>594</v>
      </c>
      <c r="F984" s="289">
        <v>44722</v>
      </c>
      <c r="G984" s="135" t="s">
        <v>6970</v>
      </c>
      <c r="H984" s="135" t="s">
        <v>92</v>
      </c>
      <c r="I984" s="281" t="s">
        <v>2454</v>
      </c>
      <c r="J984" s="281" t="s">
        <v>626</v>
      </c>
      <c r="K984" s="281" t="s">
        <v>9003</v>
      </c>
      <c r="L984" s="194" t="s">
        <v>6971</v>
      </c>
      <c r="M984" s="5" t="s">
        <v>6972</v>
      </c>
      <c r="N984" s="282">
        <v>44728</v>
      </c>
      <c r="O984" s="283">
        <v>44725</v>
      </c>
      <c r="P984" s="283">
        <v>44725</v>
      </c>
      <c r="Q984" s="284">
        <v>44726</v>
      </c>
      <c r="R984" s="285" t="s">
        <v>4687</v>
      </c>
      <c r="S984" s="284"/>
      <c r="T984" s="286" t="s">
        <v>1648</v>
      </c>
      <c r="U984" s="291" t="s">
        <v>3901</v>
      </c>
      <c r="V984" s="135" t="s">
        <v>3901</v>
      </c>
      <c r="W984" s="276" t="s">
        <v>7321</v>
      </c>
    </row>
    <row r="985" spans="1:23" s="272" customFormat="1" ht="18" customHeight="1" x14ac:dyDescent="0.3">
      <c r="A985" s="295" t="s">
        <v>3627</v>
      </c>
      <c r="B985" s="135">
        <v>5140947</v>
      </c>
      <c r="C985" s="277" t="s">
        <v>7322</v>
      </c>
      <c r="D985" s="288">
        <v>44734</v>
      </c>
      <c r="E985" s="279" t="s">
        <v>594</v>
      </c>
      <c r="F985" s="289">
        <v>44722</v>
      </c>
      <c r="G985" s="135" t="s">
        <v>6973</v>
      </c>
      <c r="H985" s="135" t="s">
        <v>6186</v>
      </c>
      <c r="I985" s="281" t="s">
        <v>8538</v>
      </c>
      <c r="J985" s="281" t="s">
        <v>45</v>
      </c>
      <c r="K985" s="281" t="s">
        <v>9009</v>
      </c>
      <c r="L985" s="135" t="s">
        <v>20</v>
      </c>
      <c r="M985" s="5" t="s">
        <v>6974</v>
      </c>
      <c r="N985" s="282">
        <v>44747</v>
      </c>
      <c r="O985" s="283">
        <v>44737</v>
      </c>
      <c r="P985" s="283">
        <v>44734</v>
      </c>
      <c r="Q985" s="284">
        <v>44741</v>
      </c>
      <c r="R985" s="285" t="s">
        <v>4495</v>
      </c>
      <c r="S985" s="284"/>
      <c r="T985" s="286" t="s">
        <v>623</v>
      </c>
      <c r="U985" s="291" t="s">
        <v>3901</v>
      </c>
      <c r="V985" s="135" t="s">
        <v>5599</v>
      </c>
      <c r="W985" s="276" t="s">
        <v>7941</v>
      </c>
    </row>
    <row r="986" spans="1:23" s="272" customFormat="1" ht="18" customHeight="1" x14ac:dyDescent="0.3">
      <c r="A986" s="295" t="s">
        <v>3627</v>
      </c>
      <c r="B986" s="83">
        <v>5163492</v>
      </c>
      <c r="C986" s="277" t="s">
        <v>7447</v>
      </c>
      <c r="D986" s="318">
        <v>44740</v>
      </c>
      <c r="E986" s="279" t="s">
        <v>594</v>
      </c>
      <c r="F986" s="289">
        <v>44723</v>
      </c>
      <c r="G986" s="135" t="s">
        <v>6977</v>
      </c>
      <c r="H986" s="135" t="s">
        <v>686</v>
      </c>
      <c r="I986" s="281" t="s">
        <v>8862</v>
      </c>
      <c r="J986" s="281" t="s">
        <v>645</v>
      </c>
      <c r="K986" s="281" t="s">
        <v>9002</v>
      </c>
      <c r="L986" s="135" t="s">
        <v>20</v>
      </c>
      <c r="M986" s="5" t="s">
        <v>6978</v>
      </c>
      <c r="N986" s="282">
        <v>44747</v>
      </c>
      <c r="O986" s="283">
        <v>44746</v>
      </c>
      <c r="P986" s="283">
        <v>44740</v>
      </c>
      <c r="Q986" s="284">
        <v>44741</v>
      </c>
      <c r="R986" s="285" t="s">
        <v>4490</v>
      </c>
      <c r="S986" s="284"/>
      <c r="T986" s="286" t="s">
        <v>623</v>
      </c>
      <c r="U986" s="291" t="s">
        <v>3901</v>
      </c>
      <c r="V986" s="135" t="s">
        <v>5599</v>
      </c>
      <c r="W986" s="276" t="s">
        <v>7323</v>
      </c>
    </row>
    <row r="987" spans="1:23" s="272" customFormat="1" ht="18" customHeight="1" x14ac:dyDescent="0.3">
      <c r="A987" s="295" t="s">
        <v>3627</v>
      </c>
      <c r="B987" s="92">
        <v>5157876</v>
      </c>
      <c r="C987" s="277" t="s">
        <v>7403</v>
      </c>
      <c r="D987" s="318">
        <v>44741</v>
      </c>
      <c r="E987" s="279" t="s">
        <v>594</v>
      </c>
      <c r="F987" s="289">
        <v>44723</v>
      </c>
      <c r="G987" s="135" t="s">
        <v>6979</v>
      </c>
      <c r="H987" s="135" t="s">
        <v>4712</v>
      </c>
      <c r="I987" s="281" t="s">
        <v>17</v>
      </c>
      <c r="J987" s="281" t="s">
        <v>626</v>
      </c>
      <c r="K987" s="281" t="s">
        <v>9003</v>
      </c>
      <c r="L987" s="135" t="s">
        <v>52</v>
      </c>
      <c r="M987" s="5" t="s">
        <v>6980</v>
      </c>
      <c r="N987" s="282">
        <v>44748</v>
      </c>
      <c r="O987" s="283">
        <v>44744</v>
      </c>
      <c r="P987" s="283">
        <v>44741</v>
      </c>
      <c r="Q987" s="284">
        <v>44740</v>
      </c>
      <c r="R987" s="285" t="s">
        <v>6464</v>
      </c>
      <c r="S987" s="284"/>
      <c r="T987" s="286" t="s">
        <v>605</v>
      </c>
      <c r="U987" s="291" t="s">
        <v>3901</v>
      </c>
      <c r="V987" s="135" t="s">
        <v>5599</v>
      </c>
      <c r="W987" s="276" t="s">
        <v>7324</v>
      </c>
    </row>
    <row r="988" spans="1:23" s="272" customFormat="1" ht="18" customHeight="1" x14ac:dyDescent="0.3">
      <c r="A988" s="295" t="s">
        <v>3627</v>
      </c>
      <c r="B988" s="135">
        <v>5144776</v>
      </c>
      <c r="C988" s="290" t="s">
        <v>7039</v>
      </c>
      <c r="D988" s="318">
        <v>44726</v>
      </c>
      <c r="E988" s="279" t="s">
        <v>594</v>
      </c>
      <c r="F988" s="289">
        <v>44723</v>
      </c>
      <c r="G988" s="135" t="s">
        <v>6981</v>
      </c>
      <c r="H988" s="135" t="s">
        <v>4738</v>
      </c>
      <c r="I988" s="281" t="s">
        <v>2454</v>
      </c>
      <c r="J988" s="281" t="s">
        <v>18</v>
      </c>
      <c r="K988" s="281" t="s">
        <v>9005</v>
      </c>
      <c r="L988" s="135" t="s">
        <v>11</v>
      </c>
      <c r="M988" s="5" t="s">
        <v>6982</v>
      </c>
      <c r="N988" s="282">
        <v>44735</v>
      </c>
      <c r="O988" s="283">
        <v>44733</v>
      </c>
      <c r="P988" s="283">
        <v>44729</v>
      </c>
      <c r="Q988" s="284">
        <v>44733</v>
      </c>
      <c r="R988" s="285" t="s">
        <v>4686</v>
      </c>
      <c r="S988" s="284"/>
      <c r="T988" s="286" t="s">
        <v>1648</v>
      </c>
      <c r="U988" s="291" t="s">
        <v>3901</v>
      </c>
      <c r="V988" s="135" t="s">
        <v>3901</v>
      </c>
      <c r="W988" s="276" t="s">
        <v>7325</v>
      </c>
    </row>
    <row r="989" spans="1:23" s="272" customFormat="1" ht="18" customHeight="1" x14ac:dyDescent="0.3">
      <c r="A989" s="295" t="s">
        <v>3627</v>
      </c>
      <c r="B989" s="135">
        <v>5140954</v>
      </c>
      <c r="C989" s="277" t="s">
        <v>7134</v>
      </c>
      <c r="D989" s="318">
        <v>44732</v>
      </c>
      <c r="E989" s="279" t="s">
        <v>594</v>
      </c>
      <c r="F989" s="289">
        <v>44723</v>
      </c>
      <c r="G989" s="135" t="s">
        <v>7108</v>
      </c>
      <c r="H989" s="135" t="s">
        <v>4126</v>
      </c>
      <c r="I989" s="281" t="s">
        <v>8538</v>
      </c>
      <c r="J989" s="281" t="s">
        <v>626</v>
      </c>
      <c r="K989" s="281" t="s">
        <v>9003</v>
      </c>
      <c r="L989" s="135" t="s">
        <v>27</v>
      </c>
      <c r="M989" s="5" t="s">
        <v>6983</v>
      </c>
      <c r="N989" s="282">
        <v>44738</v>
      </c>
      <c r="O989" s="283">
        <v>44732</v>
      </c>
      <c r="P989" s="283">
        <v>44732</v>
      </c>
      <c r="Q989" s="284">
        <v>44732</v>
      </c>
      <c r="R989" s="285" t="s">
        <v>6464</v>
      </c>
      <c r="S989" s="284"/>
      <c r="T989" s="286" t="s">
        <v>605</v>
      </c>
      <c r="U989" s="291" t="s">
        <v>3901</v>
      </c>
      <c r="V989" s="135" t="s">
        <v>3901</v>
      </c>
      <c r="W989" s="276" t="s">
        <v>7326</v>
      </c>
    </row>
    <row r="990" spans="1:23" s="272" customFormat="1" ht="18" customHeight="1" x14ac:dyDescent="0.3">
      <c r="A990" s="295" t="s">
        <v>3627</v>
      </c>
      <c r="B990" s="292">
        <v>5122739</v>
      </c>
      <c r="C990" s="290" t="s">
        <v>6984</v>
      </c>
      <c r="D990" s="318">
        <v>44725</v>
      </c>
      <c r="E990" s="279" t="s">
        <v>594</v>
      </c>
      <c r="F990" s="289">
        <v>44724</v>
      </c>
      <c r="G990" s="135" t="s">
        <v>6985</v>
      </c>
      <c r="H990" s="135" t="s">
        <v>4738</v>
      </c>
      <c r="I990" s="281" t="s">
        <v>2454</v>
      </c>
      <c r="J990" s="281" t="s">
        <v>38</v>
      </c>
      <c r="K990" s="281" t="s">
        <v>9001</v>
      </c>
      <c r="L990" s="135" t="s">
        <v>20</v>
      </c>
      <c r="M990" s="5" t="s">
        <v>6986</v>
      </c>
      <c r="N990" s="282">
        <v>44735</v>
      </c>
      <c r="O990" s="283">
        <v>44730</v>
      </c>
      <c r="P990" s="283">
        <v>44730</v>
      </c>
      <c r="Q990" s="284">
        <v>44730</v>
      </c>
      <c r="R990" s="285" t="s">
        <v>4489</v>
      </c>
      <c r="S990" s="284"/>
      <c r="T990" s="286" t="s">
        <v>1648</v>
      </c>
      <c r="U990" s="291" t="s">
        <v>3901</v>
      </c>
      <c r="V990" s="135" t="s">
        <v>3901</v>
      </c>
      <c r="W990" s="276" t="s">
        <v>7327</v>
      </c>
    </row>
    <row r="991" spans="1:23" s="272" customFormat="1" ht="18" customHeight="1" x14ac:dyDescent="0.3">
      <c r="A991" s="295" t="s">
        <v>3627</v>
      </c>
      <c r="B991" s="124">
        <v>5135579</v>
      </c>
      <c r="C991" s="290" t="s">
        <v>7072</v>
      </c>
      <c r="D991" s="318">
        <v>44729</v>
      </c>
      <c r="E991" s="279" t="s">
        <v>594</v>
      </c>
      <c r="F991" s="289">
        <v>44724</v>
      </c>
      <c r="G991" s="135" t="s">
        <v>7040</v>
      </c>
      <c r="H991" s="135" t="s">
        <v>6294</v>
      </c>
      <c r="I991" s="281" t="s">
        <v>8538</v>
      </c>
      <c r="J991" s="281" t="s">
        <v>626</v>
      </c>
      <c r="K991" s="281" t="s">
        <v>9003</v>
      </c>
      <c r="L991" s="135" t="s">
        <v>52</v>
      </c>
      <c r="M991" s="5" t="s">
        <v>6987</v>
      </c>
      <c r="N991" s="282">
        <v>44730</v>
      </c>
      <c r="O991" s="283">
        <v>44729</v>
      </c>
      <c r="P991" s="283">
        <v>44729</v>
      </c>
      <c r="Q991" s="284">
        <v>44729</v>
      </c>
      <c r="R991" s="285" t="s">
        <v>6464</v>
      </c>
      <c r="S991" s="284"/>
      <c r="T991" s="286" t="s">
        <v>605</v>
      </c>
      <c r="U991" s="291" t="s">
        <v>3901</v>
      </c>
      <c r="V991" s="135" t="s">
        <v>3901</v>
      </c>
      <c r="W991" s="276" t="s">
        <v>7328</v>
      </c>
    </row>
    <row r="992" spans="1:23" s="272" customFormat="1" ht="18" customHeight="1" x14ac:dyDescent="0.3">
      <c r="A992" s="295" t="s">
        <v>1581</v>
      </c>
      <c r="B992" s="276" t="s">
        <v>630</v>
      </c>
      <c r="C992" s="277" t="s">
        <v>630</v>
      </c>
      <c r="D992" s="318">
        <v>44786</v>
      </c>
      <c r="E992" s="279" t="s">
        <v>630</v>
      </c>
      <c r="F992" s="289">
        <v>44724</v>
      </c>
      <c r="G992" s="135" t="s">
        <v>6988</v>
      </c>
      <c r="H992" s="135" t="s">
        <v>6043</v>
      </c>
      <c r="I992" s="281" t="s">
        <v>4644</v>
      </c>
      <c r="J992" s="281" t="s">
        <v>45</v>
      </c>
      <c r="K992" s="281" t="s">
        <v>9009</v>
      </c>
      <c r="L992" s="194" t="s">
        <v>11</v>
      </c>
      <c r="M992" s="5" t="s">
        <v>6989</v>
      </c>
      <c r="N992" s="282" t="s">
        <v>1253</v>
      </c>
      <c r="O992" s="283" t="s">
        <v>1253</v>
      </c>
      <c r="P992" s="283" t="s">
        <v>1253</v>
      </c>
      <c r="Q992" s="284" t="s">
        <v>1253</v>
      </c>
      <c r="R992" s="285" t="s">
        <v>4482</v>
      </c>
      <c r="S992" s="280" t="s">
        <v>1253</v>
      </c>
      <c r="T992" s="286" t="s">
        <v>605</v>
      </c>
      <c r="U992" s="291" t="s">
        <v>3901</v>
      </c>
      <c r="V992" s="135"/>
      <c r="W992" s="276" t="s">
        <v>7329</v>
      </c>
    </row>
    <row r="993" spans="1:23" s="272" customFormat="1" ht="18" customHeight="1" x14ac:dyDescent="0.3">
      <c r="A993" s="295" t="s">
        <v>3627</v>
      </c>
      <c r="B993" s="92">
        <v>5194802</v>
      </c>
      <c r="C993" s="277" t="s">
        <v>7832</v>
      </c>
      <c r="D993" s="318">
        <v>44763</v>
      </c>
      <c r="E993" s="279" t="s">
        <v>594</v>
      </c>
      <c r="F993" s="289">
        <v>44724</v>
      </c>
      <c r="G993" s="135" t="s">
        <v>6990</v>
      </c>
      <c r="H993" s="135" t="s">
        <v>6043</v>
      </c>
      <c r="I993" s="281" t="s">
        <v>4644</v>
      </c>
      <c r="J993" s="281" t="s">
        <v>18</v>
      </c>
      <c r="K993" s="281" t="s">
        <v>9005</v>
      </c>
      <c r="L993" s="135" t="s">
        <v>20</v>
      </c>
      <c r="M993" s="5" t="s">
        <v>6991</v>
      </c>
      <c r="N993" s="282">
        <v>44772</v>
      </c>
      <c r="O993" s="283">
        <v>44767</v>
      </c>
      <c r="P993" s="283">
        <v>44763</v>
      </c>
      <c r="Q993" s="284">
        <v>44767</v>
      </c>
      <c r="R993" s="285" t="s">
        <v>4686</v>
      </c>
      <c r="S993" s="284"/>
      <c r="T993" s="286" t="s">
        <v>605</v>
      </c>
      <c r="U993" s="291" t="s">
        <v>3901</v>
      </c>
      <c r="V993" s="135" t="s">
        <v>5599</v>
      </c>
      <c r="W993" s="276" t="s">
        <v>7330</v>
      </c>
    </row>
    <row r="994" spans="1:23" s="272" customFormat="1" ht="18" customHeight="1" x14ac:dyDescent="0.3">
      <c r="A994" s="295" t="s">
        <v>3627</v>
      </c>
      <c r="B994" s="83">
        <v>5163494</v>
      </c>
      <c r="C994" s="277" t="s">
        <v>7402</v>
      </c>
      <c r="D994" s="288">
        <v>44736</v>
      </c>
      <c r="E994" s="279" t="s">
        <v>594</v>
      </c>
      <c r="F994" s="289">
        <v>44725</v>
      </c>
      <c r="G994" s="135" t="s">
        <v>6992</v>
      </c>
      <c r="H994" s="135" t="s">
        <v>4738</v>
      </c>
      <c r="I994" s="281" t="s">
        <v>2454</v>
      </c>
      <c r="J994" s="281" t="s">
        <v>18</v>
      </c>
      <c r="K994" s="281" t="s">
        <v>9005</v>
      </c>
      <c r="L994" s="135" t="s">
        <v>20</v>
      </c>
      <c r="M994" s="5" t="s">
        <v>6993</v>
      </c>
      <c r="N994" s="282">
        <v>44745</v>
      </c>
      <c r="O994" s="283">
        <v>44740</v>
      </c>
      <c r="P994" s="283">
        <v>44736</v>
      </c>
      <c r="Q994" s="284" t="s">
        <v>1685</v>
      </c>
      <c r="R994" s="285" t="s">
        <v>4686</v>
      </c>
      <c r="S994" s="284"/>
      <c r="T994" s="286" t="s">
        <v>605</v>
      </c>
      <c r="U994" s="291" t="s">
        <v>3901</v>
      </c>
      <c r="V994" s="135" t="s">
        <v>5599</v>
      </c>
      <c r="W994" s="276" t="s">
        <v>7331</v>
      </c>
    </row>
    <row r="995" spans="1:23" s="272" customFormat="1" ht="18" customHeight="1" x14ac:dyDescent="0.3">
      <c r="A995" s="295" t="s">
        <v>5</v>
      </c>
      <c r="B995" s="124" t="s">
        <v>319</v>
      </c>
      <c r="C995" s="277"/>
      <c r="D995" s="288"/>
      <c r="E995" s="279"/>
      <c r="F995" s="289">
        <v>44725</v>
      </c>
      <c r="G995" s="135" t="s">
        <v>6994</v>
      </c>
      <c r="H995" s="135" t="s">
        <v>175</v>
      </c>
      <c r="I995" s="281" t="s">
        <v>8863</v>
      </c>
      <c r="J995" s="281" t="s">
        <v>18</v>
      </c>
      <c r="K995" s="281" t="s">
        <v>9005</v>
      </c>
      <c r="L995" s="135" t="s">
        <v>20</v>
      </c>
      <c r="M995" s="5" t="s">
        <v>6995</v>
      </c>
      <c r="N995" s="282"/>
      <c r="O995" s="283"/>
      <c r="P995" s="283"/>
      <c r="Q995" s="284"/>
      <c r="R995" s="285" t="s">
        <v>4685</v>
      </c>
      <c r="S995" s="284"/>
      <c r="T995" s="286" t="s">
        <v>623</v>
      </c>
      <c r="U995" s="291" t="s">
        <v>3901</v>
      </c>
      <c r="V995" s="135"/>
      <c r="W995" s="276" t="s">
        <v>7332</v>
      </c>
    </row>
    <row r="996" spans="1:23" s="272" customFormat="1" ht="18" customHeight="1" x14ac:dyDescent="0.3">
      <c r="A996" s="295" t="s">
        <v>3627</v>
      </c>
      <c r="B996" s="328">
        <v>5174996</v>
      </c>
      <c r="C996" s="277" t="s">
        <v>7521</v>
      </c>
      <c r="D996" s="288">
        <v>44744</v>
      </c>
      <c r="E996" s="279" t="s">
        <v>594</v>
      </c>
      <c r="F996" s="289">
        <v>44725</v>
      </c>
      <c r="G996" s="135" t="s">
        <v>6996</v>
      </c>
      <c r="H996" s="135" t="s">
        <v>4738</v>
      </c>
      <c r="I996" s="281" t="s">
        <v>2454</v>
      </c>
      <c r="J996" s="281" t="s">
        <v>38</v>
      </c>
      <c r="K996" s="281" t="s">
        <v>9001</v>
      </c>
      <c r="L996" s="135" t="s">
        <v>438</v>
      </c>
      <c r="M996" s="5" t="s">
        <v>6997</v>
      </c>
      <c r="N996" s="282">
        <v>44758</v>
      </c>
      <c r="O996" s="283">
        <v>44754</v>
      </c>
      <c r="P996" s="283">
        <v>44751</v>
      </c>
      <c r="Q996" s="284">
        <v>44754</v>
      </c>
      <c r="R996" s="285" t="s">
        <v>4489</v>
      </c>
      <c r="S996" s="284"/>
      <c r="T996" s="286" t="s">
        <v>1648</v>
      </c>
      <c r="U996" s="291" t="s">
        <v>3901</v>
      </c>
      <c r="V996" s="135" t="s">
        <v>5599</v>
      </c>
      <c r="W996" s="276" t="s">
        <v>7333</v>
      </c>
    </row>
    <row r="997" spans="1:23" s="272" customFormat="1" ht="18" customHeight="1" x14ac:dyDescent="0.3">
      <c r="A997" s="295" t="s">
        <v>5</v>
      </c>
      <c r="B997" s="124" t="s">
        <v>319</v>
      </c>
      <c r="C997" s="277"/>
      <c r="D997" s="288"/>
      <c r="E997" s="279"/>
      <c r="F997" s="289">
        <v>44725</v>
      </c>
      <c r="G997" s="135" t="s">
        <v>6998</v>
      </c>
      <c r="H997" s="135" t="s">
        <v>6337</v>
      </c>
      <c r="I997" s="281" t="s">
        <v>4644</v>
      </c>
      <c r="J997" s="281" t="s">
        <v>626</v>
      </c>
      <c r="K997" s="281" t="s">
        <v>9003</v>
      </c>
      <c r="L997" s="135" t="s">
        <v>87</v>
      </c>
      <c r="M997" s="5" t="s">
        <v>6999</v>
      </c>
      <c r="N997" s="282"/>
      <c r="O997" s="283"/>
      <c r="P997" s="283"/>
      <c r="Q997" s="284"/>
      <c r="R997" s="285" t="s">
        <v>4687</v>
      </c>
      <c r="S997" s="284"/>
      <c r="T997" s="286" t="s">
        <v>623</v>
      </c>
      <c r="U997" s="291" t="s">
        <v>3901</v>
      </c>
      <c r="V997" s="135"/>
      <c r="W997" s="276" t="s">
        <v>7334</v>
      </c>
    </row>
    <row r="998" spans="1:23" s="272" customFormat="1" ht="18" customHeight="1" x14ac:dyDescent="0.3">
      <c r="A998" s="295" t="s">
        <v>3627</v>
      </c>
      <c r="B998" s="92">
        <v>5194798</v>
      </c>
      <c r="C998" s="277" t="s">
        <v>8037</v>
      </c>
      <c r="D998" s="288">
        <v>44763</v>
      </c>
      <c r="E998" s="279" t="s">
        <v>594</v>
      </c>
      <c r="F998" s="289">
        <v>44725</v>
      </c>
      <c r="G998" s="135" t="s">
        <v>7000</v>
      </c>
      <c r="H998" s="135" t="s">
        <v>4126</v>
      </c>
      <c r="I998" s="281" t="s">
        <v>8538</v>
      </c>
      <c r="J998" s="281" t="s">
        <v>645</v>
      </c>
      <c r="K998" s="281" t="s">
        <v>9002</v>
      </c>
      <c r="L998" s="194" t="s">
        <v>7942</v>
      </c>
      <c r="M998" s="5" t="s">
        <v>7001</v>
      </c>
      <c r="N998" s="282">
        <v>44787</v>
      </c>
      <c r="O998" s="283">
        <v>44768</v>
      </c>
      <c r="P998" s="283">
        <v>44763</v>
      </c>
      <c r="Q998" s="284">
        <v>44771</v>
      </c>
      <c r="R998" s="285" t="s">
        <v>4490</v>
      </c>
      <c r="S998" s="284"/>
      <c r="T998" s="286" t="s">
        <v>605</v>
      </c>
      <c r="U998" s="291" t="s">
        <v>3901</v>
      </c>
      <c r="V998" s="291" t="s">
        <v>3366</v>
      </c>
      <c r="W998" s="276" t="s">
        <v>7335</v>
      </c>
    </row>
    <row r="999" spans="1:23" s="272" customFormat="1" ht="18" customHeight="1" x14ac:dyDescent="0.3">
      <c r="A999" s="295" t="s">
        <v>3627</v>
      </c>
      <c r="B999" s="92">
        <v>5204114</v>
      </c>
      <c r="C999" s="277" t="s">
        <v>8151</v>
      </c>
      <c r="D999" s="288">
        <v>44762</v>
      </c>
      <c r="E999" s="279" t="s">
        <v>594</v>
      </c>
      <c r="F999" s="289">
        <v>44725</v>
      </c>
      <c r="G999" s="194" t="s">
        <v>7921</v>
      </c>
      <c r="H999" s="135" t="s">
        <v>232</v>
      </c>
      <c r="I999" s="281" t="s">
        <v>8863</v>
      </c>
      <c r="J999" s="281" t="s">
        <v>18</v>
      </c>
      <c r="K999" s="281" t="s">
        <v>9005</v>
      </c>
      <c r="L999" s="135" t="s">
        <v>11</v>
      </c>
      <c r="M999" s="5" t="s">
        <v>7003</v>
      </c>
      <c r="N999" s="282">
        <v>44774</v>
      </c>
      <c r="O999" s="283">
        <v>44767</v>
      </c>
      <c r="P999" s="283">
        <v>44765</v>
      </c>
      <c r="Q999" s="284">
        <v>44771</v>
      </c>
      <c r="R999" s="285" t="s">
        <v>4686</v>
      </c>
      <c r="S999" s="284"/>
      <c r="T999" s="286" t="s">
        <v>605</v>
      </c>
      <c r="U999" s="291" t="s">
        <v>3901</v>
      </c>
      <c r="V999" s="291" t="s">
        <v>3366</v>
      </c>
      <c r="W999" s="276" t="s">
        <v>7336</v>
      </c>
    </row>
    <row r="1000" spans="1:23" s="272" customFormat="1" ht="18" customHeight="1" x14ac:dyDescent="0.3">
      <c r="A1000" s="295" t="s">
        <v>1581</v>
      </c>
      <c r="B1000" s="276" t="s">
        <v>630</v>
      </c>
      <c r="C1000" s="277" t="s">
        <v>630</v>
      </c>
      <c r="D1000" s="288">
        <v>44789</v>
      </c>
      <c r="E1000" s="279" t="s">
        <v>630</v>
      </c>
      <c r="F1000" s="289">
        <v>44725</v>
      </c>
      <c r="G1000" s="135" t="s">
        <v>7004</v>
      </c>
      <c r="H1000" s="135" t="s">
        <v>250</v>
      </c>
      <c r="I1000" s="281" t="s">
        <v>4644</v>
      </c>
      <c r="J1000" s="281" t="s">
        <v>18</v>
      </c>
      <c r="K1000" s="281" t="s">
        <v>9005</v>
      </c>
      <c r="L1000" s="135" t="s">
        <v>20</v>
      </c>
      <c r="M1000" s="5" t="s">
        <v>7005</v>
      </c>
      <c r="N1000" s="282" t="s">
        <v>1253</v>
      </c>
      <c r="O1000" s="283" t="s">
        <v>1253</v>
      </c>
      <c r="P1000" s="283" t="s">
        <v>1253</v>
      </c>
      <c r="Q1000" s="284" t="s">
        <v>1253</v>
      </c>
      <c r="R1000" s="285" t="s">
        <v>4686</v>
      </c>
      <c r="S1000" s="280" t="s">
        <v>1253</v>
      </c>
      <c r="T1000" s="286" t="s">
        <v>605</v>
      </c>
      <c r="U1000" s="291" t="s">
        <v>3901</v>
      </c>
      <c r="V1000" s="135"/>
      <c r="W1000" s="276" t="s">
        <v>7337</v>
      </c>
    </row>
    <row r="1001" spans="1:23" s="272" customFormat="1" ht="18" customHeight="1" x14ac:dyDescent="0.3">
      <c r="A1001" s="295" t="s">
        <v>1581</v>
      </c>
      <c r="B1001" s="276" t="s">
        <v>630</v>
      </c>
      <c r="C1001" s="277" t="s">
        <v>630</v>
      </c>
      <c r="D1001" s="288">
        <v>44774</v>
      </c>
      <c r="E1001" s="279" t="s">
        <v>630</v>
      </c>
      <c r="F1001" s="289">
        <v>44725</v>
      </c>
      <c r="G1001" s="135" t="s">
        <v>7006</v>
      </c>
      <c r="H1001" s="135" t="s">
        <v>4712</v>
      </c>
      <c r="I1001" s="281" t="s">
        <v>17</v>
      </c>
      <c r="J1001" s="281" t="s">
        <v>45</v>
      </c>
      <c r="K1001" s="281" t="s">
        <v>9009</v>
      </c>
      <c r="L1001" s="135" t="s">
        <v>20</v>
      </c>
      <c r="M1001" s="5" t="s">
        <v>7007</v>
      </c>
      <c r="N1001" s="282" t="s">
        <v>1253</v>
      </c>
      <c r="O1001" s="283" t="s">
        <v>1253</v>
      </c>
      <c r="P1001" s="283" t="s">
        <v>1253</v>
      </c>
      <c r="Q1001" s="284" t="s">
        <v>1253</v>
      </c>
      <c r="R1001" s="285" t="s">
        <v>4495</v>
      </c>
      <c r="S1001" s="280" t="s">
        <v>1253</v>
      </c>
      <c r="T1001" s="286" t="s">
        <v>623</v>
      </c>
      <c r="U1001" s="291" t="s">
        <v>3901</v>
      </c>
      <c r="V1001" s="135"/>
      <c r="W1001" s="276" t="s">
        <v>630</v>
      </c>
    </row>
    <row r="1002" spans="1:23" s="272" customFormat="1" ht="18" customHeight="1" x14ac:dyDescent="0.3">
      <c r="A1002" s="295" t="s">
        <v>3627</v>
      </c>
      <c r="B1002" s="5">
        <v>5194730</v>
      </c>
      <c r="C1002" s="277" t="s">
        <v>8088</v>
      </c>
      <c r="D1002" s="288">
        <v>44765</v>
      </c>
      <c r="E1002" s="279" t="s">
        <v>594</v>
      </c>
      <c r="F1002" s="289">
        <v>44725</v>
      </c>
      <c r="G1002" s="135" t="s">
        <v>7008</v>
      </c>
      <c r="H1002" s="135" t="s">
        <v>102</v>
      </c>
      <c r="I1002" s="281" t="s">
        <v>685</v>
      </c>
      <c r="J1002" s="281" t="s">
        <v>626</v>
      </c>
      <c r="K1002" s="281" t="s">
        <v>9003</v>
      </c>
      <c r="L1002" s="135" t="s">
        <v>20</v>
      </c>
      <c r="M1002" s="5" t="s">
        <v>7009</v>
      </c>
      <c r="N1002" s="282">
        <v>44774</v>
      </c>
      <c r="O1002" s="283">
        <v>44768</v>
      </c>
      <c r="P1002" s="283">
        <v>44765</v>
      </c>
      <c r="Q1002" s="284">
        <v>44771</v>
      </c>
      <c r="R1002" s="285" t="s">
        <v>6464</v>
      </c>
      <c r="S1002" s="284"/>
      <c r="T1002" s="286" t="s">
        <v>605</v>
      </c>
      <c r="U1002" s="291" t="s">
        <v>3901</v>
      </c>
      <c r="V1002" s="291" t="s">
        <v>3366</v>
      </c>
      <c r="W1002" s="276" t="s">
        <v>7338</v>
      </c>
    </row>
    <row r="1003" spans="1:23" s="272" customFormat="1" ht="18" customHeight="1" x14ac:dyDescent="0.3">
      <c r="A1003" s="295" t="s">
        <v>3627</v>
      </c>
      <c r="B1003" s="135">
        <v>5135578</v>
      </c>
      <c r="C1003" s="290" t="s">
        <v>7028</v>
      </c>
      <c r="D1003" s="288">
        <v>44726</v>
      </c>
      <c r="E1003" s="279" t="s">
        <v>594</v>
      </c>
      <c r="F1003" s="289">
        <v>44725</v>
      </c>
      <c r="G1003" s="135" t="s">
        <v>7010</v>
      </c>
      <c r="H1003" s="135" t="s">
        <v>32</v>
      </c>
      <c r="I1003" s="281" t="s">
        <v>685</v>
      </c>
      <c r="J1003" s="281" t="s">
        <v>626</v>
      </c>
      <c r="K1003" s="281" t="s">
        <v>9003</v>
      </c>
      <c r="L1003" s="135" t="s">
        <v>52</v>
      </c>
      <c r="M1003" s="5" t="s">
        <v>7011</v>
      </c>
      <c r="N1003" s="282">
        <v>44736</v>
      </c>
      <c r="O1003" s="283">
        <v>44727</v>
      </c>
      <c r="P1003" s="283">
        <v>44726</v>
      </c>
      <c r="Q1003" s="284">
        <v>44727</v>
      </c>
      <c r="R1003" s="285" t="s">
        <v>6464</v>
      </c>
      <c r="S1003" s="284"/>
      <c r="T1003" s="286" t="s">
        <v>609</v>
      </c>
      <c r="U1003" s="291" t="s">
        <v>3901</v>
      </c>
      <c r="V1003" s="135" t="s">
        <v>3901</v>
      </c>
      <c r="W1003" s="276" t="s">
        <v>7339</v>
      </c>
    </row>
    <row r="1004" spans="1:23" s="272" customFormat="1" ht="18" customHeight="1" x14ac:dyDescent="0.3">
      <c r="A1004" s="295" t="s">
        <v>3627</v>
      </c>
      <c r="B1004" s="83">
        <v>5235339</v>
      </c>
      <c r="C1004" s="277" t="s">
        <v>8517</v>
      </c>
      <c r="D1004" s="288">
        <v>44783</v>
      </c>
      <c r="E1004" s="279" t="s">
        <v>594</v>
      </c>
      <c r="F1004" s="289">
        <v>44725</v>
      </c>
      <c r="G1004" s="135" t="s">
        <v>7012</v>
      </c>
      <c r="H1004" s="135" t="s">
        <v>102</v>
      </c>
      <c r="I1004" s="281" t="s">
        <v>685</v>
      </c>
      <c r="J1004" s="281" t="s">
        <v>626</v>
      </c>
      <c r="K1004" s="281" t="s">
        <v>9003</v>
      </c>
      <c r="L1004" s="135" t="s">
        <v>52</v>
      </c>
      <c r="M1004" s="5" t="s">
        <v>7013</v>
      </c>
      <c r="N1004" s="282">
        <v>44787</v>
      </c>
      <c r="O1004" s="283">
        <v>44784</v>
      </c>
      <c r="P1004" s="283">
        <v>44783</v>
      </c>
      <c r="Q1004" s="284">
        <v>44784</v>
      </c>
      <c r="R1004" s="285" t="s">
        <v>4687</v>
      </c>
      <c r="S1004" s="284"/>
      <c r="T1004" s="286" t="s">
        <v>605</v>
      </c>
      <c r="U1004" s="291" t="s">
        <v>3901</v>
      </c>
      <c r="V1004" s="291" t="s">
        <v>3366</v>
      </c>
      <c r="W1004" s="276" t="s">
        <v>7340</v>
      </c>
    </row>
    <row r="1005" spans="1:23" s="272" customFormat="1" ht="18" customHeight="1" x14ac:dyDescent="0.3">
      <c r="A1005" s="295" t="s">
        <v>3627</v>
      </c>
      <c r="B1005" s="124">
        <v>5148475</v>
      </c>
      <c r="C1005" s="290" t="s">
        <v>7041</v>
      </c>
      <c r="D1005" s="288">
        <v>44727</v>
      </c>
      <c r="E1005" s="279" t="s">
        <v>594</v>
      </c>
      <c r="F1005" s="289">
        <v>44725</v>
      </c>
      <c r="G1005" s="135" t="s">
        <v>7014</v>
      </c>
      <c r="H1005" s="135" t="s">
        <v>4738</v>
      </c>
      <c r="I1005" s="281" t="s">
        <v>2454</v>
      </c>
      <c r="J1005" s="281" t="s">
        <v>2943</v>
      </c>
      <c r="K1005" s="281">
        <v>2400000</v>
      </c>
      <c r="L1005" s="135" t="s">
        <v>20</v>
      </c>
      <c r="M1005" s="5" t="s">
        <v>7015</v>
      </c>
      <c r="N1005" s="282">
        <v>44734</v>
      </c>
      <c r="O1005" s="283">
        <v>44733</v>
      </c>
      <c r="P1005" s="283">
        <v>44730</v>
      </c>
      <c r="Q1005" s="284">
        <v>44733</v>
      </c>
      <c r="R1005" s="285" t="s">
        <v>6447</v>
      </c>
      <c r="S1005" s="284"/>
      <c r="T1005" s="286" t="s">
        <v>605</v>
      </c>
      <c r="U1005" s="291" t="s">
        <v>3901</v>
      </c>
      <c r="V1005" s="135" t="s">
        <v>3901</v>
      </c>
      <c r="W1005" s="276" t="s">
        <v>7341</v>
      </c>
    </row>
    <row r="1006" spans="1:23" s="272" customFormat="1" ht="18" customHeight="1" x14ac:dyDescent="0.3">
      <c r="A1006" s="295" t="s">
        <v>3627</v>
      </c>
      <c r="B1006" s="328">
        <v>5104256</v>
      </c>
      <c r="C1006" s="277" t="s">
        <v>8152</v>
      </c>
      <c r="D1006" s="288">
        <v>44767</v>
      </c>
      <c r="E1006" s="279" t="s">
        <v>594</v>
      </c>
      <c r="F1006" s="289">
        <v>44725</v>
      </c>
      <c r="G1006" s="135" t="s">
        <v>7016</v>
      </c>
      <c r="H1006" s="135" t="s">
        <v>725</v>
      </c>
      <c r="I1006" s="281" t="s">
        <v>2454</v>
      </c>
      <c r="J1006" s="281" t="s">
        <v>8377</v>
      </c>
      <c r="K1006" s="281" t="s">
        <v>9004</v>
      </c>
      <c r="L1006" s="135" t="s">
        <v>20</v>
      </c>
      <c r="M1006" s="5" t="s">
        <v>7017</v>
      </c>
      <c r="N1006" s="282">
        <v>44777</v>
      </c>
      <c r="O1006" s="283">
        <v>44773</v>
      </c>
      <c r="P1006" s="283">
        <v>44767</v>
      </c>
      <c r="Q1006" s="284" t="s">
        <v>1685</v>
      </c>
      <c r="R1006" s="285" t="s">
        <v>4485</v>
      </c>
      <c r="S1006" s="284"/>
      <c r="T1006" s="286" t="s">
        <v>609</v>
      </c>
      <c r="U1006" s="291" t="s">
        <v>3901</v>
      </c>
      <c r="V1006" s="291" t="s">
        <v>3366</v>
      </c>
      <c r="W1006" s="276" t="s">
        <v>7342</v>
      </c>
    </row>
    <row r="1007" spans="1:23" s="272" customFormat="1" ht="18" customHeight="1" x14ac:dyDescent="0.3">
      <c r="A1007" s="295" t="s">
        <v>3627</v>
      </c>
      <c r="B1007" s="135">
        <v>5135582</v>
      </c>
      <c r="C1007" s="290" t="s">
        <v>7029</v>
      </c>
      <c r="D1007" s="288">
        <v>44726</v>
      </c>
      <c r="E1007" s="279" t="s">
        <v>594</v>
      </c>
      <c r="F1007" s="289">
        <v>44726</v>
      </c>
      <c r="G1007" s="135" t="s">
        <v>7022</v>
      </c>
      <c r="H1007" s="135" t="s">
        <v>175</v>
      </c>
      <c r="I1007" s="281" t="s">
        <v>8863</v>
      </c>
      <c r="J1007" s="281" t="s">
        <v>18</v>
      </c>
      <c r="K1007" s="281" t="s">
        <v>9005</v>
      </c>
      <c r="L1007" s="135" t="s">
        <v>20</v>
      </c>
      <c r="M1007" s="5" t="s">
        <v>7023</v>
      </c>
      <c r="N1007" s="282">
        <v>44731</v>
      </c>
      <c r="O1007" s="283">
        <v>44726</v>
      </c>
      <c r="P1007" s="283">
        <v>44726</v>
      </c>
      <c r="Q1007" s="284">
        <v>44727</v>
      </c>
      <c r="R1007" s="285" t="s">
        <v>4686</v>
      </c>
      <c r="S1007" s="284"/>
      <c r="T1007" s="286" t="s">
        <v>605</v>
      </c>
      <c r="U1007" s="291" t="s">
        <v>3901</v>
      </c>
      <c r="V1007" s="135" t="s">
        <v>3901</v>
      </c>
      <c r="W1007" s="276" t="s">
        <v>7343</v>
      </c>
    </row>
    <row r="1008" spans="1:23" s="272" customFormat="1" ht="18" customHeight="1" x14ac:dyDescent="0.3">
      <c r="A1008" s="295" t="s">
        <v>1581</v>
      </c>
      <c r="B1008" s="276" t="s">
        <v>630</v>
      </c>
      <c r="C1008" s="277" t="s">
        <v>630</v>
      </c>
      <c r="D1008" s="288">
        <v>44789</v>
      </c>
      <c r="E1008" s="279" t="s">
        <v>630</v>
      </c>
      <c r="F1008" s="289">
        <v>44727</v>
      </c>
      <c r="G1008" s="135" t="s">
        <v>7042</v>
      </c>
      <c r="H1008" s="135" t="s">
        <v>32</v>
      </c>
      <c r="I1008" s="281" t="s">
        <v>685</v>
      </c>
      <c r="J1008" s="281" t="s">
        <v>45</v>
      </c>
      <c r="K1008" s="281" t="s">
        <v>9009</v>
      </c>
      <c r="L1008" s="135" t="s">
        <v>20</v>
      </c>
      <c r="M1008" s="5" t="s">
        <v>7043</v>
      </c>
      <c r="N1008" s="282" t="s">
        <v>1253</v>
      </c>
      <c r="O1008" s="283" t="s">
        <v>1253</v>
      </c>
      <c r="P1008" s="283" t="s">
        <v>1253</v>
      </c>
      <c r="Q1008" s="284" t="s">
        <v>1253</v>
      </c>
      <c r="R1008" s="285" t="s">
        <v>4482</v>
      </c>
      <c r="S1008" s="280" t="s">
        <v>1253</v>
      </c>
      <c r="T1008" s="286" t="s">
        <v>2564</v>
      </c>
      <c r="U1008" s="291" t="s">
        <v>3901</v>
      </c>
      <c r="V1008" s="135"/>
      <c r="W1008" s="276" t="s">
        <v>7344</v>
      </c>
    </row>
    <row r="1009" spans="1:23" s="272" customFormat="1" ht="18" customHeight="1" x14ac:dyDescent="0.3">
      <c r="A1009" s="295" t="s">
        <v>5</v>
      </c>
      <c r="B1009" s="124" t="s">
        <v>319</v>
      </c>
      <c r="C1009" s="277"/>
      <c r="D1009" s="288"/>
      <c r="E1009" s="279"/>
      <c r="F1009" s="289">
        <v>44727</v>
      </c>
      <c r="G1009" s="135" t="s">
        <v>7044</v>
      </c>
      <c r="H1009" s="135" t="s">
        <v>137</v>
      </c>
      <c r="I1009" s="281" t="s">
        <v>17</v>
      </c>
      <c r="J1009" s="281" t="s">
        <v>18</v>
      </c>
      <c r="K1009" s="281" t="s">
        <v>9005</v>
      </c>
      <c r="L1009" s="135" t="s">
        <v>11</v>
      </c>
      <c r="M1009" s="5" t="s">
        <v>7045</v>
      </c>
      <c r="N1009" s="282"/>
      <c r="O1009" s="283"/>
      <c r="P1009" s="283"/>
      <c r="Q1009" s="284"/>
      <c r="R1009" s="285" t="s">
        <v>4686</v>
      </c>
      <c r="S1009" s="284"/>
      <c r="T1009" s="286" t="s">
        <v>605</v>
      </c>
      <c r="U1009" s="291" t="s">
        <v>3901</v>
      </c>
      <c r="V1009" s="135"/>
      <c r="W1009" s="276" t="s">
        <v>7345</v>
      </c>
    </row>
    <row r="1010" spans="1:23" s="272" customFormat="1" ht="18" customHeight="1" x14ac:dyDescent="0.3">
      <c r="A1010" s="295" t="s">
        <v>1581</v>
      </c>
      <c r="B1010" s="276" t="s">
        <v>630</v>
      </c>
      <c r="C1010" s="277" t="s">
        <v>630</v>
      </c>
      <c r="D1010" s="288">
        <v>44737</v>
      </c>
      <c r="E1010" s="279" t="s">
        <v>630</v>
      </c>
      <c r="F1010" s="289">
        <v>44727</v>
      </c>
      <c r="G1010" s="135" t="s">
        <v>7046</v>
      </c>
      <c r="H1010" s="135" t="s">
        <v>37</v>
      </c>
      <c r="I1010" s="281" t="s">
        <v>685</v>
      </c>
      <c r="J1010" s="281" t="s">
        <v>645</v>
      </c>
      <c r="K1010" s="281" t="s">
        <v>9002</v>
      </c>
      <c r="L1010" s="135" t="s">
        <v>27</v>
      </c>
      <c r="M1010" s="5" t="s">
        <v>7047</v>
      </c>
      <c r="N1010" s="282" t="s">
        <v>1253</v>
      </c>
      <c r="O1010" s="283" t="s">
        <v>1253</v>
      </c>
      <c r="P1010" s="283" t="s">
        <v>1253</v>
      </c>
      <c r="Q1010" s="284" t="s">
        <v>1253</v>
      </c>
      <c r="R1010" s="285" t="s">
        <v>4490</v>
      </c>
      <c r="S1010" s="280" t="s">
        <v>1253</v>
      </c>
      <c r="T1010" s="286" t="s">
        <v>605</v>
      </c>
      <c r="U1010" s="291" t="s">
        <v>3901</v>
      </c>
      <c r="V1010" s="135"/>
      <c r="W1010" s="276" t="s">
        <v>630</v>
      </c>
    </row>
    <row r="1011" spans="1:23" s="272" customFormat="1" ht="18" customHeight="1" x14ac:dyDescent="0.3">
      <c r="A1011" s="295" t="s">
        <v>1581</v>
      </c>
      <c r="B1011" s="276" t="s">
        <v>630</v>
      </c>
      <c r="C1011" s="277" t="s">
        <v>630</v>
      </c>
      <c r="D1011" s="288">
        <v>44758</v>
      </c>
      <c r="E1011" s="279" t="s">
        <v>630</v>
      </c>
      <c r="F1011" s="289">
        <v>44727</v>
      </c>
      <c r="G1011" s="135" t="s">
        <v>7048</v>
      </c>
      <c r="H1011" s="135" t="s">
        <v>57</v>
      </c>
      <c r="I1011" s="281" t="s">
        <v>8538</v>
      </c>
      <c r="J1011" s="281" t="s">
        <v>18</v>
      </c>
      <c r="K1011" s="281" t="s">
        <v>9005</v>
      </c>
      <c r="L1011" s="135" t="s">
        <v>20</v>
      </c>
      <c r="M1011" s="5" t="s">
        <v>7049</v>
      </c>
      <c r="N1011" s="282" t="s">
        <v>1253</v>
      </c>
      <c r="O1011" s="283" t="s">
        <v>1253</v>
      </c>
      <c r="P1011" s="283" t="s">
        <v>1253</v>
      </c>
      <c r="Q1011" s="284" t="s">
        <v>1253</v>
      </c>
      <c r="R1011" s="285" t="s">
        <v>4686</v>
      </c>
      <c r="S1011" s="280" t="s">
        <v>1253</v>
      </c>
      <c r="T1011" s="286" t="s">
        <v>609</v>
      </c>
      <c r="U1011" s="291" t="s">
        <v>3901</v>
      </c>
      <c r="V1011" s="135"/>
      <c r="W1011" s="276" t="s">
        <v>630</v>
      </c>
    </row>
    <row r="1012" spans="1:23" s="272" customFormat="1" ht="18" customHeight="1" x14ac:dyDescent="0.3">
      <c r="A1012" s="295" t="s">
        <v>3627</v>
      </c>
      <c r="B1012" s="328">
        <v>5176369</v>
      </c>
      <c r="C1012" s="277" t="s">
        <v>7817</v>
      </c>
      <c r="D1012" s="288">
        <v>44756</v>
      </c>
      <c r="E1012" s="279" t="s">
        <v>594</v>
      </c>
      <c r="F1012" s="289">
        <v>44727</v>
      </c>
      <c r="G1012" s="135" t="s">
        <v>7050</v>
      </c>
      <c r="H1012" s="135" t="s">
        <v>57</v>
      </c>
      <c r="I1012" s="281" t="s">
        <v>8538</v>
      </c>
      <c r="J1012" s="281" t="s">
        <v>626</v>
      </c>
      <c r="K1012" s="281" t="s">
        <v>9003</v>
      </c>
      <c r="L1012" s="135" t="s">
        <v>20</v>
      </c>
      <c r="M1012" s="5" t="s">
        <v>7051</v>
      </c>
      <c r="N1012" s="282">
        <v>44759</v>
      </c>
      <c r="O1012" s="283">
        <v>44757</v>
      </c>
      <c r="P1012" s="283">
        <v>44756</v>
      </c>
      <c r="Q1012" s="284">
        <v>44757</v>
      </c>
      <c r="R1012" s="285" t="s">
        <v>6464</v>
      </c>
      <c r="S1012" s="284"/>
      <c r="T1012" s="286" t="s">
        <v>605</v>
      </c>
      <c r="U1012" s="291" t="s">
        <v>3901</v>
      </c>
      <c r="V1012" s="135" t="s">
        <v>5599</v>
      </c>
      <c r="W1012" s="276" t="s">
        <v>7346</v>
      </c>
    </row>
    <row r="1013" spans="1:23" s="272" customFormat="1" ht="18" customHeight="1" x14ac:dyDescent="0.3">
      <c r="A1013" s="295" t="s">
        <v>3627</v>
      </c>
      <c r="B1013" s="83">
        <v>5174842</v>
      </c>
      <c r="C1013" s="277" t="s">
        <v>7607</v>
      </c>
      <c r="D1013" s="288">
        <v>44748</v>
      </c>
      <c r="E1013" s="279" t="s">
        <v>594</v>
      </c>
      <c r="F1013" s="289">
        <v>44727</v>
      </c>
      <c r="G1013" s="135" t="s">
        <v>7052</v>
      </c>
      <c r="H1013" s="135" t="s">
        <v>175</v>
      </c>
      <c r="I1013" s="281" t="s">
        <v>8863</v>
      </c>
      <c r="J1013" s="281" t="s">
        <v>626</v>
      </c>
      <c r="K1013" s="281" t="s">
        <v>9003</v>
      </c>
      <c r="L1013" s="135" t="s">
        <v>20</v>
      </c>
      <c r="M1013" s="5" t="s">
        <v>7053</v>
      </c>
      <c r="N1013" s="282">
        <v>44763</v>
      </c>
      <c r="O1013" s="283">
        <v>44760</v>
      </c>
      <c r="P1013" s="283">
        <v>44764</v>
      </c>
      <c r="Q1013" s="284">
        <v>44760</v>
      </c>
      <c r="R1013" s="285" t="s">
        <v>6464</v>
      </c>
      <c r="S1013" s="284"/>
      <c r="T1013" s="286" t="s">
        <v>609</v>
      </c>
      <c r="U1013" s="291" t="s">
        <v>3901</v>
      </c>
      <c r="V1013" s="135" t="s">
        <v>5599</v>
      </c>
      <c r="W1013" s="276" t="s">
        <v>7347</v>
      </c>
    </row>
    <row r="1014" spans="1:23" s="272" customFormat="1" ht="18" customHeight="1" x14ac:dyDescent="0.3">
      <c r="A1014" s="295" t="s">
        <v>1581</v>
      </c>
      <c r="B1014" s="276" t="s">
        <v>630</v>
      </c>
      <c r="C1014" s="277" t="s">
        <v>630</v>
      </c>
      <c r="D1014" s="288">
        <v>44744</v>
      </c>
      <c r="E1014" s="279" t="s">
        <v>630</v>
      </c>
      <c r="F1014" s="289">
        <v>44728</v>
      </c>
      <c r="G1014" s="135" t="s">
        <v>7056</v>
      </c>
      <c r="H1014" s="135" t="s">
        <v>57</v>
      </c>
      <c r="I1014" s="281" t="s">
        <v>8538</v>
      </c>
      <c r="J1014" s="281" t="s">
        <v>45</v>
      </c>
      <c r="K1014" s="281" t="s">
        <v>9009</v>
      </c>
      <c r="L1014" s="135" t="s">
        <v>11</v>
      </c>
      <c r="M1014" s="5" t="s">
        <v>7057</v>
      </c>
      <c r="N1014" s="282" t="s">
        <v>1253</v>
      </c>
      <c r="O1014" s="283" t="s">
        <v>1253</v>
      </c>
      <c r="P1014" s="283" t="s">
        <v>1253</v>
      </c>
      <c r="Q1014" s="284" t="s">
        <v>1253</v>
      </c>
      <c r="R1014" s="285" t="s">
        <v>4482</v>
      </c>
      <c r="S1014" s="280" t="s">
        <v>1253</v>
      </c>
      <c r="T1014" s="286" t="s">
        <v>623</v>
      </c>
      <c r="U1014" s="291" t="s">
        <v>3901</v>
      </c>
      <c r="V1014" s="135"/>
      <c r="W1014" s="276" t="s">
        <v>630</v>
      </c>
    </row>
    <row r="1015" spans="1:23" s="272" customFormat="1" ht="18" customHeight="1" x14ac:dyDescent="0.3">
      <c r="A1015" s="295" t="s">
        <v>3627</v>
      </c>
      <c r="B1015" s="328">
        <v>5204100</v>
      </c>
      <c r="C1015" s="277" t="s">
        <v>7829</v>
      </c>
      <c r="D1015" s="288">
        <v>44757</v>
      </c>
      <c r="E1015" s="279" t="s">
        <v>594</v>
      </c>
      <c r="F1015" s="289">
        <v>44728</v>
      </c>
      <c r="G1015" s="135" t="s">
        <v>7058</v>
      </c>
      <c r="H1015" s="135" t="s">
        <v>4126</v>
      </c>
      <c r="I1015" s="281" t="s">
        <v>8538</v>
      </c>
      <c r="J1015" s="281" t="s">
        <v>645</v>
      </c>
      <c r="K1015" s="281" t="s">
        <v>9002</v>
      </c>
      <c r="L1015" s="135" t="s">
        <v>20</v>
      </c>
      <c r="M1015" s="5" t="s">
        <v>7059</v>
      </c>
      <c r="N1015" s="282">
        <v>44777</v>
      </c>
      <c r="O1015" s="283">
        <v>44767</v>
      </c>
      <c r="P1015" s="283">
        <v>44757</v>
      </c>
      <c r="Q1015" s="284">
        <v>44768</v>
      </c>
      <c r="R1015" s="285" t="s">
        <v>4490</v>
      </c>
      <c r="S1015" s="284"/>
      <c r="T1015" s="286" t="s">
        <v>605</v>
      </c>
      <c r="U1015" s="291" t="s">
        <v>3901</v>
      </c>
      <c r="V1015" s="291" t="s">
        <v>3366</v>
      </c>
      <c r="W1015" s="276" t="s">
        <v>7348</v>
      </c>
    </row>
    <row r="1016" spans="1:23" s="272" customFormat="1" ht="18" customHeight="1" x14ac:dyDescent="0.3">
      <c r="A1016" s="295" t="s">
        <v>1581</v>
      </c>
      <c r="B1016" s="276" t="s">
        <v>630</v>
      </c>
      <c r="C1016" s="277" t="s">
        <v>630</v>
      </c>
      <c r="D1016" s="288">
        <v>44746</v>
      </c>
      <c r="E1016" s="279" t="s">
        <v>630</v>
      </c>
      <c r="F1016" s="289">
        <v>44728</v>
      </c>
      <c r="G1016" s="135" t="s">
        <v>7060</v>
      </c>
      <c r="H1016" s="135" t="s">
        <v>32</v>
      </c>
      <c r="I1016" s="281" t="s">
        <v>685</v>
      </c>
      <c r="J1016" s="281" t="s">
        <v>45</v>
      </c>
      <c r="K1016" s="281" t="s">
        <v>9009</v>
      </c>
      <c r="L1016" s="194" t="s">
        <v>20</v>
      </c>
      <c r="M1016" s="5" t="s">
        <v>7061</v>
      </c>
      <c r="N1016" s="282" t="s">
        <v>1253</v>
      </c>
      <c r="O1016" s="283" t="s">
        <v>1253</v>
      </c>
      <c r="P1016" s="283" t="s">
        <v>1253</v>
      </c>
      <c r="Q1016" s="284" t="s">
        <v>1253</v>
      </c>
      <c r="R1016" s="285" t="s">
        <v>4495</v>
      </c>
      <c r="S1016" s="280" t="s">
        <v>1253</v>
      </c>
      <c r="T1016" s="286" t="s">
        <v>605</v>
      </c>
      <c r="U1016" s="291" t="s">
        <v>3901</v>
      </c>
      <c r="V1016" s="135"/>
      <c r="W1016" s="276" t="s">
        <v>630</v>
      </c>
    </row>
    <row r="1017" spans="1:23" s="272" customFormat="1" ht="18" customHeight="1" x14ac:dyDescent="0.3">
      <c r="A1017" s="295" t="s">
        <v>1581</v>
      </c>
      <c r="B1017" s="276" t="s">
        <v>630</v>
      </c>
      <c r="C1017" s="277" t="s">
        <v>630</v>
      </c>
      <c r="D1017" s="288">
        <v>44774</v>
      </c>
      <c r="E1017" s="279" t="s">
        <v>630</v>
      </c>
      <c r="F1017" s="289">
        <v>44728</v>
      </c>
      <c r="G1017" s="135" t="s">
        <v>7062</v>
      </c>
      <c r="H1017" s="135" t="s">
        <v>4712</v>
      </c>
      <c r="I1017" s="281" t="s">
        <v>17</v>
      </c>
      <c r="J1017" s="281" t="s">
        <v>45</v>
      </c>
      <c r="K1017" s="281" t="s">
        <v>9009</v>
      </c>
      <c r="L1017" s="135" t="s">
        <v>20</v>
      </c>
      <c r="M1017" s="5" t="s">
        <v>7063</v>
      </c>
      <c r="N1017" s="282" t="s">
        <v>1253</v>
      </c>
      <c r="O1017" s="283" t="s">
        <v>1253</v>
      </c>
      <c r="P1017" s="283" t="s">
        <v>1253</v>
      </c>
      <c r="Q1017" s="284" t="s">
        <v>1253</v>
      </c>
      <c r="R1017" s="285" t="s">
        <v>4482</v>
      </c>
      <c r="S1017" s="280" t="s">
        <v>1253</v>
      </c>
      <c r="T1017" s="286" t="s">
        <v>609</v>
      </c>
      <c r="U1017" s="291" t="s">
        <v>3901</v>
      </c>
      <c r="V1017" s="135"/>
      <c r="W1017" s="276" t="s">
        <v>630</v>
      </c>
    </row>
    <row r="1018" spans="1:23" s="272" customFormat="1" ht="18" customHeight="1" x14ac:dyDescent="0.3">
      <c r="A1018" s="295" t="s">
        <v>1581</v>
      </c>
      <c r="B1018" s="276" t="s">
        <v>630</v>
      </c>
      <c r="C1018" s="277" t="s">
        <v>630</v>
      </c>
      <c r="D1018" s="288">
        <v>44758</v>
      </c>
      <c r="E1018" s="279" t="s">
        <v>630</v>
      </c>
      <c r="F1018" s="289">
        <v>44728</v>
      </c>
      <c r="G1018" s="135" t="s">
        <v>7064</v>
      </c>
      <c r="H1018" s="135" t="s">
        <v>25</v>
      </c>
      <c r="I1018" s="281" t="s">
        <v>17</v>
      </c>
      <c r="J1018" s="281" t="s">
        <v>18</v>
      </c>
      <c r="K1018" s="281" t="s">
        <v>9005</v>
      </c>
      <c r="L1018" s="135" t="s">
        <v>20</v>
      </c>
      <c r="M1018" s="5" t="s">
        <v>7065</v>
      </c>
      <c r="N1018" s="282" t="s">
        <v>1253</v>
      </c>
      <c r="O1018" s="283" t="s">
        <v>1253</v>
      </c>
      <c r="P1018" s="283" t="s">
        <v>1253</v>
      </c>
      <c r="Q1018" s="284" t="s">
        <v>1253</v>
      </c>
      <c r="R1018" s="285" t="s">
        <v>4686</v>
      </c>
      <c r="S1018" s="280" t="s">
        <v>1253</v>
      </c>
      <c r="T1018" s="286" t="s">
        <v>605</v>
      </c>
      <c r="U1018" s="291" t="s">
        <v>3901</v>
      </c>
      <c r="V1018" s="135"/>
      <c r="W1018" s="276" t="s">
        <v>630</v>
      </c>
    </row>
    <row r="1019" spans="1:23" s="272" customFormat="1" ht="18" customHeight="1" x14ac:dyDescent="0.3">
      <c r="A1019" s="295" t="s">
        <v>1581</v>
      </c>
      <c r="B1019" s="276" t="s">
        <v>630</v>
      </c>
      <c r="C1019" s="277" t="s">
        <v>630</v>
      </c>
      <c r="D1019" s="288">
        <v>44778</v>
      </c>
      <c r="E1019" s="279" t="s">
        <v>630</v>
      </c>
      <c r="F1019" s="289">
        <v>44728</v>
      </c>
      <c r="G1019" s="135" t="s">
        <v>7066</v>
      </c>
      <c r="H1019" s="135" t="s">
        <v>137</v>
      </c>
      <c r="I1019" s="281" t="s">
        <v>17</v>
      </c>
      <c r="J1019" s="281" t="s">
        <v>626</v>
      </c>
      <c r="K1019" s="281" t="s">
        <v>9003</v>
      </c>
      <c r="L1019" s="135" t="s">
        <v>20</v>
      </c>
      <c r="M1019" s="5" t="s">
        <v>7067</v>
      </c>
      <c r="N1019" s="282" t="s">
        <v>1253</v>
      </c>
      <c r="O1019" s="283" t="s">
        <v>1253</v>
      </c>
      <c r="P1019" s="283" t="s">
        <v>1253</v>
      </c>
      <c r="Q1019" s="284" t="s">
        <v>1253</v>
      </c>
      <c r="R1019" s="285" t="s">
        <v>6464</v>
      </c>
      <c r="S1019" s="280" t="s">
        <v>1253</v>
      </c>
      <c r="T1019" s="286" t="s">
        <v>623</v>
      </c>
      <c r="U1019" s="291" t="s">
        <v>3901</v>
      </c>
      <c r="V1019" s="135"/>
      <c r="W1019" s="276" t="s">
        <v>630</v>
      </c>
    </row>
    <row r="1020" spans="1:23" s="272" customFormat="1" ht="18" customHeight="1" x14ac:dyDescent="0.3">
      <c r="A1020" s="295" t="s">
        <v>3627</v>
      </c>
      <c r="B1020" s="124">
        <v>5076236</v>
      </c>
      <c r="C1020" s="290" t="s">
        <v>7074</v>
      </c>
      <c r="D1020" s="289">
        <v>44728</v>
      </c>
      <c r="E1020" s="279" t="s">
        <v>594</v>
      </c>
      <c r="F1020" s="289">
        <v>44728</v>
      </c>
      <c r="G1020" s="135" t="s">
        <v>7068</v>
      </c>
      <c r="H1020" s="135" t="s">
        <v>6186</v>
      </c>
      <c r="I1020" s="281" t="s">
        <v>8538</v>
      </c>
      <c r="J1020" s="281" t="s">
        <v>622</v>
      </c>
      <c r="K1020" s="281" t="s">
        <v>9007</v>
      </c>
      <c r="L1020" s="135" t="s">
        <v>27</v>
      </c>
      <c r="M1020" s="5" t="s">
        <v>7069</v>
      </c>
      <c r="N1020" s="282">
        <v>44736</v>
      </c>
      <c r="O1020" s="283">
        <v>44734</v>
      </c>
      <c r="P1020" s="283">
        <v>44732</v>
      </c>
      <c r="Q1020" s="284">
        <v>44735</v>
      </c>
      <c r="R1020" s="285" t="s">
        <v>6562</v>
      </c>
      <c r="S1020" s="284"/>
      <c r="T1020" s="286" t="s">
        <v>623</v>
      </c>
      <c r="U1020" s="291" t="s">
        <v>3901</v>
      </c>
      <c r="V1020" s="135" t="s">
        <v>3901</v>
      </c>
      <c r="W1020" s="276" t="s">
        <v>7349</v>
      </c>
    </row>
    <row r="1021" spans="1:23" s="272" customFormat="1" ht="18" customHeight="1" x14ac:dyDescent="0.3">
      <c r="A1021" s="295" t="s">
        <v>3627</v>
      </c>
      <c r="B1021" s="8">
        <v>5253360</v>
      </c>
      <c r="C1021" s="277" t="s">
        <v>8607</v>
      </c>
      <c r="D1021" s="288">
        <v>44789</v>
      </c>
      <c r="E1021" s="279" t="s">
        <v>594</v>
      </c>
      <c r="F1021" s="289">
        <v>44729</v>
      </c>
      <c r="G1021" s="135" t="s">
        <v>7075</v>
      </c>
      <c r="H1021" s="135" t="s">
        <v>4126</v>
      </c>
      <c r="I1021" s="281" t="s">
        <v>8538</v>
      </c>
      <c r="J1021" s="281" t="s">
        <v>45</v>
      </c>
      <c r="K1021" s="281" t="s">
        <v>9009</v>
      </c>
      <c r="L1021" s="135" t="s">
        <v>20</v>
      </c>
      <c r="M1021" s="5" t="s">
        <v>7076</v>
      </c>
      <c r="N1021" s="282">
        <v>44802</v>
      </c>
      <c r="O1021" s="283">
        <v>44800</v>
      </c>
      <c r="P1021" s="283">
        <v>44789</v>
      </c>
      <c r="Q1021" s="284" t="s">
        <v>1685</v>
      </c>
      <c r="R1021" s="285" t="s">
        <v>4495</v>
      </c>
      <c r="S1021" s="284"/>
      <c r="T1021" s="286" t="s">
        <v>623</v>
      </c>
      <c r="U1021" s="291" t="s">
        <v>3901</v>
      </c>
      <c r="V1021" s="291" t="s">
        <v>3366</v>
      </c>
      <c r="W1021" s="276" t="s">
        <v>7350</v>
      </c>
    </row>
    <row r="1022" spans="1:23" s="272" customFormat="1" ht="18" customHeight="1" x14ac:dyDescent="0.3">
      <c r="A1022" s="295" t="s">
        <v>5</v>
      </c>
      <c r="B1022" s="124" t="s">
        <v>319</v>
      </c>
      <c r="C1022" s="277" t="s">
        <v>1883</v>
      </c>
      <c r="D1022" s="288">
        <v>44802</v>
      </c>
      <c r="E1022" s="279"/>
      <c r="F1022" s="289">
        <v>44729</v>
      </c>
      <c r="G1022" s="135" t="s">
        <v>7077</v>
      </c>
      <c r="H1022" s="135" t="s">
        <v>4126</v>
      </c>
      <c r="I1022" s="281" t="s">
        <v>8538</v>
      </c>
      <c r="J1022" s="281" t="s">
        <v>45</v>
      </c>
      <c r="K1022" s="281" t="s">
        <v>9009</v>
      </c>
      <c r="L1022" s="135" t="s">
        <v>20</v>
      </c>
      <c r="M1022" s="5" t="s">
        <v>7078</v>
      </c>
      <c r="N1022" s="282"/>
      <c r="O1022" s="283"/>
      <c r="P1022" s="283"/>
      <c r="Q1022" s="284"/>
      <c r="R1022" s="285" t="s">
        <v>4495</v>
      </c>
      <c r="S1022" s="284"/>
      <c r="T1022" s="286" t="s">
        <v>623</v>
      </c>
      <c r="U1022" s="291" t="s">
        <v>3901</v>
      </c>
      <c r="V1022" s="135"/>
      <c r="W1022" s="276" t="s">
        <v>7943</v>
      </c>
    </row>
    <row r="1023" spans="1:23" s="272" customFormat="1" ht="18" customHeight="1" x14ac:dyDescent="0.3">
      <c r="A1023" s="295" t="s">
        <v>3627</v>
      </c>
      <c r="B1023" s="8">
        <v>5205955</v>
      </c>
      <c r="C1023" s="277" t="s">
        <v>8687</v>
      </c>
      <c r="D1023" s="288">
        <v>44795</v>
      </c>
      <c r="E1023" s="279" t="s">
        <v>594</v>
      </c>
      <c r="F1023" s="289">
        <v>44729</v>
      </c>
      <c r="G1023" s="135" t="s">
        <v>7079</v>
      </c>
      <c r="H1023" s="135" t="s">
        <v>25</v>
      </c>
      <c r="I1023" s="281" t="s">
        <v>17</v>
      </c>
      <c r="J1023" s="281" t="s">
        <v>45</v>
      </c>
      <c r="K1023" s="281" t="s">
        <v>9009</v>
      </c>
      <c r="L1023" s="194" t="s">
        <v>20</v>
      </c>
      <c r="M1023" s="5" t="s">
        <v>7080</v>
      </c>
      <c r="N1023" s="282">
        <v>44798</v>
      </c>
      <c r="O1023" s="283">
        <v>44795</v>
      </c>
      <c r="P1023" s="283">
        <v>44793</v>
      </c>
      <c r="Q1023" s="284">
        <v>44796</v>
      </c>
      <c r="R1023" s="285" t="s">
        <v>4482</v>
      </c>
      <c r="S1023" s="284"/>
      <c r="T1023" s="286" t="s">
        <v>623</v>
      </c>
      <c r="U1023" s="291" t="s">
        <v>3901</v>
      </c>
      <c r="V1023" s="291" t="s">
        <v>3366</v>
      </c>
      <c r="W1023" s="276" t="s">
        <v>7351</v>
      </c>
    </row>
    <row r="1024" spans="1:23" s="272" customFormat="1" ht="18" customHeight="1" x14ac:dyDescent="0.3">
      <c r="A1024" s="295" t="s">
        <v>3627</v>
      </c>
      <c r="B1024" s="135">
        <v>5122492</v>
      </c>
      <c r="C1024" s="290" t="s">
        <v>7085</v>
      </c>
      <c r="D1024" s="288">
        <v>44730</v>
      </c>
      <c r="E1024" s="279" t="s">
        <v>594</v>
      </c>
      <c r="F1024" s="289">
        <v>44729</v>
      </c>
      <c r="G1024" s="135" t="s">
        <v>7081</v>
      </c>
      <c r="H1024" s="135" t="s">
        <v>725</v>
      </c>
      <c r="I1024" s="281" t="s">
        <v>2454</v>
      </c>
      <c r="J1024" s="281" t="s">
        <v>626</v>
      </c>
      <c r="K1024" s="281" t="s">
        <v>9003</v>
      </c>
      <c r="L1024" s="135" t="s">
        <v>52</v>
      </c>
      <c r="M1024" s="5" t="s">
        <v>7082</v>
      </c>
      <c r="N1024" s="282">
        <v>44736</v>
      </c>
      <c r="O1024" s="283">
        <v>44730</v>
      </c>
      <c r="P1024" s="283">
        <v>44730</v>
      </c>
      <c r="Q1024" s="284">
        <v>44730</v>
      </c>
      <c r="R1024" s="285" t="s">
        <v>4687</v>
      </c>
      <c r="S1024" s="284"/>
      <c r="T1024" s="286" t="s">
        <v>623</v>
      </c>
      <c r="U1024" s="291" t="s">
        <v>3901</v>
      </c>
      <c r="V1024" s="135" t="s">
        <v>3901</v>
      </c>
      <c r="W1024" s="276" t="s">
        <v>7352</v>
      </c>
    </row>
    <row r="1025" spans="1:23" s="272" customFormat="1" ht="18" customHeight="1" x14ac:dyDescent="0.3">
      <c r="A1025" s="295" t="s">
        <v>3627</v>
      </c>
      <c r="B1025" s="135">
        <v>5158043</v>
      </c>
      <c r="C1025" s="277" t="s">
        <v>7144</v>
      </c>
      <c r="D1025" s="288">
        <v>44730</v>
      </c>
      <c r="E1025" s="279" t="s">
        <v>594</v>
      </c>
      <c r="F1025" s="289">
        <v>44729</v>
      </c>
      <c r="G1025" s="305" t="s">
        <v>7922</v>
      </c>
      <c r="H1025" s="135" t="s">
        <v>25</v>
      </c>
      <c r="I1025" s="281" t="s">
        <v>17</v>
      </c>
      <c r="J1025" s="281" t="s">
        <v>38</v>
      </c>
      <c r="K1025" s="281" t="s">
        <v>9001</v>
      </c>
      <c r="L1025" s="135" t="s">
        <v>438</v>
      </c>
      <c r="M1025" s="5" t="s">
        <v>7083</v>
      </c>
      <c r="N1025" s="282">
        <v>44743</v>
      </c>
      <c r="O1025" s="283">
        <v>44740</v>
      </c>
      <c r="P1025" s="283">
        <v>44739</v>
      </c>
      <c r="Q1025" s="284">
        <v>44741</v>
      </c>
      <c r="R1025" s="285" t="s">
        <v>4489</v>
      </c>
      <c r="S1025" s="284"/>
      <c r="T1025" s="286" t="s">
        <v>605</v>
      </c>
      <c r="U1025" s="291" t="s">
        <v>3901</v>
      </c>
      <c r="V1025" s="135" t="s">
        <v>5599</v>
      </c>
      <c r="W1025" s="276" t="s">
        <v>7353</v>
      </c>
    </row>
    <row r="1026" spans="1:23" s="272" customFormat="1" ht="18" customHeight="1" x14ac:dyDescent="0.3">
      <c r="A1026" s="295" t="s">
        <v>5</v>
      </c>
      <c r="B1026" s="83">
        <v>5273425</v>
      </c>
      <c r="C1026" s="277" t="s">
        <v>8961</v>
      </c>
      <c r="D1026" s="288">
        <v>44799</v>
      </c>
      <c r="E1026" s="279" t="s">
        <v>8468</v>
      </c>
      <c r="F1026" s="289">
        <v>44807</v>
      </c>
      <c r="G1026" s="135" t="s">
        <v>7092</v>
      </c>
      <c r="H1026" s="135" t="s">
        <v>4712</v>
      </c>
      <c r="I1026" s="281" t="s">
        <v>17</v>
      </c>
      <c r="J1026" s="281" t="s">
        <v>38</v>
      </c>
      <c r="K1026" s="281" t="s">
        <v>9001</v>
      </c>
      <c r="L1026" s="135" t="s">
        <v>20</v>
      </c>
      <c r="M1026" s="5" t="s">
        <v>7093</v>
      </c>
      <c r="N1026" s="282">
        <v>0</v>
      </c>
      <c r="O1026" s="283"/>
      <c r="P1026" s="283"/>
      <c r="Q1026" s="284"/>
      <c r="R1026" s="285" t="s">
        <v>4489</v>
      </c>
      <c r="S1026" s="284"/>
      <c r="T1026" s="286" t="s">
        <v>623</v>
      </c>
      <c r="U1026" s="291" t="s">
        <v>3901</v>
      </c>
      <c r="V1026" s="135"/>
      <c r="W1026" s="276" t="s">
        <v>7354</v>
      </c>
    </row>
    <row r="1027" spans="1:23" s="272" customFormat="1" ht="18" customHeight="1" x14ac:dyDescent="0.3">
      <c r="A1027" s="295" t="s">
        <v>3627</v>
      </c>
      <c r="B1027" s="83">
        <v>5204115</v>
      </c>
      <c r="C1027" s="277" t="s">
        <v>8089</v>
      </c>
      <c r="D1027" s="288">
        <v>44761</v>
      </c>
      <c r="E1027" s="279" t="s">
        <v>594</v>
      </c>
      <c r="F1027" s="289">
        <v>44730</v>
      </c>
      <c r="G1027" s="135" t="s">
        <v>7094</v>
      </c>
      <c r="H1027" s="135" t="s">
        <v>4150</v>
      </c>
      <c r="I1027" s="281" t="s">
        <v>17</v>
      </c>
      <c r="J1027" s="281" t="s">
        <v>18</v>
      </c>
      <c r="K1027" s="281" t="s">
        <v>9005</v>
      </c>
      <c r="L1027" s="135" t="s">
        <v>20</v>
      </c>
      <c r="M1027" s="5" t="s">
        <v>7095</v>
      </c>
      <c r="N1027" s="282">
        <v>44772</v>
      </c>
      <c r="O1027" s="283">
        <v>44768</v>
      </c>
      <c r="P1027" s="283">
        <v>44765</v>
      </c>
      <c r="Q1027" s="284" t="s">
        <v>1685</v>
      </c>
      <c r="R1027" s="285" t="s">
        <v>4686</v>
      </c>
      <c r="S1027" s="284"/>
      <c r="T1027" s="286" t="s">
        <v>605</v>
      </c>
      <c r="U1027" s="291" t="s">
        <v>3901</v>
      </c>
      <c r="V1027" s="135" t="s">
        <v>5599</v>
      </c>
      <c r="W1027" s="276" t="s">
        <v>7355</v>
      </c>
    </row>
    <row r="1028" spans="1:23" s="272" customFormat="1" ht="18" customHeight="1" x14ac:dyDescent="0.3">
      <c r="A1028" s="295" t="s">
        <v>1581</v>
      </c>
      <c r="B1028" s="276" t="s">
        <v>630</v>
      </c>
      <c r="C1028" s="277" t="s">
        <v>630</v>
      </c>
      <c r="D1028" s="288">
        <v>44746</v>
      </c>
      <c r="E1028" s="279" t="s">
        <v>630</v>
      </c>
      <c r="F1028" s="289">
        <v>44730</v>
      </c>
      <c r="G1028" s="135" t="s">
        <v>7096</v>
      </c>
      <c r="H1028" s="135" t="s">
        <v>92</v>
      </c>
      <c r="I1028" s="281" t="s">
        <v>2454</v>
      </c>
      <c r="J1028" s="281" t="s">
        <v>18</v>
      </c>
      <c r="K1028" s="281" t="s">
        <v>9005</v>
      </c>
      <c r="L1028" s="135" t="s">
        <v>27</v>
      </c>
      <c r="M1028" s="5" t="s">
        <v>7097</v>
      </c>
      <c r="N1028" s="282" t="s">
        <v>1253</v>
      </c>
      <c r="O1028" s="283" t="s">
        <v>1253</v>
      </c>
      <c r="P1028" s="283" t="s">
        <v>1253</v>
      </c>
      <c r="Q1028" s="284" t="s">
        <v>1253</v>
      </c>
      <c r="R1028" s="285" t="s">
        <v>4686</v>
      </c>
      <c r="S1028" s="280" t="s">
        <v>1253</v>
      </c>
      <c r="T1028" s="286" t="s">
        <v>605</v>
      </c>
      <c r="U1028" s="291" t="s">
        <v>3901</v>
      </c>
      <c r="V1028" s="135"/>
      <c r="W1028" s="276" t="s">
        <v>630</v>
      </c>
    </row>
    <row r="1029" spans="1:23" s="272" customFormat="1" ht="18" customHeight="1" x14ac:dyDescent="0.3">
      <c r="A1029" s="295" t="s">
        <v>3627</v>
      </c>
      <c r="B1029" s="328">
        <v>5255216</v>
      </c>
      <c r="C1029" s="277" t="s">
        <v>8540</v>
      </c>
      <c r="D1029" s="288">
        <v>44786</v>
      </c>
      <c r="E1029" s="279" t="s">
        <v>594</v>
      </c>
      <c r="F1029" s="289">
        <v>44730</v>
      </c>
      <c r="G1029" s="135" t="s">
        <v>7098</v>
      </c>
      <c r="H1029" s="135" t="s">
        <v>92</v>
      </c>
      <c r="I1029" s="281" t="s">
        <v>2454</v>
      </c>
      <c r="J1029" s="281" t="s">
        <v>632</v>
      </c>
      <c r="K1029" s="281" t="s">
        <v>9006</v>
      </c>
      <c r="L1029" s="135" t="s">
        <v>40</v>
      </c>
      <c r="M1029" s="5" t="s">
        <v>7099</v>
      </c>
      <c r="N1029" s="282">
        <v>44793</v>
      </c>
      <c r="O1029" s="283">
        <v>44790</v>
      </c>
      <c r="P1029" s="283">
        <v>44796</v>
      </c>
      <c r="Q1029" s="284">
        <v>44791</v>
      </c>
      <c r="R1029" s="285" t="s">
        <v>4487</v>
      </c>
      <c r="S1029" s="284"/>
      <c r="T1029" s="286" t="s">
        <v>623</v>
      </c>
      <c r="U1029" s="291" t="s">
        <v>3901</v>
      </c>
      <c r="V1029" s="291" t="s">
        <v>3366</v>
      </c>
      <c r="W1029" s="276" t="s">
        <v>7356</v>
      </c>
    </row>
    <row r="1030" spans="1:23" s="272" customFormat="1" ht="18" customHeight="1" x14ac:dyDescent="0.3">
      <c r="A1030" s="295" t="s">
        <v>3627</v>
      </c>
      <c r="B1030" s="83">
        <v>5194735</v>
      </c>
      <c r="C1030" s="277" t="s">
        <v>8038</v>
      </c>
      <c r="D1030" s="288">
        <v>44761</v>
      </c>
      <c r="E1030" s="279" t="s">
        <v>594</v>
      </c>
      <c r="F1030" s="289">
        <v>44730</v>
      </c>
      <c r="G1030" s="305" t="s">
        <v>7923</v>
      </c>
      <c r="H1030" s="135" t="s">
        <v>32</v>
      </c>
      <c r="I1030" s="281" t="s">
        <v>685</v>
      </c>
      <c r="J1030" s="281" t="s">
        <v>626</v>
      </c>
      <c r="K1030" s="281" t="s">
        <v>9003</v>
      </c>
      <c r="L1030" s="135" t="s">
        <v>27</v>
      </c>
      <c r="M1030" s="5" t="s">
        <v>7100</v>
      </c>
      <c r="N1030" s="282">
        <v>44774</v>
      </c>
      <c r="O1030" s="283">
        <v>44765</v>
      </c>
      <c r="P1030" s="283">
        <v>44761</v>
      </c>
      <c r="Q1030" s="284">
        <v>44767</v>
      </c>
      <c r="R1030" s="285" t="s">
        <v>6464</v>
      </c>
      <c r="S1030" s="284"/>
      <c r="T1030" s="286" t="s">
        <v>605</v>
      </c>
      <c r="U1030" s="291" t="s">
        <v>3901</v>
      </c>
      <c r="V1030" s="291" t="s">
        <v>3366</v>
      </c>
      <c r="W1030" s="276" t="s">
        <v>7357</v>
      </c>
    </row>
    <row r="1031" spans="1:23" s="272" customFormat="1" ht="18" customHeight="1" x14ac:dyDescent="0.3">
      <c r="A1031" s="295" t="s">
        <v>3627</v>
      </c>
      <c r="B1031" s="83">
        <v>5264021</v>
      </c>
      <c r="C1031" s="277" t="s">
        <v>8815</v>
      </c>
      <c r="D1031" s="288">
        <v>44797</v>
      </c>
      <c r="E1031" s="279" t="s">
        <v>594</v>
      </c>
      <c r="F1031" s="289">
        <v>44730</v>
      </c>
      <c r="G1031" s="135" t="s">
        <v>7101</v>
      </c>
      <c r="H1031" s="135" t="s">
        <v>32</v>
      </c>
      <c r="I1031" s="281" t="s">
        <v>685</v>
      </c>
      <c r="J1031" s="281" t="s">
        <v>626</v>
      </c>
      <c r="K1031" s="281" t="s">
        <v>9003</v>
      </c>
      <c r="L1031" s="135" t="s">
        <v>27</v>
      </c>
      <c r="M1031" s="5" t="s">
        <v>7102</v>
      </c>
      <c r="N1031" s="282">
        <v>44804</v>
      </c>
      <c r="O1031" s="283">
        <v>44802</v>
      </c>
      <c r="P1031" s="283">
        <v>44798</v>
      </c>
      <c r="Q1031" s="284">
        <v>44802</v>
      </c>
      <c r="R1031" s="285" t="s">
        <v>6464</v>
      </c>
      <c r="S1031" s="284"/>
      <c r="T1031" s="286" t="s">
        <v>605</v>
      </c>
      <c r="U1031" s="291" t="s">
        <v>3901</v>
      </c>
      <c r="V1031" s="291" t="s">
        <v>3366</v>
      </c>
      <c r="W1031" s="276" t="s">
        <v>7358</v>
      </c>
    </row>
    <row r="1032" spans="1:23" s="272" customFormat="1" ht="18" customHeight="1" x14ac:dyDescent="0.3">
      <c r="A1032" s="295" t="s">
        <v>3627</v>
      </c>
      <c r="B1032" s="135">
        <v>5135597</v>
      </c>
      <c r="C1032" s="277" t="s">
        <v>7143</v>
      </c>
      <c r="D1032" s="288">
        <v>44734</v>
      </c>
      <c r="E1032" s="279" t="s">
        <v>594</v>
      </c>
      <c r="F1032" s="289">
        <v>44730</v>
      </c>
      <c r="G1032" s="135" t="s">
        <v>7103</v>
      </c>
      <c r="H1032" s="135" t="s">
        <v>6043</v>
      </c>
      <c r="I1032" s="281" t="s">
        <v>4644</v>
      </c>
      <c r="J1032" s="281" t="s">
        <v>45</v>
      </c>
      <c r="K1032" s="281" t="s">
        <v>9009</v>
      </c>
      <c r="L1032" s="135" t="s">
        <v>20</v>
      </c>
      <c r="M1032" s="5" t="s">
        <v>7104</v>
      </c>
      <c r="N1032" s="282">
        <v>44743</v>
      </c>
      <c r="O1032" s="283">
        <v>44736</v>
      </c>
      <c r="P1032" s="283">
        <v>44734</v>
      </c>
      <c r="Q1032" s="284">
        <v>44739</v>
      </c>
      <c r="R1032" s="285" t="s">
        <v>4495</v>
      </c>
      <c r="S1032" s="284"/>
      <c r="T1032" s="286" t="s">
        <v>605</v>
      </c>
      <c r="U1032" s="291" t="s">
        <v>3901</v>
      </c>
      <c r="V1032" s="135" t="s">
        <v>5599</v>
      </c>
      <c r="W1032" s="276" t="s">
        <v>7359</v>
      </c>
    </row>
    <row r="1033" spans="1:23" s="272" customFormat="1" ht="18" customHeight="1" x14ac:dyDescent="0.3">
      <c r="A1033" s="295" t="s">
        <v>1581</v>
      </c>
      <c r="B1033" s="276" t="s">
        <v>630</v>
      </c>
      <c r="C1033" s="277" t="s">
        <v>630</v>
      </c>
      <c r="D1033" s="288">
        <v>44774</v>
      </c>
      <c r="E1033" s="279" t="s">
        <v>630</v>
      </c>
      <c r="F1033" s="289">
        <v>44730</v>
      </c>
      <c r="G1033" s="135" t="s">
        <v>7105</v>
      </c>
      <c r="H1033" s="135" t="s">
        <v>686</v>
      </c>
      <c r="I1033" s="281" t="s">
        <v>8862</v>
      </c>
      <c r="J1033" s="281" t="s">
        <v>45</v>
      </c>
      <c r="K1033" s="281" t="s">
        <v>9009</v>
      </c>
      <c r="L1033" s="135" t="s">
        <v>74</v>
      </c>
      <c r="M1033" s="5" t="s">
        <v>7106</v>
      </c>
      <c r="N1033" s="282" t="s">
        <v>1253</v>
      </c>
      <c r="O1033" s="283" t="s">
        <v>1253</v>
      </c>
      <c r="P1033" s="283" t="s">
        <v>1253</v>
      </c>
      <c r="Q1033" s="284" t="s">
        <v>1253</v>
      </c>
      <c r="R1033" s="285" t="s">
        <v>4482</v>
      </c>
      <c r="S1033" s="280" t="s">
        <v>1253</v>
      </c>
      <c r="T1033" s="286" t="s">
        <v>605</v>
      </c>
      <c r="U1033" s="291" t="s">
        <v>3901</v>
      </c>
      <c r="V1033" s="135"/>
      <c r="W1033" s="276" t="s">
        <v>630</v>
      </c>
    </row>
    <row r="1034" spans="1:23" s="272" customFormat="1" ht="18" customHeight="1" x14ac:dyDescent="0.3">
      <c r="A1034" s="295" t="s">
        <v>1581</v>
      </c>
      <c r="B1034" s="276" t="s">
        <v>630</v>
      </c>
      <c r="C1034" s="277" t="s">
        <v>630</v>
      </c>
      <c r="D1034" s="288">
        <v>44781</v>
      </c>
      <c r="E1034" s="279" t="s">
        <v>630</v>
      </c>
      <c r="F1034" s="289">
        <v>44732</v>
      </c>
      <c r="G1034" s="135" t="s">
        <v>8350</v>
      </c>
      <c r="H1034" s="135" t="s">
        <v>102</v>
      </c>
      <c r="I1034" s="281" t="s">
        <v>685</v>
      </c>
      <c r="J1034" s="285" t="s">
        <v>626</v>
      </c>
      <c r="K1034" s="281" t="s">
        <v>9003</v>
      </c>
      <c r="L1034" s="135" t="s">
        <v>27</v>
      </c>
      <c r="M1034" s="5" t="s">
        <v>8351</v>
      </c>
      <c r="N1034" s="282" t="s">
        <v>1253</v>
      </c>
      <c r="O1034" s="283" t="s">
        <v>1253</v>
      </c>
      <c r="P1034" s="283" t="s">
        <v>1253</v>
      </c>
      <c r="Q1034" s="284" t="s">
        <v>1253</v>
      </c>
      <c r="R1034" s="285" t="s">
        <v>4687</v>
      </c>
      <c r="S1034" s="280" t="s">
        <v>1253</v>
      </c>
      <c r="T1034" s="286" t="s">
        <v>605</v>
      </c>
      <c r="U1034" s="291" t="s">
        <v>3901</v>
      </c>
      <c r="V1034" s="135"/>
      <c r="W1034" s="276" t="s">
        <v>630</v>
      </c>
    </row>
    <row r="1035" spans="1:23" s="272" customFormat="1" ht="18" customHeight="1" x14ac:dyDescent="0.3">
      <c r="A1035" s="295" t="s">
        <v>3627</v>
      </c>
      <c r="B1035" s="328">
        <v>5198523</v>
      </c>
      <c r="C1035" s="277" t="s">
        <v>7830</v>
      </c>
      <c r="D1035" s="288">
        <v>44756</v>
      </c>
      <c r="E1035" s="279" t="s">
        <v>594</v>
      </c>
      <c r="F1035" s="289">
        <v>44732</v>
      </c>
      <c r="G1035" s="135" t="s">
        <v>7109</v>
      </c>
      <c r="H1035" s="135" t="s">
        <v>37</v>
      </c>
      <c r="I1035" s="281" t="s">
        <v>685</v>
      </c>
      <c r="J1035" s="281" t="s">
        <v>18</v>
      </c>
      <c r="K1035" s="281" t="s">
        <v>9005</v>
      </c>
      <c r="L1035" s="135" t="s">
        <v>20</v>
      </c>
      <c r="M1035" s="5" t="s">
        <v>7110</v>
      </c>
      <c r="N1035" s="282">
        <v>44766</v>
      </c>
      <c r="O1035" s="283">
        <v>44762</v>
      </c>
      <c r="P1035" s="283">
        <v>44758</v>
      </c>
      <c r="Q1035" s="284">
        <v>44762</v>
      </c>
      <c r="R1035" s="285" t="s">
        <v>4685</v>
      </c>
      <c r="S1035" s="284"/>
      <c r="T1035" s="286" t="s">
        <v>609</v>
      </c>
      <c r="U1035" s="291" t="s">
        <v>3901</v>
      </c>
      <c r="V1035" s="135" t="s">
        <v>5599</v>
      </c>
      <c r="W1035" s="276" t="s">
        <v>7360</v>
      </c>
    </row>
    <row r="1036" spans="1:23" s="272" customFormat="1" ht="18" customHeight="1" x14ac:dyDescent="0.3">
      <c r="A1036" s="295" t="s">
        <v>1581</v>
      </c>
      <c r="B1036" s="276" t="s">
        <v>630</v>
      </c>
      <c r="C1036" s="277" t="s">
        <v>630</v>
      </c>
      <c r="D1036" s="288">
        <v>44806</v>
      </c>
      <c r="E1036" s="279" t="s">
        <v>630</v>
      </c>
      <c r="F1036" s="289">
        <v>44732</v>
      </c>
      <c r="G1036" s="135" t="s">
        <v>7111</v>
      </c>
      <c r="H1036" s="135" t="s">
        <v>4738</v>
      </c>
      <c r="I1036" s="281" t="s">
        <v>2454</v>
      </c>
      <c r="J1036" s="281" t="s">
        <v>18</v>
      </c>
      <c r="K1036" s="281" t="s">
        <v>9005</v>
      </c>
      <c r="L1036" s="135" t="s">
        <v>27</v>
      </c>
      <c r="M1036" s="5" t="s">
        <v>7112</v>
      </c>
      <c r="N1036" s="282" t="s">
        <v>1253</v>
      </c>
      <c r="O1036" s="283" t="s">
        <v>1253</v>
      </c>
      <c r="P1036" s="283" t="s">
        <v>1253</v>
      </c>
      <c r="Q1036" s="284" t="s">
        <v>1253</v>
      </c>
      <c r="R1036" s="285" t="s">
        <v>4686</v>
      </c>
      <c r="S1036" s="284"/>
      <c r="T1036" s="286" t="s">
        <v>1648</v>
      </c>
      <c r="U1036" s="291" t="s">
        <v>3901</v>
      </c>
      <c r="V1036" s="135"/>
      <c r="W1036" s="276" t="s">
        <v>7361</v>
      </c>
    </row>
    <row r="1037" spans="1:23" s="272" customFormat="1" ht="18" customHeight="1" x14ac:dyDescent="0.3">
      <c r="A1037" s="295" t="s">
        <v>3627</v>
      </c>
      <c r="B1037" s="83">
        <v>5163493</v>
      </c>
      <c r="C1037" s="277" t="s">
        <v>7427</v>
      </c>
      <c r="D1037" s="288">
        <v>44740</v>
      </c>
      <c r="E1037" s="279" t="s">
        <v>594</v>
      </c>
      <c r="F1037" s="289">
        <v>44732</v>
      </c>
      <c r="G1037" s="135" t="s">
        <v>7113</v>
      </c>
      <c r="H1037" s="135" t="s">
        <v>3708</v>
      </c>
      <c r="I1037" s="281" t="s">
        <v>2454</v>
      </c>
      <c r="J1037" s="281" t="s">
        <v>645</v>
      </c>
      <c r="K1037" s="281" t="s">
        <v>9002</v>
      </c>
      <c r="L1037" s="135" t="s">
        <v>27</v>
      </c>
      <c r="M1037" s="5" t="s">
        <v>7114</v>
      </c>
      <c r="N1037" s="282">
        <v>44747</v>
      </c>
      <c r="O1037" s="283">
        <v>44743</v>
      </c>
      <c r="P1037" s="283">
        <v>44740</v>
      </c>
      <c r="Q1037" s="284">
        <v>44741</v>
      </c>
      <c r="R1037" s="285" t="s">
        <v>4490</v>
      </c>
      <c r="S1037" s="284"/>
      <c r="T1037" s="286" t="s">
        <v>623</v>
      </c>
      <c r="U1037" s="291" t="s">
        <v>3901</v>
      </c>
      <c r="V1037" s="135" t="s">
        <v>5599</v>
      </c>
      <c r="W1037" s="276" t="s">
        <v>7362</v>
      </c>
    </row>
    <row r="1038" spans="1:23" s="272" customFormat="1" ht="18" customHeight="1" x14ac:dyDescent="0.3">
      <c r="A1038" s="295" t="s">
        <v>3627</v>
      </c>
      <c r="B1038" s="92">
        <v>5157875</v>
      </c>
      <c r="C1038" s="277" t="s">
        <v>7462</v>
      </c>
      <c r="D1038" s="288">
        <v>44741</v>
      </c>
      <c r="E1038" s="279" t="s">
        <v>594</v>
      </c>
      <c r="F1038" s="289">
        <v>44732</v>
      </c>
      <c r="G1038" s="135" t="s">
        <v>7115</v>
      </c>
      <c r="H1038" s="135" t="s">
        <v>137</v>
      </c>
      <c r="I1038" s="281" t="s">
        <v>17</v>
      </c>
      <c r="J1038" s="281" t="s">
        <v>626</v>
      </c>
      <c r="K1038" s="281" t="s">
        <v>9003</v>
      </c>
      <c r="L1038" s="135" t="s">
        <v>52</v>
      </c>
      <c r="M1038" s="5" t="s">
        <v>7116</v>
      </c>
      <c r="N1038" s="282">
        <v>44743</v>
      </c>
      <c r="O1038" s="283">
        <v>44739</v>
      </c>
      <c r="P1038" s="283">
        <v>44741</v>
      </c>
      <c r="Q1038" s="284">
        <v>44741</v>
      </c>
      <c r="R1038" s="285" t="s">
        <v>6464</v>
      </c>
      <c r="S1038" s="284"/>
      <c r="T1038" s="286" t="s">
        <v>1648</v>
      </c>
      <c r="U1038" s="291" t="s">
        <v>3901</v>
      </c>
      <c r="V1038" s="135" t="s">
        <v>5599</v>
      </c>
      <c r="W1038" s="276" t="s">
        <v>7363</v>
      </c>
    </row>
    <row r="1039" spans="1:23" s="272" customFormat="1" ht="18" customHeight="1" x14ac:dyDescent="0.3">
      <c r="A1039" s="295" t="s">
        <v>3627</v>
      </c>
      <c r="B1039" s="135">
        <v>5100842</v>
      </c>
      <c r="C1039" s="277" t="s">
        <v>7135</v>
      </c>
      <c r="D1039" s="288">
        <v>44732</v>
      </c>
      <c r="E1039" s="279" t="s">
        <v>594</v>
      </c>
      <c r="F1039" s="289">
        <v>44732</v>
      </c>
      <c r="G1039" s="135" t="s">
        <v>7117</v>
      </c>
      <c r="H1039" s="135" t="s">
        <v>4738</v>
      </c>
      <c r="I1039" s="281" t="s">
        <v>2454</v>
      </c>
      <c r="J1039" s="281" t="s">
        <v>626</v>
      </c>
      <c r="K1039" s="281" t="s">
        <v>9003</v>
      </c>
      <c r="L1039" s="135" t="s">
        <v>20</v>
      </c>
      <c r="M1039" s="5" t="s">
        <v>7118</v>
      </c>
      <c r="N1039" s="282">
        <v>44743</v>
      </c>
      <c r="O1039" s="283">
        <v>44742</v>
      </c>
      <c r="P1039" s="283">
        <v>44740</v>
      </c>
      <c r="Q1039" s="284" t="s">
        <v>1685</v>
      </c>
      <c r="R1039" s="285" t="s">
        <v>4687</v>
      </c>
      <c r="S1039" s="284"/>
      <c r="T1039" s="286" t="s">
        <v>605</v>
      </c>
      <c r="U1039" s="291" t="s">
        <v>3901</v>
      </c>
      <c r="V1039" s="135" t="s">
        <v>5599</v>
      </c>
      <c r="W1039" s="276" t="s">
        <v>7364</v>
      </c>
    </row>
    <row r="1040" spans="1:23" s="272" customFormat="1" ht="18" customHeight="1" x14ac:dyDescent="0.3">
      <c r="A1040" s="295" t="s">
        <v>3627</v>
      </c>
      <c r="B1040" s="8">
        <v>5241266</v>
      </c>
      <c r="C1040" s="277" t="s">
        <v>8688</v>
      </c>
      <c r="D1040" s="288">
        <v>44793</v>
      </c>
      <c r="E1040" s="279" t="s">
        <v>594</v>
      </c>
      <c r="F1040" s="289">
        <v>44732</v>
      </c>
      <c r="G1040" s="135" t="s">
        <v>7119</v>
      </c>
      <c r="H1040" s="135" t="s">
        <v>137</v>
      </c>
      <c r="I1040" s="281" t="s">
        <v>17</v>
      </c>
      <c r="J1040" s="281" t="s">
        <v>18</v>
      </c>
      <c r="K1040" s="281" t="s">
        <v>9005</v>
      </c>
      <c r="L1040" s="194" t="s">
        <v>20</v>
      </c>
      <c r="M1040" s="5" t="s">
        <v>7120</v>
      </c>
      <c r="N1040" s="282">
        <v>44810</v>
      </c>
      <c r="O1040" s="283">
        <v>44804</v>
      </c>
      <c r="P1040" s="283">
        <v>44793</v>
      </c>
      <c r="Q1040" s="284">
        <v>44805</v>
      </c>
      <c r="R1040" s="285" t="s">
        <v>4685</v>
      </c>
      <c r="S1040" s="284"/>
      <c r="T1040" s="286" t="s">
        <v>1648</v>
      </c>
      <c r="U1040" s="291" t="s">
        <v>3901</v>
      </c>
      <c r="V1040" s="135"/>
      <c r="W1040" s="276" t="s">
        <v>7365</v>
      </c>
    </row>
    <row r="1041" spans="1:23" s="272" customFormat="1" ht="18" customHeight="1" x14ac:dyDescent="0.3">
      <c r="A1041" s="295" t="s">
        <v>3627</v>
      </c>
      <c r="B1041" s="319">
        <v>5166959</v>
      </c>
      <c r="C1041" s="277" t="s">
        <v>7463</v>
      </c>
      <c r="D1041" s="288">
        <v>44741</v>
      </c>
      <c r="E1041" s="279" t="s">
        <v>594</v>
      </c>
      <c r="F1041" s="289">
        <v>44732</v>
      </c>
      <c r="G1041" s="135" t="s">
        <v>7121</v>
      </c>
      <c r="H1041" s="135" t="s">
        <v>137</v>
      </c>
      <c r="I1041" s="281" t="s">
        <v>17</v>
      </c>
      <c r="J1041" s="281" t="s">
        <v>45</v>
      </c>
      <c r="K1041" s="281" t="s">
        <v>9009</v>
      </c>
      <c r="L1041" s="135" t="s">
        <v>20</v>
      </c>
      <c r="M1041" s="5" t="s">
        <v>7122</v>
      </c>
      <c r="N1041" s="282">
        <v>44750</v>
      </c>
      <c r="O1041" s="283">
        <v>44742</v>
      </c>
      <c r="P1041" s="283">
        <v>44741</v>
      </c>
      <c r="Q1041" s="284">
        <v>44742</v>
      </c>
      <c r="R1041" s="285" t="s">
        <v>4482</v>
      </c>
      <c r="S1041" s="284"/>
      <c r="T1041" s="286" t="s">
        <v>623</v>
      </c>
      <c r="U1041" s="291" t="s">
        <v>3901</v>
      </c>
      <c r="V1041" s="135" t="s">
        <v>5599</v>
      </c>
      <c r="W1041" s="276" t="s">
        <v>7367</v>
      </c>
    </row>
    <row r="1042" spans="1:23" s="272" customFormat="1" ht="18" customHeight="1" x14ac:dyDescent="0.3">
      <c r="A1042" s="295" t="s">
        <v>3627</v>
      </c>
      <c r="B1042" s="135">
        <v>5135598</v>
      </c>
      <c r="C1042" s="277" t="s">
        <v>7368</v>
      </c>
      <c r="D1042" s="288">
        <v>44734</v>
      </c>
      <c r="E1042" s="279" t="s">
        <v>594</v>
      </c>
      <c r="F1042" s="289">
        <v>44732</v>
      </c>
      <c r="G1042" s="135" t="s">
        <v>7123</v>
      </c>
      <c r="H1042" s="135" t="s">
        <v>686</v>
      </c>
      <c r="I1042" s="281" t="s">
        <v>8862</v>
      </c>
      <c r="J1042" s="281" t="s">
        <v>45</v>
      </c>
      <c r="K1042" s="281" t="s">
        <v>9009</v>
      </c>
      <c r="L1042" s="135" t="s">
        <v>20</v>
      </c>
      <c r="M1042" s="5" t="s">
        <v>7124</v>
      </c>
      <c r="N1042" s="282">
        <v>44756</v>
      </c>
      <c r="O1042" s="283">
        <v>44741</v>
      </c>
      <c r="P1042" s="283">
        <v>44739</v>
      </c>
      <c r="Q1042" s="284">
        <v>44741</v>
      </c>
      <c r="R1042" s="285" t="s">
        <v>4482</v>
      </c>
      <c r="S1042" s="284"/>
      <c r="T1042" s="286" t="s">
        <v>623</v>
      </c>
      <c r="U1042" s="291" t="s">
        <v>3901</v>
      </c>
      <c r="V1042" s="135" t="s">
        <v>5599</v>
      </c>
      <c r="W1042" s="276" t="s">
        <v>7369</v>
      </c>
    </row>
    <row r="1043" spans="1:23" s="272" customFormat="1" ht="18" customHeight="1" x14ac:dyDescent="0.3">
      <c r="A1043" s="295" t="s">
        <v>1581</v>
      </c>
      <c r="B1043" s="276" t="s">
        <v>630</v>
      </c>
      <c r="C1043" s="277" t="s">
        <v>630</v>
      </c>
      <c r="D1043" s="288">
        <v>44755</v>
      </c>
      <c r="E1043" s="279" t="s">
        <v>630</v>
      </c>
      <c r="F1043" s="289">
        <v>44732</v>
      </c>
      <c r="G1043" s="135" t="s">
        <v>7125</v>
      </c>
      <c r="H1043" s="135" t="s">
        <v>6043</v>
      </c>
      <c r="I1043" s="281" t="s">
        <v>4644</v>
      </c>
      <c r="J1043" s="281" t="s">
        <v>45</v>
      </c>
      <c r="K1043" s="281" t="s">
        <v>9009</v>
      </c>
      <c r="L1043" s="135" t="s">
        <v>20</v>
      </c>
      <c r="M1043" s="5" t="s">
        <v>7126</v>
      </c>
      <c r="N1043" s="282" t="s">
        <v>1253</v>
      </c>
      <c r="O1043" s="283" t="s">
        <v>1253</v>
      </c>
      <c r="P1043" s="283" t="s">
        <v>1253</v>
      </c>
      <c r="Q1043" s="284" t="s">
        <v>1253</v>
      </c>
      <c r="R1043" s="285" t="s">
        <v>4495</v>
      </c>
      <c r="S1043" s="280" t="s">
        <v>1253</v>
      </c>
      <c r="T1043" s="286" t="s">
        <v>623</v>
      </c>
      <c r="U1043" s="291" t="s">
        <v>3901</v>
      </c>
      <c r="V1043" s="135"/>
      <c r="W1043" s="276" t="s">
        <v>630</v>
      </c>
    </row>
    <row r="1044" spans="1:23" s="272" customFormat="1" ht="18" customHeight="1" x14ac:dyDescent="0.3">
      <c r="A1044" s="295" t="s">
        <v>3627</v>
      </c>
      <c r="B1044" s="135">
        <v>5139259</v>
      </c>
      <c r="C1044" s="277" t="s">
        <v>7136</v>
      </c>
      <c r="D1044" s="288">
        <v>44732</v>
      </c>
      <c r="E1044" s="279" t="s">
        <v>594</v>
      </c>
      <c r="F1044" s="289">
        <v>44732</v>
      </c>
      <c r="G1044" s="135" t="s">
        <v>7127</v>
      </c>
      <c r="H1044" s="135" t="s">
        <v>57</v>
      </c>
      <c r="I1044" s="281" t="s">
        <v>8538</v>
      </c>
      <c r="J1044" s="281" t="s">
        <v>18</v>
      </c>
      <c r="K1044" s="281" t="s">
        <v>9005</v>
      </c>
      <c r="L1044" s="135" t="s">
        <v>20</v>
      </c>
      <c r="M1044" s="5" t="s">
        <v>7128</v>
      </c>
      <c r="N1044" s="282">
        <v>44735</v>
      </c>
      <c r="O1044" s="283">
        <v>44732</v>
      </c>
      <c r="P1044" s="283">
        <v>44732</v>
      </c>
      <c r="Q1044" s="284">
        <v>44732</v>
      </c>
      <c r="R1044" s="285" t="s">
        <v>4685</v>
      </c>
      <c r="S1044" s="284"/>
      <c r="T1044" s="286" t="s">
        <v>623</v>
      </c>
      <c r="U1044" s="291" t="s">
        <v>3901</v>
      </c>
      <c r="V1044" s="135" t="s">
        <v>3901</v>
      </c>
      <c r="W1044" s="276" t="s">
        <v>7371</v>
      </c>
    </row>
    <row r="1045" spans="1:23" s="272" customFormat="1" ht="18" customHeight="1" x14ac:dyDescent="0.3">
      <c r="A1045" s="295" t="s">
        <v>1581</v>
      </c>
      <c r="B1045" s="276" t="s">
        <v>630</v>
      </c>
      <c r="C1045" s="277" t="s">
        <v>630</v>
      </c>
      <c r="D1045" s="288">
        <v>44763</v>
      </c>
      <c r="E1045" s="279" t="s">
        <v>630</v>
      </c>
      <c r="F1045" s="289">
        <v>44732</v>
      </c>
      <c r="G1045" s="135" t="s">
        <v>8057</v>
      </c>
      <c r="H1045" s="135" t="s">
        <v>4126</v>
      </c>
      <c r="I1045" s="281" t="s">
        <v>8538</v>
      </c>
      <c r="J1045" s="281" t="s">
        <v>45</v>
      </c>
      <c r="K1045" s="281" t="s">
        <v>9009</v>
      </c>
      <c r="L1045" s="135" t="s">
        <v>20</v>
      </c>
      <c r="M1045" s="5" t="s">
        <v>7129</v>
      </c>
      <c r="N1045" s="282" t="s">
        <v>1253</v>
      </c>
      <c r="O1045" s="283" t="s">
        <v>1253</v>
      </c>
      <c r="P1045" s="283" t="s">
        <v>1253</v>
      </c>
      <c r="Q1045" s="284" t="s">
        <v>1253</v>
      </c>
      <c r="R1045" s="285" t="s">
        <v>4495</v>
      </c>
      <c r="S1045" s="280" t="s">
        <v>1253</v>
      </c>
      <c r="T1045" s="286" t="s">
        <v>623</v>
      </c>
      <c r="U1045" s="291" t="s">
        <v>3901</v>
      </c>
      <c r="V1045" s="135"/>
      <c r="W1045" s="276" t="s">
        <v>630</v>
      </c>
    </row>
    <row r="1046" spans="1:23" s="272" customFormat="1" ht="18" customHeight="1" x14ac:dyDescent="0.3">
      <c r="A1046" s="295" t="s">
        <v>3627</v>
      </c>
      <c r="B1046" s="92">
        <v>5168437</v>
      </c>
      <c r="C1046" s="277" t="s">
        <v>7464</v>
      </c>
      <c r="D1046" s="288">
        <v>44742</v>
      </c>
      <c r="E1046" s="279" t="s">
        <v>594</v>
      </c>
      <c r="F1046" s="289">
        <v>44732</v>
      </c>
      <c r="G1046" s="135" t="s">
        <v>7130</v>
      </c>
      <c r="H1046" s="135" t="s">
        <v>92</v>
      </c>
      <c r="I1046" s="281" t="s">
        <v>2454</v>
      </c>
      <c r="J1046" s="281" t="s">
        <v>18</v>
      </c>
      <c r="K1046" s="281" t="s">
        <v>9005</v>
      </c>
      <c r="L1046" s="135" t="s">
        <v>20</v>
      </c>
      <c r="M1046" s="5" t="s">
        <v>7131</v>
      </c>
      <c r="N1046" s="282">
        <v>44750</v>
      </c>
      <c r="O1046" s="283">
        <v>44748</v>
      </c>
      <c r="P1046" s="283">
        <v>44742</v>
      </c>
      <c r="Q1046" s="284">
        <v>44744</v>
      </c>
      <c r="R1046" s="285" t="s">
        <v>4686</v>
      </c>
      <c r="S1046" s="284"/>
      <c r="T1046" s="286" t="s">
        <v>623</v>
      </c>
      <c r="U1046" s="291" t="s">
        <v>3901</v>
      </c>
      <c r="V1046" s="135" t="s">
        <v>5599</v>
      </c>
      <c r="W1046" s="276" t="s">
        <v>7373</v>
      </c>
    </row>
    <row r="1047" spans="1:23" s="272" customFormat="1" ht="18" customHeight="1" x14ac:dyDescent="0.3">
      <c r="A1047" s="295" t="s">
        <v>3627</v>
      </c>
      <c r="B1047" s="135">
        <v>5060730</v>
      </c>
      <c r="C1047" s="277" t="s">
        <v>7145</v>
      </c>
      <c r="D1047" s="288">
        <v>44734</v>
      </c>
      <c r="E1047" s="279" t="s">
        <v>594</v>
      </c>
      <c r="F1047" s="289">
        <v>44733</v>
      </c>
      <c r="G1047" s="135" t="s">
        <v>7146</v>
      </c>
      <c r="H1047" s="135" t="s">
        <v>25</v>
      </c>
      <c r="I1047" s="281" t="s">
        <v>17</v>
      </c>
      <c r="J1047" s="281" t="s">
        <v>8377</v>
      </c>
      <c r="K1047" s="281" t="s">
        <v>9004</v>
      </c>
      <c r="L1047" s="135" t="s">
        <v>40</v>
      </c>
      <c r="M1047" s="5" t="s">
        <v>7147</v>
      </c>
      <c r="N1047" s="282">
        <v>44743</v>
      </c>
      <c r="O1047" s="283">
        <v>44743</v>
      </c>
      <c r="P1047" s="283">
        <v>44739</v>
      </c>
      <c r="Q1047" s="284">
        <v>44741</v>
      </c>
      <c r="R1047" s="285" t="s">
        <v>4485</v>
      </c>
      <c r="S1047" s="284"/>
      <c r="T1047" s="286" t="s">
        <v>623</v>
      </c>
      <c r="U1047" s="291" t="s">
        <v>3901</v>
      </c>
      <c r="V1047" s="135" t="s">
        <v>5599</v>
      </c>
      <c r="W1047" s="276" t="s">
        <v>7374</v>
      </c>
    </row>
    <row r="1048" spans="1:23" s="272" customFormat="1" ht="18" customHeight="1" x14ac:dyDescent="0.3">
      <c r="A1048" s="295" t="s">
        <v>3627</v>
      </c>
      <c r="B1048" s="83">
        <v>5204101</v>
      </c>
      <c r="C1048" s="277" t="s">
        <v>7837</v>
      </c>
      <c r="D1048" s="288">
        <v>44758</v>
      </c>
      <c r="E1048" s="279" t="s">
        <v>594</v>
      </c>
      <c r="F1048" s="289">
        <v>44733</v>
      </c>
      <c r="G1048" s="135" t="s">
        <v>7148</v>
      </c>
      <c r="H1048" s="194" t="s">
        <v>37</v>
      </c>
      <c r="I1048" s="281" t="s">
        <v>685</v>
      </c>
      <c r="J1048" s="281" t="s">
        <v>645</v>
      </c>
      <c r="K1048" s="281" t="s">
        <v>9002</v>
      </c>
      <c r="L1048" s="135" t="s">
        <v>20</v>
      </c>
      <c r="M1048" s="5" t="s">
        <v>7149</v>
      </c>
      <c r="N1048" s="282">
        <v>44779</v>
      </c>
      <c r="O1048" s="283">
        <v>44767</v>
      </c>
      <c r="P1048" s="283">
        <v>44758</v>
      </c>
      <c r="Q1048" s="284" t="s">
        <v>1685</v>
      </c>
      <c r="R1048" s="285" t="s">
        <v>4490</v>
      </c>
      <c r="S1048" s="284"/>
      <c r="T1048" s="286" t="s">
        <v>605</v>
      </c>
      <c r="U1048" s="291" t="s">
        <v>3901</v>
      </c>
      <c r="V1048" s="291" t="s">
        <v>3366</v>
      </c>
      <c r="W1048" s="276" t="s">
        <v>7299</v>
      </c>
    </row>
    <row r="1049" spans="1:23" s="272" customFormat="1" ht="18" customHeight="1" x14ac:dyDescent="0.3">
      <c r="A1049" s="295" t="s">
        <v>3627</v>
      </c>
      <c r="B1049" s="135">
        <v>5153917</v>
      </c>
      <c r="C1049" s="277" t="s">
        <v>7150</v>
      </c>
      <c r="D1049" s="288">
        <v>44734</v>
      </c>
      <c r="E1049" s="279" t="s">
        <v>594</v>
      </c>
      <c r="F1049" s="289">
        <v>44733</v>
      </c>
      <c r="G1049" s="135" t="s">
        <v>7151</v>
      </c>
      <c r="H1049" s="135" t="s">
        <v>102</v>
      </c>
      <c r="I1049" s="281" t="s">
        <v>685</v>
      </c>
      <c r="J1049" s="281" t="s">
        <v>18</v>
      </c>
      <c r="K1049" s="281" t="s">
        <v>9005</v>
      </c>
      <c r="L1049" s="135" t="s">
        <v>11</v>
      </c>
      <c r="M1049" s="5" t="s">
        <v>7152</v>
      </c>
      <c r="N1049" s="282">
        <v>44744</v>
      </c>
      <c r="O1049" s="283">
        <v>44743</v>
      </c>
      <c r="P1049" s="283">
        <v>44736</v>
      </c>
      <c r="Q1049" s="284">
        <v>44742</v>
      </c>
      <c r="R1049" s="285" t="s">
        <v>4686</v>
      </c>
      <c r="S1049" s="284"/>
      <c r="T1049" s="286" t="s">
        <v>605</v>
      </c>
      <c r="U1049" s="291" t="s">
        <v>3901</v>
      </c>
      <c r="V1049" s="135" t="s">
        <v>5599</v>
      </c>
      <c r="W1049" s="276" t="s">
        <v>7375</v>
      </c>
    </row>
    <row r="1050" spans="1:23" s="272" customFormat="1" ht="18" customHeight="1" x14ac:dyDescent="0.3">
      <c r="A1050" s="295" t="s">
        <v>3627</v>
      </c>
      <c r="B1050" s="92">
        <v>5119885</v>
      </c>
      <c r="C1050" s="277" t="s">
        <v>7523</v>
      </c>
      <c r="D1050" s="288">
        <v>44767</v>
      </c>
      <c r="E1050" s="279" t="s">
        <v>8466</v>
      </c>
      <c r="F1050" s="289">
        <v>44733</v>
      </c>
      <c r="G1050" s="135" t="s">
        <v>7153</v>
      </c>
      <c r="H1050" s="135" t="s">
        <v>250</v>
      </c>
      <c r="I1050" s="281" t="s">
        <v>4644</v>
      </c>
      <c r="J1050" s="281" t="s">
        <v>45</v>
      </c>
      <c r="K1050" s="281" t="s">
        <v>9009</v>
      </c>
      <c r="L1050" s="194" t="s">
        <v>20</v>
      </c>
      <c r="M1050" s="5" t="s">
        <v>7154</v>
      </c>
      <c r="N1050" s="282">
        <v>0</v>
      </c>
      <c r="O1050" s="283">
        <v>44793</v>
      </c>
      <c r="P1050" s="283">
        <v>44768</v>
      </c>
      <c r="Q1050" s="284">
        <v>44772</v>
      </c>
      <c r="R1050" s="285" t="s">
        <v>4482</v>
      </c>
      <c r="S1050" s="284"/>
      <c r="T1050" s="286" t="s">
        <v>609</v>
      </c>
      <c r="U1050" s="291" t="s">
        <v>3901</v>
      </c>
      <c r="V1050" s="135"/>
      <c r="W1050" s="276" t="s">
        <v>7376</v>
      </c>
    </row>
    <row r="1051" spans="1:23" s="272" customFormat="1" ht="18" customHeight="1" x14ac:dyDescent="0.3">
      <c r="A1051" s="295" t="s">
        <v>3627</v>
      </c>
      <c r="B1051" s="83">
        <v>5243140</v>
      </c>
      <c r="C1051" s="277" t="s">
        <v>8719</v>
      </c>
      <c r="D1051" s="288">
        <v>44782</v>
      </c>
      <c r="E1051" s="279" t="s">
        <v>594</v>
      </c>
      <c r="F1051" s="289">
        <v>44734</v>
      </c>
      <c r="G1051" s="194" t="s">
        <v>8483</v>
      </c>
      <c r="H1051" s="135" t="s">
        <v>25</v>
      </c>
      <c r="I1051" s="281" t="s">
        <v>17</v>
      </c>
      <c r="J1051" s="281" t="s">
        <v>645</v>
      </c>
      <c r="K1051" s="281" t="s">
        <v>9002</v>
      </c>
      <c r="L1051" s="135" t="s">
        <v>20</v>
      </c>
      <c r="M1051" s="5" t="s">
        <v>7155</v>
      </c>
      <c r="N1051" s="282">
        <v>44803</v>
      </c>
      <c r="O1051" s="283">
        <v>44800</v>
      </c>
      <c r="P1051" s="283">
        <v>44796</v>
      </c>
      <c r="Q1051" s="284">
        <v>44800</v>
      </c>
      <c r="R1051" s="285" t="s">
        <v>4490</v>
      </c>
      <c r="S1051" s="284"/>
      <c r="T1051" s="286" t="s">
        <v>1461</v>
      </c>
      <c r="U1051" s="291" t="s">
        <v>3901</v>
      </c>
      <c r="V1051" s="291" t="s">
        <v>3366</v>
      </c>
      <c r="W1051" s="276" t="s">
        <v>7377</v>
      </c>
    </row>
    <row r="1052" spans="1:23" s="272" customFormat="1" ht="18" customHeight="1" x14ac:dyDescent="0.3">
      <c r="A1052" s="295" t="s">
        <v>5</v>
      </c>
      <c r="B1052" s="124" t="s">
        <v>319</v>
      </c>
      <c r="C1052" s="277"/>
      <c r="D1052" s="288"/>
      <c r="E1052" s="279"/>
      <c r="F1052" s="289">
        <v>44734</v>
      </c>
      <c r="G1052" s="135" t="s">
        <v>7378</v>
      </c>
      <c r="H1052" s="135" t="s">
        <v>175</v>
      </c>
      <c r="I1052" s="281" t="s">
        <v>8863</v>
      </c>
      <c r="J1052" s="281" t="s">
        <v>626</v>
      </c>
      <c r="K1052" s="281" t="s">
        <v>9003</v>
      </c>
      <c r="L1052" s="135" t="s">
        <v>20</v>
      </c>
      <c r="M1052" s="5" t="s">
        <v>7379</v>
      </c>
      <c r="N1052" s="282"/>
      <c r="O1052" s="283"/>
      <c r="P1052" s="283"/>
      <c r="Q1052" s="284"/>
      <c r="R1052" s="285" t="s">
        <v>6464</v>
      </c>
      <c r="S1052" s="284"/>
      <c r="T1052" s="286" t="s">
        <v>605</v>
      </c>
      <c r="U1052" s="291" t="s">
        <v>3901</v>
      </c>
      <c r="V1052" s="135"/>
      <c r="W1052" s="276" t="s">
        <v>7380</v>
      </c>
    </row>
    <row r="1053" spans="1:23" s="272" customFormat="1" ht="18" customHeight="1" x14ac:dyDescent="0.3">
      <c r="A1053" s="295" t="s">
        <v>5</v>
      </c>
      <c r="B1053" s="124" t="s">
        <v>319</v>
      </c>
      <c r="C1053" s="277"/>
      <c r="D1053" s="288"/>
      <c r="E1053" s="279"/>
      <c r="F1053" s="289">
        <v>44734</v>
      </c>
      <c r="G1053" s="135" t="s">
        <v>7381</v>
      </c>
      <c r="H1053" s="135" t="s">
        <v>57</v>
      </c>
      <c r="I1053" s="281" t="s">
        <v>8538</v>
      </c>
      <c r="J1053" s="281" t="s">
        <v>626</v>
      </c>
      <c r="K1053" s="281" t="s">
        <v>9003</v>
      </c>
      <c r="L1053" s="135" t="s">
        <v>52</v>
      </c>
      <c r="M1053" s="5" t="s">
        <v>7382</v>
      </c>
      <c r="N1053" s="282"/>
      <c r="O1053" s="283"/>
      <c r="P1053" s="283"/>
      <c r="Q1053" s="284"/>
      <c r="R1053" s="285" t="s">
        <v>4687</v>
      </c>
      <c r="S1053" s="284"/>
      <c r="T1053" s="286" t="s">
        <v>605</v>
      </c>
      <c r="U1053" s="291" t="s">
        <v>3901</v>
      </c>
      <c r="V1053" s="135"/>
      <c r="W1053" s="276" t="s">
        <v>7383</v>
      </c>
    </row>
    <row r="1054" spans="1:23" s="272" customFormat="1" ht="18" customHeight="1" x14ac:dyDescent="0.3">
      <c r="A1054" s="295" t="s">
        <v>1581</v>
      </c>
      <c r="B1054" s="276" t="s">
        <v>630</v>
      </c>
      <c r="C1054" s="277" t="s">
        <v>630</v>
      </c>
      <c r="D1054" s="288">
        <v>44765</v>
      </c>
      <c r="E1054" s="279" t="s">
        <v>630</v>
      </c>
      <c r="F1054" s="289">
        <v>44734</v>
      </c>
      <c r="G1054" s="135" t="s">
        <v>7384</v>
      </c>
      <c r="H1054" s="135" t="s">
        <v>232</v>
      </c>
      <c r="I1054" s="281" t="s">
        <v>8863</v>
      </c>
      <c r="J1054" s="281" t="s">
        <v>18</v>
      </c>
      <c r="K1054" s="281" t="s">
        <v>9005</v>
      </c>
      <c r="L1054" s="135" t="s">
        <v>87</v>
      </c>
      <c r="M1054" s="5" t="s">
        <v>7385</v>
      </c>
      <c r="N1054" s="282" t="s">
        <v>1253</v>
      </c>
      <c r="O1054" s="283" t="s">
        <v>1253</v>
      </c>
      <c r="P1054" s="283" t="s">
        <v>1253</v>
      </c>
      <c r="Q1054" s="284" t="s">
        <v>1253</v>
      </c>
      <c r="R1054" s="285" t="s">
        <v>4686</v>
      </c>
      <c r="S1054" s="280" t="s">
        <v>1253</v>
      </c>
      <c r="T1054" s="286" t="s">
        <v>623</v>
      </c>
      <c r="U1054" s="291" t="s">
        <v>3901</v>
      </c>
      <c r="V1054" s="135"/>
      <c r="W1054" s="276" t="s">
        <v>630</v>
      </c>
    </row>
    <row r="1055" spans="1:23" s="272" customFormat="1" ht="18" customHeight="1" x14ac:dyDescent="0.3">
      <c r="A1055" s="295" t="s">
        <v>3627</v>
      </c>
      <c r="B1055" s="329">
        <v>5158041</v>
      </c>
      <c r="C1055" s="277" t="s">
        <v>7391</v>
      </c>
      <c r="D1055" s="293">
        <v>44735</v>
      </c>
      <c r="E1055" s="279" t="s">
        <v>594</v>
      </c>
      <c r="F1055" s="327">
        <v>44735</v>
      </c>
      <c r="G1055" s="328" t="s">
        <v>7392</v>
      </c>
      <c r="H1055" s="328" t="s">
        <v>4712</v>
      </c>
      <c r="I1055" s="281" t="s">
        <v>17</v>
      </c>
      <c r="J1055" s="285" t="s">
        <v>38</v>
      </c>
      <c r="K1055" s="281" t="s">
        <v>9001</v>
      </c>
      <c r="L1055" s="328" t="s">
        <v>20</v>
      </c>
      <c r="M1055" s="319" t="s">
        <v>7404</v>
      </c>
      <c r="N1055" s="282">
        <v>44742</v>
      </c>
      <c r="O1055" s="283">
        <v>44739</v>
      </c>
      <c r="P1055" s="283">
        <v>44736</v>
      </c>
      <c r="Q1055" s="284">
        <v>44739</v>
      </c>
      <c r="R1055" s="285" t="s">
        <v>4489</v>
      </c>
      <c r="S1055" s="284"/>
      <c r="T1055" s="286" t="s">
        <v>605</v>
      </c>
      <c r="U1055" s="291" t="s">
        <v>3901</v>
      </c>
      <c r="V1055" s="135" t="s">
        <v>3901</v>
      </c>
      <c r="W1055" s="276" t="s">
        <v>3909</v>
      </c>
    </row>
    <row r="1056" spans="1:23" s="272" customFormat="1" ht="18" customHeight="1" x14ac:dyDescent="0.3">
      <c r="A1056" s="295" t="s">
        <v>3627</v>
      </c>
      <c r="B1056" s="329">
        <v>5145597</v>
      </c>
      <c r="C1056" s="277" t="s">
        <v>7388</v>
      </c>
      <c r="D1056" s="293">
        <v>44735</v>
      </c>
      <c r="E1056" s="279" t="s">
        <v>594</v>
      </c>
      <c r="F1056" s="327">
        <v>44735</v>
      </c>
      <c r="G1056" s="328" t="s">
        <v>7416</v>
      </c>
      <c r="H1056" s="328" t="s">
        <v>102</v>
      </c>
      <c r="I1056" s="281" t="s">
        <v>685</v>
      </c>
      <c r="J1056" s="285" t="s">
        <v>45</v>
      </c>
      <c r="K1056" s="281" t="s">
        <v>9009</v>
      </c>
      <c r="L1056" s="328" t="s">
        <v>20</v>
      </c>
      <c r="M1056" s="5" t="s">
        <v>7417</v>
      </c>
      <c r="N1056" s="282">
        <v>44741</v>
      </c>
      <c r="O1056" s="283">
        <v>44740</v>
      </c>
      <c r="P1056" s="283">
        <v>44737</v>
      </c>
      <c r="Q1056" s="284">
        <v>44740</v>
      </c>
      <c r="R1056" s="285" t="s">
        <v>4495</v>
      </c>
      <c r="S1056" s="284"/>
      <c r="T1056" s="286" t="s">
        <v>623</v>
      </c>
      <c r="U1056" s="291" t="s">
        <v>3901</v>
      </c>
      <c r="V1056" s="135" t="s">
        <v>3901</v>
      </c>
      <c r="W1056" s="276" t="s">
        <v>7944</v>
      </c>
    </row>
    <row r="1057" spans="1:23" s="272" customFormat="1" ht="18" customHeight="1" x14ac:dyDescent="0.3">
      <c r="A1057" s="295" t="s">
        <v>3627</v>
      </c>
      <c r="B1057" s="329">
        <v>5122504</v>
      </c>
      <c r="C1057" s="277" t="s">
        <v>7070</v>
      </c>
      <c r="D1057" s="293">
        <v>44736</v>
      </c>
      <c r="E1057" s="279" t="s">
        <v>594</v>
      </c>
      <c r="F1057" s="327">
        <v>44735</v>
      </c>
      <c r="G1057" s="328" t="s">
        <v>7393</v>
      </c>
      <c r="H1057" s="328" t="s">
        <v>102</v>
      </c>
      <c r="I1057" s="281" t="s">
        <v>685</v>
      </c>
      <c r="J1057" s="285" t="s">
        <v>18</v>
      </c>
      <c r="K1057" s="281" t="s">
        <v>9005</v>
      </c>
      <c r="L1057" s="328" t="s">
        <v>11</v>
      </c>
      <c r="M1057" s="5" t="s">
        <v>7418</v>
      </c>
      <c r="N1057" s="282">
        <v>44742</v>
      </c>
      <c r="O1057" s="283">
        <v>44742</v>
      </c>
      <c r="P1057" s="283">
        <v>44737</v>
      </c>
      <c r="Q1057" s="284">
        <v>44742</v>
      </c>
      <c r="R1057" s="285" t="s">
        <v>4686</v>
      </c>
      <c r="S1057" s="284"/>
      <c r="T1057" s="286" t="s">
        <v>623</v>
      </c>
      <c r="U1057" s="291" t="s">
        <v>3901</v>
      </c>
      <c r="V1057" s="135" t="s">
        <v>3901</v>
      </c>
      <c r="W1057" s="276" t="s">
        <v>7945</v>
      </c>
    </row>
    <row r="1058" spans="1:23" s="272" customFormat="1" ht="18" customHeight="1" x14ac:dyDescent="0.3">
      <c r="A1058" s="295" t="s">
        <v>3627</v>
      </c>
      <c r="B1058" s="83">
        <v>5184327</v>
      </c>
      <c r="C1058" s="277" t="s">
        <v>7838</v>
      </c>
      <c r="D1058" s="293">
        <v>44758</v>
      </c>
      <c r="E1058" s="279" t="s">
        <v>594</v>
      </c>
      <c r="F1058" s="327">
        <v>44735</v>
      </c>
      <c r="G1058" s="328" t="s">
        <v>7389</v>
      </c>
      <c r="H1058" s="328" t="s">
        <v>6337</v>
      </c>
      <c r="I1058" s="281" t="s">
        <v>4644</v>
      </c>
      <c r="J1058" s="285" t="s">
        <v>2943</v>
      </c>
      <c r="K1058" s="281">
        <v>2400000</v>
      </c>
      <c r="L1058" s="328" t="s">
        <v>40</v>
      </c>
      <c r="M1058" s="4" t="s">
        <v>7467</v>
      </c>
      <c r="N1058" s="282">
        <v>44784</v>
      </c>
      <c r="O1058" s="283">
        <v>44784</v>
      </c>
      <c r="P1058" s="283">
        <v>44764</v>
      </c>
      <c r="Q1058" s="284">
        <v>44776</v>
      </c>
      <c r="R1058" s="285" t="s">
        <v>6447</v>
      </c>
      <c r="S1058" s="284"/>
      <c r="T1058" s="286" t="s">
        <v>623</v>
      </c>
      <c r="U1058" s="291" t="s">
        <v>3901</v>
      </c>
      <c r="V1058" s="291" t="s">
        <v>3366</v>
      </c>
      <c r="W1058" s="276" t="s">
        <v>7924</v>
      </c>
    </row>
    <row r="1059" spans="1:23" s="272" customFormat="1" ht="18" customHeight="1" x14ac:dyDescent="0.3">
      <c r="A1059" s="295" t="s">
        <v>3627</v>
      </c>
      <c r="B1059" s="8">
        <v>5180595</v>
      </c>
      <c r="C1059" s="277" t="s">
        <v>7670</v>
      </c>
      <c r="D1059" s="293">
        <v>44750</v>
      </c>
      <c r="E1059" s="279" t="s">
        <v>594</v>
      </c>
      <c r="F1059" s="327">
        <v>44735</v>
      </c>
      <c r="G1059" s="328" t="s">
        <v>7390</v>
      </c>
      <c r="H1059" s="328" t="s">
        <v>3567</v>
      </c>
      <c r="I1059" s="281" t="s">
        <v>685</v>
      </c>
      <c r="J1059" s="285" t="s">
        <v>18</v>
      </c>
      <c r="K1059" s="281" t="s">
        <v>9005</v>
      </c>
      <c r="L1059" s="328" t="s">
        <v>20</v>
      </c>
      <c r="M1059" s="4" t="s">
        <v>7468</v>
      </c>
      <c r="N1059" s="282">
        <v>44758</v>
      </c>
      <c r="O1059" s="283">
        <v>44753</v>
      </c>
      <c r="P1059" s="283">
        <v>44750</v>
      </c>
      <c r="Q1059" s="284">
        <v>44753</v>
      </c>
      <c r="R1059" s="285" t="s">
        <v>4686</v>
      </c>
      <c r="S1059" s="284"/>
      <c r="T1059" s="286" t="s">
        <v>609</v>
      </c>
      <c r="U1059" s="291" t="s">
        <v>3901</v>
      </c>
      <c r="V1059" s="135" t="s">
        <v>5599</v>
      </c>
      <c r="W1059" s="276" t="s">
        <v>7560</v>
      </c>
    </row>
    <row r="1060" spans="1:23" s="272" customFormat="1" ht="18" customHeight="1" x14ac:dyDescent="0.3">
      <c r="A1060" s="295" t="s">
        <v>3627</v>
      </c>
      <c r="B1060" s="83">
        <v>5122487</v>
      </c>
      <c r="C1060" s="277" t="s">
        <v>7405</v>
      </c>
      <c r="D1060" s="293">
        <v>44736</v>
      </c>
      <c r="E1060" s="279" t="s">
        <v>594</v>
      </c>
      <c r="F1060" s="327">
        <v>44736</v>
      </c>
      <c r="G1060" s="328" t="s">
        <v>7406</v>
      </c>
      <c r="H1060" s="328" t="s">
        <v>25</v>
      </c>
      <c r="I1060" s="281" t="s">
        <v>17</v>
      </c>
      <c r="J1060" s="285" t="s">
        <v>38</v>
      </c>
      <c r="K1060" s="281" t="s">
        <v>9001</v>
      </c>
      <c r="L1060" s="328" t="s">
        <v>20</v>
      </c>
      <c r="M1060" s="5" t="s">
        <v>7407</v>
      </c>
      <c r="N1060" s="282">
        <v>44749</v>
      </c>
      <c r="O1060" s="283">
        <v>44740</v>
      </c>
      <c r="P1060" s="283">
        <v>44740</v>
      </c>
      <c r="Q1060" s="284">
        <v>44741</v>
      </c>
      <c r="R1060" s="285" t="s">
        <v>4489</v>
      </c>
      <c r="S1060" s="284"/>
      <c r="T1060" s="286" t="s">
        <v>623</v>
      </c>
      <c r="U1060" s="291" t="s">
        <v>3901</v>
      </c>
      <c r="V1060" s="135" t="s">
        <v>5599</v>
      </c>
      <c r="W1060" s="276" t="s">
        <v>7946</v>
      </c>
    </row>
    <row r="1061" spans="1:23" s="272" customFormat="1" ht="18" customHeight="1" x14ac:dyDescent="0.3">
      <c r="A1061" s="295" t="s">
        <v>3627</v>
      </c>
      <c r="B1061" s="83">
        <v>5154950</v>
      </c>
      <c r="C1061" s="277" t="s">
        <v>7408</v>
      </c>
      <c r="D1061" s="293">
        <v>44757</v>
      </c>
      <c r="E1061" s="279" t="s">
        <v>594</v>
      </c>
      <c r="F1061" s="327">
        <v>44736</v>
      </c>
      <c r="G1061" s="328" t="s">
        <v>7409</v>
      </c>
      <c r="H1061" s="328" t="s">
        <v>92</v>
      </c>
      <c r="I1061" s="281" t="s">
        <v>2454</v>
      </c>
      <c r="J1061" s="285" t="s">
        <v>45</v>
      </c>
      <c r="K1061" s="281" t="s">
        <v>9009</v>
      </c>
      <c r="L1061" s="328" t="s">
        <v>20</v>
      </c>
      <c r="M1061" s="4" t="s">
        <v>7469</v>
      </c>
      <c r="N1061" s="282">
        <v>44764</v>
      </c>
      <c r="O1061" s="283">
        <v>44757</v>
      </c>
      <c r="P1061" s="283">
        <v>44757</v>
      </c>
      <c r="Q1061" s="284">
        <v>44757</v>
      </c>
      <c r="R1061" s="285" t="s">
        <v>4482</v>
      </c>
      <c r="S1061" s="284"/>
      <c r="T1061" s="286" t="s">
        <v>605</v>
      </c>
      <c r="U1061" s="291" t="s">
        <v>3901</v>
      </c>
      <c r="V1061" s="135" t="s">
        <v>5599</v>
      </c>
      <c r="W1061" s="276" t="s">
        <v>7801</v>
      </c>
    </row>
    <row r="1062" spans="1:23" s="272" customFormat="1" ht="18" customHeight="1" x14ac:dyDescent="0.3">
      <c r="A1062" s="295" t="s">
        <v>1581</v>
      </c>
      <c r="B1062" s="276" t="s">
        <v>630</v>
      </c>
      <c r="C1062" s="277" t="s">
        <v>630</v>
      </c>
      <c r="D1062" s="293">
        <v>44760</v>
      </c>
      <c r="E1062" s="279" t="s">
        <v>630</v>
      </c>
      <c r="F1062" s="327">
        <v>44736</v>
      </c>
      <c r="G1062" s="328" t="s">
        <v>7470</v>
      </c>
      <c r="H1062" s="328" t="s">
        <v>37</v>
      </c>
      <c r="I1062" s="281" t="s">
        <v>685</v>
      </c>
      <c r="J1062" s="285" t="s">
        <v>626</v>
      </c>
      <c r="K1062" s="281" t="s">
        <v>9003</v>
      </c>
      <c r="L1062" s="328" t="s">
        <v>52</v>
      </c>
      <c r="M1062" s="4" t="s">
        <v>7471</v>
      </c>
      <c r="N1062" s="282" t="s">
        <v>1253</v>
      </c>
      <c r="O1062" s="283" t="s">
        <v>1253</v>
      </c>
      <c r="P1062" s="283" t="s">
        <v>1253</v>
      </c>
      <c r="Q1062" s="284" t="s">
        <v>1253</v>
      </c>
      <c r="R1062" s="285" t="s">
        <v>6464</v>
      </c>
      <c r="S1062" s="280" t="s">
        <v>1253</v>
      </c>
      <c r="T1062" s="286" t="s">
        <v>605</v>
      </c>
      <c r="U1062" s="291" t="s">
        <v>3901</v>
      </c>
      <c r="V1062" s="135"/>
      <c r="W1062" s="276" t="s">
        <v>630</v>
      </c>
    </row>
    <row r="1063" spans="1:23" s="272" customFormat="1" ht="18" customHeight="1" x14ac:dyDescent="0.3">
      <c r="A1063" s="295" t="s">
        <v>3627</v>
      </c>
      <c r="B1063" s="8">
        <v>5233562</v>
      </c>
      <c r="C1063" s="277" t="s">
        <v>8406</v>
      </c>
      <c r="D1063" s="293">
        <v>44779</v>
      </c>
      <c r="E1063" s="279" t="s">
        <v>594</v>
      </c>
      <c r="F1063" s="327">
        <v>44736</v>
      </c>
      <c r="G1063" s="328" t="s">
        <v>7410</v>
      </c>
      <c r="H1063" s="328" t="s">
        <v>37</v>
      </c>
      <c r="I1063" s="281" t="s">
        <v>685</v>
      </c>
      <c r="J1063" s="285" t="s">
        <v>2943</v>
      </c>
      <c r="K1063" s="281">
        <v>2400000</v>
      </c>
      <c r="L1063" s="328" t="s">
        <v>27</v>
      </c>
      <c r="M1063" s="4" t="s">
        <v>7472</v>
      </c>
      <c r="N1063" s="282">
        <v>44788</v>
      </c>
      <c r="O1063" s="283">
        <v>44785</v>
      </c>
      <c r="P1063" s="283">
        <v>44781</v>
      </c>
      <c r="Q1063" s="284">
        <v>44785</v>
      </c>
      <c r="R1063" s="285" t="s">
        <v>6447</v>
      </c>
      <c r="S1063" s="284"/>
      <c r="T1063" s="286" t="s">
        <v>2564</v>
      </c>
      <c r="U1063" s="291" t="s">
        <v>3901</v>
      </c>
      <c r="V1063" s="291" t="s">
        <v>3366</v>
      </c>
      <c r="W1063" s="276" t="s">
        <v>7947</v>
      </c>
    </row>
    <row r="1064" spans="1:23" s="272" customFormat="1" ht="18" customHeight="1" x14ac:dyDescent="0.3">
      <c r="A1064" s="295" t="s">
        <v>3627</v>
      </c>
      <c r="B1064" s="328">
        <v>5194725</v>
      </c>
      <c r="C1064" s="277" t="s">
        <v>8040</v>
      </c>
      <c r="D1064" s="293">
        <v>44762</v>
      </c>
      <c r="E1064" s="279" t="s">
        <v>594</v>
      </c>
      <c r="F1064" s="327">
        <v>44736</v>
      </c>
      <c r="G1064" s="328" t="s">
        <v>7411</v>
      </c>
      <c r="H1064" s="328" t="s">
        <v>6337</v>
      </c>
      <c r="I1064" s="281" t="s">
        <v>4644</v>
      </c>
      <c r="J1064" s="285" t="s">
        <v>626</v>
      </c>
      <c r="K1064" s="281" t="s">
        <v>9003</v>
      </c>
      <c r="L1064" s="328" t="s">
        <v>20</v>
      </c>
      <c r="M1064" s="4" t="s">
        <v>7473</v>
      </c>
      <c r="N1064" s="282">
        <v>44777</v>
      </c>
      <c r="O1064" s="283">
        <v>44765</v>
      </c>
      <c r="P1064" s="283">
        <v>44762</v>
      </c>
      <c r="Q1064" s="284">
        <v>44767</v>
      </c>
      <c r="R1064" s="285" t="s">
        <v>6464</v>
      </c>
      <c r="S1064" s="284"/>
      <c r="T1064" s="286" t="s">
        <v>623</v>
      </c>
      <c r="U1064" s="291" t="s">
        <v>3901</v>
      </c>
      <c r="V1064" s="291" t="s">
        <v>3366</v>
      </c>
      <c r="W1064" s="276" t="s">
        <v>7802</v>
      </c>
    </row>
    <row r="1065" spans="1:23" s="272" customFormat="1" ht="18" customHeight="1" x14ac:dyDescent="0.3">
      <c r="A1065" s="295" t="s">
        <v>5</v>
      </c>
      <c r="B1065" s="83" t="s">
        <v>319</v>
      </c>
      <c r="C1065" s="277"/>
      <c r="D1065" s="293"/>
      <c r="E1065" s="279"/>
      <c r="F1065" s="327">
        <v>44736</v>
      </c>
      <c r="G1065" s="328" t="s">
        <v>8380</v>
      </c>
      <c r="H1065" s="134" t="s">
        <v>7412</v>
      </c>
      <c r="I1065" s="281" t="s">
        <v>8538</v>
      </c>
      <c r="J1065" s="285" t="s">
        <v>645</v>
      </c>
      <c r="K1065" s="281" t="s">
        <v>9002</v>
      </c>
      <c r="L1065" s="328" t="s">
        <v>20</v>
      </c>
      <c r="M1065" s="4" t="s">
        <v>6038</v>
      </c>
      <c r="N1065" s="282"/>
      <c r="O1065" s="283"/>
      <c r="P1065" s="283"/>
      <c r="Q1065" s="284"/>
      <c r="R1065" s="285" t="s">
        <v>4490</v>
      </c>
      <c r="S1065" s="284"/>
      <c r="T1065" s="286" t="s">
        <v>605</v>
      </c>
      <c r="U1065" s="291" t="s">
        <v>3901</v>
      </c>
      <c r="V1065" s="135"/>
      <c r="W1065" s="276" t="s">
        <v>6056</v>
      </c>
    </row>
    <row r="1066" spans="1:23" s="272" customFormat="1" ht="18" customHeight="1" x14ac:dyDescent="0.3">
      <c r="A1066" s="295" t="s">
        <v>5</v>
      </c>
      <c r="B1066" s="83" t="s">
        <v>319</v>
      </c>
      <c r="C1066" s="277"/>
      <c r="D1066" s="293"/>
      <c r="E1066" s="279"/>
      <c r="F1066" s="327">
        <v>44736</v>
      </c>
      <c r="G1066" s="328" t="s">
        <v>7413</v>
      </c>
      <c r="H1066" s="328" t="s">
        <v>7474</v>
      </c>
      <c r="I1066" s="281" t="s">
        <v>4644</v>
      </c>
      <c r="J1066" s="285" t="s">
        <v>626</v>
      </c>
      <c r="K1066" s="281" t="s">
        <v>9003</v>
      </c>
      <c r="L1066" s="328" t="s">
        <v>87</v>
      </c>
      <c r="M1066" s="4" t="s">
        <v>7475</v>
      </c>
      <c r="N1066" s="282"/>
      <c r="O1066" s="283"/>
      <c r="P1066" s="283"/>
      <c r="Q1066" s="284"/>
      <c r="R1066" s="285" t="s">
        <v>4687</v>
      </c>
      <c r="S1066" s="284"/>
      <c r="T1066" s="286" t="s">
        <v>2564</v>
      </c>
      <c r="U1066" s="291" t="s">
        <v>3901</v>
      </c>
      <c r="V1066" s="135"/>
      <c r="W1066" s="276" t="s">
        <v>7561</v>
      </c>
    </row>
    <row r="1067" spans="1:23" s="272" customFormat="1" ht="18" customHeight="1" x14ac:dyDescent="0.3">
      <c r="A1067" s="295" t="s">
        <v>5</v>
      </c>
      <c r="B1067" s="83" t="s">
        <v>319</v>
      </c>
      <c r="C1067" s="277"/>
      <c r="D1067" s="293"/>
      <c r="E1067" s="279"/>
      <c r="F1067" s="327">
        <v>44736</v>
      </c>
      <c r="G1067" s="328" t="s">
        <v>7414</v>
      </c>
      <c r="H1067" s="328" t="s">
        <v>250</v>
      </c>
      <c r="I1067" s="281" t="s">
        <v>4644</v>
      </c>
      <c r="J1067" s="285" t="s">
        <v>645</v>
      </c>
      <c r="K1067" s="281" t="s">
        <v>9002</v>
      </c>
      <c r="L1067" s="328" t="s">
        <v>52</v>
      </c>
      <c r="M1067" s="4" t="s">
        <v>7476</v>
      </c>
      <c r="N1067" s="282"/>
      <c r="O1067" s="283"/>
      <c r="P1067" s="283"/>
      <c r="Q1067" s="284"/>
      <c r="R1067" s="285" t="s">
        <v>4490</v>
      </c>
      <c r="S1067" s="284"/>
      <c r="T1067" s="286" t="s">
        <v>623</v>
      </c>
      <c r="U1067" s="291" t="s">
        <v>3901</v>
      </c>
      <c r="V1067" s="135"/>
      <c r="W1067" s="276" t="s">
        <v>7948</v>
      </c>
    </row>
    <row r="1068" spans="1:23" s="272" customFormat="1" ht="18" customHeight="1" x14ac:dyDescent="0.3">
      <c r="A1068" s="295" t="s">
        <v>3627</v>
      </c>
      <c r="B1068" s="331">
        <v>5165935</v>
      </c>
      <c r="C1068" s="277" t="s">
        <v>7671</v>
      </c>
      <c r="D1068" s="293">
        <v>44751</v>
      </c>
      <c r="E1068" s="279" t="s">
        <v>594</v>
      </c>
      <c r="F1068" s="327">
        <v>44737</v>
      </c>
      <c r="G1068" s="328" t="s">
        <v>7477</v>
      </c>
      <c r="H1068" s="328" t="s">
        <v>102</v>
      </c>
      <c r="I1068" s="281" t="s">
        <v>685</v>
      </c>
      <c r="J1068" s="285" t="s">
        <v>2943</v>
      </c>
      <c r="K1068" s="281">
        <v>2400000</v>
      </c>
      <c r="L1068" s="328" t="s">
        <v>20</v>
      </c>
      <c r="M1068" s="4" t="s">
        <v>7478</v>
      </c>
      <c r="N1068" s="282">
        <v>44750</v>
      </c>
      <c r="O1068" s="283">
        <v>44751</v>
      </c>
      <c r="P1068" s="283">
        <v>44750</v>
      </c>
      <c r="Q1068" s="284">
        <v>44756</v>
      </c>
      <c r="R1068" s="285" t="s">
        <v>6447</v>
      </c>
      <c r="S1068" s="284"/>
      <c r="T1068" s="286" t="s">
        <v>623</v>
      </c>
      <c r="U1068" s="291" t="s">
        <v>3901</v>
      </c>
      <c r="V1068" s="135" t="s">
        <v>5599</v>
      </c>
      <c r="W1068" s="276" t="s">
        <v>7562</v>
      </c>
    </row>
    <row r="1069" spans="1:23" s="272" customFormat="1" ht="18" customHeight="1" x14ac:dyDescent="0.3">
      <c r="A1069" s="295" t="s">
        <v>3627</v>
      </c>
      <c r="B1069" s="83">
        <v>5204620</v>
      </c>
      <c r="C1069" s="277" t="s">
        <v>7831</v>
      </c>
      <c r="D1069" s="293">
        <v>44757</v>
      </c>
      <c r="E1069" s="279" t="s">
        <v>594</v>
      </c>
      <c r="F1069" s="327">
        <v>44737</v>
      </c>
      <c r="G1069" s="328" t="s">
        <v>7415</v>
      </c>
      <c r="H1069" s="328" t="s">
        <v>4712</v>
      </c>
      <c r="I1069" s="281" t="s">
        <v>17</v>
      </c>
      <c r="J1069" s="285" t="s">
        <v>626</v>
      </c>
      <c r="K1069" s="281" t="s">
        <v>9003</v>
      </c>
      <c r="L1069" s="328" t="s">
        <v>20</v>
      </c>
      <c r="M1069" s="4" t="s">
        <v>7479</v>
      </c>
      <c r="N1069" s="282">
        <v>44773</v>
      </c>
      <c r="O1069" s="283">
        <v>44764</v>
      </c>
      <c r="P1069" s="283">
        <v>44758</v>
      </c>
      <c r="Q1069" s="284" t="s">
        <v>1685</v>
      </c>
      <c r="R1069" s="285" t="s">
        <v>4687</v>
      </c>
      <c r="S1069" s="284"/>
      <c r="T1069" s="286" t="s">
        <v>623</v>
      </c>
      <c r="U1069" s="291" t="s">
        <v>3901</v>
      </c>
      <c r="V1069" s="135" t="s">
        <v>5599</v>
      </c>
      <c r="W1069" s="276" t="s">
        <v>7563</v>
      </c>
    </row>
    <row r="1070" spans="1:23" s="272" customFormat="1" ht="18" customHeight="1" x14ac:dyDescent="0.3">
      <c r="A1070" s="295" t="s">
        <v>5</v>
      </c>
      <c r="B1070" s="83" t="s">
        <v>319</v>
      </c>
      <c r="C1070" s="277"/>
      <c r="D1070" s="293"/>
      <c r="E1070" s="279"/>
      <c r="F1070" s="327">
        <v>44737</v>
      </c>
      <c r="G1070" s="328" t="s">
        <v>7419</v>
      </c>
      <c r="H1070" s="328" t="s">
        <v>4738</v>
      </c>
      <c r="I1070" s="281" t="s">
        <v>2454</v>
      </c>
      <c r="J1070" s="285" t="s">
        <v>626</v>
      </c>
      <c r="K1070" s="281" t="s">
        <v>9003</v>
      </c>
      <c r="L1070" s="328" t="s">
        <v>438</v>
      </c>
      <c r="M1070" s="4" t="s">
        <v>7480</v>
      </c>
      <c r="N1070" s="282"/>
      <c r="O1070" s="283"/>
      <c r="P1070" s="283"/>
      <c r="Q1070" s="284"/>
      <c r="R1070" s="285" t="s">
        <v>4687</v>
      </c>
      <c r="S1070" s="284"/>
      <c r="T1070" s="286" t="s">
        <v>605</v>
      </c>
      <c r="U1070" s="291" t="s">
        <v>3901</v>
      </c>
      <c r="V1070" s="135"/>
      <c r="W1070" s="276" t="s">
        <v>7564</v>
      </c>
    </row>
    <row r="1071" spans="1:23" s="272" customFormat="1" ht="18" customHeight="1" x14ac:dyDescent="0.3">
      <c r="A1071" s="295" t="s">
        <v>3627</v>
      </c>
      <c r="B1071" s="92">
        <v>5135613</v>
      </c>
      <c r="C1071" s="277" t="s">
        <v>7090</v>
      </c>
      <c r="D1071" s="293">
        <v>44742</v>
      </c>
      <c r="E1071" s="279" t="s">
        <v>594</v>
      </c>
      <c r="F1071" s="327">
        <v>44737</v>
      </c>
      <c r="G1071" s="328" t="s">
        <v>7420</v>
      </c>
      <c r="H1071" s="328" t="s">
        <v>4126</v>
      </c>
      <c r="I1071" s="281" t="s">
        <v>8538</v>
      </c>
      <c r="J1071" s="285" t="s">
        <v>45</v>
      </c>
      <c r="K1071" s="281" t="s">
        <v>9009</v>
      </c>
      <c r="L1071" s="328" t="s">
        <v>438</v>
      </c>
      <c r="M1071" s="5" t="s">
        <v>7450</v>
      </c>
      <c r="N1071" s="282">
        <v>44749</v>
      </c>
      <c r="O1071" s="283">
        <v>44746</v>
      </c>
      <c r="P1071" s="283">
        <v>44742</v>
      </c>
      <c r="Q1071" s="284">
        <v>44746</v>
      </c>
      <c r="R1071" s="285" t="s">
        <v>4495</v>
      </c>
      <c r="S1071" s="284"/>
      <c r="T1071" s="286" t="s">
        <v>1461</v>
      </c>
      <c r="U1071" s="291" t="s">
        <v>3901</v>
      </c>
      <c r="V1071" s="135" t="s">
        <v>5599</v>
      </c>
      <c r="W1071" s="276" t="s">
        <v>7949</v>
      </c>
    </row>
    <row r="1072" spans="1:23" s="272" customFormat="1" ht="18" customHeight="1" x14ac:dyDescent="0.3">
      <c r="A1072" s="295" t="s">
        <v>3627</v>
      </c>
      <c r="B1072" s="8">
        <v>5152966</v>
      </c>
      <c r="C1072" s="277" t="s">
        <v>7424</v>
      </c>
      <c r="D1072" s="293">
        <v>44739</v>
      </c>
      <c r="E1072" s="279" t="s">
        <v>594</v>
      </c>
      <c r="F1072" s="327">
        <v>44737</v>
      </c>
      <c r="G1072" s="328" t="s">
        <v>7421</v>
      </c>
      <c r="H1072" s="328" t="s">
        <v>102</v>
      </c>
      <c r="I1072" s="281" t="s">
        <v>685</v>
      </c>
      <c r="J1072" s="285" t="s">
        <v>38</v>
      </c>
      <c r="K1072" s="281" t="s">
        <v>9001</v>
      </c>
      <c r="L1072" s="328" t="s">
        <v>20</v>
      </c>
      <c r="M1072" s="5" t="s">
        <v>7422</v>
      </c>
      <c r="N1072" s="282">
        <v>44746</v>
      </c>
      <c r="O1072" s="283">
        <v>44746</v>
      </c>
      <c r="P1072" s="283">
        <v>44742</v>
      </c>
      <c r="Q1072" s="284">
        <v>44744</v>
      </c>
      <c r="R1072" s="285" t="s">
        <v>4486</v>
      </c>
      <c r="S1072" s="284"/>
      <c r="T1072" s="286" t="s">
        <v>623</v>
      </c>
      <c r="U1072" s="291" t="s">
        <v>3901</v>
      </c>
      <c r="V1072" s="135" t="s">
        <v>5599</v>
      </c>
      <c r="W1072" s="276" t="s">
        <v>7950</v>
      </c>
    </row>
    <row r="1073" spans="1:23" s="272" customFormat="1" ht="18" customHeight="1" x14ac:dyDescent="0.3">
      <c r="A1073" s="295" t="s">
        <v>3627</v>
      </c>
      <c r="B1073" s="328">
        <v>5204117</v>
      </c>
      <c r="C1073" s="277" t="s">
        <v>7839</v>
      </c>
      <c r="D1073" s="293">
        <v>44740</v>
      </c>
      <c r="E1073" s="279" t="s">
        <v>594</v>
      </c>
      <c r="F1073" s="327">
        <v>44739</v>
      </c>
      <c r="G1073" s="328" t="s">
        <v>7428</v>
      </c>
      <c r="H1073" s="328" t="s">
        <v>250</v>
      </c>
      <c r="I1073" s="281" t="s">
        <v>4644</v>
      </c>
      <c r="J1073" s="285" t="s">
        <v>18</v>
      </c>
      <c r="K1073" s="281" t="s">
        <v>9005</v>
      </c>
      <c r="L1073" s="328" t="s">
        <v>11</v>
      </c>
      <c r="M1073" s="4" t="s">
        <v>7481</v>
      </c>
      <c r="N1073" s="282">
        <v>44766</v>
      </c>
      <c r="O1073" s="283">
        <v>44763</v>
      </c>
      <c r="P1073" s="283">
        <v>44758</v>
      </c>
      <c r="Q1073" s="284">
        <v>44763</v>
      </c>
      <c r="R1073" s="285" t="s">
        <v>4686</v>
      </c>
      <c r="S1073" s="284"/>
      <c r="T1073" s="286" t="s">
        <v>609</v>
      </c>
      <c r="U1073" s="291" t="s">
        <v>3901</v>
      </c>
      <c r="V1073" s="135" t="s">
        <v>5599</v>
      </c>
      <c r="W1073" s="276" t="s">
        <v>7565</v>
      </c>
    </row>
    <row r="1074" spans="1:23" s="272" customFormat="1" ht="18" customHeight="1" x14ac:dyDescent="0.3">
      <c r="A1074" s="295" t="s">
        <v>5</v>
      </c>
      <c r="B1074" s="83" t="s">
        <v>319</v>
      </c>
      <c r="C1074" s="277"/>
      <c r="D1074" s="293"/>
      <c r="E1074" s="279"/>
      <c r="F1074" s="327">
        <v>44739</v>
      </c>
      <c r="G1074" s="328" t="s">
        <v>7429</v>
      </c>
      <c r="H1074" s="328" t="s">
        <v>175</v>
      </c>
      <c r="I1074" s="281" t="s">
        <v>8863</v>
      </c>
      <c r="J1074" s="285" t="s">
        <v>18</v>
      </c>
      <c r="K1074" s="281" t="s">
        <v>9005</v>
      </c>
      <c r="L1074" s="328" t="s">
        <v>11</v>
      </c>
      <c r="M1074" s="328" t="s">
        <v>7482</v>
      </c>
      <c r="N1074" s="282"/>
      <c r="O1074" s="283"/>
      <c r="P1074" s="283"/>
      <c r="Q1074" s="284"/>
      <c r="R1074" s="285" t="s">
        <v>4685</v>
      </c>
      <c r="S1074" s="284"/>
      <c r="T1074" s="286" t="s">
        <v>605</v>
      </c>
      <c r="U1074" s="291" t="s">
        <v>3901</v>
      </c>
      <c r="V1074" s="135"/>
      <c r="W1074" s="276" t="s">
        <v>7566</v>
      </c>
    </row>
    <row r="1075" spans="1:23" s="272" customFormat="1" ht="18" customHeight="1" x14ac:dyDescent="0.3">
      <c r="A1075" s="295" t="s">
        <v>3627</v>
      </c>
      <c r="B1075" s="83">
        <v>5158805</v>
      </c>
      <c r="C1075" s="277" t="s">
        <v>7366</v>
      </c>
      <c r="D1075" s="293">
        <v>44739</v>
      </c>
      <c r="E1075" s="279" t="s">
        <v>594</v>
      </c>
      <c r="F1075" s="327">
        <v>44739</v>
      </c>
      <c r="G1075" s="328" t="s">
        <v>7430</v>
      </c>
      <c r="H1075" s="328" t="s">
        <v>25</v>
      </c>
      <c r="I1075" s="281" t="s">
        <v>17</v>
      </c>
      <c r="J1075" s="285" t="s">
        <v>45</v>
      </c>
      <c r="K1075" s="281" t="s">
        <v>9009</v>
      </c>
      <c r="L1075" s="328" t="s">
        <v>20</v>
      </c>
      <c r="M1075" s="5" t="s">
        <v>7431</v>
      </c>
      <c r="N1075" s="282">
        <v>44743</v>
      </c>
      <c r="O1075" s="283">
        <v>44740</v>
      </c>
      <c r="P1075" s="283">
        <v>44739</v>
      </c>
      <c r="Q1075" s="284">
        <v>44741</v>
      </c>
      <c r="R1075" s="285" t="s">
        <v>4482</v>
      </c>
      <c r="S1075" s="284"/>
      <c r="T1075" s="286" t="s">
        <v>605</v>
      </c>
      <c r="U1075" s="291" t="s">
        <v>3901</v>
      </c>
      <c r="V1075" s="135" t="s">
        <v>5599</v>
      </c>
      <c r="W1075" s="276" t="s">
        <v>7951</v>
      </c>
    </row>
    <row r="1076" spans="1:23" s="272" customFormat="1" ht="18" customHeight="1" x14ac:dyDescent="0.3">
      <c r="A1076" s="295" t="s">
        <v>1581</v>
      </c>
      <c r="B1076" s="276" t="s">
        <v>630</v>
      </c>
      <c r="C1076" s="277" t="s">
        <v>630</v>
      </c>
      <c r="D1076" s="293">
        <v>44742</v>
      </c>
      <c r="E1076" s="279" t="s">
        <v>630</v>
      </c>
      <c r="F1076" s="327">
        <v>44739</v>
      </c>
      <c r="G1076" s="328" t="s">
        <v>7433</v>
      </c>
      <c r="H1076" s="328" t="s">
        <v>3567</v>
      </c>
      <c r="I1076" s="281" t="s">
        <v>685</v>
      </c>
      <c r="J1076" s="285" t="s">
        <v>632</v>
      </c>
      <c r="K1076" s="281" t="s">
        <v>9006</v>
      </c>
      <c r="L1076" s="328" t="s">
        <v>87</v>
      </c>
      <c r="M1076" s="4" t="s">
        <v>7483</v>
      </c>
      <c r="N1076" s="282" t="s">
        <v>1253</v>
      </c>
      <c r="O1076" s="283" t="s">
        <v>1253</v>
      </c>
      <c r="P1076" s="283" t="s">
        <v>1253</v>
      </c>
      <c r="Q1076" s="284" t="s">
        <v>1253</v>
      </c>
      <c r="R1076" s="285" t="s">
        <v>4484</v>
      </c>
      <c r="S1076" s="280" t="s">
        <v>1253</v>
      </c>
      <c r="T1076" s="286" t="s">
        <v>623</v>
      </c>
      <c r="U1076" s="291" t="s">
        <v>3901</v>
      </c>
      <c r="V1076" s="135"/>
      <c r="W1076" s="276" t="s">
        <v>630</v>
      </c>
    </row>
    <row r="1077" spans="1:23" s="272" customFormat="1" ht="18" customHeight="1" x14ac:dyDescent="0.3">
      <c r="A1077" s="295" t="s">
        <v>3627</v>
      </c>
      <c r="B1077" s="83">
        <v>5166881</v>
      </c>
      <c r="C1077" s="277" t="s">
        <v>7434</v>
      </c>
      <c r="D1077" s="293">
        <v>44739</v>
      </c>
      <c r="E1077" s="279" t="s">
        <v>594</v>
      </c>
      <c r="F1077" s="327">
        <v>44739</v>
      </c>
      <c r="G1077" s="328" t="s">
        <v>7435</v>
      </c>
      <c r="H1077" s="328" t="s">
        <v>32</v>
      </c>
      <c r="I1077" s="281" t="s">
        <v>685</v>
      </c>
      <c r="J1077" s="285" t="s">
        <v>45</v>
      </c>
      <c r="K1077" s="281" t="s">
        <v>9009</v>
      </c>
      <c r="L1077" s="328" t="s">
        <v>20</v>
      </c>
      <c r="M1077" s="5" t="s">
        <v>7451</v>
      </c>
      <c r="N1077" s="282">
        <v>44755</v>
      </c>
      <c r="O1077" s="283">
        <v>44754</v>
      </c>
      <c r="P1077" s="283">
        <v>44742</v>
      </c>
      <c r="Q1077" s="284">
        <v>44746</v>
      </c>
      <c r="R1077" s="285" t="s">
        <v>4482</v>
      </c>
      <c r="S1077" s="284"/>
      <c r="T1077" s="286" t="s">
        <v>623</v>
      </c>
      <c r="U1077" s="291" t="s">
        <v>3901</v>
      </c>
      <c r="V1077" s="135" t="s">
        <v>5599</v>
      </c>
      <c r="W1077" s="276" t="s">
        <v>7952</v>
      </c>
    </row>
    <row r="1078" spans="1:23" s="272" customFormat="1" ht="18" customHeight="1" x14ac:dyDescent="0.3">
      <c r="A1078" s="295" t="s">
        <v>3627</v>
      </c>
      <c r="B1078" s="8">
        <v>5243151</v>
      </c>
      <c r="C1078" s="277" t="s">
        <v>8619</v>
      </c>
      <c r="D1078" s="293">
        <v>44791</v>
      </c>
      <c r="E1078" s="279" t="s">
        <v>8466</v>
      </c>
      <c r="F1078" s="327">
        <v>44739</v>
      </c>
      <c r="G1078" s="330" t="s">
        <v>8725</v>
      </c>
      <c r="H1078" s="328" t="s">
        <v>4738</v>
      </c>
      <c r="I1078" s="281" t="s">
        <v>2454</v>
      </c>
      <c r="J1078" s="285" t="s">
        <v>626</v>
      </c>
      <c r="K1078" s="281" t="s">
        <v>9003</v>
      </c>
      <c r="L1078" s="328" t="s">
        <v>52</v>
      </c>
      <c r="M1078" s="4" t="s">
        <v>7484</v>
      </c>
      <c r="N1078" s="282">
        <v>0</v>
      </c>
      <c r="O1078" s="283">
        <v>44796</v>
      </c>
      <c r="P1078" s="283">
        <v>44791</v>
      </c>
      <c r="Q1078" s="284">
        <v>44796</v>
      </c>
      <c r="R1078" s="285" t="s">
        <v>6464</v>
      </c>
      <c r="S1078" s="284"/>
      <c r="T1078" s="286" t="s">
        <v>623</v>
      </c>
      <c r="U1078" s="291" t="s">
        <v>3901</v>
      </c>
      <c r="V1078" s="135"/>
      <c r="W1078" s="276" t="s">
        <v>7567</v>
      </c>
    </row>
    <row r="1079" spans="1:23" s="272" customFormat="1" ht="18" customHeight="1" x14ac:dyDescent="0.3">
      <c r="A1079" s="295" t="s">
        <v>3627</v>
      </c>
      <c r="B1079" s="83">
        <v>5122491</v>
      </c>
      <c r="C1079" s="277" t="s">
        <v>7436</v>
      </c>
      <c r="D1079" s="293">
        <v>44739</v>
      </c>
      <c r="E1079" s="279" t="s">
        <v>594</v>
      </c>
      <c r="F1079" s="327">
        <v>44739</v>
      </c>
      <c r="G1079" s="328" t="s">
        <v>7437</v>
      </c>
      <c r="H1079" s="328" t="s">
        <v>175</v>
      </c>
      <c r="I1079" s="281" t="s">
        <v>8863</v>
      </c>
      <c r="J1079" s="285" t="s">
        <v>38</v>
      </c>
      <c r="K1079" s="281" t="s">
        <v>9001</v>
      </c>
      <c r="L1079" s="328" t="s">
        <v>40</v>
      </c>
      <c r="M1079" s="5" t="s">
        <v>7452</v>
      </c>
      <c r="N1079" s="282">
        <v>44747</v>
      </c>
      <c r="O1079" s="283">
        <v>44743</v>
      </c>
      <c r="P1079" s="283">
        <v>44742</v>
      </c>
      <c r="Q1079" s="284">
        <v>44743</v>
      </c>
      <c r="R1079" s="285" t="s">
        <v>4489</v>
      </c>
      <c r="S1079" s="284"/>
      <c r="T1079" s="286" t="s">
        <v>623</v>
      </c>
      <c r="U1079" s="291" t="s">
        <v>3901</v>
      </c>
      <c r="V1079" s="135" t="s">
        <v>5599</v>
      </c>
      <c r="W1079" s="276" t="s">
        <v>7953</v>
      </c>
    </row>
    <row r="1080" spans="1:23" s="272" customFormat="1" ht="18" customHeight="1" x14ac:dyDescent="0.3">
      <c r="A1080" s="295" t="s">
        <v>3627</v>
      </c>
      <c r="B1080" s="83">
        <v>5118987</v>
      </c>
      <c r="C1080" s="277" t="s">
        <v>7438</v>
      </c>
      <c r="D1080" s="293">
        <v>44740</v>
      </c>
      <c r="E1080" s="279" t="s">
        <v>594</v>
      </c>
      <c r="F1080" s="327">
        <v>44740</v>
      </c>
      <c r="G1080" s="328" t="s">
        <v>7439</v>
      </c>
      <c r="H1080" s="328" t="s">
        <v>3567</v>
      </c>
      <c r="I1080" s="281" t="s">
        <v>685</v>
      </c>
      <c r="J1080" s="285" t="s">
        <v>45</v>
      </c>
      <c r="K1080" s="281" t="s">
        <v>9009</v>
      </c>
      <c r="L1080" s="328" t="s">
        <v>438</v>
      </c>
      <c r="M1080" s="5" t="s">
        <v>7453</v>
      </c>
      <c r="N1080" s="282">
        <v>44749</v>
      </c>
      <c r="O1080" s="283">
        <v>44741</v>
      </c>
      <c r="P1080" s="283">
        <v>44741</v>
      </c>
      <c r="Q1080" s="284" t="s">
        <v>1685</v>
      </c>
      <c r="R1080" s="285" t="s">
        <v>4482</v>
      </c>
      <c r="S1080" s="284"/>
      <c r="T1080" s="286" t="s">
        <v>623</v>
      </c>
      <c r="U1080" s="291" t="s">
        <v>3901</v>
      </c>
      <c r="V1080" s="135" t="s">
        <v>5599</v>
      </c>
      <c r="W1080" s="276" t="s">
        <v>7622</v>
      </c>
    </row>
    <row r="1081" spans="1:23" s="272" customFormat="1" ht="18" customHeight="1" x14ac:dyDescent="0.3">
      <c r="A1081" s="295" t="s">
        <v>5</v>
      </c>
      <c r="B1081" s="83" t="s">
        <v>319</v>
      </c>
      <c r="C1081" s="277"/>
      <c r="D1081" s="293"/>
      <c r="E1081" s="279"/>
      <c r="F1081" s="327">
        <v>44740</v>
      </c>
      <c r="G1081" s="328" t="s">
        <v>7440</v>
      </c>
      <c r="H1081" s="328" t="s">
        <v>250</v>
      </c>
      <c r="I1081" s="281" t="s">
        <v>4644</v>
      </c>
      <c r="J1081" s="285" t="s">
        <v>645</v>
      </c>
      <c r="K1081" s="281" t="s">
        <v>9002</v>
      </c>
      <c r="L1081" s="328" t="s">
        <v>87</v>
      </c>
      <c r="M1081" s="4" t="s">
        <v>7485</v>
      </c>
      <c r="N1081" s="282"/>
      <c r="O1081" s="283"/>
      <c r="P1081" s="283"/>
      <c r="Q1081" s="284"/>
      <c r="R1081" s="285" t="s">
        <v>4490</v>
      </c>
      <c r="S1081" s="284"/>
      <c r="T1081" s="286" t="s">
        <v>605</v>
      </c>
      <c r="U1081" s="291" t="s">
        <v>3901</v>
      </c>
      <c r="V1081" s="135"/>
      <c r="W1081" s="276" t="s">
        <v>7568</v>
      </c>
    </row>
    <row r="1082" spans="1:23" s="272" customFormat="1" ht="18" customHeight="1" x14ac:dyDescent="0.3">
      <c r="A1082" s="295" t="s">
        <v>5</v>
      </c>
      <c r="B1082" s="8" t="s">
        <v>1883</v>
      </c>
      <c r="C1082" s="277"/>
      <c r="D1082" s="293">
        <v>44760</v>
      </c>
      <c r="E1082" s="279"/>
      <c r="F1082" s="327">
        <v>44740</v>
      </c>
      <c r="G1082" s="328" t="s">
        <v>7442</v>
      </c>
      <c r="H1082" s="328" t="s">
        <v>6337</v>
      </c>
      <c r="I1082" s="281" t="s">
        <v>4644</v>
      </c>
      <c r="J1082" s="285" t="s">
        <v>45</v>
      </c>
      <c r="K1082" s="281" t="s">
        <v>9009</v>
      </c>
      <c r="L1082" s="328" t="s">
        <v>11</v>
      </c>
      <c r="M1082" s="4" t="s">
        <v>7486</v>
      </c>
      <c r="N1082" s="282"/>
      <c r="O1082" s="283"/>
      <c r="P1082" s="283"/>
      <c r="Q1082" s="284"/>
      <c r="R1082" s="285" t="s">
        <v>4482</v>
      </c>
      <c r="S1082" s="284"/>
      <c r="T1082" s="286" t="s">
        <v>605</v>
      </c>
      <c r="U1082" s="291" t="s">
        <v>3901</v>
      </c>
      <c r="V1082" s="135"/>
      <c r="W1082" s="276" t="s">
        <v>7569</v>
      </c>
    </row>
    <row r="1083" spans="1:23" s="272" customFormat="1" ht="18" customHeight="1" x14ac:dyDescent="0.3">
      <c r="A1083" s="295" t="s">
        <v>3627</v>
      </c>
      <c r="B1083" s="83">
        <v>5243878</v>
      </c>
      <c r="C1083" s="277" t="s">
        <v>8541</v>
      </c>
      <c r="D1083" s="293">
        <v>44786</v>
      </c>
      <c r="E1083" s="279" t="s">
        <v>594</v>
      </c>
      <c r="F1083" s="327">
        <v>44740</v>
      </c>
      <c r="G1083" s="328" t="s">
        <v>7443</v>
      </c>
      <c r="H1083" s="328" t="s">
        <v>37</v>
      </c>
      <c r="I1083" s="281" t="s">
        <v>685</v>
      </c>
      <c r="J1083" s="285" t="s">
        <v>645</v>
      </c>
      <c r="K1083" s="281" t="s">
        <v>9002</v>
      </c>
      <c r="L1083" s="328" t="s">
        <v>20</v>
      </c>
      <c r="M1083" s="4" t="s">
        <v>7487</v>
      </c>
      <c r="N1083" s="282">
        <v>44774</v>
      </c>
      <c r="O1083" s="283">
        <v>44789</v>
      </c>
      <c r="P1083" s="283">
        <v>44786</v>
      </c>
      <c r="Q1083" s="284">
        <v>44789</v>
      </c>
      <c r="R1083" s="285" t="s">
        <v>4490</v>
      </c>
      <c r="S1083" s="284"/>
      <c r="T1083" s="286" t="s">
        <v>623</v>
      </c>
      <c r="U1083" s="291" t="s">
        <v>3901</v>
      </c>
      <c r="V1083" s="291" t="s">
        <v>3366</v>
      </c>
      <c r="W1083" s="276" t="s">
        <v>7570</v>
      </c>
    </row>
    <row r="1084" spans="1:23" s="272" customFormat="1" ht="18" customHeight="1" x14ac:dyDescent="0.3">
      <c r="A1084" s="295" t="s">
        <v>1581</v>
      </c>
      <c r="B1084" s="276" t="s">
        <v>630</v>
      </c>
      <c r="C1084" s="277" t="s">
        <v>630</v>
      </c>
      <c r="D1084" s="293">
        <v>44796</v>
      </c>
      <c r="E1084" s="279" t="s">
        <v>630</v>
      </c>
      <c r="F1084" s="327">
        <v>44740</v>
      </c>
      <c r="G1084" s="328" t="s">
        <v>7444</v>
      </c>
      <c r="H1084" s="328" t="s">
        <v>6043</v>
      </c>
      <c r="I1084" s="281" t="s">
        <v>4644</v>
      </c>
      <c r="J1084" s="285" t="s">
        <v>18</v>
      </c>
      <c r="K1084" s="281" t="s">
        <v>9005</v>
      </c>
      <c r="L1084" s="328" t="s">
        <v>87</v>
      </c>
      <c r="M1084" s="4" t="s">
        <v>7488</v>
      </c>
      <c r="N1084" s="282" t="s">
        <v>1253</v>
      </c>
      <c r="O1084" s="283" t="s">
        <v>1253</v>
      </c>
      <c r="P1084" s="283" t="s">
        <v>1253</v>
      </c>
      <c r="Q1084" s="284" t="s">
        <v>1253</v>
      </c>
      <c r="R1084" s="285" t="s">
        <v>4686</v>
      </c>
      <c r="S1084" s="284"/>
      <c r="T1084" s="286" t="s">
        <v>605</v>
      </c>
      <c r="U1084" s="291" t="s">
        <v>3901</v>
      </c>
      <c r="V1084" s="135"/>
      <c r="W1084" s="276" t="s">
        <v>7571</v>
      </c>
    </row>
    <row r="1085" spans="1:23" s="272" customFormat="1" ht="18" customHeight="1" x14ac:dyDescent="0.3">
      <c r="A1085" s="295" t="s">
        <v>3627</v>
      </c>
      <c r="B1085" s="83">
        <v>5144778</v>
      </c>
      <c r="C1085" s="277" t="s">
        <v>7448</v>
      </c>
      <c r="D1085" s="293">
        <v>44741</v>
      </c>
      <c r="E1085" s="279" t="s">
        <v>594</v>
      </c>
      <c r="F1085" s="327">
        <v>44740</v>
      </c>
      <c r="G1085" s="328" t="s">
        <v>7445</v>
      </c>
      <c r="H1085" s="328" t="s">
        <v>37</v>
      </c>
      <c r="I1085" s="281" t="s">
        <v>685</v>
      </c>
      <c r="J1085" s="285" t="s">
        <v>18</v>
      </c>
      <c r="K1085" s="281" t="s">
        <v>9005</v>
      </c>
      <c r="L1085" s="328" t="s">
        <v>11</v>
      </c>
      <c r="M1085" s="5" t="s">
        <v>7446</v>
      </c>
      <c r="N1085" s="282">
        <v>44772</v>
      </c>
      <c r="O1085" s="283">
        <v>44767</v>
      </c>
      <c r="P1085" s="283">
        <v>44762</v>
      </c>
      <c r="Q1085" s="284">
        <v>44769</v>
      </c>
      <c r="R1085" s="285" t="s">
        <v>4685</v>
      </c>
      <c r="S1085" s="284"/>
      <c r="T1085" s="286" t="s">
        <v>623</v>
      </c>
      <c r="U1085" s="291" t="s">
        <v>3901</v>
      </c>
      <c r="V1085" s="135" t="s">
        <v>5599</v>
      </c>
      <c r="W1085" s="276" t="s">
        <v>7954</v>
      </c>
    </row>
    <row r="1086" spans="1:23" s="272" customFormat="1" ht="18" customHeight="1" x14ac:dyDescent="0.3">
      <c r="A1086" s="295" t="s">
        <v>3627</v>
      </c>
      <c r="B1086" s="83">
        <v>5168436</v>
      </c>
      <c r="C1086" s="277" t="s">
        <v>7465</v>
      </c>
      <c r="D1086" s="293">
        <v>44741</v>
      </c>
      <c r="E1086" s="279" t="s">
        <v>594</v>
      </c>
      <c r="F1086" s="327">
        <v>44740</v>
      </c>
      <c r="G1086" s="328" t="s">
        <v>7454</v>
      </c>
      <c r="H1086" s="328" t="s">
        <v>92</v>
      </c>
      <c r="I1086" s="281" t="s">
        <v>2454</v>
      </c>
      <c r="J1086" s="285" t="s">
        <v>18</v>
      </c>
      <c r="K1086" s="281" t="s">
        <v>9005</v>
      </c>
      <c r="L1086" s="328" t="s">
        <v>20</v>
      </c>
      <c r="M1086" s="5" t="s">
        <v>7455</v>
      </c>
      <c r="N1086" s="282">
        <v>44743</v>
      </c>
      <c r="O1086" s="283">
        <v>44742</v>
      </c>
      <c r="P1086" s="283">
        <v>44742</v>
      </c>
      <c r="Q1086" s="284">
        <v>44743</v>
      </c>
      <c r="R1086" s="285" t="s">
        <v>4686</v>
      </c>
      <c r="S1086" s="284"/>
      <c r="T1086" s="286" t="s">
        <v>623</v>
      </c>
      <c r="U1086" s="291" t="s">
        <v>3901</v>
      </c>
      <c r="V1086" s="135" t="s">
        <v>5599</v>
      </c>
      <c r="W1086" s="276" t="s">
        <v>7955</v>
      </c>
    </row>
    <row r="1087" spans="1:23" s="272" customFormat="1" ht="18" customHeight="1" x14ac:dyDescent="0.3">
      <c r="A1087" s="295" t="s">
        <v>5</v>
      </c>
      <c r="B1087" s="83" t="s">
        <v>319</v>
      </c>
      <c r="C1087" s="277"/>
      <c r="D1087" s="293"/>
      <c r="E1087" s="279"/>
      <c r="F1087" s="327">
        <v>44740</v>
      </c>
      <c r="G1087" s="328" t="s">
        <v>7456</v>
      </c>
      <c r="H1087" s="328" t="s">
        <v>92</v>
      </c>
      <c r="I1087" s="281" t="s">
        <v>2454</v>
      </c>
      <c r="J1087" s="285" t="s">
        <v>645</v>
      </c>
      <c r="K1087" s="281" t="s">
        <v>9002</v>
      </c>
      <c r="L1087" s="328" t="s">
        <v>20</v>
      </c>
      <c r="M1087" s="4" t="s">
        <v>7489</v>
      </c>
      <c r="N1087" s="282"/>
      <c r="O1087" s="283"/>
      <c r="P1087" s="283"/>
      <c r="Q1087" s="284"/>
      <c r="R1087" s="285" t="s">
        <v>4490</v>
      </c>
      <c r="S1087" s="284"/>
      <c r="T1087" s="286" t="s">
        <v>623</v>
      </c>
      <c r="U1087" s="291" t="s">
        <v>3901</v>
      </c>
      <c r="V1087" s="135"/>
      <c r="W1087" s="276" t="s">
        <v>7956</v>
      </c>
    </row>
    <row r="1088" spans="1:23" s="272" customFormat="1" ht="18" customHeight="1" x14ac:dyDescent="0.3">
      <c r="A1088" s="295" t="s">
        <v>3627</v>
      </c>
      <c r="B1088" s="83">
        <v>5194734</v>
      </c>
      <c r="C1088" s="277" t="s">
        <v>8518</v>
      </c>
      <c r="D1088" s="293">
        <v>44783</v>
      </c>
      <c r="E1088" s="279" t="s">
        <v>594</v>
      </c>
      <c r="F1088" s="327">
        <v>44741</v>
      </c>
      <c r="G1088" s="330" t="s">
        <v>8726</v>
      </c>
      <c r="H1088" s="328" t="s">
        <v>6337</v>
      </c>
      <c r="I1088" s="281" t="s">
        <v>4644</v>
      </c>
      <c r="J1088" s="285" t="s">
        <v>626</v>
      </c>
      <c r="K1088" s="281" t="s">
        <v>9003</v>
      </c>
      <c r="L1088" s="328" t="s">
        <v>87</v>
      </c>
      <c r="M1088" s="4" t="s">
        <v>7490</v>
      </c>
      <c r="N1088" s="282">
        <v>44791</v>
      </c>
      <c r="O1088" s="283">
        <v>44789</v>
      </c>
      <c r="P1088" s="283">
        <v>44783</v>
      </c>
      <c r="Q1088" s="284">
        <v>44790</v>
      </c>
      <c r="R1088" s="285" t="s">
        <v>6464</v>
      </c>
      <c r="S1088" s="284"/>
      <c r="T1088" s="286" t="s">
        <v>2564</v>
      </c>
      <c r="U1088" s="291" t="s">
        <v>3901</v>
      </c>
      <c r="V1088" s="291" t="s">
        <v>3366</v>
      </c>
      <c r="W1088" s="276" t="s">
        <v>7957</v>
      </c>
    </row>
    <row r="1089" spans="1:23" s="272" customFormat="1" ht="18" customHeight="1" x14ac:dyDescent="0.3">
      <c r="A1089" s="295" t="s">
        <v>3627</v>
      </c>
      <c r="B1089" s="8">
        <v>5194729</v>
      </c>
      <c r="C1089" s="277" t="s">
        <v>8153</v>
      </c>
      <c r="D1089" s="293">
        <v>44765</v>
      </c>
      <c r="E1089" s="279" t="s">
        <v>594</v>
      </c>
      <c r="F1089" s="327">
        <v>44741</v>
      </c>
      <c r="G1089" s="328" t="s">
        <v>7457</v>
      </c>
      <c r="H1089" s="328" t="s">
        <v>92</v>
      </c>
      <c r="I1089" s="281" t="s">
        <v>2454</v>
      </c>
      <c r="J1089" s="285" t="s">
        <v>626</v>
      </c>
      <c r="K1089" s="281" t="s">
        <v>9003</v>
      </c>
      <c r="L1089" s="328" t="s">
        <v>20</v>
      </c>
      <c r="M1089" s="4" t="s">
        <v>7491</v>
      </c>
      <c r="N1089" s="282">
        <v>44787</v>
      </c>
      <c r="O1089" s="283">
        <v>44769</v>
      </c>
      <c r="P1089" s="283">
        <v>44765</v>
      </c>
      <c r="Q1089" s="284">
        <v>44771</v>
      </c>
      <c r="R1089" s="285" t="s">
        <v>6464</v>
      </c>
      <c r="S1089" s="284"/>
      <c r="T1089" s="286" t="s">
        <v>605</v>
      </c>
      <c r="U1089" s="291" t="s">
        <v>3901</v>
      </c>
      <c r="V1089" s="291" t="s">
        <v>3366</v>
      </c>
      <c r="W1089" s="276" t="s">
        <v>7572</v>
      </c>
    </row>
    <row r="1090" spans="1:23" s="272" customFormat="1" ht="18" customHeight="1" x14ac:dyDescent="0.3">
      <c r="A1090" s="295" t="s">
        <v>3627</v>
      </c>
      <c r="B1090" s="83">
        <v>5174843</v>
      </c>
      <c r="C1090" s="277" t="s">
        <v>7608</v>
      </c>
      <c r="D1090" s="293">
        <v>44748</v>
      </c>
      <c r="E1090" s="279" t="s">
        <v>594</v>
      </c>
      <c r="F1090" s="327">
        <v>44741</v>
      </c>
      <c r="G1090" s="328" t="s">
        <v>7458</v>
      </c>
      <c r="H1090" s="328" t="s">
        <v>102</v>
      </c>
      <c r="I1090" s="281" t="s">
        <v>685</v>
      </c>
      <c r="J1090" s="285" t="s">
        <v>626</v>
      </c>
      <c r="K1090" s="281" t="s">
        <v>9003</v>
      </c>
      <c r="L1090" s="328" t="s">
        <v>52</v>
      </c>
      <c r="M1090" s="4" t="s">
        <v>7492</v>
      </c>
      <c r="N1090" s="282">
        <v>44755</v>
      </c>
      <c r="O1090" s="283">
        <v>44752</v>
      </c>
      <c r="P1090" s="283">
        <v>44748</v>
      </c>
      <c r="Q1090" s="284">
        <v>44753</v>
      </c>
      <c r="R1090" s="285" t="s">
        <v>6464</v>
      </c>
      <c r="S1090" s="284"/>
      <c r="T1090" s="286" t="s">
        <v>609</v>
      </c>
      <c r="U1090" s="291" t="s">
        <v>3901</v>
      </c>
      <c r="V1090" s="135" t="s">
        <v>5599</v>
      </c>
      <c r="W1090" s="276" t="s">
        <v>7573</v>
      </c>
    </row>
    <row r="1091" spans="1:23" s="272" customFormat="1" ht="18" customHeight="1" x14ac:dyDescent="0.3">
      <c r="A1091" s="295" t="s">
        <v>1581</v>
      </c>
      <c r="B1091" s="276" t="s">
        <v>630</v>
      </c>
      <c r="C1091" s="277" t="s">
        <v>630</v>
      </c>
      <c r="D1091" s="293">
        <v>44760</v>
      </c>
      <c r="E1091" s="279" t="s">
        <v>630</v>
      </c>
      <c r="F1091" s="327">
        <v>44741</v>
      </c>
      <c r="G1091" s="328" t="s">
        <v>7459</v>
      </c>
      <c r="H1091" s="328" t="s">
        <v>3567</v>
      </c>
      <c r="I1091" s="281" t="s">
        <v>685</v>
      </c>
      <c r="J1091" s="285" t="s">
        <v>645</v>
      </c>
      <c r="K1091" s="281" t="s">
        <v>9002</v>
      </c>
      <c r="L1091" s="328" t="s">
        <v>20</v>
      </c>
      <c r="M1091" s="4" t="s">
        <v>7493</v>
      </c>
      <c r="N1091" s="282" t="s">
        <v>1253</v>
      </c>
      <c r="O1091" s="283" t="s">
        <v>1253</v>
      </c>
      <c r="P1091" s="283" t="s">
        <v>1253</v>
      </c>
      <c r="Q1091" s="284" t="s">
        <v>1253</v>
      </c>
      <c r="R1091" s="285" t="s">
        <v>4490</v>
      </c>
      <c r="S1091" s="280" t="s">
        <v>1253</v>
      </c>
      <c r="T1091" s="286" t="s">
        <v>605</v>
      </c>
      <c r="U1091" s="291" t="s">
        <v>3901</v>
      </c>
      <c r="V1091" s="135"/>
      <c r="W1091" s="276" t="s">
        <v>630</v>
      </c>
    </row>
    <row r="1092" spans="1:23" s="272" customFormat="1" ht="18" customHeight="1" x14ac:dyDescent="0.3">
      <c r="A1092" s="295" t="s">
        <v>3627</v>
      </c>
      <c r="B1092" s="8">
        <v>5209587</v>
      </c>
      <c r="C1092" s="277" t="s">
        <v>8204</v>
      </c>
      <c r="D1092" s="293">
        <v>44771</v>
      </c>
      <c r="E1092" s="279" t="s">
        <v>594</v>
      </c>
      <c r="F1092" s="327">
        <v>44741</v>
      </c>
      <c r="G1092" s="328" t="s">
        <v>7494</v>
      </c>
      <c r="H1092" s="328" t="s">
        <v>3567</v>
      </c>
      <c r="I1092" s="281" t="s">
        <v>685</v>
      </c>
      <c r="J1092" s="285" t="s">
        <v>645</v>
      </c>
      <c r="K1092" s="281" t="s">
        <v>9002</v>
      </c>
      <c r="L1092" s="328" t="s">
        <v>20</v>
      </c>
      <c r="M1092" s="4" t="s">
        <v>7495</v>
      </c>
      <c r="N1092" s="282">
        <v>44780</v>
      </c>
      <c r="O1092" s="283">
        <v>44776</v>
      </c>
      <c r="P1092" s="283">
        <v>44772</v>
      </c>
      <c r="Q1092" s="284">
        <v>44772</v>
      </c>
      <c r="R1092" s="285" t="s">
        <v>4490</v>
      </c>
      <c r="S1092" s="284"/>
      <c r="T1092" s="286" t="s">
        <v>623</v>
      </c>
      <c r="U1092" s="291" t="s">
        <v>3901</v>
      </c>
      <c r="V1092" s="291" t="s">
        <v>3366</v>
      </c>
      <c r="W1092" s="276" t="s">
        <v>7574</v>
      </c>
    </row>
    <row r="1093" spans="1:23" s="272" customFormat="1" ht="18" customHeight="1" x14ac:dyDescent="0.3">
      <c r="A1093" s="295" t="s">
        <v>5</v>
      </c>
      <c r="B1093" s="8">
        <v>5194808</v>
      </c>
      <c r="C1093" s="277" t="s">
        <v>8041</v>
      </c>
      <c r="D1093" s="293">
        <v>44750</v>
      </c>
      <c r="E1093" s="279" t="s">
        <v>8468</v>
      </c>
      <c r="F1093" s="327">
        <v>44742</v>
      </c>
      <c r="G1093" s="328" t="s">
        <v>7496</v>
      </c>
      <c r="H1093" s="328" t="s">
        <v>725</v>
      </c>
      <c r="I1093" s="281" t="s">
        <v>2454</v>
      </c>
      <c r="J1093" s="285" t="s">
        <v>45</v>
      </c>
      <c r="K1093" s="281" t="s">
        <v>9009</v>
      </c>
      <c r="L1093" s="328" t="s">
        <v>7497</v>
      </c>
      <c r="M1093" s="4" t="s">
        <v>7498</v>
      </c>
      <c r="N1093" s="282">
        <v>0</v>
      </c>
      <c r="O1093" s="283"/>
      <c r="P1093" s="283"/>
      <c r="Q1093" s="284"/>
      <c r="R1093" s="285" t="s">
        <v>4482</v>
      </c>
      <c r="S1093" s="284"/>
      <c r="T1093" s="286" t="s">
        <v>623</v>
      </c>
      <c r="U1093" s="291" t="s">
        <v>3901</v>
      </c>
      <c r="V1093" s="135"/>
      <c r="W1093" s="276" t="s">
        <v>7575</v>
      </c>
    </row>
    <row r="1094" spans="1:23" s="272" customFormat="1" ht="18" customHeight="1" x14ac:dyDescent="0.3">
      <c r="A1094" s="295" t="s">
        <v>3627</v>
      </c>
      <c r="B1094" s="8">
        <v>5205954</v>
      </c>
      <c r="C1094" s="277" t="s">
        <v>8205</v>
      </c>
      <c r="D1094" s="293">
        <v>44770</v>
      </c>
      <c r="E1094" s="279" t="s">
        <v>594</v>
      </c>
      <c r="F1094" s="327">
        <v>44742</v>
      </c>
      <c r="G1094" s="328" t="s">
        <v>7499</v>
      </c>
      <c r="H1094" s="328" t="s">
        <v>4738</v>
      </c>
      <c r="I1094" s="281" t="s">
        <v>2454</v>
      </c>
      <c r="J1094" s="285" t="s">
        <v>18</v>
      </c>
      <c r="K1094" s="281" t="s">
        <v>9005</v>
      </c>
      <c r="L1094" s="330" t="s">
        <v>20</v>
      </c>
      <c r="M1094" s="328" t="s">
        <v>8194</v>
      </c>
      <c r="N1094" s="282">
        <v>44781</v>
      </c>
      <c r="O1094" s="283">
        <v>44781</v>
      </c>
      <c r="P1094" s="283">
        <v>44783</v>
      </c>
      <c r="Q1094" s="284">
        <v>44781</v>
      </c>
      <c r="R1094" s="285" t="s">
        <v>4686</v>
      </c>
      <c r="S1094" s="284"/>
      <c r="T1094" s="286" t="s">
        <v>605</v>
      </c>
      <c r="U1094" s="291" t="s">
        <v>3901</v>
      </c>
      <c r="V1094" s="291" t="s">
        <v>3366</v>
      </c>
      <c r="W1094" s="276" t="s">
        <v>7576</v>
      </c>
    </row>
    <row r="1095" spans="1:23" s="272" customFormat="1" ht="18" customHeight="1" x14ac:dyDescent="0.3">
      <c r="A1095" s="295" t="s">
        <v>3627</v>
      </c>
      <c r="B1095" s="86">
        <v>5158806</v>
      </c>
      <c r="C1095" s="277" t="s">
        <v>7522</v>
      </c>
      <c r="D1095" s="293">
        <v>44742</v>
      </c>
      <c r="E1095" s="279" t="s">
        <v>594</v>
      </c>
      <c r="F1095" s="327">
        <v>44742</v>
      </c>
      <c r="G1095" s="328" t="s">
        <v>7500</v>
      </c>
      <c r="H1095" s="328" t="s">
        <v>92</v>
      </c>
      <c r="I1095" s="281" t="s">
        <v>2454</v>
      </c>
      <c r="J1095" s="285" t="s">
        <v>45</v>
      </c>
      <c r="K1095" s="281" t="s">
        <v>9009</v>
      </c>
      <c r="L1095" s="328" t="s">
        <v>20</v>
      </c>
      <c r="M1095" s="4" t="s">
        <v>7501</v>
      </c>
      <c r="N1095" s="282">
        <v>44756</v>
      </c>
      <c r="O1095" s="283">
        <v>44753</v>
      </c>
      <c r="P1095" s="283">
        <v>44751</v>
      </c>
      <c r="Q1095" s="284">
        <v>44754</v>
      </c>
      <c r="R1095" s="285" t="s">
        <v>4482</v>
      </c>
      <c r="S1095" s="284"/>
      <c r="T1095" s="286" t="s">
        <v>609</v>
      </c>
      <c r="U1095" s="291" t="s">
        <v>3901</v>
      </c>
      <c r="V1095" s="135" t="s">
        <v>5599</v>
      </c>
      <c r="W1095" s="276" t="s">
        <v>7577</v>
      </c>
    </row>
    <row r="1096" spans="1:23" s="272" customFormat="1" ht="18" customHeight="1" x14ac:dyDescent="0.3">
      <c r="A1096" s="295" t="s">
        <v>1581</v>
      </c>
      <c r="B1096" s="276" t="s">
        <v>630</v>
      </c>
      <c r="C1096" s="277" t="s">
        <v>630</v>
      </c>
      <c r="D1096" s="293">
        <v>44767</v>
      </c>
      <c r="E1096" s="279" t="s">
        <v>630</v>
      </c>
      <c r="F1096" s="327">
        <v>44742</v>
      </c>
      <c r="G1096" s="328" t="s">
        <v>7502</v>
      </c>
      <c r="H1096" s="328" t="s">
        <v>6337</v>
      </c>
      <c r="I1096" s="281" t="s">
        <v>4644</v>
      </c>
      <c r="J1096" s="285" t="s">
        <v>45</v>
      </c>
      <c r="K1096" s="281" t="s">
        <v>9009</v>
      </c>
      <c r="L1096" s="328" t="s">
        <v>20</v>
      </c>
      <c r="M1096" s="4" t="s">
        <v>7503</v>
      </c>
      <c r="N1096" s="282" t="s">
        <v>1253</v>
      </c>
      <c r="O1096" s="283" t="s">
        <v>1253</v>
      </c>
      <c r="P1096" s="283" t="s">
        <v>1253</v>
      </c>
      <c r="Q1096" s="284" t="s">
        <v>1253</v>
      </c>
      <c r="R1096" s="285" t="s">
        <v>4482</v>
      </c>
      <c r="S1096" s="280" t="s">
        <v>1253</v>
      </c>
      <c r="T1096" s="286" t="s">
        <v>605</v>
      </c>
      <c r="U1096" s="291" t="s">
        <v>3901</v>
      </c>
      <c r="V1096" s="135"/>
      <c r="W1096" s="276" t="s">
        <v>630</v>
      </c>
    </row>
    <row r="1097" spans="1:23" s="272" customFormat="1" ht="18" customHeight="1" x14ac:dyDescent="0.3">
      <c r="A1097" s="295" t="s">
        <v>5</v>
      </c>
      <c r="B1097" s="83" t="s">
        <v>319</v>
      </c>
      <c r="C1097" s="277"/>
      <c r="D1097" s="293"/>
      <c r="E1097" s="279"/>
      <c r="F1097" s="327">
        <v>44742</v>
      </c>
      <c r="G1097" s="328" t="s">
        <v>7504</v>
      </c>
      <c r="H1097" s="328" t="s">
        <v>6337</v>
      </c>
      <c r="I1097" s="281" t="s">
        <v>4644</v>
      </c>
      <c r="J1097" s="285" t="s">
        <v>626</v>
      </c>
      <c r="K1097" s="281" t="s">
        <v>9003</v>
      </c>
      <c r="L1097" s="328" t="s">
        <v>52</v>
      </c>
      <c r="M1097" s="4" t="s">
        <v>7505</v>
      </c>
      <c r="N1097" s="282"/>
      <c r="O1097" s="283"/>
      <c r="P1097" s="283"/>
      <c r="Q1097" s="284"/>
      <c r="R1097" s="285" t="s">
        <v>4687</v>
      </c>
      <c r="S1097" s="284"/>
      <c r="T1097" s="286" t="s">
        <v>1648</v>
      </c>
      <c r="U1097" s="291" t="s">
        <v>3901</v>
      </c>
      <c r="V1097" s="135"/>
      <c r="W1097" s="276" t="s">
        <v>7578</v>
      </c>
    </row>
    <row r="1098" spans="1:23" s="272" customFormat="1" ht="18" customHeight="1" x14ac:dyDescent="0.3">
      <c r="A1098" s="295" t="s">
        <v>3627</v>
      </c>
      <c r="B1098" s="328">
        <v>5119295</v>
      </c>
      <c r="C1098" s="277" t="s">
        <v>7524</v>
      </c>
      <c r="D1098" s="293">
        <v>44742</v>
      </c>
      <c r="E1098" s="279" t="s">
        <v>594</v>
      </c>
      <c r="F1098" s="327">
        <v>44742</v>
      </c>
      <c r="G1098" s="328" t="s">
        <v>7506</v>
      </c>
      <c r="H1098" s="328" t="s">
        <v>116</v>
      </c>
      <c r="I1098" s="281" t="s">
        <v>2454</v>
      </c>
      <c r="J1098" s="285" t="s">
        <v>45</v>
      </c>
      <c r="K1098" s="281" t="s">
        <v>9009</v>
      </c>
      <c r="L1098" s="328" t="s">
        <v>438</v>
      </c>
      <c r="M1098" s="5" t="s">
        <v>7507</v>
      </c>
      <c r="N1098" s="282">
        <v>44743</v>
      </c>
      <c r="O1098" s="283">
        <v>44742</v>
      </c>
      <c r="P1098" s="283">
        <v>44742</v>
      </c>
      <c r="Q1098" s="284">
        <v>44743</v>
      </c>
      <c r="R1098" s="285" t="s">
        <v>4482</v>
      </c>
      <c r="S1098" s="284"/>
      <c r="T1098" s="286" t="s">
        <v>623</v>
      </c>
      <c r="U1098" s="291" t="s">
        <v>3901</v>
      </c>
      <c r="V1098" s="135" t="s">
        <v>5599</v>
      </c>
      <c r="W1098" s="276" t="s">
        <v>7958</v>
      </c>
    </row>
    <row r="1099" spans="1:23" s="272" customFormat="1" ht="18" customHeight="1" x14ac:dyDescent="0.3">
      <c r="A1099" s="295" t="s">
        <v>3627</v>
      </c>
      <c r="B1099" s="328">
        <v>5213851</v>
      </c>
      <c r="C1099" s="277" t="s">
        <v>8158</v>
      </c>
      <c r="D1099" s="293">
        <v>44763</v>
      </c>
      <c r="E1099" s="279" t="s">
        <v>594</v>
      </c>
      <c r="F1099" s="327">
        <v>44743</v>
      </c>
      <c r="G1099" s="328" t="s">
        <v>7529</v>
      </c>
      <c r="H1099" s="328" t="s">
        <v>3567</v>
      </c>
      <c r="I1099" s="281" t="s">
        <v>685</v>
      </c>
      <c r="J1099" s="285" t="s">
        <v>45</v>
      </c>
      <c r="K1099" s="281" t="s">
        <v>9009</v>
      </c>
      <c r="L1099" s="328" t="s">
        <v>11</v>
      </c>
      <c r="M1099" s="328" t="s">
        <v>7530</v>
      </c>
      <c r="N1099" s="282">
        <v>44791</v>
      </c>
      <c r="O1099" s="283">
        <v>44790</v>
      </c>
      <c r="P1099" s="283">
        <v>44768</v>
      </c>
      <c r="Q1099" s="328" t="s">
        <v>597</v>
      </c>
      <c r="R1099" s="285" t="s">
        <v>4482</v>
      </c>
      <c r="S1099" s="284"/>
      <c r="T1099" s="286" t="s">
        <v>623</v>
      </c>
      <c r="U1099" s="291" t="s">
        <v>5599</v>
      </c>
      <c r="V1099" s="291" t="s">
        <v>3366</v>
      </c>
      <c r="W1099" s="276" t="s">
        <v>7579</v>
      </c>
    </row>
    <row r="1100" spans="1:23" s="272" customFormat="1" ht="18" customHeight="1" x14ac:dyDescent="0.3">
      <c r="A1100" s="295" t="s">
        <v>3627</v>
      </c>
      <c r="B1100" s="92">
        <v>5194801</v>
      </c>
      <c r="C1100" s="277" t="s">
        <v>7777</v>
      </c>
      <c r="D1100" s="293">
        <v>44754</v>
      </c>
      <c r="E1100" s="279" t="s">
        <v>594</v>
      </c>
      <c r="F1100" s="327">
        <v>44744</v>
      </c>
      <c r="G1100" s="328" t="s">
        <v>7509</v>
      </c>
      <c r="H1100" s="328" t="s">
        <v>175</v>
      </c>
      <c r="I1100" s="281" t="s">
        <v>8863</v>
      </c>
      <c r="J1100" s="285" t="s">
        <v>18</v>
      </c>
      <c r="K1100" s="281" t="s">
        <v>9005</v>
      </c>
      <c r="L1100" s="328" t="s">
        <v>20</v>
      </c>
      <c r="M1100" s="328" t="s">
        <v>7510</v>
      </c>
      <c r="N1100" s="282">
        <v>44761</v>
      </c>
      <c r="O1100" s="283">
        <v>44761</v>
      </c>
      <c r="P1100" s="283">
        <v>44754</v>
      </c>
      <c r="Q1100" s="284">
        <v>44761</v>
      </c>
      <c r="R1100" s="285" t="s">
        <v>4686</v>
      </c>
      <c r="S1100" s="284"/>
      <c r="T1100" s="286" t="s">
        <v>609</v>
      </c>
      <c r="U1100" s="291" t="s">
        <v>5599</v>
      </c>
      <c r="V1100" s="135" t="s">
        <v>5599</v>
      </c>
      <c r="W1100" s="276" t="s">
        <v>7580</v>
      </c>
    </row>
    <row r="1101" spans="1:23" s="272" customFormat="1" ht="18" customHeight="1" x14ac:dyDescent="0.3">
      <c r="A1101" s="295" t="s">
        <v>3627</v>
      </c>
      <c r="B1101" s="328">
        <v>5194727</v>
      </c>
      <c r="C1101" s="277" t="s">
        <v>8042</v>
      </c>
      <c r="D1101" s="293">
        <v>44762</v>
      </c>
      <c r="E1101" s="279" t="s">
        <v>594</v>
      </c>
      <c r="F1101" s="327">
        <v>44744</v>
      </c>
      <c r="G1101" s="328" t="s">
        <v>7511</v>
      </c>
      <c r="H1101" s="328" t="s">
        <v>6043</v>
      </c>
      <c r="I1101" s="281" t="s">
        <v>4644</v>
      </c>
      <c r="J1101" s="285" t="s">
        <v>626</v>
      </c>
      <c r="K1101" s="281" t="s">
        <v>9003</v>
      </c>
      <c r="L1101" s="328" t="s">
        <v>20</v>
      </c>
      <c r="M1101" s="328" t="s">
        <v>7512</v>
      </c>
      <c r="N1101" s="282">
        <v>44777</v>
      </c>
      <c r="O1101" s="283">
        <v>44768</v>
      </c>
      <c r="P1101" s="283">
        <v>44762</v>
      </c>
      <c r="Q1101" s="284">
        <v>44768</v>
      </c>
      <c r="R1101" s="285" t="s">
        <v>6464</v>
      </c>
      <c r="S1101" s="284"/>
      <c r="T1101" s="286" t="s">
        <v>623</v>
      </c>
      <c r="U1101" s="291" t="s">
        <v>5599</v>
      </c>
      <c r="V1101" s="291" t="s">
        <v>3366</v>
      </c>
      <c r="W1101" s="276" t="s">
        <v>7581</v>
      </c>
    </row>
    <row r="1102" spans="1:23" s="272" customFormat="1" ht="18" customHeight="1" x14ac:dyDescent="0.3">
      <c r="A1102" s="295" t="s">
        <v>1581</v>
      </c>
      <c r="B1102" s="276" t="s">
        <v>630</v>
      </c>
      <c r="C1102" s="277" t="s">
        <v>630</v>
      </c>
      <c r="D1102" s="293">
        <v>44802</v>
      </c>
      <c r="E1102" s="279" t="s">
        <v>630</v>
      </c>
      <c r="F1102" s="327">
        <v>44744</v>
      </c>
      <c r="G1102" s="328" t="s">
        <v>7513</v>
      </c>
      <c r="H1102" s="328" t="s">
        <v>92</v>
      </c>
      <c r="I1102" s="281" t="s">
        <v>2454</v>
      </c>
      <c r="J1102" s="285" t="s">
        <v>45</v>
      </c>
      <c r="K1102" s="281" t="s">
        <v>9009</v>
      </c>
      <c r="L1102" s="328" t="s">
        <v>11</v>
      </c>
      <c r="M1102" s="328" t="s">
        <v>7514</v>
      </c>
      <c r="N1102" s="282" t="s">
        <v>1253</v>
      </c>
      <c r="O1102" s="283" t="s">
        <v>1253</v>
      </c>
      <c r="P1102" s="283" t="s">
        <v>1253</v>
      </c>
      <c r="Q1102" s="284" t="s">
        <v>1253</v>
      </c>
      <c r="R1102" s="285" t="s">
        <v>4482</v>
      </c>
      <c r="S1102" s="284"/>
      <c r="T1102" s="286" t="s">
        <v>605</v>
      </c>
      <c r="U1102" s="291" t="s">
        <v>5599</v>
      </c>
      <c r="V1102" s="135"/>
      <c r="W1102" s="276" t="s">
        <v>7582</v>
      </c>
    </row>
    <row r="1103" spans="1:23" s="272" customFormat="1" ht="18" customHeight="1" x14ac:dyDescent="0.3">
      <c r="A1103" s="295" t="s">
        <v>3627</v>
      </c>
      <c r="B1103" s="5">
        <v>5172413</v>
      </c>
      <c r="C1103" s="277" t="s">
        <v>7525</v>
      </c>
      <c r="D1103" s="293">
        <v>44744</v>
      </c>
      <c r="E1103" s="279" t="s">
        <v>594</v>
      </c>
      <c r="F1103" s="327">
        <v>44744</v>
      </c>
      <c r="G1103" s="328" t="s">
        <v>7515</v>
      </c>
      <c r="H1103" s="328" t="s">
        <v>102</v>
      </c>
      <c r="I1103" s="281" t="s">
        <v>685</v>
      </c>
      <c r="J1103" s="285" t="s">
        <v>18</v>
      </c>
      <c r="K1103" s="281" t="s">
        <v>9005</v>
      </c>
      <c r="L1103" s="328" t="s">
        <v>20</v>
      </c>
      <c r="M1103" s="328" t="s">
        <v>7516</v>
      </c>
      <c r="N1103" s="282">
        <v>44755</v>
      </c>
      <c r="O1103" s="283">
        <v>44753</v>
      </c>
      <c r="P1103" s="283">
        <v>44748</v>
      </c>
      <c r="Q1103" s="284">
        <v>44755</v>
      </c>
      <c r="R1103" s="285" t="s">
        <v>4686</v>
      </c>
      <c r="S1103" s="284"/>
      <c r="T1103" s="286" t="s">
        <v>609</v>
      </c>
      <c r="U1103" s="291" t="s">
        <v>5599</v>
      </c>
      <c r="V1103" s="135" t="s">
        <v>5599</v>
      </c>
      <c r="W1103" s="276" t="s">
        <v>7583</v>
      </c>
    </row>
    <row r="1104" spans="1:23" s="272" customFormat="1" ht="18" customHeight="1" x14ac:dyDescent="0.3">
      <c r="A1104" s="295" t="s">
        <v>3627</v>
      </c>
      <c r="B1104" s="86">
        <v>5168439</v>
      </c>
      <c r="C1104" s="277" t="s">
        <v>7526</v>
      </c>
      <c r="D1104" s="293">
        <v>44744</v>
      </c>
      <c r="E1104" s="279" t="s">
        <v>594</v>
      </c>
      <c r="F1104" s="327">
        <v>44744</v>
      </c>
      <c r="G1104" s="328" t="s">
        <v>7517</v>
      </c>
      <c r="H1104" s="328" t="s">
        <v>102</v>
      </c>
      <c r="I1104" s="281" t="s">
        <v>685</v>
      </c>
      <c r="J1104" s="285" t="s">
        <v>18</v>
      </c>
      <c r="K1104" s="281" t="s">
        <v>9005</v>
      </c>
      <c r="L1104" s="328" t="s">
        <v>11</v>
      </c>
      <c r="M1104" s="328" t="s">
        <v>7518</v>
      </c>
      <c r="N1104" s="282">
        <v>44755</v>
      </c>
      <c r="O1104" s="283">
        <v>44754</v>
      </c>
      <c r="P1104" s="283">
        <v>44749</v>
      </c>
      <c r="Q1104" s="284">
        <v>44754</v>
      </c>
      <c r="R1104" s="285" t="s">
        <v>4686</v>
      </c>
      <c r="S1104" s="284"/>
      <c r="T1104" s="286" t="s">
        <v>623</v>
      </c>
      <c r="U1104" s="291" t="s">
        <v>5599</v>
      </c>
      <c r="V1104" s="135" t="s">
        <v>5599</v>
      </c>
      <c r="W1104" s="276" t="s">
        <v>7584</v>
      </c>
    </row>
    <row r="1105" spans="1:23" s="272" customFormat="1" ht="18" customHeight="1" x14ac:dyDescent="0.3">
      <c r="A1105" s="295" t="s">
        <v>3627</v>
      </c>
      <c r="B1105" s="86">
        <v>5122489</v>
      </c>
      <c r="C1105" s="277" t="s">
        <v>7531</v>
      </c>
      <c r="D1105" s="293">
        <v>44746</v>
      </c>
      <c r="E1105" s="279" t="s">
        <v>594</v>
      </c>
      <c r="F1105" s="327">
        <v>44744</v>
      </c>
      <c r="G1105" s="328" t="s">
        <v>7532</v>
      </c>
      <c r="H1105" s="328" t="s">
        <v>92</v>
      </c>
      <c r="I1105" s="281" t="s">
        <v>2454</v>
      </c>
      <c r="J1105" s="285" t="s">
        <v>38</v>
      </c>
      <c r="K1105" s="281" t="s">
        <v>9001</v>
      </c>
      <c r="L1105" s="328" t="s">
        <v>20</v>
      </c>
      <c r="M1105" s="328" t="s">
        <v>7533</v>
      </c>
      <c r="N1105" s="282">
        <v>44772</v>
      </c>
      <c r="O1105" s="283">
        <v>44755</v>
      </c>
      <c r="P1105" s="283">
        <v>44751</v>
      </c>
      <c r="Q1105" s="284">
        <v>44755</v>
      </c>
      <c r="R1105" s="285" t="s">
        <v>4489</v>
      </c>
      <c r="S1105" s="284"/>
      <c r="T1105" s="286" t="s">
        <v>605</v>
      </c>
      <c r="U1105" s="291" t="s">
        <v>5599</v>
      </c>
      <c r="V1105" s="135" t="s">
        <v>5599</v>
      </c>
      <c r="W1105" s="276" t="s">
        <v>7585</v>
      </c>
    </row>
    <row r="1106" spans="1:23" s="272" customFormat="1" ht="18" customHeight="1" x14ac:dyDescent="0.3">
      <c r="A1106" s="295" t="s">
        <v>5</v>
      </c>
      <c r="B1106" s="83" t="s">
        <v>319</v>
      </c>
      <c r="C1106" s="277"/>
      <c r="D1106" s="293"/>
      <c r="E1106" s="279"/>
      <c r="F1106" s="327">
        <v>44746</v>
      </c>
      <c r="G1106" s="328" t="s">
        <v>7534</v>
      </c>
      <c r="H1106" s="328" t="s">
        <v>4712</v>
      </c>
      <c r="I1106" s="281" t="s">
        <v>17</v>
      </c>
      <c r="J1106" s="285" t="s">
        <v>45</v>
      </c>
      <c r="K1106" s="281" t="s">
        <v>9009</v>
      </c>
      <c r="L1106" s="328" t="s">
        <v>438</v>
      </c>
      <c r="M1106" s="328" t="s">
        <v>7535</v>
      </c>
      <c r="N1106" s="282"/>
      <c r="O1106" s="283"/>
      <c r="P1106" s="283"/>
      <c r="Q1106" s="284"/>
      <c r="R1106" s="285" t="s">
        <v>4482</v>
      </c>
      <c r="S1106" s="284"/>
      <c r="T1106" s="286" t="s">
        <v>609</v>
      </c>
      <c r="U1106" s="291" t="s">
        <v>5599</v>
      </c>
      <c r="V1106" s="135"/>
      <c r="W1106" s="276" t="s">
        <v>7586</v>
      </c>
    </row>
    <row r="1107" spans="1:23" s="272" customFormat="1" ht="18" customHeight="1" x14ac:dyDescent="0.3">
      <c r="A1107" s="295" t="s">
        <v>3627</v>
      </c>
      <c r="B1107" s="328">
        <v>5194792</v>
      </c>
      <c r="C1107" s="277" t="s">
        <v>7727</v>
      </c>
      <c r="D1107" s="293">
        <v>44750</v>
      </c>
      <c r="E1107" s="279" t="s">
        <v>594</v>
      </c>
      <c r="F1107" s="327">
        <v>44746</v>
      </c>
      <c r="G1107" s="328" t="s">
        <v>7536</v>
      </c>
      <c r="H1107" s="328" t="s">
        <v>92</v>
      </c>
      <c r="I1107" s="281" t="s">
        <v>2454</v>
      </c>
      <c r="J1107" s="285" t="s">
        <v>38</v>
      </c>
      <c r="K1107" s="281" t="s">
        <v>9001</v>
      </c>
      <c r="L1107" s="328" t="s">
        <v>20</v>
      </c>
      <c r="M1107" s="328" t="s">
        <v>7537</v>
      </c>
      <c r="N1107" s="282">
        <v>44767</v>
      </c>
      <c r="O1107" s="283">
        <v>44763</v>
      </c>
      <c r="P1107" s="283">
        <v>44754</v>
      </c>
      <c r="Q1107" s="284">
        <v>44763</v>
      </c>
      <c r="R1107" s="285" t="s">
        <v>4486</v>
      </c>
      <c r="S1107" s="284"/>
      <c r="T1107" s="286" t="s">
        <v>605</v>
      </c>
      <c r="U1107" s="291" t="s">
        <v>5599</v>
      </c>
      <c r="V1107" s="135" t="s">
        <v>5599</v>
      </c>
      <c r="W1107" s="276" t="s">
        <v>7587</v>
      </c>
    </row>
    <row r="1108" spans="1:23" s="272" customFormat="1" ht="18" customHeight="1" x14ac:dyDescent="0.3">
      <c r="A1108" s="295" t="s">
        <v>3627</v>
      </c>
      <c r="B1108" s="86">
        <v>5138803</v>
      </c>
      <c r="C1108" s="277" t="s">
        <v>7539</v>
      </c>
      <c r="D1108" s="293">
        <v>44747</v>
      </c>
      <c r="E1108" s="279" t="s">
        <v>594</v>
      </c>
      <c r="F1108" s="327">
        <v>44746</v>
      </c>
      <c r="G1108" s="328" t="s">
        <v>7540</v>
      </c>
      <c r="H1108" s="328" t="s">
        <v>4126</v>
      </c>
      <c r="I1108" s="281" t="s">
        <v>8538</v>
      </c>
      <c r="J1108" s="285" t="s">
        <v>38</v>
      </c>
      <c r="K1108" s="281" t="s">
        <v>9001</v>
      </c>
      <c r="L1108" s="328" t="s">
        <v>20</v>
      </c>
      <c r="M1108" s="328" t="s">
        <v>7541</v>
      </c>
      <c r="N1108" s="282">
        <v>44752</v>
      </c>
      <c r="O1108" s="283">
        <v>44750</v>
      </c>
      <c r="P1108" s="283">
        <v>44748</v>
      </c>
      <c r="Q1108" s="284">
        <v>44750</v>
      </c>
      <c r="R1108" s="285" t="s">
        <v>4489</v>
      </c>
      <c r="S1108" s="284"/>
      <c r="T1108" s="286" t="s">
        <v>605</v>
      </c>
      <c r="U1108" s="291" t="s">
        <v>5599</v>
      </c>
      <c r="V1108" s="135" t="s">
        <v>5599</v>
      </c>
      <c r="W1108" s="276" t="s">
        <v>7588</v>
      </c>
    </row>
    <row r="1109" spans="1:23" s="272" customFormat="1" ht="18" customHeight="1" x14ac:dyDescent="0.3">
      <c r="A1109" s="295" t="s">
        <v>3627</v>
      </c>
      <c r="B1109" s="328">
        <v>5216202</v>
      </c>
      <c r="C1109" s="277" t="s">
        <v>8043</v>
      </c>
      <c r="D1109" s="293">
        <v>44764</v>
      </c>
      <c r="E1109" s="279" t="s">
        <v>594</v>
      </c>
      <c r="F1109" s="327">
        <v>44746</v>
      </c>
      <c r="G1109" s="328" t="s">
        <v>7542</v>
      </c>
      <c r="H1109" s="328" t="s">
        <v>250</v>
      </c>
      <c r="I1109" s="281" t="s">
        <v>4644</v>
      </c>
      <c r="J1109" s="285" t="s">
        <v>45</v>
      </c>
      <c r="K1109" s="281" t="s">
        <v>9009</v>
      </c>
      <c r="L1109" s="328" t="s">
        <v>438</v>
      </c>
      <c r="M1109" s="328" t="s">
        <v>7543</v>
      </c>
      <c r="N1109" s="282">
        <v>44773</v>
      </c>
      <c r="O1109" s="283">
        <v>44767</v>
      </c>
      <c r="P1109" s="283">
        <v>44763</v>
      </c>
      <c r="Q1109" s="284">
        <v>44768</v>
      </c>
      <c r="R1109" s="285" t="s">
        <v>4495</v>
      </c>
      <c r="S1109" s="284"/>
      <c r="T1109" s="286" t="s">
        <v>2564</v>
      </c>
      <c r="U1109" s="291" t="s">
        <v>5599</v>
      </c>
      <c r="V1109" s="135" t="s">
        <v>5599</v>
      </c>
      <c r="W1109" s="276" t="s">
        <v>7959</v>
      </c>
    </row>
    <row r="1110" spans="1:23" s="272" customFormat="1" ht="18" customHeight="1" x14ac:dyDescent="0.3">
      <c r="A1110" s="295" t="s">
        <v>3627</v>
      </c>
      <c r="B1110" s="92">
        <v>5194732</v>
      </c>
      <c r="C1110" s="277" t="s">
        <v>8044</v>
      </c>
      <c r="D1110" s="293">
        <v>44762</v>
      </c>
      <c r="E1110" s="279" t="s">
        <v>594</v>
      </c>
      <c r="F1110" s="327">
        <v>44746</v>
      </c>
      <c r="G1110" s="328" t="s">
        <v>7544</v>
      </c>
      <c r="H1110" s="328" t="s">
        <v>7545</v>
      </c>
      <c r="I1110" s="281" t="s">
        <v>8538</v>
      </c>
      <c r="J1110" s="285" t="s">
        <v>626</v>
      </c>
      <c r="K1110" s="281" t="s">
        <v>9003</v>
      </c>
      <c r="L1110" s="328" t="s">
        <v>87</v>
      </c>
      <c r="M1110" s="328" t="s">
        <v>7546</v>
      </c>
      <c r="N1110" s="282">
        <v>44781</v>
      </c>
      <c r="O1110" s="283">
        <v>44767</v>
      </c>
      <c r="P1110" s="283">
        <v>44762</v>
      </c>
      <c r="Q1110" s="284">
        <v>44767</v>
      </c>
      <c r="R1110" s="285" t="s">
        <v>6464</v>
      </c>
      <c r="S1110" s="284"/>
      <c r="T1110" s="286" t="s">
        <v>1461</v>
      </c>
      <c r="U1110" s="291" t="s">
        <v>5599</v>
      </c>
      <c r="V1110" s="291" t="s">
        <v>3366</v>
      </c>
      <c r="W1110" s="276" t="s">
        <v>7589</v>
      </c>
    </row>
    <row r="1111" spans="1:23" s="272" customFormat="1" ht="18" customHeight="1" x14ac:dyDescent="0.3">
      <c r="A1111" s="295" t="s">
        <v>3627</v>
      </c>
      <c r="B1111" s="8">
        <v>5182753</v>
      </c>
      <c r="C1111" s="277" t="s">
        <v>7655</v>
      </c>
      <c r="D1111" s="293">
        <v>44749</v>
      </c>
      <c r="E1111" s="279" t="s">
        <v>594</v>
      </c>
      <c r="F1111" s="327">
        <v>44746</v>
      </c>
      <c r="G1111" s="328" t="s">
        <v>7547</v>
      </c>
      <c r="H1111" s="328" t="s">
        <v>4712</v>
      </c>
      <c r="I1111" s="281" t="s">
        <v>17</v>
      </c>
      <c r="J1111" s="285" t="s">
        <v>626</v>
      </c>
      <c r="K1111" s="281" t="s">
        <v>9003</v>
      </c>
      <c r="L1111" s="328" t="s">
        <v>52</v>
      </c>
      <c r="M1111" s="328" t="s">
        <v>7548</v>
      </c>
      <c r="N1111" s="282">
        <v>44772</v>
      </c>
      <c r="O1111" s="283">
        <v>44765</v>
      </c>
      <c r="P1111" s="283">
        <v>44749</v>
      </c>
      <c r="Q1111" s="284">
        <v>44767</v>
      </c>
      <c r="R1111" s="285" t="s">
        <v>6464</v>
      </c>
      <c r="S1111" s="284"/>
      <c r="T1111" s="286" t="s">
        <v>623</v>
      </c>
      <c r="U1111" s="291" t="s">
        <v>5599</v>
      </c>
      <c r="V1111" s="135" t="s">
        <v>5599</v>
      </c>
      <c r="W1111" s="276" t="s">
        <v>7590</v>
      </c>
    </row>
    <row r="1112" spans="1:23" s="272" customFormat="1" ht="18" customHeight="1" x14ac:dyDescent="0.3">
      <c r="A1112" s="295" t="s">
        <v>3627</v>
      </c>
      <c r="B1112" s="8">
        <v>5243141</v>
      </c>
      <c r="C1112" s="277" t="s">
        <v>8771</v>
      </c>
      <c r="D1112" s="293">
        <v>44796</v>
      </c>
      <c r="E1112" s="279" t="s">
        <v>594</v>
      </c>
      <c r="F1112" s="327">
        <v>44746</v>
      </c>
      <c r="G1112" s="328" t="s">
        <v>7549</v>
      </c>
      <c r="H1112" s="328" t="s">
        <v>232</v>
      </c>
      <c r="I1112" s="281" t="s">
        <v>8863</v>
      </c>
      <c r="J1112" s="285" t="s">
        <v>645</v>
      </c>
      <c r="K1112" s="281" t="s">
        <v>9002</v>
      </c>
      <c r="L1112" s="328" t="s">
        <v>20</v>
      </c>
      <c r="M1112" s="328" t="s">
        <v>7550</v>
      </c>
      <c r="N1112" s="282">
        <v>44804</v>
      </c>
      <c r="O1112" s="283">
        <v>44799</v>
      </c>
      <c r="P1112" s="283">
        <v>44796</v>
      </c>
      <c r="Q1112" s="284">
        <v>44799</v>
      </c>
      <c r="R1112" s="285" t="s">
        <v>4490</v>
      </c>
      <c r="S1112" s="284"/>
      <c r="T1112" s="286" t="s">
        <v>609</v>
      </c>
      <c r="U1112" s="291" t="s">
        <v>5599</v>
      </c>
      <c r="V1112" s="291" t="s">
        <v>3366</v>
      </c>
      <c r="W1112" s="276" t="s">
        <v>7591</v>
      </c>
    </row>
    <row r="1113" spans="1:23" s="272" customFormat="1" ht="18" customHeight="1" x14ac:dyDescent="0.3">
      <c r="A1113" s="295" t="s">
        <v>3627</v>
      </c>
      <c r="B1113" s="8">
        <v>5223309</v>
      </c>
      <c r="C1113" s="277" t="s">
        <v>8206</v>
      </c>
      <c r="D1113" s="293">
        <v>44771</v>
      </c>
      <c r="E1113" s="279" t="s">
        <v>594</v>
      </c>
      <c r="F1113" s="327">
        <v>44746</v>
      </c>
      <c r="G1113" s="328" t="s">
        <v>7551</v>
      </c>
      <c r="H1113" s="328" t="s">
        <v>102</v>
      </c>
      <c r="I1113" s="281" t="s">
        <v>685</v>
      </c>
      <c r="J1113" s="285" t="s">
        <v>18</v>
      </c>
      <c r="K1113" s="281" t="s">
        <v>9005</v>
      </c>
      <c r="L1113" s="328" t="s">
        <v>20</v>
      </c>
      <c r="M1113" s="328" t="s">
        <v>7552</v>
      </c>
      <c r="N1113" s="282">
        <v>44784</v>
      </c>
      <c r="O1113" s="283">
        <v>44778</v>
      </c>
      <c r="P1113" s="283">
        <v>44771</v>
      </c>
      <c r="Q1113" s="284">
        <v>44775</v>
      </c>
      <c r="R1113" s="285" t="s">
        <v>4686</v>
      </c>
      <c r="S1113" s="284"/>
      <c r="T1113" s="286" t="s">
        <v>623</v>
      </c>
      <c r="U1113" s="291" t="s">
        <v>5599</v>
      </c>
      <c r="V1113" s="291" t="s">
        <v>3366</v>
      </c>
      <c r="W1113" s="276" t="s">
        <v>7592</v>
      </c>
    </row>
    <row r="1114" spans="1:23" s="272" customFormat="1" ht="18" customHeight="1" x14ac:dyDescent="0.3">
      <c r="A1114" s="295" t="s">
        <v>3627</v>
      </c>
      <c r="B1114" s="83">
        <v>5180594</v>
      </c>
      <c r="C1114" s="277" t="s">
        <v>7609</v>
      </c>
      <c r="D1114" s="293">
        <v>44748</v>
      </c>
      <c r="E1114" s="279" t="s">
        <v>594</v>
      </c>
      <c r="F1114" s="327">
        <v>44746</v>
      </c>
      <c r="G1114" s="328" t="s">
        <v>7553</v>
      </c>
      <c r="H1114" s="328" t="s">
        <v>6186</v>
      </c>
      <c r="I1114" s="281" t="s">
        <v>8538</v>
      </c>
      <c r="J1114" s="285" t="s">
        <v>18</v>
      </c>
      <c r="K1114" s="281" t="s">
        <v>9005</v>
      </c>
      <c r="L1114" s="328" t="s">
        <v>20</v>
      </c>
      <c r="M1114" s="328" t="s">
        <v>7554</v>
      </c>
      <c r="N1114" s="282">
        <v>44760</v>
      </c>
      <c r="O1114" s="283">
        <v>44751</v>
      </c>
      <c r="P1114" s="283">
        <v>44748</v>
      </c>
      <c r="Q1114" s="284">
        <v>44755</v>
      </c>
      <c r="R1114" s="285" t="s">
        <v>4686</v>
      </c>
      <c r="S1114" s="284"/>
      <c r="T1114" s="286" t="s">
        <v>605</v>
      </c>
      <c r="U1114" s="291" t="s">
        <v>5599</v>
      </c>
      <c r="V1114" s="135" t="s">
        <v>5599</v>
      </c>
      <c r="W1114" s="276" t="s">
        <v>7593</v>
      </c>
    </row>
    <row r="1115" spans="1:23" s="272" customFormat="1" ht="18" customHeight="1" x14ac:dyDescent="0.3">
      <c r="A1115" s="295" t="s">
        <v>5</v>
      </c>
      <c r="B1115" s="83" t="s">
        <v>319</v>
      </c>
      <c r="C1115" s="277"/>
      <c r="D1115" s="293">
        <v>44791</v>
      </c>
      <c r="E1115" s="279"/>
      <c r="F1115" s="327">
        <v>44746</v>
      </c>
      <c r="G1115" s="328" t="s">
        <v>7555</v>
      </c>
      <c r="H1115" s="328" t="s">
        <v>175</v>
      </c>
      <c r="I1115" s="281" t="s">
        <v>8863</v>
      </c>
      <c r="J1115" s="285" t="s">
        <v>18</v>
      </c>
      <c r="K1115" s="281" t="s">
        <v>9005</v>
      </c>
      <c r="L1115" s="328" t="s">
        <v>20</v>
      </c>
      <c r="M1115" s="328" t="s">
        <v>7556</v>
      </c>
      <c r="N1115" s="282"/>
      <c r="O1115" s="283"/>
      <c r="P1115" s="283"/>
      <c r="Q1115" s="284"/>
      <c r="R1115" s="285" t="s">
        <v>4686</v>
      </c>
      <c r="S1115" s="284"/>
      <c r="T1115" s="286" t="s">
        <v>623</v>
      </c>
      <c r="U1115" s="291" t="s">
        <v>5599</v>
      </c>
      <c r="V1115" s="135"/>
      <c r="W1115" s="276" t="s">
        <v>7594</v>
      </c>
    </row>
    <row r="1116" spans="1:23" s="272" customFormat="1" ht="18" customHeight="1" x14ac:dyDescent="0.3">
      <c r="A1116" s="295" t="s">
        <v>3627</v>
      </c>
      <c r="B1116" s="8">
        <v>5257130</v>
      </c>
      <c r="C1116" s="277" t="s">
        <v>8772</v>
      </c>
      <c r="D1116" s="293">
        <v>44796</v>
      </c>
      <c r="E1116" s="279" t="s">
        <v>8466</v>
      </c>
      <c r="F1116" s="327">
        <v>44746</v>
      </c>
      <c r="G1116" s="328" t="s">
        <v>7557</v>
      </c>
      <c r="H1116" s="328" t="s">
        <v>232</v>
      </c>
      <c r="I1116" s="281" t="s">
        <v>8863</v>
      </c>
      <c r="J1116" s="285" t="s">
        <v>626</v>
      </c>
      <c r="K1116" s="281" t="s">
        <v>9003</v>
      </c>
      <c r="L1116" s="330" t="s">
        <v>52</v>
      </c>
      <c r="M1116" s="328" t="s">
        <v>7558</v>
      </c>
      <c r="N1116" s="282">
        <v>0</v>
      </c>
      <c r="O1116" s="283">
        <v>44800</v>
      </c>
      <c r="P1116" s="283">
        <v>44796</v>
      </c>
      <c r="Q1116" s="284">
        <v>44802</v>
      </c>
      <c r="R1116" s="285" t="s">
        <v>6464</v>
      </c>
      <c r="S1116" s="284"/>
      <c r="T1116" s="286" t="s">
        <v>609</v>
      </c>
      <c r="U1116" s="291" t="s">
        <v>5599</v>
      </c>
      <c r="V1116" s="135"/>
      <c r="W1116" s="276" t="s">
        <v>7595</v>
      </c>
    </row>
    <row r="1117" spans="1:23" s="272" customFormat="1" ht="18" customHeight="1" x14ac:dyDescent="0.3">
      <c r="A1117" s="295" t="s">
        <v>3627</v>
      </c>
      <c r="B1117" s="92">
        <v>5194733</v>
      </c>
      <c r="C1117" s="277" t="s">
        <v>8045</v>
      </c>
      <c r="D1117" s="293">
        <v>44762</v>
      </c>
      <c r="E1117" s="279" t="s">
        <v>594</v>
      </c>
      <c r="F1117" s="327">
        <v>44747</v>
      </c>
      <c r="G1117" s="328" t="s">
        <v>7596</v>
      </c>
      <c r="H1117" s="328" t="s">
        <v>7597</v>
      </c>
      <c r="I1117" s="281" t="s">
        <v>17</v>
      </c>
      <c r="J1117" s="285" t="s">
        <v>626</v>
      </c>
      <c r="K1117" s="281" t="s">
        <v>9003</v>
      </c>
      <c r="L1117" s="328" t="s">
        <v>87</v>
      </c>
      <c r="M1117" s="328" t="s">
        <v>7598</v>
      </c>
      <c r="N1117" s="282">
        <v>44769</v>
      </c>
      <c r="O1117" s="283">
        <v>44767</v>
      </c>
      <c r="P1117" s="283">
        <v>44762</v>
      </c>
      <c r="Q1117" s="284">
        <v>44768</v>
      </c>
      <c r="R1117" s="285" t="s">
        <v>6464</v>
      </c>
      <c r="S1117" s="284"/>
      <c r="T1117" s="286" t="s">
        <v>605</v>
      </c>
      <c r="U1117" s="291" t="s">
        <v>5599</v>
      </c>
      <c r="V1117" s="135" t="s">
        <v>5599</v>
      </c>
      <c r="W1117" s="276" t="s">
        <v>7696</v>
      </c>
    </row>
    <row r="1118" spans="1:23" s="272" customFormat="1" ht="18" customHeight="1" x14ac:dyDescent="0.3">
      <c r="A1118" s="295" t="s">
        <v>1581</v>
      </c>
      <c r="B1118" s="276" t="s">
        <v>630</v>
      </c>
      <c r="C1118" s="277" t="s">
        <v>630</v>
      </c>
      <c r="D1118" s="293">
        <v>44764</v>
      </c>
      <c r="E1118" s="279" t="s">
        <v>630</v>
      </c>
      <c r="F1118" s="327">
        <v>44747</v>
      </c>
      <c r="G1118" s="328" t="s">
        <v>7599</v>
      </c>
      <c r="H1118" s="328" t="s">
        <v>92</v>
      </c>
      <c r="I1118" s="281" t="s">
        <v>2454</v>
      </c>
      <c r="J1118" s="285" t="s">
        <v>626</v>
      </c>
      <c r="K1118" s="281" t="s">
        <v>9003</v>
      </c>
      <c r="L1118" s="328" t="s">
        <v>20</v>
      </c>
      <c r="M1118" s="328" t="s">
        <v>7600</v>
      </c>
      <c r="N1118" s="282" t="s">
        <v>1253</v>
      </c>
      <c r="O1118" s="283" t="s">
        <v>1253</v>
      </c>
      <c r="P1118" s="283" t="s">
        <v>1253</v>
      </c>
      <c r="Q1118" s="284" t="s">
        <v>1253</v>
      </c>
      <c r="R1118" s="285" t="s">
        <v>6464</v>
      </c>
      <c r="S1118" s="280" t="s">
        <v>1253</v>
      </c>
      <c r="T1118" s="286" t="s">
        <v>605</v>
      </c>
      <c r="U1118" s="291" t="s">
        <v>5599</v>
      </c>
      <c r="V1118" s="135"/>
      <c r="W1118" s="276" t="s">
        <v>630</v>
      </c>
    </row>
    <row r="1119" spans="1:23" s="272" customFormat="1" ht="18" customHeight="1" x14ac:dyDescent="0.3">
      <c r="A1119" s="295" t="s">
        <v>3627</v>
      </c>
      <c r="B1119" s="8">
        <v>5213847</v>
      </c>
      <c r="C1119" s="277" t="s">
        <v>8207</v>
      </c>
      <c r="D1119" s="293">
        <v>44771</v>
      </c>
      <c r="E1119" s="279" t="s">
        <v>594</v>
      </c>
      <c r="F1119" s="327">
        <v>44747</v>
      </c>
      <c r="G1119" s="328" t="s">
        <v>7601</v>
      </c>
      <c r="H1119" s="328" t="s">
        <v>7412</v>
      </c>
      <c r="I1119" s="281" t="s">
        <v>8538</v>
      </c>
      <c r="J1119" s="285" t="s">
        <v>45</v>
      </c>
      <c r="K1119" s="281" t="s">
        <v>9009</v>
      </c>
      <c r="L1119" s="330" t="s">
        <v>20</v>
      </c>
      <c r="M1119" s="328" t="s">
        <v>7602</v>
      </c>
      <c r="N1119" s="282">
        <v>44784</v>
      </c>
      <c r="O1119" s="283">
        <v>44776</v>
      </c>
      <c r="P1119" s="283">
        <v>44772</v>
      </c>
      <c r="Q1119" s="284" t="s">
        <v>1685</v>
      </c>
      <c r="R1119" s="285" t="s">
        <v>4495</v>
      </c>
      <c r="S1119" s="284"/>
      <c r="T1119" s="286" t="s">
        <v>623</v>
      </c>
      <c r="U1119" s="291" t="s">
        <v>5599</v>
      </c>
      <c r="V1119" s="291" t="s">
        <v>3366</v>
      </c>
      <c r="W1119" s="276" t="s">
        <v>7728</v>
      </c>
    </row>
    <row r="1120" spans="1:23" s="272" customFormat="1" ht="18" customHeight="1" x14ac:dyDescent="0.3">
      <c r="A1120" s="295" t="s">
        <v>3627</v>
      </c>
      <c r="B1120" s="86">
        <v>5172120</v>
      </c>
      <c r="C1120" s="277" t="s">
        <v>7656</v>
      </c>
      <c r="D1120" s="293">
        <v>44748</v>
      </c>
      <c r="E1120" s="279" t="s">
        <v>594</v>
      </c>
      <c r="F1120" s="327">
        <v>44747</v>
      </c>
      <c r="G1120" s="328" t="s">
        <v>7603</v>
      </c>
      <c r="H1120" s="328" t="s">
        <v>57</v>
      </c>
      <c r="I1120" s="281" t="s">
        <v>8538</v>
      </c>
      <c r="J1120" s="285" t="s">
        <v>18</v>
      </c>
      <c r="K1120" s="281" t="s">
        <v>9005</v>
      </c>
      <c r="L1120" s="328" t="s">
        <v>20</v>
      </c>
      <c r="M1120" s="328" t="s">
        <v>7604</v>
      </c>
      <c r="N1120" s="282">
        <v>44756</v>
      </c>
      <c r="O1120" s="283">
        <v>44756</v>
      </c>
      <c r="P1120" s="283">
        <v>44750</v>
      </c>
      <c r="Q1120" s="284">
        <v>44756</v>
      </c>
      <c r="R1120" s="285" t="s">
        <v>4686</v>
      </c>
      <c r="S1120" s="284"/>
      <c r="T1120" s="286" t="s">
        <v>605</v>
      </c>
      <c r="U1120" s="291" t="s">
        <v>5599</v>
      </c>
      <c r="V1120" s="135" t="s">
        <v>5599</v>
      </c>
      <c r="W1120" s="276" t="s">
        <v>7697</v>
      </c>
    </row>
    <row r="1121" spans="1:23" s="272" customFormat="1" ht="18" customHeight="1" x14ac:dyDescent="0.3">
      <c r="A1121" s="295" t="s">
        <v>5</v>
      </c>
      <c r="B1121" s="83" t="s">
        <v>319</v>
      </c>
      <c r="C1121" s="277"/>
      <c r="D1121" s="293"/>
      <c r="E1121" s="279"/>
      <c r="F1121" s="327">
        <v>44748</v>
      </c>
      <c r="G1121" s="328" t="s">
        <v>7612</v>
      </c>
      <c r="H1121" s="328" t="s">
        <v>232</v>
      </c>
      <c r="I1121" s="281" t="s">
        <v>8863</v>
      </c>
      <c r="J1121" s="285" t="s">
        <v>45</v>
      </c>
      <c r="K1121" s="281" t="s">
        <v>9009</v>
      </c>
      <c r="L1121" s="328" t="s">
        <v>20</v>
      </c>
      <c r="M1121" s="328" t="s">
        <v>7613</v>
      </c>
      <c r="N1121" s="282"/>
      <c r="O1121" s="283"/>
      <c r="P1121" s="283"/>
      <c r="Q1121" s="284"/>
      <c r="R1121" s="285" t="s">
        <v>4482</v>
      </c>
      <c r="S1121" s="284"/>
      <c r="T1121" s="286" t="s">
        <v>623</v>
      </c>
      <c r="U1121" s="291" t="s">
        <v>5599</v>
      </c>
      <c r="V1121" s="135"/>
      <c r="W1121" s="276" t="s">
        <v>7960</v>
      </c>
    </row>
    <row r="1122" spans="1:23" s="272" customFormat="1" ht="18" customHeight="1" x14ac:dyDescent="0.3">
      <c r="A1122" s="295" t="s">
        <v>5</v>
      </c>
      <c r="B1122" s="83" t="s">
        <v>319</v>
      </c>
      <c r="C1122" s="277" t="s">
        <v>2859</v>
      </c>
      <c r="D1122" s="293">
        <v>44811</v>
      </c>
      <c r="E1122" s="279"/>
      <c r="F1122" s="327">
        <v>44748</v>
      </c>
      <c r="G1122" s="328" t="s">
        <v>7614</v>
      </c>
      <c r="H1122" s="328" t="s">
        <v>137</v>
      </c>
      <c r="I1122" s="281" t="s">
        <v>17</v>
      </c>
      <c r="J1122" s="285" t="s">
        <v>2943</v>
      </c>
      <c r="K1122" s="281">
        <v>2400000</v>
      </c>
      <c r="L1122" s="328" t="s">
        <v>11</v>
      </c>
      <c r="M1122" s="328" t="s">
        <v>7615</v>
      </c>
      <c r="N1122" s="282"/>
      <c r="O1122" s="283"/>
      <c r="P1122" s="283"/>
      <c r="Q1122" s="284"/>
      <c r="R1122" s="285" t="s">
        <v>6447</v>
      </c>
      <c r="S1122" s="284"/>
      <c r="T1122" s="286" t="s">
        <v>605</v>
      </c>
      <c r="U1122" s="291" t="s">
        <v>5599</v>
      </c>
      <c r="V1122" s="135"/>
      <c r="W1122" s="276" t="s">
        <v>7961</v>
      </c>
    </row>
    <row r="1123" spans="1:23" s="272" customFormat="1" ht="18" customHeight="1" x14ac:dyDescent="0.3">
      <c r="A1123" s="295" t="s">
        <v>1581</v>
      </c>
      <c r="B1123" s="276" t="s">
        <v>630</v>
      </c>
      <c r="C1123" s="277" t="s">
        <v>630</v>
      </c>
      <c r="D1123" s="293">
        <v>44765</v>
      </c>
      <c r="E1123" s="279" t="s">
        <v>630</v>
      </c>
      <c r="F1123" s="327">
        <v>44748</v>
      </c>
      <c r="G1123" s="328" t="s">
        <v>7616</v>
      </c>
      <c r="H1123" s="328" t="s">
        <v>232</v>
      </c>
      <c r="I1123" s="281" t="s">
        <v>8863</v>
      </c>
      <c r="J1123" s="285" t="s">
        <v>626</v>
      </c>
      <c r="K1123" s="281" t="s">
        <v>9003</v>
      </c>
      <c r="L1123" s="328" t="s">
        <v>20</v>
      </c>
      <c r="M1123" s="328" t="s">
        <v>7617</v>
      </c>
      <c r="N1123" s="282" t="s">
        <v>1253</v>
      </c>
      <c r="O1123" s="283" t="s">
        <v>1253</v>
      </c>
      <c r="P1123" s="283" t="s">
        <v>1253</v>
      </c>
      <c r="Q1123" s="284" t="s">
        <v>1253</v>
      </c>
      <c r="R1123" s="285" t="s">
        <v>6464</v>
      </c>
      <c r="S1123" s="280" t="s">
        <v>1253</v>
      </c>
      <c r="T1123" s="286" t="s">
        <v>623</v>
      </c>
      <c r="U1123" s="291" t="s">
        <v>5599</v>
      </c>
      <c r="V1123" s="135"/>
      <c r="W1123" s="276" t="s">
        <v>630</v>
      </c>
    </row>
    <row r="1124" spans="1:23" s="272" customFormat="1" ht="18" customHeight="1" x14ac:dyDescent="0.3">
      <c r="A1124" s="295" t="s">
        <v>3627</v>
      </c>
      <c r="B1124" s="328">
        <v>5194736</v>
      </c>
      <c r="C1124" s="277" t="s">
        <v>8046</v>
      </c>
      <c r="D1124" s="293">
        <v>44761</v>
      </c>
      <c r="E1124" s="279" t="s">
        <v>594</v>
      </c>
      <c r="F1124" s="327">
        <v>44748</v>
      </c>
      <c r="G1124" s="328" t="s">
        <v>7618</v>
      </c>
      <c r="H1124" s="328" t="s">
        <v>686</v>
      </c>
      <c r="I1124" s="281" t="s">
        <v>8862</v>
      </c>
      <c r="J1124" s="285" t="s">
        <v>626</v>
      </c>
      <c r="K1124" s="281" t="s">
        <v>9003</v>
      </c>
      <c r="L1124" s="328" t="s">
        <v>52</v>
      </c>
      <c r="M1124" s="328" t="s">
        <v>7619</v>
      </c>
      <c r="N1124" s="282">
        <v>44774</v>
      </c>
      <c r="O1124" s="283">
        <v>44769</v>
      </c>
      <c r="P1124" s="283">
        <v>44761</v>
      </c>
      <c r="Q1124" s="284">
        <v>44769</v>
      </c>
      <c r="R1124" s="285" t="s">
        <v>6464</v>
      </c>
      <c r="S1124" s="284"/>
      <c r="T1124" s="286" t="s">
        <v>623</v>
      </c>
      <c r="U1124" s="291" t="s">
        <v>5599</v>
      </c>
      <c r="V1124" s="291" t="s">
        <v>3366</v>
      </c>
      <c r="W1124" s="276" t="s">
        <v>7698</v>
      </c>
    </row>
    <row r="1125" spans="1:23" s="272" customFormat="1" ht="18" customHeight="1" x14ac:dyDescent="0.3">
      <c r="A1125" s="295" t="s">
        <v>1581</v>
      </c>
      <c r="B1125" s="276" t="s">
        <v>630</v>
      </c>
      <c r="C1125" s="277" t="s">
        <v>630</v>
      </c>
      <c r="D1125" s="293">
        <v>44758</v>
      </c>
      <c r="E1125" s="279" t="s">
        <v>630</v>
      </c>
      <c r="F1125" s="327">
        <v>44748</v>
      </c>
      <c r="G1125" s="328" t="s">
        <v>7620</v>
      </c>
      <c r="H1125" s="328" t="s">
        <v>250</v>
      </c>
      <c r="I1125" s="281" t="s">
        <v>4644</v>
      </c>
      <c r="J1125" s="285" t="s">
        <v>18</v>
      </c>
      <c r="K1125" s="281" t="s">
        <v>9005</v>
      </c>
      <c r="L1125" s="328" t="s">
        <v>11</v>
      </c>
      <c r="M1125" s="328" t="s">
        <v>7621</v>
      </c>
      <c r="N1125" s="282" t="s">
        <v>1253</v>
      </c>
      <c r="O1125" s="283" t="s">
        <v>1253</v>
      </c>
      <c r="P1125" s="283" t="s">
        <v>1253</v>
      </c>
      <c r="Q1125" s="284" t="s">
        <v>1253</v>
      </c>
      <c r="R1125" s="285" t="s">
        <v>4686</v>
      </c>
      <c r="S1125" s="280" t="s">
        <v>1253</v>
      </c>
      <c r="T1125" s="286" t="s">
        <v>605</v>
      </c>
      <c r="U1125" s="291" t="s">
        <v>5599</v>
      </c>
      <c r="V1125" s="135"/>
      <c r="W1125" s="276" t="s">
        <v>630</v>
      </c>
    </row>
    <row r="1126" spans="1:23" s="272" customFormat="1" ht="18" customHeight="1" x14ac:dyDescent="0.3">
      <c r="A1126" s="295" t="s">
        <v>3627</v>
      </c>
      <c r="B1126" s="328">
        <v>5194728</v>
      </c>
      <c r="C1126" s="277" t="s">
        <v>8047</v>
      </c>
      <c r="D1126" s="293">
        <v>44763</v>
      </c>
      <c r="E1126" s="279" t="s">
        <v>594</v>
      </c>
      <c r="F1126" s="327">
        <v>44749</v>
      </c>
      <c r="G1126" s="328" t="s">
        <v>7623</v>
      </c>
      <c r="H1126" s="328" t="s">
        <v>3567</v>
      </c>
      <c r="I1126" s="281" t="s">
        <v>685</v>
      </c>
      <c r="J1126" s="285" t="s">
        <v>626</v>
      </c>
      <c r="K1126" s="281" t="s">
        <v>9003</v>
      </c>
      <c r="L1126" s="328" t="s">
        <v>20</v>
      </c>
      <c r="M1126" s="328" t="s">
        <v>7624</v>
      </c>
      <c r="N1126" s="282">
        <v>44777</v>
      </c>
      <c r="O1126" s="283">
        <v>44771</v>
      </c>
      <c r="P1126" s="283">
        <v>44762</v>
      </c>
      <c r="Q1126" s="284">
        <v>44771</v>
      </c>
      <c r="R1126" s="285" t="s">
        <v>6464</v>
      </c>
      <c r="S1126" s="284"/>
      <c r="T1126" s="286" t="s">
        <v>623</v>
      </c>
      <c r="U1126" s="291" t="s">
        <v>5599</v>
      </c>
      <c r="V1126" s="291" t="s">
        <v>3366</v>
      </c>
      <c r="W1126" s="276" t="s">
        <v>7699</v>
      </c>
    </row>
    <row r="1127" spans="1:23" s="272" customFormat="1" ht="18" customHeight="1" x14ac:dyDescent="0.3">
      <c r="A1127" s="295" t="s">
        <v>3627</v>
      </c>
      <c r="B1127" s="8">
        <v>5187356</v>
      </c>
      <c r="C1127" s="277" t="s">
        <v>7658</v>
      </c>
      <c r="D1127" s="293">
        <v>44750</v>
      </c>
      <c r="E1127" s="279" t="s">
        <v>594</v>
      </c>
      <c r="F1127" s="327">
        <v>44749</v>
      </c>
      <c r="G1127" s="328" t="s">
        <v>7625</v>
      </c>
      <c r="H1127" s="328" t="s">
        <v>4738</v>
      </c>
      <c r="I1127" s="281" t="s">
        <v>2454</v>
      </c>
      <c r="J1127" s="285" t="s">
        <v>38</v>
      </c>
      <c r="K1127" s="281" t="s">
        <v>9001</v>
      </c>
      <c r="L1127" s="328" t="s">
        <v>40</v>
      </c>
      <c r="M1127" s="328" t="s">
        <v>7626</v>
      </c>
      <c r="N1127" s="282">
        <v>44756</v>
      </c>
      <c r="O1127" s="283">
        <v>44753</v>
      </c>
      <c r="P1127" s="283">
        <v>44750</v>
      </c>
      <c r="Q1127" s="284">
        <v>44754</v>
      </c>
      <c r="R1127" s="285" t="s">
        <v>4489</v>
      </c>
      <c r="S1127" s="284"/>
      <c r="T1127" s="286" t="s">
        <v>623</v>
      </c>
      <c r="U1127" s="291" t="s">
        <v>5599</v>
      </c>
      <c r="V1127" s="135" t="s">
        <v>5599</v>
      </c>
      <c r="W1127" s="276" t="s">
        <v>7700</v>
      </c>
    </row>
    <row r="1128" spans="1:23" s="272" customFormat="1" ht="18" customHeight="1" x14ac:dyDescent="0.3">
      <c r="A1128" s="295" t="s">
        <v>3627</v>
      </c>
      <c r="B1128" s="328">
        <v>5204116</v>
      </c>
      <c r="C1128" s="277" t="s">
        <v>7840</v>
      </c>
      <c r="D1128" s="293">
        <v>44758</v>
      </c>
      <c r="E1128" s="279" t="s">
        <v>594</v>
      </c>
      <c r="F1128" s="327">
        <v>44749</v>
      </c>
      <c r="G1128" s="328" t="s">
        <v>7627</v>
      </c>
      <c r="H1128" s="328" t="s">
        <v>3567</v>
      </c>
      <c r="I1128" s="281" t="s">
        <v>685</v>
      </c>
      <c r="J1128" s="285" t="s">
        <v>18</v>
      </c>
      <c r="K1128" s="281" t="s">
        <v>9005</v>
      </c>
      <c r="L1128" s="328" t="s">
        <v>11</v>
      </c>
      <c r="M1128" s="328" t="s">
        <v>7628</v>
      </c>
      <c r="N1128" s="282">
        <v>44783</v>
      </c>
      <c r="O1128" s="283">
        <v>44768</v>
      </c>
      <c r="P1128" s="283">
        <v>44758</v>
      </c>
      <c r="Q1128" s="284">
        <v>44772</v>
      </c>
      <c r="R1128" s="285" t="s">
        <v>4686</v>
      </c>
      <c r="S1128" s="284"/>
      <c r="T1128" s="286" t="s">
        <v>609</v>
      </c>
      <c r="U1128" s="291" t="s">
        <v>5599</v>
      </c>
      <c r="V1128" s="291" t="s">
        <v>3366</v>
      </c>
      <c r="W1128" s="276" t="s">
        <v>7701</v>
      </c>
    </row>
    <row r="1129" spans="1:23" s="272" customFormat="1" ht="18" customHeight="1" x14ac:dyDescent="0.3">
      <c r="A1129" s="295" t="s">
        <v>5</v>
      </c>
      <c r="B1129" s="8" t="s">
        <v>1883</v>
      </c>
      <c r="C1129" s="277"/>
      <c r="D1129" s="293">
        <v>44755</v>
      </c>
      <c r="E1129" s="279"/>
      <c r="F1129" s="327">
        <v>44749</v>
      </c>
      <c r="G1129" s="328" t="s">
        <v>7629</v>
      </c>
      <c r="H1129" s="328" t="s">
        <v>6043</v>
      </c>
      <c r="I1129" s="281" t="s">
        <v>4644</v>
      </c>
      <c r="J1129" s="285" t="s">
        <v>8377</v>
      </c>
      <c r="K1129" s="281" t="s">
        <v>9004</v>
      </c>
      <c r="L1129" s="328" t="s">
        <v>40</v>
      </c>
      <c r="M1129" s="328" t="s">
        <v>7630</v>
      </c>
      <c r="N1129" s="282"/>
      <c r="O1129" s="283"/>
      <c r="P1129" s="283"/>
      <c r="Q1129" s="284"/>
      <c r="R1129" s="285" t="s">
        <v>4485</v>
      </c>
      <c r="S1129" s="284"/>
      <c r="T1129" s="286" t="s">
        <v>623</v>
      </c>
      <c r="U1129" s="291" t="s">
        <v>5599</v>
      </c>
      <c r="V1129" s="135"/>
      <c r="W1129" s="276" t="s">
        <v>7702</v>
      </c>
    </row>
    <row r="1130" spans="1:23" s="272" customFormat="1" ht="18" customHeight="1" x14ac:dyDescent="0.3">
      <c r="A1130" s="295" t="s">
        <v>3627</v>
      </c>
      <c r="B1130" s="5">
        <v>5194731</v>
      </c>
      <c r="C1130" s="277" t="s">
        <v>8090</v>
      </c>
      <c r="D1130" s="293">
        <v>44765</v>
      </c>
      <c r="E1130" s="279" t="s">
        <v>594</v>
      </c>
      <c r="F1130" s="327">
        <v>44749</v>
      </c>
      <c r="G1130" s="328" t="s">
        <v>7631</v>
      </c>
      <c r="H1130" s="328" t="s">
        <v>6043</v>
      </c>
      <c r="I1130" s="281" t="s">
        <v>4644</v>
      </c>
      <c r="J1130" s="285" t="s">
        <v>626</v>
      </c>
      <c r="K1130" s="281" t="s">
        <v>9003</v>
      </c>
      <c r="L1130" s="328" t="s">
        <v>20</v>
      </c>
      <c r="M1130" s="328" t="s">
        <v>7632</v>
      </c>
      <c r="N1130" s="282">
        <v>44786</v>
      </c>
      <c r="O1130" s="283">
        <v>44779</v>
      </c>
      <c r="P1130" s="283">
        <v>44764</v>
      </c>
      <c r="Q1130" s="284">
        <v>44777</v>
      </c>
      <c r="R1130" s="285" t="s">
        <v>6464</v>
      </c>
      <c r="S1130" s="284"/>
      <c r="T1130" s="286" t="s">
        <v>623</v>
      </c>
      <c r="U1130" s="291" t="s">
        <v>5599</v>
      </c>
      <c r="V1130" s="291" t="s">
        <v>3366</v>
      </c>
      <c r="W1130" s="276" t="s">
        <v>7703</v>
      </c>
    </row>
    <row r="1131" spans="1:23" s="272" customFormat="1" ht="18" customHeight="1" x14ac:dyDescent="0.3">
      <c r="A1131" s="295" t="s">
        <v>3627</v>
      </c>
      <c r="B1131" s="83">
        <v>5228329</v>
      </c>
      <c r="C1131" s="277" t="s">
        <v>8407</v>
      </c>
      <c r="D1131" s="293">
        <v>44778</v>
      </c>
      <c r="E1131" s="279" t="s">
        <v>594</v>
      </c>
      <c r="F1131" s="327">
        <v>44749</v>
      </c>
      <c r="G1131" s="328" t="s">
        <v>7633</v>
      </c>
      <c r="H1131" s="328" t="s">
        <v>25</v>
      </c>
      <c r="I1131" s="281" t="s">
        <v>17</v>
      </c>
      <c r="J1131" s="285" t="s">
        <v>38</v>
      </c>
      <c r="K1131" s="281" t="s">
        <v>9001</v>
      </c>
      <c r="L1131" s="328" t="s">
        <v>20</v>
      </c>
      <c r="M1131" s="328" t="s">
        <v>7634</v>
      </c>
      <c r="N1131" s="282">
        <v>44786</v>
      </c>
      <c r="O1131" s="283">
        <v>44782</v>
      </c>
      <c r="P1131" s="283">
        <v>44778</v>
      </c>
      <c r="Q1131" s="284">
        <v>44783</v>
      </c>
      <c r="R1131" s="285" t="s">
        <v>4486</v>
      </c>
      <c r="S1131" s="284"/>
      <c r="T1131" s="286" t="s">
        <v>623</v>
      </c>
      <c r="U1131" s="291" t="s">
        <v>5599</v>
      </c>
      <c r="V1131" s="291" t="s">
        <v>3366</v>
      </c>
      <c r="W1131" s="276" t="s">
        <v>7704</v>
      </c>
    </row>
    <row r="1132" spans="1:23" s="272" customFormat="1" ht="18" customHeight="1" x14ac:dyDescent="0.3">
      <c r="A1132" s="295" t="s">
        <v>1581</v>
      </c>
      <c r="B1132" s="276" t="s">
        <v>630</v>
      </c>
      <c r="C1132" s="277" t="s">
        <v>630</v>
      </c>
      <c r="D1132" s="293">
        <v>44810</v>
      </c>
      <c r="E1132" s="279" t="s">
        <v>630</v>
      </c>
      <c r="F1132" s="327">
        <v>44749</v>
      </c>
      <c r="G1132" s="328" t="s">
        <v>7635</v>
      </c>
      <c r="H1132" s="328" t="s">
        <v>3708</v>
      </c>
      <c r="I1132" s="281" t="s">
        <v>2454</v>
      </c>
      <c r="J1132" s="285" t="s">
        <v>626</v>
      </c>
      <c r="K1132" s="281" t="s">
        <v>9003</v>
      </c>
      <c r="L1132" s="328" t="s">
        <v>27</v>
      </c>
      <c r="M1132" s="328" t="s">
        <v>7636</v>
      </c>
      <c r="N1132" s="282" t="s">
        <v>1253</v>
      </c>
      <c r="O1132" s="283" t="s">
        <v>1253</v>
      </c>
      <c r="P1132" s="283" t="s">
        <v>1253</v>
      </c>
      <c r="Q1132" s="284" t="s">
        <v>1253</v>
      </c>
      <c r="R1132" s="285" t="s">
        <v>6464</v>
      </c>
      <c r="S1132" s="280" t="s">
        <v>1253</v>
      </c>
      <c r="T1132" s="286" t="s">
        <v>605</v>
      </c>
      <c r="U1132" s="291" t="s">
        <v>5599</v>
      </c>
      <c r="V1132" s="135"/>
      <c r="W1132" s="276" t="s">
        <v>630</v>
      </c>
    </row>
    <row r="1133" spans="1:23" s="272" customFormat="1" ht="18" customHeight="1" x14ac:dyDescent="0.3">
      <c r="A1133" s="295" t="s">
        <v>3627</v>
      </c>
      <c r="B1133" s="92">
        <v>5194800</v>
      </c>
      <c r="C1133" s="277" t="s">
        <v>7729</v>
      </c>
      <c r="D1133" s="293">
        <v>44753</v>
      </c>
      <c r="E1133" s="279" t="s">
        <v>594</v>
      </c>
      <c r="F1133" s="327">
        <v>44749</v>
      </c>
      <c r="G1133" s="328" t="s">
        <v>7637</v>
      </c>
      <c r="H1133" s="328" t="s">
        <v>57</v>
      </c>
      <c r="I1133" s="281" t="s">
        <v>8538</v>
      </c>
      <c r="J1133" s="285" t="s">
        <v>18</v>
      </c>
      <c r="K1133" s="281" t="s">
        <v>9005</v>
      </c>
      <c r="L1133" s="328" t="s">
        <v>20</v>
      </c>
      <c r="M1133" s="328" t="s">
        <v>7638</v>
      </c>
      <c r="N1133" s="282">
        <v>44763</v>
      </c>
      <c r="O1133" s="283">
        <v>44760</v>
      </c>
      <c r="P1133" s="283">
        <v>44765</v>
      </c>
      <c r="Q1133" s="284">
        <v>44760</v>
      </c>
      <c r="R1133" s="285" t="s">
        <v>4686</v>
      </c>
      <c r="S1133" s="284"/>
      <c r="T1133" s="286" t="s">
        <v>623</v>
      </c>
      <c r="U1133" s="291" t="s">
        <v>5599</v>
      </c>
      <c r="V1133" s="135" t="s">
        <v>5599</v>
      </c>
      <c r="W1133" s="276" t="s">
        <v>7730</v>
      </c>
    </row>
    <row r="1134" spans="1:23" s="272" customFormat="1" ht="18" customHeight="1" x14ac:dyDescent="0.3">
      <c r="A1134" s="295" t="s">
        <v>3627</v>
      </c>
      <c r="B1134" s="92">
        <v>5157900</v>
      </c>
      <c r="C1134" s="277" t="s">
        <v>8173</v>
      </c>
      <c r="D1134" s="293">
        <v>44768</v>
      </c>
      <c r="E1134" s="279" t="s">
        <v>594</v>
      </c>
      <c r="F1134" s="327">
        <v>44749</v>
      </c>
      <c r="G1134" s="328" t="s">
        <v>7639</v>
      </c>
      <c r="H1134" s="328" t="s">
        <v>4738</v>
      </c>
      <c r="I1134" s="281" t="s">
        <v>2454</v>
      </c>
      <c r="J1134" s="285" t="s">
        <v>18</v>
      </c>
      <c r="K1134" s="281" t="s">
        <v>9005</v>
      </c>
      <c r="L1134" s="328" t="s">
        <v>11</v>
      </c>
      <c r="M1134" s="328" t="s">
        <v>7640</v>
      </c>
      <c r="N1134" s="282">
        <v>44772</v>
      </c>
      <c r="O1134" s="283">
        <v>44769</v>
      </c>
      <c r="P1134" s="283">
        <v>44768</v>
      </c>
      <c r="Q1134" s="284">
        <v>44769</v>
      </c>
      <c r="R1134" s="285" t="s">
        <v>4685</v>
      </c>
      <c r="S1134" s="284"/>
      <c r="T1134" s="286" t="s">
        <v>605</v>
      </c>
      <c r="U1134" s="291" t="s">
        <v>5599</v>
      </c>
      <c r="V1134" s="135" t="s">
        <v>5599</v>
      </c>
      <c r="W1134" s="276" t="s">
        <v>7705</v>
      </c>
    </row>
    <row r="1135" spans="1:23" s="272" customFormat="1" ht="18" customHeight="1" x14ac:dyDescent="0.3">
      <c r="A1135" s="295" t="s">
        <v>3627</v>
      </c>
      <c r="B1135" s="83">
        <v>5204111</v>
      </c>
      <c r="C1135" s="277" t="s">
        <v>8154</v>
      </c>
      <c r="D1135" s="293">
        <v>44761</v>
      </c>
      <c r="E1135" s="279" t="s">
        <v>594</v>
      </c>
      <c r="F1135" s="327">
        <v>44749</v>
      </c>
      <c r="G1135" s="328" t="s">
        <v>7641</v>
      </c>
      <c r="H1135" s="328" t="s">
        <v>4738</v>
      </c>
      <c r="I1135" s="281" t="s">
        <v>2454</v>
      </c>
      <c r="J1135" s="285" t="s">
        <v>2943</v>
      </c>
      <c r="K1135" s="281">
        <v>2400000</v>
      </c>
      <c r="L1135" s="328" t="s">
        <v>87</v>
      </c>
      <c r="M1135" s="328" t="s">
        <v>7642</v>
      </c>
      <c r="N1135" s="282">
        <v>44775</v>
      </c>
      <c r="O1135" s="283">
        <v>44771</v>
      </c>
      <c r="P1135" s="283">
        <v>44767</v>
      </c>
      <c r="Q1135" s="284">
        <v>44771</v>
      </c>
      <c r="R1135" s="285" t="s">
        <v>6447</v>
      </c>
      <c r="S1135" s="284"/>
      <c r="T1135" s="286" t="s">
        <v>605</v>
      </c>
      <c r="U1135" s="291" t="s">
        <v>5599</v>
      </c>
      <c r="V1135" s="291" t="s">
        <v>3366</v>
      </c>
      <c r="W1135" s="276" t="s">
        <v>7706</v>
      </c>
    </row>
    <row r="1136" spans="1:23" s="272" customFormat="1" ht="18" customHeight="1" x14ac:dyDescent="0.3">
      <c r="A1136" s="295" t="s">
        <v>3627</v>
      </c>
      <c r="B1136" s="8">
        <v>5174033</v>
      </c>
      <c r="C1136" s="277" t="s">
        <v>7673</v>
      </c>
      <c r="D1136" s="293">
        <v>44750</v>
      </c>
      <c r="E1136" s="279" t="s">
        <v>594</v>
      </c>
      <c r="F1136" s="327">
        <v>44749</v>
      </c>
      <c r="G1136" s="328" t="s">
        <v>7643</v>
      </c>
      <c r="H1136" s="328" t="s">
        <v>4738</v>
      </c>
      <c r="I1136" s="281" t="s">
        <v>2454</v>
      </c>
      <c r="J1136" s="285" t="s">
        <v>38</v>
      </c>
      <c r="K1136" s="281" t="s">
        <v>9001</v>
      </c>
      <c r="L1136" s="328" t="s">
        <v>40</v>
      </c>
      <c r="M1136" s="328" t="s">
        <v>7644</v>
      </c>
      <c r="N1136" s="282">
        <v>44756</v>
      </c>
      <c r="O1136" s="283">
        <v>44754</v>
      </c>
      <c r="P1136" s="283">
        <v>44750</v>
      </c>
      <c r="Q1136" s="284">
        <v>44754</v>
      </c>
      <c r="R1136" s="285" t="s">
        <v>4489</v>
      </c>
      <c r="S1136" s="284"/>
      <c r="T1136" s="286" t="s">
        <v>623</v>
      </c>
      <c r="U1136" s="291" t="s">
        <v>5599</v>
      </c>
      <c r="V1136" s="135" t="s">
        <v>5599</v>
      </c>
      <c r="W1136" s="276" t="s">
        <v>7707</v>
      </c>
    </row>
    <row r="1137" spans="1:23" s="272" customFormat="1" ht="18" customHeight="1" x14ac:dyDescent="0.3">
      <c r="A1137" s="295" t="s">
        <v>1581</v>
      </c>
      <c r="B1137" s="276" t="s">
        <v>630</v>
      </c>
      <c r="C1137" s="277" t="s">
        <v>630</v>
      </c>
      <c r="D1137" s="293">
        <v>44765</v>
      </c>
      <c r="E1137" s="279" t="s">
        <v>630</v>
      </c>
      <c r="F1137" s="327">
        <v>44749</v>
      </c>
      <c r="G1137" s="328" t="s">
        <v>7538</v>
      </c>
      <c r="H1137" s="328" t="s">
        <v>6337</v>
      </c>
      <c r="I1137" s="281" t="s">
        <v>4644</v>
      </c>
      <c r="J1137" s="285" t="s">
        <v>18</v>
      </c>
      <c r="K1137" s="281" t="s">
        <v>9005</v>
      </c>
      <c r="L1137" s="328" t="s">
        <v>20</v>
      </c>
      <c r="M1137" s="328" t="s">
        <v>7645</v>
      </c>
      <c r="N1137" s="282" t="s">
        <v>1253</v>
      </c>
      <c r="O1137" s="283" t="s">
        <v>1253</v>
      </c>
      <c r="P1137" s="283" t="s">
        <v>1253</v>
      </c>
      <c r="Q1137" s="284" t="s">
        <v>1253</v>
      </c>
      <c r="R1137" s="285" t="s">
        <v>4686</v>
      </c>
      <c r="S1137" s="280" t="s">
        <v>1253</v>
      </c>
      <c r="T1137" s="286" t="s">
        <v>605</v>
      </c>
      <c r="U1137" s="291" t="s">
        <v>5599</v>
      </c>
      <c r="V1137" s="135"/>
      <c r="W1137" s="276" t="s">
        <v>630</v>
      </c>
    </row>
    <row r="1138" spans="1:23" s="272" customFormat="1" ht="18" customHeight="1" x14ac:dyDescent="0.3">
      <c r="A1138" s="295" t="s">
        <v>3627</v>
      </c>
      <c r="B1138" s="92">
        <v>5204619</v>
      </c>
      <c r="C1138" s="277" t="s">
        <v>8048</v>
      </c>
      <c r="D1138" s="293">
        <v>44763</v>
      </c>
      <c r="E1138" s="279" t="s">
        <v>594</v>
      </c>
      <c r="F1138" s="327">
        <v>44750</v>
      </c>
      <c r="G1138" s="328" t="s">
        <v>7646</v>
      </c>
      <c r="H1138" s="328" t="s">
        <v>32</v>
      </c>
      <c r="I1138" s="281" t="s">
        <v>685</v>
      </c>
      <c r="J1138" s="285" t="s">
        <v>18</v>
      </c>
      <c r="K1138" s="281" t="s">
        <v>9005</v>
      </c>
      <c r="L1138" s="328" t="s">
        <v>11</v>
      </c>
      <c r="M1138" s="328" t="s">
        <v>7647</v>
      </c>
      <c r="N1138" s="282">
        <v>44773</v>
      </c>
      <c r="O1138" s="283">
        <v>44768</v>
      </c>
      <c r="P1138" s="283">
        <v>44763</v>
      </c>
      <c r="Q1138" s="284">
        <v>44768</v>
      </c>
      <c r="R1138" s="285" t="s">
        <v>4685</v>
      </c>
      <c r="S1138" s="284"/>
      <c r="T1138" s="286" t="s">
        <v>623</v>
      </c>
      <c r="U1138" s="291" t="s">
        <v>5599</v>
      </c>
      <c r="V1138" s="135" t="s">
        <v>5599</v>
      </c>
      <c r="W1138" s="332" t="s">
        <v>8099</v>
      </c>
    </row>
    <row r="1139" spans="1:23" s="272" customFormat="1" ht="18" customHeight="1" x14ac:dyDescent="0.3">
      <c r="A1139" s="295" t="s">
        <v>1581</v>
      </c>
      <c r="B1139" s="276" t="s">
        <v>630</v>
      </c>
      <c r="C1139" s="277" t="s">
        <v>630</v>
      </c>
      <c r="D1139" s="293">
        <v>44762</v>
      </c>
      <c r="E1139" s="279" t="s">
        <v>630</v>
      </c>
      <c r="F1139" s="327">
        <v>44750</v>
      </c>
      <c r="G1139" s="328" t="s">
        <v>7648</v>
      </c>
      <c r="H1139" s="328" t="s">
        <v>4738</v>
      </c>
      <c r="I1139" s="281" t="s">
        <v>2454</v>
      </c>
      <c r="J1139" s="285" t="s">
        <v>632</v>
      </c>
      <c r="K1139" s="281" t="s">
        <v>9006</v>
      </c>
      <c r="L1139" s="328" t="s">
        <v>87</v>
      </c>
      <c r="M1139" s="328" t="s">
        <v>7649</v>
      </c>
      <c r="N1139" s="282" t="s">
        <v>1253</v>
      </c>
      <c r="O1139" s="283" t="s">
        <v>1253</v>
      </c>
      <c r="P1139" s="283" t="s">
        <v>1253</v>
      </c>
      <c r="Q1139" s="284" t="s">
        <v>1253</v>
      </c>
      <c r="R1139" s="285" t="s">
        <v>4484</v>
      </c>
      <c r="S1139" s="280" t="s">
        <v>1253</v>
      </c>
      <c r="T1139" s="286"/>
      <c r="U1139" s="291" t="s">
        <v>5599</v>
      </c>
      <c r="V1139" s="135"/>
      <c r="W1139" s="276" t="s">
        <v>630</v>
      </c>
    </row>
    <row r="1140" spans="1:23" s="272" customFormat="1" ht="18" customHeight="1" x14ac:dyDescent="0.3">
      <c r="A1140" s="295" t="s">
        <v>3627</v>
      </c>
      <c r="B1140" s="83">
        <v>5198522</v>
      </c>
      <c r="C1140" s="277" t="s">
        <v>8049</v>
      </c>
      <c r="D1140" s="293">
        <v>44760</v>
      </c>
      <c r="E1140" s="279" t="s">
        <v>594</v>
      </c>
      <c r="F1140" s="327">
        <v>44750</v>
      </c>
      <c r="G1140" s="328" t="s">
        <v>7650</v>
      </c>
      <c r="H1140" s="328" t="s">
        <v>250</v>
      </c>
      <c r="I1140" s="281" t="s">
        <v>4644</v>
      </c>
      <c r="J1140" s="285" t="s">
        <v>18</v>
      </c>
      <c r="K1140" s="281" t="s">
        <v>9005</v>
      </c>
      <c r="L1140" s="328" t="s">
        <v>20</v>
      </c>
      <c r="M1140" s="328" t="s">
        <v>7651</v>
      </c>
      <c r="N1140" s="282">
        <v>44782</v>
      </c>
      <c r="O1140" s="283">
        <v>44769</v>
      </c>
      <c r="P1140" s="283">
        <v>44764</v>
      </c>
      <c r="Q1140" s="284">
        <v>44772</v>
      </c>
      <c r="R1140" s="285" t="s">
        <v>4686</v>
      </c>
      <c r="S1140" s="284"/>
      <c r="T1140" s="286" t="s">
        <v>605</v>
      </c>
      <c r="U1140" s="291" t="s">
        <v>5599</v>
      </c>
      <c r="V1140" s="291" t="s">
        <v>3366</v>
      </c>
      <c r="W1140" s="276" t="s">
        <v>7708</v>
      </c>
    </row>
    <row r="1141" spans="1:23" s="272" customFormat="1" ht="18" customHeight="1" x14ac:dyDescent="0.3">
      <c r="A1141" s="295" t="s">
        <v>3627</v>
      </c>
      <c r="B1141" s="83">
        <v>5204109</v>
      </c>
      <c r="C1141" s="277" t="s">
        <v>8050</v>
      </c>
      <c r="D1141" s="293">
        <v>44756</v>
      </c>
      <c r="E1141" s="279" t="s">
        <v>594</v>
      </c>
      <c r="F1141" s="327">
        <v>44750</v>
      </c>
      <c r="G1141" s="328" t="s">
        <v>7652</v>
      </c>
      <c r="H1141" s="328" t="s">
        <v>92</v>
      </c>
      <c r="I1141" s="281" t="s">
        <v>2454</v>
      </c>
      <c r="J1141" s="285" t="s">
        <v>45</v>
      </c>
      <c r="K1141" s="281" t="s">
        <v>9009</v>
      </c>
      <c r="L1141" s="328" t="s">
        <v>11</v>
      </c>
      <c r="M1141" s="328" t="s">
        <v>7653</v>
      </c>
      <c r="N1141" s="282">
        <v>44789</v>
      </c>
      <c r="O1141" s="283">
        <v>44765</v>
      </c>
      <c r="P1141" s="283">
        <v>44763</v>
      </c>
      <c r="Q1141" s="284">
        <v>44772</v>
      </c>
      <c r="R1141" s="285" t="s">
        <v>4495</v>
      </c>
      <c r="S1141" s="284"/>
      <c r="T1141" s="286" t="s">
        <v>605</v>
      </c>
      <c r="U1141" s="291" t="s">
        <v>5599</v>
      </c>
      <c r="V1141" s="291" t="s">
        <v>3366</v>
      </c>
      <c r="W1141" s="276" t="s">
        <v>7709</v>
      </c>
    </row>
    <row r="1142" spans="1:23" s="272" customFormat="1" ht="18" customHeight="1" x14ac:dyDescent="0.3">
      <c r="A1142" s="295" t="s">
        <v>3627</v>
      </c>
      <c r="B1142" s="8">
        <v>5174849</v>
      </c>
      <c r="C1142" s="277" t="s">
        <v>7674</v>
      </c>
      <c r="D1142" s="293">
        <v>44751</v>
      </c>
      <c r="E1142" s="279" t="s">
        <v>594</v>
      </c>
      <c r="F1142" s="327">
        <v>44750</v>
      </c>
      <c r="G1142" s="328" t="s">
        <v>7659</v>
      </c>
      <c r="H1142" s="328" t="s">
        <v>6043</v>
      </c>
      <c r="I1142" s="281" t="s">
        <v>4644</v>
      </c>
      <c r="J1142" s="285" t="s">
        <v>45</v>
      </c>
      <c r="K1142" s="281" t="s">
        <v>9009</v>
      </c>
      <c r="L1142" s="328" t="s">
        <v>11</v>
      </c>
      <c r="M1142" s="328" t="s">
        <v>7660</v>
      </c>
      <c r="N1142" s="282">
        <v>44755</v>
      </c>
      <c r="O1142" s="283">
        <v>44753</v>
      </c>
      <c r="P1142" s="283">
        <v>44751</v>
      </c>
      <c r="Q1142" s="284">
        <v>44754</v>
      </c>
      <c r="R1142" s="285" t="s">
        <v>4482</v>
      </c>
      <c r="S1142" s="284"/>
      <c r="T1142" s="286" t="s">
        <v>623</v>
      </c>
      <c r="U1142" s="291" t="s">
        <v>5599</v>
      </c>
      <c r="V1142" s="135" t="s">
        <v>5599</v>
      </c>
      <c r="W1142" s="276" t="s">
        <v>7962</v>
      </c>
    </row>
    <row r="1143" spans="1:23" s="272" customFormat="1" ht="18" customHeight="1" x14ac:dyDescent="0.3">
      <c r="A1143" s="295" t="s">
        <v>3627</v>
      </c>
      <c r="B1143" s="83">
        <v>5241251</v>
      </c>
      <c r="C1143" s="277" t="s">
        <v>8542</v>
      </c>
      <c r="D1143" s="293">
        <v>44785</v>
      </c>
      <c r="E1143" s="279" t="s">
        <v>594</v>
      </c>
      <c r="F1143" s="327">
        <v>44750</v>
      </c>
      <c r="G1143" s="330" t="s">
        <v>8727</v>
      </c>
      <c r="H1143" s="328" t="s">
        <v>102</v>
      </c>
      <c r="I1143" s="281" t="s">
        <v>685</v>
      </c>
      <c r="J1143" s="285" t="s">
        <v>18</v>
      </c>
      <c r="K1143" s="281" t="s">
        <v>9005</v>
      </c>
      <c r="L1143" s="328" t="s">
        <v>11</v>
      </c>
      <c r="M1143" s="328" t="s">
        <v>7661</v>
      </c>
      <c r="N1143" s="282">
        <v>44804</v>
      </c>
      <c r="O1143" s="283">
        <v>44793</v>
      </c>
      <c r="P1143" s="283">
        <v>44785</v>
      </c>
      <c r="Q1143" s="284">
        <v>44798</v>
      </c>
      <c r="R1143" s="285" t="s">
        <v>4686</v>
      </c>
      <c r="S1143" s="284"/>
      <c r="T1143" s="286" t="s">
        <v>605</v>
      </c>
      <c r="U1143" s="291" t="s">
        <v>5599</v>
      </c>
      <c r="V1143" s="291" t="s">
        <v>3366</v>
      </c>
      <c r="W1143" s="276" t="s">
        <v>7710</v>
      </c>
    </row>
    <row r="1144" spans="1:23" s="272" customFormat="1" ht="18" customHeight="1" x14ac:dyDescent="0.3">
      <c r="A1144" s="295" t="s">
        <v>5</v>
      </c>
      <c r="B1144" s="83" t="s">
        <v>319</v>
      </c>
      <c r="C1144" s="277"/>
      <c r="D1144" s="293">
        <v>44782</v>
      </c>
      <c r="E1144" s="279"/>
      <c r="F1144" s="327">
        <v>44750</v>
      </c>
      <c r="G1144" s="328" t="s">
        <v>7662</v>
      </c>
      <c r="H1144" s="328" t="s">
        <v>250</v>
      </c>
      <c r="I1144" s="281" t="s">
        <v>4644</v>
      </c>
      <c r="J1144" s="285" t="s">
        <v>18</v>
      </c>
      <c r="K1144" s="281" t="s">
        <v>9005</v>
      </c>
      <c r="L1144" s="328" t="s">
        <v>20</v>
      </c>
      <c r="M1144" s="328" t="s">
        <v>7663</v>
      </c>
      <c r="N1144" s="282"/>
      <c r="O1144" s="283"/>
      <c r="P1144" s="283"/>
      <c r="Q1144" s="284"/>
      <c r="R1144" s="285" t="s">
        <v>4686</v>
      </c>
      <c r="S1144" s="284"/>
      <c r="T1144" s="286" t="s">
        <v>609</v>
      </c>
      <c r="U1144" s="291" t="s">
        <v>5599</v>
      </c>
      <c r="V1144" s="135"/>
      <c r="W1144" s="276" t="s">
        <v>7711</v>
      </c>
    </row>
    <row r="1145" spans="1:23" s="272" customFormat="1" ht="18" customHeight="1" x14ac:dyDescent="0.3">
      <c r="A1145" s="295" t="s">
        <v>1581</v>
      </c>
      <c r="B1145" s="276" t="s">
        <v>630</v>
      </c>
      <c r="C1145" s="277" t="s">
        <v>630</v>
      </c>
      <c r="D1145" s="293">
        <v>44795</v>
      </c>
      <c r="E1145" s="279" t="s">
        <v>630</v>
      </c>
      <c r="F1145" s="327">
        <v>44750</v>
      </c>
      <c r="G1145" s="328" t="s">
        <v>7664</v>
      </c>
      <c r="H1145" s="328" t="s">
        <v>4126</v>
      </c>
      <c r="I1145" s="281" t="s">
        <v>8538</v>
      </c>
      <c r="J1145" s="285" t="s">
        <v>45</v>
      </c>
      <c r="K1145" s="281" t="s">
        <v>9009</v>
      </c>
      <c r="L1145" s="328" t="s">
        <v>20</v>
      </c>
      <c r="M1145" s="328" t="s">
        <v>7665</v>
      </c>
      <c r="N1145" s="282" t="s">
        <v>1253</v>
      </c>
      <c r="O1145" s="283" t="s">
        <v>1253</v>
      </c>
      <c r="P1145" s="283" t="s">
        <v>1253</v>
      </c>
      <c r="Q1145" s="284" t="s">
        <v>1253</v>
      </c>
      <c r="R1145" s="285" t="s">
        <v>4495</v>
      </c>
      <c r="S1145" s="284"/>
      <c r="T1145" s="286" t="s">
        <v>605</v>
      </c>
      <c r="U1145" s="291" t="s">
        <v>5599</v>
      </c>
      <c r="V1145" s="135"/>
      <c r="W1145" s="276" t="s">
        <v>7712</v>
      </c>
    </row>
    <row r="1146" spans="1:23" s="272" customFormat="1" ht="18" customHeight="1" x14ac:dyDescent="0.3">
      <c r="A1146" s="295" t="s">
        <v>3627</v>
      </c>
      <c r="B1146" s="83">
        <v>5208984</v>
      </c>
      <c r="C1146" s="277" t="s">
        <v>8159</v>
      </c>
      <c r="D1146" s="293">
        <v>44760</v>
      </c>
      <c r="E1146" s="279" t="s">
        <v>594</v>
      </c>
      <c r="F1146" s="327">
        <v>44750</v>
      </c>
      <c r="G1146" s="328" t="s">
        <v>7666</v>
      </c>
      <c r="H1146" s="328" t="s">
        <v>4126</v>
      </c>
      <c r="I1146" s="281" t="s">
        <v>8538</v>
      </c>
      <c r="J1146" s="285" t="s">
        <v>18</v>
      </c>
      <c r="K1146" s="281" t="s">
        <v>9005</v>
      </c>
      <c r="L1146" s="328" t="s">
        <v>11</v>
      </c>
      <c r="M1146" s="328" t="s">
        <v>7667</v>
      </c>
      <c r="N1146" s="282">
        <v>44776</v>
      </c>
      <c r="O1146" s="283">
        <v>44769</v>
      </c>
      <c r="P1146" s="283">
        <v>44769</v>
      </c>
      <c r="Q1146" s="284">
        <v>44771</v>
      </c>
      <c r="R1146" s="285" t="s">
        <v>4685</v>
      </c>
      <c r="S1146" s="284"/>
      <c r="T1146" s="286" t="s">
        <v>623</v>
      </c>
      <c r="U1146" s="291" t="s">
        <v>5599</v>
      </c>
      <c r="V1146" s="291" t="s">
        <v>3366</v>
      </c>
      <c r="W1146" s="276" t="s">
        <v>7713</v>
      </c>
    </row>
    <row r="1147" spans="1:23" s="272" customFormat="1" ht="18" customHeight="1" x14ac:dyDescent="0.3">
      <c r="A1147" s="295" t="s">
        <v>1581</v>
      </c>
      <c r="B1147" s="276" t="s">
        <v>630</v>
      </c>
      <c r="C1147" s="277" t="s">
        <v>630</v>
      </c>
      <c r="D1147" s="293">
        <v>44758</v>
      </c>
      <c r="E1147" s="279" t="s">
        <v>630</v>
      </c>
      <c r="F1147" s="327">
        <v>44750</v>
      </c>
      <c r="G1147" s="328" t="s">
        <v>7668</v>
      </c>
      <c r="H1147" s="328" t="s">
        <v>137</v>
      </c>
      <c r="I1147" s="281" t="s">
        <v>17</v>
      </c>
      <c r="J1147" s="285" t="s">
        <v>18</v>
      </c>
      <c r="K1147" s="281" t="s">
        <v>9005</v>
      </c>
      <c r="L1147" s="328" t="s">
        <v>11</v>
      </c>
      <c r="M1147" s="328" t="s">
        <v>7669</v>
      </c>
      <c r="N1147" s="282" t="s">
        <v>1253</v>
      </c>
      <c r="O1147" s="283" t="s">
        <v>1253</v>
      </c>
      <c r="P1147" s="283" t="s">
        <v>1253</v>
      </c>
      <c r="Q1147" s="284" t="s">
        <v>1253</v>
      </c>
      <c r="R1147" s="285" t="s">
        <v>4686</v>
      </c>
      <c r="S1147" s="280" t="s">
        <v>1253</v>
      </c>
      <c r="T1147" s="286" t="s">
        <v>623</v>
      </c>
      <c r="U1147" s="291" t="s">
        <v>5599</v>
      </c>
      <c r="V1147" s="135"/>
      <c r="W1147" s="276" t="s">
        <v>630</v>
      </c>
    </row>
    <row r="1148" spans="1:23" s="272" customFormat="1" ht="18" customHeight="1" x14ac:dyDescent="0.3">
      <c r="A1148" s="295" t="s">
        <v>1581</v>
      </c>
      <c r="B1148" s="276" t="s">
        <v>630</v>
      </c>
      <c r="C1148" s="277" t="s">
        <v>630</v>
      </c>
      <c r="D1148" s="293">
        <v>44765</v>
      </c>
      <c r="E1148" s="279" t="s">
        <v>630</v>
      </c>
      <c r="F1148" s="327">
        <v>44751</v>
      </c>
      <c r="G1148" s="328" t="s">
        <v>7678</v>
      </c>
      <c r="H1148" s="328" t="s">
        <v>6043</v>
      </c>
      <c r="I1148" s="281" t="s">
        <v>4644</v>
      </c>
      <c r="J1148" s="285" t="s">
        <v>38</v>
      </c>
      <c r="K1148" s="281" t="s">
        <v>9001</v>
      </c>
      <c r="L1148" s="328" t="s">
        <v>20</v>
      </c>
      <c r="M1148" s="328" t="s">
        <v>7679</v>
      </c>
      <c r="N1148" s="282" t="s">
        <v>1253</v>
      </c>
      <c r="O1148" s="283" t="s">
        <v>1253</v>
      </c>
      <c r="P1148" s="283" t="s">
        <v>1253</v>
      </c>
      <c r="Q1148" s="284" t="s">
        <v>1253</v>
      </c>
      <c r="R1148" s="285" t="s">
        <v>4489</v>
      </c>
      <c r="S1148" s="280" t="s">
        <v>1253</v>
      </c>
      <c r="T1148" s="286" t="s">
        <v>623</v>
      </c>
      <c r="U1148" s="291" t="s">
        <v>5599</v>
      </c>
      <c r="V1148" s="135"/>
      <c r="W1148" s="276" t="s">
        <v>630</v>
      </c>
    </row>
    <row r="1149" spans="1:23" s="272" customFormat="1" ht="18" customHeight="1" x14ac:dyDescent="0.3">
      <c r="A1149" s="295" t="s">
        <v>5</v>
      </c>
      <c r="B1149" s="83" t="s">
        <v>319</v>
      </c>
      <c r="C1149" s="277"/>
      <c r="D1149" s="293"/>
      <c r="E1149" s="279"/>
      <c r="F1149" s="327">
        <v>44751</v>
      </c>
      <c r="G1149" s="328" t="s">
        <v>7680</v>
      </c>
      <c r="H1149" s="328" t="s">
        <v>686</v>
      </c>
      <c r="I1149" s="281" t="s">
        <v>8862</v>
      </c>
      <c r="J1149" s="285" t="s">
        <v>645</v>
      </c>
      <c r="K1149" s="281" t="s">
        <v>9002</v>
      </c>
      <c r="L1149" s="328" t="s">
        <v>27</v>
      </c>
      <c r="M1149" s="328" t="s">
        <v>7681</v>
      </c>
      <c r="N1149" s="282"/>
      <c r="O1149" s="283"/>
      <c r="P1149" s="283"/>
      <c r="Q1149" s="284"/>
      <c r="R1149" s="285" t="s">
        <v>4490</v>
      </c>
      <c r="S1149" s="284"/>
      <c r="T1149" s="286" t="s">
        <v>605</v>
      </c>
      <c r="U1149" s="291" t="s">
        <v>5599</v>
      </c>
      <c r="V1149" s="135"/>
      <c r="W1149" s="276" t="s">
        <v>7715</v>
      </c>
    </row>
    <row r="1150" spans="1:23" s="272" customFormat="1" ht="18" customHeight="1" x14ac:dyDescent="0.3">
      <c r="A1150" s="295" t="s">
        <v>5</v>
      </c>
      <c r="B1150" s="83" t="s">
        <v>319</v>
      </c>
      <c r="C1150" s="277"/>
      <c r="D1150" s="293"/>
      <c r="E1150" s="279"/>
      <c r="F1150" s="327">
        <v>44751</v>
      </c>
      <c r="G1150" s="328" t="s">
        <v>7682</v>
      </c>
      <c r="H1150" s="328" t="s">
        <v>4738</v>
      </c>
      <c r="I1150" s="281" t="s">
        <v>2454</v>
      </c>
      <c r="J1150" s="285" t="s">
        <v>645</v>
      </c>
      <c r="K1150" s="281" t="s">
        <v>9002</v>
      </c>
      <c r="L1150" s="328" t="s">
        <v>27</v>
      </c>
      <c r="M1150" s="328" t="s">
        <v>7683</v>
      </c>
      <c r="N1150" s="282"/>
      <c r="O1150" s="283"/>
      <c r="P1150" s="283"/>
      <c r="Q1150" s="284"/>
      <c r="R1150" s="285" t="s">
        <v>4490</v>
      </c>
      <c r="S1150" s="284"/>
      <c r="T1150" s="286" t="s">
        <v>605</v>
      </c>
      <c r="U1150" s="291" t="s">
        <v>5599</v>
      </c>
      <c r="V1150" s="135"/>
      <c r="W1150" s="276" t="s">
        <v>7716</v>
      </c>
    </row>
    <row r="1151" spans="1:23" s="272" customFormat="1" ht="18" customHeight="1" x14ac:dyDescent="0.3">
      <c r="A1151" s="295" t="s">
        <v>5</v>
      </c>
      <c r="B1151" s="83" t="s">
        <v>319</v>
      </c>
      <c r="C1151" s="277"/>
      <c r="D1151" s="293"/>
      <c r="E1151" s="279"/>
      <c r="F1151" s="327">
        <v>44751</v>
      </c>
      <c r="G1151" s="328" t="s">
        <v>7684</v>
      </c>
      <c r="H1151" s="328" t="s">
        <v>4712</v>
      </c>
      <c r="I1151" s="281" t="s">
        <v>17</v>
      </c>
      <c r="J1151" s="285" t="s">
        <v>626</v>
      </c>
      <c r="K1151" s="281" t="s">
        <v>9003</v>
      </c>
      <c r="L1151" s="328" t="s">
        <v>87</v>
      </c>
      <c r="M1151" s="328" t="s">
        <v>7685</v>
      </c>
      <c r="N1151" s="282"/>
      <c r="O1151" s="283"/>
      <c r="P1151" s="283"/>
      <c r="Q1151" s="284"/>
      <c r="R1151" s="285" t="s">
        <v>6464</v>
      </c>
      <c r="S1151" s="284"/>
      <c r="T1151" s="286" t="s">
        <v>1648</v>
      </c>
      <c r="U1151" s="291" t="s">
        <v>5599</v>
      </c>
      <c r="V1151" s="135"/>
      <c r="W1151" s="276" t="s">
        <v>7717</v>
      </c>
    </row>
    <row r="1152" spans="1:23" s="272" customFormat="1" ht="18" customHeight="1" x14ac:dyDescent="0.3">
      <c r="A1152" s="295" t="s">
        <v>5</v>
      </c>
      <c r="B1152" s="83" t="s">
        <v>319</v>
      </c>
      <c r="C1152" s="277"/>
      <c r="D1152" s="293"/>
      <c r="E1152" s="279"/>
      <c r="F1152" s="327">
        <v>44751</v>
      </c>
      <c r="G1152" s="328" t="s">
        <v>7686</v>
      </c>
      <c r="H1152" s="328" t="s">
        <v>32</v>
      </c>
      <c r="I1152" s="281" t="s">
        <v>685</v>
      </c>
      <c r="J1152" s="285" t="s">
        <v>626</v>
      </c>
      <c r="K1152" s="281" t="s">
        <v>9003</v>
      </c>
      <c r="L1152" s="328" t="s">
        <v>52</v>
      </c>
      <c r="M1152" s="328" t="s">
        <v>7687</v>
      </c>
      <c r="N1152" s="282"/>
      <c r="O1152" s="283"/>
      <c r="P1152" s="283"/>
      <c r="Q1152" s="284"/>
      <c r="R1152" s="285" t="s">
        <v>4687</v>
      </c>
      <c r="S1152" s="284"/>
      <c r="T1152" s="286" t="s">
        <v>623</v>
      </c>
      <c r="U1152" s="291" t="s">
        <v>5599</v>
      </c>
      <c r="V1152" s="135"/>
      <c r="W1152" s="276" t="s">
        <v>7718</v>
      </c>
    </row>
    <row r="1153" spans="1:23" s="272" customFormat="1" ht="18" customHeight="1" x14ac:dyDescent="0.3">
      <c r="A1153" s="295" t="s">
        <v>3627</v>
      </c>
      <c r="B1153" s="8">
        <v>5174839</v>
      </c>
      <c r="C1153" s="277" t="s">
        <v>7719</v>
      </c>
      <c r="D1153" s="293">
        <v>44753</v>
      </c>
      <c r="E1153" s="279" t="s">
        <v>594</v>
      </c>
      <c r="F1153" s="327">
        <v>44751</v>
      </c>
      <c r="G1153" s="328" t="s">
        <v>7688</v>
      </c>
      <c r="H1153" s="328" t="s">
        <v>92</v>
      </c>
      <c r="I1153" s="281" t="s">
        <v>2454</v>
      </c>
      <c r="J1153" s="285" t="s">
        <v>626</v>
      </c>
      <c r="K1153" s="281" t="s">
        <v>9003</v>
      </c>
      <c r="L1153" s="328" t="s">
        <v>52</v>
      </c>
      <c r="M1153" s="328" t="s">
        <v>7689</v>
      </c>
      <c r="N1153" s="282">
        <v>44758</v>
      </c>
      <c r="O1153" s="283">
        <v>44754</v>
      </c>
      <c r="P1153" s="283">
        <v>44753</v>
      </c>
      <c r="Q1153" s="284">
        <v>44754</v>
      </c>
      <c r="R1153" s="285" t="s">
        <v>4687</v>
      </c>
      <c r="S1153" s="284"/>
      <c r="T1153" s="286" t="s">
        <v>605</v>
      </c>
      <c r="U1153" s="291" t="s">
        <v>5599</v>
      </c>
      <c r="V1153" s="135" t="s">
        <v>5599</v>
      </c>
      <c r="W1153" s="276" t="s">
        <v>7720</v>
      </c>
    </row>
    <row r="1154" spans="1:23" s="272" customFormat="1" ht="18" customHeight="1" x14ac:dyDescent="0.3">
      <c r="A1154" s="295" t="s">
        <v>5</v>
      </c>
      <c r="B1154" s="83" t="s">
        <v>319</v>
      </c>
      <c r="C1154" s="277"/>
      <c r="D1154" s="293"/>
      <c r="E1154" s="279"/>
      <c r="F1154" s="327">
        <v>44751</v>
      </c>
      <c r="G1154" s="328" t="s">
        <v>7690</v>
      </c>
      <c r="H1154" s="328" t="s">
        <v>4126</v>
      </c>
      <c r="I1154" s="281" t="s">
        <v>8538</v>
      </c>
      <c r="J1154" s="285" t="s">
        <v>18</v>
      </c>
      <c r="K1154" s="281" t="s">
        <v>9005</v>
      </c>
      <c r="L1154" s="328" t="s">
        <v>11</v>
      </c>
      <c r="M1154" s="328" t="s">
        <v>7691</v>
      </c>
      <c r="N1154" s="282"/>
      <c r="O1154" s="283"/>
      <c r="P1154" s="283"/>
      <c r="Q1154" s="284"/>
      <c r="R1154" s="285" t="s">
        <v>4686</v>
      </c>
      <c r="S1154" s="284"/>
      <c r="T1154" s="286" t="s">
        <v>605</v>
      </c>
      <c r="U1154" s="291" t="s">
        <v>5599</v>
      </c>
      <c r="V1154" s="135"/>
      <c r="W1154" s="276" t="s">
        <v>7721</v>
      </c>
    </row>
    <row r="1155" spans="1:23" s="272" customFormat="1" ht="18" customHeight="1" x14ac:dyDescent="0.3">
      <c r="A1155" s="295" t="s">
        <v>3627</v>
      </c>
      <c r="B1155" s="328">
        <v>5208985</v>
      </c>
      <c r="C1155" s="277" t="s">
        <v>8155</v>
      </c>
      <c r="D1155" s="293">
        <v>44758</v>
      </c>
      <c r="E1155" s="279" t="s">
        <v>594</v>
      </c>
      <c r="F1155" s="327">
        <v>44751</v>
      </c>
      <c r="G1155" s="328" t="s">
        <v>7692</v>
      </c>
      <c r="H1155" s="328" t="s">
        <v>4126</v>
      </c>
      <c r="I1155" s="281" t="s">
        <v>8538</v>
      </c>
      <c r="J1155" s="285" t="s">
        <v>18</v>
      </c>
      <c r="K1155" s="281" t="s">
        <v>9005</v>
      </c>
      <c r="L1155" s="328" t="s">
        <v>11</v>
      </c>
      <c r="M1155" s="328" t="s">
        <v>7693</v>
      </c>
      <c r="N1155" s="282">
        <v>44775</v>
      </c>
      <c r="O1155" s="283">
        <v>44771</v>
      </c>
      <c r="P1155" s="283">
        <v>44765</v>
      </c>
      <c r="Q1155" s="284">
        <v>44771</v>
      </c>
      <c r="R1155" s="285" t="s">
        <v>4686</v>
      </c>
      <c r="S1155" s="284"/>
      <c r="T1155" s="286" t="s">
        <v>623</v>
      </c>
      <c r="U1155" s="291" t="s">
        <v>5599</v>
      </c>
      <c r="V1155" s="291" t="s">
        <v>3366</v>
      </c>
      <c r="W1155" s="276" t="s">
        <v>7722</v>
      </c>
    </row>
    <row r="1156" spans="1:23" s="272" customFormat="1" ht="18" customHeight="1" x14ac:dyDescent="0.3">
      <c r="A1156" s="295" t="s">
        <v>3627</v>
      </c>
      <c r="B1156" s="83">
        <v>5214811</v>
      </c>
      <c r="C1156" s="277" t="s">
        <v>8186</v>
      </c>
      <c r="D1156" s="293">
        <v>44764</v>
      </c>
      <c r="E1156" s="279" t="s">
        <v>594</v>
      </c>
      <c r="F1156" s="327">
        <v>44753</v>
      </c>
      <c r="G1156" s="328" t="s">
        <v>7731</v>
      </c>
      <c r="H1156" s="328" t="s">
        <v>6043</v>
      </c>
      <c r="I1156" s="281" t="s">
        <v>4644</v>
      </c>
      <c r="J1156" s="285" t="s">
        <v>18</v>
      </c>
      <c r="K1156" s="281" t="s">
        <v>9005</v>
      </c>
      <c r="L1156" s="328" t="s">
        <v>20</v>
      </c>
      <c r="M1156" s="328" t="s">
        <v>7732</v>
      </c>
      <c r="N1156" s="282">
        <v>44779</v>
      </c>
      <c r="O1156" s="283">
        <v>44773</v>
      </c>
      <c r="P1156" s="283">
        <v>44770</v>
      </c>
      <c r="Q1156" s="284">
        <v>44774</v>
      </c>
      <c r="R1156" s="285" t="s">
        <v>4685</v>
      </c>
      <c r="S1156" s="284"/>
      <c r="T1156" s="286" t="s">
        <v>605</v>
      </c>
      <c r="U1156" s="291" t="s">
        <v>5599</v>
      </c>
      <c r="V1156" s="291" t="s">
        <v>3366</v>
      </c>
      <c r="W1156" s="276" t="s">
        <v>7733</v>
      </c>
    </row>
    <row r="1157" spans="1:23" s="272" customFormat="1" ht="18" customHeight="1" x14ac:dyDescent="0.3">
      <c r="A1157" s="295" t="s">
        <v>3627</v>
      </c>
      <c r="B1157" s="86">
        <v>5060731</v>
      </c>
      <c r="C1157" s="277" t="s">
        <v>7672</v>
      </c>
      <c r="D1157" s="293">
        <v>44755</v>
      </c>
      <c r="E1157" s="279" t="s">
        <v>594</v>
      </c>
      <c r="F1157" s="327">
        <v>44753</v>
      </c>
      <c r="G1157" s="328" t="s">
        <v>7734</v>
      </c>
      <c r="H1157" s="328" t="s">
        <v>725</v>
      </c>
      <c r="I1157" s="281" t="s">
        <v>2454</v>
      </c>
      <c r="J1157" s="285" t="s">
        <v>8377</v>
      </c>
      <c r="K1157" s="281" t="s">
        <v>9004</v>
      </c>
      <c r="L1157" s="328" t="s">
        <v>40</v>
      </c>
      <c r="M1157" s="328" t="s">
        <v>7735</v>
      </c>
      <c r="N1157" s="282">
        <v>44762</v>
      </c>
      <c r="O1157" s="283">
        <v>44756</v>
      </c>
      <c r="P1157" s="283">
        <v>44755</v>
      </c>
      <c r="Q1157" s="284">
        <v>44756</v>
      </c>
      <c r="R1157" s="285" t="s">
        <v>4485</v>
      </c>
      <c r="S1157" s="284"/>
      <c r="T1157" s="286" t="s">
        <v>623</v>
      </c>
      <c r="U1157" s="291" t="s">
        <v>5599</v>
      </c>
      <c r="V1157" s="135" t="s">
        <v>5599</v>
      </c>
      <c r="W1157" s="276" t="s">
        <v>7736</v>
      </c>
    </row>
    <row r="1158" spans="1:23" s="272" customFormat="1" ht="18" customHeight="1" x14ac:dyDescent="0.3">
      <c r="A1158" s="295" t="s">
        <v>3627</v>
      </c>
      <c r="B1158" s="328">
        <v>5196243</v>
      </c>
      <c r="C1158" s="277" t="s">
        <v>8781</v>
      </c>
      <c r="D1158" s="293">
        <v>44767</v>
      </c>
      <c r="E1158" s="279" t="s">
        <v>594</v>
      </c>
      <c r="F1158" s="327">
        <v>44753</v>
      </c>
      <c r="G1158" s="328" t="s">
        <v>7737</v>
      </c>
      <c r="H1158" s="328" t="s">
        <v>4712</v>
      </c>
      <c r="I1158" s="281" t="s">
        <v>17</v>
      </c>
      <c r="J1158" s="285" t="s">
        <v>2943</v>
      </c>
      <c r="K1158" s="281">
        <v>2400000</v>
      </c>
      <c r="L1158" s="328" t="s">
        <v>20</v>
      </c>
      <c r="M1158" s="328" t="s">
        <v>7738</v>
      </c>
      <c r="N1158" s="282">
        <v>44782</v>
      </c>
      <c r="O1158" s="283">
        <v>44773</v>
      </c>
      <c r="P1158" s="283">
        <v>44767</v>
      </c>
      <c r="Q1158" s="284">
        <v>44775</v>
      </c>
      <c r="R1158" s="285" t="s">
        <v>6447</v>
      </c>
      <c r="S1158" s="284"/>
      <c r="T1158" s="286" t="s">
        <v>609</v>
      </c>
      <c r="U1158" s="291" t="s">
        <v>5599</v>
      </c>
      <c r="V1158" s="291" t="s">
        <v>3366</v>
      </c>
      <c r="W1158" s="276" t="s">
        <v>7739</v>
      </c>
    </row>
    <row r="1159" spans="1:23" s="272" customFormat="1" ht="18" customHeight="1" x14ac:dyDescent="0.3">
      <c r="A1159" s="295" t="s">
        <v>5</v>
      </c>
      <c r="B1159" s="83" t="s">
        <v>319</v>
      </c>
      <c r="C1159" s="277"/>
      <c r="D1159" s="293"/>
      <c r="E1159" s="279"/>
      <c r="F1159" s="327">
        <v>44753</v>
      </c>
      <c r="G1159" s="328" t="s">
        <v>7740</v>
      </c>
      <c r="H1159" s="328" t="s">
        <v>4712</v>
      </c>
      <c r="I1159" s="281" t="s">
        <v>17</v>
      </c>
      <c r="J1159" s="285" t="s">
        <v>634</v>
      </c>
      <c r="K1159" s="281" t="s">
        <v>9008</v>
      </c>
      <c r="L1159" s="328" t="s">
        <v>20</v>
      </c>
      <c r="M1159" s="328" t="s">
        <v>7741</v>
      </c>
      <c r="N1159" s="282"/>
      <c r="O1159" s="283"/>
      <c r="P1159" s="283"/>
      <c r="Q1159" s="284"/>
      <c r="R1159" s="285"/>
      <c r="S1159" s="284"/>
      <c r="T1159" s="286" t="s">
        <v>605</v>
      </c>
      <c r="U1159" s="291" t="s">
        <v>5599</v>
      </c>
      <c r="V1159" s="135"/>
      <c r="W1159" s="276" t="s">
        <v>7742</v>
      </c>
    </row>
    <row r="1160" spans="1:23" s="272" customFormat="1" ht="18" customHeight="1" x14ac:dyDescent="0.3">
      <c r="A1160" s="295" t="s">
        <v>3627</v>
      </c>
      <c r="B1160" s="8">
        <v>5218643</v>
      </c>
      <c r="C1160" s="277" t="s">
        <v>8469</v>
      </c>
      <c r="D1160" s="293">
        <v>44781</v>
      </c>
      <c r="E1160" s="279" t="s">
        <v>594</v>
      </c>
      <c r="F1160" s="327">
        <v>44753</v>
      </c>
      <c r="G1160" s="330" t="s">
        <v>8728</v>
      </c>
      <c r="H1160" s="328" t="s">
        <v>4126</v>
      </c>
      <c r="I1160" s="281" t="s">
        <v>8538</v>
      </c>
      <c r="J1160" s="285" t="s">
        <v>626</v>
      </c>
      <c r="K1160" s="281" t="s">
        <v>9003</v>
      </c>
      <c r="L1160" s="328" t="s">
        <v>20</v>
      </c>
      <c r="M1160" s="328" t="s">
        <v>7743</v>
      </c>
      <c r="N1160" s="282">
        <v>44805</v>
      </c>
      <c r="O1160" s="283">
        <v>44793</v>
      </c>
      <c r="P1160" s="283">
        <v>44781</v>
      </c>
      <c r="Q1160" s="284">
        <v>44793</v>
      </c>
      <c r="R1160" s="285" t="s">
        <v>6464</v>
      </c>
      <c r="S1160" s="284"/>
      <c r="T1160" s="286" t="s">
        <v>605</v>
      </c>
      <c r="U1160" s="291" t="s">
        <v>5599</v>
      </c>
      <c r="V1160" s="135"/>
      <c r="W1160" s="276" t="s">
        <v>7744</v>
      </c>
    </row>
    <row r="1161" spans="1:23" s="272" customFormat="1" ht="18" customHeight="1" x14ac:dyDescent="0.3">
      <c r="A1161" s="295" t="s">
        <v>1581</v>
      </c>
      <c r="B1161" s="276" t="s">
        <v>630</v>
      </c>
      <c r="C1161" s="277" t="s">
        <v>630</v>
      </c>
      <c r="D1161" s="293">
        <v>44758</v>
      </c>
      <c r="E1161" s="279" t="s">
        <v>630</v>
      </c>
      <c r="F1161" s="327">
        <v>44753</v>
      </c>
      <c r="G1161" s="328" t="s">
        <v>7745</v>
      </c>
      <c r="H1161" s="328" t="s">
        <v>6337</v>
      </c>
      <c r="I1161" s="281" t="s">
        <v>4644</v>
      </c>
      <c r="J1161" s="285" t="s">
        <v>38</v>
      </c>
      <c r="K1161" s="281" t="s">
        <v>9001</v>
      </c>
      <c r="L1161" s="328" t="s">
        <v>40</v>
      </c>
      <c r="M1161" s="328" t="s">
        <v>7746</v>
      </c>
      <c r="N1161" s="282" t="s">
        <v>1253</v>
      </c>
      <c r="O1161" s="283" t="s">
        <v>1253</v>
      </c>
      <c r="P1161" s="283" t="s">
        <v>1253</v>
      </c>
      <c r="Q1161" s="284" t="s">
        <v>1253</v>
      </c>
      <c r="R1161" s="285" t="s">
        <v>4486</v>
      </c>
      <c r="S1161" s="280" t="s">
        <v>1253</v>
      </c>
      <c r="T1161" s="286" t="s">
        <v>609</v>
      </c>
      <c r="U1161" s="291" t="s">
        <v>5599</v>
      </c>
      <c r="V1161" s="135"/>
      <c r="W1161" s="276" t="s">
        <v>630</v>
      </c>
    </row>
    <row r="1162" spans="1:23" s="272" customFormat="1" ht="18" customHeight="1" x14ac:dyDescent="0.3">
      <c r="A1162" s="295" t="s">
        <v>1581</v>
      </c>
      <c r="B1162" s="276" t="s">
        <v>630</v>
      </c>
      <c r="C1162" s="277" t="s">
        <v>630</v>
      </c>
      <c r="D1162" s="288">
        <v>44781</v>
      </c>
      <c r="E1162" s="279" t="s">
        <v>630</v>
      </c>
      <c r="F1162" s="327">
        <v>44753</v>
      </c>
      <c r="G1162" s="328" t="s">
        <v>7747</v>
      </c>
      <c r="H1162" s="328" t="s">
        <v>6337</v>
      </c>
      <c r="I1162" s="281" t="s">
        <v>4644</v>
      </c>
      <c r="J1162" s="285" t="s">
        <v>645</v>
      </c>
      <c r="K1162" s="281" t="s">
        <v>9002</v>
      </c>
      <c r="L1162" s="328" t="s">
        <v>20</v>
      </c>
      <c r="M1162" s="328" t="s">
        <v>7748</v>
      </c>
      <c r="N1162" s="282" t="s">
        <v>1253</v>
      </c>
      <c r="O1162" s="283" t="s">
        <v>1253</v>
      </c>
      <c r="P1162" s="283" t="s">
        <v>1253</v>
      </c>
      <c r="Q1162" s="284" t="s">
        <v>1253</v>
      </c>
      <c r="R1162" s="285" t="s">
        <v>4490</v>
      </c>
      <c r="S1162" s="280" t="s">
        <v>1253</v>
      </c>
      <c r="T1162" s="286" t="s">
        <v>623</v>
      </c>
      <c r="U1162" s="291" t="s">
        <v>5599</v>
      </c>
      <c r="V1162" s="135"/>
      <c r="W1162" s="276" t="s">
        <v>630</v>
      </c>
    </row>
    <row r="1163" spans="1:23" s="272" customFormat="1" ht="18" customHeight="1" x14ac:dyDescent="0.3">
      <c r="A1163" s="295" t="s">
        <v>5</v>
      </c>
      <c r="B1163" s="83" t="s">
        <v>4555</v>
      </c>
      <c r="C1163" s="277"/>
      <c r="D1163" s="293"/>
      <c r="E1163" s="279"/>
      <c r="F1163" s="327">
        <v>44753</v>
      </c>
      <c r="G1163" s="328" t="s">
        <v>7749</v>
      </c>
      <c r="H1163" s="328" t="s">
        <v>6337</v>
      </c>
      <c r="I1163" s="281" t="s">
        <v>4644</v>
      </c>
      <c r="J1163" s="285" t="s">
        <v>18</v>
      </c>
      <c r="K1163" s="281" t="s">
        <v>9005</v>
      </c>
      <c r="L1163" s="328" t="s">
        <v>392</v>
      </c>
      <c r="M1163" s="328" t="s">
        <v>7750</v>
      </c>
      <c r="N1163" s="282"/>
      <c r="O1163" s="283"/>
      <c r="P1163" s="283"/>
      <c r="Q1163" s="284"/>
      <c r="R1163" s="285" t="s">
        <v>4686</v>
      </c>
      <c r="S1163" s="284"/>
      <c r="T1163" s="286" t="s">
        <v>605</v>
      </c>
      <c r="U1163" s="291" t="s">
        <v>5599</v>
      </c>
      <c r="V1163" s="135"/>
      <c r="W1163" s="276" t="s">
        <v>7751</v>
      </c>
    </row>
    <row r="1164" spans="1:23" s="272" customFormat="1" ht="18" customHeight="1" x14ac:dyDescent="0.3">
      <c r="A1164" s="295" t="s">
        <v>1581</v>
      </c>
      <c r="B1164" s="276" t="s">
        <v>630</v>
      </c>
      <c r="C1164" s="277" t="s">
        <v>630</v>
      </c>
      <c r="D1164" s="288">
        <v>44781</v>
      </c>
      <c r="E1164" s="279" t="s">
        <v>630</v>
      </c>
      <c r="F1164" s="327">
        <v>44753</v>
      </c>
      <c r="G1164" s="328" t="s">
        <v>7752</v>
      </c>
      <c r="H1164" s="328" t="s">
        <v>3567</v>
      </c>
      <c r="I1164" s="281" t="s">
        <v>685</v>
      </c>
      <c r="J1164" s="285" t="s">
        <v>18</v>
      </c>
      <c r="K1164" s="281" t="s">
        <v>9005</v>
      </c>
      <c r="L1164" s="328" t="s">
        <v>20</v>
      </c>
      <c r="M1164" s="328" t="s">
        <v>7753</v>
      </c>
      <c r="N1164" s="282" t="s">
        <v>1253</v>
      </c>
      <c r="O1164" s="283" t="s">
        <v>1253</v>
      </c>
      <c r="P1164" s="283" t="s">
        <v>1253</v>
      </c>
      <c r="Q1164" s="284" t="s">
        <v>1253</v>
      </c>
      <c r="R1164" s="285" t="s">
        <v>4686</v>
      </c>
      <c r="S1164" s="280" t="s">
        <v>1253</v>
      </c>
      <c r="T1164" s="286" t="s">
        <v>605</v>
      </c>
      <c r="U1164" s="291" t="s">
        <v>5599</v>
      </c>
      <c r="V1164" s="135"/>
      <c r="W1164" s="276" t="s">
        <v>630</v>
      </c>
    </row>
    <row r="1165" spans="1:23" s="272" customFormat="1" ht="18" customHeight="1" x14ac:dyDescent="0.3">
      <c r="A1165" s="295" t="s">
        <v>5</v>
      </c>
      <c r="B1165" s="83" t="s">
        <v>319</v>
      </c>
      <c r="C1165" s="277"/>
      <c r="D1165" s="293"/>
      <c r="E1165" s="279"/>
      <c r="F1165" s="327">
        <v>44753</v>
      </c>
      <c r="G1165" s="328" t="s">
        <v>7754</v>
      </c>
      <c r="H1165" s="328" t="s">
        <v>3708</v>
      </c>
      <c r="I1165" s="281" t="s">
        <v>2454</v>
      </c>
      <c r="J1165" s="285" t="s">
        <v>645</v>
      </c>
      <c r="K1165" s="281" t="s">
        <v>9002</v>
      </c>
      <c r="L1165" s="328" t="s">
        <v>27</v>
      </c>
      <c r="M1165" s="328" t="s">
        <v>7755</v>
      </c>
      <c r="N1165" s="282"/>
      <c r="O1165" s="283"/>
      <c r="P1165" s="283"/>
      <c r="Q1165" s="284"/>
      <c r="R1165" s="285" t="s">
        <v>4490</v>
      </c>
      <c r="S1165" s="284"/>
      <c r="T1165" s="286" t="s">
        <v>623</v>
      </c>
      <c r="U1165" s="291" t="s">
        <v>5599</v>
      </c>
      <c r="V1165" s="135"/>
      <c r="W1165" s="276" t="s">
        <v>7756</v>
      </c>
    </row>
    <row r="1166" spans="1:23" s="272" customFormat="1" ht="18" customHeight="1" x14ac:dyDescent="0.3">
      <c r="A1166" s="295" t="s">
        <v>5</v>
      </c>
      <c r="B1166" s="83" t="s">
        <v>319</v>
      </c>
      <c r="C1166" s="277"/>
      <c r="D1166" s="293"/>
      <c r="E1166" s="279"/>
      <c r="F1166" s="327">
        <v>44753</v>
      </c>
      <c r="G1166" s="328" t="s">
        <v>7757</v>
      </c>
      <c r="H1166" s="328" t="s">
        <v>686</v>
      </c>
      <c r="I1166" s="281" t="s">
        <v>8862</v>
      </c>
      <c r="J1166" s="285" t="s">
        <v>632</v>
      </c>
      <c r="K1166" s="281" t="s">
        <v>9006</v>
      </c>
      <c r="L1166" s="328" t="s">
        <v>40</v>
      </c>
      <c r="M1166" s="328" t="s">
        <v>7758</v>
      </c>
      <c r="N1166" s="282"/>
      <c r="O1166" s="283"/>
      <c r="P1166" s="283"/>
      <c r="Q1166" s="284"/>
      <c r="R1166" s="285" t="s">
        <v>4487</v>
      </c>
      <c r="S1166" s="284"/>
      <c r="T1166" s="286" t="s">
        <v>605</v>
      </c>
      <c r="U1166" s="291" t="s">
        <v>5599</v>
      </c>
      <c r="V1166" s="135"/>
      <c r="W1166" s="276" t="s">
        <v>7759</v>
      </c>
    </row>
    <row r="1167" spans="1:23" s="272" customFormat="1" ht="18" customHeight="1" x14ac:dyDescent="0.3">
      <c r="A1167" s="295" t="s">
        <v>3627</v>
      </c>
      <c r="B1167" s="92">
        <v>5174846</v>
      </c>
      <c r="C1167" s="277" t="s">
        <v>7760</v>
      </c>
      <c r="D1167" s="293">
        <v>44753</v>
      </c>
      <c r="E1167" s="279" t="s">
        <v>594</v>
      </c>
      <c r="F1167" s="327">
        <v>44753</v>
      </c>
      <c r="G1167" s="328" t="s">
        <v>7761</v>
      </c>
      <c r="H1167" s="328" t="s">
        <v>250</v>
      </c>
      <c r="I1167" s="281" t="s">
        <v>4644</v>
      </c>
      <c r="J1167" s="285" t="s">
        <v>45</v>
      </c>
      <c r="K1167" s="281" t="s">
        <v>9009</v>
      </c>
      <c r="L1167" s="328" t="s">
        <v>20</v>
      </c>
      <c r="M1167" s="328" t="s">
        <v>7762</v>
      </c>
      <c r="N1167" s="282">
        <v>44756</v>
      </c>
      <c r="O1167" s="283">
        <v>44754</v>
      </c>
      <c r="P1167" s="283">
        <v>44753</v>
      </c>
      <c r="Q1167" s="284">
        <v>44754</v>
      </c>
      <c r="R1167" s="285" t="s">
        <v>4495</v>
      </c>
      <c r="S1167" s="284"/>
      <c r="T1167" s="286" t="s">
        <v>605</v>
      </c>
      <c r="U1167" s="291" t="s">
        <v>5599</v>
      </c>
      <c r="V1167" s="135" t="s">
        <v>5599</v>
      </c>
      <c r="W1167" s="276" t="s">
        <v>7763</v>
      </c>
    </row>
    <row r="1168" spans="1:23" s="272" customFormat="1" ht="18" customHeight="1" x14ac:dyDescent="0.3">
      <c r="A1168" s="295" t="s">
        <v>5</v>
      </c>
      <c r="B1168" s="83" t="s">
        <v>319</v>
      </c>
      <c r="C1168" s="277" t="s">
        <v>8696</v>
      </c>
      <c r="D1168" s="293">
        <v>44795</v>
      </c>
      <c r="E1168" s="279"/>
      <c r="F1168" s="327">
        <v>44753</v>
      </c>
      <c r="G1168" s="328" t="s">
        <v>7764</v>
      </c>
      <c r="H1168" s="328" t="s">
        <v>250</v>
      </c>
      <c r="I1168" s="281" t="s">
        <v>4644</v>
      </c>
      <c r="J1168" s="285" t="s">
        <v>645</v>
      </c>
      <c r="K1168" s="281" t="s">
        <v>9002</v>
      </c>
      <c r="L1168" s="330" t="s">
        <v>59</v>
      </c>
      <c r="M1168" s="328" t="s">
        <v>7765</v>
      </c>
      <c r="N1168" s="282"/>
      <c r="O1168" s="283"/>
      <c r="P1168" s="283"/>
      <c r="Q1168" s="284"/>
      <c r="R1168" s="285" t="s">
        <v>4490</v>
      </c>
      <c r="S1168" s="284"/>
      <c r="T1168" s="286" t="s">
        <v>1461</v>
      </c>
      <c r="U1168" s="291" t="s">
        <v>5599</v>
      </c>
      <c r="V1168" s="135"/>
      <c r="W1168" s="276" t="s">
        <v>7766</v>
      </c>
    </row>
    <row r="1169" spans="1:23" s="272" customFormat="1" ht="18" customHeight="1" x14ac:dyDescent="0.3">
      <c r="A1169" s="295" t="s">
        <v>3627</v>
      </c>
      <c r="B1169" s="83">
        <v>5174836</v>
      </c>
      <c r="C1169" s="277" t="s">
        <v>7694</v>
      </c>
      <c r="D1169" s="293">
        <v>44769</v>
      </c>
      <c r="E1169" s="279" t="s">
        <v>8466</v>
      </c>
      <c r="F1169" s="327">
        <v>44753</v>
      </c>
      <c r="G1169" s="328" t="s">
        <v>7767</v>
      </c>
      <c r="H1169" s="328" t="s">
        <v>37</v>
      </c>
      <c r="I1169" s="281" t="s">
        <v>685</v>
      </c>
      <c r="J1169" s="285" t="s">
        <v>645</v>
      </c>
      <c r="K1169" s="281" t="s">
        <v>9002</v>
      </c>
      <c r="L1169" s="328" t="s">
        <v>20</v>
      </c>
      <c r="M1169" s="328" t="s">
        <v>7768</v>
      </c>
      <c r="N1169" s="282">
        <v>0</v>
      </c>
      <c r="O1169" s="283">
        <v>44773</v>
      </c>
      <c r="P1169" s="283">
        <v>44769</v>
      </c>
      <c r="Q1169" s="284">
        <v>44775</v>
      </c>
      <c r="R1169" s="285" t="s">
        <v>4490</v>
      </c>
      <c r="S1169" s="284"/>
      <c r="T1169" s="286" t="s">
        <v>2564</v>
      </c>
      <c r="U1169" s="291" t="s">
        <v>5599</v>
      </c>
      <c r="V1169" s="135"/>
      <c r="W1169" s="276" t="s">
        <v>7769</v>
      </c>
    </row>
    <row r="1170" spans="1:23" s="272" customFormat="1" ht="18" customHeight="1" x14ac:dyDescent="0.3">
      <c r="A1170" s="295" t="s">
        <v>5</v>
      </c>
      <c r="B1170" s="83" t="s">
        <v>319</v>
      </c>
      <c r="C1170" s="277"/>
      <c r="D1170" s="293"/>
      <c r="E1170" s="279"/>
      <c r="F1170" s="327">
        <v>44753</v>
      </c>
      <c r="G1170" s="328" t="s">
        <v>7770</v>
      </c>
      <c r="H1170" s="328" t="s">
        <v>92</v>
      </c>
      <c r="I1170" s="281" t="s">
        <v>2454</v>
      </c>
      <c r="J1170" s="285" t="s">
        <v>626</v>
      </c>
      <c r="K1170" s="281" t="s">
        <v>9003</v>
      </c>
      <c r="L1170" s="328" t="s">
        <v>52</v>
      </c>
      <c r="M1170" s="328" t="s">
        <v>7771</v>
      </c>
      <c r="N1170" s="282"/>
      <c r="O1170" s="283"/>
      <c r="P1170" s="283"/>
      <c r="Q1170" s="284"/>
      <c r="R1170" s="285" t="s">
        <v>6464</v>
      </c>
      <c r="S1170" s="284"/>
      <c r="T1170" s="286" t="s">
        <v>609</v>
      </c>
      <c r="U1170" s="291" t="s">
        <v>5599</v>
      </c>
      <c r="V1170" s="135"/>
      <c r="W1170" s="276" t="s">
        <v>7772</v>
      </c>
    </row>
    <row r="1171" spans="1:23" s="272" customFormat="1" ht="18" customHeight="1" x14ac:dyDescent="0.3">
      <c r="A1171" s="295" t="s">
        <v>5</v>
      </c>
      <c r="B1171" s="83" t="s">
        <v>319</v>
      </c>
      <c r="C1171" s="277"/>
      <c r="D1171" s="293"/>
      <c r="E1171" s="279"/>
      <c r="F1171" s="327">
        <v>44753</v>
      </c>
      <c r="G1171" s="328" t="s">
        <v>7773</v>
      </c>
      <c r="H1171" s="328" t="s">
        <v>3567</v>
      </c>
      <c r="I1171" s="281" t="s">
        <v>685</v>
      </c>
      <c r="J1171" s="285" t="s">
        <v>626</v>
      </c>
      <c r="K1171" s="281" t="s">
        <v>9003</v>
      </c>
      <c r="L1171" s="328" t="s">
        <v>20</v>
      </c>
      <c r="M1171" s="328" t="s">
        <v>7774</v>
      </c>
      <c r="N1171" s="282"/>
      <c r="O1171" s="283"/>
      <c r="P1171" s="283"/>
      <c r="Q1171" s="284"/>
      <c r="R1171" s="285" t="s">
        <v>6464</v>
      </c>
      <c r="S1171" s="284"/>
      <c r="T1171" s="286" t="s">
        <v>605</v>
      </c>
      <c r="U1171" s="291" t="s">
        <v>5599</v>
      </c>
      <c r="V1171" s="135"/>
      <c r="W1171" s="276" t="s">
        <v>8100</v>
      </c>
    </row>
    <row r="1172" spans="1:23" s="272" customFormat="1" ht="18" customHeight="1" x14ac:dyDescent="0.3">
      <c r="A1172" s="295" t="s">
        <v>5</v>
      </c>
      <c r="B1172" s="83" t="s">
        <v>319</v>
      </c>
      <c r="C1172" s="277"/>
      <c r="D1172" s="293"/>
      <c r="E1172" s="279"/>
      <c r="F1172" s="327">
        <v>44755</v>
      </c>
      <c r="G1172" s="328" t="s">
        <v>7781</v>
      </c>
      <c r="H1172" s="328" t="s">
        <v>37</v>
      </c>
      <c r="I1172" s="281" t="s">
        <v>685</v>
      </c>
      <c r="J1172" s="285" t="s">
        <v>634</v>
      </c>
      <c r="K1172" s="281" t="s">
        <v>9008</v>
      </c>
      <c r="L1172" s="330" t="s">
        <v>20</v>
      </c>
      <c r="M1172" s="328" t="s">
        <v>7782</v>
      </c>
      <c r="N1172" s="282"/>
      <c r="O1172" s="283"/>
      <c r="P1172" s="283"/>
      <c r="Q1172" s="284"/>
      <c r="R1172" s="285" t="s">
        <v>6584</v>
      </c>
      <c r="S1172" s="284"/>
      <c r="T1172" s="286" t="s">
        <v>605</v>
      </c>
      <c r="U1172" s="291" t="s">
        <v>5599</v>
      </c>
      <c r="V1172" s="135"/>
      <c r="W1172" s="276" t="s">
        <v>7803</v>
      </c>
    </row>
    <row r="1173" spans="1:23" s="272" customFormat="1" ht="18" customHeight="1" x14ac:dyDescent="0.3">
      <c r="A1173" s="295" t="s">
        <v>3627</v>
      </c>
      <c r="B1173" s="86">
        <v>5139380</v>
      </c>
      <c r="C1173" s="277" t="s">
        <v>7370</v>
      </c>
      <c r="D1173" s="293">
        <v>44755</v>
      </c>
      <c r="E1173" s="279" t="s">
        <v>594</v>
      </c>
      <c r="F1173" s="327">
        <v>44755</v>
      </c>
      <c r="G1173" s="328" t="s">
        <v>7783</v>
      </c>
      <c r="H1173" s="328" t="s">
        <v>250</v>
      </c>
      <c r="I1173" s="281" t="s">
        <v>4644</v>
      </c>
      <c r="J1173" s="285" t="s">
        <v>45</v>
      </c>
      <c r="K1173" s="281" t="s">
        <v>9009</v>
      </c>
      <c r="L1173" s="328" t="s">
        <v>20</v>
      </c>
      <c r="M1173" s="328" t="s">
        <v>7784</v>
      </c>
      <c r="N1173" s="282">
        <v>44758</v>
      </c>
      <c r="O1173" s="283">
        <v>44756</v>
      </c>
      <c r="P1173" s="283">
        <v>44755</v>
      </c>
      <c r="Q1173" s="284">
        <v>44756</v>
      </c>
      <c r="R1173" s="285" t="s">
        <v>4495</v>
      </c>
      <c r="S1173" s="284"/>
      <c r="T1173" s="286" t="s">
        <v>623</v>
      </c>
      <c r="U1173" s="291" t="s">
        <v>5599</v>
      </c>
      <c r="V1173" s="135" t="s">
        <v>5599</v>
      </c>
      <c r="W1173" s="276" t="s">
        <v>7804</v>
      </c>
    </row>
    <row r="1174" spans="1:23" s="272" customFormat="1" ht="18" customHeight="1" x14ac:dyDescent="0.3">
      <c r="A1174" s="295" t="s">
        <v>3627</v>
      </c>
      <c r="B1174" s="86">
        <v>5197928</v>
      </c>
      <c r="C1174" s="277" t="s">
        <v>8051</v>
      </c>
      <c r="D1174" s="293">
        <v>44755</v>
      </c>
      <c r="E1174" s="279" t="s">
        <v>594</v>
      </c>
      <c r="F1174" s="327">
        <v>44755</v>
      </c>
      <c r="G1174" s="328" t="s">
        <v>7785</v>
      </c>
      <c r="H1174" s="328" t="s">
        <v>6186</v>
      </c>
      <c r="I1174" s="281" t="s">
        <v>8538</v>
      </c>
      <c r="J1174" s="285" t="s">
        <v>626</v>
      </c>
      <c r="K1174" s="281" t="s">
        <v>9003</v>
      </c>
      <c r="L1174" s="328" t="s">
        <v>52</v>
      </c>
      <c r="M1174" s="328" t="s">
        <v>7786</v>
      </c>
      <c r="N1174" s="282">
        <v>44774</v>
      </c>
      <c r="O1174" s="283">
        <v>44767</v>
      </c>
      <c r="P1174" s="283">
        <v>44764</v>
      </c>
      <c r="Q1174" s="284">
        <v>44768</v>
      </c>
      <c r="R1174" s="285" t="s">
        <v>6464</v>
      </c>
      <c r="S1174" s="284"/>
      <c r="T1174" s="286" t="s">
        <v>605</v>
      </c>
      <c r="U1174" s="291" t="s">
        <v>5599</v>
      </c>
      <c r="V1174" s="291" t="s">
        <v>3366</v>
      </c>
      <c r="W1174" s="276" t="s">
        <v>7805</v>
      </c>
    </row>
    <row r="1175" spans="1:23" s="272" customFormat="1" ht="18" customHeight="1" x14ac:dyDescent="0.3">
      <c r="A1175" s="295" t="s">
        <v>5</v>
      </c>
      <c r="B1175" s="83" t="s">
        <v>319</v>
      </c>
      <c r="C1175" s="277"/>
      <c r="D1175" s="293"/>
      <c r="E1175" s="279"/>
      <c r="F1175" s="327">
        <v>44755</v>
      </c>
      <c r="G1175" s="328" t="s">
        <v>7787</v>
      </c>
      <c r="H1175" s="328" t="s">
        <v>4126</v>
      </c>
      <c r="I1175" s="281" t="s">
        <v>8538</v>
      </c>
      <c r="J1175" s="285" t="s">
        <v>45</v>
      </c>
      <c r="K1175" s="281" t="s">
        <v>9009</v>
      </c>
      <c r="L1175" s="328" t="s">
        <v>20</v>
      </c>
      <c r="M1175" s="328" t="s">
        <v>7788</v>
      </c>
      <c r="N1175" s="282"/>
      <c r="O1175" s="283"/>
      <c r="P1175" s="283"/>
      <c r="Q1175" s="284"/>
      <c r="R1175" s="285" t="s">
        <v>4495</v>
      </c>
      <c r="S1175" s="284"/>
      <c r="T1175" s="286" t="s">
        <v>623</v>
      </c>
      <c r="U1175" s="291" t="s">
        <v>5599</v>
      </c>
      <c r="V1175" s="135"/>
      <c r="W1175" s="276" t="s">
        <v>7806</v>
      </c>
    </row>
    <row r="1176" spans="1:23" s="272" customFormat="1" ht="18" customHeight="1" x14ac:dyDescent="0.3">
      <c r="A1176" s="295" t="s">
        <v>1581</v>
      </c>
      <c r="B1176" s="276" t="s">
        <v>630</v>
      </c>
      <c r="C1176" s="277" t="s">
        <v>630</v>
      </c>
      <c r="D1176" s="293">
        <v>44772</v>
      </c>
      <c r="E1176" s="279" t="s">
        <v>630</v>
      </c>
      <c r="F1176" s="327">
        <v>44755</v>
      </c>
      <c r="G1176" s="328" t="s">
        <v>7789</v>
      </c>
      <c r="H1176" s="328" t="s">
        <v>175</v>
      </c>
      <c r="I1176" s="281" t="s">
        <v>8863</v>
      </c>
      <c r="J1176" s="285" t="s">
        <v>18</v>
      </c>
      <c r="K1176" s="281" t="s">
        <v>9005</v>
      </c>
      <c r="L1176" s="328" t="s">
        <v>11</v>
      </c>
      <c r="M1176" s="328" t="s">
        <v>7790</v>
      </c>
      <c r="N1176" s="282" t="s">
        <v>1253</v>
      </c>
      <c r="O1176" s="283" t="s">
        <v>1253</v>
      </c>
      <c r="P1176" s="283" t="s">
        <v>1253</v>
      </c>
      <c r="Q1176" s="284" t="s">
        <v>1253</v>
      </c>
      <c r="R1176" s="285" t="s">
        <v>4686</v>
      </c>
      <c r="S1176" s="280" t="s">
        <v>1253</v>
      </c>
      <c r="T1176" s="286" t="s">
        <v>605</v>
      </c>
      <c r="U1176" s="291" t="s">
        <v>5599</v>
      </c>
      <c r="V1176" s="135"/>
      <c r="W1176" s="276" t="s">
        <v>630</v>
      </c>
    </row>
    <row r="1177" spans="1:23" s="272" customFormat="1" ht="18" customHeight="1" x14ac:dyDescent="0.3">
      <c r="A1177" s="295" t="s">
        <v>3627</v>
      </c>
      <c r="B1177" s="83">
        <v>5205956</v>
      </c>
      <c r="C1177" s="277" t="s">
        <v>7841</v>
      </c>
      <c r="D1177" s="293">
        <v>44756</v>
      </c>
      <c r="E1177" s="279" t="s">
        <v>594</v>
      </c>
      <c r="F1177" s="327">
        <v>44755</v>
      </c>
      <c r="G1177" s="328" t="s">
        <v>7791</v>
      </c>
      <c r="H1177" s="328" t="s">
        <v>6186</v>
      </c>
      <c r="I1177" s="281" t="s">
        <v>8538</v>
      </c>
      <c r="J1177" s="285" t="s">
        <v>45</v>
      </c>
      <c r="K1177" s="281" t="s">
        <v>9009</v>
      </c>
      <c r="L1177" s="328" t="s">
        <v>20</v>
      </c>
      <c r="M1177" s="328" t="s">
        <v>7792</v>
      </c>
      <c r="N1177" s="282">
        <v>44766</v>
      </c>
      <c r="O1177" s="283">
        <v>44764</v>
      </c>
      <c r="P1177" s="283">
        <v>44760</v>
      </c>
      <c r="Q1177" s="284">
        <v>44764</v>
      </c>
      <c r="R1177" s="285" t="s">
        <v>4482</v>
      </c>
      <c r="S1177" s="284"/>
      <c r="T1177" s="286" t="s">
        <v>1648</v>
      </c>
      <c r="U1177" s="291" t="s">
        <v>5599</v>
      </c>
      <c r="V1177" s="135" t="s">
        <v>5599</v>
      </c>
      <c r="W1177" s="276" t="s">
        <v>7807</v>
      </c>
    </row>
    <row r="1178" spans="1:23" s="272" customFormat="1" ht="18" customHeight="1" x14ac:dyDescent="0.3">
      <c r="A1178" s="295" t="s">
        <v>3627</v>
      </c>
      <c r="B1178" s="86">
        <v>5198515</v>
      </c>
      <c r="C1178" s="277" t="s">
        <v>7834</v>
      </c>
      <c r="D1178" s="293">
        <v>44756</v>
      </c>
      <c r="E1178" s="279" t="s">
        <v>594</v>
      </c>
      <c r="F1178" s="327">
        <v>44755</v>
      </c>
      <c r="G1178" s="330" t="s">
        <v>8352</v>
      </c>
      <c r="H1178" s="328" t="s">
        <v>4126</v>
      </c>
      <c r="I1178" s="281" t="s">
        <v>8538</v>
      </c>
      <c r="J1178" s="285" t="s">
        <v>45</v>
      </c>
      <c r="K1178" s="281" t="s">
        <v>9009</v>
      </c>
      <c r="L1178" s="328" t="s">
        <v>11</v>
      </c>
      <c r="M1178" s="328" t="s">
        <v>7793</v>
      </c>
      <c r="N1178" s="282">
        <v>44783</v>
      </c>
      <c r="O1178" s="283">
        <v>44776</v>
      </c>
      <c r="P1178" s="283">
        <v>44772</v>
      </c>
      <c r="Q1178" s="284">
        <v>44772</v>
      </c>
      <c r="R1178" s="285" t="s">
        <v>4482</v>
      </c>
      <c r="S1178" s="284"/>
      <c r="T1178" s="286" t="s">
        <v>623</v>
      </c>
      <c r="U1178" s="291" t="s">
        <v>5599</v>
      </c>
      <c r="V1178" s="291" t="s">
        <v>3366</v>
      </c>
      <c r="W1178" s="276" t="s">
        <v>7808</v>
      </c>
    </row>
    <row r="1179" spans="1:23" s="272" customFormat="1" ht="18" customHeight="1" x14ac:dyDescent="0.3">
      <c r="A1179" s="295" t="s">
        <v>3627</v>
      </c>
      <c r="B1179" s="86">
        <v>5174848</v>
      </c>
      <c r="C1179" s="277" t="s">
        <v>7794</v>
      </c>
      <c r="D1179" s="293">
        <v>44756</v>
      </c>
      <c r="E1179" s="279" t="s">
        <v>594</v>
      </c>
      <c r="F1179" s="327">
        <v>44755</v>
      </c>
      <c r="G1179" s="328" t="s">
        <v>7795</v>
      </c>
      <c r="H1179" s="328" t="s">
        <v>7597</v>
      </c>
      <c r="I1179" s="281" t="s">
        <v>17</v>
      </c>
      <c r="J1179" s="285" t="s">
        <v>45</v>
      </c>
      <c r="K1179" s="281" t="s">
        <v>9009</v>
      </c>
      <c r="L1179" s="328" t="s">
        <v>20</v>
      </c>
      <c r="M1179" s="328" t="s">
        <v>7796</v>
      </c>
      <c r="N1179" s="282">
        <v>44758</v>
      </c>
      <c r="O1179" s="283">
        <v>44757</v>
      </c>
      <c r="P1179" s="283">
        <v>44757</v>
      </c>
      <c r="Q1179" s="284">
        <v>44757</v>
      </c>
      <c r="R1179" s="285" t="s">
        <v>4495</v>
      </c>
      <c r="S1179" s="284"/>
      <c r="T1179" s="286" t="s">
        <v>605</v>
      </c>
      <c r="U1179" s="291" t="s">
        <v>5599</v>
      </c>
      <c r="V1179" s="135" t="s">
        <v>5599</v>
      </c>
      <c r="W1179" s="276" t="s">
        <v>7809</v>
      </c>
    </row>
    <row r="1180" spans="1:23" s="272" customFormat="1" ht="18" customHeight="1" x14ac:dyDescent="0.3">
      <c r="A1180" s="295" t="s">
        <v>3627</v>
      </c>
      <c r="B1180" s="86">
        <v>5135595</v>
      </c>
      <c r="C1180" s="277" t="s">
        <v>7797</v>
      </c>
      <c r="D1180" s="293">
        <v>44756</v>
      </c>
      <c r="E1180" s="279" t="s">
        <v>594</v>
      </c>
      <c r="F1180" s="327">
        <v>44756</v>
      </c>
      <c r="G1180" s="328" t="s">
        <v>7798</v>
      </c>
      <c r="H1180" s="328" t="s">
        <v>7474</v>
      </c>
      <c r="I1180" s="281" t="s">
        <v>4644</v>
      </c>
      <c r="J1180" s="285" t="s">
        <v>626</v>
      </c>
      <c r="K1180" s="281" t="s">
        <v>9003</v>
      </c>
      <c r="L1180" s="328" t="s">
        <v>20</v>
      </c>
      <c r="M1180" s="328" t="s">
        <v>7799</v>
      </c>
      <c r="N1180" s="282">
        <v>44779</v>
      </c>
      <c r="O1180" s="283">
        <v>44778</v>
      </c>
      <c r="P1180" s="283">
        <v>44756</v>
      </c>
      <c r="Q1180" s="284">
        <v>44772</v>
      </c>
      <c r="R1180" s="285" t="s">
        <v>4687</v>
      </c>
      <c r="S1180" s="284"/>
      <c r="T1180" s="286" t="s">
        <v>623</v>
      </c>
      <c r="U1180" s="291" t="s">
        <v>5599</v>
      </c>
      <c r="V1180" s="291" t="s">
        <v>3366</v>
      </c>
      <c r="W1180" s="276" t="s">
        <v>7810</v>
      </c>
    </row>
    <row r="1181" spans="1:23" s="272" customFormat="1" ht="18" customHeight="1" x14ac:dyDescent="0.3">
      <c r="A1181" s="295" t="s">
        <v>1581</v>
      </c>
      <c r="B1181" s="276" t="s">
        <v>630</v>
      </c>
      <c r="C1181" s="277" t="s">
        <v>630</v>
      </c>
      <c r="D1181" s="293">
        <v>44795</v>
      </c>
      <c r="E1181" s="279" t="s">
        <v>630</v>
      </c>
      <c r="F1181" s="327">
        <v>44756</v>
      </c>
      <c r="G1181" s="328" t="s">
        <v>7811</v>
      </c>
      <c r="H1181" s="328" t="s">
        <v>37</v>
      </c>
      <c r="I1181" s="281" t="s">
        <v>685</v>
      </c>
      <c r="J1181" s="285" t="s">
        <v>634</v>
      </c>
      <c r="K1181" s="281" t="s">
        <v>9008</v>
      </c>
      <c r="L1181" s="328" t="s">
        <v>20</v>
      </c>
      <c r="M1181" s="328" t="s">
        <v>7812</v>
      </c>
      <c r="N1181" s="282" t="s">
        <v>1253</v>
      </c>
      <c r="O1181" s="283" t="s">
        <v>1253</v>
      </c>
      <c r="P1181" s="283" t="s">
        <v>1253</v>
      </c>
      <c r="Q1181" s="284" t="s">
        <v>1253</v>
      </c>
      <c r="R1181" s="284" t="s">
        <v>1253</v>
      </c>
      <c r="S1181" s="284" t="s">
        <v>1253</v>
      </c>
      <c r="T1181" s="286" t="s">
        <v>605</v>
      </c>
      <c r="U1181" s="291" t="s">
        <v>5599</v>
      </c>
      <c r="V1181" s="135"/>
      <c r="W1181" s="276" t="s">
        <v>7963</v>
      </c>
    </row>
    <row r="1182" spans="1:23" s="272" customFormat="1" ht="18" customHeight="1" x14ac:dyDescent="0.3">
      <c r="A1182" s="295" t="s">
        <v>1581</v>
      </c>
      <c r="B1182" s="276" t="s">
        <v>630</v>
      </c>
      <c r="C1182" s="277" t="s">
        <v>630</v>
      </c>
      <c r="D1182" s="293">
        <v>44786</v>
      </c>
      <c r="E1182" s="279" t="s">
        <v>630</v>
      </c>
      <c r="F1182" s="327">
        <v>44756</v>
      </c>
      <c r="G1182" s="328" t="s">
        <v>7813</v>
      </c>
      <c r="H1182" s="328" t="s">
        <v>92</v>
      </c>
      <c r="I1182" s="281" t="s">
        <v>2454</v>
      </c>
      <c r="J1182" s="285" t="s">
        <v>634</v>
      </c>
      <c r="K1182" s="281" t="s">
        <v>9008</v>
      </c>
      <c r="L1182" s="328" t="s">
        <v>20</v>
      </c>
      <c r="M1182" s="328" t="s">
        <v>7814</v>
      </c>
      <c r="N1182" s="282" t="s">
        <v>1253</v>
      </c>
      <c r="O1182" s="283" t="s">
        <v>1253</v>
      </c>
      <c r="P1182" s="283" t="s">
        <v>1253</v>
      </c>
      <c r="Q1182" s="284" t="s">
        <v>1253</v>
      </c>
      <c r="R1182" s="285" t="s">
        <v>6584</v>
      </c>
      <c r="S1182" s="280" t="s">
        <v>1253</v>
      </c>
      <c r="T1182" s="286" t="s">
        <v>623</v>
      </c>
      <c r="U1182" s="291" t="s">
        <v>5599</v>
      </c>
      <c r="V1182" s="135"/>
      <c r="W1182" s="276" t="s">
        <v>7925</v>
      </c>
    </row>
    <row r="1183" spans="1:23" s="272" customFormat="1" ht="18" customHeight="1" x14ac:dyDescent="0.3">
      <c r="A1183" s="295" t="s">
        <v>5</v>
      </c>
      <c r="B1183" s="83" t="s">
        <v>319</v>
      </c>
      <c r="C1183" s="277"/>
      <c r="D1183" s="293"/>
      <c r="E1183" s="279"/>
      <c r="F1183" s="327">
        <v>44756</v>
      </c>
      <c r="G1183" s="328" t="s">
        <v>7815</v>
      </c>
      <c r="H1183" s="328" t="s">
        <v>32</v>
      </c>
      <c r="I1183" s="281" t="s">
        <v>685</v>
      </c>
      <c r="J1183" s="285" t="s">
        <v>634</v>
      </c>
      <c r="K1183" s="281" t="s">
        <v>9008</v>
      </c>
      <c r="L1183" s="328" t="s">
        <v>11</v>
      </c>
      <c r="M1183" s="328" t="s">
        <v>7816</v>
      </c>
      <c r="N1183" s="282"/>
      <c r="O1183" s="283"/>
      <c r="P1183" s="283"/>
      <c r="Q1183" s="284"/>
      <c r="R1183" s="285"/>
      <c r="S1183" s="284"/>
      <c r="T1183" s="286" t="s">
        <v>623</v>
      </c>
      <c r="U1183" s="291" t="s">
        <v>5599</v>
      </c>
      <c r="V1183" s="135"/>
      <c r="W1183" s="276" t="s">
        <v>7926</v>
      </c>
    </row>
    <row r="1184" spans="1:23" s="272" customFormat="1" ht="18" customHeight="1" x14ac:dyDescent="0.3">
      <c r="A1184" s="295" t="s">
        <v>3627</v>
      </c>
      <c r="B1184" s="83">
        <v>5204102</v>
      </c>
      <c r="C1184" s="277" t="s">
        <v>7842</v>
      </c>
      <c r="D1184" s="293">
        <v>44760</v>
      </c>
      <c r="E1184" s="279" t="s">
        <v>594</v>
      </c>
      <c r="F1184" s="327">
        <v>44757</v>
      </c>
      <c r="G1184" s="328" t="s">
        <v>7818</v>
      </c>
      <c r="H1184" s="328" t="s">
        <v>175</v>
      </c>
      <c r="I1184" s="281" t="s">
        <v>8863</v>
      </c>
      <c r="J1184" s="285" t="s">
        <v>645</v>
      </c>
      <c r="K1184" s="281" t="s">
        <v>9002</v>
      </c>
      <c r="L1184" s="328" t="s">
        <v>20</v>
      </c>
      <c r="M1184" s="328" t="s">
        <v>7819</v>
      </c>
      <c r="N1184" s="282">
        <v>44763</v>
      </c>
      <c r="O1184" s="283">
        <v>44762</v>
      </c>
      <c r="P1184" s="283">
        <v>44760</v>
      </c>
      <c r="Q1184" s="284">
        <v>44762</v>
      </c>
      <c r="R1184" s="285" t="s">
        <v>4490</v>
      </c>
      <c r="S1184" s="284"/>
      <c r="T1184" s="286" t="s">
        <v>605</v>
      </c>
      <c r="U1184" s="291" t="s">
        <v>5599</v>
      </c>
      <c r="V1184" s="135" t="s">
        <v>5599</v>
      </c>
      <c r="W1184" s="276" t="s">
        <v>7927</v>
      </c>
    </row>
    <row r="1185" spans="1:23" s="272" customFormat="1" ht="18" customHeight="1" x14ac:dyDescent="0.3">
      <c r="A1185" s="295" t="s">
        <v>3627</v>
      </c>
      <c r="B1185" s="8">
        <v>5243155</v>
      </c>
      <c r="C1185" s="277" t="s">
        <v>8470</v>
      </c>
      <c r="D1185" s="293">
        <v>44779</v>
      </c>
      <c r="E1185" s="279" t="s">
        <v>594</v>
      </c>
      <c r="F1185" s="327">
        <v>44757</v>
      </c>
      <c r="G1185" s="328" t="s">
        <v>7820</v>
      </c>
      <c r="H1185" s="328" t="s">
        <v>25</v>
      </c>
      <c r="I1185" s="281" t="s">
        <v>17</v>
      </c>
      <c r="J1185" s="285" t="s">
        <v>38</v>
      </c>
      <c r="K1185" s="281" t="s">
        <v>9001</v>
      </c>
      <c r="L1185" s="328" t="s">
        <v>20</v>
      </c>
      <c r="M1185" s="328" t="s">
        <v>7821</v>
      </c>
      <c r="N1185" s="282">
        <v>44798</v>
      </c>
      <c r="O1185" s="283">
        <v>44792</v>
      </c>
      <c r="P1185" s="283">
        <v>44785</v>
      </c>
      <c r="Q1185" s="284">
        <v>44792</v>
      </c>
      <c r="R1185" s="285" t="s">
        <v>4486</v>
      </c>
      <c r="S1185" s="284"/>
      <c r="T1185" s="286" t="s">
        <v>623</v>
      </c>
      <c r="U1185" s="291" t="s">
        <v>5599</v>
      </c>
      <c r="V1185" s="291" t="s">
        <v>3366</v>
      </c>
      <c r="W1185" s="276" t="s">
        <v>7928</v>
      </c>
    </row>
    <row r="1186" spans="1:23" s="272" customFormat="1" ht="18" customHeight="1" x14ac:dyDescent="0.3">
      <c r="A1186" s="295" t="s">
        <v>3627</v>
      </c>
      <c r="B1186" s="92">
        <v>5182755</v>
      </c>
      <c r="C1186" s="277" t="s">
        <v>8052</v>
      </c>
      <c r="D1186" s="293">
        <v>44763</v>
      </c>
      <c r="E1186" s="279" t="s">
        <v>594</v>
      </c>
      <c r="F1186" s="327">
        <v>44757</v>
      </c>
      <c r="G1186" s="328" t="s">
        <v>7822</v>
      </c>
      <c r="H1186" s="328" t="s">
        <v>4712</v>
      </c>
      <c r="I1186" s="281" t="s">
        <v>17</v>
      </c>
      <c r="J1186" s="285" t="s">
        <v>45</v>
      </c>
      <c r="K1186" s="281" t="s">
        <v>9009</v>
      </c>
      <c r="L1186" s="328" t="s">
        <v>20</v>
      </c>
      <c r="M1186" s="328" t="s">
        <v>7823</v>
      </c>
      <c r="N1186" s="282">
        <v>44777</v>
      </c>
      <c r="O1186" s="283">
        <v>44765</v>
      </c>
      <c r="P1186" s="283">
        <v>44763</v>
      </c>
      <c r="Q1186" s="284">
        <v>44771</v>
      </c>
      <c r="R1186" s="285" t="s">
        <v>4495</v>
      </c>
      <c r="S1186" s="284"/>
      <c r="T1186" s="286" t="s">
        <v>2564</v>
      </c>
      <c r="U1186" s="291" t="s">
        <v>5599</v>
      </c>
      <c r="V1186" s="291" t="s">
        <v>3366</v>
      </c>
      <c r="W1186" s="276" t="s">
        <v>7929</v>
      </c>
    </row>
    <row r="1187" spans="1:23" s="272" customFormat="1" ht="18" customHeight="1" x14ac:dyDescent="0.3">
      <c r="A1187" s="295" t="s">
        <v>3627</v>
      </c>
      <c r="B1187" s="86">
        <v>5214822</v>
      </c>
      <c r="C1187" s="277" t="s">
        <v>8338</v>
      </c>
      <c r="D1187" s="293">
        <v>44772</v>
      </c>
      <c r="E1187" s="279" t="s">
        <v>594</v>
      </c>
      <c r="F1187" s="327">
        <v>44757</v>
      </c>
      <c r="G1187" s="328" t="s">
        <v>7824</v>
      </c>
      <c r="H1187" s="328" t="s">
        <v>50</v>
      </c>
      <c r="I1187" s="281" t="s">
        <v>17</v>
      </c>
      <c r="J1187" s="285" t="s">
        <v>45</v>
      </c>
      <c r="K1187" s="281" t="s">
        <v>9009</v>
      </c>
      <c r="L1187" s="328" t="s">
        <v>20</v>
      </c>
      <c r="M1187" s="328" t="s">
        <v>7825</v>
      </c>
      <c r="N1187" s="282">
        <v>44781</v>
      </c>
      <c r="O1187" s="283">
        <v>44778</v>
      </c>
      <c r="P1187" s="283">
        <v>44772</v>
      </c>
      <c r="Q1187" s="284">
        <v>44775</v>
      </c>
      <c r="R1187" s="285" t="s">
        <v>4495</v>
      </c>
      <c r="S1187" s="284"/>
      <c r="T1187" s="286" t="s">
        <v>609</v>
      </c>
      <c r="U1187" s="291" t="s">
        <v>5599</v>
      </c>
      <c r="V1187" s="291" t="s">
        <v>3366</v>
      </c>
      <c r="W1187" s="276" t="s">
        <v>7930</v>
      </c>
    </row>
    <row r="1188" spans="1:23" s="272" customFormat="1" ht="18" customHeight="1" x14ac:dyDescent="0.3">
      <c r="A1188" s="295" t="s">
        <v>1581</v>
      </c>
      <c r="B1188" s="276" t="s">
        <v>630</v>
      </c>
      <c r="C1188" s="277" t="s">
        <v>630</v>
      </c>
      <c r="D1188" s="293">
        <v>44774</v>
      </c>
      <c r="E1188" s="279" t="s">
        <v>630</v>
      </c>
      <c r="F1188" s="327">
        <v>44757</v>
      </c>
      <c r="G1188" s="328" t="s">
        <v>7826</v>
      </c>
      <c r="H1188" s="328" t="s">
        <v>102</v>
      </c>
      <c r="I1188" s="281" t="s">
        <v>685</v>
      </c>
      <c r="J1188" s="285" t="s">
        <v>18</v>
      </c>
      <c r="K1188" s="281" t="s">
        <v>9005</v>
      </c>
      <c r="L1188" s="328" t="s">
        <v>11</v>
      </c>
      <c r="M1188" s="328" t="s">
        <v>7827</v>
      </c>
      <c r="N1188" s="282" t="s">
        <v>1253</v>
      </c>
      <c r="O1188" s="283" t="s">
        <v>1253</v>
      </c>
      <c r="P1188" s="283" t="s">
        <v>1253</v>
      </c>
      <c r="Q1188" s="284" t="s">
        <v>1253</v>
      </c>
      <c r="R1188" s="285" t="s">
        <v>6708</v>
      </c>
      <c r="S1188" s="280" t="s">
        <v>1253</v>
      </c>
      <c r="T1188" s="286" t="s">
        <v>623</v>
      </c>
      <c r="U1188" s="291" t="s">
        <v>5599</v>
      </c>
      <c r="V1188" s="135"/>
      <c r="W1188" s="276" t="s">
        <v>630</v>
      </c>
    </row>
    <row r="1189" spans="1:23" s="272" customFormat="1" ht="18" customHeight="1" x14ac:dyDescent="0.3">
      <c r="A1189" s="295" t="s">
        <v>1581</v>
      </c>
      <c r="B1189" s="276" t="s">
        <v>630</v>
      </c>
      <c r="C1189" s="277" t="s">
        <v>630</v>
      </c>
      <c r="D1189" s="293">
        <v>44795</v>
      </c>
      <c r="E1189" s="279" t="s">
        <v>630</v>
      </c>
      <c r="F1189" s="327">
        <v>44758</v>
      </c>
      <c r="G1189" s="328" t="s">
        <v>7843</v>
      </c>
      <c r="H1189" s="330" t="s">
        <v>37</v>
      </c>
      <c r="I1189" s="281" t="s">
        <v>685</v>
      </c>
      <c r="J1189" s="285" t="s">
        <v>2943</v>
      </c>
      <c r="K1189" s="281">
        <v>2400000</v>
      </c>
      <c r="L1189" s="328" t="s">
        <v>11</v>
      </c>
      <c r="M1189" s="328" t="s">
        <v>7844</v>
      </c>
      <c r="N1189" s="282" t="s">
        <v>1253</v>
      </c>
      <c r="O1189" s="283" t="s">
        <v>1253</v>
      </c>
      <c r="P1189" s="283" t="s">
        <v>1253</v>
      </c>
      <c r="Q1189" s="284" t="s">
        <v>1253</v>
      </c>
      <c r="R1189" s="285" t="s">
        <v>6447</v>
      </c>
      <c r="S1189" s="284"/>
      <c r="T1189" s="286" t="s">
        <v>623</v>
      </c>
      <c r="U1189" s="291" t="s">
        <v>5599</v>
      </c>
      <c r="V1189" s="135"/>
      <c r="W1189" s="276" t="s">
        <v>7964</v>
      </c>
    </row>
    <row r="1190" spans="1:23" s="272" customFormat="1" ht="18" customHeight="1" x14ac:dyDescent="0.3">
      <c r="A1190" s="295" t="s">
        <v>3627</v>
      </c>
      <c r="B1190" s="83">
        <v>5079779</v>
      </c>
      <c r="C1190" s="277" t="s">
        <v>7845</v>
      </c>
      <c r="D1190" s="293">
        <v>44760</v>
      </c>
      <c r="E1190" s="279" t="s">
        <v>594</v>
      </c>
      <c r="F1190" s="327">
        <v>44758</v>
      </c>
      <c r="G1190" s="328" t="s">
        <v>7846</v>
      </c>
      <c r="H1190" s="328" t="s">
        <v>116</v>
      </c>
      <c r="I1190" s="281" t="s">
        <v>2454</v>
      </c>
      <c r="J1190" s="285" t="s">
        <v>18</v>
      </c>
      <c r="K1190" s="281" t="s">
        <v>9005</v>
      </c>
      <c r="L1190" s="328" t="s">
        <v>20</v>
      </c>
      <c r="M1190" s="328" t="s">
        <v>7847</v>
      </c>
      <c r="N1190" s="282">
        <v>44774</v>
      </c>
      <c r="O1190" s="283">
        <v>44767</v>
      </c>
      <c r="P1190" s="283">
        <v>44763</v>
      </c>
      <c r="Q1190" s="284">
        <v>44768</v>
      </c>
      <c r="R1190" s="285" t="s">
        <v>4685</v>
      </c>
      <c r="S1190" s="284"/>
      <c r="T1190" s="286" t="s">
        <v>623</v>
      </c>
      <c r="U1190" s="291" t="s">
        <v>5599</v>
      </c>
      <c r="V1190" s="291" t="s">
        <v>3366</v>
      </c>
      <c r="W1190" s="276" t="s">
        <v>7931</v>
      </c>
    </row>
    <row r="1191" spans="1:23" s="272" customFormat="1" ht="18" customHeight="1" x14ac:dyDescent="0.3">
      <c r="A1191" s="295" t="s">
        <v>3627</v>
      </c>
      <c r="B1191" s="328">
        <v>5257133</v>
      </c>
      <c r="C1191" s="277" t="s">
        <v>8773</v>
      </c>
      <c r="D1191" s="293">
        <v>44796</v>
      </c>
      <c r="E1191" s="279" t="s">
        <v>594</v>
      </c>
      <c r="F1191" s="327">
        <v>44758</v>
      </c>
      <c r="G1191" s="328" t="s">
        <v>7848</v>
      </c>
      <c r="H1191" s="328" t="s">
        <v>686</v>
      </c>
      <c r="I1191" s="281" t="s">
        <v>8862</v>
      </c>
      <c r="J1191" s="285" t="s">
        <v>626</v>
      </c>
      <c r="K1191" s="281" t="s">
        <v>9003</v>
      </c>
      <c r="L1191" s="328" t="s">
        <v>52</v>
      </c>
      <c r="M1191" s="328" t="s">
        <v>7849</v>
      </c>
      <c r="N1191" s="282">
        <v>44804</v>
      </c>
      <c r="O1191" s="283">
        <v>44800</v>
      </c>
      <c r="P1191" s="283">
        <v>44796</v>
      </c>
      <c r="Q1191" s="284">
        <v>44802</v>
      </c>
      <c r="R1191" s="285" t="s">
        <v>6464</v>
      </c>
      <c r="S1191" s="284"/>
      <c r="T1191" s="286" t="s">
        <v>623</v>
      </c>
      <c r="U1191" s="291" t="s">
        <v>5599</v>
      </c>
      <c r="V1191" s="291" t="s">
        <v>3366</v>
      </c>
      <c r="W1191" s="276" t="s">
        <v>7965</v>
      </c>
    </row>
    <row r="1192" spans="1:23" s="272" customFormat="1" ht="18" customHeight="1" x14ac:dyDescent="0.3">
      <c r="A1192" s="295" t="s">
        <v>3627</v>
      </c>
      <c r="B1192" s="83">
        <v>5122490</v>
      </c>
      <c r="C1192" s="277" t="s">
        <v>7714</v>
      </c>
      <c r="D1192" s="293">
        <v>44760</v>
      </c>
      <c r="E1192" s="279" t="s">
        <v>594</v>
      </c>
      <c r="F1192" s="327">
        <v>44758</v>
      </c>
      <c r="G1192" s="328" t="s">
        <v>7850</v>
      </c>
      <c r="H1192" s="328" t="s">
        <v>102</v>
      </c>
      <c r="I1192" s="281" t="s">
        <v>685</v>
      </c>
      <c r="J1192" s="285" t="s">
        <v>38</v>
      </c>
      <c r="K1192" s="281" t="s">
        <v>9001</v>
      </c>
      <c r="L1192" s="328" t="s">
        <v>20</v>
      </c>
      <c r="M1192" s="328" t="s">
        <v>7851</v>
      </c>
      <c r="N1192" s="282">
        <v>44763</v>
      </c>
      <c r="O1192" s="283">
        <v>44762</v>
      </c>
      <c r="P1192" s="283">
        <v>44761</v>
      </c>
      <c r="Q1192" s="284">
        <v>44762</v>
      </c>
      <c r="R1192" s="285" t="s">
        <v>4489</v>
      </c>
      <c r="S1192" s="284"/>
      <c r="T1192" s="286" t="s">
        <v>605</v>
      </c>
      <c r="U1192" s="291" t="s">
        <v>5599</v>
      </c>
      <c r="V1192" s="135" t="s">
        <v>5599</v>
      </c>
      <c r="W1192" s="276" t="s">
        <v>7932</v>
      </c>
    </row>
    <row r="1193" spans="1:23" s="272" customFormat="1" ht="18" customHeight="1" x14ac:dyDescent="0.3">
      <c r="A1193" s="295" t="s">
        <v>3627</v>
      </c>
      <c r="B1193" s="328">
        <v>5213849</v>
      </c>
      <c r="C1193" s="277" t="s">
        <v>8091</v>
      </c>
      <c r="D1193" s="293">
        <v>44763</v>
      </c>
      <c r="E1193" s="279" t="s">
        <v>594</v>
      </c>
      <c r="F1193" s="327">
        <v>44758</v>
      </c>
      <c r="G1193" s="328" t="s">
        <v>7852</v>
      </c>
      <c r="H1193" s="328" t="s">
        <v>102</v>
      </c>
      <c r="I1193" s="281" t="s">
        <v>685</v>
      </c>
      <c r="J1193" s="285" t="s">
        <v>38</v>
      </c>
      <c r="K1193" s="281" t="s">
        <v>9001</v>
      </c>
      <c r="L1193" s="328" t="s">
        <v>20</v>
      </c>
      <c r="M1193" s="328" t="s">
        <v>7853</v>
      </c>
      <c r="N1193" s="282">
        <v>44772</v>
      </c>
      <c r="O1193" s="283">
        <v>44769</v>
      </c>
      <c r="P1193" s="283">
        <v>44765</v>
      </c>
      <c r="Q1193" s="284">
        <v>44769</v>
      </c>
      <c r="R1193" s="285" t="s">
        <v>4489</v>
      </c>
      <c r="S1193" s="284"/>
      <c r="T1193" s="286" t="s">
        <v>605</v>
      </c>
      <c r="U1193" s="291" t="s">
        <v>5599</v>
      </c>
      <c r="V1193" s="135" t="s">
        <v>5599</v>
      </c>
      <c r="W1193" s="276" t="s">
        <v>7933</v>
      </c>
    </row>
    <row r="1194" spans="1:23" s="272" customFormat="1" ht="18" customHeight="1" x14ac:dyDescent="0.3">
      <c r="A1194" s="295" t="s">
        <v>1581</v>
      </c>
      <c r="B1194" s="276" t="s">
        <v>630</v>
      </c>
      <c r="C1194" s="277" t="s">
        <v>630</v>
      </c>
      <c r="D1194" s="293">
        <v>44764</v>
      </c>
      <c r="E1194" s="279" t="s">
        <v>630</v>
      </c>
      <c r="F1194" s="327">
        <v>44759</v>
      </c>
      <c r="G1194" s="328" t="s">
        <v>7854</v>
      </c>
      <c r="H1194" s="328" t="s">
        <v>32</v>
      </c>
      <c r="I1194" s="281" t="s">
        <v>685</v>
      </c>
      <c r="J1194" s="285" t="s">
        <v>18</v>
      </c>
      <c r="K1194" s="281" t="s">
        <v>9005</v>
      </c>
      <c r="L1194" s="328" t="s">
        <v>11</v>
      </c>
      <c r="M1194" s="328" t="s">
        <v>7855</v>
      </c>
      <c r="N1194" s="282" t="s">
        <v>1253</v>
      </c>
      <c r="O1194" s="283" t="s">
        <v>1253</v>
      </c>
      <c r="P1194" s="283" t="s">
        <v>1253</v>
      </c>
      <c r="Q1194" s="284" t="s">
        <v>1253</v>
      </c>
      <c r="R1194" s="285" t="s">
        <v>4686</v>
      </c>
      <c r="S1194" s="280" t="s">
        <v>1253</v>
      </c>
      <c r="T1194" s="286" t="s">
        <v>623</v>
      </c>
      <c r="U1194" s="291" t="s">
        <v>5599</v>
      </c>
      <c r="V1194" s="135"/>
      <c r="W1194" s="276" t="s">
        <v>630</v>
      </c>
    </row>
    <row r="1195" spans="1:23" s="272" customFormat="1" ht="18" customHeight="1" x14ac:dyDescent="0.3">
      <c r="A1195" s="295" t="s">
        <v>3627</v>
      </c>
      <c r="B1195" s="83">
        <v>5168037</v>
      </c>
      <c r="C1195" s="277" t="s">
        <v>7856</v>
      </c>
      <c r="D1195" s="293">
        <v>44760</v>
      </c>
      <c r="E1195" s="279" t="s">
        <v>594</v>
      </c>
      <c r="F1195" s="327">
        <v>44759</v>
      </c>
      <c r="G1195" s="328" t="s">
        <v>7857</v>
      </c>
      <c r="H1195" s="328" t="s">
        <v>4126</v>
      </c>
      <c r="I1195" s="281" t="s">
        <v>8538</v>
      </c>
      <c r="J1195" s="285" t="s">
        <v>38</v>
      </c>
      <c r="K1195" s="281" t="s">
        <v>9001</v>
      </c>
      <c r="L1195" s="328" t="s">
        <v>20</v>
      </c>
      <c r="M1195" s="328" t="s">
        <v>7858</v>
      </c>
      <c r="N1195" s="282">
        <v>44770</v>
      </c>
      <c r="O1195" s="283">
        <v>44767</v>
      </c>
      <c r="P1195" s="283">
        <v>44763</v>
      </c>
      <c r="Q1195" s="284">
        <v>44768</v>
      </c>
      <c r="R1195" s="285" t="s">
        <v>4489</v>
      </c>
      <c r="S1195" s="284"/>
      <c r="T1195" s="286" t="s">
        <v>2564</v>
      </c>
      <c r="U1195" s="291" t="s">
        <v>5599</v>
      </c>
      <c r="V1195" s="135" t="s">
        <v>5599</v>
      </c>
      <c r="W1195" s="276" t="s">
        <v>7934</v>
      </c>
    </row>
    <row r="1196" spans="1:23" s="272" customFormat="1" ht="18" customHeight="1" x14ac:dyDescent="0.3">
      <c r="A1196" s="295" t="s">
        <v>1581</v>
      </c>
      <c r="B1196" s="276" t="s">
        <v>630</v>
      </c>
      <c r="C1196" s="277" t="s">
        <v>630</v>
      </c>
      <c r="D1196" s="293">
        <v>44772</v>
      </c>
      <c r="E1196" s="279" t="s">
        <v>630</v>
      </c>
      <c r="F1196" s="327">
        <v>44759</v>
      </c>
      <c r="G1196" s="328" t="s">
        <v>7859</v>
      </c>
      <c r="H1196" s="328" t="s">
        <v>232</v>
      </c>
      <c r="I1196" s="281" t="s">
        <v>8863</v>
      </c>
      <c r="J1196" s="285" t="s">
        <v>2943</v>
      </c>
      <c r="K1196" s="281">
        <v>2400000</v>
      </c>
      <c r="L1196" s="328" t="s">
        <v>40</v>
      </c>
      <c r="M1196" s="328" t="s">
        <v>7860</v>
      </c>
      <c r="N1196" s="282" t="s">
        <v>1253</v>
      </c>
      <c r="O1196" s="283" t="s">
        <v>1253</v>
      </c>
      <c r="P1196" s="283" t="s">
        <v>1253</v>
      </c>
      <c r="Q1196" s="284" t="s">
        <v>1253</v>
      </c>
      <c r="R1196" s="285" t="s">
        <v>6447</v>
      </c>
      <c r="S1196" s="280" t="s">
        <v>1253</v>
      </c>
      <c r="T1196" s="286" t="s">
        <v>605</v>
      </c>
      <c r="U1196" s="291" t="s">
        <v>5599</v>
      </c>
      <c r="V1196" s="135"/>
      <c r="W1196" s="276" t="s">
        <v>630</v>
      </c>
    </row>
    <row r="1197" spans="1:23" s="272" customFormat="1" ht="18" customHeight="1" x14ac:dyDescent="0.3">
      <c r="A1197" s="295" t="s">
        <v>1581</v>
      </c>
      <c r="B1197" s="276" t="s">
        <v>630</v>
      </c>
      <c r="C1197" s="277" t="s">
        <v>630</v>
      </c>
      <c r="D1197" s="293">
        <v>44763</v>
      </c>
      <c r="E1197" s="279" t="s">
        <v>630</v>
      </c>
      <c r="F1197" s="327">
        <v>44759</v>
      </c>
      <c r="G1197" s="328" t="s">
        <v>7861</v>
      </c>
      <c r="H1197" s="328" t="s">
        <v>3567</v>
      </c>
      <c r="I1197" s="281" t="s">
        <v>685</v>
      </c>
      <c r="J1197" s="285" t="s">
        <v>2943</v>
      </c>
      <c r="K1197" s="281">
        <v>2400000</v>
      </c>
      <c r="L1197" s="328" t="s">
        <v>20</v>
      </c>
      <c r="M1197" s="328" t="s">
        <v>7862</v>
      </c>
      <c r="N1197" s="282" t="s">
        <v>1253</v>
      </c>
      <c r="O1197" s="283" t="s">
        <v>1253</v>
      </c>
      <c r="P1197" s="283" t="s">
        <v>1253</v>
      </c>
      <c r="Q1197" s="284" t="s">
        <v>1253</v>
      </c>
      <c r="R1197" s="285" t="s">
        <v>6518</v>
      </c>
      <c r="S1197" s="280" t="s">
        <v>1253</v>
      </c>
      <c r="T1197" s="286" t="s">
        <v>623</v>
      </c>
      <c r="U1197" s="291" t="s">
        <v>5599</v>
      </c>
      <c r="V1197" s="135"/>
      <c r="W1197" s="276" t="s">
        <v>630</v>
      </c>
    </row>
    <row r="1198" spans="1:23" s="272" customFormat="1" ht="18" customHeight="1" x14ac:dyDescent="0.3">
      <c r="A1198" s="295" t="s">
        <v>3627</v>
      </c>
      <c r="B1198" s="83">
        <v>5182751</v>
      </c>
      <c r="C1198" s="277" t="s">
        <v>7863</v>
      </c>
      <c r="D1198" s="293">
        <v>44760</v>
      </c>
      <c r="E1198" s="279" t="s">
        <v>594</v>
      </c>
      <c r="F1198" s="327">
        <v>44759</v>
      </c>
      <c r="G1198" s="328" t="s">
        <v>7864</v>
      </c>
      <c r="H1198" s="328" t="s">
        <v>175</v>
      </c>
      <c r="I1198" s="281" t="s">
        <v>8863</v>
      </c>
      <c r="J1198" s="285" t="s">
        <v>626</v>
      </c>
      <c r="K1198" s="281" t="s">
        <v>9003</v>
      </c>
      <c r="L1198" s="328" t="s">
        <v>52</v>
      </c>
      <c r="M1198" s="328" t="s">
        <v>7865</v>
      </c>
      <c r="N1198" s="282">
        <v>44766</v>
      </c>
      <c r="O1198" s="283">
        <v>44764</v>
      </c>
      <c r="P1198" s="283">
        <v>44762</v>
      </c>
      <c r="Q1198" s="284">
        <v>44764</v>
      </c>
      <c r="R1198" s="285" t="s">
        <v>4687</v>
      </c>
      <c r="S1198" s="284"/>
      <c r="T1198" s="286" t="s">
        <v>623</v>
      </c>
      <c r="U1198" s="291" t="s">
        <v>5599</v>
      </c>
      <c r="V1198" s="135" t="s">
        <v>5599</v>
      </c>
      <c r="W1198" s="276" t="s">
        <v>7935</v>
      </c>
    </row>
    <row r="1199" spans="1:23" s="272" customFormat="1" ht="18" customHeight="1" x14ac:dyDescent="0.3">
      <c r="A1199" s="295" t="s">
        <v>1581</v>
      </c>
      <c r="B1199" s="276" t="s">
        <v>630</v>
      </c>
      <c r="C1199" s="277" t="s">
        <v>630</v>
      </c>
      <c r="D1199" s="293">
        <v>44795</v>
      </c>
      <c r="E1199" s="279" t="s">
        <v>630</v>
      </c>
      <c r="F1199" s="327">
        <v>44759</v>
      </c>
      <c r="G1199" s="328" t="s">
        <v>7866</v>
      </c>
      <c r="H1199" s="328" t="s">
        <v>3567</v>
      </c>
      <c r="I1199" s="281" t="s">
        <v>685</v>
      </c>
      <c r="J1199" s="285" t="s">
        <v>45</v>
      </c>
      <c r="K1199" s="281" t="s">
        <v>9009</v>
      </c>
      <c r="L1199" s="328" t="s">
        <v>11</v>
      </c>
      <c r="M1199" s="328" t="s">
        <v>7867</v>
      </c>
      <c r="N1199" s="282" t="s">
        <v>1253</v>
      </c>
      <c r="O1199" s="283" t="s">
        <v>1253</v>
      </c>
      <c r="P1199" s="283" t="s">
        <v>1253</v>
      </c>
      <c r="Q1199" s="284" t="s">
        <v>1253</v>
      </c>
      <c r="R1199" s="285" t="s">
        <v>4482</v>
      </c>
      <c r="S1199" s="284"/>
      <c r="T1199" s="286" t="s">
        <v>623</v>
      </c>
      <c r="U1199" s="291" t="s">
        <v>5599</v>
      </c>
      <c r="V1199" s="135"/>
      <c r="W1199" s="276" t="s">
        <v>7936</v>
      </c>
    </row>
    <row r="1200" spans="1:23" s="272" customFormat="1" ht="18" customHeight="1" x14ac:dyDescent="0.3">
      <c r="A1200" s="295" t="s">
        <v>5</v>
      </c>
      <c r="B1200" s="83" t="s">
        <v>319</v>
      </c>
      <c r="C1200" s="277"/>
      <c r="D1200" s="293"/>
      <c r="E1200" s="279"/>
      <c r="F1200" s="327">
        <v>44759</v>
      </c>
      <c r="G1200" s="328" t="s">
        <v>7868</v>
      </c>
      <c r="H1200" s="328" t="s">
        <v>4712</v>
      </c>
      <c r="I1200" s="281" t="s">
        <v>17</v>
      </c>
      <c r="J1200" s="285" t="s">
        <v>626</v>
      </c>
      <c r="K1200" s="281" t="s">
        <v>9003</v>
      </c>
      <c r="L1200" s="328" t="s">
        <v>52</v>
      </c>
      <c r="M1200" s="328" t="s">
        <v>7869</v>
      </c>
      <c r="N1200" s="282"/>
      <c r="O1200" s="283"/>
      <c r="P1200" s="283"/>
      <c r="Q1200" s="284"/>
      <c r="R1200" s="285" t="s">
        <v>6464</v>
      </c>
      <c r="S1200" s="284"/>
      <c r="T1200" s="286" t="s">
        <v>623</v>
      </c>
      <c r="U1200" s="291" t="s">
        <v>5599</v>
      </c>
      <c r="V1200" s="135"/>
      <c r="W1200" s="276" t="s">
        <v>8101</v>
      </c>
    </row>
    <row r="1201" spans="1:23" s="272" customFormat="1" ht="18" customHeight="1" x14ac:dyDescent="0.3">
      <c r="A1201" s="295" t="s">
        <v>5</v>
      </c>
      <c r="B1201" s="83" t="s">
        <v>319</v>
      </c>
      <c r="C1201" s="277"/>
      <c r="D1201" s="293"/>
      <c r="E1201" s="279"/>
      <c r="F1201" s="327">
        <v>44759</v>
      </c>
      <c r="G1201" s="328" t="s">
        <v>7870</v>
      </c>
      <c r="H1201" s="328" t="s">
        <v>686</v>
      </c>
      <c r="I1201" s="281" t="s">
        <v>8862</v>
      </c>
      <c r="J1201" s="285" t="s">
        <v>45</v>
      </c>
      <c r="K1201" s="281" t="s">
        <v>9009</v>
      </c>
      <c r="L1201" s="328" t="s">
        <v>438</v>
      </c>
      <c r="M1201" s="328" t="s">
        <v>7871</v>
      </c>
      <c r="N1201" s="282"/>
      <c r="O1201" s="283"/>
      <c r="P1201" s="283"/>
      <c r="Q1201" s="284"/>
      <c r="R1201" s="285" t="s">
        <v>4482</v>
      </c>
      <c r="S1201" s="284"/>
      <c r="T1201" s="286" t="s">
        <v>605</v>
      </c>
      <c r="U1201" s="291" t="s">
        <v>5599</v>
      </c>
      <c r="V1201" s="135"/>
      <c r="W1201" s="276" t="s">
        <v>7937</v>
      </c>
    </row>
    <row r="1202" spans="1:23" s="272" customFormat="1" ht="18" customHeight="1" x14ac:dyDescent="0.3">
      <c r="A1202" s="295" t="s">
        <v>3627</v>
      </c>
      <c r="B1202" s="83">
        <v>5188268</v>
      </c>
      <c r="C1202" s="277" t="s">
        <v>8053</v>
      </c>
      <c r="D1202" s="293">
        <v>44760</v>
      </c>
      <c r="E1202" s="279" t="s">
        <v>594</v>
      </c>
      <c r="F1202" s="327">
        <v>44760</v>
      </c>
      <c r="G1202" s="328" t="s">
        <v>7966</v>
      </c>
      <c r="H1202" s="328" t="s">
        <v>116</v>
      </c>
      <c r="I1202" s="281" t="s">
        <v>2454</v>
      </c>
      <c r="J1202" s="285" t="s">
        <v>38</v>
      </c>
      <c r="K1202" s="281" t="s">
        <v>9001</v>
      </c>
      <c r="L1202" s="328" t="s">
        <v>20</v>
      </c>
      <c r="M1202" s="328" t="s">
        <v>7967</v>
      </c>
      <c r="N1202" s="282">
        <v>44762</v>
      </c>
      <c r="O1202" s="283">
        <v>44760</v>
      </c>
      <c r="P1202" s="283">
        <v>44760</v>
      </c>
      <c r="Q1202" s="284">
        <v>44760</v>
      </c>
      <c r="R1202" s="285" t="s">
        <v>4489</v>
      </c>
      <c r="S1202" s="284"/>
      <c r="T1202" s="286" t="s">
        <v>605</v>
      </c>
      <c r="U1202" s="291" t="s">
        <v>5599</v>
      </c>
      <c r="V1202" s="135" t="s">
        <v>5599</v>
      </c>
      <c r="W1202" s="276" t="s">
        <v>7968</v>
      </c>
    </row>
    <row r="1203" spans="1:23" s="272" customFormat="1" ht="18" customHeight="1" x14ac:dyDescent="0.3">
      <c r="A1203" s="295" t="s">
        <v>5</v>
      </c>
      <c r="B1203" s="83" t="s">
        <v>319</v>
      </c>
      <c r="C1203" s="277"/>
      <c r="D1203" s="293"/>
      <c r="E1203" s="279"/>
      <c r="F1203" s="327">
        <v>44760</v>
      </c>
      <c r="G1203" s="328" t="s">
        <v>7969</v>
      </c>
      <c r="H1203" s="328" t="s">
        <v>50</v>
      </c>
      <c r="I1203" s="281" t="s">
        <v>17</v>
      </c>
      <c r="J1203" s="285" t="s">
        <v>626</v>
      </c>
      <c r="K1203" s="281" t="s">
        <v>9003</v>
      </c>
      <c r="L1203" s="328" t="s">
        <v>52</v>
      </c>
      <c r="M1203" s="328" t="s">
        <v>7970</v>
      </c>
      <c r="N1203" s="282"/>
      <c r="O1203" s="283"/>
      <c r="P1203" s="283"/>
      <c r="Q1203" s="284"/>
      <c r="R1203" s="285" t="s">
        <v>6464</v>
      </c>
      <c r="S1203" s="284"/>
      <c r="T1203" s="286" t="s">
        <v>623</v>
      </c>
      <c r="U1203" s="291" t="s">
        <v>5599</v>
      </c>
      <c r="V1203" s="135"/>
      <c r="W1203" s="276" t="s">
        <v>7971</v>
      </c>
    </row>
    <row r="1204" spans="1:23" s="272" customFormat="1" ht="18" customHeight="1" x14ac:dyDescent="0.3">
      <c r="A1204" s="295" t="s">
        <v>3627</v>
      </c>
      <c r="B1204" s="83">
        <v>5194807</v>
      </c>
      <c r="C1204" s="277" t="s">
        <v>7726</v>
      </c>
      <c r="D1204" s="293">
        <v>44760</v>
      </c>
      <c r="E1204" s="279" t="s">
        <v>594</v>
      </c>
      <c r="F1204" s="327">
        <v>44760</v>
      </c>
      <c r="G1204" s="328" t="s">
        <v>7972</v>
      </c>
      <c r="H1204" s="328" t="s">
        <v>92</v>
      </c>
      <c r="I1204" s="281" t="s">
        <v>2454</v>
      </c>
      <c r="J1204" s="285" t="s">
        <v>45</v>
      </c>
      <c r="K1204" s="281" t="s">
        <v>9009</v>
      </c>
      <c r="L1204" s="328" t="s">
        <v>11</v>
      </c>
      <c r="M1204" s="328" t="s">
        <v>7973</v>
      </c>
      <c r="N1204" s="282">
        <v>44779</v>
      </c>
      <c r="O1204" s="283">
        <v>44762</v>
      </c>
      <c r="P1204" s="283">
        <v>44760</v>
      </c>
      <c r="Q1204" s="284">
        <v>44765</v>
      </c>
      <c r="R1204" s="285" t="s">
        <v>4482</v>
      </c>
      <c r="S1204" s="284"/>
      <c r="T1204" s="286" t="s">
        <v>605</v>
      </c>
      <c r="U1204" s="291" t="s">
        <v>5599</v>
      </c>
      <c r="V1204" s="291" t="s">
        <v>3366</v>
      </c>
      <c r="W1204" s="276" t="s">
        <v>7974</v>
      </c>
    </row>
    <row r="1205" spans="1:23" s="272" customFormat="1" ht="18" customHeight="1" x14ac:dyDescent="0.3">
      <c r="A1205" s="295" t="s">
        <v>1581</v>
      </c>
      <c r="B1205" s="276" t="s">
        <v>630</v>
      </c>
      <c r="C1205" s="277" t="s">
        <v>630</v>
      </c>
      <c r="D1205" s="293">
        <v>44810</v>
      </c>
      <c r="E1205" s="279" t="s">
        <v>630</v>
      </c>
      <c r="F1205" s="327">
        <v>44760</v>
      </c>
      <c r="G1205" s="328" t="s">
        <v>7975</v>
      </c>
      <c r="H1205" s="328" t="s">
        <v>3708</v>
      </c>
      <c r="I1205" s="281" t="s">
        <v>2454</v>
      </c>
      <c r="J1205" s="285" t="s">
        <v>634</v>
      </c>
      <c r="K1205" s="281" t="s">
        <v>9008</v>
      </c>
      <c r="L1205" s="328" t="s">
        <v>438</v>
      </c>
      <c r="M1205" s="5" t="s">
        <v>7976</v>
      </c>
      <c r="N1205" s="282" t="s">
        <v>1253</v>
      </c>
      <c r="O1205" s="283" t="s">
        <v>1253</v>
      </c>
      <c r="P1205" s="283" t="s">
        <v>1253</v>
      </c>
      <c r="Q1205" s="284" t="s">
        <v>1253</v>
      </c>
      <c r="R1205" s="285" t="s">
        <v>6584</v>
      </c>
      <c r="S1205" s="284"/>
      <c r="T1205" s="286" t="s">
        <v>605</v>
      </c>
      <c r="U1205" s="291" t="s">
        <v>5599</v>
      </c>
      <c r="V1205" s="135"/>
      <c r="W1205" s="276" t="s">
        <v>7977</v>
      </c>
    </row>
    <row r="1206" spans="1:23" s="272" customFormat="1" ht="18" customHeight="1" x14ac:dyDescent="0.3">
      <c r="A1206" s="295" t="s">
        <v>3627</v>
      </c>
      <c r="B1206" s="83">
        <v>5228318</v>
      </c>
      <c r="C1206" s="277" t="s">
        <v>8537</v>
      </c>
      <c r="D1206" s="293">
        <v>44784</v>
      </c>
      <c r="E1206" s="279" t="s">
        <v>594</v>
      </c>
      <c r="F1206" s="327">
        <v>44760</v>
      </c>
      <c r="G1206" s="328" t="s">
        <v>7978</v>
      </c>
      <c r="H1206" s="328" t="s">
        <v>102</v>
      </c>
      <c r="I1206" s="281" t="s">
        <v>685</v>
      </c>
      <c r="J1206" s="285" t="s">
        <v>18</v>
      </c>
      <c r="K1206" s="281" t="s">
        <v>9005</v>
      </c>
      <c r="L1206" s="330" t="s">
        <v>11</v>
      </c>
      <c r="M1206" s="5" t="s">
        <v>7979</v>
      </c>
      <c r="N1206" s="282">
        <v>44797</v>
      </c>
      <c r="O1206" s="283">
        <v>44793</v>
      </c>
      <c r="P1206" s="283">
        <v>44784</v>
      </c>
      <c r="Q1206" s="284">
        <v>44795</v>
      </c>
      <c r="R1206" s="285" t="s">
        <v>4686</v>
      </c>
      <c r="S1206" s="284"/>
      <c r="T1206" s="286" t="s">
        <v>623</v>
      </c>
      <c r="U1206" s="291" t="s">
        <v>5599</v>
      </c>
      <c r="V1206" s="291" t="s">
        <v>3366</v>
      </c>
      <c r="W1206" s="276" t="s">
        <v>7980</v>
      </c>
    </row>
    <row r="1207" spans="1:23" s="272" customFormat="1" ht="18" customHeight="1" x14ac:dyDescent="0.3">
      <c r="A1207" s="295" t="s">
        <v>1581</v>
      </c>
      <c r="B1207" s="276" t="s">
        <v>630</v>
      </c>
      <c r="C1207" s="277" t="s">
        <v>630</v>
      </c>
      <c r="D1207" s="293">
        <v>44774</v>
      </c>
      <c r="E1207" s="279" t="s">
        <v>630</v>
      </c>
      <c r="F1207" s="327">
        <v>44761</v>
      </c>
      <c r="G1207" s="328" t="s">
        <v>7981</v>
      </c>
      <c r="H1207" s="328" t="s">
        <v>116</v>
      </c>
      <c r="I1207" s="281" t="s">
        <v>2454</v>
      </c>
      <c r="J1207" s="285" t="s">
        <v>18</v>
      </c>
      <c r="K1207" s="281" t="s">
        <v>9005</v>
      </c>
      <c r="L1207" s="328" t="s">
        <v>20</v>
      </c>
      <c r="M1207" s="328" t="s">
        <v>7982</v>
      </c>
      <c r="N1207" s="282" t="s">
        <v>1253</v>
      </c>
      <c r="O1207" s="283" t="s">
        <v>1253</v>
      </c>
      <c r="P1207" s="283" t="s">
        <v>1253</v>
      </c>
      <c r="Q1207" s="284" t="s">
        <v>1253</v>
      </c>
      <c r="R1207" s="285" t="s">
        <v>4686</v>
      </c>
      <c r="S1207" s="280" t="s">
        <v>1253</v>
      </c>
      <c r="T1207" s="286" t="s">
        <v>605</v>
      </c>
      <c r="U1207" s="291" t="s">
        <v>5599</v>
      </c>
      <c r="V1207" s="135"/>
      <c r="W1207" s="276" t="s">
        <v>630</v>
      </c>
    </row>
    <row r="1208" spans="1:23" s="272" customFormat="1" ht="18" customHeight="1" x14ac:dyDescent="0.35">
      <c r="A1208" s="295" t="s">
        <v>5</v>
      </c>
      <c r="B1208" s="11">
        <v>5272686</v>
      </c>
      <c r="C1208" s="277" t="s">
        <v>8868</v>
      </c>
      <c r="D1208" s="293">
        <v>44798</v>
      </c>
      <c r="E1208" s="279" t="s">
        <v>594</v>
      </c>
      <c r="F1208" s="327">
        <v>44761</v>
      </c>
      <c r="G1208" s="328" t="s">
        <v>7983</v>
      </c>
      <c r="H1208" s="328" t="s">
        <v>137</v>
      </c>
      <c r="I1208" s="281" t="s">
        <v>17</v>
      </c>
      <c r="J1208" s="285" t="s">
        <v>18</v>
      </c>
      <c r="K1208" s="281" t="s">
        <v>9005</v>
      </c>
      <c r="L1208" s="328" t="s">
        <v>11</v>
      </c>
      <c r="M1208" s="328" t="s">
        <v>7984</v>
      </c>
      <c r="N1208" s="282">
        <v>44808</v>
      </c>
      <c r="O1208" s="283">
        <v>44806</v>
      </c>
      <c r="P1208" s="283">
        <v>44803</v>
      </c>
      <c r="Q1208" s="284">
        <v>44807</v>
      </c>
      <c r="R1208" s="285" t="s">
        <v>4686</v>
      </c>
      <c r="S1208" s="284"/>
      <c r="T1208" s="286" t="s">
        <v>605</v>
      </c>
      <c r="U1208" s="291" t="s">
        <v>5599</v>
      </c>
      <c r="V1208" s="135"/>
      <c r="W1208" s="276" t="s">
        <v>7985</v>
      </c>
    </row>
    <row r="1209" spans="1:23" s="272" customFormat="1" ht="18" customHeight="1" x14ac:dyDescent="0.3">
      <c r="A1209" s="295" t="s">
        <v>1581</v>
      </c>
      <c r="B1209" s="276" t="s">
        <v>630</v>
      </c>
      <c r="C1209" s="277" t="s">
        <v>630</v>
      </c>
      <c r="D1209" s="293">
        <v>44784</v>
      </c>
      <c r="E1209" s="279" t="s">
        <v>630</v>
      </c>
      <c r="F1209" s="327">
        <v>44761</v>
      </c>
      <c r="G1209" s="328" t="s">
        <v>7986</v>
      </c>
      <c r="H1209" s="328" t="s">
        <v>4738</v>
      </c>
      <c r="I1209" s="281" t="s">
        <v>2454</v>
      </c>
      <c r="J1209" s="285" t="s">
        <v>632</v>
      </c>
      <c r="K1209" s="281" t="s">
        <v>9006</v>
      </c>
      <c r="L1209" s="328" t="s">
        <v>11</v>
      </c>
      <c r="M1209" s="328" t="s">
        <v>7987</v>
      </c>
      <c r="N1209" s="282" t="s">
        <v>1253</v>
      </c>
      <c r="O1209" s="283" t="s">
        <v>1253</v>
      </c>
      <c r="P1209" s="283" t="s">
        <v>1253</v>
      </c>
      <c r="Q1209" s="284" t="s">
        <v>1253</v>
      </c>
      <c r="R1209" s="285" t="s">
        <v>4487</v>
      </c>
      <c r="S1209" s="280" t="s">
        <v>1253</v>
      </c>
      <c r="T1209" s="286" t="s">
        <v>605</v>
      </c>
      <c r="U1209" s="291" t="s">
        <v>5599</v>
      </c>
      <c r="V1209" s="135"/>
      <c r="W1209" s="276" t="s">
        <v>7988</v>
      </c>
    </row>
    <row r="1210" spans="1:23" s="272" customFormat="1" ht="18" customHeight="1" x14ac:dyDescent="0.3">
      <c r="A1210" s="295" t="s">
        <v>5</v>
      </c>
      <c r="B1210" s="83" t="s">
        <v>319</v>
      </c>
      <c r="C1210" s="277" t="s">
        <v>2859</v>
      </c>
      <c r="D1210" s="293">
        <v>44798</v>
      </c>
      <c r="E1210" s="279"/>
      <c r="F1210" s="327">
        <v>44761</v>
      </c>
      <c r="G1210" s="328" t="s">
        <v>7989</v>
      </c>
      <c r="H1210" s="328" t="s">
        <v>6043</v>
      </c>
      <c r="I1210" s="281" t="s">
        <v>4644</v>
      </c>
      <c r="J1210" s="285" t="s">
        <v>634</v>
      </c>
      <c r="K1210" s="281" t="s">
        <v>9008</v>
      </c>
      <c r="L1210" s="328" t="s">
        <v>20</v>
      </c>
      <c r="M1210" s="328" t="s">
        <v>7990</v>
      </c>
      <c r="N1210" s="282"/>
      <c r="O1210" s="283"/>
      <c r="P1210" s="283"/>
      <c r="Q1210" s="284"/>
      <c r="R1210" s="285"/>
      <c r="S1210" s="284"/>
      <c r="T1210" s="286" t="s">
        <v>623</v>
      </c>
      <c r="U1210" s="291" t="s">
        <v>5599</v>
      </c>
      <c r="V1210" s="135"/>
      <c r="W1210" s="276" t="s">
        <v>7991</v>
      </c>
    </row>
    <row r="1211" spans="1:23" s="272" customFormat="1" ht="18" customHeight="1" x14ac:dyDescent="0.3">
      <c r="A1211" s="295" t="s">
        <v>5</v>
      </c>
      <c r="B1211" s="83" t="s">
        <v>319</v>
      </c>
      <c r="C1211" s="277"/>
      <c r="D1211" s="293"/>
      <c r="E1211" s="279"/>
      <c r="F1211" s="327">
        <v>44762</v>
      </c>
      <c r="G1211" s="328" t="s">
        <v>7992</v>
      </c>
      <c r="H1211" s="328" t="s">
        <v>7545</v>
      </c>
      <c r="I1211" s="281" t="s">
        <v>8538</v>
      </c>
      <c r="J1211" s="285" t="s">
        <v>626</v>
      </c>
      <c r="K1211" s="281" t="s">
        <v>9003</v>
      </c>
      <c r="L1211" s="328" t="s">
        <v>20</v>
      </c>
      <c r="M1211" s="328" t="s">
        <v>7993</v>
      </c>
      <c r="N1211" s="282"/>
      <c r="O1211" s="283"/>
      <c r="P1211" s="283"/>
      <c r="Q1211" s="284"/>
      <c r="R1211" s="285" t="s">
        <v>4687</v>
      </c>
      <c r="S1211" s="284"/>
      <c r="T1211" s="286" t="s">
        <v>623</v>
      </c>
      <c r="U1211" s="291" t="s">
        <v>5599</v>
      </c>
      <c r="V1211" s="135"/>
      <c r="W1211" s="276" t="s">
        <v>7994</v>
      </c>
    </row>
    <row r="1212" spans="1:23" s="272" customFormat="1" ht="18" customHeight="1" x14ac:dyDescent="0.3">
      <c r="A1212" s="295" t="s">
        <v>5</v>
      </c>
      <c r="B1212" s="83" t="s">
        <v>319</v>
      </c>
      <c r="C1212" s="277"/>
      <c r="D1212" s="293"/>
      <c r="E1212" s="279"/>
      <c r="F1212" s="327">
        <v>44762</v>
      </c>
      <c r="G1212" s="328" t="s">
        <v>7995</v>
      </c>
      <c r="H1212" s="328" t="s">
        <v>92</v>
      </c>
      <c r="I1212" s="281" t="s">
        <v>2454</v>
      </c>
      <c r="J1212" s="285" t="s">
        <v>45</v>
      </c>
      <c r="K1212" s="281" t="s">
        <v>9009</v>
      </c>
      <c r="L1212" s="328" t="s">
        <v>20</v>
      </c>
      <c r="M1212" s="328" t="s">
        <v>7996</v>
      </c>
      <c r="N1212" s="282"/>
      <c r="O1212" s="283"/>
      <c r="P1212" s="283"/>
      <c r="Q1212" s="284"/>
      <c r="R1212" s="285" t="s">
        <v>4495</v>
      </c>
      <c r="S1212" s="284"/>
      <c r="T1212" s="286" t="s">
        <v>623</v>
      </c>
      <c r="U1212" s="291" t="s">
        <v>5599</v>
      </c>
      <c r="V1212" s="135"/>
      <c r="W1212" s="276" t="s">
        <v>7997</v>
      </c>
    </row>
    <row r="1213" spans="1:23" s="272" customFormat="1" ht="18" customHeight="1" x14ac:dyDescent="0.3">
      <c r="A1213" s="295" t="s">
        <v>3627</v>
      </c>
      <c r="B1213" s="8">
        <v>5140946</v>
      </c>
      <c r="C1213" s="277" t="s">
        <v>8054</v>
      </c>
      <c r="D1213" s="293">
        <v>44763</v>
      </c>
      <c r="E1213" s="279" t="s">
        <v>594</v>
      </c>
      <c r="F1213" s="327">
        <v>44762</v>
      </c>
      <c r="G1213" s="328" t="s">
        <v>7998</v>
      </c>
      <c r="H1213" s="328" t="s">
        <v>725</v>
      </c>
      <c r="I1213" s="281" t="s">
        <v>2454</v>
      </c>
      <c r="J1213" s="285" t="s">
        <v>45</v>
      </c>
      <c r="K1213" s="281" t="s">
        <v>9009</v>
      </c>
      <c r="L1213" s="328" t="s">
        <v>74</v>
      </c>
      <c r="M1213" s="328" t="s">
        <v>7999</v>
      </c>
      <c r="N1213" s="282">
        <v>44777</v>
      </c>
      <c r="O1213" s="283">
        <v>44773</v>
      </c>
      <c r="P1213" s="283">
        <v>44771</v>
      </c>
      <c r="Q1213" s="284">
        <v>44772</v>
      </c>
      <c r="R1213" s="285" t="s">
        <v>4482</v>
      </c>
      <c r="S1213" s="284"/>
      <c r="T1213" s="286" t="s">
        <v>623</v>
      </c>
      <c r="U1213" s="291" t="s">
        <v>5599</v>
      </c>
      <c r="V1213" s="291" t="s">
        <v>3366</v>
      </c>
      <c r="W1213" s="276" t="s">
        <v>8000</v>
      </c>
    </row>
    <row r="1214" spans="1:23" s="272" customFormat="1" ht="18" customHeight="1" x14ac:dyDescent="0.3">
      <c r="A1214" s="295" t="s">
        <v>3627</v>
      </c>
      <c r="B1214" s="86">
        <v>5158809</v>
      </c>
      <c r="C1214" s="277" t="s">
        <v>8339</v>
      </c>
      <c r="D1214" s="293">
        <v>44772</v>
      </c>
      <c r="E1214" s="279" t="s">
        <v>594</v>
      </c>
      <c r="F1214" s="327">
        <v>44762</v>
      </c>
      <c r="G1214" s="328" t="s">
        <v>8001</v>
      </c>
      <c r="H1214" s="328" t="s">
        <v>7474</v>
      </c>
      <c r="I1214" s="281" t="s">
        <v>4644</v>
      </c>
      <c r="J1214" s="285" t="s">
        <v>45</v>
      </c>
      <c r="K1214" s="281" t="s">
        <v>9009</v>
      </c>
      <c r="L1214" s="328" t="s">
        <v>74</v>
      </c>
      <c r="M1214" s="328" t="s">
        <v>8213</v>
      </c>
      <c r="N1214" s="282">
        <v>44779</v>
      </c>
      <c r="O1214" s="283">
        <v>44770</v>
      </c>
      <c r="P1214" s="283">
        <v>44772</v>
      </c>
      <c r="Q1214" s="284">
        <v>44773</v>
      </c>
      <c r="R1214" s="285" t="s">
        <v>4482</v>
      </c>
      <c r="S1214" s="284"/>
      <c r="T1214" s="286" t="s">
        <v>605</v>
      </c>
      <c r="U1214" s="291" t="s">
        <v>5599</v>
      </c>
      <c r="V1214" s="291" t="s">
        <v>3366</v>
      </c>
      <c r="W1214" s="276" t="s">
        <v>8002</v>
      </c>
    </row>
    <row r="1215" spans="1:23" s="272" customFormat="1" ht="18" customHeight="1" x14ac:dyDescent="0.3">
      <c r="A1215" s="295" t="s">
        <v>3627</v>
      </c>
      <c r="B1215" s="83">
        <v>5266780</v>
      </c>
      <c r="C1215" s="277" t="s">
        <v>8869</v>
      </c>
      <c r="D1215" s="293">
        <v>44803</v>
      </c>
      <c r="E1215" s="279" t="s">
        <v>8466</v>
      </c>
      <c r="F1215" s="327">
        <v>44762</v>
      </c>
      <c r="G1215" s="328" t="s">
        <v>8003</v>
      </c>
      <c r="H1215" s="328" t="s">
        <v>32</v>
      </c>
      <c r="I1215" s="281" t="s">
        <v>685</v>
      </c>
      <c r="J1215" s="285" t="s">
        <v>18</v>
      </c>
      <c r="K1215" s="281" t="s">
        <v>9005</v>
      </c>
      <c r="L1215" s="328" t="s">
        <v>11</v>
      </c>
      <c r="M1215" s="328" t="s">
        <v>8004</v>
      </c>
      <c r="N1215" s="282">
        <v>0</v>
      </c>
      <c r="O1215" s="283">
        <v>44804</v>
      </c>
      <c r="P1215" s="283">
        <v>44803</v>
      </c>
      <c r="Q1215" s="284">
        <v>44807</v>
      </c>
      <c r="R1215" s="285" t="s">
        <v>4686</v>
      </c>
      <c r="S1215" s="284"/>
      <c r="T1215" s="286" t="s">
        <v>623</v>
      </c>
      <c r="U1215" s="291" t="s">
        <v>5599</v>
      </c>
      <c r="V1215" s="135"/>
      <c r="W1215" s="276" t="s">
        <v>8005</v>
      </c>
    </row>
    <row r="1216" spans="1:23" s="272" customFormat="1" ht="18" customHeight="1" x14ac:dyDescent="0.3">
      <c r="A1216" s="295" t="s">
        <v>5</v>
      </c>
      <c r="B1216" s="83" t="s">
        <v>319</v>
      </c>
      <c r="C1216" s="277"/>
      <c r="D1216" s="293">
        <v>44765</v>
      </c>
      <c r="E1216" s="279"/>
      <c r="F1216" s="327">
        <v>44762</v>
      </c>
      <c r="G1216" s="328" t="s">
        <v>8006</v>
      </c>
      <c r="H1216" s="328" t="s">
        <v>4738</v>
      </c>
      <c r="I1216" s="281" t="s">
        <v>2454</v>
      </c>
      <c r="J1216" s="285" t="s">
        <v>645</v>
      </c>
      <c r="K1216" s="281" t="s">
        <v>9002</v>
      </c>
      <c r="L1216" s="328" t="s">
        <v>20</v>
      </c>
      <c r="M1216" s="328" t="s">
        <v>8007</v>
      </c>
      <c r="N1216" s="282"/>
      <c r="O1216" s="283"/>
      <c r="P1216" s="283"/>
      <c r="Q1216" s="284"/>
      <c r="R1216" s="285" t="s">
        <v>4490</v>
      </c>
      <c r="S1216" s="284"/>
      <c r="T1216" s="286" t="s">
        <v>623</v>
      </c>
      <c r="U1216" s="291" t="s">
        <v>5599</v>
      </c>
      <c r="V1216" s="135"/>
      <c r="W1216" s="276" t="s">
        <v>8008</v>
      </c>
    </row>
    <row r="1217" spans="1:23" s="272" customFormat="1" ht="18" customHeight="1" x14ac:dyDescent="0.3">
      <c r="A1217" s="295" t="s">
        <v>3627</v>
      </c>
      <c r="B1217" s="8">
        <v>5114086</v>
      </c>
      <c r="C1217" s="277" t="s">
        <v>8055</v>
      </c>
      <c r="D1217" s="293">
        <v>44763</v>
      </c>
      <c r="E1217" s="279" t="s">
        <v>594</v>
      </c>
      <c r="F1217" s="327">
        <v>44762</v>
      </c>
      <c r="G1217" s="328" t="s">
        <v>8009</v>
      </c>
      <c r="H1217" s="328" t="s">
        <v>725</v>
      </c>
      <c r="I1217" s="281" t="s">
        <v>2454</v>
      </c>
      <c r="J1217" s="285" t="s">
        <v>18</v>
      </c>
      <c r="K1217" s="281" t="s">
        <v>9005</v>
      </c>
      <c r="L1217" s="328" t="s">
        <v>20</v>
      </c>
      <c r="M1217" s="328" t="s">
        <v>8010</v>
      </c>
      <c r="N1217" s="282">
        <v>44780</v>
      </c>
      <c r="O1217" s="283">
        <v>44762</v>
      </c>
      <c r="P1217" s="283">
        <v>44762</v>
      </c>
      <c r="Q1217" s="284" t="s">
        <v>1685</v>
      </c>
      <c r="R1217" s="285" t="s">
        <v>4685</v>
      </c>
      <c r="S1217" s="284"/>
      <c r="T1217" s="286" t="s">
        <v>605</v>
      </c>
      <c r="U1217" s="291" t="s">
        <v>5599</v>
      </c>
      <c r="V1217" s="291" t="s">
        <v>3366</v>
      </c>
      <c r="W1217" s="276" t="s">
        <v>8011</v>
      </c>
    </row>
    <row r="1218" spans="1:23" s="272" customFormat="1" ht="18" customHeight="1" x14ac:dyDescent="0.3">
      <c r="A1218" s="295" t="s">
        <v>5</v>
      </c>
      <c r="B1218" s="83" t="s">
        <v>319</v>
      </c>
      <c r="C1218" s="277"/>
      <c r="D1218" s="293"/>
      <c r="E1218" s="279"/>
      <c r="F1218" s="327">
        <v>44762</v>
      </c>
      <c r="G1218" s="328" t="s">
        <v>8012</v>
      </c>
      <c r="H1218" s="328" t="s">
        <v>4126</v>
      </c>
      <c r="I1218" s="281" t="s">
        <v>8538</v>
      </c>
      <c r="J1218" s="285" t="s">
        <v>18</v>
      </c>
      <c r="K1218" s="281" t="s">
        <v>9005</v>
      </c>
      <c r="L1218" s="328" t="s">
        <v>11</v>
      </c>
      <c r="M1218" s="328" t="s">
        <v>8013</v>
      </c>
      <c r="N1218" s="282"/>
      <c r="O1218" s="283"/>
      <c r="P1218" s="283"/>
      <c r="Q1218" s="284"/>
      <c r="R1218" s="285" t="s">
        <v>4686</v>
      </c>
      <c r="S1218" s="284"/>
      <c r="T1218" s="286" t="s">
        <v>605</v>
      </c>
      <c r="U1218" s="291" t="s">
        <v>5599</v>
      </c>
      <c r="V1218" s="135"/>
      <c r="W1218" s="276" t="s">
        <v>8014</v>
      </c>
    </row>
    <row r="1219" spans="1:23" s="272" customFormat="1" ht="18" customHeight="1" x14ac:dyDescent="0.3">
      <c r="A1219" s="295" t="s">
        <v>5</v>
      </c>
      <c r="B1219" s="83">
        <v>5273432</v>
      </c>
      <c r="C1219" s="277" t="s">
        <v>8870</v>
      </c>
      <c r="D1219" s="293">
        <v>44803</v>
      </c>
      <c r="E1219" s="279" t="s">
        <v>8466</v>
      </c>
      <c r="F1219" s="327">
        <v>44762</v>
      </c>
      <c r="G1219" s="328" t="s">
        <v>8015</v>
      </c>
      <c r="H1219" s="328" t="s">
        <v>6043</v>
      </c>
      <c r="I1219" s="281" t="s">
        <v>4644</v>
      </c>
      <c r="J1219" s="285" t="s">
        <v>645</v>
      </c>
      <c r="K1219" s="281" t="s">
        <v>9002</v>
      </c>
      <c r="L1219" s="328" t="s">
        <v>20</v>
      </c>
      <c r="M1219" s="328" t="s">
        <v>8016</v>
      </c>
      <c r="N1219" s="282">
        <v>0</v>
      </c>
      <c r="O1219" s="283">
        <v>44809</v>
      </c>
      <c r="P1219" s="283">
        <v>44803</v>
      </c>
      <c r="Q1219" s="284">
        <v>44807</v>
      </c>
      <c r="R1219" s="285" t="s">
        <v>4490</v>
      </c>
      <c r="S1219" s="284"/>
      <c r="T1219" s="286" t="s">
        <v>2564</v>
      </c>
      <c r="U1219" s="291" t="s">
        <v>5599</v>
      </c>
      <c r="V1219" s="135"/>
      <c r="W1219" s="276" t="s">
        <v>8017</v>
      </c>
    </row>
    <row r="1220" spans="1:23" s="272" customFormat="1" ht="18" customHeight="1" x14ac:dyDescent="0.3">
      <c r="A1220" s="295" t="s">
        <v>1581</v>
      </c>
      <c r="B1220" s="276" t="s">
        <v>630</v>
      </c>
      <c r="C1220" s="277" t="s">
        <v>630</v>
      </c>
      <c r="D1220" s="288">
        <v>44781</v>
      </c>
      <c r="E1220" s="279" t="s">
        <v>630</v>
      </c>
      <c r="F1220" s="327">
        <v>44762</v>
      </c>
      <c r="G1220" s="328" t="s">
        <v>8018</v>
      </c>
      <c r="H1220" s="328" t="s">
        <v>4150</v>
      </c>
      <c r="I1220" s="281" t="s">
        <v>17</v>
      </c>
      <c r="J1220" s="285" t="s">
        <v>626</v>
      </c>
      <c r="K1220" s="281" t="s">
        <v>9003</v>
      </c>
      <c r="L1220" s="328" t="s">
        <v>20</v>
      </c>
      <c r="M1220" s="328" t="s">
        <v>8019</v>
      </c>
      <c r="N1220" s="282" t="s">
        <v>1253</v>
      </c>
      <c r="O1220" s="283" t="s">
        <v>1253</v>
      </c>
      <c r="P1220" s="283" t="s">
        <v>1253</v>
      </c>
      <c r="Q1220" s="284" t="s">
        <v>1253</v>
      </c>
      <c r="R1220" s="285" t="s">
        <v>6464</v>
      </c>
      <c r="S1220" s="280" t="s">
        <v>1253</v>
      </c>
      <c r="T1220" s="286" t="s">
        <v>1648</v>
      </c>
      <c r="U1220" s="291" t="s">
        <v>5599</v>
      </c>
      <c r="V1220" s="135"/>
      <c r="W1220" s="276" t="s">
        <v>630</v>
      </c>
    </row>
    <row r="1221" spans="1:23" s="272" customFormat="1" ht="18" customHeight="1" x14ac:dyDescent="0.3">
      <c r="A1221" s="295" t="s">
        <v>1581</v>
      </c>
      <c r="B1221" s="276" t="s">
        <v>630</v>
      </c>
      <c r="C1221" s="277" t="s">
        <v>630</v>
      </c>
      <c r="D1221" s="293">
        <v>44807</v>
      </c>
      <c r="E1221" s="279" t="s">
        <v>630</v>
      </c>
      <c r="F1221" s="327">
        <v>44762</v>
      </c>
      <c r="G1221" s="328" t="s">
        <v>8020</v>
      </c>
      <c r="H1221" s="328" t="s">
        <v>3567</v>
      </c>
      <c r="I1221" s="281" t="s">
        <v>685</v>
      </c>
      <c r="J1221" s="285" t="s">
        <v>2943</v>
      </c>
      <c r="K1221" s="281">
        <v>2400000</v>
      </c>
      <c r="L1221" s="328" t="s">
        <v>20</v>
      </c>
      <c r="M1221" s="328" t="s">
        <v>8021</v>
      </c>
      <c r="N1221" s="282" t="s">
        <v>1253</v>
      </c>
      <c r="O1221" s="283" t="s">
        <v>1253</v>
      </c>
      <c r="P1221" s="283" t="s">
        <v>1253</v>
      </c>
      <c r="Q1221" s="284" t="s">
        <v>1253</v>
      </c>
      <c r="R1221" s="285" t="s">
        <v>6518</v>
      </c>
      <c r="S1221" s="284"/>
      <c r="T1221" s="286" t="s">
        <v>623</v>
      </c>
      <c r="U1221" s="291" t="s">
        <v>5599</v>
      </c>
      <c r="V1221" s="135"/>
      <c r="W1221" s="276" t="s">
        <v>8022</v>
      </c>
    </row>
    <row r="1222" spans="1:23" s="272" customFormat="1" ht="18" customHeight="1" x14ac:dyDescent="0.3">
      <c r="A1222" s="295" t="s">
        <v>1581</v>
      </c>
      <c r="B1222" s="276" t="s">
        <v>630</v>
      </c>
      <c r="C1222" s="277" t="s">
        <v>630</v>
      </c>
      <c r="D1222" s="293">
        <v>44774</v>
      </c>
      <c r="E1222" s="279" t="s">
        <v>630</v>
      </c>
      <c r="F1222" s="327">
        <v>44762</v>
      </c>
      <c r="G1222" s="328" t="s">
        <v>8023</v>
      </c>
      <c r="H1222" s="328" t="s">
        <v>4712</v>
      </c>
      <c r="I1222" s="281" t="s">
        <v>17</v>
      </c>
      <c r="J1222" s="285" t="s">
        <v>18</v>
      </c>
      <c r="K1222" s="281" t="s">
        <v>9005</v>
      </c>
      <c r="L1222" s="328" t="s">
        <v>20</v>
      </c>
      <c r="M1222" s="328" t="s">
        <v>8024</v>
      </c>
      <c r="N1222" s="282" t="s">
        <v>1253</v>
      </c>
      <c r="O1222" s="283" t="s">
        <v>1253</v>
      </c>
      <c r="P1222" s="283" t="s">
        <v>1253</v>
      </c>
      <c r="Q1222" s="284" t="s">
        <v>1253</v>
      </c>
      <c r="R1222" s="285" t="s">
        <v>4686</v>
      </c>
      <c r="S1222" s="280" t="s">
        <v>1253</v>
      </c>
      <c r="T1222" s="286" t="s">
        <v>605</v>
      </c>
      <c r="U1222" s="291" t="s">
        <v>5599</v>
      </c>
      <c r="V1222" s="135"/>
      <c r="W1222" s="276" t="s">
        <v>630</v>
      </c>
    </row>
    <row r="1223" spans="1:23" s="272" customFormat="1" ht="18" customHeight="1" x14ac:dyDescent="0.3">
      <c r="A1223" s="295" t="s">
        <v>3627</v>
      </c>
      <c r="B1223" s="83">
        <v>5266602</v>
      </c>
      <c r="C1223" s="277" t="s">
        <v>8871</v>
      </c>
      <c r="D1223" s="293">
        <v>44803</v>
      </c>
      <c r="E1223" s="279" t="s">
        <v>8466</v>
      </c>
      <c r="F1223" s="327">
        <v>44762</v>
      </c>
      <c r="G1223" s="328" t="s">
        <v>8025</v>
      </c>
      <c r="H1223" s="328" t="s">
        <v>32</v>
      </c>
      <c r="I1223" s="281" t="s">
        <v>685</v>
      </c>
      <c r="J1223" s="285" t="s">
        <v>18</v>
      </c>
      <c r="K1223" s="281" t="s">
        <v>9005</v>
      </c>
      <c r="L1223" s="328" t="s">
        <v>11</v>
      </c>
      <c r="M1223" s="328" t="s">
        <v>8026</v>
      </c>
      <c r="N1223" s="282">
        <v>0</v>
      </c>
      <c r="O1223" s="283">
        <v>44804</v>
      </c>
      <c r="P1223" s="283">
        <v>44803</v>
      </c>
      <c r="Q1223" s="284">
        <v>44807</v>
      </c>
      <c r="R1223" s="285" t="s">
        <v>4686</v>
      </c>
      <c r="S1223" s="284"/>
      <c r="T1223" s="286" t="s">
        <v>605</v>
      </c>
      <c r="U1223" s="291" t="s">
        <v>5599</v>
      </c>
      <c r="V1223" s="135"/>
      <c r="W1223" s="276" t="s">
        <v>8102</v>
      </c>
    </row>
    <row r="1224" spans="1:23" s="272" customFormat="1" ht="18" customHeight="1" x14ac:dyDescent="0.3">
      <c r="A1224" s="295" t="s">
        <v>5</v>
      </c>
      <c r="B1224" s="83" t="s">
        <v>319</v>
      </c>
      <c r="C1224" s="277"/>
      <c r="D1224" s="293"/>
      <c r="E1224" s="279"/>
      <c r="F1224" s="327">
        <v>44763</v>
      </c>
      <c r="G1224" s="328" t="s">
        <v>8027</v>
      </c>
      <c r="H1224" s="328" t="s">
        <v>686</v>
      </c>
      <c r="I1224" s="281" t="s">
        <v>8862</v>
      </c>
      <c r="J1224" s="285" t="s">
        <v>634</v>
      </c>
      <c r="K1224" s="281" t="s">
        <v>9008</v>
      </c>
      <c r="L1224" s="330" t="s">
        <v>20</v>
      </c>
      <c r="M1224" s="328" t="s">
        <v>8028</v>
      </c>
      <c r="N1224" s="282"/>
      <c r="O1224" s="283"/>
      <c r="P1224" s="283"/>
      <c r="Q1224" s="284"/>
      <c r="R1224" s="285" t="s">
        <v>6584</v>
      </c>
      <c r="S1224" s="284"/>
      <c r="T1224" s="286" t="s">
        <v>605</v>
      </c>
      <c r="U1224" s="291" t="s">
        <v>5599</v>
      </c>
      <c r="V1224" s="135"/>
      <c r="W1224" s="276" t="s">
        <v>8029</v>
      </c>
    </row>
    <row r="1225" spans="1:23" s="272" customFormat="1" ht="18" customHeight="1" x14ac:dyDescent="0.3">
      <c r="A1225" s="295" t="s">
        <v>5</v>
      </c>
      <c r="B1225" s="83" t="s">
        <v>319</v>
      </c>
      <c r="C1225" s="277"/>
      <c r="D1225" s="293"/>
      <c r="E1225" s="279"/>
      <c r="F1225" s="327">
        <v>44763</v>
      </c>
      <c r="G1225" s="328" t="s">
        <v>8030</v>
      </c>
      <c r="H1225" s="328" t="s">
        <v>137</v>
      </c>
      <c r="I1225" s="281" t="s">
        <v>17</v>
      </c>
      <c r="J1225" s="285" t="s">
        <v>18</v>
      </c>
      <c r="K1225" s="281" t="s">
        <v>9005</v>
      </c>
      <c r="L1225" s="328" t="s">
        <v>20</v>
      </c>
      <c r="M1225" s="328" t="s">
        <v>8031</v>
      </c>
      <c r="N1225" s="282"/>
      <c r="O1225" s="283"/>
      <c r="P1225" s="283"/>
      <c r="Q1225" s="284"/>
      <c r="R1225" s="285" t="s">
        <v>4686</v>
      </c>
      <c r="S1225" s="284"/>
      <c r="T1225" s="286" t="s">
        <v>605</v>
      </c>
      <c r="U1225" s="291" t="s">
        <v>5599</v>
      </c>
      <c r="V1225" s="135"/>
      <c r="W1225" s="276" t="s">
        <v>8032</v>
      </c>
    </row>
    <row r="1226" spans="1:23" s="272" customFormat="1" ht="18" customHeight="1" x14ac:dyDescent="0.3">
      <c r="A1226" s="295" t="s">
        <v>5</v>
      </c>
      <c r="B1226" s="83" t="s">
        <v>319</v>
      </c>
      <c r="C1226" s="277"/>
      <c r="D1226" s="293"/>
      <c r="E1226" s="279"/>
      <c r="F1226" s="327">
        <v>44763</v>
      </c>
      <c r="G1226" s="328" t="s">
        <v>6340</v>
      </c>
      <c r="H1226" s="328" t="s">
        <v>3567</v>
      </c>
      <c r="I1226" s="281" t="s">
        <v>685</v>
      </c>
      <c r="J1226" s="285" t="s">
        <v>626</v>
      </c>
      <c r="K1226" s="281" t="s">
        <v>9003</v>
      </c>
      <c r="L1226" s="328" t="s">
        <v>20</v>
      </c>
      <c r="M1226" s="328" t="s">
        <v>8033</v>
      </c>
      <c r="N1226" s="282"/>
      <c r="O1226" s="283"/>
      <c r="P1226" s="283"/>
      <c r="Q1226" s="284"/>
      <c r="R1226" s="285" t="s">
        <v>6464</v>
      </c>
      <c r="S1226" s="284"/>
      <c r="T1226" s="286" t="s">
        <v>605</v>
      </c>
      <c r="U1226" s="291" t="s">
        <v>5599</v>
      </c>
      <c r="V1226" s="135"/>
      <c r="W1226" s="276" t="s">
        <v>7271</v>
      </c>
    </row>
    <row r="1227" spans="1:23" s="272" customFormat="1" ht="18" customHeight="1" x14ac:dyDescent="0.3">
      <c r="A1227" s="295" t="s">
        <v>3627</v>
      </c>
      <c r="B1227" s="83">
        <v>5162860</v>
      </c>
      <c r="C1227" s="277" t="s">
        <v>8092</v>
      </c>
      <c r="D1227" s="293">
        <v>44764</v>
      </c>
      <c r="E1227" s="279" t="s">
        <v>594</v>
      </c>
      <c r="F1227" s="327">
        <v>44763</v>
      </c>
      <c r="G1227" s="328" t="s">
        <v>8058</v>
      </c>
      <c r="H1227" s="328" t="s">
        <v>25</v>
      </c>
      <c r="I1227" s="281" t="s">
        <v>17</v>
      </c>
      <c r="J1227" s="285" t="s">
        <v>38</v>
      </c>
      <c r="K1227" s="281" t="s">
        <v>9001</v>
      </c>
      <c r="L1227" s="328" t="s">
        <v>40</v>
      </c>
      <c r="M1227" s="328" t="s">
        <v>8059</v>
      </c>
      <c r="N1227" s="282">
        <v>44773</v>
      </c>
      <c r="O1227" s="283">
        <v>44767</v>
      </c>
      <c r="P1227" s="283">
        <v>44764</v>
      </c>
      <c r="Q1227" s="284">
        <v>44767</v>
      </c>
      <c r="R1227" s="285" t="s">
        <v>4489</v>
      </c>
      <c r="S1227" s="284"/>
      <c r="T1227" s="286" t="s">
        <v>623</v>
      </c>
      <c r="U1227" s="291" t="s">
        <v>5599</v>
      </c>
      <c r="V1227" s="135" t="s">
        <v>5599</v>
      </c>
      <c r="W1227" s="276" t="s">
        <v>8103</v>
      </c>
    </row>
    <row r="1228" spans="1:23" s="272" customFormat="1" ht="18" customHeight="1" x14ac:dyDescent="0.3">
      <c r="A1228" s="295" t="s">
        <v>3627</v>
      </c>
      <c r="B1228" s="83">
        <v>5254328</v>
      </c>
      <c r="C1228" s="277" t="s">
        <v>8608</v>
      </c>
      <c r="D1228" s="293">
        <v>44786</v>
      </c>
      <c r="E1228" s="279" t="s">
        <v>594</v>
      </c>
      <c r="F1228" s="327">
        <v>44763</v>
      </c>
      <c r="G1228" s="328" t="s">
        <v>8060</v>
      </c>
      <c r="H1228" s="328" t="s">
        <v>4738</v>
      </c>
      <c r="I1228" s="281" t="s">
        <v>2454</v>
      </c>
      <c r="J1228" s="285" t="s">
        <v>38</v>
      </c>
      <c r="K1228" s="281" t="s">
        <v>9001</v>
      </c>
      <c r="L1228" s="328" t="s">
        <v>438</v>
      </c>
      <c r="M1228" s="328" t="s">
        <v>8061</v>
      </c>
      <c r="N1228" s="282">
        <v>44798</v>
      </c>
      <c r="O1228" s="283">
        <v>44795</v>
      </c>
      <c r="P1228" s="283">
        <v>44790</v>
      </c>
      <c r="Q1228" s="284">
        <v>44795</v>
      </c>
      <c r="R1228" s="285" t="s">
        <v>4489</v>
      </c>
      <c r="S1228" s="284"/>
      <c r="T1228" s="286" t="s">
        <v>623</v>
      </c>
      <c r="U1228" s="291" t="s">
        <v>5599</v>
      </c>
      <c r="V1228" s="291" t="s">
        <v>3366</v>
      </c>
      <c r="W1228" s="276" t="s">
        <v>8104</v>
      </c>
    </row>
    <row r="1229" spans="1:23" s="272" customFormat="1" ht="18" customHeight="1" x14ac:dyDescent="0.3">
      <c r="A1229" s="295" t="s">
        <v>5</v>
      </c>
      <c r="B1229" s="83" t="s">
        <v>319</v>
      </c>
      <c r="C1229" s="277"/>
      <c r="D1229" s="293"/>
      <c r="E1229" s="279"/>
      <c r="F1229" s="327">
        <v>44763</v>
      </c>
      <c r="G1229" s="328" t="s">
        <v>8062</v>
      </c>
      <c r="H1229" s="328" t="s">
        <v>4738</v>
      </c>
      <c r="I1229" s="281" t="s">
        <v>2454</v>
      </c>
      <c r="J1229" s="285" t="s">
        <v>38</v>
      </c>
      <c r="K1229" s="281" t="s">
        <v>9001</v>
      </c>
      <c r="L1229" s="328" t="s">
        <v>4243</v>
      </c>
      <c r="M1229" s="328" t="s">
        <v>8063</v>
      </c>
      <c r="N1229" s="282"/>
      <c r="O1229" s="283"/>
      <c r="P1229" s="283"/>
      <c r="Q1229" s="284"/>
      <c r="R1229" s="285" t="s">
        <v>4489</v>
      </c>
      <c r="S1229" s="284"/>
      <c r="T1229" s="286" t="s">
        <v>605</v>
      </c>
      <c r="U1229" s="291" t="s">
        <v>5599</v>
      </c>
      <c r="V1229" s="135"/>
      <c r="W1229" s="276" t="s">
        <v>8105</v>
      </c>
    </row>
    <row r="1230" spans="1:23" s="272" customFormat="1" ht="18" customHeight="1" x14ac:dyDescent="0.3">
      <c r="A1230" s="295" t="s">
        <v>3627</v>
      </c>
      <c r="B1230" s="8">
        <v>5228319</v>
      </c>
      <c r="C1230" s="277" t="s">
        <v>8520</v>
      </c>
      <c r="D1230" s="293">
        <v>44779</v>
      </c>
      <c r="E1230" s="279" t="s">
        <v>594</v>
      </c>
      <c r="F1230" s="327">
        <v>44763</v>
      </c>
      <c r="G1230" s="328" t="s">
        <v>8064</v>
      </c>
      <c r="H1230" s="328" t="s">
        <v>116</v>
      </c>
      <c r="I1230" s="281" t="s">
        <v>2454</v>
      </c>
      <c r="J1230" s="285" t="s">
        <v>2943</v>
      </c>
      <c r="K1230" s="281">
        <v>2400000</v>
      </c>
      <c r="L1230" s="328" t="s">
        <v>11</v>
      </c>
      <c r="M1230" s="328" t="s">
        <v>8065</v>
      </c>
      <c r="N1230" s="282">
        <v>44804</v>
      </c>
      <c r="O1230" s="283">
        <v>44796</v>
      </c>
      <c r="P1230" s="283">
        <v>44783</v>
      </c>
      <c r="Q1230" s="284">
        <v>44799</v>
      </c>
      <c r="R1230" s="285" t="s">
        <v>6447</v>
      </c>
      <c r="S1230" s="284"/>
      <c r="T1230" s="286" t="s">
        <v>605</v>
      </c>
      <c r="U1230" s="291" t="s">
        <v>5599</v>
      </c>
      <c r="V1230" s="291" t="s">
        <v>3366</v>
      </c>
      <c r="W1230" s="276" t="s">
        <v>8106</v>
      </c>
    </row>
    <row r="1231" spans="1:23" s="272" customFormat="1" ht="18" customHeight="1" x14ac:dyDescent="0.3">
      <c r="A1231" s="295" t="s">
        <v>5</v>
      </c>
      <c r="B1231" s="83" t="s">
        <v>319</v>
      </c>
      <c r="C1231" s="277"/>
      <c r="D1231" s="293"/>
      <c r="E1231" s="279"/>
      <c r="F1231" s="327">
        <v>44763</v>
      </c>
      <c r="G1231" s="328" t="s">
        <v>8066</v>
      </c>
      <c r="H1231" s="328" t="s">
        <v>37</v>
      </c>
      <c r="I1231" s="281" t="s">
        <v>685</v>
      </c>
      <c r="J1231" s="285" t="s">
        <v>18</v>
      </c>
      <c r="K1231" s="281" t="s">
        <v>9005</v>
      </c>
      <c r="L1231" s="328" t="s">
        <v>11</v>
      </c>
      <c r="M1231" s="328" t="s">
        <v>8067</v>
      </c>
      <c r="N1231" s="282"/>
      <c r="O1231" s="283"/>
      <c r="P1231" s="283"/>
      <c r="Q1231" s="284"/>
      <c r="R1231" s="285" t="s">
        <v>4686</v>
      </c>
      <c r="S1231" s="284"/>
      <c r="T1231" s="286" t="s">
        <v>623</v>
      </c>
      <c r="U1231" s="291" t="s">
        <v>5599</v>
      </c>
      <c r="V1231" s="135"/>
      <c r="W1231" s="276" t="s">
        <v>8107</v>
      </c>
    </row>
    <row r="1232" spans="1:23" s="272" customFormat="1" ht="18" customHeight="1" x14ac:dyDescent="0.3">
      <c r="A1232" s="295" t="s">
        <v>3627</v>
      </c>
      <c r="B1232" s="83">
        <v>5241247</v>
      </c>
      <c r="C1232" s="277" t="s">
        <v>8543</v>
      </c>
      <c r="D1232" s="293">
        <v>44785</v>
      </c>
      <c r="E1232" s="279" t="s">
        <v>594</v>
      </c>
      <c r="F1232" s="327">
        <v>44763</v>
      </c>
      <c r="G1232" s="328" t="s">
        <v>8068</v>
      </c>
      <c r="H1232" s="328" t="s">
        <v>175</v>
      </c>
      <c r="I1232" s="281" t="s">
        <v>8863</v>
      </c>
      <c r="J1232" s="285" t="s">
        <v>18</v>
      </c>
      <c r="K1232" s="281" t="s">
        <v>9005</v>
      </c>
      <c r="L1232" s="330" t="s">
        <v>11</v>
      </c>
      <c r="M1232" s="328" t="s">
        <v>8069</v>
      </c>
      <c r="N1232" s="282">
        <v>44795</v>
      </c>
      <c r="O1232" s="283">
        <v>44793</v>
      </c>
      <c r="P1232" s="283">
        <v>44785</v>
      </c>
      <c r="Q1232" s="284" t="s">
        <v>1685</v>
      </c>
      <c r="R1232" s="285" t="s">
        <v>4686</v>
      </c>
      <c r="S1232" s="284"/>
      <c r="T1232" s="286" t="s">
        <v>605</v>
      </c>
      <c r="U1232" s="291" t="s">
        <v>5599</v>
      </c>
      <c r="V1232" s="291" t="s">
        <v>3366</v>
      </c>
      <c r="W1232" s="276" t="s">
        <v>8108</v>
      </c>
    </row>
    <row r="1233" spans="1:23" s="272" customFormat="1" ht="18" customHeight="1" x14ac:dyDescent="0.3">
      <c r="A1233" s="295" t="s">
        <v>1581</v>
      </c>
      <c r="B1233" s="276" t="s">
        <v>630</v>
      </c>
      <c r="C1233" s="277" t="s">
        <v>630</v>
      </c>
      <c r="D1233" s="293">
        <v>44806</v>
      </c>
      <c r="E1233" s="279" t="s">
        <v>630</v>
      </c>
      <c r="F1233" s="327">
        <v>44763</v>
      </c>
      <c r="G1233" s="328" t="s">
        <v>8070</v>
      </c>
      <c r="H1233" s="328" t="s">
        <v>37</v>
      </c>
      <c r="I1233" s="281" t="s">
        <v>685</v>
      </c>
      <c r="J1233" s="285" t="s">
        <v>2943</v>
      </c>
      <c r="K1233" s="281">
        <v>2400000</v>
      </c>
      <c r="L1233" s="328" t="s">
        <v>20</v>
      </c>
      <c r="M1233" s="328" t="s">
        <v>8071</v>
      </c>
      <c r="N1233" s="282" t="s">
        <v>1253</v>
      </c>
      <c r="O1233" s="283" t="s">
        <v>1253</v>
      </c>
      <c r="P1233" s="283" t="s">
        <v>1253</v>
      </c>
      <c r="Q1233" s="284" t="s">
        <v>1253</v>
      </c>
      <c r="R1233" s="285" t="s">
        <v>6447</v>
      </c>
      <c r="S1233" s="284"/>
      <c r="T1233" s="286" t="s">
        <v>605</v>
      </c>
      <c r="U1233" s="291" t="s">
        <v>5599</v>
      </c>
      <c r="V1233" s="135"/>
      <c r="W1233" s="276" t="s">
        <v>8109</v>
      </c>
    </row>
    <row r="1234" spans="1:23" s="272" customFormat="1" ht="18" customHeight="1" x14ac:dyDescent="0.3">
      <c r="A1234" s="295" t="s">
        <v>5</v>
      </c>
      <c r="B1234" s="83" t="s">
        <v>319</v>
      </c>
      <c r="C1234" s="277" t="s">
        <v>2859</v>
      </c>
      <c r="D1234" s="293"/>
      <c r="E1234" s="279"/>
      <c r="F1234" s="327">
        <v>44763</v>
      </c>
      <c r="G1234" s="328" t="s">
        <v>8072</v>
      </c>
      <c r="H1234" s="328" t="s">
        <v>3708</v>
      </c>
      <c r="I1234" s="281" t="s">
        <v>2454</v>
      </c>
      <c r="J1234" s="285" t="s">
        <v>18</v>
      </c>
      <c r="K1234" s="281" t="s">
        <v>9005</v>
      </c>
      <c r="L1234" s="328" t="s">
        <v>20</v>
      </c>
      <c r="M1234" s="328" t="s">
        <v>8073</v>
      </c>
      <c r="N1234" s="282"/>
      <c r="O1234" s="283"/>
      <c r="P1234" s="283"/>
      <c r="Q1234" s="284"/>
      <c r="R1234" s="285" t="s">
        <v>4686</v>
      </c>
      <c r="S1234" s="284"/>
      <c r="T1234" s="286" t="s">
        <v>623</v>
      </c>
      <c r="U1234" s="291" t="s">
        <v>5599</v>
      </c>
      <c r="V1234" s="135"/>
      <c r="W1234" s="276" t="s">
        <v>8110</v>
      </c>
    </row>
    <row r="1235" spans="1:23" s="272" customFormat="1" ht="18" customHeight="1" x14ac:dyDescent="0.3">
      <c r="A1235" s="295" t="s">
        <v>3627</v>
      </c>
      <c r="B1235" s="83">
        <v>5214812</v>
      </c>
      <c r="C1235" s="277" t="s">
        <v>8340</v>
      </c>
      <c r="D1235" s="293">
        <v>44764</v>
      </c>
      <c r="E1235" s="279" t="s">
        <v>594</v>
      </c>
      <c r="F1235" s="327">
        <v>44763</v>
      </c>
      <c r="G1235" s="328" t="s">
        <v>8074</v>
      </c>
      <c r="H1235" s="328" t="s">
        <v>32</v>
      </c>
      <c r="I1235" s="281" t="s">
        <v>685</v>
      </c>
      <c r="J1235" s="285" t="s">
        <v>632</v>
      </c>
      <c r="K1235" s="281" t="s">
        <v>9006</v>
      </c>
      <c r="L1235" s="328" t="s">
        <v>11</v>
      </c>
      <c r="M1235" s="328" t="s">
        <v>8075</v>
      </c>
      <c r="N1235" s="282">
        <v>44779</v>
      </c>
      <c r="O1235" s="283">
        <v>44777</v>
      </c>
      <c r="P1235" s="283">
        <v>44771</v>
      </c>
      <c r="Q1235" s="284">
        <v>44773</v>
      </c>
      <c r="R1235" s="285" t="s">
        <v>4484</v>
      </c>
      <c r="S1235" s="284"/>
      <c r="T1235" s="286" t="s">
        <v>605</v>
      </c>
      <c r="U1235" s="291" t="s">
        <v>5599</v>
      </c>
      <c r="V1235" s="291" t="s">
        <v>3366</v>
      </c>
      <c r="W1235" s="276" t="s">
        <v>8111</v>
      </c>
    </row>
    <row r="1236" spans="1:23" s="272" customFormat="1" ht="18" customHeight="1" x14ac:dyDescent="0.3">
      <c r="A1236" s="295" t="s">
        <v>3627</v>
      </c>
      <c r="B1236" s="8">
        <v>5228326</v>
      </c>
      <c r="C1236" s="277" t="s">
        <v>8471</v>
      </c>
      <c r="D1236" s="293">
        <v>44781</v>
      </c>
      <c r="E1236" s="279" t="s">
        <v>594</v>
      </c>
      <c r="F1236" s="327">
        <v>44763</v>
      </c>
      <c r="G1236" s="328" t="s">
        <v>8076</v>
      </c>
      <c r="H1236" s="328" t="s">
        <v>137</v>
      </c>
      <c r="I1236" s="281" t="s">
        <v>17</v>
      </c>
      <c r="J1236" s="285" t="s">
        <v>626</v>
      </c>
      <c r="K1236" s="281" t="s">
        <v>9003</v>
      </c>
      <c r="L1236" s="330" t="s">
        <v>52</v>
      </c>
      <c r="M1236" s="328" t="s">
        <v>8077</v>
      </c>
      <c r="N1236" s="282">
        <v>44798</v>
      </c>
      <c r="O1236" s="283">
        <v>44797</v>
      </c>
      <c r="P1236" s="283">
        <v>44781</v>
      </c>
      <c r="Q1236" s="284" t="s">
        <v>1685</v>
      </c>
      <c r="R1236" s="285" t="s">
        <v>6464</v>
      </c>
      <c r="S1236" s="284"/>
      <c r="T1236" s="286" t="s">
        <v>605</v>
      </c>
      <c r="U1236" s="291" t="s">
        <v>5599</v>
      </c>
      <c r="V1236" s="291" t="s">
        <v>3366</v>
      </c>
      <c r="W1236" s="276" t="s">
        <v>8112</v>
      </c>
    </row>
    <row r="1237" spans="1:23" s="272" customFormat="1" ht="18" customHeight="1" x14ac:dyDescent="0.3">
      <c r="A1237" s="295" t="s">
        <v>3627</v>
      </c>
      <c r="B1237" s="328">
        <v>5208983</v>
      </c>
      <c r="C1237" s="277" t="s">
        <v>8039</v>
      </c>
      <c r="D1237" s="293">
        <v>44765</v>
      </c>
      <c r="E1237" s="279" t="s">
        <v>594</v>
      </c>
      <c r="F1237" s="327">
        <v>44763</v>
      </c>
      <c r="G1237" s="328" t="s">
        <v>8078</v>
      </c>
      <c r="H1237" s="328" t="s">
        <v>4126</v>
      </c>
      <c r="I1237" s="281" t="s">
        <v>8538</v>
      </c>
      <c r="J1237" s="285" t="s">
        <v>45</v>
      </c>
      <c r="K1237" s="281" t="s">
        <v>9009</v>
      </c>
      <c r="L1237" s="328" t="s">
        <v>20</v>
      </c>
      <c r="M1237" s="328" t="s">
        <v>8079</v>
      </c>
      <c r="N1237" s="282">
        <v>44773</v>
      </c>
      <c r="O1237" s="283">
        <v>44767</v>
      </c>
      <c r="P1237" s="283">
        <v>44763</v>
      </c>
      <c r="Q1237" s="284">
        <v>44768</v>
      </c>
      <c r="R1237" s="285" t="s">
        <v>4495</v>
      </c>
      <c r="S1237" s="284"/>
      <c r="T1237" s="286" t="s">
        <v>623</v>
      </c>
      <c r="U1237" s="291" t="s">
        <v>5599</v>
      </c>
      <c r="V1237" s="135" t="s">
        <v>5599</v>
      </c>
      <c r="W1237" s="276" t="s">
        <v>7372</v>
      </c>
    </row>
    <row r="1238" spans="1:23" s="272" customFormat="1" ht="18" customHeight="1" x14ac:dyDescent="0.3">
      <c r="A1238" s="295" t="s">
        <v>3627</v>
      </c>
      <c r="B1238" s="83">
        <v>5213846</v>
      </c>
      <c r="C1238" s="277" t="s">
        <v>8094</v>
      </c>
      <c r="D1238" s="293">
        <v>44764</v>
      </c>
      <c r="E1238" s="279" t="s">
        <v>594</v>
      </c>
      <c r="F1238" s="327">
        <v>44764</v>
      </c>
      <c r="G1238" s="328" t="s">
        <v>8080</v>
      </c>
      <c r="H1238" s="328" t="s">
        <v>3567</v>
      </c>
      <c r="I1238" s="281" t="s">
        <v>685</v>
      </c>
      <c r="J1238" s="285" t="s">
        <v>18</v>
      </c>
      <c r="K1238" s="281" t="s">
        <v>9005</v>
      </c>
      <c r="L1238" s="328" t="s">
        <v>354</v>
      </c>
      <c r="M1238" s="328" t="s">
        <v>8081</v>
      </c>
      <c r="N1238" s="282">
        <v>44773</v>
      </c>
      <c r="O1238" s="283">
        <v>44769</v>
      </c>
      <c r="P1238" s="283">
        <v>44764</v>
      </c>
      <c r="Q1238" s="284" t="s">
        <v>1685</v>
      </c>
      <c r="R1238" s="285" t="s">
        <v>4686</v>
      </c>
      <c r="S1238" s="284"/>
      <c r="T1238" s="286" t="s">
        <v>623</v>
      </c>
      <c r="U1238" s="291" t="s">
        <v>5599</v>
      </c>
      <c r="V1238" s="135" t="s">
        <v>5599</v>
      </c>
      <c r="W1238" s="276" t="s">
        <v>8113</v>
      </c>
    </row>
    <row r="1239" spans="1:23" s="272" customFormat="1" ht="18" customHeight="1" x14ac:dyDescent="0.3">
      <c r="A1239" s="295" t="s">
        <v>3627</v>
      </c>
      <c r="B1239" s="328">
        <v>5224922</v>
      </c>
      <c r="C1239" s="277" t="s">
        <v>8341</v>
      </c>
      <c r="D1239" s="293">
        <v>44772</v>
      </c>
      <c r="E1239" s="279" t="s">
        <v>594</v>
      </c>
      <c r="F1239" s="327">
        <v>44764</v>
      </c>
      <c r="G1239" s="328" t="s">
        <v>8082</v>
      </c>
      <c r="H1239" s="328" t="s">
        <v>50</v>
      </c>
      <c r="I1239" s="281" t="s">
        <v>17</v>
      </c>
      <c r="J1239" s="285" t="s">
        <v>45</v>
      </c>
      <c r="K1239" s="281" t="s">
        <v>9009</v>
      </c>
      <c r="L1239" s="330" t="s">
        <v>20</v>
      </c>
      <c r="M1239" s="328" t="s">
        <v>8083</v>
      </c>
      <c r="N1239" s="282">
        <v>44794</v>
      </c>
      <c r="O1239" s="283">
        <v>44784</v>
      </c>
      <c r="P1239" s="283">
        <v>44781</v>
      </c>
      <c r="Q1239" s="284">
        <v>44784</v>
      </c>
      <c r="R1239" s="285" t="s">
        <v>4482</v>
      </c>
      <c r="S1239" s="284"/>
      <c r="T1239" s="286" t="s">
        <v>623</v>
      </c>
      <c r="U1239" s="291" t="s">
        <v>5599</v>
      </c>
      <c r="V1239" s="291" t="s">
        <v>3366</v>
      </c>
      <c r="W1239" s="276" t="s">
        <v>8114</v>
      </c>
    </row>
    <row r="1240" spans="1:23" s="272" customFormat="1" ht="18" customHeight="1" x14ac:dyDescent="0.3">
      <c r="A1240" s="295" t="s">
        <v>3627</v>
      </c>
      <c r="B1240" s="83">
        <v>5228327</v>
      </c>
      <c r="C1240" s="277" t="s">
        <v>8408</v>
      </c>
      <c r="D1240" s="293">
        <v>44778</v>
      </c>
      <c r="E1240" s="279" t="s">
        <v>594</v>
      </c>
      <c r="F1240" s="327">
        <v>44764</v>
      </c>
      <c r="G1240" s="328" t="s">
        <v>8084</v>
      </c>
      <c r="H1240" s="328" t="s">
        <v>32</v>
      </c>
      <c r="I1240" s="281" t="s">
        <v>685</v>
      </c>
      <c r="J1240" s="285" t="s">
        <v>45</v>
      </c>
      <c r="K1240" s="281" t="s">
        <v>9009</v>
      </c>
      <c r="L1240" s="328" t="s">
        <v>20</v>
      </c>
      <c r="M1240" s="328" t="s">
        <v>8085</v>
      </c>
      <c r="N1240" s="282">
        <v>44798</v>
      </c>
      <c r="O1240" s="283">
        <v>44793</v>
      </c>
      <c r="P1240" s="283">
        <v>44778</v>
      </c>
      <c r="Q1240" s="284">
        <v>44793</v>
      </c>
      <c r="R1240" s="285" t="s">
        <v>4495</v>
      </c>
      <c r="S1240" s="284"/>
      <c r="T1240" s="286" t="s">
        <v>605</v>
      </c>
      <c r="U1240" s="291" t="s">
        <v>5599</v>
      </c>
      <c r="V1240" s="291" t="s">
        <v>3366</v>
      </c>
      <c r="W1240" s="276" t="s">
        <v>8115</v>
      </c>
    </row>
    <row r="1241" spans="1:23" s="272" customFormat="1" ht="18" customHeight="1" x14ac:dyDescent="0.3">
      <c r="A1241" s="295" t="s">
        <v>3627</v>
      </c>
      <c r="B1241" s="8">
        <v>5214823</v>
      </c>
      <c r="C1241" s="277" t="s">
        <v>8472</v>
      </c>
      <c r="D1241" s="293">
        <v>44781</v>
      </c>
      <c r="E1241" s="279" t="s">
        <v>8466</v>
      </c>
      <c r="F1241" s="327">
        <v>44764</v>
      </c>
      <c r="G1241" s="328" t="s">
        <v>8086</v>
      </c>
      <c r="H1241" s="328" t="s">
        <v>4712</v>
      </c>
      <c r="I1241" s="281" t="s">
        <v>17</v>
      </c>
      <c r="J1241" s="285" t="s">
        <v>18</v>
      </c>
      <c r="K1241" s="281" t="s">
        <v>9005</v>
      </c>
      <c r="L1241" s="328" t="s">
        <v>11</v>
      </c>
      <c r="M1241" s="328" t="s">
        <v>8087</v>
      </c>
      <c r="N1241" s="282">
        <v>0</v>
      </c>
      <c r="O1241" s="283">
        <v>44790</v>
      </c>
      <c r="P1241" s="283">
        <v>44781</v>
      </c>
      <c r="Q1241" s="284">
        <v>44790</v>
      </c>
      <c r="R1241" s="285" t="s">
        <v>4686</v>
      </c>
      <c r="S1241" s="284"/>
      <c r="T1241" s="286" t="s">
        <v>605</v>
      </c>
      <c r="U1241" s="291" t="s">
        <v>5599</v>
      </c>
      <c r="V1241" s="135"/>
      <c r="W1241" s="276" t="s">
        <v>8116</v>
      </c>
    </row>
    <row r="1242" spans="1:23" s="272" customFormat="1" ht="18" customHeight="1" x14ac:dyDescent="0.3">
      <c r="A1242" s="295" t="s">
        <v>3627</v>
      </c>
      <c r="B1242" s="8">
        <v>5228321</v>
      </c>
      <c r="C1242" s="277" t="s">
        <v>8439</v>
      </c>
      <c r="D1242" s="293">
        <v>44781</v>
      </c>
      <c r="E1242" s="279" t="s">
        <v>594</v>
      </c>
      <c r="F1242" s="327">
        <v>44765</v>
      </c>
      <c r="G1242" s="328" t="s">
        <v>8117</v>
      </c>
      <c r="H1242" s="328" t="s">
        <v>3567</v>
      </c>
      <c r="I1242" s="281" t="s">
        <v>685</v>
      </c>
      <c r="J1242" s="285" t="s">
        <v>645</v>
      </c>
      <c r="K1242" s="281" t="s">
        <v>9002</v>
      </c>
      <c r="L1242" s="328" t="s">
        <v>20</v>
      </c>
      <c r="M1242" s="328" t="s">
        <v>8118</v>
      </c>
      <c r="N1242" s="282">
        <v>44788</v>
      </c>
      <c r="O1242" s="283">
        <v>44782</v>
      </c>
      <c r="P1242" s="283">
        <v>44781</v>
      </c>
      <c r="Q1242" s="284" t="s">
        <v>1685</v>
      </c>
      <c r="R1242" s="285" t="s">
        <v>4490</v>
      </c>
      <c r="S1242" s="284"/>
      <c r="T1242" s="286" t="s">
        <v>623</v>
      </c>
      <c r="U1242" s="291" t="s">
        <v>5599</v>
      </c>
      <c r="V1242" s="291" t="s">
        <v>3366</v>
      </c>
      <c r="W1242" s="276" t="s">
        <v>8119</v>
      </c>
    </row>
    <row r="1243" spans="1:23" s="272" customFormat="1" ht="18" customHeight="1" x14ac:dyDescent="0.3">
      <c r="A1243" s="295" t="s">
        <v>3627</v>
      </c>
      <c r="B1243" s="8">
        <v>5204105</v>
      </c>
      <c r="C1243" s="277" t="s">
        <v>8208</v>
      </c>
      <c r="D1243" s="293">
        <v>44770</v>
      </c>
      <c r="E1243" s="279" t="s">
        <v>594</v>
      </c>
      <c r="F1243" s="327">
        <v>44765</v>
      </c>
      <c r="G1243" s="328" t="s">
        <v>8120</v>
      </c>
      <c r="H1243" s="328" t="s">
        <v>686</v>
      </c>
      <c r="I1243" s="281" t="s">
        <v>8862</v>
      </c>
      <c r="J1243" s="285" t="s">
        <v>645</v>
      </c>
      <c r="K1243" s="281" t="s">
        <v>9002</v>
      </c>
      <c r="L1243" s="328" t="s">
        <v>20</v>
      </c>
      <c r="M1243" s="328" t="s">
        <v>8121</v>
      </c>
      <c r="N1243" s="282">
        <v>44784</v>
      </c>
      <c r="O1243" s="283">
        <v>44775</v>
      </c>
      <c r="P1243" s="283">
        <v>44770</v>
      </c>
      <c r="Q1243" s="284">
        <v>44772</v>
      </c>
      <c r="R1243" s="285" t="s">
        <v>4490</v>
      </c>
      <c r="S1243" s="284"/>
      <c r="T1243" s="286" t="s">
        <v>623</v>
      </c>
      <c r="U1243" s="291" t="s">
        <v>5599</v>
      </c>
      <c r="V1243" s="291" t="s">
        <v>3366</v>
      </c>
      <c r="W1243" s="276" t="s">
        <v>8122</v>
      </c>
    </row>
    <row r="1244" spans="1:23" s="272" customFormat="1" ht="18" customHeight="1" x14ac:dyDescent="0.3">
      <c r="A1244" s="295" t="s">
        <v>3627</v>
      </c>
      <c r="B1244" s="328">
        <v>5221409</v>
      </c>
      <c r="C1244" s="277" t="s">
        <v>8187</v>
      </c>
      <c r="D1244" s="293">
        <v>44768</v>
      </c>
      <c r="E1244" s="279" t="s">
        <v>594</v>
      </c>
      <c r="F1244" s="327">
        <v>44765</v>
      </c>
      <c r="G1244" s="328" t="s">
        <v>8123</v>
      </c>
      <c r="H1244" s="328" t="s">
        <v>686</v>
      </c>
      <c r="I1244" s="281" t="s">
        <v>8862</v>
      </c>
      <c r="J1244" s="285" t="s">
        <v>18</v>
      </c>
      <c r="K1244" s="281" t="s">
        <v>9005</v>
      </c>
      <c r="L1244" s="328" t="s">
        <v>20</v>
      </c>
      <c r="M1244" s="328" t="s">
        <v>8124</v>
      </c>
      <c r="N1244" s="282">
        <v>44779</v>
      </c>
      <c r="O1244" s="283">
        <v>44773</v>
      </c>
      <c r="P1244" s="283">
        <v>44770</v>
      </c>
      <c r="Q1244" s="284">
        <v>44772</v>
      </c>
      <c r="R1244" s="285" t="s">
        <v>4685</v>
      </c>
      <c r="S1244" s="284"/>
      <c r="T1244" s="286" t="s">
        <v>623</v>
      </c>
      <c r="U1244" s="291" t="s">
        <v>5599</v>
      </c>
      <c r="V1244" s="291" t="s">
        <v>3366</v>
      </c>
      <c r="W1244" s="276" t="s">
        <v>8125</v>
      </c>
    </row>
    <row r="1245" spans="1:23" s="272" customFormat="1" ht="18" customHeight="1" x14ac:dyDescent="0.3">
      <c r="A1245" s="295" t="s">
        <v>5</v>
      </c>
      <c r="B1245" s="83" t="s">
        <v>319</v>
      </c>
      <c r="C1245" s="277"/>
      <c r="D1245" s="293"/>
      <c r="E1245" s="279"/>
      <c r="F1245" s="327">
        <v>44765</v>
      </c>
      <c r="G1245" s="328" t="s">
        <v>8126</v>
      </c>
      <c r="H1245" s="328" t="s">
        <v>102</v>
      </c>
      <c r="I1245" s="281" t="s">
        <v>685</v>
      </c>
      <c r="J1245" s="285" t="s">
        <v>45</v>
      </c>
      <c r="K1245" s="281" t="s">
        <v>9009</v>
      </c>
      <c r="L1245" s="328" t="s">
        <v>74</v>
      </c>
      <c r="M1245" s="328" t="s">
        <v>8127</v>
      </c>
      <c r="N1245" s="282"/>
      <c r="O1245" s="283"/>
      <c r="P1245" s="283"/>
      <c r="Q1245" s="284"/>
      <c r="R1245" s="285" t="s">
        <v>4482</v>
      </c>
      <c r="S1245" s="284"/>
      <c r="T1245" s="286" t="s">
        <v>605</v>
      </c>
      <c r="U1245" s="291" t="s">
        <v>5599</v>
      </c>
      <c r="V1245" s="135"/>
      <c r="W1245" s="276" t="s">
        <v>8128</v>
      </c>
    </row>
    <row r="1246" spans="1:23" s="272" customFormat="1" ht="18" customHeight="1" x14ac:dyDescent="0.3">
      <c r="A1246" s="295" t="s">
        <v>3627</v>
      </c>
      <c r="B1246" s="86">
        <v>5208982</v>
      </c>
      <c r="C1246" s="277" t="s">
        <v>8342</v>
      </c>
      <c r="D1246" s="293">
        <v>44771</v>
      </c>
      <c r="E1246" s="279" t="s">
        <v>594</v>
      </c>
      <c r="F1246" s="327">
        <v>44765</v>
      </c>
      <c r="G1246" s="328" t="s">
        <v>8129</v>
      </c>
      <c r="H1246" s="328" t="s">
        <v>7545</v>
      </c>
      <c r="I1246" s="281" t="s">
        <v>8538</v>
      </c>
      <c r="J1246" s="285" t="s">
        <v>45</v>
      </c>
      <c r="K1246" s="281" t="s">
        <v>9009</v>
      </c>
      <c r="L1246" s="328" t="s">
        <v>20</v>
      </c>
      <c r="M1246" s="328" t="s">
        <v>8130</v>
      </c>
      <c r="N1246" s="282">
        <v>44777</v>
      </c>
      <c r="O1246" s="283">
        <v>44772</v>
      </c>
      <c r="P1246" s="283">
        <v>44771</v>
      </c>
      <c r="Q1246" s="284">
        <v>44772</v>
      </c>
      <c r="R1246" s="285" t="s">
        <v>4495</v>
      </c>
      <c r="S1246" s="284"/>
      <c r="T1246" s="286" t="s">
        <v>605</v>
      </c>
      <c r="U1246" s="291" t="s">
        <v>5599</v>
      </c>
      <c r="V1246" s="291" t="s">
        <v>3366</v>
      </c>
      <c r="W1246" s="276" t="s">
        <v>8131</v>
      </c>
    </row>
    <row r="1247" spans="1:23" s="272" customFormat="1" ht="18" customHeight="1" x14ac:dyDescent="0.3">
      <c r="A1247" s="295" t="s">
        <v>3627</v>
      </c>
      <c r="B1247" s="328">
        <v>5216562</v>
      </c>
      <c r="C1247" s="277" t="s">
        <v>8188</v>
      </c>
      <c r="D1247" s="293">
        <v>44769</v>
      </c>
      <c r="E1247" s="279" t="s">
        <v>594</v>
      </c>
      <c r="F1247" s="327">
        <v>44765</v>
      </c>
      <c r="G1247" s="328" t="s">
        <v>8132</v>
      </c>
      <c r="H1247" s="328" t="s">
        <v>250</v>
      </c>
      <c r="I1247" s="281" t="s">
        <v>4644</v>
      </c>
      <c r="J1247" s="285" t="s">
        <v>18</v>
      </c>
      <c r="K1247" s="281" t="s">
        <v>9005</v>
      </c>
      <c r="L1247" s="328" t="s">
        <v>20</v>
      </c>
      <c r="M1247" s="328" t="s">
        <v>8133</v>
      </c>
      <c r="N1247" s="282">
        <v>44787</v>
      </c>
      <c r="O1247" s="283">
        <v>44784</v>
      </c>
      <c r="P1247" s="283">
        <v>44772</v>
      </c>
      <c r="Q1247" s="284">
        <v>44776</v>
      </c>
      <c r="R1247" s="285" t="s">
        <v>4686</v>
      </c>
      <c r="S1247" s="284"/>
      <c r="T1247" s="286" t="s">
        <v>623</v>
      </c>
      <c r="U1247" s="291" t="s">
        <v>5599</v>
      </c>
      <c r="V1247" s="291" t="s">
        <v>3366</v>
      </c>
      <c r="W1247" s="276" t="s">
        <v>8134</v>
      </c>
    </row>
    <row r="1248" spans="1:23" s="272" customFormat="1" ht="18" customHeight="1" x14ac:dyDescent="0.3">
      <c r="A1248" s="295" t="s">
        <v>3627</v>
      </c>
      <c r="B1248" s="83">
        <v>5241250</v>
      </c>
      <c r="C1248" s="277" t="s">
        <v>8521</v>
      </c>
      <c r="D1248" s="293">
        <v>44783</v>
      </c>
      <c r="E1248" s="279" t="s">
        <v>594</v>
      </c>
      <c r="F1248" s="327">
        <v>44765</v>
      </c>
      <c r="G1248" s="330" t="s">
        <v>8729</v>
      </c>
      <c r="H1248" s="328" t="s">
        <v>686</v>
      </c>
      <c r="I1248" s="281" t="s">
        <v>8862</v>
      </c>
      <c r="J1248" s="285" t="s">
        <v>18</v>
      </c>
      <c r="K1248" s="281" t="s">
        <v>9005</v>
      </c>
      <c r="L1248" s="328" t="s">
        <v>20</v>
      </c>
      <c r="M1248" s="328" t="s">
        <v>8135</v>
      </c>
      <c r="N1248" s="282">
        <v>44791</v>
      </c>
      <c r="O1248" s="283">
        <v>44789</v>
      </c>
      <c r="P1248" s="283">
        <v>44783</v>
      </c>
      <c r="Q1248" s="284">
        <v>44790</v>
      </c>
      <c r="R1248" s="285" t="s">
        <v>4686</v>
      </c>
      <c r="S1248" s="284"/>
      <c r="T1248" s="286" t="s">
        <v>623</v>
      </c>
      <c r="U1248" s="291" t="s">
        <v>5599</v>
      </c>
      <c r="V1248" s="291" t="s">
        <v>3366</v>
      </c>
      <c r="W1248" s="276" t="s">
        <v>8136</v>
      </c>
    </row>
    <row r="1249" spans="1:23" s="272" customFormat="1" ht="18" customHeight="1" x14ac:dyDescent="0.3">
      <c r="A1249" s="295" t="s">
        <v>5</v>
      </c>
      <c r="B1249" s="8">
        <v>5266607</v>
      </c>
      <c r="C1249" s="277" t="s">
        <v>8872</v>
      </c>
      <c r="D1249" s="293">
        <v>44802</v>
      </c>
      <c r="E1249" s="279" t="s">
        <v>8467</v>
      </c>
      <c r="F1249" s="327">
        <v>44765</v>
      </c>
      <c r="G1249" s="328" t="s">
        <v>8137</v>
      </c>
      <c r="H1249" s="328" t="s">
        <v>7545</v>
      </c>
      <c r="I1249" s="281" t="s">
        <v>8538</v>
      </c>
      <c r="J1249" s="285" t="s">
        <v>18</v>
      </c>
      <c r="K1249" s="281" t="s">
        <v>9005</v>
      </c>
      <c r="L1249" s="328" t="s">
        <v>20</v>
      </c>
      <c r="M1249" s="328" t="s">
        <v>8138</v>
      </c>
      <c r="N1249" s="282">
        <v>0</v>
      </c>
      <c r="O1249" s="283"/>
      <c r="P1249" s="283">
        <v>44802</v>
      </c>
      <c r="Q1249" s="284">
        <v>44807</v>
      </c>
      <c r="R1249" s="285" t="s">
        <v>4686</v>
      </c>
      <c r="S1249" s="284"/>
      <c r="T1249" s="286" t="s">
        <v>623</v>
      </c>
      <c r="U1249" s="291" t="s">
        <v>5599</v>
      </c>
      <c r="V1249" s="135"/>
      <c r="W1249" s="276" t="s">
        <v>8139</v>
      </c>
    </row>
    <row r="1250" spans="1:23" s="272" customFormat="1" ht="18" customHeight="1" x14ac:dyDescent="0.3">
      <c r="A1250" s="295" t="s">
        <v>5</v>
      </c>
      <c r="B1250" s="83" t="s">
        <v>319</v>
      </c>
      <c r="C1250" s="277"/>
      <c r="D1250" s="293"/>
      <c r="E1250" s="279"/>
      <c r="F1250" s="327">
        <v>44765</v>
      </c>
      <c r="G1250" s="328" t="s">
        <v>8140</v>
      </c>
      <c r="H1250" s="328" t="s">
        <v>102</v>
      </c>
      <c r="I1250" s="281" t="s">
        <v>685</v>
      </c>
      <c r="J1250" s="285" t="s">
        <v>18</v>
      </c>
      <c r="K1250" s="281" t="s">
        <v>9005</v>
      </c>
      <c r="L1250" s="328" t="s">
        <v>11</v>
      </c>
      <c r="M1250" s="328" t="s">
        <v>8141</v>
      </c>
      <c r="N1250" s="282"/>
      <c r="O1250" s="283"/>
      <c r="P1250" s="283"/>
      <c r="Q1250" s="284"/>
      <c r="R1250" s="285" t="s">
        <v>6708</v>
      </c>
      <c r="S1250" s="284"/>
      <c r="T1250" s="286" t="s">
        <v>623</v>
      </c>
      <c r="U1250" s="291" t="s">
        <v>5599</v>
      </c>
      <c r="V1250" s="135"/>
      <c r="W1250" s="276" t="s">
        <v>8142</v>
      </c>
    </row>
    <row r="1251" spans="1:23" s="272" customFormat="1" ht="18" customHeight="1" x14ac:dyDescent="0.3">
      <c r="A1251" s="295" t="s">
        <v>5</v>
      </c>
      <c r="B1251" s="83" t="s">
        <v>319</v>
      </c>
      <c r="C1251" s="277"/>
      <c r="D1251" s="293"/>
      <c r="E1251" s="279"/>
      <c r="F1251" s="327">
        <v>44765</v>
      </c>
      <c r="G1251" s="328" t="s">
        <v>8143</v>
      </c>
      <c r="H1251" s="328" t="s">
        <v>102</v>
      </c>
      <c r="I1251" s="281" t="s">
        <v>685</v>
      </c>
      <c r="J1251" s="285" t="s">
        <v>18</v>
      </c>
      <c r="K1251" s="281" t="s">
        <v>9005</v>
      </c>
      <c r="L1251" s="328" t="s">
        <v>20</v>
      </c>
      <c r="M1251" s="328" t="s">
        <v>8144</v>
      </c>
      <c r="N1251" s="282"/>
      <c r="O1251" s="283"/>
      <c r="P1251" s="283"/>
      <c r="Q1251" s="284"/>
      <c r="R1251" s="285" t="s">
        <v>6708</v>
      </c>
      <c r="S1251" s="284"/>
      <c r="T1251" s="286" t="s">
        <v>623</v>
      </c>
      <c r="U1251" s="291" t="s">
        <v>5599</v>
      </c>
      <c r="V1251" s="135"/>
      <c r="W1251" s="276" t="s">
        <v>8145</v>
      </c>
    </row>
    <row r="1252" spans="1:23" s="272" customFormat="1" ht="18" customHeight="1" x14ac:dyDescent="0.3">
      <c r="A1252" s="295" t="s">
        <v>3627</v>
      </c>
      <c r="B1252" s="83">
        <v>5205958</v>
      </c>
      <c r="C1252" s="277" t="s">
        <v>8189</v>
      </c>
      <c r="D1252" s="293">
        <v>44769</v>
      </c>
      <c r="E1252" s="279" t="s">
        <v>594</v>
      </c>
      <c r="F1252" s="327">
        <v>44765</v>
      </c>
      <c r="G1252" s="328" t="s">
        <v>8161</v>
      </c>
      <c r="H1252" s="328" t="s">
        <v>137</v>
      </c>
      <c r="I1252" s="281" t="s">
        <v>17</v>
      </c>
      <c r="J1252" s="285" t="s">
        <v>45</v>
      </c>
      <c r="K1252" s="281" t="s">
        <v>9009</v>
      </c>
      <c r="L1252" s="328" t="s">
        <v>20</v>
      </c>
      <c r="M1252" s="328" t="s">
        <v>8176</v>
      </c>
      <c r="N1252" s="282">
        <v>44796</v>
      </c>
      <c r="O1252" s="283">
        <v>44771</v>
      </c>
      <c r="P1252" s="283">
        <v>44769</v>
      </c>
      <c r="Q1252" s="284">
        <v>44772</v>
      </c>
      <c r="R1252" s="285" t="s">
        <v>4495</v>
      </c>
      <c r="S1252" s="284"/>
      <c r="T1252" s="286" t="s">
        <v>623</v>
      </c>
      <c r="U1252" s="291" t="s">
        <v>5599</v>
      </c>
      <c r="V1252" s="291" t="s">
        <v>3366</v>
      </c>
      <c r="W1252" s="276" t="s">
        <v>8214</v>
      </c>
    </row>
    <row r="1253" spans="1:23" s="272" customFormat="1" ht="18" customHeight="1" x14ac:dyDescent="0.3">
      <c r="A1253" s="295" t="s">
        <v>5</v>
      </c>
      <c r="B1253" s="83" t="s">
        <v>319</v>
      </c>
      <c r="C1253" s="277"/>
      <c r="D1253" s="293"/>
      <c r="E1253" s="279"/>
      <c r="F1253" s="327">
        <v>44765</v>
      </c>
      <c r="G1253" s="328" t="s">
        <v>8162</v>
      </c>
      <c r="H1253" s="328" t="s">
        <v>3708</v>
      </c>
      <c r="I1253" s="281" t="s">
        <v>2454</v>
      </c>
      <c r="J1253" s="285" t="s">
        <v>634</v>
      </c>
      <c r="K1253" s="281" t="s">
        <v>9008</v>
      </c>
      <c r="L1253" s="328" t="s">
        <v>11</v>
      </c>
      <c r="M1253" s="328" t="s">
        <v>8215</v>
      </c>
      <c r="N1253" s="282"/>
      <c r="O1253" s="283"/>
      <c r="P1253" s="283"/>
      <c r="Q1253" s="284"/>
      <c r="R1253" s="285" t="s">
        <v>6584</v>
      </c>
      <c r="S1253" s="284"/>
      <c r="T1253" s="286" t="s">
        <v>605</v>
      </c>
      <c r="U1253" s="291" t="s">
        <v>5599</v>
      </c>
      <c r="V1253" s="135"/>
      <c r="W1253" s="276" t="s">
        <v>8216</v>
      </c>
    </row>
    <row r="1254" spans="1:23" s="272" customFormat="1" ht="18" customHeight="1" x14ac:dyDescent="0.3">
      <c r="A1254" s="295" t="s">
        <v>3627</v>
      </c>
      <c r="B1254" s="83">
        <v>5257135</v>
      </c>
      <c r="C1254" s="277" t="s">
        <v>8835</v>
      </c>
      <c r="D1254" s="293">
        <v>44799</v>
      </c>
      <c r="E1254" s="279" t="s">
        <v>594</v>
      </c>
      <c r="F1254" s="327">
        <v>44765</v>
      </c>
      <c r="G1254" s="330" t="s">
        <v>8839</v>
      </c>
      <c r="H1254" s="328" t="s">
        <v>4712</v>
      </c>
      <c r="I1254" s="281" t="s">
        <v>17</v>
      </c>
      <c r="J1254" s="285" t="s">
        <v>626</v>
      </c>
      <c r="K1254" s="281" t="s">
        <v>9003</v>
      </c>
      <c r="L1254" s="328" t="s">
        <v>52</v>
      </c>
      <c r="M1254" s="328" t="s">
        <v>8217</v>
      </c>
      <c r="N1254" s="282">
        <v>44803</v>
      </c>
      <c r="O1254" s="283">
        <v>44803</v>
      </c>
      <c r="P1254" s="283">
        <v>44799</v>
      </c>
      <c r="Q1254" s="284">
        <v>44803</v>
      </c>
      <c r="R1254" s="285" t="s">
        <v>6464</v>
      </c>
      <c r="S1254" s="284"/>
      <c r="T1254" s="286" t="s">
        <v>605</v>
      </c>
      <c r="U1254" s="291" t="s">
        <v>5599</v>
      </c>
      <c r="V1254" s="291" t="s">
        <v>3366</v>
      </c>
      <c r="W1254" s="276" t="s">
        <v>8218</v>
      </c>
    </row>
    <row r="1255" spans="1:23" s="272" customFormat="1" ht="18" customHeight="1" x14ac:dyDescent="0.3">
      <c r="A1255" s="295" t="s">
        <v>5</v>
      </c>
      <c r="B1255" s="83" t="s">
        <v>319</v>
      </c>
      <c r="C1255" s="277"/>
      <c r="D1255" s="293"/>
      <c r="E1255" s="279"/>
      <c r="F1255" s="327">
        <v>44765</v>
      </c>
      <c r="G1255" s="328" t="s">
        <v>8163</v>
      </c>
      <c r="H1255" s="328" t="s">
        <v>137</v>
      </c>
      <c r="I1255" s="281" t="s">
        <v>17</v>
      </c>
      <c r="J1255" s="285" t="s">
        <v>18</v>
      </c>
      <c r="K1255" s="281" t="s">
        <v>9005</v>
      </c>
      <c r="L1255" s="328" t="s">
        <v>20</v>
      </c>
      <c r="M1255" s="328" t="s">
        <v>8219</v>
      </c>
      <c r="N1255" s="282"/>
      <c r="O1255" s="283"/>
      <c r="P1255" s="283"/>
      <c r="Q1255" s="284"/>
      <c r="R1255" s="285" t="s">
        <v>4686</v>
      </c>
      <c r="S1255" s="284"/>
      <c r="T1255" s="286" t="s">
        <v>623</v>
      </c>
      <c r="U1255" s="291" t="s">
        <v>5599</v>
      </c>
      <c r="V1255" s="135"/>
      <c r="W1255" s="276" t="s">
        <v>8220</v>
      </c>
    </row>
    <row r="1256" spans="1:23" s="272" customFormat="1" ht="18" customHeight="1" x14ac:dyDescent="0.3">
      <c r="A1256" s="295" t="s">
        <v>5</v>
      </c>
      <c r="B1256" s="83" t="s">
        <v>319</v>
      </c>
      <c r="C1256" s="277"/>
      <c r="D1256" s="293"/>
      <c r="E1256" s="279"/>
      <c r="F1256" s="327">
        <v>44765</v>
      </c>
      <c r="G1256" s="328" t="s">
        <v>8164</v>
      </c>
      <c r="H1256" s="328" t="s">
        <v>137</v>
      </c>
      <c r="I1256" s="281" t="s">
        <v>17</v>
      </c>
      <c r="J1256" s="285" t="s">
        <v>18</v>
      </c>
      <c r="K1256" s="281" t="s">
        <v>9005</v>
      </c>
      <c r="L1256" s="328" t="s">
        <v>20</v>
      </c>
      <c r="M1256" s="328" t="s">
        <v>8221</v>
      </c>
      <c r="N1256" s="282"/>
      <c r="O1256" s="283"/>
      <c r="P1256" s="283"/>
      <c r="Q1256" s="284"/>
      <c r="R1256" s="285" t="s">
        <v>4686</v>
      </c>
      <c r="S1256" s="284"/>
      <c r="T1256" s="286" t="s">
        <v>605</v>
      </c>
      <c r="U1256" s="291" t="s">
        <v>5599</v>
      </c>
      <c r="V1256" s="135"/>
      <c r="W1256" s="276" t="s">
        <v>8222</v>
      </c>
    </row>
    <row r="1257" spans="1:23" s="272" customFormat="1" ht="18" customHeight="1" x14ac:dyDescent="0.3">
      <c r="A1257" s="295" t="s">
        <v>5</v>
      </c>
      <c r="B1257" s="83" t="s">
        <v>319</v>
      </c>
      <c r="C1257" s="277"/>
      <c r="D1257" s="293"/>
      <c r="E1257" s="279"/>
      <c r="F1257" s="327">
        <v>44766</v>
      </c>
      <c r="G1257" s="328" t="s">
        <v>8165</v>
      </c>
      <c r="H1257" s="328" t="s">
        <v>4738</v>
      </c>
      <c r="I1257" s="281" t="s">
        <v>2454</v>
      </c>
      <c r="J1257" s="285" t="s">
        <v>18</v>
      </c>
      <c r="K1257" s="281" t="s">
        <v>9005</v>
      </c>
      <c r="L1257" s="328" t="s">
        <v>11</v>
      </c>
      <c r="M1257" s="328" t="s">
        <v>8223</v>
      </c>
      <c r="N1257" s="282"/>
      <c r="O1257" s="283"/>
      <c r="P1257" s="283"/>
      <c r="Q1257" s="284"/>
      <c r="R1257" s="285" t="s">
        <v>4686</v>
      </c>
      <c r="S1257" s="284"/>
      <c r="T1257" s="286" t="s">
        <v>605</v>
      </c>
      <c r="U1257" s="291" t="s">
        <v>5599</v>
      </c>
      <c r="V1257" s="135"/>
      <c r="W1257" s="276" t="s">
        <v>8224</v>
      </c>
    </row>
    <row r="1258" spans="1:23" s="272" customFormat="1" ht="18" customHeight="1" x14ac:dyDescent="0.3">
      <c r="A1258" s="295" t="s">
        <v>3627</v>
      </c>
      <c r="B1258" s="8">
        <v>5255211</v>
      </c>
      <c r="C1258" s="277" t="s">
        <v>8620</v>
      </c>
      <c r="D1258" s="293">
        <v>44791</v>
      </c>
      <c r="E1258" s="279" t="s">
        <v>594</v>
      </c>
      <c r="F1258" s="327">
        <v>44766</v>
      </c>
      <c r="G1258" s="328" t="s">
        <v>8166</v>
      </c>
      <c r="H1258" s="328" t="s">
        <v>4738</v>
      </c>
      <c r="I1258" s="281" t="s">
        <v>2454</v>
      </c>
      <c r="J1258" s="285" t="s">
        <v>18</v>
      </c>
      <c r="K1258" s="281" t="s">
        <v>9005</v>
      </c>
      <c r="L1258" s="320" t="s">
        <v>8167</v>
      </c>
      <c r="M1258" s="328" t="s">
        <v>8225</v>
      </c>
      <c r="N1258" s="282">
        <v>44804</v>
      </c>
      <c r="O1258" s="283">
        <v>44798</v>
      </c>
      <c r="P1258" s="283">
        <v>44791</v>
      </c>
      <c r="Q1258" s="284" t="s">
        <v>1685</v>
      </c>
      <c r="R1258" s="285" t="s">
        <v>4686</v>
      </c>
      <c r="S1258" s="284"/>
      <c r="T1258" s="286" t="s">
        <v>605</v>
      </c>
      <c r="U1258" s="291" t="s">
        <v>5599</v>
      </c>
      <c r="V1258" s="291" t="s">
        <v>3366</v>
      </c>
      <c r="W1258" s="276" t="s">
        <v>8226</v>
      </c>
    </row>
    <row r="1259" spans="1:23" s="272" customFormat="1" ht="18" customHeight="1" x14ac:dyDescent="0.3">
      <c r="A1259" s="295" t="s">
        <v>5</v>
      </c>
      <c r="B1259" s="83" t="s">
        <v>319</v>
      </c>
      <c r="C1259" s="277"/>
      <c r="D1259" s="293"/>
      <c r="E1259" s="279"/>
      <c r="F1259" s="327">
        <v>44766</v>
      </c>
      <c r="G1259" s="328" t="s">
        <v>8168</v>
      </c>
      <c r="H1259" s="328" t="s">
        <v>4738</v>
      </c>
      <c r="I1259" s="281" t="s">
        <v>2454</v>
      </c>
      <c r="J1259" s="285" t="s">
        <v>18</v>
      </c>
      <c r="K1259" s="281" t="s">
        <v>9005</v>
      </c>
      <c r="L1259" s="328" t="s">
        <v>20</v>
      </c>
      <c r="M1259" s="328" t="s">
        <v>8227</v>
      </c>
      <c r="N1259" s="282"/>
      <c r="O1259" s="283"/>
      <c r="P1259" s="283"/>
      <c r="Q1259" s="284"/>
      <c r="R1259" s="285" t="s">
        <v>4686</v>
      </c>
      <c r="S1259" s="284"/>
      <c r="T1259" s="286" t="s">
        <v>605</v>
      </c>
      <c r="U1259" s="291" t="s">
        <v>5599</v>
      </c>
      <c r="V1259" s="135"/>
      <c r="W1259" s="276" t="s">
        <v>8228</v>
      </c>
    </row>
    <row r="1260" spans="1:23" s="272" customFormat="1" ht="18" customHeight="1" x14ac:dyDescent="0.3">
      <c r="A1260" s="295" t="s">
        <v>5</v>
      </c>
      <c r="B1260" s="86">
        <v>5158807</v>
      </c>
      <c r="C1260" s="277" t="s">
        <v>8919</v>
      </c>
      <c r="D1260" s="293">
        <v>44804</v>
      </c>
      <c r="E1260" s="279" t="s">
        <v>8467</v>
      </c>
      <c r="F1260" s="327">
        <v>44766</v>
      </c>
      <c r="G1260" s="328" t="s">
        <v>8169</v>
      </c>
      <c r="H1260" s="328" t="s">
        <v>686</v>
      </c>
      <c r="I1260" s="281" t="s">
        <v>8862</v>
      </c>
      <c r="J1260" s="285" t="s">
        <v>45</v>
      </c>
      <c r="K1260" s="281" t="s">
        <v>9009</v>
      </c>
      <c r="L1260" s="328" t="s">
        <v>438</v>
      </c>
      <c r="M1260" s="328" t="s">
        <v>8229</v>
      </c>
      <c r="N1260" s="282">
        <v>0</v>
      </c>
      <c r="O1260" s="283"/>
      <c r="P1260" s="283">
        <v>44804</v>
      </c>
      <c r="Q1260" s="284">
        <v>44807</v>
      </c>
      <c r="R1260" s="285" t="s">
        <v>4482</v>
      </c>
      <c r="S1260" s="284"/>
      <c r="T1260" s="286" t="s">
        <v>623</v>
      </c>
      <c r="U1260" s="291" t="s">
        <v>5599</v>
      </c>
      <c r="V1260" s="135"/>
      <c r="W1260" s="276" t="s">
        <v>8230</v>
      </c>
    </row>
    <row r="1261" spans="1:23" s="272" customFormat="1" ht="18" customHeight="1" x14ac:dyDescent="0.3">
      <c r="A1261" s="295" t="s">
        <v>5</v>
      </c>
      <c r="B1261" s="83" t="s">
        <v>319</v>
      </c>
      <c r="C1261" s="277"/>
      <c r="D1261" s="293"/>
      <c r="E1261" s="279"/>
      <c r="F1261" s="327">
        <v>44766</v>
      </c>
      <c r="G1261" s="328" t="s">
        <v>8170</v>
      </c>
      <c r="H1261" s="328" t="s">
        <v>3708</v>
      </c>
      <c r="I1261" s="281" t="s">
        <v>2454</v>
      </c>
      <c r="J1261" s="285" t="s">
        <v>45</v>
      </c>
      <c r="K1261" s="281" t="s">
        <v>9009</v>
      </c>
      <c r="L1261" s="328" t="s">
        <v>74</v>
      </c>
      <c r="M1261" s="328" t="s">
        <v>8231</v>
      </c>
      <c r="N1261" s="282"/>
      <c r="O1261" s="283"/>
      <c r="P1261" s="283"/>
      <c r="Q1261" s="284"/>
      <c r="R1261" s="285" t="s">
        <v>4482</v>
      </c>
      <c r="S1261" s="284"/>
      <c r="T1261" s="286" t="s">
        <v>623</v>
      </c>
      <c r="U1261" s="291" t="s">
        <v>5599</v>
      </c>
      <c r="V1261" s="135"/>
      <c r="W1261" s="276" t="s">
        <v>8232</v>
      </c>
    </row>
    <row r="1262" spans="1:23" s="272" customFormat="1" ht="18" customHeight="1" x14ac:dyDescent="0.3">
      <c r="A1262" s="295" t="s">
        <v>3627</v>
      </c>
      <c r="B1262" s="83">
        <v>5135599</v>
      </c>
      <c r="C1262" s="277" t="s">
        <v>8095</v>
      </c>
      <c r="D1262" s="293">
        <v>44769</v>
      </c>
      <c r="E1262" s="279" t="s">
        <v>594</v>
      </c>
      <c r="F1262" s="327">
        <v>44767</v>
      </c>
      <c r="G1262" s="328" t="s">
        <v>8177</v>
      </c>
      <c r="H1262" s="328" t="s">
        <v>137</v>
      </c>
      <c r="I1262" s="281" t="s">
        <v>17</v>
      </c>
      <c r="J1262" s="285" t="s">
        <v>45</v>
      </c>
      <c r="K1262" s="281" t="s">
        <v>9009</v>
      </c>
      <c r="L1262" s="321" t="s">
        <v>20</v>
      </c>
      <c r="M1262" s="328" t="s">
        <v>8178</v>
      </c>
      <c r="N1262" s="282">
        <v>44776</v>
      </c>
      <c r="O1262" s="283">
        <v>44773</v>
      </c>
      <c r="P1262" s="283">
        <v>44769</v>
      </c>
      <c r="Q1262" s="284">
        <v>44772</v>
      </c>
      <c r="R1262" s="285" t="s">
        <v>4482</v>
      </c>
      <c r="S1262" s="284"/>
      <c r="T1262" s="286" t="s">
        <v>605</v>
      </c>
      <c r="U1262" s="291" t="s">
        <v>5599</v>
      </c>
      <c r="V1262" s="291" t="s">
        <v>3366</v>
      </c>
      <c r="W1262" s="276" t="s">
        <v>8233</v>
      </c>
    </row>
    <row r="1263" spans="1:23" s="272" customFormat="1" ht="18" customHeight="1" x14ac:dyDescent="0.3">
      <c r="A1263" s="295" t="s">
        <v>1581</v>
      </c>
      <c r="B1263" s="276" t="s">
        <v>630</v>
      </c>
      <c r="C1263" s="277" t="s">
        <v>630</v>
      </c>
      <c r="D1263" s="293">
        <v>44802</v>
      </c>
      <c r="E1263" s="279" t="s">
        <v>630</v>
      </c>
      <c r="F1263" s="327">
        <v>44769</v>
      </c>
      <c r="G1263" s="328" t="s">
        <v>8179</v>
      </c>
      <c r="H1263" s="328" t="s">
        <v>32</v>
      </c>
      <c r="I1263" s="281" t="s">
        <v>685</v>
      </c>
      <c r="J1263" s="285" t="s">
        <v>45</v>
      </c>
      <c r="K1263" s="281" t="s">
        <v>9009</v>
      </c>
      <c r="L1263" s="328" t="s">
        <v>438</v>
      </c>
      <c r="M1263" s="328" t="s">
        <v>8234</v>
      </c>
      <c r="N1263" s="282" t="s">
        <v>1253</v>
      </c>
      <c r="O1263" s="283" t="s">
        <v>1253</v>
      </c>
      <c r="P1263" s="283" t="s">
        <v>1253</v>
      </c>
      <c r="Q1263" s="284" t="s">
        <v>1253</v>
      </c>
      <c r="R1263" s="285" t="s">
        <v>4482</v>
      </c>
      <c r="S1263" s="284"/>
      <c r="T1263" s="286" t="s">
        <v>605</v>
      </c>
      <c r="U1263" s="291" t="s">
        <v>5599</v>
      </c>
      <c r="V1263" s="135"/>
      <c r="W1263" s="276" t="s">
        <v>8235</v>
      </c>
    </row>
    <row r="1264" spans="1:23" s="272" customFormat="1" ht="18" customHeight="1" x14ac:dyDescent="0.3">
      <c r="A1264" s="295" t="s">
        <v>5</v>
      </c>
      <c r="B1264" s="83" t="s">
        <v>319</v>
      </c>
      <c r="C1264" s="277"/>
      <c r="D1264" s="293"/>
      <c r="E1264" s="279"/>
      <c r="F1264" s="327">
        <v>44769</v>
      </c>
      <c r="G1264" s="328" t="s">
        <v>8180</v>
      </c>
      <c r="H1264" s="328" t="s">
        <v>232</v>
      </c>
      <c r="I1264" s="281" t="s">
        <v>8863</v>
      </c>
      <c r="J1264" s="285" t="s">
        <v>18</v>
      </c>
      <c r="K1264" s="281" t="s">
        <v>9005</v>
      </c>
      <c r="L1264" s="328" t="s">
        <v>20</v>
      </c>
      <c r="M1264" s="328" t="s">
        <v>8236</v>
      </c>
      <c r="N1264" s="282"/>
      <c r="O1264" s="283"/>
      <c r="P1264" s="283"/>
      <c r="Q1264" s="284"/>
      <c r="R1264" s="285" t="s">
        <v>4686</v>
      </c>
      <c r="S1264" s="284"/>
      <c r="T1264" s="286" t="s">
        <v>605</v>
      </c>
      <c r="U1264" s="291" t="s">
        <v>5599</v>
      </c>
      <c r="V1264" s="135"/>
      <c r="W1264" s="276" t="s">
        <v>8237</v>
      </c>
    </row>
    <row r="1265" spans="1:23" s="272" customFormat="1" ht="18" customHeight="1" x14ac:dyDescent="0.3">
      <c r="A1265" s="295" t="s">
        <v>5</v>
      </c>
      <c r="B1265" s="83" t="s">
        <v>319</v>
      </c>
      <c r="C1265" s="277"/>
      <c r="D1265" s="293"/>
      <c r="E1265" s="279"/>
      <c r="F1265" s="327">
        <v>44769</v>
      </c>
      <c r="G1265" s="328" t="s">
        <v>8181</v>
      </c>
      <c r="H1265" s="328" t="s">
        <v>3567</v>
      </c>
      <c r="I1265" s="281" t="s">
        <v>685</v>
      </c>
      <c r="J1265" s="285" t="s">
        <v>18</v>
      </c>
      <c r="K1265" s="281" t="s">
        <v>9005</v>
      </c>
      <c r="L1265" s="328" t="s">
        <v>20</v>
      </c>
      <c r="M1265" s="328" t="s">
        <v>8238</v>
      </c>
      <c r="N1265" s="282"/>
      <c r="O1265" s="283"/>
      <c r="P1265" s="283"/>
      <c r="Q1265" s="284"/>
      <c r="R1265" s="285" t="s">
        <v>4686</v>
      </c>
      <c r="S1265" s="284"/>
      <c r="T1265" s="286" t="s">
        <v>623</v>
      </c>
      <c r="U1265" s="291" t="s">
        <v>5599</v>
      </c>
      <c r="V1265" s="135"/>
      <c r="W1265" s="276" t="s">
        <v>8239</v>
      </c>
    </row>
    <row r="1266" spans="1:23" s="272" customFormat="1" ht="18" customHeight="1" x14ac:dyDescent="0.3">
      <c r="A1266" s="295" t="s">
        <v>5</v>
      </c>
      <c r="B1266" s="83" t="s">
        <v>319</v>
      </c>
      <c r="C1266" s="277"/>
      <c r="D1266" s="293"/>
      <c r="E1266" s="279"/>
      <c r="F1266" s="327">
        <v>44769</v>
      </c>
      <c r="G1266" s="328" t="s">
        <v>8182</v>
      </c>
      <c r="H1266" s="328" t="s">
        <v>7412</v>
      </c>
      <c r="I1266" s="281" t="s">
        <v>8538</v>
      </c>
      <c r="J1266" s="285" t="s">
        <v>18</v>
      </c>
      <c r="K1266" s="281" t="s">
        <v>9005</v>
      </c>
      <c r="L1266" s="328" t="s">
        <v>11</v>
      </c>
      <c r="M1266" s="328" t="s">
        <v>8240</v>
      </c>
      <c r="N1266" s="282"/>
      <c r="O1266" s="283"/>
      <c r="P1266" s="283"/>
      <c r="Q1266" s="284"/>
      <c r="R1266" s="285" t="s">
        <v>4686</v>
      </c>
      <c r="S1266" s="284"/>
      <c r="T1266" s="286" t="s">
        <v>623</v>
      </c>
      <c r="U1266" s="291" t="s">
        <v>5599</v>
      </c>
      <c r="V1266" s="135"/>
      <c r="W1266" s="276" t="s">
        <v>8241</v>
      </c>
    </row>
    <row r="1267" spans="1:23" s="272" customFormat="1" ht="18" customHeight="1" x14ac:dyDescent="0.3">
      <c r="A1267" s="295" t="s">
        <v>3627</v>
      </c>
      <c r="B1267" s="8">
        <v>5215271</v>
      </c>
      <c r="C1267" s="277" t="s">
        <v>8519</v>
      </c>
      <c r="D1267" s="293">
        <v>44789</v>
      </c>
      <c r="E1267" s="279" t="s">
        <v>8466</v>
      </c>
      <c r="F1267" s="327">
        <v>44769</v>
      </c>
      <c r="G1267" s="328" t="s">
        <v>8183</v>
      </c>
      <c r="H1267" s="328" t="s">
        <v>686</v>
      </c>
      <c r="I1267" s="281" t="s">
        <v>8862</v>
      </c>
      <c r="J1267" s="285" t="s">
        <v>2943</v>
      </c>
      <c r="K1267" s="281">
        <v>2400000</v>
      </c>
      <c r="L1267" s="330" t="s">
        <v>11</v>
      </c>
      <c r="M1267" s="328" t="s">
        <v>8242</v>
      </c>
      <c r="N1267" s="282">
        <v>0</v>
      </c>
      <c r="O1267" s="283">
        <v>44799</v>
      </c>
      <c r="P1267" s="283">
        <v>44796</v>
      </c>
      <c r="Q1267" s="284">
        <v>44799</v>
      </c>
      <c r="R1267" s="285" t="s">
        <v>6447</v>
      </c>
      <c r="S1267" s="284"/>
      <c r="T1267" s="286" t="s">
        <v>605</v>
      </c>
      <c r="U1267" s="291" t="s">
        <v>5599</v>
      </c>
      <c r="V1267" s="135"/>
      <c r="W1267" s="332" t="s">
        <v>8243</v>
      </c>
    </row>
    <row r="1268" spans="1:23" s="272" customFormat="1" ht="18" customHeight="1" x14ac:dyDescent="0.3">
      <c r="A1268" s="295" t="s">
        <v>3627</v>
      </c>
      <c r="B1268" s="8">
        <v>5139404</v>
      </c>
      <c r="C1268" s="277" t="s">
        <v>8209</v>
      </c>
      <c r="D1268" s="293">
        <v>44770</v>
      </c>
      <c r="E1268" s="279" t="s">
        <v>594</v>
      </c>
      <c r="F1268" s="327">
        <v>44770</v>
      </c>
      <c r="G1268" s="328" t="s">
        <v>8195</v>
      </c>
      <c r="H1268" s="328" t="s">
        <v>7412</v>
      </c>
      <c r="I1268" s="281" t="s">
        <v>8538</v>
      </c>
      <c r="J1268" s="285" t="s">
        <v>45</v>
      </c>
      <c r="K1268" s="281" t="s">
        <v>9009</v>
      </c>
      <c r="L1268" s="328" t="s">
        <v>20</v>
      </c>
      <c r="M1268" s="328" t="s">
        <v>8244</v>
      </c>
      <c r="N1268" s="282">
        <v>44786</v>
      </c>
      <c r="O1268" s="283">
        <v>44773</v>
      </c>
      <c r="P1268" s="283">
        <v>44771</v>
      </c>
      <c r="Q1268" s="284">
        <v>44772</v>
      </c>
      <c r="R1268" s="285" t="s">
        <v>4482</v>
      </c>
      <c r="S1268" s="284"/>
      <c r="T1268" s="286" t="s">
        <v>605</v>
      </c>
      <c r="U1268" s="291" t="s">
        <v>5599</v>
      </c>
      <c r="V1268" s="291" t="s">
        <v>3366</v>
      </c>
      <c r="W1268" s="276" t="s">
        <v>8245</v>
      </c>
    </row>
    <row r="1269" spans="1:23" s="272" customFormat="1" ht="18" customHeight="1" x14ac:dyDescent="0.3">
      <c r="A1269" s="295" t="s">
        <v>3627</v>
      </c>
      <c r="B1269" s="328">
        <v>5200842</v>
      </c>
      <c r="C1269" s="277" t="s">
        <v>8344</v>
      </c>
      <c r="D1269" s="293">
        <v>44771</v>
      </c>
      <c r="E1269" s="279" t="s">
        <v>594</v>
      </c>
      <c r="F1269" s="327">
        <v>44770</v>
      </c>
      <c r="G1269" s="328" t="s">
        <v>8064</v>
      </c>
      <c r="H1269" s="328" t="s">
        <v>3708</v>
      </c>
      <c r="I1269" s="281" t="s">
        <v>2454</v>
      </c>
      <c r="J1269" s="285" t="s">
        <v>2943</v>
      </c>
      <c r="K1269" s="281">
        <v>2400000</v>
      </c>
      <c r="L1269" s="328" t="s">
        <v>40</v>
      </c>
      <c r="M1269" s="328" t="s">
        <v>8196</v>
      </c>
      <c r="N1269" s="282">
        <v>44776</v>
      </c>
      <c r="O1269" s="283">
        <v>44773</v>
      </c>
      <c r="P1269" s="283">
        <v>44771</v>
      </c>
      <c r="Q1269" s="284">
        <v>44774</v>
      </c>
      <c r="R1269" s="285" t="s">
        <v>6447</v>
      </c>
      <c r="S1269" s="284"/>
      <c r="T1269" s="286" t="s">
        <v>623</v>
      </c>
      <c r="U1269" s="291" t="s">
        <v>5599</v>
      </c>
      <c r="V1269" s="291" t="s">
        <v>3366</v>
      </c>
      <c r="W1269" s="276" t="s">
        <v>8246</v>
      </c>
    </row>
    <row r="1270" spans="1:23" s="272" customFormat="1" ht="18" customHeight="1" x14ac:dyDescent="0.3">
      <c r="A1270" s="295" t="s">
        <v>5</v>
      </c>
      <c r="B1270" s="83" t="s">
        <v>319</v>
      </c>
      <c r="C1270" s="277"/>
      <c r="D1270" s="293"/>
      <c r="E1270" s="279"/>
      <c r="F1270" s="327">
        <v>44770</v>
      </c>
      <c r="G1270" s="328" t="s">
        <v>8197</v>
      </c>
      <c r="H1270" s="328" t="s">
        <v>37</v>
      </c>
      <c r="I1270" s="281" t="s">
        <v>685</v>
      </c>
      <c r="J1270" s="285" t="s">
        <v>18</v>
      </c>
      <c r="K1270" s="281" t="s">
        <v>9005</v>
      </c>
      <c r="L1270" s="328" t="s">
        <v>20</v>
      </c>
      <c r="M1270" s="328" t="s">
        <v>8247</v>
      </c>
      <c r="N1270" s="282"/>
      <c r="O1270" s="283"/>
      <c r="P1270" s="283"/>
      <c r="Q1270" s="284"/>
      <c r="R1270" s="285" t="s">
        <v>4686</v>
      </c>
      <c r="S1270" s="284"/>
      <c r="T1270" s="286" t="s">
        <v>609</v>
      </c>
      <c r="U1270" s="291" t="s">
        <v>5599</v>
      </c>
      <c r="V1270" s="135"/>
      <c r="W1270" s="276" t="s">
        <v>8248</v>
      </c>
    </row>
    <row r="1271" spans="1:23" s="272" customFormat="1" ht="18" customHeight="1" x14ac:dyDescent="0.3">
      <c r="A1271" s="295" t="s">
        <v>5</v>
      </c>
      <c r="B1271" s="83" t="s">
        <v>319</v>
      </c>
      <c r="C1271" s="277"/>
      <c r="D1271" s="293"/>
      <c r="E1271" s="279"/>
      <c r="F1271" s="327">
        <v>44770</v>
      </c>
      <c r="G1271" s="328" t="s">
        <v>8198</v>
      </c>
      <c r="H1271" s="328" t="s">
        <v>6043</v>
      </c>
      <c r="I1271" s="281" t="s">
        <v>4644</v>
      </c>
      <c r="J1271" s="285" t="s">
        <v>18</v>
      </c>
      <c r="K1271" s="281" t="s">
        <v>9005</v>
      </c>
      <c r="L1271" s="330" t="s">
        <v>20</v>
      </c>
      <c r="M1271" s="328" t="s">
        <v>8249</v>
      </c>
      <c r="N1271" s="282"/>
      <c r="O1271" s="283"/>
      <c r="P1271" s="283"/>
      <c r="Q1271" s="284"/>
      <c r="R1271" s="285" t="s">
        <v>4685</v>
      </c>
      <c r="S1271" s="284"/>
      <c r="T1271" s="286" t="s">
        <v>605</v>
      </c>
      <c r="U1271" s="291" t="s">
        <v>5599</v>
      </c>
      <c r="V1271" s="135"/>
      <c r="W1271" s="276" t="s">
        <v>8250</v>
      </c>
    </row>
    <row r="1272" spans="1:23" s="272" customFormat="1" ht="18" customHeight="1" x14ac:dyDescent="0.3">
      <c r="A1272" s="295" t="s">
        <v>5</v>
      </c>
      <c r="B1272" s="83" t="s">
        <v>319</v>
      </c>
      <c r="C1272" s="277"/>
      <c r="D1272" s="293"/>
      <c r="E1272" s="279"/>
      <c r="F1272" s="327">
        <v>44770</v>
      </c>
      <c r="G1272" s="328" t="s">
        <v>8199</v>
      </c>
      <c r="H1272" s="328" t="s">
        <v>32</v>
      </c>
      <c r="I1272" s="281" t="s">
        <v>685</v>
      </c>
      <c r="J1272" s="285" t="s">
        <v>8377</v>
      </c>
      <c r="K1272" s="281" t="s">
        <v>9004</v>
      </c>
      <c r="L1272" s="328" t="s">
        <v>20</v>
      </c>
      <c r="M1272" s="328" t="s">
        <v>8251</v>
      </c>
      <c r="N1272" s="282"/>
      <c r="O1272" s="283"/>
      <c r="P1272" s="283"/>
      <c r="Q1272" s="284"/>
      <c r="R1272" s="285" t="s">
        <v>4485</v>
      </c>
      <c r="S1272" s="284"/>
      <c r="T1272" s="286" t="s">
        <v>1648</v>
      </c>
      <c r="U1272" s="291" t="s">
        <v>5599</v>
      </c>
      <c r="V1272" s="135"/>
      <c r="W1272" s="276" t="s">
        <v>8252</v>
      </c>
    </row>
    <row r="1273" spans="1:23" s="272" customFormat="1" ht="18" customHeight="1" x14ac:dyDescent="0.3">
      <c r="A1273" s="295" t="s">
        <v>3627</v>
      </c>
      <c r="B1273" s="86">
        <v>5140945</v>
      </c>
      <c r="C1273" s="277" t="s">
        <v>8210</v>
      </c>
      <c r="D1273" s="293">
        <v>44771</v>
      </c>
      <c r="E1273" s="279" t="s">
        <v>594</v>
      </c>
      <c r="F1273" s="327">
        <v>44770</v>
      </c>
      <c r="G1273" s="328" t="s">
        <v>8200</v>
      </c>
      <c r="H1273" s="328" t="s">
        <v>686</v>
      </c>
      <c r="I1273" s="281" t="s">
        <v>8862</v>
      </c>
      <c r="J1273" s="285" t="s">
        <v>45</v>
      </c>
      <c r="K1273" s="281" t="s">
        <v>9009</v>
      </c>
      <c r="L1273" s="328" t="s">
        <v>20</v>
      </c>
      <c r="M1273" s="328" t="s">
        <v>8253</v>
      </c>
      <c r="N1273" s="282">
        <v>44784</v>
      </c>
      <c r="O1273" s="283">
        <v>44773</v>
      </c>
      <c r="P1273" s="283">
        <v>44772</v>
      </c>
      <c r="Q1273" s="284">
        <v>44772</v>
      </c>
      <c r="R1273" s="285" t="s">
        <v>4482</v>
      </c>
      <c r="S1273" s="284"/>
      <c r="T1273" s="286" t="s">
        <v>605</v>
      </c>
      <c r="U1273" s="291" t="s">
        <v>5599</v>
      </c>
      <c r="V1273" s="291" t="s">
        <v>3366</v>
      </c>
      <c r="W1273" s="276" t="s">
        <v>8254</v>
      </c>
    </row>
    <row r="1274" spans="1:23" s="272" customFormat="1" ht="18" customHeight="1" x14ac:dyDescent="0.3">
      <c r="A1274" s="295" t="s">
        <v>5</v>
      </c>
      <c r="B1274" s="124" t="s">
        <v>319</v>
      </c>
      <c r="C1274" s="277"/>
      <c r="D1274" s="293"/>
      <c r="E1274" s="279"/>
      <c r="F1274" s="327">
        <v>44770</v>
      </c>
      <c r="G1274" s="328" t="s">
        <v>8201</v>
      </c>
      <c r="H1274" s="328" t="s">
        <v>6337</v>
      </c>
      <c r="I1274" s="281" t="s">
        <v>4644</v>
      </c>
      <c r="J1274" s="285" t="s">
        <v>45</v>
      </c>
      <c r="K1274" s="281" t="s">
        <v>9009</v>
      </c>
      <c r="L1274" s="328" t="s">
        <v>20</v>
      </c>
      <c r="M1274" s="328" t="s">
        <v>8255</v>
      </c>
      <c r="N1274" s="282"/>
      <c r="O1274" s="283"/>
      <c r="P1274" s="283"/>
      <c r="Q1274" s="284"/>
      <c r="R1274" s="285" t="s">
        <v>4495</v>
      </c>
      <c r="S1274" s="284"/>
      <c r="T1274" s="286" t="s">
        <v>605</v>
      </c>
      <c r="U1274" s="291" t="s">
        <v>5599</v>
      </c>
      <c r="V1274" s="135"/>
      <c r="W1274" s="319" t="s">
        <v>8256</v>
      </c>
    </row>
    <row r="1275" spans="1:23" s="272" customFormat="1" ht="18" customHeight="1" x14ac:dyDescent="0.3">
      <c r="A1275" s="295" t="s">
        <v>3627</v>
      </c>
      <c r="B1275" s="83">
        <v>5228322</v>
      </c>
      <c r="C1275" s="277" t="s">
        <v>8516</v>
      </c>
      <c r="D1275" s="293">
        <v>44786</v>
      </c>
      <c r="E1275" s="279" t="s">
        <v>594</v>
      </c>
      <c r="F1275" s="327">
        <v>44771</v>
      </c>
      <c r="G1275" s="328" t="s">
        <v>8257</v>
      </c>
      <c r="H1275" s="328" t="s">
        <v>175</v>
      </c>
      <c r="I1275" s="281" t="s">
        <v>8863</v>
      </c>
      <c r="J1275" s="285" t="s">
        <v>645</v>
      </c>
      <c r="K1275" s="281" t="s">
        <v>9002</v>
      </c>
      <c r="L1275" s="328" t="s">
        <v>20</v>
      </c>
      <c r="M1275" s="328" t="s">
        <v>8258</v>
      </c>
      <c r="N1275" s="282">
        <v>44793</v>
      </c>
      <c r="O1275" s="283">
        <v>44791</v>
      </c>
      <c r="P1275" s="283">
        <v>44786</v>
      </c>
      <c r="Q1275" s="284">
        <v>44791</v>
      </c>
      <c r="R1275" s="285" t="s">
        <v>4490</v>
      </c>
      <c r="S1275" s="284"/>
      <c r="T1275" s="286" t="s">
        <v>605</v>
      </c>
      <c r="U1275" s="291" t="s">
        <v>5599</v>
      </c>
      <c r="V1275" s="291" t="s">
        <v>3366</v>
      </c>
      <c r="W1275" s="276" t="s">
        <v>8259</v>
      </c>
    </row>
    <row r="1276" spans="1:23" s="272" customFormat="1" ht="18" customHeight="1" x14ac:dyDescent="0.3">
      <c r="A1276" s="295" t="s">
        <v>5</v>
      </c>
      <c r="B1276" s="83" t="s">
        <v>319</v>
      </c>
      <c r="C1276" s="277"/>
      <c r="D1276" s="293"/>
      <c r="E1276" s="279"/>
      <c r="F1276" s="327">
        <v>44771</v>
      </c>
      <c r="G1276" s="328" t="s">
        <v>8260</v>
      </c>
      <c r="H1276" s="328" t="s">
        <v>4712</v>
      </c>
      <c r="I1276" s="281" t="s">
        <v>17</v>
      </c>
      <c r="J1276" s="285" t="s">
        <v>18</v>
      </c>
      <c r="K1276" s="281" t="s">
        <v>9005</v>
      </c>
      <c r="L1276" s="328" t="s">
        <v>74</v>
      </c>
      <c r="M1276" s="328" t="s">
        <v>8261</v>
      </c>
      <c r="N1276" s="282"/>
      <c r="O1276" s="283"/>
      <c r="P1276" s="283"/>
      <c r="Q1276" s="284"/>
      <c r="R1276" s="285" t="s">
        <v>6708</v>
      </c>
      <c r="S1276" s="284"/>
      <c r="T1276" s="286" t="s">
        <v>605</v>
      </c>
      <c r="U1276" s="291" t="s">
        <v>5599</v>
      </c>
      <c r="V1276" s="135"/>
      <c r="W1276" s="276" t="s">
        <v>8262</v>
      </c>
    </row>
    <row r="1277" spans="1:23" s="272" customFormat="1" ht="18" customHeight="1" x14ac:dyDescent="0.3">
      <c r="A1277" s="295" t="s">
        <v>3627</v>
      </c>
      <c r="B1277" s="86">
        <v>5214824</v>
      </c>
      <c r="C1277" s="277" t="s">
        <v>8345</v>
      </c>
      <c r="D1277" s="293">
        <v>44772</v>
      </c>
      <c r="E1277" s="279" t="s">
        <v>594</v>
      </c>
      <c r="F1277" s="327">
        <v>44772</v>
      </c>
      <c r="G1277" s="328" t="s">
        <v>8263</v>
      </c>
      <c r="H1277" s="328" t="s">
        <v>37</v>
      </c>
      <c r="I1277" s="281" t="s">
        <v>685</v>
      </c>
      <c r="J1277" s="285" t="s">
        <v>45</v>
      </c>
      <c r="K1277" s="281" t="s">
        <v>9009</v>
      </c>
      <c r="L1277" s="328" t="s">
        <v>20</v>
      </c>
      <c r="M1277" s="328" t="s">
        <v>8264</v>
      </c>
      <c r="N1277" s="282">
        <v>44779</v>
      </c>
      <c r="O1277" s="283">
        <v>44777</v>
      </c>
      <c r="P1277" s="283">
        <v>44772</v>
      </c>
      <c r="Q1277" s="284">
        <v>44777</v>
      </c>
      <c r="R1277" s="285" t="s">
        <v>4482</v>
      </c>
      <c r="S1277" s="284"/>
      <c r="T1277" s="286" t="s">
        <v>2564</v>
      </c>
      <c r="U1277" s="291" t="s">
        <v>5599</v>
      </c>
      <c r="V1277" s="291" t="s">
        <v>3366</v>
      </c>
      <c r="W1277" s="276" t="s">
        <v>8265</v>
      </c>
    </row>
    <row r="1278" spans="1:23" s="272" customFormat="1" ht="18" customHeight="1" x14ac:dyDescent="0.3">
      <c r="A1278" s="295" t="s">
        <v>3627</v>
      </c>
      <c r="B1278" s="86">
        <v>5168435</v>
      </c>
      <c r="C1278" s="277" t="s">
        <v>7394</v>
      </c>
      <c r="D1278" s="293">
        <v>44772</v>
      </c>
      <c r="E1278" s="279" t="s">
        <v>594</v>
      </c>
      <c r="F1278" s="327">
        <v>44772</v>
      </c>
      <c r="G1278" s="328" t="s">
        <v>8266</v>
      </c>
      <c r="H1278" s="328" t="s">
        <v>102</v>
      </c>
      <c r="I1278" s="281" t="s">
        <v>685</v>
      </c>
      <c r="J1278" s="285" t="s">
        <v>18</v>
      </c>
      <c r="K1278" s="281" t="s">
        <v>9005</v>
      </c>
      <c r="L1278" s="328" t="s">
        <v>11</v>
      </c>
      <c r="M1278" s="328" t="s">
        <v>8267</v>
      </c>
      <c r="N1278" s="282">
        <v>44784</v>
      </c>
      <c r="O1278" s="283">
        <v>44782</v>
      </c>
      <c r="P1278" s="283">
        <v>44772</v>
      </c>
      <c r="Q1278" s="284" t="s">
        <v>1685</v>
      </c>
      <c r="R1278" s="285" t="s">
        <v>4686</v>
      </c>
      <c r="S1278" s="284"/>
      <c r="T1278" s="286" t="s">
        <v>605</v>
      </c>
      <c r="U1278" s="291" t="s">
        <v>5599</v>
      </c>
      <c r="V1278" s="291" t="s">
        <v>3366</v>
      </c>
      <c r="W1278" s="276" t="s">
        <v>8268</v>
      </c>
    </row>
    <row r="1279" spans="1:23" s="272" customFormat="1" ht="18" customHeight="1" x14ac:dyDescent="0.3">
      <c r="A1279" s="295" t="s">
        <v>3627</v>
      </c>
      <c r="B1279" s="86">
        <v>5186589</v>
      </c>
      <c r="C1279" s="277" t="s">
        <v>8346</v>
      </c>
      <c r="D1279" s="293">
        <v>44772</v>
      </c>
      <c r="E1279" s="279" t="s">
        <v>594</v>
      </c>
      <c r="F1279" s="327">
        <v>44772</v>
      </c>
      <c r="G1279" s="328" t="s">
        <v>8269</v>
      </c>
      <c r="H1279" s="328" t="s">
        <v>7474</v>
      </c>
      <c r="I1279" s="281" t="s">
        <v>4644</v>
      </c>
      <c r="J1279" s="285" t="s">
        <v>2943</v>
      </c>
      <c r="K1279" s="281">
        <v>2400000</v>
      </c>
      <c r="L1279" s="328" t="s">
        <v>11</v>
      </c>
      <c r="M1279" s="328" t="s">
        <v>8270</v>
      </c>
      <c r="N1279" s="282">
        <v>44783</v>
      </c>
      <c r="O1279" s="283">
        <v>44779</v>
      </c>
      <c r="P1279" s="283">
        <v>44772</v>
      </c>
      <c r="Q1279" s="284">
        <v>44776</v>
      </c>
      <c r="R1279" s="285" t="s">
        <v>6518</v>
      </c>
      <c r="S1279" s="284"/>
      <c r="T1279" s="286" t="s">
        <v>623</v>
      </c>
      <c r="U1279" s="291" t="s">
        <v>5599</v>
      </c>
      <c r="V1279" s="291" t="s">
        <v>3366</v>
      </c>
      <c r="W1279" s="276" t="s">
        <v>8271</v>
      </c>
    </row>
    <row r="1280" spans="1:23" s="272" customFormat="1" ht="18" customHeight="1" x14ac:dyDescent="0.3">
      <c r="A1280" s="295" t="s">
        <v>3627</v>
      </c>
      <c r="B1280" s="86">
        <v>5209588</v>
      </c>
      <c r="C1280" s="277" t="s">
        <v>8347</v>
      </c>
      <c r="D1280" s="293">
        <v>44772</v>
      </c>
      <c r="E1280" s="279" t="s">
        <v>594</v>
      </c>
      <c r="F1280" s="327">
        <v>44772</v>
      </c>
      <c r="G1280" s="328" t="s">
        <v>8272</v>
      </c>
      <c r="H1280" s="328" t="s">
        <v>175</v>
      </c>
      <c r="I1280" s="281" t="s">
        <v>8863</v>
      </c>
      <c r="J1280" s="285" t="s">
        <v>645</v>
      </c>
      <c r="K1280" s="281" t="s">
        <v>9002</v>
      </c>
      <c r="L1280" s="328" t="s">
        <v>20</v>
      </c>
      <c r="M1280" s="328" t="s">
        <v>8273</v>
      </c>
      <c r="N1280" s="282">
        <v>44779</v>
      </c>
      <c r="O1280" s="283">
        <v>44775</v>
      </c>
      <c r="P1280" s="283">
        <v>44772</v>
      </c>
      <c r="Q1280" s="284">
        <v>44775</v>
      </c>
      <c r="R1280" s="285" t="s">
        <v>4490</v>
      </c>
      <c r="S1280" s="284"/>
      <c r="T1280" s="286" t="s">
        <v>605</v>
      </c>
      <c r="U1280" s="291" t="s">
        <v>5599</v>
      </c>
      <c r="V1280" s="291" t="s">
        <v>3366</v>
      </c>
      <c r="W1280" s="276" t="s">
        <v>8274</v>
      </c>
    </row>
    <row r="1281" spans="1:23" s="272" customFormat="1" ht="18" customHeight="1" x14ac:dyDescent="0.3">
      <c r="A1281" s="295" t="s">
        <v>3627</v>
      </c>
      <c r="B1281" s="86">
        <v>5209589</v>
      </c>
      <c r="C1281" s="277" t="s">
        <v>8348</v>
      </c>
      <c r="D1281" s="293">
        <v>44772</v>
      </c>
      <c r="E1281" s="279" t="s">
        <v>594</v>
      </c>
      <c r="F1281" s="327">
        <v>44772</v>
      </c>
      <c r="G1281" s="328" t="s">
        <v>8275</v>
      </c>
      <c r="H1281" s="328" t="s">
        <v>175</v>
      </c>
      <c r="I1281" s="281" t="s">
        <v>8863</v>
      </c>
      <c r="J1281" s="285" t="s">
        <v>645</v>
      </c>
      <c r="K1281" s="281" t="s">
        <v>9002</v>
      </c>
      <c r="L1281" s="328" t="s">
        <v>20</v>
      </c>
      <c r="M1281" s="328" t="s">
        <v>8276</v>
      </c>
      <c r="N1281" s="282">
        <v>44779</v>
      </c>
      <c r="O1281" s="283">
        <v>44775</v>
      </c>
      <c r="P1281" s="283">
        <v>44772</v>
      </c>
      <c r="Q1281" s="284">
        <v>44775</v>
      </c>
      <c r="R1281" s="285" t="s">
        <v>4490</v>
      </c>
      <c r="S1281" s="284"/>
      <c r="T1281" s="286" t="s">
        <v>605</v>
      </c>
      <c r="U1281" s="291" t="s">
        <v>5599</v>
      </c>
      <c r="V1281" s="291" t="s">
        <v>3366</v>
      </c>
      <c r="W1281" s="276" t="s">
        <v>8277</v>
      </c>
    </row>
    <row r="1282" spans="1:23" s="272" customFormat="1" ht="18" customHeight="1" x14ac:dyDescent="0.3">
      <c r="A1282" s="295" t="s">
        <v>3627</v>
      </c>
      <c r="B1282" s="328">
        <v>5264334</v>
      </c>
      <c r="C1282" s="277" t="s">
        <v>8633</v>
      </c>
      <c r="D1282" s="293">
        <v>44792</v>
      </c>
      <c r="E1282" s="279" t="s">
        <v>594</v>
      </c>
      <c r="F1282" s="327">
        <v>44772</v>
      </c>
      <c r="G1282" s="328" t="s">
        <v>8278</v>
      </c>
      <c r="H1282" s="328" t="s">
        <v>102</v>
      </c>
      <c r="I1282" s="281" t="s">
        <v>685</v>
      </c>
      <c r="J1282" s="285" t="s">
        <v>45</v>
      </c>
      <c r="K1282" s="281" t="s">
        <v>9009</v>
      </c>
      <c r="L1282" s="328" t="s">
        <v>20</v>
      </c>
      <c r="M1282" s="328" t="s">
        <v>8279</v>
      </c>
      <c r="N1282" s="282">
        <v>44803</v>
      </c>
      <c r="O1282" s="283">
        <v>44796</v>
      </c>
      <c r="P1282" s="283">
        <v>44792</v>
      </c>
      <c r="Q1282" s="284">
        <v>44796</v>
      </c>
      <c r="R1282" s="285"/>
      <c r="S1282" s="284"/>
      <c r="T1282" s="286" t="s">
        <v>605</v>
      </c>
      <c r="U1282" s="291" t="s">
        <v>5599</v>
      </c>
      <c r="V1282" s="291" t="s">
        <v>3366</v>
      </c>
      <c r="W1282" s="276" t="s">
        <v>8280</v>
      </c>
    </row>
    <row r="1283" spans="1:23" s="272" customFormat="1" ht="18" customHeight="1" x14ac:dyDescent="0.3">
      <c r="A1283" s="295" t="s">
        <v>3627</v>
      </c>
      <c r="B1283" s="83">
        <v>5266609</v>
      </c>
      <c r="C1283" s="277" t="s">
        <v>8816</v>
      </c>
      <c r="D1283" s="293">
        <v>44799</v>
      </c>
      <c r="E1283" s="279" t="s">
        <v>594</v>
      </c>
      <c r="F1283" s="327">
        <v>44772</v>
      </c>
      <c r="G1283" s="328" t="s">
        <v>8281</v>
      </c>
      <c r="H1283" s="328" t="s">
        <v>175</v>
      </c>
      <c r="I1283" s="281" t="s">
        <v>8863</v>
      </c>
      <c r="J1283" s="285" t="s">
        <v>18</v>
      </c>
      <c r="K1283" s="281" t="s">
        <v>9005</v>
      </c>
      <c r="L1283" s="328" t="s">
        <v>20</v>
      </c>
      <c r="M1283" s="328" t="s">
        <v>8282</v>
      </c>
      <c r="N1283" s="282">
        <v>44804</v>
      </c>
      <c r="O1283" s="283">
        <v>44803</v>
      </c>
      <c r="P1283" s="283">
        <v>44799</v>
      </c>
      <c r="Q1283" s="284">
        <v>44803</v>
      </c>
      <c r="R1283" s="285"/>
      <c r="S1283" s="284"/>
      <c r="T1283" s="286" t="s">
        <v>623</v>
      </c>
      <c r="U1283" s="291" t="s">
        <v>5599</v>
      </c>
      <c r="V1283" s="291" t="s">
        <v>3366</v>
      </c>
      <c r="W1283" s="276" t="s">
        <v>8283</v>
      </c>
    </row>
    <row r="1284" spans="1:23" s="272" customFormat="1" ht="18" customHeight="1" x14ac:dyDescent="0.3">
      <c r="A1284" s="295" t="s">
        <v>3627</v>
      </c>
      <c r="B1284" s="328">
        <v>5263446</v>
      </c>
      <c r="C1284" s="277" t="s">
        <v>8720</v>
      </c>
      <c r="D1284" s="293">
        <v>44791</v>
      </c>
      <c r="E1284" s="279" t="s">
        <v>594</v>
      </c>
      <c r="F1284" s="327">
        <v>44772</v>
      </c>
      <c r="G1284" s="328" t="s">
        <v>8730</v>
      </c>
      <c r="H1284" s="328" t="s">
        <v>175</v>
      </c>
      <c r="I1284" s="281" t="s">
        <v>8863</v>
      </c>
      <c r="J1284" s="285" t="s">
        <v>2943</v>
      </c>
      <c r="K1284" s="281">
        <v>2400000</v>
      </c>
      <c r="L1284" s="328" t="s">
        <v>11</v>
      </c>
      <c r="M1284" s="328" t="s">
        <v>8284</v>
      </c>
      <c r="N1284" s="282">
        <v>44804</v>
      </c>
      <c r="O1284" s="283">
        <v>44800</v>
      </c>
      <c r="P1284" s="283">
        <v>44796</v>
      </c>
      <c r="Q1284" s="284">
        <v>44800</v>
      </c>
      <c r="R1284" s="285"/>
      <c r="S1284" s="284"/>
      <c r="T1284" s="286" t="s">
        <v>609</v>
      </c>
      <c r="U1284" s="291" t="s">
        <v>5599</v>
      </c>
      <c r="V1284" s="291" t="s">
        <v>3366</v>
      </c>
      <c r="W1284" s="276" t="s">
        <v>8285</v>
      </c>
    </row>
    <row r="1285" spans="1:23" s="272" customFormat="1" ht="18" customHeight="1" x14ac:dyDescent="0.3">
      <c r="A1285" s="295" t="s">
        <v>5</v>
      </c>
      <c r="B1285" s="83" t="s">
        <v>319</v>
      </c>
      <c r="C1285" s="277"/>
      <c r="D1285" s="293"/>
      <c r="E1285" s="279"/>
      <c r="F1285" s="327">
        <v>44772</v>
      </c>
      <c r="G1285" s="328" t="s">
        <v>8286</v>
      </c>
      <c r="H1285" s="328" t="s">
        <v>6294</v>
      </c>
      <c r="I1285" s="281" t="s">
        <v>8538</v>
      </c>
      <c r="J1285" s="285" t="s">
        <v>18</v>
      </c>
      <c r="K1285" s="281" t="s">
        <v>9005</v>
      </c>
      <c r="L1285" s="328" t="s">
        <v>20</v>
      </c>
      <c r="M1285" s="328" t="s">
        <v>8287</v>
      </c>
      <c r="N1285" s="282"/>
      <c r="O1285" s="283"/>
      <c r="P1285" s="283"/>
      <c r="Q1285" s="284"/>
      <c r="R1285" s="285"/>
      <c r="S1285" s="284"/>
      <c r="T1285" s="286" t="s">
        <v>623</v>
      </c>
      <c r="U1285" s="291" t="s">
        <v>5599</v>
      </c>
      <c r="V1285" s="135"/>
      <c r="W1285" s="276" t="s">
        <v>8288</v>
      </c>
    </row>
    <row r="1286" spans="1:23" s="272" customFormat="1" ht="18" customHeight="1" x14ac:dyDescent="0.3">
      <c r="A1286" s="295" t="s">
        <v>3627</v>
      </c>
      <c r="B1286" s="8">
        <v>5228325</v>
      </c>
      <c r="C1286" s="277" t="s">
        <v>8473</v>
      </c>
      <c r="D1286" s="293">
        <v>44781</v>
      </c>
      <c r="E1286" s="279" t="s">
        <v>594</v>
      </c>
      <c r="F1286" s="327">
        <v>44772</v>
      </c>
      <c r="G1286" s="330" t="s">
        <v>8731</v>
      </c>
      <c r="H1286" s="328" t="s">
        <v>250</v>
      </c>
      <c r="I1286" s="281" t="s">
        <v>4644</v>
      </c>
      <c r="J1286" s="285" t="s">
        <v>626</v>
      </c>
      <c r="K1286" s="281" t="s">
        <v>9003</v>
      </c>
      <c r="L1286" s="328" t="s">
        <v>52</v>
      </c>
      <c r="M1286" s="328" t="s">
        <v>8289</v>
      </c>
      <c r="N1286" s="282">
        <v>44803</v>
      </c>
      <c r="O1286" s="283">
        <v>44796</v>
      </c>
      <c r="P1286" s="283">
        <v>44781</v>
      </c>
      <c r="Q1286" s="284">
        <v>44796</v>
      </c>
      <c r="R1286" s="285"/>
      <c r="S1286" s="284"/>
      <c r="T1286" s="286" t="s">
        <v>609</v>
      </c>
      <c r="U1286" s="291" t="s">
        <v>5599</v>
      </c>
      <c r="V1286" s="291" t="s">
        <v>3366</v>
      </c>
      <c r="W1286" s="276" t="s">
        <v>8290</v>
      </c>
    </row>
    <row r="1287" spans="1:23" s="272" customFormat="1" ht="18" customHeight="1" x14ac:dyDescent="0.3">
      <c r="A1287" s="295" t="s">
        <v>1581</v>
      </c>
      <c r="B1287" s="276" t="s">
        <v>630</v>
      </c>
      <c r="C1287" s="277" t="s">
        <v>630</v>
      </c>
      <c r="D1287" s="293">
        <v>44802</v>
      </c>
      <c r="E1287" s="279" t="s">
        <v>630</v>
      </c>
      <c r="F1287" s="327">
        <v>44772</v>
      </c>
      <c r="G1287" s="328" t="s">
        <v>8291</v>
      </c>
      <c r="H1287" s="328" t="s">
        <v>4126</v>
      </c>
      <c r="I1287" s="281" t="s">
        <v>8538</v>
      </c>
      <c r="J1287" s="285" t="s">
        <v>626</v>
      </c>
      <c r="K1287" s="281" t="s">
        <v>9003</v>
      </c>
      <c r="L1287" s="328" t="s">
        <v>52</v>
      </c>
      <c r="M1287" s="328" t="s">
        <v>8292</v>
      </c>
      <c r="N1287" s="282" t="s">
        <v>1253</v>
      </c>
      <c r="O1287" s="283" t="s">
        <v>1253</v>
      </c>
      <c r="P1287" s="283" t="s">
        <v>1253</v>
      </c>
      <c r="Q1287" s="284" t="s">
        <v>1253</v>
      </c>
      <c r="R1287" s="284" t="s">
        <v>1253</v>
      </c>
      <c r="S1287" s="284" t="s">
        <v>1253</v>
      </c>
      <c r="T1287" s="286" t="s">
        <v>623</v>
      </c>
      <c r="U1287" s="291" t="s">
        <v>5599</v>
      </c>
      <c r="V1287" s="135"/>
      <c r="W1287" s="276" t="s">
        <v>8293</v>
      </c>
    </row>
    <row r="1288" spans="1:23" s="272" customFormat="1" ht="18" customHeight="1" x14ac:dyDescent="0.3">
      <c r="A1288" s="295" t="s">
        <v>1581</v>
      </c>
      <c r="B1288" s="276" t="s">
        <v>630</v>
      </c>
      <c r="C1288" s="277" t="s">
        <v>630</v>
      </c>
      <c r="D1288" s="293">
        <v>44786</v>
      </c>
      <c r="E1288" s="279" t="s">
        <v>630</v>
      </c>
      <c r="F1288" s="327">
        <v>44772</v>
      </c>
      <c r="G1288" s="328" t="s">
        <v>8294</v>
      </c>
      <c r="H1288" s="328" t="s">
        <v>4712</v>
      </c>
      <c r="I1288" s="281" t="s">
        <v>17</v>
      </c>
      <c r="J1288" s="285" t="s">
        <v>18</v>
      </c>
      <c r="K1288" s="281" t="s">
        <v>9005</v>
      </c>
      <c r="L1288" s="328" t="s">
        <v>74</v>
      </c>
      <c r="M1288" s="328" t="s">
        <v>8295</v>
      </c>
      <c r="N1288" s="282" t="s">
        <v>1253</v>
      </c>
      <c r="O1288" s="283" t="s">
        <v>1253</v>
      </c>
      <c r="P1288" s="283" t="s">
        <v>1253</v>
      </c>
      <c r="Q1288" s="284" t="s">
        <v>1253</v>
      </c>
      <c r="R1288" s="284" t="s">
        <v>1253</v>
      </c>
      <c r="S1288" s="284" t="s">
        <v>1253</v>
      </c>
      <c r="T1288" s="286" t="s">
        <v>605</v>
      </c>
      <c r="U1288" s="291" t="s">
        <v>5599</v>
      </c>
      <c r="V1288" s="135"/>
      <c r="W1288" s="276" t="s">
        <v>8296</v>
      </c>
    </row>
    <row r="1289" spans="1:23" s="272" customFormat="1" ht="18" customHeight="1" x14ac:dyDescent="0.3">
      <c r="A1289" s="295" t="s">
        <v>1581</v>
      </c>
      <c r="B1289" s="276" t="s">
        <v>630</v>
      </c>
      <c r="C1289" s="277" t="s">
        <v>630</v>
      </c>
      <c r="D1289" s="293">
        <v>44789</v>
      </c>
      <c r="E1289" s="279" t="s">
        <v>630</v>
      </c>
      <c r="F1289" s="327">
        <v>44772</v>
      </c>
      <c r="G1289" s="328" t="s">
        <v>8297</v>
      </c>
      <c r="H1289" s="328" t="s">
        <v>6337</v>
      </c>
      <c r="I1289" s="281" t="s">
        <v>4644</v>
      </c>
      <c r="J1289" s="285" t="s">
        <v>45</v>
      </c>
      <c r="K1289" s="281" t="s">
        <v>9009</v>
      </c>
      <c r="L1289" s="328" t="s">
        <v>87</v>
      </c>
      <c r="M1289" s="328" t="s">
        <v>8298</v>
      </c>
      <c r="N1289" s="282" t="s">
        <v>1253</v>
      </c>
      <c r="O1289" s="283" t="s">
        <v>1253</v>
      </c>
      <c r="P1289" s="283" t="s">
        <v>1253</v>
      </c>
      <c r="Q1289" s="284" t="s">
        <v>1253</v>
      </c>
      <c r="R1289" s="284" t="s">
        <v>1253</v>
      </c>
      <c r="S1289" s="284" t="s">
        <v>1253</v>
      </c>
      <c r="T1289" s="286" t="s">
        <v>623</v>
      </c>
      <c r="U1289" s="291" t="s">
        <v>5599</v>
      </c>
      <c r="V1289" s="135"/>
      <c r="W1289" s="276" t="s">
        <v>8299</v>
      </c>
    </row>
    <row r="1290" spans="1:23" s="272" customFormat="1" ht="18" customHeight="1" x14ac:dyDescent="0.3">
      <c r="A1290" s="295" t="s">
        <v>5</v>
      </c>
      <c r="B1290" s="83">
        <v>5269414</v>
      </c>
      <c r="C1290" s="277" t="s">
        <v>8821</v>
      </c>
      <c r="D1290" s="293">
        <v>44790</v>
      </c>
      <c r="E1290" s="279" t="s">
        <v>8468</v>
      </c>
      <c r="F1290" s="327">
        <v>44772</v>
      </c>
      <c r="G1290" s="328" t="s">
        <v>8300</v>
      </c>
      <c r="H1290" s="328" t="s">
        <v>7412</v>
      </c>
      <c r="I1290" s="281" t="s">
        <v>8538</v>
      </c>
      <c r="J1290" s="285" t="s">
        <v>45</v>
      </c>
      <c r="K1290" s="281" t="s">
        <v>9009</v>
      </c>
      <c r="L1290" s="328" t="s">
        <v>20</v>
      </c>
      <c r="M1290" s="328" t="s">
        <v>8301</v>
      </c>
      <c r="N1290" s="282">
        <v>0</v>
      </c>
      <c r="O1290" s="283"/>
      <c r="P1290" s="283"/>
      <c r="Q1290" s="284"/>
      <c r="R1290" s="285"/>
      <c r="S1290" s="284"/>
      <c r="T1290" s="286"/>
      <c r="U1290" s="291" t="s">
        <v>5599</v>
      </c>
      <c r="V1290" s="135"/>
      <c r="W1290" s="276" t="s">
        <v>8302</v>
      </c>
    </row>
    <row r="1291" spans="1:23" s="272" customFormat="1" ht="18" customHeight="1" x14ac:dyDescent="0.3">
      <c r="A1291" s="295" t="s">
        <v>3627</v>
      </c>
      <c r="B1291" s="8">
        <v>5266612</v>
      </c>
      <c r="C1291" s="277" t="s">
        <v>8774</v>
      </c>
      <c r="D1291" s="293">
        <v>44796</v>
      </c>
      <c r="E1291" s="279" t="s">
        <v>594</v>
      </c>
      <c r="F1291" s="327">
        <v>44772</v>
      </c>
      <c r="G1291" s="328" t="s">
        <v>8303</v>
      </c>
      <c r="H1291" s="328" t="s">
        <v>4712</v>
      </c>
      <c r="I1291" s="281" t="s">
        <v>17</v>
      </c>
      <c r="J1291" s="285" t="s">
        <v>45</v>
      </c>
      <c r="K1291" s="281" t="s">
        <v>9009</v>
      </c>
      <c r="L1291" s="330" t="s">
        <v>11</v>
      </c>
      <c r="M1291" s="328" t="s">
        <v>8304</v>
      </c>
      <c r="N1291" s="282">
        <v>44804</v>
      </c>
      <c r="O1291" s="283">
        <v>44798</v>
      </c>
      <c r="P1291" s="283">
        <v>44796</v>
      </c>
      <c r="Q1291" s="284">
        <v>44799</v>
      </c>
      <c r="R1291" s="285"/>
      <c r="S1291" s="284"/>
      <c r="T1291" s="286" t="s">
        <v>605</v>
      </c>
      <c r="U1291" s="291" t="s">
        <v>5599</v>
      </c>
      <c r="V1291" s="291" t="s">
        <v>3366</v>
      </c>
      <c r="W1291" s="276" t="s">
        <v>8305</v>
      </c>
    </row>
    <row r="1292" spans="1:23" s="272" customFormat="1" ht="18" customHeight="1" x14ac:dyDescent="0.3">
      <c r="A1292" s="295" t="s">
        <v>5</v>
      </c>
      <c r="B1292" s="83" t="s">
        <v>319</v>
      </c>
      <c r="C1292" s="277"/>
      <c r="D1292" s="293"/>
      <c r="E1292" s="279"/>
      <c r="F1292" s="327">
        <v>44772</v>
      </c>
      <c r="G1292" s="328" t="s">
        <v>8306</v>
      </c>
      <c r="H1292" s="328" t="s">
        <v>250</v>
      </c>
      <c r="I1292" s="281" t="s">
        <v>4644</v>
      </c>
      <c r="J1292" s="285" t="s">
        <v>45</v>
      </c>
      <c r="K1292" s="281" t="s">
        <v>9009</v>
      </c>
      <c r="L1292" s="328" t="s">
        <v>20</v>
      </c>
      <c r="M1292" s="328" t="s">
        <v>8307</v>
      </c>
      <c r="N1292" s="282"/>
      <c r="O1292" s="283"/>
      <c r="P1292" s="283"/>
      <c r="Q1292" s="284"/>
      <c r="R1292" s="285"/>
      <c r="S1292" s="284"/>
      <c r="T1292" s="286" t="s">
        <v>1648</v>
      </c>
      <c r="U1292" s="291" t="s">
        <v>5599</v>
      </c>
      <c r="V1292" s="135"/>
      <c r="W1292" s="276" t="s">
        <v>8308</v>
      </c>
    </row>
    <row r="1293" spans="1:23" s="272" customFormat="1" ht="18" customHeight="1" x14ac:dyDescent="0.3">
      <c r="A1293" s="295" t="s">
        <v>3627</v>
      </c>
      <c r="B1293" s="83">
        <v>5241239</v>
      </c>
      <c r="C1293" s="277" t="s">
        <v>8597</v>
      </c>
      <c r="D1293" s="293">
        <v>44786</v>
      </c>
      <c r="E1293" s="279" t="s">
        <v>594</v>
      </c>
      <c r="F1293" s="327">
        <v>44772</v>
      </c>
      <c r="G1293" s="328" t="s">
        <v>8309</v>
      </c>
      <c r="H1293" s="328" t="s">
        <v>3708</v>
      </c>
      <c r="I1293" s="281" t="s">
        <v>2454</v>
      </c>
      <c r="J1293" s="285" t="s">
        <v>18</v>
      </c>
      <c r="K1293" s="281" t="s">
        <v>9005</v>
      </c>
      <c r="L1293" s="328" t="s">
        <v>11</v>
      </c>
      <c r="M1293" s="328" t="s">
        <v>8310</v>
      </c>
      <c r="N1293" s="282">
        <v>44798</v>
      </c>
      <c r="O1293" s="283">
        <v>44796</v>
      </c>
      <c r="P1293" s="283">
        <v>44790</v>
      </c>
      <c r="Q1293" s="284">
        <v>44796</v>
      </c>
      <c r="R1293" s="285"/>
      <c r="S1293" s="284"/>
      <c r="T1293" s="286" t="s">
        <v>623</v>
      </c>
      <c r="U1293" s="291" t="s">
        <v>5599</v>
      </c>
      <c r="V1293" s="291" t="s">
        <v>3366</v>
      </c>
      <c r="W1293" s="276" t="s">
        <v>8311</v>
      </c>
    </row>
    <row r="1294" spans="1:23" s="272" customFormat="1" ht="18" customHeight="1" x14ac:dyDescent="0.3">
      <c r="A1294" s="295" t="s">
        <v>5</v>
      </c>
      <c r="B1294" s="83" t="s">
        <v>319</v>
      </c>
      <c r="C1294" s="277"/>
      <c r="D1294" s="293"/>
      <c r="E1294" s="279"/>
      <c r="F1294" s="327">
        <v>44772</v>
      </c>
      <c r="G1294" s="328" t="s">
        <v>8312</v>
      </c>
      <c r="H1294" s="328" t="s">
        <v>3567</v>
      </c>
      <c r="I1294" s="281" t="s">
        <v>685</v>
      </c>
      <c r="J1294" s="285" t="s">
        <v>18</v>
      </c>
      <c r="K1294" s="281" t="s">
        <v>9005</v>
      </c>
      <c r="L1294" s="328" t="s">
        <v>11</v>
      </c>
      <c r="M1294" s="328" t="s">
        <v>8313</v>
      </c>
      <c r="N1294" s="282"/>
      <c r="O1294" s="283"/>
      <c r="P1294" s="283"/>
      <c r="Q1294" s="284"/>
      <c r="R1294" s="285"/>
      <c r="S1294" s="284"/>
      <c r="T1294" s="286" t="s">
        <v>605</v>
      </c>
      <c r="U1294" s="291" t="s">
        <v>5599</v>
      </c>
      <c r="V1294" s="135"/>
      <c r="W1294" s="276" t="s">
        <v>8314</v>
      </c>
    </row>
    <row r="1295" spans="1:23" s="272" customFormat="1" ht="18" customHeight="1" x14ac:dyDescent="0.3">
      <c r="A1295" s="295" t="s">
        <v>1581</v>
      </c>
      <c r="B1295" s="276" t="s">
        <v>630</v>
      </c>
      <c r="C1295" s="277" t="s">
        <v>630</v>
      </c>
      <c r="D1295" s="293">
        <v>44803</v>
      </c>
      <c r="E1295" s="279" t="s">
        <v>630</v>
      </c>
      <c r="F1295" s="327">
        <v>44774</v>
      </c>
      <c r="G1295" s="328" t="s">
        <v>8315</v>
      </c>
      <c r="H1295" s="328" t="s">
        <v>7474</v>
      </c>
      <c r="I1295" s="281" t="s">
        <v>4644</v>
      </c>
      <c r="J1295" s="285" t="s">
        <v>45</v>
      </c>
      <c r="K1295" s="281" t="s">
        <v>9009</v>
      </c>
      <c r="L1295" s="328" t="s">
        <v>20</v>
      </c>
      <c r="M1295" s="328" t="s">
        <v>8316</v>
      </c>
      <c r="N1295" s="282" t="s">
        <v>1253</v>
      </c>
      <c r="O1295" s="283" t="s">
        <v>1253</v>
      </c>
      <c r="P1295" s="283" t="s">
        <v>1253</v>
      </c>
      <c r="Q1295" s="284" t="s">
        <v>1253</v>
      </c>
      <c r="R1295" s="284" t="s">
        <v>1253</v>
      </c>
      <c r="S1295" s="284" t="s">
        <v>1253</v>
      </c>
      <c r="T1295" s="286"/>
      <c r="U1295" s="291" t="s">
        <v>3366</v>
      </c>
      <c r="V1295" s="135"/>
      <c r="W1295" s="276" t="s">
        <v>8317</v>
      </c>
    </row>
    <row r="1296" spans="1:23" s="272" customFormat="1" ht="18" customHeight="1" x14ac:dyDescent="0.3">
      <c r="A1296" s="295" t="s">
        <v>5</v>
      </c>
      <c r="B1296" s="83" t="s">
        <v>319</v>
      </c>
      <c r="C1296" s="277"/>
      <c r="D1296" s="293"/>
      <c r="E1296" s="279"/>
      <c r="F1296" s="327">
        <v>44775</v>
      </c>
      <c r="G1296" s="328" t="s">
        <v>8318</v>
      </c>
      <c r="H1296" s="328" t="s">
        <v>3567</v>
      </c>
      <c r="I1296" s="281" t="s">
        <v>685</v>
      </c>
      <c r="J1296" s="285" t="s">
        <v>18</v>
      </c>
      <c r="K1296" s="281" t="s">
        <v>9005</v>
      </c>
      <c r="L1296" s="328" t="s">
        <v>20</v>
      </c>
      <c r="M1296" s="328" t="s">
        <v>8319</v>
      </c>
      <c r="N1296" s="282"/>
      <c r="O1296" s="283"/>
      <c r="P1296" s="283"/>
      <c r="Q1296" s="284"/>
      <c r="R1296" s="285"/>
      <c r="S1296" s="284"/>
      <c r="T1296" s="286" t="s">
        <v>623</v>
      </c>
      <c r="U1296" s="291" t="s">
        <v>3366</v>
      </c>
      <c r="V1296" s="135"/>
      <c r="W1296" s="276" t="s">
        <v>8320</v>
      </c>
    </row>
    <row r="1297" spans="1:23" s="272" customFormat="1" ht="18" customHeight="1" x14ac:dyDescent="0.3">
      <c r="A1297" s="295" t="s">
        <v>3627</v>
      </c>
      <c r="B1297" s="83">
        <v>5255221</v>
      </c>
      <c r="C1297" s="277" t="s">
        <v>8689</v>
      </c>
      <c r="D1297" s="293">
        <v>44786</v>
      </c>
      <c r="E1297" s="279" t="s">
        <v>594</v>
      </c>
      <c r="F1297" s="327">
        <v>44775</v>
      </c>
      <c r="G1297" s="328" t="s">
        <v>8321</v>
      </c>
      <c r="H1297" s="328" t="s">
        <v>3708</v>
      </c>
      <c r="I1297" s="281" t="s">
        <v>2454</v>
      </c>
      <c r="J1297" s="285" t="s">
        <v>2943</v>
      </c>
      <c r="K1297" s="281">
        <v>2400000</v>
      </c>
      <c r="L1297" s="328" t="s">
        <v>87</v>
      </c>
      <c r="M1297" s="328" t="s">
        <v>8322</v>
      </c>
      <c r="N1297" s="282">
        <v>44809</v>
      </c>
      <c r="O1297" s="283">
        <v>44800</v>
      </c>
      <c r="P1297" s="283">
        <v>44794</v>
      </c>
      <c r="Q1297" s="284">
        <v>44802</v>
      </c>
      <c r="R1297" s="285"/>
      <c r="S1297" s="284"/>
      <c r="T1297" s="286" t="s">
        <v>623</v>
      </c>
      <c r="U1297" s="291" t="s">
        <v>3366</v>
      </c>
      <c r="V1297" s="135"/>
      <c r="W1297" s="276" t="s">
        <v>8323</v>
      </c>
    </row>
    <row r="1298" spans="1:23" s="272" customFormat="1" ht="18" customHeight="1" x14ac:dyDescent="0.3">
      <c r="A1298" s="295" t="s">
        <v>3627</v>
      </c>
      <c r="B1298" s="83">
        <v>5253358</v>
      </c>
      <c r="C1298" s="277" t="s">
        <v>8621</v>
      </c>
      <c r="D1298" s="293">
        <v>44786</v>
      </c>
      <c r="E1298" s="279" t="s">
        <v>594</v>
      </c>
      <c r="F1298" s="327">
        <v>44775</v>
      </c>
      <c r="G1298" s="328" t="s">
        <v>8324</v>
      </c>
      <c r="H1298" s="328" t="s">
        <v>50</v>
      </c>
      <c r="I1298" s="281" t="s">
        <v>17</v>
      </c>
      <c r="J1298" s="285" t="s">
        <v>18</v>
      </c>
      <c r="K1298" s="281" t="s">
        <v>9005</v>
      </c>
      <c r="L1298" s="328" t="s">
        <v>20</v>
      </c>
      <c r="M1298" s="328" t="s">
        <v>8325</v>
      </c>
      <c r="N1298" s="282">
        <v>44804</v>
      </c>
      <c r="O1298" s="283">
        <v>44800</v>
      </c>
      <c r="P1298" s="283">
        <v>44790</v>
      </c>
      <c r="Q1298" s="284">
        <v>44800</v>
      </c>
      <c r="R1298" s="285"/>
      <c r="S1298" s="284"/>
      <c r="T1298" s="286" t="s">
        <v>623</v>
      </c>
      <c r="U1298" s="291" t="s">
        <v>3366</v>
      </c>
      <c r="V1298" s="291" t="s">
        <v>3366</v>
      </c>
      <c r="W1298" s="276" t="s">
        <v>8326</v>
      </c>
    </row>
    <row r="1299" spans="1:23" s="272" customFormat="1" ht="18" customHeight="1" x14ac:dyDescent="0.3">
      <c r="A1299" s="295" t="s">
        <v>5</v>
      </c>
      <c r="B1299" s="8">
        <v>5198516</v>
      </c>
      <c r="C1299" s="277" t="s">
        <v>8873</v>
      </c>
      <c r="D1299" s="293">
        <v>44802</v>
      </c>
      <c r="E1299" s="279" t="s">
        <v>8468</v>
      </c>
      <c r="F1299" s="327">
        <v>44775</v>
      </c>
      <c r="G1299" s="328" t="s">
        <v>8327</v>
      </c>
      <c r="H1299" s="328" t="s">
        <v>4712</v>
      </c>
      <c r="I1299" s="281" t="s">
        <v>17</v>
      </c>
      <c r="J1299" s="285" t="s">
        <v>45</v>
      </c>
      <c r="K1299" s="281" t="s">
        <v>9009</v>
      </c>
      <c r="L1299" s="328" t="s">
        <v>20</v>
      </c>
      <c r="M1299" s="328" t="s">
        <v>8328</v>
      </c>
      <c r="N1299" s="282">
        <v>0</v>
      </c>
      <c r="O1299" s="283"/>
      <c r="P1299" s="283"/>
      <c r="Q1299" s="284"/>
      <c r="R1299" s="285"/>
      <c r="S1299" s="284"/>
      <c r="T1299" s="286" t="s">
        <v>605</v>
      </c>
      <c r="U1299" s="291" t="s">
        <v>3366</v>
      </c>
      <c r="V1299" s="135"/>
      <c r="W1299" s="276" t="s">
        <v>8329</v>
      </c>
    </row>
    <row r="1300" spans="1:23" s="272" customFormat="1" ht="18" customHeight="1" x14ac:dyDescent="0.3">
      <c r="A1300" s="295" t="s">
        <v>3627</v>
      </c>
      <c r="B1300" s="328">
        <v>5266291</v>
      </c>
      <c r="C1300" s="277" t="s">
        <v>8775</v>
      </c>
      <c r="D1300" s="293">
        <v>44795</v>
      </c>
      <c r="E1300" s="279" t="s">
        <v>594</v>
      </c>
      <c r="F1300" s="327">
        <v>44775</v>
      </c>
      <c r="G1300" s="336" t="s">
        <v>8782</v>
      </c>
      <c r="H1300" s="328" t="s">
        <v>102</v>
      </c>
      <c r="I1300" s="281" t="s">
        <v>685</v>
      </c>
      <c r="J1300" s="285" t="s">
        <v>45</v>
      </c>
      <c r="K1300" s="281" t="s">
        <v>9009</v>
      </c>
      <c r="L1300" s="328" t="s">
        <v>20</v>
      </c>
      <c r="M1300" s="328" t="s">
        <v>8330</v>
      </c>
      <c r="N1300" s="282">
        <v>44807</v>
      </c>
      <c r="O1300" s="283">
        <v>44800</v>
      </c>
      <c r="P1300" s="283">
        <v>44797</v>
      </c>
      <c r="Q1300" s="284">
        <v>44802</v>
      </c>
      <c r="R1300" s="285"/>
      <c r="S1300" s="284"/>
      <c r="T1300" s="286" t="s">
        <v>609</v>
      </c>
      <c r="U1300" s="291" t="s">
        <v>3366</v>
      </c>
      <c r="V1300" s="135"/>
      <c r="W1300" s="276" t="s">
        <v>8331</v>
      </c>
    </row>
    <row r="1301" spans="1:23" s="272" customFormat="1" ht="18" customHeight="1" x14ac:dyDescent="0.3">
      <c r="A1301" s="295" t="s">
        <v>5</v>
      </c>
      <c r="B1301" s="83" t="s">
        <v>319</v>
      </c>
      <c r="C1301" s="277"/>
      <c r="D1301" s="293"/>
      <c r="E1301" s="279"/>
      <c r="F1301" s="327">
        <v>44775</v>
      </c>
      <c r="G1301" s="328" t="s">
        <v>8332</v>
      </c>
      <c r="H1301" s="328" t="s">
        <v>6337</v>
      </c>
      <c r="I1301" s="281" t="s">
        <v>4644</v>
      </c>
      <c r="J1301" s="285" t="s">
        <v>18</v>
      </c>
      <c r="K1301" s="281" t="s">
        <v>9005</v>
      </c>
      <c r="L1301" s="328" t="s">
        <v>11</v>
      </c>
      <c r="M1301" s="328" t="s">
        <v>8333</v>
      </c>
      <c r="N1301" s="282"/>
      <c r="O1301" s="283"/>
      <c r="P1301" s="283"/>
      <c r="Q1301" s="284"/>
      <c r="R1301" s="285"/>
      <c r="S1301" s="284"/>
      <c r="T1301" s="286" t="s">
        <v>605</v>
      </c>
      <c r="U1301" s="291" t="s">
        <v>3366</v>
      </c>
      <c r="V1301" s="135"/>
      <c r="W1301" s="276" t="s">
        <v>8334</v>
      </c>
    </row>
    <row r="1302" spans="1:23" s="272" customFormat="1" ht="18" customHeight="1" x14ac:dyDescent="0.3">
      <c r="A1302" s="295" t="s">
        <v>5</v>
      </c>
      <c r="B1302" s="83" t="s">
        <v>319</v>
      </c>
      <c r="C1302" s="277"/>
      <c r="D1302" s="293"/>
      <c r="E1302" s="279"/>
      <c r="F1302" s="327">
        <v>44775</v>
      </c>
      <c r="G1302" s="328" t="s">
        <v>8335</v>
      </c>
      <c r="H1302" s="328" t="s">
        <v>4126</v>
      </c>
      <c r="I1302" s="281" t="s">
        <v>8538</v>
      </c>
      <c r="J1302" s="285" t="s">
        <v>18</v>
      </c>
      <c r="K1302" s="281" t="s">
        <v>9005</v>
      </c>
      <c r="L1302" s="328" t="s">
        <v>11</v>
      </c>
      <c r="M1302" s="328" t="s">
        <v>8336</v>
      </c>
      <c r="N1302" s="282"/>
      <c r="O1302" s="283"/>
      <c r="P1302" s="283"/>
      <c r="Q1302" s="284"/>
      <c r="R1302" s="285"/>
      <c r="S1302" s="284"/>
      <c r="T1302" s="286" t="s">
        <v>605</v>
      </c>
      <c r="U1302" s="291" t="s">
        <v>3366</v>
      </c>
      <c r="V1302" s="135"/>
      <c r="W1302" s="276" t="s">
        <v>8337</v>
      </c>
    </row>
    <row r="1303" spans="1:23" s="272" customFormat="1" ht="18" customHeight="1" x14ac:dyDescent="0.3">
      <c r="A1303" s="295" t="s">
        <v>3627</v>
      </c>
      <c r="B1303" s="328">
        <v>5152609</v>
      </c>
      <c r="C1303" s="277" t="s">
        <v>8691</v>
      </c>
      <c r="D1303" s="293">
        <v>44793</v>
      </c>
      <c r="E1303" s="279" t="s">
        <v>594</v>
      </c>
      <c r="F1303" s="327">
        <v>44775</v>
      </c>
      <c r="G1303" s="328" t="s">
        <v>8353</v>
      </c>
      <c r="H1303" s="328" t="s">
        <v>232</v>
      </c>
      <c r="I1303" s="281" t="s">
        <v>8863</v>
      </c>
      <c r="J1303" s="285" t="s">
        <v>18</v>
      </c>
      <c r="K1303" s="281" t="s">
        <v>9005</v>
      </c>
      <c r="L1303" s="328" t="s">
        <v>20</v>
      </c>
      <c r="M1303" s="328" t="s">
        <v>8354</v>
      </c>
      <c r="N1303" s="282">
        <v>44801</v>
      </c>
      <c r="O1303" s="283">
        <v>44797</v>
      </c>
      <c r="P1303" s="283">
        <v>44793</v>
      </c>
      <c r="Q1303" s="284">
        <v>44797</v>
      </c>
      <c r="R1303" s="285"/>
      <c r="S1303" s="284"/>
      <c r="T1303" s="286" t="s">
        <v>623</v>
      </c>
      <c r="U1303" s="291" t="s">
        <v>3366</v>
      </c>
      <c r="V1303" s="291" t="s">
        <v>3366</v>
      </c>
      <c r="W1303" s="276" t="s">
        <v>8411</v>
      </c>
    </row>
    <row r="1304" spans="1:23" s="272" customFormat="1" ht="18" customHeight="1" x14ac:dyDescent="0.3">
      <c r="A1304" s="295" t="s">
        <v>5</v>
      </c>
      <c r="B1304" s="83" t="s">
        <v>319</v>
      </c>
      <c r="C1304" s="277"/>
      <c r="D1304" s="293"/>
      <c r="E1304" s="279"/>
      <c r="F1304" s="327">
        <v>44775</v>
      </c>
      <c r="G1304" s="328" t="s">
        <v>8355</v>
      </c>
      <c r="H1304" s="328" t="s">
        <v>102</v>
      </c>
      <c r="I1304" s="281" t="s">
        <v>685</v>
      </c>
      <c r="J1304" s="285" t="s">
        <v>18</v>
      </c>
      <c r="K1304" s="281" t="s">
        <v>9005</v>
      </c>
      <c r="L1304" s="328" t="s">
        <v>11</v>
      </c>
      <c r="M1304" s="328" t="s">
        <v>8356</v>
      </c>
      <c r="N1304" s="282"/>
      <c r="O1304" s="283"/>
      <c r="P1304" s="283"/>
      <c r="Q1304" s="284"/>
      <c r="R1304" s="285"/>
      <c r="S1304" s="284"/>
      <c r="T1304" s="286" t="s">
        <v>609</v>
      </c>
      <c r="U1304" s="291" t="s">
        <v>3366</v>
      </c>
      <c r="V1304" s="135"/>
      <c r="W1304" s="276" t="s">
        <v>8412</v>
      </c>
    </row>
    <row r="1305" spans="1:23" s="272" customFormat="1" ht="18" customHeight="1" x14ac:dyDescent="0.3">
      <c r="A1305" s="295" t="s">
        <v>3627</v>
      </c>
      <c r="B1305" s="328">
        <v>5266293</v>
      </c>
      <c r="C1305" s="277" t="s">
        <v>8776</v>
      </c>
      <c r="D1305" s="293">
        <v>44795</v>
      </c>
      <c r="E1305" s="279" t="s">
        <v>594</v>
      </c>
      <c r="F1305" s="327">
        <v>44775</v>
      </c>
      <c r="G1305" s="328" t="s">
        <v>8357</v>
      </c>
      <c r="H1305" s="328" t="s">
        <v>6337</v>
      </c>
      <c r="I1305" s="281" t="s">
        <v>4644</v>
      </c>
      <c r="J1305" s="285" t="s">
        <v>45</v>
      </c>
      <c r="K1305" s="281" t="s">
        <v>9009</v>
      </c>
      <c r="L1305" s="328" t="s">
        <v>20</v>
      </c>
      <c r="M1305" s="328" t="s">
        <v>8358</v>
      </c>
      <c r="N1305" s="282">
        <v>44804</v>
      </c>
      <c r="O1305" s="283">
        <v>44802</v>
      </c>
      <c r="P1305" s="283">
        <v>44797</v>
      </c>
      <c r="Q1305" s="284">
        <v>44802</v>
      </c>
      <c r="R1305" s="285"/>
      <c r="S1305" s="284"/>
      <c r="T1305" s="286" t="s">
        <v>605</v>
      </c>
      <c r="U1305" s="291" t="s">
        <v>3366</v>
      </c>
      <c r="V1305" s="291" t="s">
        <v>3366</v>
      </c>
      <c r="W1305" s="276" t="s">
        <v>8413</v>
      </c>
    </row>
    <row r="1306" spans="1:23" s="272" customFormat="1" ht="18" customHeight="1" x14ac:dyDescent="0.3">
      <c r="A1306" s="295" t="s">
        <v>5</v>
      </c>
      <c r="B1306" s="83" t="s">
        <v>319</v>
      </c>
      <c r="C1306" s="277"/>
      <c r="D1306" s="293"/>
      <c r="E1306" s="279"/>
      <c r="F1306" s="327">
        <v>44775</v>
      </c>
      <c r="G1306" s="328" t="s">
        <v>8359</v>
      </c>
      <c r="H1306" s="328" t="s">
        <v>92</v>
      </c>
      <c r="I1306" s="281" t="s">
        <v>2454</v>
      </c>
      <c r="J1306" s="285" t="s">
        <v>632</v>
      </c>
      <c r="K1306" s="281" t="s">
        <v>9006</v>
      </c>
      <c r="L1306" s="328" t="s">
        <v>11</v>
      </c>
      <c r="M1306" s="328" t="s">
        <v>8360</v>
      </c>
      <c r="N1306" s="282"/>
      <c r="O1306" s="283"/>
      <c r="P1306" s="283"/>
      <c r="Q1306" s="284"/>
      <c r="R1306" s="285"/>
      <c r="S1306" s="284"/>
      <c r="T1306" s="286" t="s">
        <v>605</v>
      </c>
      <c r="U1306" s="291" t="s">
        <v>3366</v>
      </c>
      <c r="V1306" s="135"/>
      <c r="W1306" s="276" t="s">
        <v>8414</v>
      </c>
    </row>
    <row r="1307" spans="1:23" s="272" customFormat="1" ht="18" customHeight="1" x14ac:dyDescent="0.3">
      <c r="A1307" s="295" t="s">
        <v>3627</v>
      </c>
      <c r="B1307" s="83">
        <v>5158040</v>
      </c>
      <c r="C1307" s="277" t="s">
        <v>8378</v>
      </c>
      <c r="D1307" s="293">
        <v>44777</v>
      </c>
      <c r="E1307" s="279" t="s">
        <v>594</v>
      </c>
      <c r="F1307" s="327">
        <v>44776</v>
      </c>
      <c r="G1307" s="328" t="s">
        <v>8361</v>
      </c>
      <c r="H1307" s="328" t="s">
        <v>250</v>
      </c>
      <c r="I1307" s="281" t="s">
        <v>4644</v>
      </c>
      <c r="J1307" s="285" t="s">
        <v>38</v>
      </c>
      <c r="K1307" s="281" t="s">
        <v>9001</v>
      </c>
      <c r="L1307" s="328" t="s">
        <v>20</v>
      </c>
      <c r="M1307" s="328" t="s">
        <v>8362</v>
      </c>
      <c r="N1307" s="282">
        <v>44783</v>
      </c>
      <c r="O1307" s="283">
        <v>44782</v>
      </c>
      <c r="P1307" s="283">
        <v>44778</v>
      </c>
      <c r="Q1307" s="284">
        <v>44782</v>
      </c>
      <c r="R1307" s="285"/>
      <c r="S1307" s="284"/>
      <c r="T1307" s="286" t="s">
        <v>605</v>
      </c>
      <c r="U1307" s="291" t="s">
        <v>3366</v>
      </c>
      <c r="V1307" s="291" t="s">
        <v>3366</v>
      </c>
      <c r="W1307" s="276" t="s">
        <v>8415</v>
      </c>
    </row>
    <row r="1308" spans="1:23" s="272" customFormat="1" ht="18" customHeight="1" x14ac:dyDescent="0.3">
      <c r="A1308" s="295" t="s">
        <v>3627</v>
      </c>
      <c r="B1308" s="83">
        <v>5194737</v>
      </c>
      <c r="C1308" s="277" t="s">
        <v>8522</v>
      </c>
      <c r="D1308" s="293">
        <v>44783</v>
      </c>
      <c r="E1308" s="279" t="s">
        <v>594</v>
      </c>
      <c r="F1308" s="327">
        <v>44776</v>
      </c>
      <c r="G1308" s="328" t="s">
        <v>8363</v>
      </c>
      <c r="H1308" s="328" t="s">
        <v>92</v>
      </c>
      <c r="I1308" s="281" t="s">
        <v>2454</v>
      </c>
      <c r="J1308" s="285" t="s">
        <v>626</v>
      </c>
      <c r="K1308" s="281" t="s">
        <v>9003</v>
      </c>
      <c r="L1308" s="328" t="s">
        <v>27</v>
      </c>
      <c r="M1308" s="328" t="s">
        <v>8364</v>
      </c>
      <c r="N1308" s="282">
        <v>44785</v>
      </c>
      <c r="O1308" s="283">
        <v>44784</v>
      </c>
      <c r="P1308" s="283">
        <v>44783</v>
      </c>
      <c r="Q1308" s="284">
        <v>44784</v>
      </c>
      <c r="R1308" s="285"/>
      <c r="S1308" s="284"/>
      <c r="T1308" s="286" t="s">
        <v>623</v>
      </c>
      <c r="U1308" s="291" t="s">
        <v>3366</v>
      </c>
      <c r="V1308" s="291" t="s">
        <v>3366</v>
      </c>
      <c r="W1308" s="276" t="s">
        <v>8416</v>
      </c>
    </row>
    <row r="1309" spans="1:23" s="272" customFormat="1" ht="18" customHeight="1" x14ac:dyDescent="0.3">
      <c r="A1309" s="295" t="s">
        <v>5</v>
      </c>
      <c r="B1309" s="83" t="s">
        <v>319</v>
      </c>
      <c r="C1309" s="277"/>
      <c r="D1309" s="293"/>
      <c r="E1309" s="279"/>
      <c r="F1309" s="327">
        <v>44776</v>
      </c>
      <c r="G1309" s="328" t="s">
        <v>8365</v>
      </c>
      <c r="H1309" s="328" t="s">
        <v>250</v>
      </c>
      <c r="I1309" s="281" t="s">
        <v>4644</v>
      </c>
      <c r="J1309" s="285" t="s">
        <v>18</v>
      </c>
      <c r="K1309" s="281" t="s">
        <v>9005</v>
      </c>
      <c r="L1309" s="328" t="s">
        <v>20</v>
      </c>
      <c r="M1309" s="328" t="s">
        <v>8366</v>
      </c>
      <c r="N1309" s="282"/>
      <c r="O1309" s="283"/>
      <c r="P1309" s="283"/>
      <c r="Q1309" s="284"/>
      <c r="R1309" s="285"/>
      <c r="S1309" s="284"/>
      <c r="T1309" s="286" t="s">
        <v>609</v>
      </c>
      <c r="U1309" s="291" t="s">
        <v>3366</v>
      </c>
      <c r="V1309" s="135"/>
      <c r="W1309" s="276" t="s">
        <v>8417</v>
      </c>
    </row>
    <row r="1310" spans="1:23" s="272" customFormat="1" ht="18" customHeight="1" x14ac:dyDescent="0.3">
      <c r="A1310" s="295" t="s">
        <v>3627</v>
      </c>
      <c r="B1310" s="83">
        <v>5205957</v>
      </c>
      <c r="C1310" s="277" t="s">
        <v>8379</v>
      </c>
      <c r="D1310" s="293">
        <v>44777</v>
      </c>
      <c r="E1310" s="279" t="s">
        <v>594</v>
      </c>
      <c r="F1310" s="327">
        <v>44776</v>
      </c>
      <c r="G1310" s="328" t="s">
        <v>8367</v>
      </c>
      <c r="H1310" s="328" t="s">
        <v>6043</v>
      </c>
      <c r="I1310" s="281" t="s">
        <v>4644</v>
      </c>
      <c r="J1310" s="285" t="s">
        <v>38</v>
      </c>
      <c r="K1310" s="281" t="s">
        <v>9001</v>
      </c>
      <c r="L1310" s="328" t="s">
        <v>40</v>
      </c>
      <c r="M1310" s="328" t="s">
        <v>8368</v>
      </c>
      <c r="N1310" s="282">
        <v>44793</v>
      </c>
      <c r="O1310" s="283">
        <v>44789</v>
      </c>
      <c r="P1310" s="283">
        <v>44786</v>
      </c>
      <c r="Q1310" s="284">
        <v>44790</v>
      </c>
      <c r="R1310" s="285"/>
      <c r="S1310" s="284"/>
      <c r="T1310" s="286" t="s">
        <v>605</v>
      </c>
      <c r="U1310" s="291" t="s">
        <v>3366</v>
      </c>
      <c r="V1310" s="291" t="s">
        <v>3366</v>
      </c>
      <c r="W1310" s="276" t="s">
        <v>8418</v>
      </c>
    </row>
    <row r="1311" spans="1:23" s="272" customFormat="1" ht="18" customHeight="1" x14ac:dyDescent="0.3">
      <c r="A1311" s="295" t="s">
        <v>5</v>
      </c>
      <c r="B1311" s="83" t="s">
        <v>319</v>
      </c>
      <c r="C1311" s="277"/>
      <c r="D1311" s="293"/>
      <c r="E1311" s="279"/>
      <c r="F1311" s="327">
        <v>44776</v>
      </c>
      <c r="G1311" s="328" t="s">
        <v>8369</v>
      </c>
      <c r="H1311" s="328" t="s">
        <v>57</v>
      </c>
      <c r="I1311" s="281" t="s">
        <v>8538</v>
      </c>
      <c r="J1311" s="285" t="s">
        <v>18</v>
      </c>
      <c r="K1311" s="281" t="s">
        <v>9005</v>
      </c>
      <c r="L1311" s="328" t="s">
        <v>20</v>
      </c>
      <c r="M1311" s="328" t="s">
        <v>8370</v>
      </c>
      <c r="N1311" s="282"/>
      <c r="O1311" s="283"/>
      <c r="P1311" s="283"/>
      <c r="Q1311" s="284"/>
      <c r="R1311" s="285"/>
      <c r="S1311" s="284"/>
      <c r="T1311" s="286" t="s">
        <v>609</v>
      </c>
      <c r="U1311" s="291" t="s">
        <v>3366</v>
      </c>
      <c r="V1311" s="135"/>
      <c r="W1311" s="276" t="s">
        <v>8419</v>
      </c>
    </row>
    <row r="1312" spans="1:23" s="272" customFormat="1" ht="18" customHeight="1" x14ac:dyDescent="0.3">
      <c r="A1312" s="295" t="s">
        <v>5</v>
      </c>
      <c r="B1312" s="83" t="s">
        <v>319</v>
      </c>
      <c r="C1312" s="277"/>
      <c r="D1312" s="293"/>
      <c r="E1312" s="279"/>
      <c r="F1312" s="327">
        <v>44776</v>
      </c>
      <c r="G1312" s="328" t="s">
        <v>8371</v>
      </c>
      <c r="H1312" s="328" t="s">
        <v>92</v>
      </c>
      <c r="I1312" s="281" t="s">
        <v>2454</v>
      </c>
      <c r="J1312" s="285" t="s">
        <v>45</v>
      </c>
      <c r="K1312" s="281" t="s">
        <v>9009</v>
      </c>
      <c r="L1312" s="328" t="s">
        <v>11</v>
      </c>
      <c r="M1312" s="328" t="s">
        <v>8372</v>
      </c>
      <c r="N1312" s="282"/>
      <c r="O1312" s="283"/>
      <c r="P1312" s="283"/>
      <c r="Q1312" s="284"/>
      <c r="R1312" s="285"/>
      <c r="S1312" s="284"/>
      <c r="T1312" s="286" t="s">
        <v>609</v>
      </c>
      <c r="U1312" s="291" t="s">
        <v>3366</v>
      </c>
      <c r="V1312" s="135"/>
      <c r="W1312" s="276" t="s">
        <v>8420</v>
      </c>
    </row>
    <row r="1313" spans="1:23" s="272" customFormat="1" ht="18" customHeight="1" x14ac:dyDescent="0.3">
      <c r="A1313" s="295" t="s">
        <v>3627</v>
      </c>
      <c r="B1313" s="83">
        <v>5235343</v>
      </c>
      <c r="C1313" s="277" t="s">
        <v>8544</v>
      </c>
      <c r="D1313" s="293">
        <v>44785</v>
      </c>
      <c r="E1313" s="279" t="s">
        <v>594</v>
      </c>
      <c r="F1313" s="327">
        <v>44776</v>
      </c>
      <c r="G1313" s="328" t="s">
        <v>8373</v>
      </c>
      <c r="H1313" s="328" t="s">
        <v>3708</v>
      </c>
      <c r="I1313" s="281" t="s">
        <v>2454</v>
      </c>
      <c r="J1313" s="285" t="s">
        <v>645</v>
      </c>
      <c r="K1313" s="281" t="s">
        <v>9002</v>
      </c>
      <c r="L1313" s="330" t="s">
        <v>20</v>
      </c>
      <c r="M1313" s="328" t="s">
        <v>8374</v>
      </c>
      <c r="N1313" s="282">
        <v>44798</v>
      </c>
      <c r="O1313" s="283">
        <v>44786</v>
      </c>
      <c r="P1313" s="283">
        <v>44785</v>
      </c>
      <c r="Q1313" s="284">
        <v>44789</v>
      </c>
      <c r="R1313" s="285"/>
      <c r="S1313" s="284"/>
      <c r="T1313" s="286"/>
      <c r="U1313" s="291" t="s">
        <v>3366</v>
      </c>
      <c r="V1313" s="291" t="s">
        <v>3366</v>
      </c>
      <c r="W1313" s="276" t="s">
        <v>8421</v>
      </c>
    </row>
    <row r="1314" spans="1:23" s="272" customFormat="1" ht="18" customHeight="1" x14ac:dyDescent="0.3">
      <c r="A1314" s="295" t="s">
        <v>5</v>
      </c>
      <c r="B1314" s="83">
        <v>5274575</v>
      </c>
      <c r="C1314" s="277" t="s">
        <v>8976</v>
      </c>
      <c r="D1314" s="293">
        <v>44779</v>
      </c>
      <c r="E1314" s="279" t="s">
        <v>8468</v>
      </c>
      <c r="F1314" s="327">
        <v>44807</v>
      </c>
      <c r="G1314" s="328" t="s">
        <v>8375</v>
      </c>
      <c r="H1314" s="328" t="s">
        <v>92</v>
      </c>
      <c r="I1314" s="281" t="s">
        <v>2454</v>
      </c>
      <c r="J1314" s="285" t="s">
        <v>2943</v>
      </c>
      <c r="K1314" s="281">
        <v>2400000</v>
      </c>
      <c r="L1314" s="328" t="s">
        <v>40</v>
      </c>
      <c r="M1314" s="328" t="s">
        <v>8376</v>
      </c>
      <c r="N1314" s="282">
        <v>0</v>
      </c>
      <c r="O1314" s="283"/>
      <c r="P1314" s="283"/>
      <c r="Q1314" s="284"/>
      <c r="R1314" s="285"/>
      <c r="S1314" s="284"/>
      <c r="T1314" s="286" t="s">
        <v>1461</v>
      </c>
      <c r="U1314" s="291" t="s">
        <v>3366</v>
      </c>
      <c r="V1314" s="135"/>
      <c r="W1314" s="276" t="s">
        <v>8422</v>
      </c>
    </row>
    <row r="1315" spans="1:23" s="272" customFormat="1" ht="18" customHeight="1" x14ac:dyDescent="0.3">
      <c r="A1315" s="295" t="s">
        <v>5</v>
      </c>
      <c r="B1315" s="83">
        <v>5269405</v>
      </c>
      <c r="C1315" s="277" t="s">
        <v>8874</v>
      </c>
      <c r="D1315" s="293">
        <v>44798</v>
      </c>
      <c r="E1315" s="279" t="s">
        <v>594</v>
      </c>
      <c r="F1315" s="327">
        <v>44777</v>
      </c>
      <c r="G1315" s="328" t="s">
        <v>8381</v>
      </c>
      <c r="H1315" s="328" t="s">
        <v>250</v>
      </c>
      <c r="I1315" s="281" t="s">
        <v>4644</v>
      </c>
      <c r="J1315" s="285" t="s">
        <v>18</v>
      </c>
      <c r="K1315" s="281" t="s">
        <v>9005</v>
      </c>
      <c r="L1315" s="328" t="s">
        <v>20</v>
      </c>
      <c r="M1315" s="328" t="s">
        <v>8382</v>
      </c>
      <c r="N1315" s="282">
        <v>44810</v>
      </c>
      <c r="O1315" s="283">
        <v>44809</v>
      </c>
      <c r="P1315" s="283">
        <v>44803</v>
      </c>
      <c r="Q1315" s="284">
        <v>44807</v>
      </c>
      <c r="R1315" s="285"/>
      <c r="S1315" s="284"/>
      <c r="T1315" s="286" t="s">
        <v>605</v>
      </c>
      <c r="U1315" s="291" t="s">
        <v>3366</v>
      </c>
      <c r="V1315" s="135"/>
      <c r="W1315" s="276" t="s">
        <v>8423</v>
      </c>
    </row>
    <row r="1316" spans="1:23" s="272" customFormat="1" ht="18" customHeight="1" x14ac:dyDescent="0.3">
      <c r="A1316" s="295" t="s">
        <v>3627</v>
      </c>
      <c r="B1316" s="8">
        <v>5241233</v>
      </c>
      <c r="C1316" s="277" t="s">
        <v>8474</v>
      </c>
      <c r="D1316" s="293">
        <v>44779</v>
      </c>
      <c r="E1316" s="279" t="s">
        <v>594</v>
      </c>
      <c r="F1316" s="327">
        <v>44777</v>
      </c>
      <c r="G1316" s="328" t="s">
        <v>8383</v>
      </c>
      <c r="H1316" s="328" t="s">
        <v>25</v>
      </c>
      <c r="I1316" s="281" t="s">
        <v>17</v>
      </c>
      <c r="J1316" s="285" t="s">
        <v>45</v>
      </c>
      <c r="K1316" s="281" t="s">
        <v>9009</v>
      </c>
      <c r="L1316" s="328" t="s">
        <v>11</v>
      </c>
      <c r="M1316" s="328" t="s">
        <v>8384</v>
      </c>
      <c r="N1316" s="282">
        <v>44798</v>
      </c>
      <c r="O1316" s="283">
        <v>44795</v>
      </c>
      <c r="P1316" s="283">
        <v>44785</v>
      </c>
      <c r="Q1316" s="284">
        <v>44796</v>
      </c>
      <c r="R1316" s="285"/>
      <c r="S1316" s="284"/>
      <c r="T1316" s="286" t="s">
        <v>623</v>
      </c>
      <c r="U1316" s="291" t="s">
        <v>3366</v>
      </c>
      <c r="V1316" s="291" t="s">
        <v>3366</v>
      </c>
      <c r="W1316" s="276" t="s">
        <v>8424</v>
      </c>
    </row>
    <row r="1317" spans="1:23" s="272" customFormat="1" ht="18" customHeight="1" x14ac:dyDescent="0.3">
      <c r="A1317" s="295" t="s">
        <v>5</v>
      </c>
      <c r="B1317" s="83" t="s">
        <v>319</v>
      </c>
      <c r="C1317" s="277"/>
      <c r="D1317" s="293"/>
      <c r="E1317" s="279"/>
      <c r="F1317" s="327">
        <v>44777</v>
      </c>
      <c r="G1317" s="328" t="s">
        <v>8385</v>
      </c>
      <c r="H1317" s="328" t="s">
        <v>102</v>
      </c>
      <c r="I1317" s="281" t="s">
        <v>685</v>
      </c>
      <c r="J1317" s="285" t="s">
        <v>18</v>
      </c>
      <c r="K1317" s="281" t="s">
        <v>9005</v>
      </c>
      <c r="L1317" s="328" t="s">
        <v>11</v>
      </c>
      <c r="M1317" s="328" t="s">
        <v>8386</v>
      </c>
      <c r="N1317" s="282"/>
      <c r="O1317" s="283"/>
      <c r="P1317" s="283"/>
      <c r="Q1317" s="284"/>
      <c r="R1317" s="285"/>
      <c r="S1317" s="284"/>
      <c r="T1317" s="286" t="s">
        <v>623</v>
      </c>
      <c r="U1317" s="291" t="s">
        <v>3366</v>
      </c>
      <c r="V1317" s="135"/>
      <c r="W1317" s="276" t="s">
        <v>8425</v>
      </c>
    </row>
    <row r="1318" spans="1:23" s="272" customFormat="1" ht="18" customHeight="1" x14ac:dyDescent="0.3">
      <c r="A1318" s="295" t="s">
        <v>5</v>
      </c>
      <c r="B1318" s="83" t="s">
        <v>319</v>
      </c>
      <c r="C1318" s="277"/>
      <c r="D1318" s="293"/>
      <c r="E1318" s="279"/>
      <c r="F1318" s="327">
        <v>44777</v>
      </c>
      <c r="G1318" s="328" t="s">
        <v>8015</v>
      </c>
      <c r="H1318" s="328" t="s">
        <v>6043</v>
      </c>
      <c r="I1318" s="281" t="s">
        <v>4644</v>
      </c>
      <c r="J1318" s="285" t="s">
        <v>645</v>
      </c>
      <c r="K1318" s="281" t="s">
        <v>9002</v>
      </c>
      <c r="L1318" s="328" t="s">
        <v>20</v>
      </c>
      <c r="M1318" s="328" t="s">
        <v>8387</v>
      </c>
      <c r="N1318" s="282"/>
      <c r="O1318" s="283"/>
      <c r="P1318" s="283"/>
      <c r="Q1318" s="284"/>
      <c r="R1318" s="285"/>
      <c r="S1318" s="284"/>
      <c r="T1318" s="286" t="s">
        <v>605</v>
      </c>
      <c r="U1318" s="291" t="s">
        <v>3366</v>
      </c>
      <c r="V1318" s="135"/>
      <c r="W1318" s="276" t="s">
        <v>8017</v>
      </c>
    </row>
    <row r="1319" spans="1:23" s="272" customFormat="1" ht="18" customHeight="1" x14ac:dyDescent="0.3">
      <c r="A1319" s="295" t="s">
        <v>3627</v>
      </c>
      <c r="B1319" s="83">
        <v>5221413</v>
      </c>
      <c r="C1319" s="277" t="s">
        <v>8409</v>
      </c>
      <c r="D1319" s="293">
        <v>44782</v>
      </c>
      <c r="E1319" s="279" t="s">
        <v>594</v>
      </c>
      <c r="F1319" s="327">
        <v>44777</v>
      </c>
      <c r="G1319" s="328" t="s">
        <v>8388</v>
      </c>
      <c r="H1319" s="328" t="s">
        <v>6294</v>
      </c>
      <c r="I1319" s="281" t="s">
        <v>8538</v>
      </c>
      <c r="J1319" s="285" t="s">
        <v>626</v>
      </c>
      <c r="K1319" s="281" t="s">
        <v>9003</v>
      </c>
      <c r="L1319" s="328" t="s">
        <v>52</v>
      </c>
      <c r="M1319" s="328" t="s">
        <v>8389</v>
      </c>
      <c r="N1319" s="282">
        <v>44787</v>
      </c>
      <c r="O1319" s="283">
        <v>44785</v>
      </c>
      <c r="P1319" s="283">
        <v>44784</v>
      </c>
      <c r="Q1319" s="284">
        <v>44785</v>
      </c>
      <c r="R1319" s="285"/>
      <c r="S1319" s="284"/>
      <c r="T1319" s="286" t="s">
        <v>623</v>
      </c>
      <c r="U1319" s="291" t="s">
        <v>3366</v>
      </c>
      <c r="V1319" s="291" t="s">
        <v>3366</v>
      </c>
      <c r="W1319" s="276" t="s">
        <v>8426</v>
      </c>
    </row>
    <row r="1320" spans="1:23" s="272" customFormat="1" ht="18" customHeight="1" x14ac:dyDescent="0.3">
      <c r="A1320" s="295" t="s">
        <v>5</v>
      </c>
      <c r="B1320" s="83" t="s">
        <v>319</v>
      </c>
      <c r="C1320" s="277"/>
      <c r="D1320" s="293"/>
      <c r="E1320" s="279"/>
      <c r="F1320" s="327">
        <v>44778</v>
      </c>
      <c r="G1320" s="328" t="s">
        <v>8390</v>
      </c>
      <c r="H1320" s="328" t="s">
        <v>250</v>
      </c>
      <c r="I1320" s="281" t="s">
        <v>4644</v>
      </c>
      <c r="J1320" s="285" t="s">
        <v>18</v>
      </c>
      <c r="K1320" s="281" t="s">
        <v>9005</v>
      </c>
      <c r="L1320" s="328" t="s">
        <v>20</v>
      </c>
      <c r="M1320" s="328" t="s">
        <v>8391</v>
      </c>
      <c r="N1320" s="282"/>
      <c r="O1320" s="283"/>
      <c r="P1320" s="283"/>
      <c r="Q1320" s="284"/>
      <c r="R1320" s="285"/>
      <c r="S1320" s="284"/>
      <c r="T1320" s="286" t="s">
        <v>609</v>
      </c>
      <c r="U1320" s="291" t="s">
        <v>3366</v>
      </c>
      <c r="V1320" s="135"/>
      <c r="W1320" s="276" t="s">
        <v>8427</v>
      </c>
    </row>
    <row r="1321" spans="1:23" s="272" customFormat="1" ht="18" customHeight="1" x14ac:dyDescent="0.3">
      <c r="A1321" s="295" t="s">
        <v>3627</v>
      </c>
      <c r="B1321" s="8">
        <v>5228324</v>
      </c>
      <c r="C1321" s="277" t="s">
        <v>8410</v>
      </c>
      <c r="D1321" s="293">
        <v>44779</v>
      </c>
      <c r="E1321" s="279" t="s">
        <v>594</v>
      </c>
      <c r="F1321" s="327">
        <v>44778</v>
      </c>
      <c r="G1321" s="328" t="s">
        <v>8392</v>
      </c>
      <c r="H1321" s="328" t="s">
        <v>3708</v>
      </c>
      <c r="I1321" s="281" t="s">
        <v>2454</v>
      </c>
      <c r="J1321" s="285" t="s">
        <v>626</v>
      </c>
      <c r="K1321" s="281" t="s">
        <v>9003</v>
      </c>
      <c r="L1321" s="328" t="s">
        <v>20</v>
      </c>
      <c r="M1321" s="328" t="s">
        <v>8393</v>
      </c>
      <c r="N1321" s="282">
        <v>44787</v>
      </c>
      <c r="O1321" s="283">
        <v>44784</v>
      </c>
      <c r="P1321" s="283">
        <v>44781</v>
      </c>
      <c r="Q1321" s="284">
        <v>44785</v>
      </c>
      <c r="R1321" s="285"/>
      <c r="S1321" s="284"/>
      <c r="T1321" s="286" t="s">
        <v>605</v>
      </c>
      <c r="U1321" s="291" t="s">
        <v>3366</v>
      </c>
      <c r="V1321" s="291" t="s">
        <v>3366</v>
      </c>
      <c r="W1321" s="276" t="s">
        <v>8428</v>
      </c>
    </row>
    <row r="1322" spans="1:23" s="272" customFormat="1" ht="18" customHeight="1" x14ac:dyDescent="0.3">
      <c r="A1322" s="295" t="s">
        <v>5</v>
      </c>
      <c r="B1322" s="83" t="s">
        <v>319</v>
      </c>
      <c r="C1322" s="277"/>
      <c r="D1322" s="293"/>
      <c r="E1322" s="279"/>
      <c r="F1322" s="327">
        <v>44778</v>
      </c>
      <c r="G1322" s="328" t="s">
        <v>8394</v>
      </c>
      <c r="H1322" s="328" t="s">
        <v>137</v>
      </c>
      <c r="I1322" s="281" t="s">
        <v>17</v>
      </c>
      <c r="J1322" s="285" t="s">
        <v>18</v>
      </c>
      <c r="K1322" s="281" t="s">
        <v>9005</v>
      </c>
      <c r="L1322" s="328" t="s">
        <v>20</v>
      </c>
      <c r="M1322" s="328" t="s">
        <v>8395</v>
      </c>
      <c r="N1322" s="282"/>
      <c r="O1322" s="283"/>
      <c r="P1322" s="283"/>
      <c r="Q1322" s="284"/>
      <c r="R1322" s="285"/>
      <c r="S1322" s="284"/>
      <c r="T1322" s="286" t="s">
        <v>605</v>
      </c>
      <c r="U1322" s="291" t="s">
        <v>3366</v>
      </c>
      <c r="V1322" s="135"/>
      <c r="W1322" s="276" t="s">
        <v>8429</v>
      </c>
    </row>
    <row r="1323" spans="1:23" s="272" customFormat="1" ht="18" customHeight="1" x14ac:dyDescent="0.3">
      <c r="A1323" s="295" t="s">
        <v>3627</v>
      </c>
      <c r="B1323" s="83">
        <v>5255222</v>
      </c>
      <c r="C1323" s="277" t="s">
        <v>8661</v>
      </c>
      <c r="D1323" s="293">
        <v>44786</v>
      </c>
      <c r="E1323" s="279" t="s">
        <v>594</v>
      </c>
      <c r="F1323" s="327">
        <v>44778</v>
      </c>
      <c r="G1323" s="328" t="s">
        <v>8396</v>
      </c>
      <c r="H1323" s="328" t="s">
        <v>175</v>
      </c>
      <c r="I1323" s="281" t="s">
        <v>8863</v>
      </c>
      <c r="J1323" s="285" t="s">
        <v>2943</v>
      </c>
      <c r="K1323" s="281">
        <v>2400000</v>
      </c>
      <c r="L1323" s="328" t="s">
        <v>2970</v>
      </c>
      <c r="M1323" s="328" t="s">
        <v>8397</v>
      </c>
      <c r="N1323" s="282">
        <v>44801</v>
      </c>
      <c r="O1323" s="283">
        <v>44798</v>
      </c>
      <c r="P1323" s="283">
        <v>44793</v>
      </c>
      <c r="Q1323" s="284">
        <v>44798</v>
      </c>
      <c r="R1323" s="285"/>
      <c r="S1323" s="284"/>
      <c r="T1323" s="286" t="s">
        <v>623</v>
      </c>
      <c r="U1323" s="291" t="s">
        <v>3366</v>
      </c>
      <c r="V1323" s="291" t="s">
        <v>3366</v>
      </c>
      <c r="W1323" s="276" t="s">
        <v>8430</v>
      </c>
    </row>
    <row r="1324" spans="1:23" s="272" customFormat="1" ht="18" customHeight="1" x14ac:dyDescent="0.3">
      <c r="A1324" s="295" t="s">
        <v>3627</v>
      </c>
      <c r="B1324" s="83">
        <v>5243138</v>
      </c>
      <c r="C1324" s="277" t="s">
        <v>8523</v>
      </c>
      <c r="D1324" s="293">
        <v>44785</v>
      </c>
      <c r="E1324" s="279" t="s">
        <v>594</v>
      </c>
      <c r="F1324" s="327">
        <v>44778</v>
      </c>
      <c r="G1324" s="328" t="s">
        <v>8398</v>
      </c>
      <c r="H1324" s="328" t="s">
        <v>4712</v>
      </c>
      <c r="I1324" s="281" t="s">
        <v>17</v>
      </c>
      <c r="J1324" s="285" t="s">
        <v>2943</v>
      </c>
      <c r="K1324" s="281">
        <v>2400000</v>
      </c>
      <c r="L1324" s="328" t="s">
        <v>40</v>
      </c>
      <c r="M1324" s="328" t="s">
        <v>8399</v>
      </c>
      <c r="N1324" s="282">
        <v>44798</v>
      </c>
      <c r="O1324" s="283">
        <v>44795</v>
      </c>
      <c r="P1324" s="283">
        <v>44785</v>
      </c>
      <c r="Q1324" s="284" t="s">
        <v>1685</v>
      </c>
      <c r="R1324" s="285"/>
      <c r="S1324" s="284"/>
      <c r="T1324" s="286" t="s">
        <v>623</v>
      </c>
      <c r="U1324" s="291" t="s">
        <v>3366</v>
      </c>
      <c r="V1324" s="291" t="s">
        <v>3366</v>
      </c>
      <c r="W1324" s="276" t="s">
        <v>8431</v>
      </c>
    </row>
    <row r="1325" spans="1:23" s="272" customFormat="1" ht="18" customHeight="1" x14ac:dyDescent="0.35">
      <c r="A1325" s="295" t="s">
        <v>5</v>
      </c>
      <c r="B1325" s="11" t="s">
        <v>319</v>
      </c>
      <c r="C1325" s="277"/>
      <c r="D1325" s="293"/>
      <c r="E1325" s="279"/>
      <c r="F1325" s="327">
        <v>44778</v>
      </c>
      <c r="G1325" s="328" t="s">
        <v>8400</v>
      </c>
      <c r="H1325" s="328" t="s">
        <v>7474</v>
      </c>
      <c r="I1325" s="281" t="s">
        <v>4644</v>
      </c>
      <c r="J1325" s="285" t="s">
        <v>18</v>
      </c>
      <c r="K1325" s="281" t="s">
        <v>9005</v>
      </c>
      <c r="L1325" s="328" t="s">
        <v>11</v>
      </c>
      <c r="M1325" s="328" t="s">
        <v>8401</v>
      </c>
      <c r="N1325" s="282"/>
      <c r="O1325" s="283"/>
      <c r="P1325" s="283"/>
      <c r="Q1325" s="284"/>
      <c r="R1325" s="285"/>
      <c r="S1325" s="284"/>
      <c r="T1325" s="286" t="s">
        <v>623</v>
      </c>
      <c r="U1325" s="291" t="s">
        <v>3366</v>
      </c>
      <c r="V1325" s="135"/>
      <c r="W1325" s="276" t="s">
        <v>8432</v>
      </c>
    </row>
    <row r="1326" spans="1:23" s="272" customFormat="1" ht="18" customHeight="1" x14ac:dyDescent="0.3">
      <c r="A1326" s="295" t="s">
        <v>5</v>
      </c>
      <c r="B1326" s="8" t="s">
        <v>319</v>
      </c>
      <c r="C1326" s="277"/>
      <c r="D1326" s="293"/>
      <c r="E1326" s="279"/>
      <c r="F1326" s="327">
        <v>44779</v>
      </c>
      <c r="G1326" s="328" t="s">
        <v>8433</v>
      </c>
      <c r="H1326" s="328" t="s">
        <v>7474</v>
      </c>
      <c r="I1326" s="281" t="s">
        <v>4644</v>
      </c>
      <c r="J1326" s="285" t="s">
        <v>38</v>
      </c>
      <c r="K1326" s="281" t="s">
        <v>9001</v>
      </c>
      <c r="L1326" s="328" t="s">
        <v>20</v>
      </c>
      <c r="M1326" s="328" t="s">
        <v>8434</v>
      </c>
      <c r="N1326" s="282"/>
      <c r="O1326" s="283"/>
      <c r="P1326" s="283"/>
      <c r="Q1326" s="284"/>
      <c r="R1326" s="285"/>
      <c r="S1326" s="284"/>
      <c r="T1326" s="286" t="s">
        <v>623</v>
      </c>
      <c r="U1326" s="291" t="s">
        <v>3366</v>
      </c>
      <c r="V1326" s="135"/>
      <c r="W1326" s="277" t="s">
        <v>8440</v>
      </c>
    </row>
    <row r="1327" spans="1:23" s="272" customFormat="1" ht="18" customHeight="1" x14ac:dyDescent="0.3">
      <c r="A1327" s="295" t="s">
        <v>5</v>
      </c>
      <c r="B1327" s="83" t="s">
        <v>319</v>
      </c>
      <c r="C1327" s="277"/>
      <c r="D1327" s="293"/>
      <c r="E1327" s="279"/>
      <c r="F1327" s="327">
        <v>44779</v>
      </c>
      <c r="G1327" s="328" t="s">
        <v>8435</v>
      </c>
      <c r="H1327" s="328" t="s">
        <v>57</v>
      </c>
      <c r="I1327" s="281" t="s">
        <v>8538</v>
      </c>
      <c r="J1327" s="285" t="s">
        <v>18</v>
      </c>
      <c r="K1327" s="281" t="s">
        <v>9005</v>
      </c>
      <c r="L1327" s="328" t="s">
        <v>11</v>
      </c>
      <c r="M1327" s="328" t="s">
        <v>8436</v>
      </c>
      <c r="N1327" s="282"/>
      <c r="O1327" s="283"/>
      <c r="P1327" s="283"/>
      <c r="Q1327" s="284"/>
      <c r="R1327" s="285"/>
      <c r="S1327" s="284"/>
      <c r="T1327" s="286" t="s">
        <v>623</v>
      </c>
      <c r="U1327" s="291" t="s">
        <v>3366</v>
      </c>
      <c r="V1327" s="135"/>
      <c r="W1327" s="277" t="s">
        <v>8441</v>
      </c>
    </row>
    <row r="1328" spans="1:23" s="272" customFormat="1" ht="18" customHeight="1" x14ac:dyDescent="0.35">
      <c r="A1328" s="295" t="s">
        <v>3627</v>
      </c>
      <c r="B1328" s="11">
        <v>5273426</v>
      </c>
      <c r="C1328" s="277" t="s">
        <v>8801</v>
      </c>
      <c r="D1328" s="293">
        <v>44798</v>
      </c>
      <c r="E1328" s="279" t="s">
        <v>594</v>
      </c>
      <c r="F1328" s="327">
        <v>44781</v>
      </c>
      <c r="G1328" s="328" t="s">
        <v>8437</v>
      </c>
      <c r="H1328" s="328" t="s">
        <v>3708</v>
      </c>
      <c r="I1328" s="281" t="s">
        <v>2454</v>
      </c>
      <c r="J1328" s="285" t="s">
        <v>38</v>
      </c>
      <c r="K1328" s="281" t="s">
        <v>9001</v>
      </c>
      <c r="L1328" s="328" t="s">
        <v>27</v>
      </c>
      <c r="M1328" s="328" t="s">
        <v>8438</v>
      </c>
      <c r="N1328" s="282">
        <v>44807</v>
      </c>
      <c r="O1328" s="283">
        <v>44802</v>
      </c>
      <c r="P1328" s="283">
        <v>44797</v>
      </c>
      <c r="Q1328" s="284">
        <v>44803</v>
      </c>
      <c r="R1328" s="285"/>
      <c r="S1328" s="284"/>
      <c r="T1328" s="286" t="s">
        <v>623</v>
      </c>
      <c r="U1328" s="291" t="s">
        <v>3366</v>
      </c>
      <c r="V1328" s="135"/>
      <c r="W1328" s="277" t="s">
        <v>8442</v>
      </c>
    </row>
    <row r="1329" spans="1:23" s="272" customFormat="1" ht="18" customHeight="1" x14ac:dyDescent="0.3">
      <c r="A1329" s="295" t="s">
        <v>5</v>
      </c>
      <c r="B1329" s="83" t="s">
        <v>319</v>
      </c>
      <c r="C1329" s="277" t="s">
        <v>3626</v>
      </c>
      <c r="D1329" s="293">
        <v>44800</v>
      </c>
      <c r="E1329" s="279"/>
      <c r="F1329" s="327">
        <v>44781</v>
      </c>
      <c r="G1329" s="328" t="s">
        <v>8443</v>
      </c>
      <c r="H1329" s="328" t="s">
        <v>37</v>
      </c>
      <c r="I1329" s="281" t="s">
        <v>685</v>
      </c>
      <c r="J1329" s="285" t="s">
        <v>38</v>
      </c>
      <c r="K1329" s="281" t="s">
        <v>9001</v>
      </c>
      <c r="L1329" s="328" t="s">
        <v>40</v>
      </c>
      <c r="M1329" s="328" t="s">
        <v>8444</v>
      </c>
      <c r="N1329" s="282"/>
      <c r="O1329" s="283"/>
      <c r="P1329" s="283"/>
      <c r="Q1329" s="284"/>
      <c r="R1329" s="285"/>
      <c r="S1329" s="284"/>
      <c r="T1329" s="286" t="s">
        <v>623</v>
      </c>
      <c r="U1329" s="291" t="s">
        <v>3366</v>
      </c>
      <c r="V1329" s="135"/>
      <c r="W1329" s="277" t="s">
        <v>8445</v>
      </c>
    </row>
    <row r="1330" spans="1:23" s="272" customFormat="1" ht="18" customHeight="1" x14ac:dyDescent="0.3">
      <c r="A1330" s="295" t="s">
        <v>5</v>
      </c>
      <c r="B1330" s="83" t="s">
        <v>319</v>
      </c>
      <c r="C1330" s="277"/>
      <c r="D1330" s="293"/>
      <c r="E1330" s="279"/>
      <c r="F1330" s="327">
        <v>44781</v>
      </c>
      <c r="G1330" s="328" t="s">
        <v>8446</v>
      </c>
      <c r="H1330" s="328" t="s">
        <v>4126</v>
      </c>
      <c r="I1330" s="281" t="s">
        <v>8538</v>
      </c>
      <c r="J1330" s="285" t="s">
        <v>18</v>
      </c>
      <c r="K1330" s="281" t="s">
        <v>9005</v>
      </c>
      <c r="L1330" s="328" t="s">
        <v>20</v>
      </c>
      <c r="M1330" s="328" t="s">
        <v>8447</v>
      </c>
      <c r="N1330" s="282"/>
      <c r="O1330" s="283"/>
      <c r="P1330" s="283"/>
      <c r="Q1330" s="284"/>
      <c r="R1330" s="285"/>
      <c r="S1330" s="284"/>
      <c r="T1330" s="286" t="s">
        <v>605</v>
      </c>
      <c r="U1330" s="291" t="s">
        <v>3366</v>
      </c>
      <c r="V1330" s="135"/>
      <c r="W1330" s="277" t="s">
        <v>8448</v>
      </c>
    </row>
    <row r="1331" spans="1:23" s="272" customFormat="1" ht="18" customHeight="1" x14ac:dyDescent="0.35">
      <c r="A1331" s="295" t="s">
        <v>5</v>
      </c>
      <c r="B1331" s="11">
        <v>5286312</v>
      </c>
      <c r="C1331" s="277" t="s">
        <v>8994</v>
      </c>
      <c r="D1331" s="293">
        <v>44809</v>
      </c>
      <c r="E1331" s="279" t="s">
        <v>8468</v>
      </c>
      <c r="F1331" s="327">
        <v>44781</v>
      </c>
      <c r="G1331" s="328" t="s">
        <v>8449</v>
      </c>
      <c r="H1331" s="328" t="s">
        <v>32</v>
      </c>
      <c r="I1331" s="281" t="s">
        <v>685</v>
      </c>
      <c r="J1331" s="285" t="s">
        <v>18</v>
      </c>
      <c r="K1331" s="281" t="s">
        <v>9005</v>
      </c>
      <c r="L1331" s="328" t="s">
        <v>20</v>
      </c>
      <c r="M1331" s="328" t="s">
        <v>8450</v>
      </c>
      <c r="N1331" s="282">
        <v>0</v>
      </c>
      <c r="O1331" s="283"/>
      <c r="P1331" s="283"/>
      <c r="Q1331" s="284"/>
      <c r="R1331" s="285"/>
      <c r="S1331" s="284"/>
      <c r="T1331" s="286" t="s">
        <v>623</v>
      </c>
      <c r="U1331" s="291" t="s">
        <v>3366</v>
      </c>
      <c r="V1331" s="135"/>
      <c r="W1331" s="9" t="s">
        <v>8451</v>
      </c>
    </row>
    <row r="1332" spans="1:23" s="272" customFormat="1" ht="18" customHeight="1" x14ac:dyDescent="0.3">
      <c r="A1332" s="295" t="s">
        <v>5</v>
      </c>
      <c r="B1332" s="83" t="s">
        <v>319</v>
      </c>
      <c r="C1332" s="277"/>
      <c r="D1332" s="293"/>
      <c r="E1332" s="279"/>
      <c r="F1332" s="327">
        <v>44781</v>
      </c>
      <c r="G1332" s="328" t="s">
        <v>8452</v>
      </c>
      <c r="H1332" s="328" t="s">
        <v>4712</v>
      </c>
      <c r="I1332" s="281" t="s">
        <v>17</v>
      </c>
      <c r="J1332" s="285" t="s">
        <v>18</v>
      </c>
      <c r="K1332" s="281" t="s">
        <v>9005</v>
      </c>
      <c r="L1332" s="328" t="s">
        <v>11</v>
      </c>
      <c r="M1332" s="328" t="s">
        <v>8453</v>
      </c>
      <c r="N1332" s="282"/>
      <c r="O1332" s="283"/>
      <c r="P1332" s="283"/>
      <c r="Q1332" s="284"/>
      <c r="R1332" s="285"/>
      <c r="S1332" s="284"/>
      <c r="T1332" s="286" t="s">
        <v>605</v>
      </c>
      <c r="U1332" s="291" t="s">
        <v>3366</v>
      </c>
      <c r="V1332" s="135"/>
      <c r="W1332" s="9" t="s">
        <v>8454</v>
      </c>
    </row>
    <row r="1333" spans="1:23" s="272" customFormat="1" ht="18" customHeight="1" x14ac:dyDescent="0.3">
      <c r="A1333" s="295" t="s">
        <v>3627</v>
      </c>
      <c r="B1333" s="8">
        <v>5257127</v>
      </c>
      <c r="C1333" s="277" t="s">
        <v>8721</v>
      </c>
      <c r="D1333" s="293">
        <v>44795</v>
      </c>
      <c r="E1333" s="279" t="s">
        <v>594</v>
      </c>
      <c r="F1333" s="327">
        <v>44781</v>
      </c>
      <c r="G1333" s="330" t="s">
        <v>8732</v>
      </c>
      <c r="H1333" s="328" t="s">
        <v>32</v>
      </c>
      <c r="I1333" s="281" t="s">
        <v>685</v>
      </c>
      <c r="J1333" s="285" t="s">
        <v>626</v>
      </c>
      <c r="K1333" s="281" t="s">
        <v>9003</v>
      </c>
      <c r="L1333" s="328" t="s">
        <v>27</v>
      </c>
      <c r="M1333" s="328" t="s">
        <v>8455</v>
      </c>
      <c r="N1333" s="282">
        <v>44804</v>
      </c>
      <c r="O1333" s="283">
        <v>44802</v>
      </c>
      <c r="P1333" s="283">
        <v>44795</v>
      </c>
      <c r="Q1333" s="284">
        <v>44802</v>
      </c>
      <c r="R1333" s="285"/>
      <c r="S1333" s="284"/>
      <c r="T1333" s="286" t="s">
        <v>605</v>
      </c>
      <c r="U1333" s="291" t="s">
        <v>3366</v>
      </c>
      <c r="V1333" s="291" t="s">
        <v>3366</v>
      </c>
      <c r="W1333" s="333" t="s">
        <v>8456</v>
      </c>
    </row>
    <row r="1334" spans="1:23" s="272" customFormat="1" ht="18" customHeight="1" x14ac:dyDescent="0.3">
      <c r="A1334" s="295" t="s">
        <v>3627</v>
      </c>
      <c r="B1334" s="83">
        <v>5243147</v>
      </c>
      <c r="C1334" s="277" t="s">
        <v>8524</v>
      </c>
      <c r="D1334" s="293">
        <v>44783</v>
      </c>
      <c r="E1334" s="279" t="s">
        <v>594</v>
      </c>
      <c r="F1334" s="327">
        <v>44781</v>
      </c>
      <c r="G1334" s="328" t="s">
        <v>8457</v>
      </c>
      <c r="H1334" s="328" t="s">
        <v>7474</v>
      </c>
      <c r="I1334" s="281" t="s">
        <v>4644</v>
      </c>
      <c r="J1334" s="285" t="s">
        <v>626</v>
      </c>
      <c r="K1334" s="281" t="s">
        <v>9003</v>
      </c>
      <c r="L1334" s="328" t="s">
        <v>20</v>
      </c>
      <c r="M1334" s="328" t="s">
        <v>8458</v>
      </c>
      <c r="N1334" s="282">
        <v>44804</v>
      </c>
      <c r="O1334" s="283">
        <v>44792</v>
      </c>
      <c r="P1334" s="283">
        <v>44796</v>
      </c>
      <c r="Q1334" s="284">
        <v>44796</v>
      </c>
      <c r="R1334" s="285"/>
      <c r="S1334" s="284"/>
      <c r="T1334" s="286" t="s">
        <v>605</v>
      </c>
      <c r="U1334" s="291" t="s">
        <v>3366</v>
      </c>
      <c r="V1334" s="291" t="s">
        <v>3366</v>
      </c>
      <c r="W1334" s="277" t="s">
        <v>8459</v>
      </c>
    </row>
    <row r="1335" spans="1:23" s="272" customFormat="1" ht="18" customHeight="1" x14ac:dyDescent="0.3">
      <c r="A1335" s="295" t="s">
        <v>5</v>
      </c>
      <c r="B1335" s="124" t="s">
        <v>319</v>
      </c>
      <c r="C1335" s="277"/>
      <c r="D1335" s="293"/>
      <c r="E1335" s="279"/>
      <c r="F1335" s="327">
        <v>44781</v>
      </c>
      <c r="G1335" s="328" t="s">
        <v>8460</v>
      </c>
      <c r="H1335" s="328" t="s">
        <v>32</v>
      </c>
      <c r="I1335" s="281" t="s">
        <v>685</v>
      </c>
      <c r="J1335" s="285" t="s">
        <v>45</v>
      </c>
      <c r="K1335" s="281" t="s">
        <v>9009</v>
      </c>
      <c r="L1335" s="328" t="s">
        <v>27</v>
      </c>
      <c r="M1335" s="328" t="s">
        <v>8461</v>
      </c>
      <c r="N1335" s="282"/>
      <c r="O1335" s="283"/>
      <c r="P1335" s="283"/>
      <c r="Q1335" s="284"/>
      <c r="R1335" s="285"/>
      <c r="S1335" s="284"/>
      <c r="T1335" s="286" t="s">
        <v>623</v>
      </c>
      <c r="U1335" s="291" t="s">
        <v>3366</v>
      </c>
      <c r="V1335" s="135"/>
      <c r="W1335" s="334" t="s">
        <v>8462</v>
      </c>
    </row>
    <row r="1336" spans="1:23" s="272" customFormat="1" ht="18" customHeight="1" x14ac:dyDescent="0.3">
      <c r="A1336" s="295" t="s">
        <v>5</v>
      </c>
      <c r="B1336" s="83" t="s">
        <v>319</v>
      </c>
      <c r="C1336" s="277"/>
      <c r="D1336" s="293"/>
      <c r="E1336" s="279"/>
      <c r="F1336" s="327">
        <v>44781</v>
      </c>
      <c r="G1336" s="328" t="s">
        <v>8463</v>
      </c>
      <c r="H1336" s="328" t="s">
        <v>32</v>
      </c>
      <c r="I1336" s="281" t="s">
        <v>685</v>
      </c>
      <c r="J1336" s="285" t="s">
        <v>45</v>
      </c>
      <c r="K1336" s="281" t="s">
        <v>9009</v>
      </c>
      <c r="L1336" s="328" t="s">
        <v>20</v>
      </c>
      <c r="M1336" s="328" t="s">
        <v>8464</v>
      </c>
      <c r="N1336" s="282"/>
      <c r="O1336" s="283"/>
      <c r="P1336" s="283"/>
      <c r="Q1336" s="284"/>
      <c r="R1336" s="285"/>
      <c r="S1336" s="284"/>
      <c r="T1336" s="286" t="s">
        <v>623</v>
      </c>
      <c r="U1336" s="291" t="s">
        <v>3366</v>
      </c>
      <c r="V1336" s="135"/>
      <c r="W1336" s="9" t="s">
        <v>8465</v>
      </c>
    </row>
    <row r="1337" spans="1:23" s="272" customFormat="1" ht="18" customHeight="1" x14ac:dyDescent="0.3">
      <c r="A1337" s="295" t="s">
        <v>5</v>
      </c>
      <c r="B1337" s="83" t="s">
        <v>319</v>
      </c>
      <c r="C1337" s="277"/>
      <c r="D1337" s="293"/>
      <c r="E1337" s="279"/>
      <c r="F1337" s="327">
        <v>44782</v>
      </c>
      <c r="G1337" s="328" t="s">
        <v>8484</v>
      </c>
      <c r="H1337" s="328" t="s">
        <v>686</v>
      </c>
      <c r="I1337" s="281" t="s">
        <v>8862</v>
      </c>
      <c r="J1337" s="285" t="s">
        <v>38</v>
      </c>
      <c r="K1337" s="281" t="s">
        <v>9001</v>
      </c>
      <c r="L1337" s="328" t="s">
        <v>40</v>
      </c>
      <c r="M1337" s="328" t="s">
        <v>8485</v>
      </c>
      <c r="N1337" s="282"/>
      <c r="O1337" s="283"/>
      <c r="P1337" s="283"/>
      <c r="Q1337" s="284"/>
      <c r="R1337" s="285"/>
      <c r="S1337" s="284"/>
      <c r="T1337" s="286" t="s">
        <v>623</v>
      </c>
      <c r="U1337" s="291" t="s">
        <v>3366</v>
      </c>
      <c r="V1337" s="135"/>
      <c r="W1337" s="276" t="s">
        <v>8525</v>
      </c>
    </row>
    <row r="1338" spans="1:23" s="272" customFormat="1" ht="18" customHeight="1" x14ac:dyDescent="0.3">
      <c r="A1338" s="295" t="s">
        <v>3627</v>
      </c>
      <c r="B1338" s="83">
        <v>5219437</v>
      </c>
      <c r="C1338" s="277" t="s">
        <v>8526</v>
      </c>
      <c r="D1338" s="293">
        <v>44783</v>
      </c>
      <c r="E1338" s="279" t="s">
        <v>594</v>
      </c>
      <c r="F1338" s="327">
        <v>44782</v>
      </c>
      <c r="G1338" s="328" t="s">
        <v>8486</v>
      </c>
      <c r="H1338" s="328" t="s">
        <v>37</v>
      </c>
      <c r="I1338" s="281" t="s">
        <v>685</v>
      </c>
      <c r="J1338" s="285" t="s">
        <v>18</v>
      </c>
      <c r="K1338" s="281" t="s">
        <v>9005</v>
      </c>
      <c r="L1338" s="328" t="s">
        <v>11</v>
      </c>
      <c r="M1338" s="328" t="s">
        <v>8487</v>
      </c>
      <c r="N1338" s="282">
        <v>44788</v>
      </c>
      <c r="O1338" s="283">
        <v>44785</v>
      </c>
      <c r="P1338" s="283">
        <v>44783</v>
      </c>
      <c r="Q1338" s="284" t="s">
        <v>1685</v>
      </c>
      <c r="R1338" s="285"/>
      <c r="S1338" s="284"/>
      <c r="T1338" s="286" t="s">
        <v>623</v>
      </c>
      <c r="U1338" s="291" t="s">
        <v>3366</v>
      </c>
      <c r="V1338" s="291" t="s">
        <v>3366</v>
      </c>
      <c r="W1338" s="276" t="s">
        <v>8525</v>
      </c>
    </row>
    <row r="1339" spans="1:23" s="272" customFormat="1" ht="18" customHeight="1" x14ac:dyDescent="0.3">
      <c r="A1339" s="295" t="s">
        <v>5</v>
      </c>
      <c r="B1339" s="83" t="s">
        <v>319</v>
      </c>
      <c r="C1339" s="277"/>
      <c r="D1339" s="293"/>
      <c r="E1339" s="279"/>
      <c r="F1339" s="327">
        <v>44782</v>
      </c>
      <c r="G1339" s="328" t="s">
        <v>8488</v>
      </c>
      <c r="H1339" s="328" t="s">
        <v>250</v>
      </c>
      <c r="I1339" s="281" t="s">
        <v>4644</v>
      </c>
      <c r="J1339" s="285" t="s">
        <v>18</v>
      </c>
      <c r="K1339" s="281" t="s">
        <v>9005</v>
      </c>
      <c r="L1339" s="328" t="s">
        <v>11</v>
      </c>
      <c r="M1339" s="328" t="s">
        <v>8489</v>
      </c>
      <c r="N1339" s="282"/>
      <c r="O1339" s="283"/>
      <c r="P1339" s="283"/>
      <c r="Q1339" s="284"/>
      <c r="R1339" s="285"/>
      <c r="S1339" s="284"/>
      <c r="T1339" s="286" t="s">
        <v>623</v>
      </c>
      <c r="U1339" s="291" t="s">
        <v>3366</v>
      </c>
      <c r="V1339" s="135"/>
      <c r="W1339" s="276" t="s">
        <v>8525</v>
      </c>
    </row>
    <row r="1340" spans="1:23" s="272" customFormat="1" ht="18" customHeight="1" x14ac:dyDescent="0.3">
      <c r="A1340" s="295" t="s">
        <v>5</v>
      </c>
      <c r="B1340" s="83" t="s">
        <v>319</v>
      </c>
      <c r="C1340" s="277"/>
      <c r="D1340" s="293"/>
      <c r="E1340" s="279"/>
      <c r="F1340" s="327">
        <v>44782</v>
      </c>
      <c r="G1340" s="328" t="s">
        <v>8490</v>
      </c>
      <c r="H1340" s="328" t="s">
        <v>175</v>
      </c>
      <c r="I1340" s="281" t="s">
        <v>8863</v>
      </c>
      <c r="J1340" s="285" t="s">
        <v>18</v>
      </c>
      <c r="K1340" s="281" t="s">
        <v>9005</v>
      </c>
      <c r="L1340" s="328" t="s">
        <v>11</v>
      </c>
      <c r="M1340" s="328" t="s">
        <v>8491</v>
      </c>
      <c r="N1340" s="282"/>
      <c r="O1340" s="283"/>
      <c r="P1340" s="283"/>
      <c r="Q1340" s="284"/>
      <c r="R1340" s="285"/>
      <c r="S1340" s="284"/>
      <c r="T1340" s="286" t="s">
        <v>609</v>
      </c>
      <c r="U1340" s="291" t="s">
        <v>3366</v>
      </c>
      <c r="V1340" s="135"/>
      <c r="W1340" s="276" t="s">
        <v>8525</v>
      </c>
    </row>
    <row r="1341" spans="1:23" s="272" customFormat="1" ht="18" customHeight="1" x14ac:dyDescent="0.3">
      <c r="A1341" s="295" t="s">
        <v>5</v>
      </c>
      <c r="B1341" s="83" t="s">
        <v>319</v>
      </c>
      <c r="C1341" s="277"/>
      <c r="D1341" s="293"/>
      <c r="E1341" s="279"/>
      <c r="F1341" s="327">
        <v>44782</v>
      </c>
      <c r="G1341" s="328" t="s">
        <v>8492</v>
      </c>
      <c r="H1341" s="328" t="s">
        <v>25</v>
      </c>
      <c r="I1341" s="281" t="s">
        <v>17</v>
      </c>
      <c r="J1341" s="285" t="s">
        <v>632</v>
      </c>
      <c r="K1341" s="281" t="s">
        <v>9006</v>
      </c>
      <c r="L1341" s="328" t="s">
        <v>11</v>
      </c>
      <c r="M1341" s="328" t="s">
        <v>8493</v>
      </c>
      <c r="N1341" s="282"/>
      <c r="O1341" s="283"/>
      <c r="P1341" s="283"/>
      <c r="Q1341" s="284"/>
      <c r="R1341" s="285"/>
      <c r="S1341" s="284"/>
      <c r="T1341" s="286" t="s">
        <v>605</v>
      </c>
      <c r="U1341" s="291" t="s">
        <v>3366</v>
      </c>
      <c r="V1341" s="135"/>
      <c r="W1341" s="319" t="s">
        <v>8494</v>
      </c>
    </row>
    <row r="1342" spans="1:23" s="272" customFormat="1" ht="18" customHeight="1" x14ac:dyDescent="0.3">
      <c r="A1342" s="295" t="s">
        <v>5</v>
      </c>
      <c r="B1342" s="83" t="s">
        <v>319</v>
      </c>
      <c r="C1342" s="277"/>
      <c r="D1342" s="293"/>
      <c r="E1342" s="279"/>
      <c r="F1342" s="327">
        <v>44782</v>
      </c>
      <c r="G1342" s="328" t="s">
        <v>8495</v>
      </c>
      <c r="H1342" s="328" t="s">
        <v>4712</v>
      </c>
      <c r="I1342" s="281" t="s">
        <v>17</v>
      </c>
      <c r="J1342" s="285" t="s">
        <v>632</v>
      </c>
      <c r="K1342" s="281" t="s">
        <v>9006</v>
      </c>
      <c r="L1342" s="328" t="s">
        <v>20</v>
      </c>
      <c r="M1342" s="328" t="s">
        <v>8496</v>
      </c>
      <c r="N1342" s="282"/>
      <c r="O1342" s="283"/>
      <c r="P1342" s="283"/>
      <c r="Q1342" s="284"/>
      <c r="R1342" s="285"/>
      <c r="S1342" s="284"/>
      <c r="T1342" s="286" t="s">
        <v>605</v>
      </c>
      <c r="U1342" s="291" t="s">
        <v>3366</v>
      </c>
      <c r="V1342" s="135"/>
      <c r="W1342" s="319" t="s">
        <v>8497</v>
      </c>
    </row>
    <row r="1343" spans="1:23" s="272" customFormat="1" ht="18" customHeight="1" x14ac:dyDescent="0.3">
      <c r="A1343" s="295" t="s">
        <v>3627</v>
      </c>
      <c r="B1343" s="83">
        <v>5243144</v>
      </c>
      <c r="C1343" s="277" t="s">
        <v>8527</v>
      </c>
      <c r="D1343" s="293">
        <v>44783</v>
      </c>
      <c r="E1343" s="279" t="s">
        <v>594</v>
      </c>
      <c r="F1343" s="327">
        <v>44782</v>
      </c>
      <c r="G1343" s="328" t="s">
        <v>8498</v>
      </c>
      <c r="H1343" s="328" t="s">
        <v>32</v>
      </c>
      <c r="I1343" s="281" t="s">
        <v>685</v>
      </c>
      <c r="J1343" s="285" t="s">
        <v>626</v>
      </c>
      <c r="K1343" s="281" t="s">
        <v>9003</v>
      </c>
      <c r="L1343" s="328" t="s">
        <v>20</v>
      </c>
      <c r="M1343" s="328" t="s">
        <v>8499</v>
      </c>
      <c r="N1343" s="282">
        <v>44793</v>
      </c>
      <c r="O1343" s="283">
        <v>44790</v>
      </c>
      <c r="P1343" s="283">
        <v>44783</v>
      </c>
      <c r="Q1343" s="284">
        <v>44791</v>
      </c>
      <c r="R1343" s="285"/>
      <c r="S1343" s="284"/>
      <c r="T1343" s="286" t="s">
        <v>609</v>
      </c>
      <c r="U1343" s="291" t="s">
        <v>3366</v>
      </c>
      <c r="V1343" s="291" t="s">
        <v>3366</v>
      </c>
      <c r="W1343" s="276" t="s">
        <v>8525</v>
      </c>
    </row>
    <row r="1344" spans="1:23" s="272" customFormat="1" ht="18" customHeight="1" x14ac:dyDescent="0.3">
      <c r="A1344" s="295" t="s">
        <v>5</v>
      </c>
      <c r="B1344" s="83" t="s">
        <v>319</v>
      </c>
      <c r="C1344" s="277"/>
      <c r="D1344" s="293"/>
      <c r="E1344" s="279"/>
      <c r="F1344" s="327">
        <v>44783</v>
      </c>
      <c r="G1344" s="328" t="s">
        <v>8500</v>
      </c>
      <c r="H1344" s="328" t="s">
        <v>6294</v>
      </c>
      <c r="I1344" s="281" t="s">
        <v>8538</v>
      </c>
      <c r="J1344" s="285" t="s">
        <v>38</v>
      </c>
      <c r="K1344" s="281" t="s">
        <v>9001</v>
      </c>
      <c r="L1344" s="328" t="s">
        <v>40</v>
      </c>
      <c r="M1344" s="328" t="s">
        <v>8501</v>
      </c>
      <c r="N1344" s="282"/>
      <c r="O1344" s="283"/>
      <c r="P1344" s="283"/>
      <c r="Q1344" s="284"/>
      <c r="R1344" s="285"/>
      <c r="S1344" s="284"/>
      <c r="T1344" s="286" t="s">
        <v>623</v>
      </c>
      <c r="U1344" s="291" t="s">
        <v>3366</v>
      </c>
      <c r="V1344" s="135"/>
      <c r="W1344" s="276" t="s">
        <v>8525</v>
      </c>
    </row>
    <row r="1345" spans="1:23" s="272" customFormat="1" ht="18" customHeight="1" x14ac:dyDescent="0.3">
      <c r="A1345" s="295" t="s">
        <v>5</v>
      </c>
      <c r="B1345" s="83" t="s">
        <v>319</v>
      </c>
      <c r="C1345" s="277"/>
      <c r="D1345" s="293"/>
      <c r="E1345" s="279"/>
      <c r="F1345" s="327">
        <v>44783</v>
      </c>
      <c r="G1345" s="328" t="s">
        <v>8502</v>
      </c>
      <c r="H1345" s="328" t="s">
        <v>175</v>
      </c>
      <c r="I1345" s="281" t="s">
        <v>8863</v>
      </c>
      <c r="J1345" s="285" t="s">
        <v>38</v>
      </c>
      <c r="K1345" s="281" t="s">
        <v>9001</v>
      </c>
      <c r="L1345" s="328" t="s">
        <v>20</v>
      </c>
      <c r="M1345" s="328" t="s">
        <v>8503</v>
      </c>
      <c r="N1345" s="282"/>
      <c r="O1345" s="283"/>
      <c r="P1345" s="283"/>
      <c r="Q1345" s="284"/>
      <c r="R1345" s="285"/>
      <c r="S1345" s="284"/>
      <c r="T1345" s="286" t="s">
        <v>605</v>
      </c>
      <c r="U1345" s="291" t="s">
        <v>3366</v>
      </c>
      <c r="V1345" s="135"/>
      <c r="W1345" s="319" t="s">
        <v>8504</v>
      </c>
    </row>
    <row r="1346" spans="1:23" s="272" customFormat="1" ht="18" customHeight="1" x14ac:dyDescent="0.3">
      <c r="A1346" s="295" t="s">
        <v>5</v>
      </c>
      <c r="B1346" s="83" t="s">
        <v>319</v>
      </c>
      <c r="C1346" s="277"/>
      <c r="D1346" s="293"/>
      <c r="E1346" s="279"/>
      <c r="F1346" s="327">
        <v>44783</v>
      </c>
      <c r="G1346" s="328" t="s">
        <v>8505</v>
      </c>
      <c r="H1346" s="328" t="s">
        <v>4738</v>
      </c>
      <c r="I1346" s="281" t="s">
        <v>2454</v>
      </c>
      <c r="J1346" s="285" t="s">
        <v>645</v>
      </c>
      <c r="K1346" s="281" t="s">
        <v>9002</v>
      </c>
      <c r="L1346" s="328" t="s">
        <v>20</v>
      </c>
      <c r="M1346" s="328" t="s">
        <v>8506</v>
      </c>
      <c r="N1346" s="282"/>
      <c r="O1346" s="283"/>
      <c r="P1346" s="283"/>
      <c r="Q1346" s="284"/>
      <c r="R1346" s="285"/>
      <c r="S1346" s="284"/>
      <c r="T1346" s="286" t="s">
        <v>605</v>
      </c>
      <c r="U1346" s="291" t="s">
        <v>3366</v>
      </c>
      <c r="V1346" s="135"/>
      <c r="W1346" s="335" t="s">
        <v>8507</v>
      </c>
    </row>
    <row r="1347" spans="1:23" s="272" customFormat="1" ht="18" customHeight="1" x14ac:dyDescent="0.3">
      <c r="A1347" s="295" t="s">
        <v>3627</v>
      </c>
      <c r="B1347" s="83">
        <v>5198513</v>
      </c>
      <c r="C1347" s="277" t="s">
        <v>8343</v>
      </c>
      <c r="D1347" s="293">
        <v>44784</v>
      </c>
      <c r="E1347" s="279" t="s">
        <v>594</v>
      </c>
      <c r="F1347" s="327">
        <v>44783</v>
      </c>
      <c r="G1347" s="328" t="s">
        <v>8508</v>
      </c>
      <c r="H1347" s="328" t="s">
        <v>50</v>
      </c>
      <c r="I1347" s="281" t="s">
        <v>17</v>
      </c>
      <c r="J1347" s="285" t="s">
        <v>45</v>
      </c>
      <c r="K1347" s="281" t="s">
        <v>9009</v>
      </c>
      <c r="L1347" s="328" t="s">
        <v>438</v>
      </c>
      <c r="M1347" s="328" t="s">
        <v>8509</v>
      </c>
      <c r="N1347" s="282">
        <v>44804</v>
      </c>
      <c r="O1347" s="283">
        <v>44796</v>
      </c>
      <c r="P1347" s="283">
        <v>44786</v>
      </c>
      <c r="Q1347" s="284">
        <v>44797</v>
      </c>
      <c r="R1347" s="285"/>
      <c r="S1347" s="284"/>
      <c r="T1347" s="286" t="s">
        <v>605</v>
      </c>
      <c r="U1347" s="291" t="s">
        <v>3366</v>
      </c>
      <c r="V1347" s="291" t="s">
        <v>3366</v>
      </c>
      <c r="W1347" s="276" t="s">
        <v>8525</v>
      </c>
    </row>
    <row r="1348" spans="1:23" s="272" customFormat="1" ht="18" customHeight="1" x14ac:dyDescent="0.3">
      <c r="A1348" s="295" t="s">
        <v>3627</v>
      </c>
      <c r="B1348" s="83">
        <v>5257959</v>
      </c>
      <c r="C1348" s="277" t="s">
        <v>8622</v>
      </c>
      <c r="D1348" s="293">
        <v>44786</v>
      </c>
      <c r="E1348" s="279" t="s">
        <v>594</v>
      </c>
      <c r="F1348" s="327">
        <v>44783</v>
      </c>
      <c r="G1348" s="328" t="s">
        <v>8510</v>
      </c>
      <c r="H1348" s="328" t="s">
        <v>37</v>
      </c>
      <c r="I1348" s="281" t="s">
        <v>685</v>
      </c>
      <c r="J1348" s="285" t="s">
        <v>18</v>
      </c>
      <c r="K1348" s="281" t="s">
        <v>9005</v>
      </c>
      <c r="L1348" s="328" t="s">
        <v>74</v>
      </c>
      <c r="M1348" s="328" t="s">
        <v>8511</v>
      </c>
      <c r="N1348" s="282">
        <v>44797</v>
      </c>
      <c r="O1348" s="283">
        <v>44796</v>
      </c>
      <c r="P1348" s="283">
        <v>44796</v>
      </c>
      <c r="Q1348" s="284" t="s">
        <v>1685</v>
      </c>
      <c r="R1348" s="285"/>
      <c r="S1348" s="284"/>
      <c r="T1348" s="286" t="s">
        <v>605</v>
      </c>
      <c r="U1348" s="291" t="s">
        <v>3366</v>
      </c>
      <c r="V1348" s="291" t="s">
        <v>3366</v>
      </c>
      <c r="W1348" s="276" t="s">
        <v>8512</v>
      </c>
    </row>
    <row r="1349" spans="1:23" s="272" customFormat="1" ht="18" customHeight="1" x14ac:dyDescent="0.3">
      <c r="A1349" s="295" t="s">
        <v>3627</v>
      </c>
      <c r="B1349" s="83">
        <v>5144962</v>
      </c>
      <c r="C1349" s="277" t="s">
        <v>8528</v>
      </c>
      <c r="D1349" s="293">
        <v>44784</v>
      </c>
      <c r="E1349" s="279" t="s">
        <v>8466</v>
      </c>
      <c r="F1349" s="327">
        <v>44783</v>
      </c>
      <c r="G1349" s="328" t="s">
        <v>8513</v>
      </c>
      <c r="H1349" s="328" t="s">
        <v>37</v>
      </c>
      <c r="I1349" s="281" t="s">
        <v>685</v>
      </c>
      <c r="J1349" s="285" t="s">
        <v>632</v>
      </c>
      <c r="K1349" s="281" t="s">
        <v>9006</v>
      </c>
      <c r="L1349" s="328" t="s">
        <v>87</v>
      </c>
      <c r="M1349" s="328" t="s">
        <v>8514</v>
      </c>
      <c r="N1349" s="282">
        <v>0</v>
      </c>
      <c r="O1349" s="283">
        <v>44796</v>
      </c>
      <c r="P1349" s="283">
        <v>44784</v>
      </c>
      <c r="Q1349" s="284">
        <v>44797</v>
      </c>
      <c r="R1349" s="285"/>
      <c r="S1349" s="284"/>
      <c r="T1349" s="286" t="s">
        <v>605</v>
      </c>
      <c r="U1349" s="291" t="s">
        <v>3366</v>
      </c>
      <c r="V1349" s="135"/>
      <c r="W1349" s="319" t="s">
        <v>8515</v>
      </c>
    </row>
    <row r="1350" spans="1:23" s="272" customFormat="1" ht="18" customHeight="1" x14ac:dyDescent="0.3">
      <c r="A1350" s="295" t="s">
        <v>5</v>
      </c>
      <c r="B1350" s="83" t="s">
        <v>319</v>
      </c>
      <c r="C1350" s="277"/>
      <c r="D1350" s="293"/>
      <c r="E1350" s="279"/>
      <c r="F1350" s="327">
        <v>44784</v>
      </c>
      <c r="G1350" s="328" t="s">
        <v>8529</v>
      </c>
      <c r="H1350" s="328" t="s">
        <v>686</v>
      </c>
      <c r="I1350" s="281" t="s">
        <v>8862</v>
      </c>
      <c r="J1350" s="285" t="s">
        <v>18</v>
      </c>
      <c r="K1350" s="281" t="s">
        <v>9005</v>
      </c>
      <c r="L1350" s="328" t="s">
        <v>20</v>
      </c>
      <c r="M1350" s="328" t="s">
        <v>8530</v>
      </c>
      <c r="N1350" s="282"/>
      <c r="O1350" s="283"/>
      <c r="P1350" s="283"/>
      <c r="Q1350" s="284"/>
      <c r="R1350" s="285"/>
      <c r="S1350" s="284"/>
      <c r="T1350" s="286" t="s">
        <v>605</v>
      </c>
      <c r="U1350" s="291" t="s">
        <v>3366</v>
      </c>
      <c r="V1350" s="135"/>
      <c r="W1350" s="319" t="s">
        <v>8547</v>
      </c>
    </row>
    <row r="1351" spans="1:23" s="272" customFormat="1" ht="18" customHeight="1" x14ac:dyDescent="0.3">
      <c r="A1351" s="295" t="s">
        <v>3627</v>
      </c>
      <c r="B1351" s="328">
        <v>5264335</v>
      </c>
      <c r="C1351" s="277" t="s">
        <v>8802</v>
      </c>
      <c r="D1351" s="293">
        <v>44791</v>
      </c>
      <c r="E1351" s="279" t="s">
        <v>594</v>
      </c>
      <c r="F1351" s="327">
        <v>44784</v>
      </c>
      <c r="G1351" s="328" t="s">
        <v>8531</v>
      </c>
      <c r="H1351" s="328" t="s">
        <v>6043</v>
      </c>
      <c r="I1351" s="281" t="s">
        <v>4644</v>
      </c>
      <c r="J1351" s="285" t="s">
        <v>45</v>
      </c>
      <c r="K1351" s="281" t="s">
        <v>9009</v>
      </c>
      <c r="L1351" s="328" t="s">
        <v>27</v>
      </c>
      <c r="M1351" s="328" t="s">
        <v>8532</v>
      </c>
      <c r="N1351" s="282">
        <v>44804</v>
      </c>
      <c r="O1351" s="283">
        <v>44802</v>
      </c>
      <c r="P1351" s="283">
        <v>44798</v>
      </c>
      <c r="Q1351" s="284">
        <v>44802</v>
      </c>
      <c r="R1351" s="285"/>
      <c r="S1351" s="284"/>
      <c r="T1351" s="286" t="s">
        <v>605</v>
      </c>
      <c r="U1351" s="291" t="s">
        <v>3366</v>
      </c>
      <c r="V1351" s="291" t="s">
        <v>3366</v>
      </c>
      <c r="W1351" s="335" t="s">
        <v>8548</v>
      </c>
    </row>
    <row r="1352" spans="1:23" s="272" customFormat="1" ht="18" customHeight="1" x14ac:dyDescent="0.3">
      <c r="A1352" s="295" t="s">
        <v>3627</v>
      </c>
      <c r="B1352" s="328">
        <v>5266292</v>
      </c>
      <c r="C1352" s="277" t="s">
        <v>8777</v>
      </c>
      <c r="D1352" s="293">
        <v>44795</v>
      </c>
      <c r="E1352" s="279" t="s">
        <v>594</v>
      </c>
      <c r="F1352" s="327">
        <v>44784</v>
      </c>
      <c r="G1352" s="328" t="s">
        <v>8533</v>
      </c>
      <c r="H1352" s="328" t="s">
        <v>102</v>
      </c>
      <c r="I1352" s="281" t="s">
        <v>685</v>
      </c>
      <c r="J1352" s="285" t="s">
        <v>45</v>
      </c>
      <c r="K1352" s="281" t="s">
        <v>9009</v>
      </c>
      <c r="L1352" s="328" t="s">
        <v>20</v>
      </c>
      <c r="M1352" s="328" t="s">
        <v>8534</v>
      </c>
      <c r="N1352" s="282">
        <v>44807</v>
      </c>
      <c r="O1352" s="283">
        <v>44800</v>
      </c>
      <c r="P1352" s="283">
        <v>44797</v>
      </c>
      <c r="Q1352" s="284">
        <v>44800</v>
      </c>
      <c r="R1352" s="285"/>
      <c r="S1352" s="284"/>
      <c r="T1352" s="286" t="s">
        <v>605</v>
      </c>
      <c r="U1352" s="291" t="s">
        <v>3366</v>
      </c>
      <c r="V1352" s="135"/>
      <c r="W1352" s="335" t="s">
        <v>8549</v>
      </c>
    </row>
    <row r="1353" spans="1:23" s="272" customFormat="1" ht="18" customHeight="1" x14ac:dyDescent="0.3">
      <c r="A1353" s="295" t="s">
        <v>5</v>
      </c>
      <c r="B1353" s="86">
        <v>5273430</v>
      </c>
      <c r="C1353" s="277" t="s">
        <v>8884</v>
      </c>
      <c r="D1353" s="293">
        <v>44804</v>
      </c>
      <c r="E1353" s="279" t="s">
        <v>8467</v>
      </c>
      <c r="F1353" s="327">
        <v>44784</v>
      </c>
      <c r="G1353" s="328" t="s">
        <v>8889</v>
      </c>
      <c r="H1353" s="328" t="s">
        <v>6043</v>
      </c>
      <c r="I1353" s="281" t="s">
        <v>4644</v>
      </c>
      <c r="J1353" s="285" t="s">
        <v>645</v>
      </c>
      <c r="K1353" s="281" t="s">
        <v>9002</v>
      </c>
      <c r="L1353" s="328" t="s">
        <v>20</v>
      </c>
      <c r="M1353" s="328" t="s">
        <v>8535</v>
      </c>
      <c r="N1353" s="282">
        <v>0</v>
      </c>
      <c r="O1353" s="283"/>
      <c r="P1353" s="283">
        <v>44804</v>
      </c>
      <c r="Q1353" s="284">
        <v>44807</v>
      </c>
      <c r="R1353" s="285"/>
      <c r="S1353" s="284"/>
      <c r="T1353" s="286" t="s">
        <v>605</v>
      </c>
      <c r="U1353" s="291" t="s">
        <v>3366</v>
      </c>
      <c r="V1353" s="135"/>
      <c r="W1353" s="276" t="s">
        <v>8550</v>
      </c>
    </row>
    <row r="1354" spans="1:23" s="272" customFormat="1" ht="18" customHeight="1" x14ac:dyDescent="0.3">
      <c r="A1354" s="295" t="s">
        <v>3627</v>
      </c>
      <c r="B1354" s="83">
        <v>5214810</v>
      </c>
      <c r="C1354" s="277" t="s">
        <v>8598</v>
      </c>
      <c r="D1354" s="293">
        <v>44786</v>
      </c>
      <c r="E1354" s="279" t="s">
        <v>594</v>
      </c>
      <c r="F1354" s="327">
        <v>44785</v>
      </c>
      <c r="G1354" s="328" t="s">
        <v>8551</v>
      </c>
      <c r="H1354" s="328" t="s">
        <v>82</v>
      </c>
      <c r="I1354" s="281" t="s">
        <v>4644</v>
      </c>
      <c r="J1354" s="285" t="s">
        <v>18</v>
      </c>
      <c r="K1354" s="281" t="s">
        <v>9005</v>
      </c>
      <c r="L1354" s="328" t="s">
        <v>20</v>
      </c>
      <c r="M1354" s="328" t="s">
        <v>8552</v>
      </c>
      <c r="N1354" s="282">
        <v>44795</v>
      </c>
      <c r="O1354" s="283">
        <v>44790</v>
      </c>
      <c r="P1354" s="283">
        <v>44786</v>
      </c>
      <c r="Q1354" s="284">
        <v>44790</v>
      </c>
      <c r="R1354" s="285"/>
      <c r="S1354" s="284"/>
      <c r="T1354" s="286" t="s">
        <v>623</v>
      </c>
      <c r="U1354" s="291" t="s">
        <v>3366</v>
      </c>
      <c r="V1354" s="291" t="s">
        <v>3366</v>
      </c>
      <c r="W1354" s="276" t="s">
        <v>8553</v>
      </c>
    </row>
    <row r="1355" spans="1:23" s="272" customFormat="1" ht="18" customHeight="1" x14ac:dyDescent="0.3">
      <c r="A1355" s="295" t="s">
        <v>5</v>
      </c>
      <c r="B1355" s="83" t="s">
        <v>319</v>
      </c>
      <c r="C1355" s="277"/>
      <c r="D1355" s="293"/>
      <c r="E1355" s="279"/>
      <c r="F1355" s="327">
        <v>44785</v>
      </c>
      <c r="G1355" s="328" t="s">
        <v>8554</v>
      </c>
      <c r="H1355" s="328" t="s">
        <v>8555</v>
      </c>
      <c r="I1355" s="281" t="s">
        <v>8862</v>
      </c>
      <c r="J1355" s="285" t="s">
        <v>634</v>
      </c>
      <c r="K1355" s="281" t="s">
        <v>9008</v>
      </c>
      <c r="L1355" s="328" t="s">
        <v>20</v>
      </c>
      <c r="M1355" s="328" t="s">
        <v>8556</v>
      </c>
      <c r="N1355" s="282"/>
      <c r="O1355" s="283"/>
      <c r="P1355" s="283"/>
      <c r="Q1355" s="284"/>
      <c r="R1355" s="285"/>
      <c r="S1355" s="284"/>
      <c r="T1355" s="286" t="s">
        <v>605</v>
      </c>
      <c r="U1355" s="291" t="s">
        <v>3366</v>
      </c>
      <c r="V1355" s="135"/>
      <c r="W1355" s="276" t="s">
        <v>8557</v>
      </c>
    </row>
    <row r="1356" spans="1:23" s="272" customFormat="1" ht="18" customHeight="1" x14ac:dyDescent="0.3">
      <c r="A1356" s="295" t="s">
        <v>3627</v>
      </c>
      <c r="B1356" s="83">
        <v>5266286</v>
      </c>
      <c r="C1356" s="277" t="s">
        <v>8817</v>
      </c>
      <c r="D1356" s="293">
        <v>44799</v>
      </c>
      <c r="E1356" s="279" t="s">
        <v>594</v>
      </c>
      <c r="F1356" s="327">
        <v>44785</v>
      </c>
      <c r="G1356" s="328" t="s">
        <v>8558</v>
      </c>
      <c r="H1356" s="328" t="s">
        <v>32</v>
      </c>
      <c r="I1356" s="281" t="s">
        <v>685</v>
      </c>
      <c r="J1356" s="285" t="s">
        <v>18</v>
      </c>
      <c r="K1356" s="281" t="s">
        <v>9005</v>
      </c>
      <c r="L1356" s="328" t="s">
        <v>20</v>
      </c>
      <c r="M1356" s="328" t="s">
        <v>8559</v>
      </c>
      <c r="N1356" s="282">
        <v>44805</v>
      </c>
      <c r="O1356" s="283">
        <v>44803</v>
      </c>
      <c r="P1356" s="283">
        <v>44799</v>
      </c>
      <c r="Q1356" s="284">
        <v>44803</v>
      </c>
      <c r="R1356" s="285"/>
      <c r="S1356" s="284"/>
      <c r="T1356" s="286" t="s">
        <v>605</v>
      </c>
      <c r="U1356" s="291" t="s">
        <v>3366</v>
      </c>
      <c r="V1356" s="135"/>
      <c r="W1356" s="319" t="s">
        <v>8560</v>
      </c>
    </row>
    <row r="1357" spans="1:23" s="272" customFormat="1" ht="18" customHeight="1" x14ac:dyDescent="0.3">
      <c r="A1357" s="295" t="s">
        <v>5</v>
      </c>
      <c r="B1357" s="328">
        <v>5263447</v>
      </c>
      <c r="C1357" s="277" t="s">
        <v>8875</v>
      </c>
      <c r="D1357" s="293">
        <v>44791</v>
      </c>
      <c r="E1357" s="279" t="s">
        <v>8466</v>
      </c>
      <c r="F1357" s="327">
        <v>44785</v>
      </c>
      <c r="G1357" s="328" t="s">
        <v>8561</v>
      </c>
      <c r="H1357" s="328" t="s">
        <v>175</v>
      </c>
      <c r="I1357" s="281" t="s">
        <v>8863</v>
      </c>
      <c r="J1357" s="285" t="s">
        <v>626</v>
      </c>
      <c r="K1357" s="281" t="s">
        <v>9003</v>
      </c>
      <c r="L1357" s="328" t="s">
        <v>52</v>
      </c>
      <c r="M1357" s="328" t="s">
        <v>8562</v>
      </c>
      <c r="N1357" s="282">
        <v>0</v>
      </c>
      <c r="O1357" s="283">
        <v>44809</v>
      </c>
      <c r="P1357" s="283">
        <v>44804</v>
      </c>
      <c r="Q1357" s="284">
        <v>44807</v>
      </c>
      <c r="R1357" s="285"/>
      <c r="S1357" s="284"/>
      <c r="T1357" s="286" t="s">
        <v>605</v>
      </c>
      <c r="U1357" s="291" t="s">
        <v>3366</v>
      </c>
      <c r="V1357" s="135"/>
      <c r="W1357" s="319" t="s">
        <v>8563</v>
      </c>
    </row>
    <row r="1358" spans="1:23" s="272" customFormat="1" ht="18" customHeight="1" x14ac:dyDescent="0.3">
      <c r="A1358" s="295" t="s">
        <v>5</v>
      </c>
      <c r="B1358" s="83" t="s">
        <v>319</v>
      </c>
      <c r="C1358" s="277"/>
      <c r="D1358" s="293"/>
      <c r="E1358" s="279"/>
      <c r="F1358" s="327">
        <v>44786</v>
      </c>
      <c r="G1358" s="328" t="s">
        <v>8564</v>
      </c>
      <c r="H1358" s="328" t="s">
        <v>3567</v>
      </c>
      <c r="I1358" s="281" t="s">
        <v>685</v>
      </c>
      <c r="J1358" s="285" t="s">
        <v>18</v>
      </c>
      <c r="K1358" s="281" t="s">
        <v>9005</v>
      </c>
      <c r="L1358" s="328" t="s">
        <v>20</v>
      </c>
      <c r="M1358" s="328" t="s">
        <v>8565</v>
      </c>
      <c r="N1358" s="282"/>
      <c r="O1358" s="283"/>
      <c r="P1358" s="283"/>
      <c r="Q1358" s="284"/>
      <c r="R1358" s="285"/>
      <c r="S1358" s="284"/>
      <c r="T1358" s="286" t="s">
        <v>623</v>
      </c>
      <c r="U1358" s="291" t="s">
        <v>3366</v>
      </c>
      <c r="V1358" s="135"/>
      <c r="W1358" s="276" t="s">
        <v>8566</v>
      </c>
    </row>
    <row r="1359" spans="1:23" s="272" customFormat="1" ht="18" customHeight="1" x14ac:dyDescent="0.3">
      <c r="A1359" s="295" t="s">
        <v>5</v>
      </c>
      <c r="B1359" s="83" t="s">
        <v>319</v>
      </c>
      <c r="C1359" s="277"/>
      <c r="D1359" s="293"/>
      <c r="E1359" s="279"/>
      <c r="F1359" s="327">
        <v>44786</v>
      </c>
      <c r="G1359" s="328" t="s">
        <v>8567</v>
      </c>
      <c r="H1359" s="328" t="s">
        <v>6043</v>
      </c>
      <c r="I1359" s="281" t="s">
        <v>4644</v>
      </c>
      <c r="J1359" s="285" t="s">
        <v>18</v>
      </c>
      <c r="K1359" s="281" t="s">
        <v>9005</v>
      </c>
      <c r="L1359" s="328" t="s">
        <v>11</v>
      </c>
      <c r="M1359" s="328" t="s">
        <v>8568</v>
      </c>
      <c r="N1359" s="282"/>
      <c r="O1359" s="283"/>
      <c r="P1359" s="283"/>
      <c r="Q1359" s="284"/>
      <c r="R1359" s="285"/>
      <c r="S1359" s="284"/>
      <c r="T1359" s="286" t="s">
        <v>623</v>
      </c>
      <c r="U1359" s="291" t="s">
        <v>3366</v>
      </c>
      <c r="V1359" s="135"/>
      <c r="W1359" s="335" t="s">
        <v>8569</v>
      </c>
    </row>
    <row r="1360" spans="1:23" s="272" customFormat="1" ht="18" customHeight="1" x14ac:dyDescent="0.3">
      <c r="A1360" s="295" t="s">
        <v>3627</v>
      </c>
      <c r="B1360" s="83">
        <v>5266606</v>
      </c>
      <c r="C1360" s="277" t="s">
        <v>8818</v>
      </c>
      <c r="D1360" s="293">
        <v>44799</v>
      </c>
      <c r="E1360" s="279" t="s">
        <v>594</v>
      </c>
      <c r="F1360" s="327">
        <v>44786</v>
      </c>
      <c r="G1360" s="330" t="s">
        <v>8825</v>
      </c>
      <c r="H1360" s="328" t="s">
        <v>50</v>
      </c>
      <c r="I1360" s="281" t="s">
        <v>17</v>
      </c>
      <c r="J1360" s="285" t="s">
        <v>18</v>
      </c>
      <c r="K1360" s="281" t="s">
        <v>9005</v>
      </c>
      <c r="L1360" s="328" t="s">
        <v>20</v>
      </c>
      <c r="M1360" s="328" t="s">
        <v>8570</v>
      </c>
      <c r="N1360" s="282">
        <v>44805</v>
      </c>
      <c r="O1360" s="283">
        <v>44803</v>
      </c>
      <c r="P1360" s="283">
        <v>44799</v>
      </c>
      <c r="Q1360" s="284">
        <v>44803</v>
      </c>
      <c r="R1360" s="285"/>
      <c r="S1360" s="284"/>
      <c r="T1360" s="286" t="s">
        <v>605</v>
      </c>
      <c r="U1360" s="291" t="s">
        <v>3366</v>
      </c>
      <c r="V1360" s="135"/>
      <c r="W1360" s="319" t="s">
        <v>8571</v>
      </c>
    </row>
    <row r="1361" spans="1:23" s="272" customFormat="1" ht="18" customHeight="1" x14ac:dyDescent="0.3">
      <c r="A1361" s="295" t="s">
        <v>3627</v>
      </c>
      <c r="B1361" s="328">
        <v>5263450</v>
      </c>
      <c r="C1361" s="277" t="s">
        <v>8623</v>
      </c>
      <c r="D1361" s="293">
        <v>44791</v>
      </c>
      <c r="E1361" s="279" t="s">
        <v>594</v>
      </c>
      <c r="F1361" s="327">
        <v>44786</v>
      </c>
      <c r="G1361" s="328" t="s">
        <v>8572</v>
      </c>
      <c r="H1361" s="328" t="s">
        <v>6043</v>
      </c>
      <c r="I1361" s="281" t="s">
        <v>4644</v>
      </c>
      <c r="J1361" s="285" t="s">
        <v>45</v>
      </c>
      <c r="K1361" s="281" t="s">
        <v>9009</v>
      </c>
      <c r="L1361" s="328" t="s">
        <v>438</v>
      </c>
      <c r="M1361" s="328" t="s">
        <v>8573</v>
      </c>
      <c r="N1361" s="282">
        <v>44804</v>
      </c>
      <c r="O1361" s="283">
        <v>44797</v>
      </c>
      <c r="P1361" s="283">
        <v>44791</v>
      </c>
      <c r="Q1361" s="284">
        <v>44797</v>
      </c>
      <c r="R1361" s="285"/>
      <c r="S1361" s="284"/>
      <c r="T1361" s="286" t="s">
        <v>605</v>
      </c>
      <c r="U1361" s="291" t="s">
        <v>3366</v>
      </c>
      <c r="V1361" s="291" t="s">
        <v>3366</v>
      </c>
      <c r="W1361" s="319" t="s">
        <v>8574</v>
      </c>
    </row>
    <row r="1362" spans="1:23" s="272" customFormat="1" ht="18" customHeight="1" x14ac:dyDescent="0.3">
      <c r="A1362" s="295" t="s">
        <v>5</v>
      </c>
      <c r="B1362" s="8">
        <v>5265299</v>
      </c>
      <c r="C1362" s="277" t="s">
        <v>8836</v>
      </c>
      <c r="D1362" s="293">
        <v>44796</v>
      </c>
      <c r="E1362" s="279" t="s">
        <v>594</v>
      </c>
      <c r="F1362" s="327">
        <v>44786</v>
      </c>
      <c r="G1362" s="328" t="s">
        <v>8575</v>
      </c>
      <c r="H1362" s="328" t="s">
        <v>175</v>
      </c>
      <c r="I1362" s="281" t="s">
        <v>8863</v>
      </c>
      <c r="J1362" s="285" t="s">
        <v>45</v>
      </c>
      <c r="K1362" s="281" t="s">
        <v>9009</v>
      </c>
      <c r="L1362" s="328" t="s">
        <v>20</v>
      </c>
      <c r="M1362" s="328" t="s">
        <v>8576</v>
      </c>
      <c r="N1362" s="282">
        <v>44805</v>
      </c>
      <c r="O1362" s="283">
        <v>44805</v>
      </c>
      <c r="P1362" s="283">
        <v>44800</v>
      </c>
      <c r="Q1362" s="284">
        <v>44804</v>
      </c>
      <c r="R1362" s="285"/>
      <c r="S1362" s="284"/>
      <c r="T1362" s="286" t="s">
        <v>623</v>
      </c>
      <c r="U1362" s="291" t="s">
        <v>3366</v>
      </c>
      <c r="V1362" s="135"/>
      <c r="W1362" s="276" t="s">
        <v>8577</v>
      </c>
    </row>
    <row r="1363" spans="1:23" s="272" customFormat="1" ht="18" customHeight="1" x14ac:dyDescent="0.3">
      <c r="A1363" s="295" t="s">
        <v>5</v>
      </c>
      <c r="B1363" s="83" t="s">
        <v>319</v>
      </c>
      <c r="C1363" s="277"/>
      <c r="D1363" s="293"/>
      <c r="E1363" s="279"/>
      <c r="F1363" s="327">
        <v>44786</v>
      </c>
      <c r="G1363" s="328" t="s">
        <v>8578</v>
      </c>
      <c r="H1363" s="328" t="s">
        <v>250</v>
      </c>
      <c r="I1363" s="281" t="s">
        <v>4644</v>
      </c>
      <c r="J1363" s="285" t="s">
        <v>45</v>
      </c>
      <c r="K1363" s="281" t="s">
        <v>9009</v>
      </c>
      <c r="L1363" s="328" t="s">
        <v>20</v>
      </c>
      <c r="M1363" s="328" t="s">
        <v>8579</v>
      </c>
      <c r="N1363" s="282"/>
      <c r="O1363" s="283"/>
      <c r="P1363" s="283"/>
      <c r="Q1363" s="284"/>
      <c r="R1363" s="285"/>
      <c r="S1363" s="284"/>
      <c r="T1363" s="286" t="s">
        <v>605</v>
      </c>
      <c r="U1363" s="291" t="s">
        <v>3366</v>
      </c>
      <c r="V1363" s="135"/>
      <c r="W1363" s="319" t="s">
        <v>8580</v>
      </c>
    </row>
    <row r="1364" spans="1:23" s="272" customFormat="1" ht="18" customHeight="1" x14ac:dyDescent="0.3">
      <c r="A1364" s="295" t="s">
        <v>5</v>
      </c>
      <c r="B1364" s="83" t="s">
        <v>319</v>
      </c>
      <c r="C1364" s="277"/>
      <c r="D1364" s="293"/>
      <c r="E1364" s="279"/>
      <c r="F1364" s="327">
        <v>44787</v>
      </c>
      <c r="G1364" s="328" t="s">
        <v>8581</v>
      </c>
      <c r="H1364" s="328" t="s">
        <v>232</v>
      </c>
      <c r="I1364" s="281" t="s">
        <v>8863</v>
      </c>
      <c r="J1364" s="285" t="s">
        <v>634</v>
      </c>
      <c r="K1364" s="281" t="s">
        <v>9008</v>
      </c>
      <c r="L1364" s="328" t="s">
        <v>40</v>
      </c>
      <c r="M1364" s="328" t="s">
        <v>8582</v>
      </c>
      <c r="N1364" s="282"/>
      <c r="O1364" s="283"/>
      <c r="P1364" s="283"/>
      <c r="Q1364" s="284"/>
      <c r="R1364" s="285"/>
      <c r="S1364" s="284"/>
      <c r="T1364" s="286" t="s">
        <v>605</v>
      </c>
      <c r="U1364" s="291" t="s">
        <v>3366</v>
      </c>
      <c r="V1364" s="135"/>
      <c r="W1364" s="276" t="s">
        <v>8583</v>
      </c>
    </row>
    <row r="1365" spans="1:23" s="272" customFormat="1" ht="18" customHeight="1" x14ac:dyDescent="0.3">
      <c r="A1365" s="295" t="s">
        <v>5</v>
      </c>
      <c r="B1365" s="83" t="s">
        <v>319</v>
      </c>
      <c r="C1365" s="277"/>
      <c r="D1365" s="293"/>
      <c r="E1365" s="279"/>
      <c r="F1365" s="327">
        <v>44789</v>
      </c>
      <c r="G1365" s="328" t="s">
        <v>8584</v>
      </c>
      <c r="H1365" s="328" t="s">
        <v>250</v>
      </c>
      <c r="I1365" s="281" t="s">
        <v>4644</v>
      </c>
      <c r="J1365" s="285" t="s">
        <v>626</v>
      </c>
      <c r="K1365" s="281" t="s">
        <v>9003</v>
      </c>
      <c r="L1365" s="328" t="s">
        <v>20</v>
      </c>
      <c r="M1365" s="328" t="s">
        <v>8585</v>
      </c>
      <c r="N1365" s="282"/>
      <c r="O1365" s="283"/>
      <c r="P1365" s="283"/>
      <c r="Q1365" s="284"/>
      <c r="R1365" s="285"/>
      <c r="S1365" s="284"/>
      <c r="T1365" s="286" t="s">
        <v>609</v>
      </c>
      <c r="U1365" s="291" t="s">
        <v>3366</v>
      </c>
      <c r="V1365" s="135"/>
      <c r="W1365" s="276" t="s">
        <v>8586</v>
      </c>
    </row>
    <row r="1366" spans="1:23" s="272" customFormat="1" ht="18" customHeight="1" x14ac:dyDescent="0.3">
      <c r="A1366" s="295" t="s">
        <v>1581</v>
      </c>
      <c r="B1366" s="276" t="s">
        <v>630</v>
      </c>
      <c r="C1366" s="277" t="s">
        <v>630</v>
      </c>
      <c r="D1366" s="293">
        <v>44810</v>
      </c>
      <c r="E1366" s="279" t="s">
        <v>630</v>
      </c>
      <c r="F1366" s="327">
        <v>44789</v>
      </c>
      <c r="G1366" s="328" t="s">
        <v>8587</v>
      </c>
      <c r="H1366" s="328" t="s">
        <v>102</v>
      </c>
      <c r="I1366" s="281" t="s">
        <v>685</v>
      </c>
      <c r="J1366" s="285" t="s">
        <v>45</v>
      </c>
      <c r="K1366" s="281" t="s">
        <v>9009</v>
      </c>
      <c r="L1366" s="328" t="s">
        <v>11</v>
      </c>
      <c r="M1366" s="328" t="s">
        <v>8588</v>
      </c>
      <c r="N1366" s="282" t="s">
        <v>1253</v>
      </c>
      <c r="O1366" s="283" t="s">
        <v>1253</v>
      </c>
      <c r="P1366" s="283" t="s">
        <v>1253</v>
      </c>
      <c r="Q1366" s="284" t="s">
        <v>1253</v>
      </c>
      <c r="R1366" s="285"/>
      <c r="S1366" s="284"/>
      <c r="T1366" s="286" t="s">
        <v>1648</v>
      </c>
      <c r="U1366" s="291" t="s">
        <v>3366</v>
      </c>
      <c r="V1366" s="135"/>
      <c r="W1366" s="276" t="s">
        <v>7944</v>
      </c>
    </row>
    <row r="1367" spans="1:23" s="272" customFormat="1" ht="18" customHeight="1" x14ac:dyDescent="0.3">
      <c r="A1367" s="295" t="s">
        <v>5</v>
      </c>
      <c r="B1367" s="124" t="s">
        <v>319</v>
      </c>
      <c r="C1367" s="277"/>
      <c r="D1367" s="293"/>
      <c r="E1367" s="279"/>
      <c r="F1367" s="327">
        <v>44789</v>
      </c>
      <c r="G1367" s="328" t="s">
        <v>8589</v>
      </c>
      <c r="H1367" s="328" t="s">
        <v>25</v>
      </c>
      <c r="I1367" s="281" t="s">
        <v>17</v>
      </c>
      <c r="J1367" s="285" t="s">
        <v>45</v>
      </c>
      <c r="K1367" s="281" t="s">
        <v>9009</v>
      </c>
      <c r="L1367" s="328" t="s">
        <v>11</v>
      </c>
      <c r="M1367" s="328" t="s">
        <v>8590</v>
      </c>
      <c r="N1367" s="282"/>
      <c r="O1367" s="283"/>
      <c r="P1367" s="283"/>
      <c r="Q1367" s="284"/>
      <c r="R1367" s="285"/>
      <c r="S1367" s="284"/>
      <c r="T1367" s="286" t="s">
        <v>605</v>
      </c>
      <c r="U1367" s="291" t="s">
        <v>3366</v>
      </c>
      <c r="V1367" s="135"/>
      <c r="W1367" s="319" t="s">
        <v>8591</v>
      </c>
    </row>
    <row r="1368" spans="1:23" s="272" customFormat="1" ht="18" customHeight="1" x14ac:dyDescent="0.3">
      <c r="A1368" s="295" t="s">
        <v>5</v>
      </c>
      <c r="B1368" s="83" t="s">
        <v>319</v>
      </c>
      <c r="C1368" s="277"/>
      <c r="D1368" s="293"/>
      <c r="E1368" s="279"/>
      <c r="F1368" s="327">
        <v>44789</v>
      </c>
      <c r="G1368" s="328" t="s">
        <v>8592</v>
      </c>
      <c r="H1368" s="328" t="s">
        <v>3567</v>
      </c>
      <c r="I1368" s="281" t="s">
        <v>685</v>
      </c>
      <c r="J1368" s="285" t="s">
        <v>632</v>
      </c>
      <c r="K1368" s="281" t="s">
        <v>9006</v>
      </c>
      <c r="L1368" s="328" t="s">
        <v>11</v>
      </c>
      <c r="M1368" s="328" t="s">
        <v>8593</v>
      </c>
      <c r="N1368" s="282"/>
      <c r="O1368" s="283"/>
      <c r="P1368" s="283"/>
      <c r="Q1368" s="284"/>
      <c r="R1368" s="285"/>
      <c r="S1368" s="284"/>
      <c r="T1368" s="286" t="s">
        <v>623</v>
      </c>
      <c r="U1368" s="291" t="s">
        <v>3366</v>
      </c>
      <c r="V1368" s="135"/>
      <c r="W1368" s="319" t="s">
        <v>8594</v>
      </c>
    </row>
    <row r="1369" spans="1:23" s="272" customFormat="1" ht="18" customHeight="1" x14ac:dyDescent="0.3">
      <c r="A1369" s="295" t="s">
        <v>3627</v>
      </c>
      <c r="B1369" s="8">
        <v>5176367</v>
      </c>
      <c r="C1369" s="277" t="s">
        <v>8624</v>
      </c>
      <c r="D1369" s="293">
        <v>44790</v>
      </c>
      <c r="E1369" s="279" t="s">
        <v>594</v>
      </c>
      <c r="F1369" s="327">
        <v>44789</v>
      </c>
      <c r="G1369" s="328" t="s">
        <v>8599</v>
      </c>
      <c r="H1369" s="328" t="s">
        <v>82</v>
      </c>
      <c r="I1369" s="281" t="s">
        <v>4644</v>
      </c>
      <c r="J1369" s="285" t="s">
        <v>626</v>
      </c>
      <c r="K1369" s="281" t="s">
        <v>9003</v>
      </c>
      <c r="L1369" s="328" t="s">
        <v>20</v>
      </c>
      <c r="M1369" s="328" t="s">
        <v>8600</v>
      </c>
      <c r="N1369" s="282">
        <v>44804</v>
      </c>
      <c r="O1369" s="283">
        <v>44798</v>
      </c>
      <c r="P1369" s="283">
        <v>44790</v>
      </c>
      <c r="Q1369" s="284">
        <v>44799</v>
      </c>
      <c r="R1369" s="285"/>
      <c r="S1369" s="284"/>
      <c r="T1369" s="286" t="s">
        <v>2564</v>
      </c>
      <c r="U1369" s="291" t="s">
        <v>3366</v>
      </c>
      <c r="V1369" s="291" t="s">
        <v>3366</v>
      </c>
      <c r="W1369" s="276" t="s">
        <v>8637</v>
      </c>
    </row>
    <row r="1370" spans="1:23" s="272" customFormat="1" ht="18" customHeight="1" x14ac:dyDescent="0.3">
      <c r="A1370" s="295" t="s">
        <v>5</v>
      </c>
      <c r="B1370" s="8">
        <v>5253364</v>
      </c>
      <c r="C1370" s="277" t="s">
        <v>8876</v>
      </c>
      <c r="D1370" s="293">
        <v>44792</v>
      </c>
      <c r="E1370" s="279" t="s">
        <v>8467</v>
      </c>
      <c r="F1370" s="327">
        <v>44789</v>
      </c>
      <c r="G1370" s="328" t="s">
        <v>8626</v>
      </c>
      <c r="H1370" s="328" t="s">
        <v>102</v>
      </c>
      <c r="I1370" s="281" t="s">
        <v>685</v>
      </c>
      <c r="J1370" s="285" t="s">
        <v>626</v>
      </c>
      <c r="K1370" s="281" t="s">
        <v>9003</v>
      </c>
      <c r="L1370" s="328" t="s">
        <v>20</v>
      </c>
      <c r="M1370" s="328" t="s">
        <v>8638</v>
      </c>
      <c r="N1370" s="282">
        <v>0</v>
      </c>
      <c r="O1370" s="283"/>
      <c r="P1370" s="283">
        <v>44803</v>
      </c>
      <c r="Q1370" s="284">
        <v>44807</v>
      </c>
      <c r="R1370" s="285"/>
      <c r="S1370" s="284"/>
      <c r="T1370" s="286" t="s">
        <v>605</v>
      </c>
      <c r="U1370" s="291" t="s">
        <v>3366</v>
      </c>
      <c r="V1370" s="135"/>
      <c r="W1370" s="276" t="s">
        <v>8639</v>
      </c>
    </row>
    <row r="1371" spans="1:23" s="272" customFormat="1" ht="18" customHeight="1" x14ac:dyDescent="0.3">
      <c r="A1371" s="295" t="s">
        <v>1581</v>
      </c>
      <c r="B1371" s="276" t="s">
        <v>630</v>
      </c>
      <c r="C1371" s="277" t="s">
        <v>630</v>
      </c>
      <c r="D1371" s="293">
        <v>44795</v>
      </c>
      <c r="E1371" s="279" t="s">
        <v>630</v>
      </c>
      <c r="F1371" s="327">
        <v>44789</v>
      </c>
      <c r="G1371" s="328" t="s">
        <v>8601</v>
      </c>
      <c r="H1371" s="328" t="s">
        <v>6043</v>
      </c>
      <c r="I1371" s="281" t="s">
        <v>4644</v>
      </c>
      <c r="J1371" s="285" t="s">
        <v>626</v>
      </c>
      <c r="K1371" s="281" t="s">
        <v>9003</v>
      </c>
      <c r="L1371" s="328" t="s">
        <v>20</v>
      </c>
      <c r="M1371" s="328" t="s">
        <v>8602</v>
      </c>
      <c r="N1371" s="282" t="s">
        <v>1253</v>
      </c>
      <c r="O1371" s="283" t="s">
        <v>1253</v>
      </c>
      <c r="P1371" s="283" t="s">
        <v>1253</v>
      </c>
      <c r="Q1371" s="284" t="s">
        <v>1253</v>
      </c>
      <c r="R1371" s="284" t="s">
        <v>1253</v>
      </c>
      <c r="S1371" s="284" t="s">
        <v>1253</v>
      </c>
      <c r="T1371" s="286" t="s">
        <v>623</v>
      </c>
      <c r="U1371" s="291" t="s">
        <v>3366</v>
      </c>
      <c r="V1371" s="135"/>
      <c r="W1371" s="276" t="s">
        <v>8640</v>
      </c>
    </row>
    <row r="1372" spans="1:23" s="272" customFormat="1" ht="18" customHeight="1" x14ac:dyDescent="0.3">
      <c r="A1372" s="295" t="s">
        <v>5</v>
      </c>
      <c r="B1372" s="83" t="s">
        <v>319</v>
      </c>
      <c r="C1372" s="277"/>
      <c r="D1372" s="293"/>
      <c r="E1372" s="279"/>
      <c r="F1372" s="327">
        <v>44789</v>
      </c>
      <c r="G1372" s="328" t="s">
        <v>8603</v>
      </c>
      <c r="H1372" s="328" t="s">
        <v>4150</v>
      </c>
      <c r="I1372" s="281" t="s">
        <v>17</v>
      </c>
      <c r="J1372" s="285" t="s">
        <v>45</v>
      </c>
      <c r="K1372" s="281" t="s">
        <v>9009</v>
      </c>
      <c r="L1372" s="328" t="s">
        <v>11</v>
      </c>
      <c r="M1372" s="328" t="s">
        <v>8604</v>
      </c>
      <c r="N1372" s="282"/>
      <c r="O1372" s="283"/>
      <c r="P1372" s="283"/>
      <c r="Q1372" s="284"/>
      <c r="R1372" s="285"/>
      <c r="S1372" s="284"/>
      <c r="T1372" s="286" t="s">
        <v>623</v>
      </c>
      <c r="U1372" s="291" t="s">
        <v>3366</v>
      </c>
      <c r="V1372" s="135"/>
      <c r="W1372" s="276" t="s">
        <v>8641</v>
      </c>
    </row>
    <row r="1373" spans="1:23" s="272" customFormat="1" ht="18" customHeight="1" x14ac:dyDescent="0.3">
      <c r="A1373" s="295" t="s">
        <v>5</v>
      </c>
      <c r="B1373" s="83" t="s">
        <v>319</v>
      </c>
      <c r="C1373" s="277"/>
      <c r="D1373" s="293"/>
      <c r="E1373" s="279"/>
      <c r="F1373" s="327">
        <v>44789</v>
      </c>
      <c r="G1373" s="328" t="s">
        <v>8605</v>
      </c>
      <c r="H1373" s="328" t="s">
        <v>82</v>
      </c>
      <c r="I1373" s="281" t="s">
        <v>4644</v>
      </c>
      <c r="J1373" s="285" t="s">
        <v>45</v>
      </c>
      <c r="K1373" s="281" t="s">
        <v>9009</v>
      </c>
      <c r="L1373" s="328" t="s">
        <v>20</v>
      </c>
      <c r="M1373" s="328" t="s">
        <v>8606</v>
      </c>
      <c r="N1373" s="282"/>
      <c r="O1373" s="283"/>
      <c r="P1373" s="283"/>
      <c r="Q1373" s="284"/>
      <c r="R1373" s="285"/>
      <c r="S1373" s="284"/>
      <c r="T1373" s="286" t="s">
        <v>1648</v>
      </c>
      <c r="U1373" s="291" t="s">
        <v>3366</v>
      </c>
      <c r="V1373" s="135"/>
      <c r="W1373" s="276" t="s">
        <v>8642</v>
      </c>
    </row>
    <row r="1374" spans="1:23" s="272" customFormat="1" ht="18" customHeight="1" x14ac:dyDescent="0.3">
      <c r="A1374" s="295" t="s">
        <v>3627</v>
      </c>
      <c r="B1374" s="8">
        <v>5253359</v>
      </c>
      <c r="C1374" s="277" t="s">
        <v>8625</v>
      </c>
      <c r="D1374" s="293">
        <v>44791</v>
      </c>
      <c r="E1374" s="279" t="s">
        <v>594</v>
      </c>
      <c r="F1374" s="327">
        <v>44790</v>
      </c>
      <c r="G1374" s="328" t="s">
        <v>8611</v>
      </c>
      <c r="H1374" s="328" t="s">
        <v>4738</v>
      </c>
      <c r="I1374" s="281" t="s">
        <v>2454</v>
      </c>
      <c r="J1374" s="285" t="s">
        <v>645</v>
      </c>
      <c r="K1374" s="281" t="s">
        <v>9002</v>
      </c>
      <c r="L1374" s="328" t="s">
        <v>20</v>
      </c>
      <c r="M1374" s="328" t="s">
        <v>8612</v>
      </c>
      <c r="N1374" s="282">
        <v>44801</v>
      </c>
      <c r="O1374" s="283">
        <v>44795</v>
      </c>
      <c r="P1374" s="283">
        <v>44791</v>
      </c>
      <c r="Q1374" s="284">
        <v>44795</v>
      </c>
      <c r="R1374" s="285"/>
      <c r="S1374" s="284"/>
      <c r="T1374" s="286" t="s">
        <v>609</v>
      </c>
      <c r="U1374" s="291" t="s">
        <v>3366</v>
      </c>
      <c r="V1374" s="291" t="s">
        <v>3366</v>
      </c>
      <c r="W1374" s="276" t="s">
        <v>8643</v>
      </c>
    </row>
    <row r="1375" spans="1:23" s="272" customFormat="1" ht="18" customHeight="1" x14ac:dyDescent="0.3">
      <c r="A1375" s="295" t="s">
        <v>5</v>
      </c>
      <c r="B1375" s="83">
        <v>5273428</v>
      </c>
      <c r="C1375" s="277" t="s">
        <v>8920</v>
      </c>
      <c r="D1375" s="293">
        <v>44805</v>
      </c>
      <c r="E1375" s="279" t="s">
        <v>8468</v>
      </c>
      <c r="F1375" s="327">
        <v>44790</v>
      </c>
      <c r="G1375" s="328" t="s">
        <v>8613</v>
      </c>
      <c r="H1375" s="328" t="s">
        <v>6337</v>
      </c>
      <c r="I1375" s="281" t="s">
        <v>4644</v>
      </c>
      <c r="J1375" s="285" t="s">
        <v>18</v>
      </c>
      <c r="K1375" s="281" t="s">
        <v>9005</v>
      </c>
      <c r="L1375" s="328" t="s">
        <v>20</v>
      </c>
      <c r="M1375" s="328" t="s">
        <v>8614</v>
      </c>
      <c r="N1375" s="282">
        <v>0</v>
      </c>
      <c r="O1375" s="283"/>
      <c r="P1375" s="283"/>
      <c r="Q1375" s="284"/>
      <c r="R1375" s="285"/>
      <c r="S1375" s="284"/>
      <c r="T1375" s="286"/>
      <c r="U1375" s="291" t="s">
        <v>3366</v>
      </c>
      <c r="V1375" s="135"/>
      <c r="W1375" s="276" t="s">
        <v>8644</v>
      </c>
    </row>
    <row r="1376" spans="1:23" s="272" customFormat="1" ht="18" customHeight="1" x14ac:dyDescent="0.3">
      <c r="A1376" s="295" t="s">
        <v>5</v>
      </c>
      <c r="B1376" s="83" t="s">
        <v>319</v>
      </c>
      <c r="C1376" s="277"/>
      <c r="D1376" s="293"/>
      <c r="E1376" s="279"/>
      <c r="F1376" s="327">
        <v>44790</v>
      </c>
      <c r="G1376" s="328" t="s">
        <v>8615</v>
      </c>
      <c r="H1376" s="328" t="s">
        <v>6337</v>
      </c>
      <c r="I1376" s="281" t="s">
        <v>4644</v>
      </c>
      <c r="J1376" s="285" t="s">
        <v>626</v>
      </c>
      <c r="K1376" s="281" t="s">
        <v>9003</v>
      </c>
      <c r="L1376" s="328" t="s">
        <v>52</v>
      </c>
      <c r="M1376" s="328" t="s">
        <v>8616</v>
      </c>
      <c r="N1376" s="282"/>
      <c r="O1376" s="283"/>
      <c r="P1376" s="283"/>
      <c r="Q1376" s="284"/>
      <c r="R1376" s="285"/>
      <c r="S1376" s="284"/>
      <c r="T1376" s="286" t="s">
        <v>605</v>
      </c>
      <c r="U1376" s="291" t="s">
        <v>3366</v>
      </c>
      <c r="V1376" s="135"/>
      <c r="W1376" s="276" t="s">
        <v>8645</v>
      </c>
    </row>
    <row r="1377" spans="1:23" s="272" customFormat="1" ht="18" customHeight="1" x14ac:dyDescent="0.3">
      <c r="A1377" s="295" t="s">
        <v>3627</v>
      </c>
      <c r="B1377" s="8">
        <v>5188271</v>
      </c>
      <c r="C1377" s="277" t="s">
        <v>8634</v>
      </c>
      <c r="D1377" s="293">
        <v>44792</v>
      </c>
      <c r="E1377" s="279" t="s">
        <v>594</v>
      </c>
      <c r="F1377" s="327">
        <v>44791</v>
      </c>
      <c r="G1377" s="328" t="s">
        <v>8627</v>
      </c>
      <c r="H1377" s="328" t="s">
        <v>82</v>
      </c>
      <c r="I1377" s="281" t="s">
        <v>4644</v>
      </c>
      <c r="J1377" s="285" t="s">
        <v>2943</v>
      </c>
      <c r="K1377" s="281">
        <v>2400000</v>
      </c>
      <c r="L1377" s="328" t="s">
        <v>20</v>
      </c>
      <c r="M1377" s="328" t="s">
        <v>8628</v>
      </c>
      <c r="N1377" s="282">
        <v>44798</v>
      </c>
      <c r="O1377" s="283">
        <v>44793</v>
      </c>
      <c r="P1377" s="283">
        <v>44792</v>
      </c>
      <c r="Q1377" s="284">
        <v>44795</v>
      </c>
      <c r="R1377" s="285"/>
      <c r="S1377" s="284"/>
      <c r="T1377" s="286" t="s">
        <v>623</v>
      </c>
      <c r="U1377" s="291" t="s">
        <v>3366</v>
      </c>
      <c r="V1377" s="291" t="s">
        <v>3366</v>
      </c>
      <c r="W1377" s="332" t="s">
        <v>8629</v>
      </c>
    </row>
    <row r="1378" spans="1:23" s="272" customFormat="1" ht="18" customHeight="1" x14ac:dyDescent="0.3">
      <c r="A1378" s="295" t="s">
        <v>3627</v>
      </c>
      <c r="B1378" s="8">
        <v>5221408</v>
      </c>
      <c r="C1378" s="277" t="s">
        <v>8635</v>
      </c>
      <c r="D1378" s="293">
        <v>44792</v>
      </c>
      <c r="E1378" s="279" t="s">
        <v>594</v>
      </c>
      <c r="F1378" s="327">
        <v>44791</v>
      </c>
      <c r="G1378" s="328" t="s">
        <v>8630</v>
      </c>
      <c r="H1378" s="328" t="s">
        <v>3567</v>
      </c>
      <c r="I1378" s="281" t="s">
        <v>685</v>
      </c>
      <c r="J1378" s="285" t="s">
        <v>632</v>
      </c>
      <c r="K1378" s="281" t="s">
        <v>9006</v>
      </c>
      <c r="L1378" s="328" t="s">
        <v>20</v>
      </c>
      <c r="M1378" s="328" t="s">
        <v>8631</v>
      </c>
      <c r="N1378" s="282">
        <v>44804</v>
      </c>
      <c r="O1378" s="283">
        <v>44797</v>
      </c>
      <c r="P1378" s="283">
        <v>44793</v>
      </c>
      <c r="Q1378" s="284">
        <v>44798</v>
      </c>
      <c r="R1378" s="285"/>
      <c r="S1378" s="284"/>
      <c r="T1378" s="286" t="s">
        <v>623</v>
      </c>
      <c r="U1378" s="291" t="s">
        <v>3366</v>
      </c>
      <c r="V1378" s="291" t="s">
        <v>3366</v>
      </c>
      <c r="W1378" s="332" t="s">
        <v>8632</v>
      </c>
    </row>
    <row r="1379" spans="1:23" s="272" customFormat="1" ht="18" customHeight="1" x14ac:dyDescent="0.3">
      <c r="A1379" s="295" t="s">
        <v>5</v>
      </c>
      <c r="B1379" s="83" t="s">
        <v>319</v>
      </c>
      <c r="C1379" s="277"/>
      <c r="D1379" s="293"/>
      <c r="E1379" s="279"/>
      <c r="F1379" s="327">
        <v>44792</v>
      </c>
      <c r="G1379" s="328" t="s">
        <v>8646</v>
      </c>
      <c r="H1379" s="328" t="s">
        <v>250</v>
      </c>
      <c r="I1379" s="281" t="s">
        <v>4644</v>
      </c>
      <c r="J1379" s="285" t="s">
        <v>634</v>
      </c>
      <c r="K1379" s="281" t="s">
        <v>9008</v>
      </c>
      <c r="L1379" s="328" t="s">
        <v>40</v>
      </c>
      <c r="M1379" s="328" t="s">
        <v>8647</v>
      </c>
      <c r="N1379" s="282"/>
      <c r="O1379" s="283"/>
      <c r="P1379" s="283"/>
      <c r="Q1379" s="284"/>
      <c r="R1379" s="285"/>
      <c r="S1379" s="284"/>
      <c r="T1379" s="286" t="s">
        <v>605</v>
      </c>
      <c r="U1379" s="291" t="s">
        <v>3366</v>
      </c>
      <c r="V1379" s="135"/>
      <c r="W1379" s="276" t="s">
        <v>8648</v>
      </c>
    </row>
    <row r="1380" spans="1:23" s="272" customFormat="1" ht="18" customHeight="1" x14ac:dyDescent="0.3">
      <c r="A1380" s="295" t="s">
        <v>5</v>
      </c>
      <c r="B1380" s="83" t="s">
        <v>319</v>
      </c>
      <c r="C1380" s="277"/>
      <c r="D1380" s="293"/>
      <c r="E1380" s="279"/>
      <c r="F1380" s="327">
        <v>44792</v>
      </c>
      <c r="G1380" s="328" t="s">
        <v>8649</v>
      </c>
      <c r="H1380" s="328" t="s">
        <v>57</v>
      </c>
      <c r="I1380" s="281" t="s">
        <v>8538</v>
      </c>
      <c r="J1380" s="285" t="s">
        <v>2943</v>
      </c>
      <c r="K1380" s="281">
        <v>2400000</v>
      </c>
      <c r="L1380" s="328" t="s">
        <v>2970</v>
      </c>
      <c r="M1380" s="328" t="s">
        <v>8650</v>
      </c>
      <c r="N1380" s="282"/>
      <c r="O1380" s="283"/>
      <c r="P1380" s="283"/>
      <c r="Q1380" s="284"/>
      <c r="R1380" s="285"/>
      <c r="S1380" s="284"/>
      <c r="T1380" s="286" t="s">
        <v>623</v>
      </c>
      <c r="U1380" s="291" t="s">
        <v>3366</v>
      </c>
      <c r="V1380" s="135"/>
      <c r="W1380" s="276" t="s">
        <v>8651</v>
      </c>
    </row>
    <row r="1381" spans="1:23" s="272" customFormat="1" ht="18" customHeight="1" x14ac:dyDescent="0.3">
      <c r="A1381" s="295" t="s">
        <v>5</v>
      </c>
      <c r="B1381" s="83" t="s">
        <v>319</v>
      </c>
      <c r="C1381" s="277"/>
      <c r="D1381" s="293"/>
      <c r="E1381" s="279"/>
      <c r="F1381" s="327">
        <v>44792</v>
      </c>
      <c r="G1381" s="328" t="s">
        <v>8652</v>
      </c>
      <c r="H1381" s="328" t="s">
        <v>92</v>
      </c>
      <c r="I1381" s="281" t="s">
        <v>2454</v>
      </c>
      <c r="J1381" s="285" t="s">
        <v>645</v>
      </c>
      <c r="K1381" s="281" t="s">
        <v>9002</v>
      </c>
      <c r="L1381" s="328" t="s">
        <v>20</v>
      </c>
      <c r="M1381" s="328" t="s">
        <v>8653</v>
      </c>
      <c r="N1381" s="282"/>
      <c r="O1381" s="283"/>
      <c r="P1381" s="283"/>
      <c r="Q1381" s="284"/>
      <c r="R1381" s="285"/>
      <c r="S1381" s="284"/>
      <c r="T1381" s="286" t="s">
        <v>623</v>
      </c>
      <c r="U1381" s="291" t="s">
        <v>3366</v>
      </c>
      <c r="V1381" s="135"/>
      <c r="W1381" s="335" t="s">
        <v>8733</v>
      </c>
    </row>
    <row r="1382" spans="1:23" s="272" customFormat="1" ht="18" customHeight="1" x14ac:dyDescent="0.3">
      <c r="A1382" s="295" t="s">
        <v>3627</v>
      </c>
      <c r="B1382" s="83">
        <v>5174840</v>
      </c>
      <c r="C1382" s="277" t="s">
        <v>8662</v>
      </c>
      <c r="D1382" s="293">
        <v>44793</v>
      </c>
      <c r="E1382" s="279" t="s">
        <v>594</v>
      </c>
      <c r="F1382" s="327">
        <v>44792</v>
      </c>
      <c r="G1382" s="328" t="s">
        <v>8654</v>
      </c>
      <c r="H1382" s="328" t="s">
        <v>250</v>
      </c>
      <c r="I1382" s="281" t="s">
        <v>4644</v>
      </c>
      <c r="J1382" s="285" t="s">
        <v>626</v>
      </c>
      <c r="K1382" s="281" t="s">
        <v>9003</v>
      </c>
      <c r="L1382" s="328" t="s">
        <v>52</v>
      </c>
      <c r="M1382" s="328" t="s">
        <v>8655</v>
      </c>
      <c r="N1382" s="282">
        <v>44804</v>
      </c>
      <c r="O1382" s="283">
        <v>44799</v>
      </c>
      <c r="P1382" s="283">
        <v>44793</v>
      </c>
      <c r="Q1382" s="284">
        <v>44799</v>
      </c>
      <c r="R1382" s="285"/>
      <c r="S1382" s="284"/>
      <c r="T1382" s="286" t="s">
        <v>605</v>
      </c>
      <c r="U1382" s="291" t="s">
        <v>3366</v>
      </c>
      <c r="V1382" s="291" t="s">
        <v>3366</v>
      </c>
      <c r="W1382" s="276" t="s">
        <v>8656</v>
      </c>
    </row>
    <row r="1383" spans="1:23" s="272" customFormat="1" ht="18" customHeight="1" x14ac:dyDescent="0.3">
      <c r="A1383" s="295" t="s">
        <v>3627</v>
      </c>
      <c r="B1383" s="83">
        <v>5269416</v>
      </c>
      <c r="C1383" s="277" t="s">
        <v>8819</v>
      </c>
      <c r="D1383" s="293">
        <v>44798</v>
      </c>
      <c r="E1383" s="279" t="s">
        <v>594</v>
      </c>
      <c r="F1383" s="327">
        <v>44792</v>
      </c>
      <c r="G1383" s="328" t="s">
        <v>8657</v>
      </c>
      <c r="H1383" s="328" t="s">
        <v>6043</v>
      </c>
      <c r="I1383" s="281" t="s">
        <v>4644</v>
      </c>
      <c r="J1383" s="285" t="s">
        <v>45</v>
      </c>
      <c r="K1383" s="281" t="s">
        <v>9009</v>
      </c>
      <c r="L1383" s="328" t="s">
        <v>438</v>
      </c>
      <c r="M1383" s="328" t="s">
        <v>8658</v>
      </c>
      <c r="N1383" s="282">
        <v>44804</v>
      </c>
      <c r="O1383" s="283">
        <v>44803</v>
      </c>
      <c r="P1383" s="283">
        <v>44798</v>
      </c>
      <c r="Q1383" s="284">
        <v>44803</v>
      </c>
      <c r="R1383" s="285"/>
      <c r="S1383" s="284"/>
      <c r="T1383" s="286" t="s">
        <v>605</v>
      </c>
      <c r="U1383" s="291" t="s">
        <v>3366</v>
      </c>
      <c r="V1383" s="291" t="s">
        <v>3366</v>
      </c>
      <c r="W1383" s="276" t="s">
        <v>8659</v>
      </c>
    </row>
    <row r="1384" spans="1:23" s="272" customFormat="1" ht="18" customHeight="1" x14ac:dyDescent="0.3">
      <c r="A1384" s="295" t="s">
        <v>5</v>
      </c>
      <c r="B1384" s="83" t="s">
        <v>319</v>
      </c>
      <c r="C1384" s="277" t="s">
        <v>3626</v>
      </c>
      <c r="D1384" s="293">
        <v>44798</v>
      </c>
      <c r="E1384" s="279"/>
      <c r="F1384" s="327">
        <v>44793</v>
      </c>
      <c r="G1384" s="328" t="s">
        <v>8663</v>
      </c>
      <c r="H1384" s="328" t="s">
        <v>4712</v>
      </c>
      <c r="I1384" s="281" t="s">
        <v>17</v>
      </c>
      <c r="J1384" s="285" t="s">
        <v>18</v>
      </c>
      <c r="K1384" s="281" t="s">
        <v>9005</v>
      </c>
      <c r="L1384" s="337" t="s">
        <v>11</v>
      </c>
      <c r="M1384" s="328" t="s">
        <v>8664</v>
      </c>
      <c r="N1384" s="282"/>
      <c r="O1384" s="283"/>
      <c r="P1384" s="283"/>
      <c r="Q1384" s="284"/>
      <c r="R1384" s="285"/>
      <c r="S1384" s="284"/>
      <c r="T1384" s="286" t="s">
        <v>623</v>
      </c>
      <c r="U1384" s="291" t="s">
        <v>3366</v>
      </c>
      <c r="V1384" s="135"/>
      <c r="W1384" s="276" t="s">
        <v>8734</v>
      </c>
    </row>
    <row r="1385" spans="1:23" s="272" customFormat="1" ht="18" customHeight="1" x14ac:dyDescent="0.3">
      <c r="A1385" s="295" t="s">
        <v>5</v>
      </c>
      <c r="B1385" s="83" t="s">
        <v>319</v>
      </c>
      <c r="C1385" s="277"/>
      <c r="D1385" s="293"/>
      <c r="E1385" s="279"/>
      <c r="F1385" s="327">
        <v>44793</v>
      </c>
      <c r="G1385" s="328" t="s">
        <v>8665</v>
      </c>
      <c r="H1385" s="328" t="s">
        <v>8666</v>
      </c>
      <c r="I1385" s="281" t="s">
        <v>2454</v>
      </c>
      <c r="J1385" s="285" t="s">
        <v>626</v>
      </c>
      <c r="K1385" s="281" t="s">
        <v>9003</v>
      </c>
      <c r="L1385" s="328" t="s">
        <v>52</v>
      </c>
      <c r="M1385" s="328" t="s">
        <v>8667</v>
      </c>
      <c r="N1385" s="282"/>
      <c r="O1385" s="283"/>
      <c r="P1385" s="283"/>
      <c r="Q1385" s="284"/>
      <c r="R1385" s="285"/>
      <c r="S1385" s="284"/>
      <c r="T1385" s="286" t="s">
        <v>623</v>
      </c>
      <c r="U1385" s="291" t="s">
        <v>3366</v>
      </c>
      <c r="V1385" s="135"/>
      <c r="W1385" s="276" t="s">
        <v>8735</v>
      </c>
    </row>
    <row r="1386" spans="1:23" s="272" customFormat="1" ht="18" customHeight="1" x14ac:dyDescent="0.3">
      <c r="A1386" s="295" t="s">
        <v>3627</v>
      </c>
      <c r="B1386" s="8">
        <v>5139405</v>
      </c>
      <c r="C1386" s="277" t="s">
        <v>8349</v>
      </c>
      <c r="D1386" s="293">
        <v>44793</v>
      </c>
      <c r="E1386" s="279" t="s">
        <v>594</v>
      </c>
      <c r="F1386" s="327">
        <v>44793</v>
      </c>
      <c r="G1386" s="328" t="s">
        <v>8668</v>
      </c>
      <c r="H1386" s="328" t="s">
        <v>232</v>
      </c>
      <c r="I1386" s="281" t="s">
        <v>8863</v>
      </c>
      <c r="J1386" s="285" t="s">
        <v>45</v>
      </c>
      <c r="K1386" s="281" t="s">
        <v>9009</v>
      </c>
      <c r="L1386" s="328" t="s">
        <v>20</v>
      </c>
      <c r="M1386" s="328" t="s">
        <v>8669</v>
      </c>
      <c r="N1386" s="282">
        <v>44803</v>
      </c>
      <c r="O1386" s="283">
        <v>44803</v>
      </c>
      <c r="P1386" s="283">
        <v>44793</v>
      </c>
      <c r="Q1386" s="284">
        <v>44803</v>
      </c>
      <c r="R1386" s="285"/>
      <c r="S1386" s="284"/>
      <c r="T1386" s="286" t="s">
        <v>605</v>
      </c>
      <c r="U1386" s="291" t="s">
        <v>3366</v>
      </c>
      <c r="V1386" s="291" t="s">
        <v>3366</v>
      </c>
      <c r="W1386" s="319" t="s">
        <v>8736</v>
      </c>
    </row>
    <row r="1387" spans="1:23" s="272" customFormat="1" ht="18" customHeight="1" x14ac:dyDescent="0.3">
      <c r="A1387" s="295" t="s">
        <v>3627</v>
      </c>
      <c r="B1387" s="83">
        <v>5257126</v>
      </c>
      <c r="C1387" s="277" t="s">
        <v>8820</v>
      </c>
      <c r="D1387" s="293">
        <v>44799</v>
      </c>
      <c r="E1387" s="279" t="s">
        <v>594</v>
      </c>
      <c r="F1387" s="327">
        <v>44793</v>
      </c>
      <c r="G1387" s="328" t="s">
        <v>8670</v>
      </c>
      <c r="H1387" s="328" t="s">
        <v>6043</v>
      </c>
      <c r="I1387" s="281" t="s">
        <v>4644</v>
      </c>
      <c r="J1387" s="285" t="s">
        <v>626</v>
      </c>
      <c r="K1387" s="281" t="s">
        <v>9003</v>
      </c>
      <c r="L1387" s="328" t="s">
        <v>20</v>
      </c>
      <c r="M1387" s="328" t="s">
        <v>8671</v>
      </c>
      <c r="N1387" s="282">
        <v>44804</v>
      </c>
      <c r="O1387" s="283">
        <v>44803</v>
      </c>
      <c r="P1387" s="283">
        <v>44799</v>
      </c>
      <c r="Q1387" s="284">
        <v>44803</v>
      </c>
      <c r="R1387" s="285"/>
      <c r="S1387" s="284"/>
      <c r="T1387" s="286" t="s">
        <v>609</v>
      </c>
      <c r="U1387" s="291" t="s">
        <v>3366</v>
      </c>
      <c r="V1387" s="291" t="s">
        <v>3366</v>
      </c>
      <c r="W1387" s="276" t="s">
        <v>8737</v>
      </c>
    </row>
    <row r="1388" spans="1:23" s="272" customFormat="1" ht="18" customHeight="1" x14ac:dyDescent="0.3">
      <c r="A1388" s="295" t="s">
        <v>1581</v>
      </c>
      <c r="B1388" s="276" t="s">
        <v>630</v>
      </c>
      <c r="C1388" s="277" t="s">
        <v>630</v>
      </c>
      <c r="D1388" s="293">
        <v>44810</v>
      </c>
      <c r="E1388" s="279" t="s">
        <v>630</v>
      </c>
      <c r="F1388" s="327">
        <v>44793</v>
      </c>
      <c r="G1388" s="328" t="s">
        <v>8672</v>
      </c>
      <c r="H1388" s="328" t="s">
        <v>4150</v>
      </c>
      <c r="I1388" s="281" t="s">
        <v>17</v>
      </c>
      <c r="J1388" s="285" t="s">
        <v>45</v>
      </c>
      <c r="K1388" s="281" t="s">
        <v>9009</v>
      </c>
      <c r="L1388" s="328" t="s">
        <v>74</v>
      </c>
      <c r="M1388" s="328" t="s">
        <v>8673</v>
      </c>
      <c r="N1388" s="282" t="s">
        <v>1253</v>
      </c>
      <c r="O1388" s="283" t="s">
        <v>1253</v>
      </c>
      <c r="P1388" s="283" t="s">
        <v>1253</v>
      </c>
      <c r="Q1388" s="284" t="s">
        <v>1253</v>
      </c>
      <c r="R1388" s="285"/>
      <c r="S1388" s="284"/>
      <c r="T1388" s="286" t="s">
        <v>623</v>
      </c>
      <c r="U1388" s="291" t="s">
        <v>3366</v>
      </c>
      <c r="V1388" s="135"/>
      <c r="W1388" s="319" t="s">
        <v>8738</v>
      </c>
    </row>
    <row r="1389" spans="1:23" s="272" customFormat="1" ht="18" customHeight="1" x14ac:dyDescent="0.3">
      <c r="A1389" s="295" t="s">
        <v>5</v>
      </c>
      <c r="B1389" s="83" t="s">
        <v>319</v>
      </c>
      <c r="C1389" s="277"/>
      <c r="D1389" s="293"/>
      <c r="E1389" s="279"/>
      <c r="F1389" s="327">
        <v>44793</v>
      </c>
      <c r="G1389" s="328" t="s">
        <v>8674</v>
      </c>
      <c r="H1389" s="328" t="s">
        <v>7474</v>
      </c>
      <c r="I1389" s="281" t="s">
        <v>4644</v>
      </c>
      <c r="J1389" s="285" t="s">
        <v>38</v>
      </c>
      <c r="K1389" s="281" t="s">
        <v>9001</v>
      </c>
      <c r="L1389" s="328" t="s">
        <v>20</v>
      </c>
      <c r="M1389" s="5"/>
      <c r="N1389" s="282"/>
      <c r="O1389" s="283"/>
      <c r="P1389" s="283"/>
      <c r="Q1389" s="284"/>
      <c r="R1389" s="285"/>
      <c r="S1389" s="284"/>
      <c r="T1389" s="286"/>
      <c r="U1389" s="291" t="s">
        <v>3366</v>
      </c>
      <c r="V1389" s="135"/>
      <c r="W1389" s="276"/>
    </row>
    <row r="1390" spans="1:23" s="272" customFormat="1" ht="18" customHeight="1" x14ac:dyDescent="0.3">
      <c r="A1390" s="295" t="s">
        <v>3627</v>
      </c>
      <c r="B1390" s="8">
        <v>5158810</v>
      </c>
      <c r="C1390" s="277" t="s">
        <v>8692</v>
      </c>
      <c r="D1390" s="293">
        <v>44795</v>
      </c>
      <c r="E1390" s="279" t="s">
        <v>8466</v>
      </c>
      <c r="F1390" s="327">
        <v>44793</v>
      </c>
      <c r="G1390" s="328" t="s">
        <v>8675</v>
      </c>
      <c r="H1390" s="328" t="s">
        <v>4126</v>
      </c>
      <c r="I1390" s="281" t="s">
        <v>8538</v>
      </c>
      <c r="J1390" s="285" t="s">
        <v>45</v>
      </c>
      <c r="K1390" s="281" t="s">
        <v>9009</v>
      </c>
      <c r="L1390" s="328" t="s">
        <v>74</v>
      </c>
      <c r="M1390" s="328" t="s">
        <v>8676</v>
      </c>
      <c r="N1390" s="282">
        <v>0</v>
      </c>
      <c r="O1390" s="283">
        <v>44803</v>
      </c>
      <c r="P1390" s="283">
        <v>44794</v>
      </c>
      <c r="Q1390" s="284">
        <v>44803</v>
      </c>
      <c r="R1390" s="285"/>
      <c r="S1390" s="284"/>
      <c r="T1390" s="286" t="s">
        <v>623</v>
      </c>
      <c r="U1390" s="291" t="s">
        <v>3366</v>
      </c>
      <c r="V1390" s="135"/>
      <c r="W1390" s="319" t="s">
        <v>8739</v>
      </c>
    </row>
    <row r="1391" spans="1:23" s="272" customFormat="1" ht="18" customHeight="1" x14ac:dyDescent="0.3">
      <c r="A1391" s="295" t="s">
        <v>3627</v>
      </c>
      <c r="B1391" s="8">
        <v>5224712</v>
      </c>
      <c r="C1391" s="277" t="s">
        <v>8693</v>
      </c>
      <c r="D1391" s="293">
        <v>44795</v>
      </c>
      <c r="E1391" s="279" t="s">
        <v>594</v>
      </c>
      <c r="F1391" s="327">
        <v>44793</v>
      </c>
      <c r="G1391" s="328" t="s">
        <v>8677</v>
      </c>
      <c r="H1391" s="328" t="s">
        <v>32</v>
      </c>
      <c r="I1391" s="281" t="s">
        <v>685</v>
      </c>
      <c r="J1391" s="285" t="s">
        <v>45</v>
      </c>
      <c r="K1391" s="281" t="s">
        <v>9009</v>
      </c>
      <c r="L1391" s="328" t="s">
        <v>87</v>
      </c>
      <c r="M1391" s="328" t="s">
        <v>8678</v>
      </c>
      <c r="N1391" s="282">
        <v>44798</v>
      </c>
      <c r="O1391" s="283">
        <v>44796</v>
      </c>
      <c r="P1391" s="283">
        <v>44794</v>
      </c>
      <c r="Q1391" s="284">
        <v>44796</v>
      </c>
      <c r="R1391" s="285"/>
      <c r="S1391" s="284"/>
      <c r="T1391" s="286" t="s">
        <v>605</v>
      </c>
      <c r="U1391" s="291" t="s">
        <v>3366</v>
      </c>
      <c r="V1391" s="291" t="s">
        <v>3366</v>
      </c>
      <c r="W1391" s="276" t="s">
        <v>8740</v>
      </c>
    </row>
    <row r="1392" spans="1:23" s="272" customFormat="1" ht="18" customHeight="1" x14ac:dyDescent="0.35">
      <c r="A1392" s="295" t="s">
        <v>3627</v>
      </c>
      <c r="B1392" s="11">
        <v>5196730</v>
      </c>
      <c r="C1392" s="277" t="s">
        <v>8877</v>
      </c>
      <c r="D1392" s="293">
        <v>44802</v>
      </c>
      <c r="E1392" s="279" t="s">
        <v>594</v>
      </c>
      <c r="F1392" s="327">
        <v>44793</v>
      </c>
      <c r="G1392" s="328" t="s">
        <v>8679</v>
      </c>
      <c r="H1392" s="328" t="s">
        <v>137</v>
      </c>
      <c r="I1392" s="281" t="s">
        <v>17</v>
      </c>
      <c r="J1392" s="285" t="s">
        <v>626</v>
      </c>
      <c r="K1392" s="281" t="s">
        <v>9003</v>
      </c>
      <c r="L1392" s="328" t="s">
        <v>20</v>
      </c>
      <c r="M1392" s="328" t="s">
        <v>8680</v>
      </c>
      <c r="N1392" s="282">
        <v>44808</v>
      </c>
      <c r="O1392" s="283">
        <v>44803</v>
      </c>
      <c r="P1392" s="283">
        <v>44802</v>
      </c>
      <c r="Q1392" s="284">
        <v>44804</v>
      </c>
      <c r="R1392" s="285"/>
      <c r="S1392" s="284"/>
      <c r="T1392" s="286" t="s">
        <v>2564</v>
      </c>
      <c r="U1392" s="291" t="s">
        <v>3366</v>
      </c>
      <c r="V1392" s="135"/>
      <c r="W1392" s="276" t="s">
        <v>8741</v>
      </c>
    </row>
    <row r="1393" spans="1:23" s="272" customFormat="1" ht="18" customHeight="1" x14ac:dyDescent="0.3">
      <c r="A1393" s="295" t="s">
        <v>5</v>
      </c>
      <c r="B1393" s="83" t="s">
        <v>319</v>
      </c>
      <c r="C1393" s="277"/>
      <c r="D1393" s="293"/>
      <c r="E1393" s="279"/>
      <c r="F1393" s="327">
        <v>44793</v>
      </c>
      <c r="G1393" s="328" t="s">
        <v>8681</v>
      </c>
      <c r="H1393" s="328" t="s">
        <v>250</v>
      </c>
      <c r="I1393" s="281" t="s">
        <v>4644</v>
      </c>
      <c r="J1393" s="285" t="s">
        <v>18</v>
      </c>
      <c r="K1393" s="281" t="s">
        <v>9005</v>
      </c>
      <c r="L1393" s="330" t="s">
        <v>461</v>
      </c>
      <c r="M1393" s="328" t="s">
        <v>8682</v>
      </c>
      <c r="N1393" s="282"/>
      <c r="O1393" s="283"/>
      <c r="P1393" s="283"/>
      <c r="Q1393" s="284"/>
      <c r="R1393" s="285"/>
      <c r="S1393" s="284"/>
      <c r="T1393" s="286" t="s">
        <v>623</v>
      </c>
      <c r="U1393" s="291" t="s">
        <v>3366</v>
      </c>
      <c r="V1393" s="135"/>
      <c r="W1393" s="276" t="s">
        <v>8742</v>
      </c>
    </row>
    <row r="1394" spans="1:23" s="272" customFormat="1" ht="18" customHeight="1" x14ac:dyDescent="0.3">
      <c r="A1394" s="295" t="s">
        <v>3627</v>
      </c>
      <c r="B1394" s="8">
        <v>5241260</v>
      </c>
      <c r="C1394" s="277" t="s">
        <v>8694</v>
      </c>
      <c r="D1394" s="293">
        <v>44795</v>
      </c>
      <c r="E1394" s="279" t="s">
        <v>594</v>
      </c>
      <c r="F1394" s="327">
        <v>44793</v>
      </c>
      <c r="G1394" s="328" t="s">
        <v>8683</v>
      </c>
      <c r="H1394" s="328" t="s">
        <v>4150</v>
      </c>
      <c r="I1394" s="281" t="s">
        <v>17</v>
      </c>
      <c r="J1394" s="285" t="s">
        <v>626</v>
      </c>
      <c r="K1394" s="281" t="s">
        <v>9003</v>
      </c>
      <c r="L1394" s="328" t="s">
        <v>52</v>
      </c>
      <c r="M1394" s="328" t="s">
        <v>8684</v>
      </c>
      <c r="N1394" s="282">
        <v>44798</v>
      </c>
      <c r="O1394" s="283">
        <v>44796</v>
      </c>
      <c r="P1394" s="283">
        <v>44793</v>
      </c>
      <c r="Q1394" s="284">
        <v>44796</v>
      </c>
      <c r="R1394" s="285"/>
      <c r="S1394" s="284"/>
      <c r="T1394" s="286" t="s">
        <v>605</v>
      </c>
      <c r="U1394" s="291" t="s">
        <v>3366</v>
      </c>
      <c r="V1394" s="291" t="s">
        <v>3366</v>
      </c>
      <c r="W1394" s="276" t="s">
        <v>8743</v>
      </c>
    </row>
    <row r="1395" spans="1:23" s="272" customFormat="1" ht="18" customHeight="1" x14ac:dyDescent="0.3">
      <c r="A1395" s="295" t="s">
        <v>5</v>
      </c>
      <c r="B1395" s="83">
        <v>5228328</v>
      </c>
      <c r="C1395" s="277" t="s">
        <v>8609</v>
      </c>
      <c r="D1395" s="293">
        <v>44798</v>
      </c>
      <c r="E1395" s="279" t="s">
        <v>8467</v>
      </c>
      <c r="F1395" s="327">
        <v>44795</v>
      </c>
      <c r="G1395" s="328" t="s">
        <v>8697</v>
      </c>
      <c r="H1395" s="328" t="s">
        <v>4126</v>
      </c>
      <c r="I1395" s="281" t="s">
        <v>8538</v>
      </c>
      <c r="J1395" s="285" t="s">
        <v>45</v>
      </c>
      <c r="K1395" s="281" t="s">
        <v>9009</v>
      </c>
      <c r="L1395" s="328" t="s">
        <v>20</v>
      </c>
      <c r="M1395" s="328" t="s">
        <v>8698</v>
      </c>
      <c r="N1395" s="282">
        <v>0</v>
      </c>
      <c r="O1395" s="283"/>
      <c r="P1395" s="283">
        <v>44809</v>
      </c>
      <c r="Q1395" s="284"/>
      <c r="R1395" s="285"/>
      <c r="S1395" s="284"/>
      <c r="T1395" s="286" t="s">
        <v>605</v>
      </c>
      <c r="U1395" s="291" t="s">
        <v>3366</v>
      </c>
      <c r="V1395" s="135"/>
      <c r="W1395" s="335" t="s">
        <v>8744</v>
      </c>
    </row>
    <row r="1396" spans="1:23" s="272" customFormat="1" ht="18" customHeight="1" x14ac:dyDescent="0.3">
      <c r="A1396" s="295" t="s">
        <v>5</v>
      </c>
      <c r="B1396" s="83" t="s">
        <v>319</v>
      </c>
      <c r="C1396" s="277"/>
      <c r="D1396" s="293"/>
      <c r="E1396" s="279"/>
      <c r="F1396" s="327">
        <v>44795</v>
      </c>
      <c r="G1396" s="328" t="s">
        <v>8699</v>
      </c>
      <c r="H1396" s="328" t="s">
        <v>92</v>
      </c>
      <c r="I1396" s="281" t="s">
        <v>2454</v>
      </c>
      <c r="J1396" s="285" t="s">
        <v>632</v>
      </c>
      <c r="K1396" s="281" t="s">
        <v>9006</v>
      </c>
      <c r="L1396" s="328" t="s">
        <v>11</v>
      </c>
      <c r="M1396" s="328" t="s">
        <v>8700</v>
      </c>
      <c r="N1396" s="282"/>
      <c r="O1396" s="283"/>
      <c r="P1396" s="283"/>
      <c r="Q1396" s="284"/>
      <c r="R1396" s="285"/>
      <c r="S1396" s="284"/>
      <c r="T1396" s="286" t="s">
        <v>623</v>
      </c>
      <c r="U1396" s="291" t="s">
        <v>3366</v>
      </c>
      <c r="V1396" s="135"/>
      <c r="W1396" s="276" t="s">
        <v>8745</v>
      </c>
    </row>
    <row r="1397" spans="1:23" s="272" customFormat="1" ht="18" customHeight="1" x14ac:dyDescent="0.3">
      <c r="A1397" s="295" t="s">
        <v>3627</v>
      </c>
      <c r="B1397" s="8">
        <v>5157899</v>
      </c>
      <c r="C1397" s="277" t="s">
        <v>8778</v>
      </c>
      <c r="D1397" s="293">
        <v>44797</v>
      </c>
      <c r="E1397" s="279" t="s">
        <v>594</v>
      </c>
      <c r="F1397" s="327">
        <v>44795</v>
      </c>
      <c r="G1397" s="328" t="s">
        <v>8701</v>
      </c>
      <c r="H1397" s="328" t="s">
        <v>4712</v>
      </c>
      <c r="I1397" s="281" t="s">
        <v>17</v>
      </c>
      <c r="J1397" s="285" t="s">
        <v>18</v>
      </c>
      <c r="K1397" s="281" t="s">
        <v>9005</v>
      </c>
      <c r="L1397" s="328" t="s">
        <v>20</v>
      </c>
      <c r="M1397" s="328" t="s">
        <v>8702</v>
      </c>
      <c r="N1397" s="282">
        <v>44804</v>
      </c>
      <c r="O1397" s="283">
        <v>44800</v>
      </c>
      <c r="P1397" s="283">
        <v>44797</v>
      </c>
      <c r="Q1397" s="284">
        <v>44800</v>
      </c>
      <c r="R1397" s="285"/>
      <c r="S1397" s="284"/>
      <c r="T1397" s="286"/>
      <c r="U1397" s="291" t="s">
        <v>3366</v>
      </c>
      <c r="V1397" s="291" t="s">
        <v>3366</v>
      </c>
      <c r="W1397" s="276" t="s">
        <v>8746</v>
      </c>
    </row>
    <row r="1398" spans="1:23" s="272" customFormat="1" ht="18" customHeight="1" x14ac:dyDescent="0.3">
      <c r="A1398" s="295" t="s">
        <v>5</v>
      </c>
      <c r="B1398" s="83" t="s">
        <v>319</v>
      </c>
      <c r="C1398" s="277" t="s">
        <v>8705</v>
      </c>
      <c r="D1398" s="293">
        <v>44805</v>
      </c>
      <c r="E1398" s="279"/>
      <c r="F1398" s="327">
        <v>44795</v>
      </c>
      <c r="G1398" s="328" t="s">
        <v>8703</v>
      </c>
      <c r="H1398" s="328" t="s">
        <v>6337</v>
      </c>
      <c r="I1398" s="281" t="s">
        <v>4644</v>
      </c>
      <c r="J1398" s="285" t="s">
        <v>45</v>
      </c>
      <c r="K1398" s="281" t="s">
        <v>9009</v>
      </c>
      <c r="L1398" s="328" t="s">
        <v>74</v>
      </c>
      <c r="M1398" s="328" t="s">
        <v>8704</v>
      </c>
      <c r="N1398" s="282"/>
      <c r="O1398" s="283"/>
      <c r="P1398" s="283"/>
      <c r="Q1398" s="284"/>
      <c r="R1398" s="285"/>
      <c r="S1398" s="284"/>
      <c r="T1398" s="286" t="s">
        <v>623</v>
      </c>
      <c r="U1398" s="291" t="s">
        <v>3366</v>
      </c>
      <c r="V1398" s="135"/>
      <c r="W1398" s="276" t="s">
        <v>8747</v>
      </c>
    </row>
    <row r="1399" spans="1:23" s="272" customFormat="1" ht="18" customHeight="1" x14ac:dyDescent="0.3">
      <c r="A1399" s="295" t="s">
        <v>5</v>
      </c>
      <c r="B1399" s="83" t="s">
        <v>319</v>
      </c>
      <c r="C1399" s="277" t="s">
        <v>8705</v>
      </c>
      <c r="D1399" s="293">
        <v>44796</v>
      </c>
      <c r="E1399" s="279"/>
      <c r="F1399" s="327">
        <v>44795</v>
      </c>
      <c r="G1399" s="328" t="s">
        <v>8706</v>
      </c>
      <c r="H1399" s="328" t="s">
        <v>4738</v>
      </c>
      <c r="I1399" s="281" t="s">
        <v>2454</v>
      </c>
      <c r="J1399" s="285" t="s">
        <v>626</v>
      </c>
      <c r="K1399" s="281" t="s">
        <v>9003</v>
      </c>
      <c r="L1399" s="328" t="s">
        <v>52</v>
      </c>
      <c r="M1399" s="328" t="s">
        <v>8707</v>
      </c>
      <c r="N1399" s="282"/>
      <c r="O1399" s="283"/>
      <c r="P1399" s="283"/>
      <c r="Q1399" s="284"/>
      <c r="R1399" s="285"/>
      <c r="S1399" s="284"/>
      <c r="T1399" s="286" t="s">
        <v>623</v>
      </c>
      <c r="U1399" s="291" t="s">
        <v>3366</v>
      </c>
      <c r="V1399" s="135"/>
      <c r="W1399" s="276" t="s">
        <v>8748</v>
      </c>
    </row>
    <row r="1400" spans="1:23" s="272" customFormat="1" ht="18" customHeight="1" x14ac:dyDescent="0.3">
      <c r="A1400" s="295" t="s">
        <v>5</v>
      </c>
      <c r="B1400" s="83" t="s">
        <v>319</v>
      </c>
      <c r="C1400" s="277"/>
      <c r="D1400" s="293"/>
      <c r="E1400" s="279"/>
      <c r="F1400" s="327">
        <v>44795</v>
      </c>
      <c r="G1400" s="328" t="s">
        <v>8708</v>
      </c>
      <c r="H1400" s="328" t="s">
        <v>4150</v>
      </c>
      <c r="I1400" s="281" t="s">
        <v>17</v>
      </c>
      <c r="J1400" s="285" t="s">
        <v>626</v>
      </c>
      <c r="K1400" s="281" t="s">
        <v>9003</v>
      </c>
      <c r="L1400" s="328" t="s">
        <v>87</v>
      </c>
      <c r="M1400" s="328" t="s">
        <v>8709</v>
      </c>
      <c r="N1400" s="282"/>
      <c r="O1400" s="283"/>
      <c r="P1400" s="283"/>
      <c r="Q1400" s="284"/>
      <c r="R1400" s="285"/>
      <c r="S1400" s="284"/>
      <c r="T1400" s="286" t="s">
        <v>623</v>
      </c>
      <c r="U1400" s="291" t="s">
        <v>3366</v>
      </c>
      <c r="V1400" s="135"/>
      <c r="W1400" s="276" t="s">
        <v>8749</v>
      </c>
    </row>
    <row r="1401" spans="1:23" s="272" customFormat="1" ht="18" customHeight="1" x14ac:dyDescent="0.3">
      <c r="A1401" s="295" t="s">
        <v>3627</v>
      </c>
      <c r="B1401" s="8">
        <v>5140689</v>
      </c>
      <c r="C1401" s="277" t="s">
        <v>8690</v>
      </c>
      <c r="D1401" s="293">
        <v>44796</v>
      </c>
      <c r="E1401" s="279" t="s">
        <v>8466</v>
      </c>
      <c r="F1401" s="327">
        <v>44795</v>
      </c>
      <c r="G1401" s="328" t="s">
        <v>8710</v>
      </c>
      <c r="H1401" s="328" t="s">
        <v>37</v>
      </c>
      <c r="I1401" s="281" t="s">
        <v>685</v>
      </c>
      <c r="J1401" s="285" t="s">
        <v>45</v>
      </c>
      <c r="K1401" s="281" t="s">
        <v>9009</v>
      </c>
      <c r="L1401" s="328" t="s">
        <v>20</v>
      </c>
      <c r="M1401" s="328" t="s">
        <v>8711</v>
      </c>
      <c r="N1401" s="282">
        <v>0</v>
      </c>
      <c r="O1401" s="283">
        <v>44804</v>
      </c>
      <c r="P1401" s="283">
        <v>44796</v>
      </c>
      <c r="Q1401" s="284">
        <v>44804</v>
      </c>
      <c r="R1401" s="285"/>
      <c r="S1401" s="284"/>
      <c r="T1401" s="286" t="s">
        <v>605</v>
      </c>
      <c r="U1401" s="291" t="s">
        <v>3366</v>
      </c>
      <c r="V1401" s="135"/>
      <c r="W1401" s="276" t="s">
        <v>8750</v>
      </c>
    </row>
    <row r="1402" spans="1:23" s="272" customFormat="1" ht="18" customHeight="1" x14ac:dyDescent="0.3">
      <c r="A1402" s="295" t="s">
        <v>5</v>
      </c>
      <c r="B1402" s="83" t="s">
        <v>319</v>
      </c>
      <c r="C1402" s="277"/>
      <c r="D1402" s="293"/>
      <c r="E1402" s="279"/>
      <c r="F1402" s="327">
        <v>44795</v>
      </c>
      <c r="G1402" s="328" t="s">
        <v>8712</v>
      </c>
      <c r="H1402" s="328" t="s">
        <v>4712</v>
      </c>
      <c r="I1402" s="281" t="s">
        <v>17</v>
      </c>
      <c r="J1402" s="285" t="s">
        <v>2943</v>
      </c>
      <c r="K1402" s="281">
        <v>2400000</v>
      </c>
      <c r="L1402" s="328" t="s">
        <v>40</v>
      </c>
      <c r="M1402" s="328" t="s">
        <v>8713</v>
      </c>
      <c r="N1402" s="282"/>
      <c r="O1402" s="283"/>
      <c r="P1402" s="283"/>
      <c r="Q1402" s="284"/>
      <c r="R1402" s="285"/>
      <c r="S1402" s="284"/>
      <c r="T1402" s="286" t="s">
        <v>605</v>
      </c>
      <c r="U1402" s="291" t="s">
        <v>3366</v>
      </c>
      <c r="V1402" s="135"/>
      <c r="W1402" s="276" t="s">
        <v>8751</v>
      </c>
    </row>
    <row r="1403" spans="1:23" s="272" customFormat="1" ht="18" customHeight="1" x14ac:dyDescent="0.3">
      <c r="A1403" s="295" t="s">
        <v>5</v>
      </c>
      <c r="B1403" s="8">
        <v>5266287</v>
      </c>
      <c r="C1403" s="277" t="s">
        <v>8878</v>
      </c>
      <c r="D1403" s="293">
        <v>44802</v>
      </c>
      <c r="E1403" s="279" t="s">
        <v>594</v>
      </c>
      <c r="F1403" s="327">
        <v>44795</v>
      </c>
      <c r="G1403" s="328" t="s">
        <v>8714</v>
      </c>
      <c r="H1403" s="328" t="s">
        <v>3708</v>
      </c>
      <c r="I1403" s="281" t="s">
        <v>2454</v>
      </c>
      <c r="J1403" s="285" t="s">
        <v>18</v>
      </c>
      <c r="K1403" s="281" t="s">
        <v>9005</v>
      </c>
      <c r="L1403" s="328" t="s">
        <v>20</v>
      </c>
      <c r="M1403" s="328" t="s">
        <v>8715</v>
      </c>
      <c r="N1403" s="282">
        <v>44810</v>
      </c>
      <c r="O1403" s="283">
        <v>44807</v>
      </c>
      <c r="P1403" s="283">
        <v>44802</v>
      </c>
      <c r="Q1403" s="284">
        <v>44807</v>
      </c>
      <c r="R1403" s="285"/>
      <c r="S1403" s="284"/>
      <c r="T1403" s="286" t="s">
        <v>605</v>
      </c>
      <c r="U1403" s="291" t="s">
        <v>3366</v>
      </c>
      <c r="V1403" s="135"/>
      <c r="W1403" s="319" t="s">
        <v>8752</v>
      </c>
    </row>
    <row r="1404" spans="1:23" s="272" customFormat="1" ht="18" customHeight="1" x14ac:dyDescent="0.3">
      <c r="A1404" s="295" t="s">
        <v>5</v>
      </c>
      <c r="B1404" s="83" t="s">
        <v>319</v>
      </c>
      <c r="C1404" s="277"/>
      <c r="D1404" s="293"/>
      <c r="E1404" s="279"/>
      <c r="F1404" s="327">
        <v>44795</v>
      </c>
      <c r="G1404" s="328" t="s">
        <v>8716</v>
      </c>
      <c r="H1404" s="328" t="s">
        <v>6043</v>
      </c>
      <c r="I1404" s="281" t="s">
        <v>4644</v>
      </c>
      <c r="J1404" s="285" t="s">
        <v>18</v>
      </c>
      <c r="K1404" s="281" t="s">
        <v>9005</v>
      </c>
      <c r="L1404" s="328" t="s">
        <v>20</v>
      </c>
      <c r="M1404" s="328" t="s">
        <v>8717</v>
      </c>
      <c r="N1404" s="282"/>
      <c r="O1404" s="283"/>
      <c r="P1404" s="283"/>
      <c r="Q1404" s="284"/>
      <c r="R1404" s="285"/>
      <c r="S1404" s="284"/>
      <c r="T1404" s="286" t="s">
        <v>623</v>
      </c>
      <c r="U1404" s="291" t="s">
        <v>3366</v>
      </c>
      <c r="V1404" s="135"/>
      <c r="W1404" s="319" t="s">
        <v>8753</v>
      </c>
    </row>
    <row r="1405" spans="1:23" s="272" customFormat="1" ht="18" customHeight="1" x14ac:dyDescent="0.35">
      <c r="A1405" s="295" t="s">
        <v>3627</v>
      </c>
      <c r="B1405" s="8">
        <v>5241238</v>
      </c>
      <c r="C1405" s="277" t="s">
        <v>8779</v>
      </c>
      <c r="D1405" s="293">
        <v>44796</v>
      </c>
      <c r="E1405" s="279" t="s">
        <v>594</v>
      </c>
      <c r="F1405" s="327">
        <v>44795</v>
      </c>
      <c r="G1405" s="330" t="s">
        <v>8783</v>
      </c>
      <c r="H1405" s="328" t="s">
        <v>102</v>
      </c>
      <c r="I1405" s="281" t="s">
        <v>685</v>
      </c>
      <c r="J1405" s="285" t="s">
        <v>18</v>
      </c>
      <c r="K1405" s="281" t="s">
        <v>9005</v>
      </c>
      <c r="L1405" s="328" t="s">
        <v>87</v>
      </c>
      <c r="M1405" s="11" t="s">
        <v>8784</v>
      </c>
      <c r="N1405" s="282">
        <v>44806</v>
      </c>
      <c r="O1405" s="283">
        <v>44803</v>
      </c>
      <c r="P1405" s="283">
        <v>44797</v>
      </c>
      <c r="Q1405" s="284">
        <v>44803</v>
      </c>
      <c r="R1405" s="285"/>
      <c r="S1405" s="284"/>
      <c r="T1405" s="286" t="s">
        <v>623</v>
      </c>
      <c r="U1405" s="291" t="s">
        <v>3366</v>
      </c>
      <c r="V1405" s="135"/>
      <c r="W1405" s="276" t="s">
        <v>8754</v>
      </c>
    </row>
    <row r="1406" spans="1:23" s="272" customFormat="1" ht="18" customHeight="1" x14ac:dyDescent="0.3">
      <c r="A1406" s="295" t="s">
        <v>3627</v>
      </c>
      <c r="B1406" s="8">
        <v>5224711</v>
      </c>
      <c r="C1406" s="277" t="s">
        <v>8780</v>
      </c>
      <c r="D1406" s="293">
        <v>44796</v>
      </c>
      <c r="E1406" s="279" t="s">
        <v>594</v>
      </c>
      <c r="F1406" s="327">
        <v>44796</v>
      </c>
      <c r="G1406" s="328" t="s">
        <v>8755</v>
      </c>
      <c r="H1406" s="328" t="s">
        <v>6186</v>
      </c>
      <c r="I1406" s="281" t="s">
        <v>8538</v>
      </c>
      <c r="J1406" s="285" t="s">
        <v>18</v>
      </c>
      <c r="K1406" s="281" t="s">
        <v>9005</v>
      </c>
      <c r="L1406" s="328" t="s">
        <v>20</v>
      </c>
      <c r="M1406" s="328" t="s">
        <v>8756</v>
      </c>
      <c r="N1406" s="282">
        <v>44799</v>
      </c>
      <c r="O1406" s="283">
        <v>44797</v>
      </c>
      <c r="P1406" s="283">
        <v>44796</v>
      </c>
      <c r="Q1406" s="284">
        <v>44797</v>
      </c>
      <c r="R1406" s="285"/>
      <c r="S1406" s="284"/>
      <c r="T1406" s="286" t="s">
        <v>605</v>
      </c>
      <c r="U1406" s="291" t="s">
        <v>3366</v>
      </c>
      <c r="V1406" s="291" t="s">
        <v>3366</v>
      </c>
      <c r="W1406" s="276" t="s">
        <v>8757</v>
      </c>
    </row>
    <row r="1407" spans="1:23" s="272" customFormat="1" ht="18" customHeight="1" x14ac:dyDescent="0.3">
      <c r="A1407" s="295" t="s">
        <v>3627</v>
      </c>
      <c r="B1407" s="8">
        <v>5144771</v>
      </c>
      <c r="C1407" s="277" t="s">
        <v>8722</v>
      </c>
      <c r="D1407" s="293">
        <v>44797</v>
      </c>
      <c r="E1407" s="279" t="s">
        <v>594</v>
      </c>
      <c r="F1407" s="327">
        <v>44796</v>
      </c>
      <c r="G1407" s="328" t="s">
        <v>8758</v>
      </c>
      <c r="H1407" s="328" t="s">
        <v>92</v>
      </c>
      <c r="I1407" s="281" t="s">
        <v>2454</v>
      </c>
      <c r="J1407" s="285" t="s">
        <v>18</v>
      </c>
      <c r="K1407" s="281" t="s">
        <v>9005</v>
      </c>
      <c r="L1407" s="328" t="s">
        <v>20</v>
      </c>
      <c r="M1407" s="328" t="s">
        <v>8759</v>
      </c>
      <c r="N1407" s="282">
        <v>44804</v>
      </c>
      <c r="O1407" s="283">
        <v>44800</v>
      </c>
      <c r="P1407" s="283">
        <v>44797</v>
      </c>
      <c r="Q1407" s="284">
        <v>44802</v>
      </c>
      <c r="R1407" s="285"/>
      <c r="S1407" s="284"/>
      <c r="T1407" s="286" t="s">
        <v>605</v>
      </c>
      <c r="U1407" s="291" t="s">
        <v>3366</v>
      </c>
      <c r="V1407" s="291" t="s">
        <v>3366</v>
      </c>
      <c r="W1407" s="276" t="s">
        <v>8760</v>
      </c>
    </row>
    <row r="1408" spans="1:23" s="272" customFormat="1" ht="18" customHeight="1" x14ac:dyDescent="0.3">
      <c r="A1408" s="295" t="s">
        <v>5</v>
      </c>
      <c r="B1408" s="83" t="s">
        <v>319</v>
      </c>
      <c r="C1408" s="277"/>
      <c r="D1408" s="293"/>
      <c r="E1408" s="279"/>
      <c r="F1408" s="327">
        <v>44796</v>
      </c>
      <c r="G1408" s="328" t="s">
        <v>8761</v>
      </c>
      <c r="H1408" s="328" t="s">
        <v>4738</v>
      </c>
      <c r="I1408" s="281" t="s">
        <v>2454</v>
      </c>
      <c r="J1408" s="285" t="s">
        <v>18</v>
      </c>
      <c r="K1408" s="281" t="s">
        <v>9005</v>
      </c>
      <c r="L1408" s="328" t="s">
        <v>11</v>
      </c>
      <c r="M1408" s="328" t="s">
        <v>8762</v>
      </c>
      <c r="N1408" s="282"/>
      <c r="O1408" s="283"/>
      <c r="P1408" s="283"/>
      <c r="Q1408" s="284"/>
      <c r="R1408" s="285"/>
      <c r="S1408" s="284"/>
      <c r="T1408" s="286" t="s">
        <v>605</v>
      </c>
      <c r="U1408" s="291" t="s">
        <v>3366</v>
      </c>
      <c r="V1408" s="135"/>
      <c r="W1408" s="319" t="s">
        <v>8763</v>
      </c>
    </row>
    <row r="1409" spans="1:23" s="272" customFormat="1" ht="18" customHeight="1" x14ac:dyDescent="0.3">
      <c r="A1409" s="295" t="s">
        <v>5</v>
      </c>
      <c r="B1409" s="83" t="s">
        <v>319</v>
      </c>
      <c r="C1409" s="277"/>
      <c r="D1409" s="293"/>
      <c r="E1409" s="279"/>
      <c r="F1409" s="327">
        <v>44796</v>
      </c>
      <c r="G1409" s="328" t="s">
        <v>8764</v>
      </c>
      <c r="H1409" s="328" t="s">
        <v>92</v>
      </c>
      <c r="I1409" s="281" t="s">
        <v>2454</v>
      </c>
      <c r="J1409" s="285" t="s">
        <v>18</v>
      </c>
      <c r="K1409" s="281" t="s">
        <v>9005</v>
      </c>
      <c r="L1409" s="328" t="s">
        <v>11</v>
      </c>
      <c r="M1409" s="328" t="s">
        <v>8765</v>
      </c>
      <c r="N1409" s="282"/>
      <c r="O1409" s="283"/>
      <c r="P1409" s="283"/>
      <c r="Q1409" s="284"/>
      <c r="R1409" s="285"/>
      <c r="S1409" s="284"/>
      <c r="T1409" s="286" t="s">
        <v>605</v>
      </c>
      <c r="U1409" s="291" t="s">
        <v>3366</v>
      </c>
      <c r="V1409" s="135"/>
      <c r="W1409" s="276" t="s">
        <v>7256</v>
      </c>
    </row>
    <row r="1410" spans="1:23" s="272" customFormat="1" ht="18" customHeight="1" x14ac:dyDescent="0.3">
      <c r="A1410" s="295" t="s">
        <v>3627</v>
      </c>
      <c r="B1410" s="86">
        <v>5274577</v>
      </c>
      <c r="C1410" s="277" t="s">
        <v>8879</v>
      </c>
      <c r="D1410" s="293">
        <v>44804</v>
      </c>
      <c r="E1410" s="279" t="s">
        <v>8466</v>
      </c>
      <c r="F1410" s="327">
        <v>44796</v>
      </c>
      <c r="G1410" s="328" t="s">
        <v>8766</v>
      </c>
      <c r="H1410" s="328" t="s">
        <v>3708</v>
      </c>
      <c r="I1410" s="281" t="s">
        <v>2454</v>
      </c>
      <c r="J1410" s="285" t="s">
        <v>18</v>
      </c>
      <c r="K1410" s="281" t="s">
        <v>9005</v>
      </c>
      <c r="L1410" s="328" t="s">
        <v>20</v>
      </c>
      <c r="M1410" s="328" t="s">
        <v>8767</v>
      </c>
      <c r="N1410" s="282">
        <v>0</v>
      </c>
      <c r="O1410" s="283">
        <v>44804</v>
      </c>
      <c r="P1410" s="283">
        <v>44804</v>
      </c>
      <c r="Q1410" s="284">
        <v>44807</v>
      </c>
      <c r="R1410" s="285"/>
      <c r="S1410" s="284"/>
      <c r="T1410" s="286" t="s">
        <v>605</v>
      </c>
      <c r="U1410" s="291" t="s">
        <v>3366</v>
      </c>
      <c r="V1410" s="135"/>
      <c r="W1410" s="276" t="s">
        <v>8768</v>
      </c>
    </row>
    <row r="1411" spans="1:23" s="272" customFormat="1" ht="18" customHeight="1" x14ac:dyDescent="0.35">
      <c r="A1411" s="295" t="s">
        <v>3627</v>
      </c>
      <c r="B1411" s="83">
        <v>5263449</v>
      </c>
      <c r="C1411" s="277" t="s">
        <v>8803</v>
      </c>
      <c r="D1411" s="293">
        <v>44797</v>
      </c>
      <c r="E1411" s="279" t="s">
        <v>594</v>
      </c>
      <c r="F1411" s="327">
        <v>44797</v>
      </c>
      <c r="G1411" s="11" t="s">
        <v>8785</v>
      </c>
      <c r="H1411" s="11" t="s">
        <v>232</v>
      </c>
      <c r="I1411" s="281" t="s">
        <v>8863</v>
      </c>
      <c r="J1411" s="285" t="s">
        <v>45</v>
      </c>
      <c r="K1411" s="281" t="s">
        <v>9009</v>
      </c>
      <c r="L1411" s="11" t="s">
        <v>438</v>
      </c>
      <c r="M1411" s="11" t="s">
        <v>8786</v>
      </c>
      <c r="N1411" s="282">
        <v>44808</v>
      </c>
      <c r="O1411" s="283">
        <v>44803</v>
      </c>
      <c r="P1411" s="283">
        <v>44797</v>
      </c>
      <c r="Q1411" s="284">
        <v>44803</v>
      </c>
      <c r="R1411" s="285"/>
      <c r="S1411" s="284"/>
      <c r="T1411" s="286" t="s">
        <v>605</v>
      </c>
      <c r="U1411" s="291" t="s">
        <v>3366</v>
      </c>
      <c r="V1411" s="135"/>
      <c r="W1411" s="276" t="s">
        <v>8923</v>
      </c>
    </row>
    <row r="1412" spans="1:23" s="272" customFormat="1" ht="18" customHeight="1" x14ac:dyDescent="0.35">
      <c r="A1412" s="295" t="s">
        <v>3627</v>
      </c>
      <c r="B1412" s="11">
        <v>5214228</v>
      </c>
      <c r="C1412" s="277" t="s">
        <v>8880</v>
      </c>
      <c r="D1412" s="293">
        <v>44799</v>
      </c>
      <c r="E1412" s="279" t="s">
        <v>594</v>
      </c>
      <c r="F1412" s="327">
        <v>44797</v>
      </c>
      <c r="G1412" s="11" t="s">
        <v>8787</v>
      </c>
      <c r="H1412" s="11" t="s">
        <v>6043</v>
      </c>
      <c r="I1412" s="281" t="s">
        <v>4644</v>
      </c>
      <c r="J1412" s="285" t="s">
        <v>2943</v>
      </c>
      <c r="K1412" s="281">
        <v>2400000</v>
      </c>
      <c r="L1412" s="11" t="s">
        <v>87</v>
      </c>
      <c r="M1412" s="11" t="s">
        <v>8788</v>
      </c>
      <c r="N1412" s="282">
        <v>44806</v>
      </c>
      <c r="O1412" s="283">
        <v>44804</v>
      </c>
      <c r="P1412" s="283">
        <v>44799</v>
      </c>
      <c r="Q1412" s="284" t="s">
        <v>1685</v>
      </c>
      <c r="R1412" s="285"/>
      <c r="S1412" s="284"/>
      <c r="T1412" s="286" t="s">
        <v>1648</v>
      </c>
      <c r="U1412" s="291" t="s">
        <v>3366</v>
      </c>
      <c r="V1412" s="135"/>
      <c r="W1412" s="276"/>
    </row>
    <row r="1413" spans="1:23" s="272" customFormat="1" ht="18" customHeight="1" x14ac:dyDescent="0.35">
      <c r="A1413" s="295" t="s">
        <v>3627</v>
      </c>
      <c r="B1413" s="83">
        <v>5153064</v>
      </c>
      <c r="C1413" s="277" t="s">
        <v>8881</v>
      </c>
      <c r="D1413" s="293">
        <v>44803</v>
      </c>
      <c r="E1413" s="279" t="s">
        <v>594</v>
      </c>
      <c r="F1413" s="327">
        <v>44797</v>
      </c>
      <c r="G1413" s="11" t="s">
        <v>8789</v>
      </c>
      <c r="H1413" s="11" t="s">
        <v>4126</v>
      </c>
      <c r="I1413" s="281" t="s">
        <v>8538</v>
      </c>
      <c r="J1413" s="285" t="s">
        <v>626</v>
      </c>
      <c r="K1413" s="281" t="s">
        <v>9003</v>
      </c>
      <c r="L1413" s="11" t="s">
        <v>20</v>
      </c>
      <c r="M1413" s="11" t="s">
        <v>8790</v>
      </c>
      <c r="N1413" s="282">
        <v>44805</v>
      </c>
      <c r="O1413" s="283">
        <v>44803</v>
      </c>
      <c r="P1413" s="283">
        <v>44803</v>
      </c>
      <c r="Q1413" s="284">
        <v>44803</v>
      </c>
      <c r="R1413" s="285"/>
      <c r="S1413" s="284"/>
      <c r="T1413" s="286" t="s">
        <v>605</v>
      </c>
      <c r="U1413" s="291" t="s">
        <v>3366</v>
      </c>
      <c r="V1413" s="135"/>
      <c r="W1413" s="276" t="s">
        <v>8924</v>
      </c>
    </row>
    <row r="1414" spans="1:23" s="272" customFormat="1" ht="18" customHeight="1" x14ac:dyDescent="0.35">
      <c r="A1414" s="295" t="s">
        <v>5</v>
      </c>
      <c r="B1414" s="83">
        <v>5273429</v>
      </c>
      <c r="C1414" s="277" t="s">
        <v>8882</v>
      </c>
      <c r="D1414" s="293">
        <v>44803</v>
      </c>
      <c r="E1414" s="279" t="s">
        <v>8466</v>
      </c>
      <c r="F1414" s="327">
        <v>44797</v>
      </c>
      <c r="G1414" s="11" t="s">
        <v>8791</v>
      </c>
      <c r="H1414" s="11" t="s">
        <v>50</v>
      </c>
      <c r="I1414" s="281" t="s">
        <v>17</v>
      </c>
      <c r="J1414" s="285" t="s">
        <v>645</v>
      </c>
      <c r="K1414" s="281" t="s">
        <v>9002</v>
      </c>
      <c r="L1414" s="11" t="s">
        <v>20</v>
      </c>
      <c r="M1414" s="11" t="s">
        <v>8792</v>
      </c>
      <c r="N1414" s="282">
        <v>0</v>
      </c>
      <c r="O1414" s="283">
        <v>44809</v>
      </c>
      <c r="P1414" s="283">
        <v>44803</v>
      </c>
      <c r="Q1414" s="284">
        <v>44804</v>
      </c>
      <c r="R1414" s="285"/>
      <c r="S1414" s="284"/>
      <c r="T1414" s="286" t="s">
        <v>605</v>
      </c>
      <c r="U1414" s="291" t="s">
        <v>3366</v>
      </c>
      <c r="V1414" s="135"/>
      <c r="W1414" s="276" t="s">
        <v>8925</v>
      </c>
    </row>
    <row r="1415" spans="1:23" s="272" customFormat="1" ht="18" customHeight="1" x14ac:dyDescent="0.35">
      <c r="A1415" s="295" t="s">
        <v>5</v>
      </c>
      <c r="B1415" s="83" t="s">
        <v>319</v>
      </c>
      <c r="C1415" s="277"/>
      <c r="D1415" s="293"/>
      <c r="E1415" s="279"/>
      <c r="F1415" s="327">
        <v>44797</v>
      </c>
      <c r="G1415" s="11" t="s">
        <v>8793</v>
      </c>
      <c r="H1415" s="11" t="s">
        <v>3567</v>
      </c>
      <c r="I1415" s="281" t="s">
        <v>685</v>
      </c>
      <c r="J1415" s="285" t="s">
        <v>18</v>
      </c>
      <c r="K1415" s="281" t="s">
        <v>9005</v>
      </c>
      <c r="L1415" s="11" t="s">
        <v>20</v>
      </c>
      <c r="M1415" s="11" t="s">
        <v>8794</v>
      </c>
      <c r="N1415" s="282"/>
      <c r="O1415" s="283"/>
      <c r="P1415" s="283"/>
      <c r="Q1415" s="284"/>
      <c r="R1415" s="285"/>
      <c r="S1415" s="284"/>
      <c r="T1415" s="286" t="s">
        <v>623</v>
      </c>
      <c r="U1415" s="291" t="s">
        <v>3366</v>
      </c>
      <c r="V1415" s="135"/>
      <c r="W1415" s="276" t="s">
        <v>8926</v>
      </c>
    </row>
    <row r="1416" spans="1:23" s="272" customFormat="1" ht="18" customHeight="1" x14ac:dyDescent="0.35">
      <c r="A1416" s="295" t="s">
        <v>5</v>
      </c>
      <c r="B1416" s="83" t="s">
        <v>319</v>
      </c>
      <c r="C1416" s="277"/>
      <c r="D1416" s="293"/>
      <c r="E1416" s="279"/>
      <c r="F1416" s="327">
        <v>44797</v>
      </c>
      <c r="G1416" s="11" t="s">
        <v>8795</v>
      </c>
      <c r="H1416" s="11" t="s">
        <v>137</v>
      </c>
      <c r="I1416" s="281" t="s">
        <v>17</v>
      </c>
      <c r="J1416" s="285" t="s">
        <v>18</v>
      </c>
      <c r="K1416" s="281" t="s">
        <v>9005</v>
      </c>
      <c r="L1416" s="84" t="s">
        <v>20</v>
      </c>
      <c r="M1416" s="11" t="s">
        <v>8796</v>
      </c>
      <c r="N1416" s="282"/>
      <c r="O1416" s="283"/>
      <c r="P1416" s="283"/>
      <c r="Q1416" s="284"/>
      <c r="R1416" s="285"/>
      <c r="S1416" s="284"/>
      <c r="T1416" s="286" t="s">
        <v>605</v>
      </c>
      <c r="U1416" s="291" t="s">
        <v>3366</v>
      </c>
      <c r="V1416" s="135"/>
      <c r="W1416" s="276"/>
    </row>
    <row r="1417" spans="1:23" s="272" customFormat="1" ht="18" customHeight="1" x14ac:dyDescent="0.35">
      <c r="A1417" s="295" t="s">
        <v>5</v>
      </c>
      <c r="B1417" s="83" t="s">
        <v>319</v>
      </c>
      <c r="C1417" s="277"/>
      <c r="D1417" s="293"/>
      <c r="E1417" s="279"/>
      <c r="F1417" s="327">
        <v>44797</v>
      </c>
      <c r="G1417" s="11" t="s">
        <v>8797</v>
      </c>
      <c r="H1417" s="11" t="s">
        <v>37</v>
      </c>
      <c r="I1417" s="281" t="s">
        <v>685</v>
      </c>
      <c r="J1417" s="285" t="s">
        <v>45</v>
      </c>
      <c r="K1417" s="281" t="s">
        <v>9009</v>
      </c>
      <c r="L1417" s="11" t="s">
        <v>11</v>
      </c>
      <c r="M1417" s="11" t="s">
        <v>8798</v>
      </c>
      <c r="N1417" s="282"/>
      <c r="O1417" s="283"/>
      <c r="P1417" s="283"/>
      <c r="Q1417" s="284"/>
      <c r="R1417" s="285"/>
      <c r="S1417" s="284"/>
      <c r="T1417" s="286" t="s">
        <v>1648</v>
      </c>
      <c r="U1417" s="291" t="s">
        <v>3366</v>
      </c>
      <c r="V1417" s="135"/>
      <c r="W1417" s="276" t="s">
        <v>8927</v>
      </c>
    </row>
    <row r="1418" spans="1:23" s="272" customFormat="1" ht="18" customHeight="1" x14ac:dyDescent="0.35">
      <c r="A1418" s="295" t="s">
        <v>5</v>
      </c>
      <c r="B1418" s="83" t="s">
        <v>319</v>
      </c>
      <c r="C1418" s="277"/>
      <c r="D1418" s="293"/>
      <c r="E1418" s="279"/>
      <c r="F1418" s="327">
        <v>44797</v>
      </c>
      <c r="G1418" s="11" t="s">
        <v>8799</v>
      </c>
      <c r="H1418" s="11" t="s">
        <v>82</v>
      </c>
      <c r="I1418" s="281" t="s">
        <v>4644</v>
      </c>
      <c r="J1418" s="285" t="s">
        <v>18</v>
      </c>
      <c r="K1418" s="281" t="s">
        <v>9005</v>
      </c>
      <c r="L1418" s="11" t="s">
        <v>20</v>
      </c>
      <c r="M1418" s="11" t="s">
        <v>8800</v>
      </c>
      <c r="N1418" s="282"/>
      <c r="O1418" s="283"/>
      <c r="P1418" s="283"/>
      <c r="Q1418" s="284"/>
      <c r="R1418" s="285"/>
      <c r="S1418" s="284"/>
      <c r="T1418" s="286" t="s">
        <v>605</v>
      </c>
      <c r="U1418" s="291" t="s">
        <v>3366</v>
      </c>
      <c r="V1418" s="135"/>
      <c r="W1418" s="276"/>
    </row>
    <row r="1419" spans="1:23" s="272" customFormat="1" ht="18" customHeight="1" x14ac:dyDescent="0.35">
      <c r="A1419" s="295" t="s">
        <v>3627</v>
      </c>
      <c r="B1419" s="83">
        <v>5254327</v>
      </c>
      <c r="C1419" s="277" t="s">
        <v>8618</v>
      </c>
      <c r="D1419" s="293">
        <v>44799</v>
      </c>
      <c r="E1419" s="279" t="s">
        <v>594</v>
      </c>
      <c r="F1419" s="327">
        <v>44798</v>
      </c>
      <c r="G1419" s="11" t="s">
        <v>8804</v>
      </c>
      <c r="H1419" s="11" t="s">
        <v>4712</v>
      </c>
      <c r="I1419" s="281" t="s">
        <v>17</v>
      </c>
      <c r="J1419" s="285" t="s">
        <v>38</v>
      </c>
      <c r="K1419" s="281" t="s">
        <v>9001</v>
      </c>
      <c r="L1419" s="11" t="s">
        <v>20</v>
      </c>
      <c r="M1419" s="11" t="s">
        <v>8805</v>
      </c>
      <c r="N1419" s="282">
        <v>44805</v>
      </c>
      <c r="O1419" s="283">
        <v>44803</v>
      </c>
      <c r="P1419" s="283">
        <v>44795</v>
      </c>
      <c r="Q1419" s="284">
        <v>44803</v>
      </c>
      <c r="R1419" s="285"/>
      <c r="S1419" s="284"/>
      <c r="T1419" s="286" t="s">
        <v>605</v>
      </c>
      <c r="U1419" s="291" t="s">
        <v>3366</v>
      </c>
      <c r="V1419" s="135"/>
      <c r="W1419" s="276" t="s">
        <v>7354</v>
      </c>
    </row>
    <row r="1420" spans="1:23" s="272" customFormat="1" ht="18" customHeight="1" x14ac:dyDescent="0.35">
      <c r="A1420" s="295" t="s">
        <v>5</v>
      </c>
      <c r="B1420" s="83" t="s">
        <v>319</v>
      </c>
      <c r="C1420" s="277"/>
      <c r="D1420" s="293"/>
      <c r="E1420" s="279"/>
      <c r="F1420" s="327">
        <v>44798</v>
      </c>
      <c r="G1420" s="11" t="s">
        <v>8806</v>
      </c>
      <c r="H1420" s="11" t="s">
        <v>725</v>
      </c>
      <c r="I1420" s="281" t="s">
        <v>2454</v>
      </c>
      <c r="J1420" s="285" t="s">
        <v>45</v>
      </c>
      <c r="K1420" s="281" t="s">
        <v>9009</v>
      </c>
      <c r="L1420" s="11" t="s">
        <v>20</v>
      </c>
      <c r="M1420" s="11" t="s">
        <v>8807</v>
      </c>
      <c r="N1420" s="282"/>
      <c r="O1420" s="283"/>
      <c r="P1420" s="283"/>
      <c r="Q1420" s="284"/>
      <c r="R1420" s="285"/>
      <c r="S1420" s="284"/>
      <c r="T1420" s="286" t="s">
        <v>623</v>
      </c>
      <c r="U1420" s="291" t="s">
        <v>3366</v>
      </c>
      <c r="V1420" s="135"/>
      <c r="W1420" s="276" t="s">
        <v>8928</v>
      </c>
    </row>
    <row r="1421" spans="1:23" s="272" customFormat="1" ht="18" customHeight="1" x14ac:dyDescent="0.35">
      <c r="A1421" s="295" t="s">
        <v>1581</v>
      </c>
      <c r="B1421" s="276" t="s">
        <v>630</v>
      </c>
      <c r="C1421" s="277" t="s">
        <v>630</v>
      </c>
      <c r="D1421" s="293">
        <v>44810</v>
      </c>
      <c r="E1421" s="279" t="s">
        <v>630</v>
      </c>
      <c r="F1421" s="327">
        <v>44798</v>
      </c>
      <c r="G1421" s="11" t="s">
        <v>8808</v>
      </c>
      <c r="H1421" s="11" t="s">
        <v>3708</v>
      </c>
      <c r="I1421" s="281" t="s">
        <v>2454</v>
      </c>
      <c r="J1421" s="285" t="s">
        <v>626</v>
      </c>
      <c r="K1421" s="281" t="s">
        <v>9003</v>
      </c>
      <c r="L1421" s="11" t="s">
        <v>20</v>
      </c>
      <c r="M1421" s="11" t="s">
        <v>8809</v>
      </c>
      <c r="N1421" s="282" t="s">
        <v>1253</v>
      </c>
      <c r="O1421" s="283" t="s">
        <v>1253</v>
      </c>
      <c r="P1421" s="283" t="s">
        <v>1253</v>
      </c>
      <c r="Q1421" s="284" t="s">
        <v>1253</v>
      </c>
      <c r="R1421" s="285"/>
      <c r="S1421" s="284"/>
      <c r="T1421" s="286" t="s">
        <v>605</v>
      </c>
      <c r="U1421" s="291" t="s">
        <v>3366</v>
      </c>
      <c r="V1421" s="135"/>
      <c r="W1421" s="276" t="s">
        <v>8929</v>
      </c>
    </row>
    <row r="1422" spans="1:23" s="272" customFormat="1" ht="18" customHeight="1" x14ac:dyDescent="0.35">
      <c r="A1422" s="295" t="s">
        <v>5</v>
      </c>
      <c r="B1422" s="83">
        <v>5273427</v>
      </c>
      <c r="C1422" s="277" t="s">
        <v>8883</v>
      </c>
      <c r="D1422" s="293">
        <v>44803</v>
      </c>
      <c r="E1422" s="279" t="s">
        <v>594</v>
      </c>
      <c r="F1422" s="327">
        <v>44798</v>
      </c>
      <c r="G1422" s="11" t="s">
        <v>8810</v>
      </c>
      <c r="H1422" s="11" t="s">
        <v>57</v>
      </c>
      <c r="I1422" s="281" t="s">
        <v>8538</v>
      </c>
      <c r="J1422" s="285" t="s">
        <v>18</v>
      </c>
      <c r="K1422" s="281" t="s">
        <v>9005</v>
      </c>
      <c r="L1422" s="11" t="s">
        <v>20</v>
      </c>
      <c r="M1422" s="11" t="s">
        <v>8811</v>
      </c>
      <c r="N1422" s="282">
        <v>44810</v>
      </c>
      <c r="O1422" s="283">
        <v>44809</v>
      </c>
      <c r="P1422" s="283">
        <v>44804</v>
      </c>
      <c r="Q1422" s="284">
        <v>44807</v>
      </c>
      <c r="R1422" s="285"/>
      <c r="S1422" s="284"/>
      <c r="T1422" s="286" t="s">
        <v>609</v>
      </c>
      <c r="U1422" s="291" t="s">
        <v>3366</v>
      </c>
      <c r="V1422" s="135"/>
      <c r="W1422" s="276" t="s">
        <v>8930</v>
      </c>
    </row>
    <row r="1423" spans="1:23" s="272" customFormat="1" ht="18" customHeight="1" x14ac:dyDescent="0.35">
      <c r="A1423" s="295" t="s">
        <v>5</v>
      </c>
      <c r="B1423" s="83" t="s">
        <v>319</v>
      </c>
      <c r="C1423" s="277" t="s">
        <v>3626</v>
      </c>
      <c r="D1423" s="293">
        <v>44803</v>
      </c>
      <c r="E1423" s="279"/>
      <c r="F1423" s="327">
        <v>44798</v>
      </c>
      <c r="G1423" s="11" t="s">
        <v>8812</v>
      </c>
      <c r="H1423" s="11" t="s">
        <v>6337</v>
      </c>
      <c r="I1423" s="281" t="s">
        <v>4644</v>
      </c>
      <c r="J1423" s="285" t="s">
        <v>38</v>
      </c>
      <c r="K1423" s="281" t="s">
        <v>9001</v>
      </c>
      <c r="L1423" s="11" t="s">
        <v>40</v>
      </c>
      <c r="M1423" s="11" t="s">
        <v>8813</v>
      </c>
      <c r="N1423" s="282"/>
      <c r="O1423" s="283"/>
      <c r="P1423" s="283"/>
      <c r="Q1423" s="284"/>
      <c r="R1423" s="285"/>
      <c r="S1423" s="284"/>
      <c r="T1423" s="286" t="s">
        <v>623</v>
      </c>
      <c r="U1423" s="291" t="s">
        <v>3366</v>
      </c>
      <c r="V1423" s="135"/>
      <c r="W1423" s="276" t="s">
        <v>8931</v>
      </c>
    </row>
    <row r="1424" spans="1:23" s="272" customFormat="1" ht="18" customHeight="1" x14ac:dyDescent="0.35">
      <c r="A1424" s="295" t="s">
        <v>3627</v>
      </c>
      <c r="B1424" s="83">
        <v>5214818</v>
      </c>
      <c r="C1424" s="277" t="s">
        <v>8837</v>
      </c>
      <c r="D1424" s="293">
        <v>44799</v>
      </c>
      <c r="E1424" s="279" t="s">
        <v>594</v>
      </c>
      <c r="F1424" s="327">
        <v>44799</v>
      </c>
      <c r="G1424" s="11" t="s">
        <v>4277</v>
      </c>
      <c r="H1424" s="11" t="s">
        <v>4126</v>
      </c>
      <c r="I1424" s="281" t="s">
        <v>8538</v>
      </c>
      <c r="J1424" s="285" t="s">
        <v>38</v>
      </c>
      <c r="K1424" s="281" t="s">
        <v>9001</v>
      </c>
      <c r="L1424" s="11" t="s">
        <v>20</v>
      </c>
      <c r="M1424" s="11" t="s">
        <v>4278</v>
      </c>
      <c r="N1424" s="282">
        <v>44804</v>
      </c>
      <c r="O1424" s="283">
        <v>44803</v>
      </c>
      <c r="P1424" s="283">
        <v>44802</v>
      </c>
      <c r="Q1424" s="284">
        <v>44803</v>
      </c>
      <c r="R1424" s="285"/>
      <c r="S1424" s="284"/>
      <c r="T1424" s="286" t="s">
        <v>623</v>
      </c>
      <c r="U1424" s="291" t="s">
        <v>3366</v>
      </c>
      <c r="V1424" s="291" t="s">
        <v>3366</v>
      </c>
      <c r="W1424" s="276" t="s">
        <v>8932</v>
      </c>
    </row>
    <row r="1425" spans="1:23" s="272" customFormat="1" ht="18" customHeight="1" x14ac:dyDescent="0.35">
      <c r="A1425" s="295" t="s">
        <v>5</v>
      </c>
      <c r="B1425" s="83">
        <v>5283883</v>
      </c>
      <c r="C1425" s="277" t="s">
        <v>8998</v>
      </c>
      <c r="D1425" s="293">
        <v>44810</v>
      </c>
      <c r="E1425" s="279" t="s">
        <v>8468</v>
      </c>
      <c r="F1425" s="327">
        <v>44799</v>
      </c>
      <c r="G1425" s="11" t="s">
        <v>8826</v>
      </c>
      <c r="H1425" s="11" t="s">
        <v>3708</v>
      </c>
      <c r="I1425" s="281" t="s">
        <v>2454</v>
      </c>
      <c r="J1425" s="285" t="s">
        <v>626</v>
      </c>
      <c r="K1425" s="281" t="s">
        <v>9003</v>
      </c>
      <c r="L1425" s="11" t="s">
        <v>20</v>
      </c>
      <c r="M1425" s="11" t="s">
        <v>8827</v>
      </c>
      <c r="N1425" s="282">
        <v>0</v>
      </c>
      <c r="O1425" s="283"/>
      <c r="P1425" s="283"/>
      <c r="Q1425" s="284"/>
      <c r="R1425" s="285"/>
      <c r="S1425" s="284"/>
      <c r="T1425" s="286" t="s">
        <v>605</v>
      </c>
      <c r="U1425" s="291" t="s">
        <v>3366</v>
      </c>
      <c r="V1425" s="135"/>
      <c r="W1425" s="276" t="s">
        <v>8933</v>
      </c>
    </row>
    <row r="1426" spans="1:23" s="272" customFormat="1" ht="18" customHeight="1" x14ac:dyDescent="0.35">
      <c r="A1426" s="295" t="s">
        <v>5</v>
      </c>
      <c r="B1426" s="86">
        <v>5257960</v>
      </c>
      <c r="C1426" s="277" t="s">
        <v>8685</v>
      </c>
      <c r="D1426" s="293">
        <v>44804</v>
      </c>
      <c r="E1426" s="279" t="s">
        <v>8466</v>
      </c>
      <c r="F1426" s="327">
        <v>44799</v>
      </c>
      <c r="G1426" s="11" t="s">
        <v>8828</v>
      </c>
      <c r="H1426" s="11" t="s">
        <v>7474</v>
      </c>
      <c r="I1426" s="281" t="s">
        <v>4644</v>
      </c>
      <c r="J1426" s="285" t="s">
        <v>645</v>
      </c>
      <c r="K1426" s="281" t="s">
        <v>9002</v>
      </c>
      <c r="L1426" s="11" t="s">
        <v>20</v>
      </c>
      <c r="M1426" s="11" t="s">
        <v>8829</v>
      </c>
      <c r="N1426" s="282">
        <v>0</v>
      </c>
      <c r="O1426" s="283">
        <v>44809</v>
      </c>
      <c r="P1426" s="283">
        <v>44804</v>
      </c>
      <c r="Q1426" s="284">
        <v>44807</v>
      </c>
      <c r="R1426" s="285"/>
      <c r="S1426" s="284"/>
      <c r="T1426" s="286" t="s">
        <v>2564</v>
      </c>
      <c r="U1426" s="291" t="s">
        <v>3366</v>
      </c>
      <c r="V1426" s="135"/>
      <c r="W1426" s="276" t="s">
        <v>8934</v>
      </c>
    </row>
    <row r="1427" spans="1:23" s="272" customFormat="1" ht="18" customHeight="1" x14ac:dyDescent="0.35">
      <c r="A1427" s="295" t="s">
        <v>3627</v>
      </c>
      <c r="B1427" s="83">
        <v>5273441</v>
      </c>
      <c r="C1427" s="277" t="s">
        <v>8838</v>
      </c>
      <c r="D1427" s="293">
        <v>44799</v>
      </c>
      <c r="E1427" s="279" t="s">
        <v>594</v>
      </c>
      <c r="F1427" s="327">
        <v>44799</v>
      </c>
      <c r="G1427" s="11" t="s">
        <v>8830</v>
      </c>
      <c r="H1427" s="11" t="s">
        <v>37</v>
      </c>
      <c r="I1427" s="281" t="s">
        <v>685</v>
      </c>
      <c r="J1427" s="285" t="s">
        <v>645</v>
      </c>
      <c r="K1427" s="281" t="s">
        <v>9002</v>
      </c>
      <c r="L1427" s="11" t="s">
        <v>27</v>
      </c>
      <c r="M1427" s="11" t="s">
        <v>8831</v>
      </c>
      <c r="N1427" s="282">
        <v>44804</v>
      </c>
      <c r="O1427" s="283">
        <v>44803</v>
      </c>
      <c r="P1427" s="283">
        <v>44799</v>
      </c>
      <c r="Q1427" s="284">
        <v>44803</v>
      </c>
      <c r="R1427" s="285"/>
      <c r="S1427" s="284"/>
      <c r="T1427" s="286" t="s">
        <v>609</v>
      </c>
      <c r="U1427" s="291" t="s">
        <v>3366</v>
      </c>
      <c r="V1427" s="291" t="s">
        <v>3366</v>
      </c>
      <c r="W1427" s="276" t="s">
        <v>8935</v>
      </c>
    </row>
    <row r="1428" spans="1:23" s="272" customFormat="1" ht="18" customHeight="1" x14ac:dyDescent="0.35">
      <c r="A1428" s="295" t="s">
        <v>5</v>
      </c>
      <c r="B1428" s="83" t="s">
        <v>319</v>
      </c>
      <c r="C1428" s="277"/>
      <c r="D1428" s="293"/>
      <c r="E1428" s="279"/>
      <c r="F1428" s="327">
        <v>44800</v>
      </c>
      <c r="G1428" s="11" t="s">
        <v>8840</v>
      </c>
      <c r="H1428" s="11" t="s">
        <v>102</v>
      </c>
      <c r="I1428" s="281" t="s">
        <v>685</v>
      </c>
      <c r="J1428" s="285" t="s">
        <v>18</v>
      </c>
      <c r="K1428" s="281" t="s">
        <v>9005</v>
      </c>
      <c r="L1428" s="11" t="s">
        <v>20</v>
      </c>
      <c r="M1428" s="11" t="s">
        <v>8841</v>
      </c>
      <c r="N1428" s="282"/>
      <c r="O1428" s="283"/>
      <c r="P1428" s="283"/>
      <c r="Q1428" s="284"/>
      <c r="R1428" s="285"/>
      <c r="S1428" s="284"/>
      <c r="T1428" s="286" t="s">
        <v>623</v>
      </c>
      <c r="U1428" s="291" t="s">
        <v>3366</v>
      </c>
      <c r="V1428" s="135"/>
      <c r="W1428" s="276" t="s">
        <v>8936</v>
      </c>
    </row>
    <row r="1429" spans="1:23" s="272" customFormat="1" ht="18" customHeight="1" x14ac:dyDescent="0.35">
      <c r="A1429" s="295" t="s">
        <v>5</v>
      </c>
      <c r="B1429" s="83" t="s">
        <v>319</v>
      </c>
      <c r="C1429" s="277"/>
      <c r="D1429" s="293"/>
      <c r="E1429" s="279"/>
      <c r="F1429" s="327">
        <v>44800</v>
      </c>
      <c r="G1429" s="11" t="s">
        <v>8842</v>
      </c>
      <c r="H1429" s="11" t="s">
        <v>686</v>
      </c>
      <c r="I1429" s="281" t="s">
        <v>8862</v>
      </c>
      <c r="J1429" s="285" t="s">
        <v>18</v>
      </c>
      <c r="K1429" s="281" t="s">
        <v>9005</v>
      </c>
      <c r="L1429" s="11" t="s">
        <v>20</v>
      </c>
      <c r="M1429" s="11" t="s">
        <v>8843</v>
      </c>
      <c r="N1429" s="282"/>
      <c r="O1429" s="283"/>
      <c r="P1429" s="283"/>
      <c r="Q1429" s="284"/>
      <c r="R1429" s="285"/>
      <c r="S1429" s="284"/>
      <c r="T1429" s="286" t="s">
        <v>605</v>
      </c>
      <c r="U1429" s="291" t="s">
        <v>3366</v>
      </c>
      <c r="V1429" s="135"/>
      <c r="W1429" s="276" t="s">
        <v>8937</v>
      </c>
    </row>
    <row r="1430" spans="1:23" s="272" customFormat="1" ht="18" customHeight="1" x14ac:dyDescent="0.35">
      <c r="A1430" s="295" t="s">
        <v>3627</v>
      </c>
      <c r="B1430" s="8">
        <v>5194793</v>
      </c>
      <c r="C1430" s="277" t="s">
        <v>8475</v>
      </c>
      <c r="D1430" s="293">
        <v>44800</v>
      </c>
      <c r="E1430" s="279" t="s">
        <v>594</v>
      </c>
      <c r="F1430" s="327">
        <v>44800</v>
      </c>
      <c r="G1430" s="11" t="s">
        <v>8844</v>
      </c>
      <c r="H1430" s="11" t="s">
        <v>3567</v>
      </c>
      <c r="I1430" s="281" t="s">
        <v>685</v>
      </c>
      <c r="J1430" s="285" t="s">
        <v>38</v>
      </c>
      <c r="K1430" s="281" t="s">
        <v>9001</v>
      </c>
      <c r="L1430" s="11" t="s">
        <v>40</v>
      </c>
      <c r="M1430" s="11" t="s">
        <v>8845</v>
      </c>
      <c r="N1430" s="282">
        <v>44803</v>
      </c>
      <c r="O1430" s="283">
        <v>44803</v>
      </c>
      <c r="P1430" s="283">
        <v>44800</v>
      </c>
      <c r="Q1430" s="284">
        <v>44803</v>
      </c>
      <c r="R1430" s="285"/>
      <c r="S1430" s="284"/>
      <c r="T1430" s="286" t="s">
        <v>623</v>
      </c>
      <c r="U1430" s="291" t="s">
        <v>3366</v>
      </c>
      <c r="V1430" s="291" t="s">
        <v>3366</v>
      </c>
      <c r="W1430" s="276" t="s">
        <v>8938</v>
      </c>
    </row>
    <row r="1431" spans="1:23" s="272" customFormat="1" ht="18" customHeight="1" x14ac:dyDescent="0.35">
      <c r="A1431" s="295" t="s">
        <v>5</v>
      </c>
      <c r="B1431" s="124" t="s">
        <v>319</v>
      </c>
      <c r="C1431" s="277"/>
      <c r="D1431" s="293"/>
      <c r="E1431" s="279"/>
      <c r="F1431" s="327">
        <v>44800</v>
      </c>
      <c r="G1431" s="11" t="s">
        <v>8846</v>
      </c>
      <c r="H1431" s="11" t="s">
        <v>4738</v>
      </c>
      <c r="I1431" s="281" t="s">
        <v>2454</v>
      </c>
      <c r="J1431" s="285" t="s">
        <v>45</v>
      </c>
      <c r="K1431" s="281" t="s">
        <v>9009</v>
      </c>
      <c r="L1431" s="11" t="s">
        <v>20</v>
      </c>
      <c r="M1431" s="11" t="s">
        <v>8847</v>
      </c>
      <c r="N1431" s="282"/>
      <c r="O1431" s="283"/>
      <c r="P1431" s="283"/>
      <c r="Q1431" s="284"/>
      <c r="R1431" s="285"/>
      <c r="S1431" s="284"/>
      <c r="T1431" s="286" t="s">
        <v>605</v>
      </c>
      <c r="U1431" s="291" t="s">
        <v>3366</v>
      </c>
      <c r="V1431" s="135"/>
      <c r="W1431" s="276" t="s">
        <v>8939</v>
      </c>
    </row>
    <row r="1432" spans="1:23" s="272" customFormat="1" ht="18" customHeight="1" x14ac:dyDescent="0.35">
      <c r="A1432" s="295" t="s">
        <v>3627</v>
      </c>
      <c r="B1432" s="4">
        <v>5265300</v>
      </c>
      <c r="C1432" s="277" t="s">
        <v>8660</v>
      </c>
      <c r="D1432" s="293">
        <v>44802</v>
      </c>
      <c r="E1432" s="279" t="s">
        <v>594</v>
      </c>
      <c r="F1432" s="327">
        <v>44800</v>
      </c>
      <c r="G1432" s="11" t="s">
        <v>8848</v>
      </c>
      <c r="H1432" s="11" t="s">
        <v>92</v>
      </c>
      <c r="I1432" s="281" t="s">
        <v>2454</v>
      </c>
      <c r="J1432" s="285" t="s">
        <v>45</v>
      </c>
      <c r="K1432" s="281" t="s">
        <v>9009</v>
      </c>
      <c r="L1432" s="11" t="s">
        <v>20</v>
      </c>
      <c r="M1432" s="11" t="s">
        <v>8849</v>
      </c>
      <c r="N1432" s="282">
        <v>44805</v>
      </c>
      <c r="O1432" s="283">
        <v>44804</v>
      </c>
      <c r="P1432" s="283">
        <v>44792</v>
      </c>
      <c r="Q1432" s="284">
        <v>44804</v>
      </c>
      <c r="R1432" s="285"/>
      <c r="S1432" s="284"/>
      <c r="T1432" s="286" t="s">
        <v>605</v>
      </c>
      <c r="U1432" s="291" t="s">
        <v>3366</v>
      </c>
      <c r="V1432" s="135"/>
      <c r="W1432" s="276"/>
    </row>
    <row r="1433" spans="1:23" s="272" customFormat="1" ht="18" customHeight="1" x14ac:dyDescent="0.35">
      <c r="A1433" s="295" t="s">
        <v>3627</v>
      </c>
      <c r="B1433" s="8">
        <v>5188267</v>
      </c>
      <c r="C1433" s="277" t="s">
        <v>8885</v>
      </c>
      <c r="D1433" s="293">
        <v>44802</v>
      </c>
      <c r="E1433" s="279" t="s">
        <v>594</v>
      </c>
      <c r="F1433" s="327">
        <v>44800</v>
      </c>
      <c r="G1433" s="11" t="s">
        <v>8850</v>
      </c>
      <c r="H1433" s="11" t="s">
        <v>686</v>
      </c>
      <c r="I1433" s="281" t="s">
        <v>8862</v>
      </c>
      <c r="J1433" s="285" t="s">
        <v>38</v>
      </c>
      <c r="K1433" s="281" t="s">
        <v>9001</v>
      </c>
      <c r="L1433" s="11" t="s">
        <v>20</v>
      </c>
      <c r="M1433" s="11" t="s">
        <v>8851</v>
      </c>
      <c r="N1433" s="282">
        <v>44804</v>
      </c>
      <c r="O1433" s="283">
        <v>44802</v>
      </c>
      <c r="P1433" s="283">
        <v>44802</v>
      </c>
      <c r="Q1433" s="284">
        <v>44802</v>
      </c>
      <c r="R1433" s="285"/>
      <c r="S1433" s="284"/>
      <c r="T1433" s="286" t="s">
        <v>609</v>
      </c>
      <c r="U1433" s="291" t="s">
        <v>3366</v>
      </c>
      <c r="V1433" s="291" t="s">
        <v>3366</v>
      </c>
      <c r="W1433" s="276" t="s">
        <v>8940</v>
      </c>
    </row>
    <row r="1434" spans="1:23" s="272" customFormat="1" ht="18" customHeight="1" x14ac:dyDescent="0.35">
      <c r="A1434" s="295" t="s">
        <v>5</v>
      </c>
      <c r="B1434" s="83" t="s">
        <v>319</v>
      </c>
      <c r="C1434" s="277"/>
      <c r="D1434" s="293"/>
      <c r="E1434" s="279"/>
      <c r="F1434" s="327">
        <v>44800</v>
      </c>
      <c r="G1434" s="11" t="s">
        <v>8852</v>
      </c>
      <c r="H1434" s="11" t="s">
        <v>82</v>
      </c>
      <c r="I1434" s="281" t="s">
        <v>4644</v>
      </c>
      <c r="J1434" s="285" t="s">
        <v>18</v>
      </c>
      <c r="K1434" s="281" t="s">
        <v>9005</v>
      </c>
      <c r="L1434" s="11" t="s">
        <v>11</v>
      </c>
      <c r="M1434" s="11" t="s">
        <v>8853</v>
      </c>
      <c r="N1434" s="282"/>
      <c r="O1434" s="283"/>
      <c r="P1434" s="283"/>
      <c r="Q1434" s="284"/>
      <c r="R1434" s="285"/>
      <c r="S1434" s="284"/>
      <c r="T1434" s="286" t="s">
        <v>605</v>
      </c>
      <c r="U1434" s="291" t="s">
        <v>3366</v>
      </c>
      <c r="V1434" s="135"/>
      <c r="W1434" s="276" t="s">
        <v>8941</v>
      </c>
    </row>
    <row r="1435" spans="1:23" s="272" customFormat="1" ht="18" customHeight="1" x14ac:dyDescent="0.35">
      <c r="A1435" s="295" t="s">
        <v>3627</v>
      </c>
      <c r="B1435" s="8">
        <v>5145599</v>
      </c>
      <c r="C1435" s="277" t="s">
        <v>8723</v>
      </c>
      <c r="D1435" s="293">
        <v>44802</v>
      </c>
      <c r="E1435" s="279" t="s">
        <v>594</v>
      </c>
      <c r="F1435" s="338">
        <v>44801</v>
      </c>
      <c r="G1435" s="11" t="s">
        <v>8854</v>
      </c>
      <c r="H1435" s="11" t="s">
        <v>175</v>
      </c>
      <c r="I1435" s="281" t="s">
        <v>8863</v>
      </c>
      <c r="J1435" s="285" t="s">
        <v>45</v>
      </c>
      <c r="K1435" s="281" t="s">
        <v>9009</v>
      </c>
      <c r="L1435" s="11" t="s">
        <v>20</v>
      </c>
      <c r="M1435" s="11" t="s">
        <v>8855</v>
      </c>
      <c r="N1435" s="282">
        <v>44808</v>
      </c>
      <c r="O1435" s="283">
        <v>44803</v>
      </c>
      <c r="P1435" s="283">
        <v>44802</v>
      </c>
      <c r="Q1435" s="284">
        <v>44803</v>
      </c>
      <c r="R1435" s="285"/>
      <c r="S1435" s="284"/>
      <c r="T1435" s="286" t="s">
        <v>605</v>
      </c>
      <c r="U1435" s="291" t="s">
        <v>3366</v>
      </c>
      <c r="V1435" s="135"/>
      <c r="W1435" s="276" t="s">
        <v>8942</v>
      </c>
    </row>
    <row r="1436" spans="1:23" s="272" customFormat="1" ht="18" customHeight="1" x14ac:dyDescent="0.35">
      <c r="A1436" s="295" t="s">
        <v>5</v>
      </c>
      <c r="B1436" s="124" t="s">
        <v>319</v>
      </c>
      <c r="C1436" s="277"/>
      <c r="D1436" s="293"/>
      <c r="E1436" s="279"/>
      <c r="F1436" s="338">
        <v>44801</v>
      </c>
      <c r="G1436" s="11" t="s">
        <v>8856</v>
      </c>
      <c r="H1436" s="11" t="s">
        <v>3708</v>
      </c>
      <c r="I1436" s="281" t="s">
        <v>2454</v>
      </c>
      <c r="J1436" s="285" t="s">
        <v>45</v>
      </c>
      <c r="K1436" s="281" t="s">
        <v>9009</v>
      </c>
      <c r="L1436" s="11" t="s">
        <v>74</v>
      </c>
      <c r="M1436" s="11" t="s">
        <v>8857</v>
      </c>
      <c r="N1436" s="282"/>
      <c r="O1436" s="283"/>
      <c r="P1436" s="283"/>
      <c r="Q1436" s="284"/>
      <c r="R1436" s="285"/>
      <c r="S1436" s="284"/>
      <c r="T1436" s="286" t="s">
        <v>605</v>
      </c>
      <c r="U1436" s="291" t="s">
        <v>3366</v>
      </c>
      <c r="V1436" s="135"/>
      <c r="W1436" s="276" t="s">
        <v>8943</v>
      </c>
    </row>
    <row r="1437" spans="1:23" s="272" customFormat="1" ht="18" customHeight="1" x14ac:dyDescent="0.3">
      <c r="A1437" s="295" t="s">
        <v>5</v>
      </c>
      <c r="B1437" s="328">
        <v>5210096</v>
      </c>
      <c r="C1437" s="277" t="s">
        <v>8921</v>
      </c>
      <c r="D1437" s="293">
        <v>44768</v>
      </c>
      <c r="E1437" s="279" t="s">
        <v>8467</v>
      </c>
      <c r="F1437" s="327">
        <v>44803</v>
      </c>
      <c r="G1437" s="328" t="s">
        <v>8890</v>
      </c>
      <c r="H1437" s="328" t="s">
        <v>188</v>
      </c>
      <c r="I1437" s="281" t="s">
        <v>4645</v>
      </c>
      <c r="J1437" s="285" t="s">
        <v>634</v>
      </c>
      <c r="K1437" s="281" t="s">
        <v>9008</v>
      </c>
      <c r="L1437" s="328" t="s">
        <v>11</v>
      </c>
      <c r="M1437" s="5" t="s">
        <v>3634</v>
      </c>
      <c r="N1437" s="282">
        <v>0</v>
      </c>
      <c r="O1437" s="283"/>
      <c r="P1437" s="283">
        <v>44803</v>
      </c>
      <c r="Q1437" s="284">
        <v>44807</v>
      </c>
      <c r="R1437" s="285"/>
      <c r="S1437" s="284"/>
      <c r="T1437" s="286"/>
      <c r="U1437" s="291" t="s">
        <v>3366</v>
      </c>
      <c r="V1437" s="135"/>
      <c r="W1437" s="276" t="s">
        <v>3634</v>
      </c>
    </row>
    <row r="1438" spans="1:23" s="272" customFormat="1" ht="18" customHeight="1" x14ac:dyDescent="0.35">
      <c r="A1438" s="295" t="s">
        <v>5</v>
      </c>
      <c r="B1438" s="83">
        <v>5266783</v>
      </c>
      <c r="C1438" s="277" t="s">
        <v>8822</v>
      </c>
      <c r="D1438" s="293">
        <v>44803</v>
      </c>
      <c r="E1438" s="279" t="s">
        <v>8467</v>
      </c>
      <c r="F1438" s="327">
        <v>44803</v>
      </c>
      <c r="G1438" s="11" t="s">
        <v>8858</v>
      </c>
      <c r="H1438" s="11" t="s">
        <v>92</v>
      </c>
      <c r="I1438" s="281" t="s">
        <v>2454</v>
      </c>
      <c r="J1438" s="285" t="s">
        <v>38</v>
      </c>
      <c r="K1438" s="281" t="s">
        <v>9001</v>
      </c>
      <c r="L1438" s="11" t="s">
        <v>40</v>
      </c>
      <c r="M1438" s="11" t="s">
        <v>8859</v>
      </c>
      <c r="N1438" s="282">
        <v>0</v>
      </c>
      <c r="O1438" s="283"/>
      <c r="P1438" s="283">
        <v>44803</v>
      </c>
      <c r="Q1438" s="284">
        <v>44807</v>
      </c>
      <c r="R1438" s="285"/>
      <c r="S1438" s="284"/>
      <c r="T1438" s="286" t="s">
        <v>605</v>
      </c>
      <c r="U1438" s="291" t="s">
        <v>3366</v>
      </c>
      <c r="V1438" s="135"/>
      <c r="W1438" s="276" t="s">
        <v>8944</v>
      </c>
    </row>
    <row r="1439" spans="1:23" s="272" customFormat="1" ht="18" customHeight="1" x14ac:dyDescent="0.35">
      <c r="A1439" s="295" t="s">
        <v>5</v>
      </c>
      <c r="B1439" s="83">
        <v>5273442</v>
      </c>
      <c r="C1439" s="277" t="s">
        <v>8886</v>
      </c>
      <c r="D1439" s="293">
        <v>44803</v>
      </c>
      <c r="E1439" s="279" t="s">
        <v>8466</v>
      </c>
      <c r="F1439" s="327">
        <v>44803</v>
      </c>
      <c r="G1439" s="328" t="s">
        <v>8860</v>
      </c>
      <c r="H1439" s="328" t="s">
        <v>92</v>
      </c>
      <c r="I1439" s="281" t="s">
        <v>2454</v>
      </c>
      <c r="J1439" s="285" t="s">
        <v>645</v>
      </c>
      <c r="K1439" s="281" t="s">
        <v>9002</v>
      </c>
      <c r="L1439" s="328" t="s">
        <v>27</v>
      </c>
      <c r="M1439" s="11" t="s">
        <v>8945</v>
      </c>
      <c r="N1439" s="282">
        <v>0</v>
      </c>
      <c r="O1439" s="283">
        <v>44809</v>
      </c>
      <c r="P1439" s="283">
        <v>44803</v>
      </c>
      <c r="Q1439" s="284">
        <v>44807</v>
      </c>
      <c r="R1439" s="285"/>
      <c r="S1439" s="284"/>
      <c r="T1439" s="286" t="s">
        <v>605</v>
      </c>
      <c r="U1439" s="291" t="s">
        <v>3366</v>
      </c>
      <c r="V1439" s="135"/>
      <c r="W1439" s="276"/>
    </row>
    <row r="1440" spans="1:23" s="272" customFormat="1" ht="18" customHeight="1" x14ac:dyDescent="0.35">
      <c r="A1440" s="295" t="s">
        <v>5</v>
      </c>
      <c r="B1440" s="83">
        <v>5224881</v>
      </c>
      <c r="C1440" s="277" t="s">
        <v>8887</v>
      </c>
      <c r="D1440" s="293">
        <v>44803</v>
      </c>
      <c r="E1440" s="279" t="s">
        <v>594</v>
      </c>
      <c r="F1440" s="327">
        <v>44803</v>
      </c>
      <c r="G1440" s="328" t="s">
        <v>8861</v>
      </c>
      <c r="H1440" s="328" t="s">
        <v>137</v>
      </c>
      <c r="I1440" s="281" t="s">
        <v>17</v>
      </c>
      <c r="J1440" s="285" t="s">
        <v>18</v>
      </c>
      <c r="K1440" s="281" t="s">
        <v>9005</v>
      </c>
      <c r="L1440" s="328" t="s">
        <v>20</v>
      </c>
      <c r="M1440" s="11" t="s">
        <v>8664</v>
      </c>
      <c r="N1440" s="282">
        <v>44805</v>
      </c>
      <c r="O1440" s="283">
        <v>44806</v>
      </c>
      <c r="P1440" s="283">
        <v>44793</v>
      </c>
      <c r="Q1440" s="284" t="s">
        <v>1685</v>
      </c>
      <c r="R1440" s="285"/>
      <c r="S1440" s="284"/>
      <c r="T1440" s="286" t="s">
        <v>623</v>
      </c>
      <c r="U1440" s="291" t="s">
        <v>3366</v>
      </c>
      <c r="V1440" s="135"/>
      <c r="W1440" s="276"/>
    </row>
    <row r="1441" spans="1:23" s="272" customFormat="1" ht="18" customHeight="1" x14ac:dyDescent="0.35">
      <c r="A1441" s="295" t="s">
        <v>5</v>
      </c>
      <c r="B1441" s="86">
        <v>5264020</v>
      </c>
      <c r="C1441" s="277" t="s">
        <v>8922</v>
      </c>
      <c r="D1441" s="293">
        <v>44804</v>
      </c>
      <c r="E1441" s="279" t="s">
        <v>8467</v>
      </c>
      <c r="F1441" s="327">
        <v>44804</v>
      </c>
      <c r="G1441" s="328" t="s">
        <v>8891</v>
      </c>
      <c r="H1441" s="328" t="s">
        <v>137</v>
      </c>
      <c r="I1441" s="281" t="s">
        <v>17</v>
      </c>
      <c r="J1441" s="285" t="s">
        <v>626</v>
      </c>
      <c r="K1441" s="281" t="s">
        <v>9003</v>
      </c>
      <c r="L1441" s="328" t="s">
        <v>20</v>
      </c>
      <c r="M1441" s="11" t="s">
        <v>8892</v>
      </c>
      <c r="N1441" s="282">
        <v>0</v>
      </c>
      <c r="O1441" s="283"/>
      <c r="P1441" s="283">
        <v>44804</v>
      </c>
      <c r="Q1441" s="284">
        <v>44807</v>
      </c>
      <c r="R1441" s="285"/>
      <c r="S1441" s="284"/>
      <c r="T1441" s="286" t="s">
        <v>605</v>
      </c>
      <c r="U1441" s="291" t="s">
        <v>3366</v>
      </c>
      <c r="V1441" s="135"/>
      <c r="W1441" s="276" t="s">
        <v>8946</v>
      </c>
    </row>
    <row r="1442" spans="1:23" s="272" customFormat="1" ht="18" customHeight="1" x14ac:dyDescent="0.35">
      <c r="A1442" s="295" t="s">
        <v>5</v>
      </c>
      <c r="B1442" s="83" t="s">
        <v>319</v>
      </c>
      <c r="C1442" s="277"/>
      <c r="D1442" s="293"/>
      <c r="E1442" s="279"/>
      <c r="F1442" s="327">
        <v>44804</v>
      </c>
      <c r="G1442" s="11" t="s">
        <v>8893</v>
      </c>
      <c r="H1442" s="11" t="s">
        <v>8555</v>
      </c>
      <c r="I1442" s="281" t="s">
        <v>8862</v>
      </c>
      <c r="J1442" s="285" t="s">
        <v>18</v>
      </c>
      <c r="K1442" s="281" t="s">
        <v>9005</v>
      </c>
      <c r="L1442" s="11" t="s">
        <v>11</v>
      </c>
      <c r="M1442" s="11" t="s">
        <v>8894</v>
      </c>
      <c r="N1442" s="282"/>
      <c r="O1442" s="283"/>
      <c r="P1442" s="283"/>
      <c r="Q1442" s="284"/>
      <c r="R1442" s="285"/>
      <c r="S1442" s="284"/>
      <c r="T1442" s="286" t="s">
        <v>605</v>
      </c>
      <c r="U1442" s="291" t="s">
        <v>3366</v>
      </c>
      <c r="V1442" s="135"/>
      <c r="W1442" s="276" t="s">
        <v>8947</v>
      </c>
    </row>
    <row r="1443" spans="1:23" s="272" customFormat="1" ht="18" customHeight="1" x14ac:dyDescent="0.35">
      <c r="A1443" s="295" t="s">
        <v>5</v>
      </c>
      <c r="B1443" s="83" t="s">
        <v>319</v>
      </c>
      <c r="C1443" s="277"/>
      <c r="D1443" s="293"/>
      <c r="E1443" s="279"/>
      <c r="F1443" s="327">
        <v>44804</v>
      </c>
      <c r="G1443" s="11" t="s">
        <v>8895</v>
      </c>
      <c r="H1443" s="11" t="s">
        <v>8555</v>
      </c>
      <c r="I1443" s="281" t="s">
        <v>8862</v>
      </c>
      <c r="J1443" s="285" t="s">
        <v>626</v>
      </c>
      <c r="K1443" s="281" t="s">
        <v>9003</v>
      </c>
      <c r="L1443" s="11" t="s">
        <v>20</v>
      </c>
      <c r="M1443" s="11" t="s">
        <v>8896</v>
      </c>
      <c r="N1443" s="282"/>
      <c r="O1443" s="283"/>
      <c r="P1443" s="283"/>
      <c r="Q1443" s="284"/>
      <c r="R1443" s="285"/>
      <c r="S1443" s="284"/>
      <c r="T1443" s="286" t="s">
        <v>605</v>
      </c>
      <c r="U1443" s="291" t="s">
        <v>3366</v>
      </c>
      <c r="V1443" s="135"/>
      <c r="W1443" s="276"/>
    </row>
    <row r="1444" spans="1:23" s="272" customFormat="1" ht="18" customHeight="1" x14ac:dyDescent="0.35">
      <c r="A1444" s="295" t="s">
        <v>5</v>
      </c>
      <c r="B1444" s="83" t="s">
        <v>319</v>
      </c>
      <c r="C1444" s="277"/>
      <c r="D1444" s="293"/>
      <c r="E1444" s="279"/>
      <c r="F1444" s="327">
        <v>44804</v>
      </c>
      <c r="G1444" s="11" t="s">
        <v>8897</v>
      </c>
      <c r="H1444" s="11" t="s">
        <v>3567</v>
      </c>
      <c r="I1444" s="281" t="s">
        <v>685</v>
      </c>
      <c r="J1444" s="285" t="s">
        <v>18</v>
      </c>
      <c r="K1444" s="281" t="s">
        <v>9005</v>
      </c>
      <c r="L1444" s="11" t="s">
        <v>20</v>
      </c>
      <c r="M1444" s="11" t="s">
        <v>8898</v>
      </c>
      <c r="N1444" s="282"/>
      <c r="O1444" s="283"/>
      <c r="P1444" s="283"/>
      <c r="Q1444" s="284"/>
      <c r="R1444" s="285"/>
      <c r="S1444" s="284"/>
      <c r="T1444" s="286" t="s">
        <v>623</v>
      </c>
      <c r="U1444" s="291" t="s">
        <v>3366</v>
      </c>
      <c r="V1444" s="135"/>
      <c r="W1444" s="276" t="s">
        <v>8948</v>
      </c>
    </row>
    <row r="1445" spans="1:23" s="272" customFormat="1" ht="18" customHeight="1" x14ac:dyDescent="0.35">
      <c r="A1445" s="295" t="s">
        <v>5</v>
      </c>
      <c r="B1445" s="83" t="s">
        <v>319</v>
      </c>
      <c r="C1445" s="277"/>
      <c r="D1445" s="293"/>
      <c r="E1445" s="279"/>
      <c r="F1445" s="327">
        <v>44804</v>
      </c>
      <c r="G1445" s="11" t="s">
        <v>8899</v>
      </c>
      <c r="H1445" s="11" t="s">
        <v>3567</v>
      </c>
      <c r="I1445" s="281" t="s">
        <v>685</v>
      </c>
      <c r="J1445" s="285" t="s">
        <v>626</v>
      </c>
      <c r="K1445" s="281" t="s">
        <v>9003</v>
      </c>
      <c r="L1445" s="11" t="s">
        <v>20</v>
      </c>
      <c r="M1445" s="11" t="s">
        <v>8900</v>
      </c>
      <c r="N1445" s="282"/>
      <c r="O1445" s="283"/>
      <c r="P1445" s="283"/>
      <c r="Q1445" s="284"/>
      <c r="R1445" s="285"/>
      <c r="S1445" s="284"/>
      <c r="T1445" s="286" t="s">
        <v>623</v>
      </c>
      <c r="U1445" s="291" t="s">
        <v>3366</v>
      </c>
      <c r="V1445" s="135"/>
      <c r="W1445" s="276"/>
    </row>
    <row r="1446" spans="1:23" s="272" customFormat="1" ht="18" customHeight="1" x14ac:dyDescent="0.35">
      <c r="A1446" s="295" t="s">
        <v>5</v>
      </c>
      <c r="B1446" s="83">
        <v>5210095</v>
      </c>
      <c r="C1446" s="277" t="s">
        <v>8962</v>
      </c>
      <c r="D1446" s="293">
        <v>44806</v>
      </c>
      <c r="E1446" s="279" t="s">
        <v>8467</v>
      </c>
      <c r="F1446" s="327">
        <v>44804</v>
      </c>
      <c r="G1446" s="11" t="s">
        <v>8901</v>
      </c>
      <c r="H1446" s="11" t="s">
        <v>232</v>
      </c>
      <c r="I1446" s="281" t="s">
        <v>8863</v>
      </c>
      <c r="J1446" s="285" t="s">
        <v>634</v>
      </c>
      <c r="K1446" s="281" t="s">
        <v>9008</v>
      </c>
      <c r="L1446" s="11" t="s">
        <v>20</v>
      </c>
      <c r="M1446" s="11" t="s">
        <v>8902</v>
      </c>
      <c r="N1446" s="282">
        <v>0</v>
      </c>
      <c r="O1446" s="283"/>
      <c r="P1446" s="283">
        <v>44810</v>
      </c>
      <c r="Q1446" s="284"/>
      <c r="R1446" s="285"/>
      <c r="S1446" s="284"/>
      <c r="T1446" s="286" t="s">
        <v>609</v>
      </c>
      <c r="U1446" s="291" t="s">
        <v>3366</v>
      </c>
      <c r="V1446" s="135"/>
      <c r="W1446" s="276" t="s">
        <v>8949</v>
      </c>
    </row>
    <row r="1447" spans="1:23" s="272" customFormat="1" ht="18" customHeight="1" x14ac:dyDescent="0.35">
      <c r="A1447" s="295" t="s">
        <v>5</v>
      </c>
      <c r="B1447" s="83" t="s">
        <v>319</v>
      </c>
      <c r="C1447" s="277"/>
      <c r="D1447" s="293"/>
      <c r="E1447" s="279"/>
      <c r="F1447" s="327">
        <v>44804</v>
      </c>
      <c r="G1447" s="11" t="s">
        <v>8903</v>
      </c>
      <c r="H1447" s="11" t="s">
        <v>6337</v>
      </c>
      <c r="I1447" s="281" t="s">
        <v>4644</v>
      </c>
      <c r="J1447" s="285" t="s">
        <v>18</v>
      </c>
      <c r="K1447" s="281" t="s">
        <v>9005</v>
      </c>
      <c r="L1447" s="11" t="s">
        <v>20</v>
      </c>
      <c r="M1447" s="11" t="s">
        <v>8904</v>
      </c>
      <c r="N1447" s="282"/>
      <c r="O1447" s="283"/>
      <c r="P1447" s="283"/>
      <c r="Q1447" s="284"/>
      <c r="R1447" s="285"/>
      <c r="S1447" s="284"/>
      <c r="T1447" s="286" t="s">
        <v>605</v>
      </c>
      <c r="U1447" s="291" t="s">
        <v>3366</v>
      </c>
      <c r="V1447" s="135"/>
      <c r="W1447" s="276" t="s">
        <v>8950</v>
      </c>
    </row>
    <row r="1448" spans="1:23" s="272" customFormat="1" ht="18" customHeight="1" x14ac:dyDescent="0.35">
      <c r="A1448" s="295" t="s">
        <v>5</v>
      </c>
      <c r="B1448" s="83">
        <v>5089285</v>
      </c>
      <c r="C1448" s="277" t="s">
        <v>6922</v>
      </c>
      <c r="D1448" s="293">
        <v>44805</v>
      </c>
      <c r="E1448" s="279" t="s">
        <v>8468</v>
      </c>
      <c r="F1448" s="327">
        <v>44804</v>
      </c>
      <c r="G1448" s="11" t="s">
        <v>8905</v>
      </c>
      <c r="H1448" s="11" t="s">
        <v>4712</v>
      </c>
      <c r="I1448" s="281" t="s">
        <v>17</v>
      </c>
      <c r="J1448" s="285" t="s">
        <v>18</v>
      </c>
      <c r="K1448" s="281" t="s">
        <v>9005</v>
      </c>
      <c r="L1448" s="11" t="s">
        <v>20</v>
      </c>
      <c r="M1448" s="11" t="s">
        <v>8906</v>
      </c>
      <c r="N1448" s="282">
        <v>0</v>
      </c>
      <c r="O1448" s="283"/>
      <c r="P1448" s="283"/>
      <c r="Q1448" s="284"/>
      <c r="R1448" s="285"/>
      <c r="S1448" s="284"/>
      <c r="T1448" s="286" t="s">
        <v>605</v>
      </c>
      <c r="U1448" s="291" t="s">
        <v>3366</v>
      </c>
      <c r="V1448" s="135"/>
      <c r="W1448" s="276" t="s">
        <v>8951</v>
      </c>
    </row>
    <row r="1449" spans="1:23" s="272" customFormat="1" ht="18" customHeight="1" x14ac:dyDescent="0.35">
      <c r="A1449" s="295" t="s">
        <v>5</v>
      </c>
      <c r="B1449" s="83" t="s">
        <v>319</v>
      </c>
      <c r="C1449" s="277"/>
      <c r="D1449" s="293"/>
      <c r="E1449" s="279"/>
      <c r="F1449" s="327">
        <v>44804</v>
      </c>
      <c r="G1449" s="11" t="s">
        <v>8907</v>
      </c>
      <c r="H1449" s="11" t="s">
        <v>50</v>
      </c>
      <c r="I1449" s="281" t="s">
        <v>17</v>
      </c>
      <c r="J1449" s="285" t="s">
        <v>18</v>
      </c>
      <c r="K1449" s="281" t="s">
        <v>9005</v>
      </c>
      <c r="L1449" s="11" t="s">
        <v>11</v>
      </c>
      <c r="M1449" s="11" t="s">
        <v>8908</v>
      </c>
      <c r="N1449" s="282"/>
      <c r="O1449" s="283"/>
      <c r="P1449" s="283"/>
      <c r="Q1449" s="284"/>
      <c r="R1449" s="285"/>
      <c r="S1449" s="284"/>
      <c r="T1449" s="286" t="s">
        <v>605</v>
      </c>
      <c r="U1449" s="291" t="s">
        <v>3366</v>
      </c>
      <c r="V1449" s="135"/>
      <c r="W1449" s="276" t="s">
        <v>8952</v>
      </c>
    </row>
    <row r="1450" spans="1:23" s="272" customFormat="1" ht="18" customHeight="1" x14ac:dyDescent="0.35">
      <c r="A1450" s="295" t="s">
        <v>5</v>
      </c>
      <c r="B1450" s="83" t="s">
        <v>319</v>
      </c>
      <c r="C1450" s="277"/>
      <c r="D1450" s="293"/>
      <c r="E1450" s="279"/>
      <c r="F1450" s="327">
        <v>44804</v>
      </c>
      <c r="G1450" s="11" t="s">
        <v>8909</v>
      </c>
      <c r="H1450" s="11" t="s">
        <v>6294</v>
      </c>
      <c r="I1450" s="281" t="s">
        <v>8538</v>
      </c>
      <c r="J1450" s="285" t="s">
        <v>45</v>
      </c>
      <c r="K1450" s="281" t="s">
        <v>9009</v>
      </c>
      <c r="L1450" s="11" t="s">
        <v>20</v>
      </c>
      <c r="M1450" s="11" t="s">
        <v>8910</v>
      </c>
      <c r="N1450" s="282"/>
      <c r="O1450" s="283"/>
      <c r="P1450" s="283"/>
      <c r="Q1450" s="284"/>
      <c r="R1450" s="285"/>
      <c r="S1450" s="284"/>
      <c r="T1450" s="286" t="s">
        <v>623</v>
      </c>
      <c r="U1450" s="291" t="s">
        <v>3366</v>
      </c>
      <c r="V1450" s="135"/>
      <c r="W1450" s="276" t="s">
        <v>8953</v>
      </c>
    </row>
    <row r="1451" spans="1:23" s="272" customFormat="1" ht="18" customHeight="1" x14ac:dyDescent="0.35">
      <c r="A1451" s="295" t="s">
        <v>5</v>
      </c>
      <c r="B1451" s="83" t="s">
        <v>319</v>
      </c>
      <c r="C1451" s="277"/>
      <c r="D1451" s="293"/>
      <c r="E1451" s="279"/>
      <c r="F1451" s="327">
        <v>44804</v>
      </c>
      <c r="G1451" s="11" t="s">
        <v>8911</v>
      </c>
      <c r="H1451" s="11" t="s">
        <v>57</v>
      </c>
      <c r="I1451" s="281" t="s">
        <v>8538</v>
      </c>
      <c r="J1451" s="285" t="s">
        <v>18</v>
      </c>
      <c r="K1451" s="281" t="s">
        <v>9005</v>
      </c>
      <c r="L1451" s="11" t="s">
        <v>20</v>
      </c>
      <c r="M1451" s="11" t="s">
        <v>8912</v>
      </c>
      <c r="N1451" s="282"/>
      <c r="O1451" s="283"/>
      <c r="P1451" s="283"/>
      <c r="Q1451" s="284"/>
      <c r="R1451" s="285"/>
      <c r="S1451" s="284"/>
      <c r="T1451" s="286" t="s">
        <v>609</v>
      </c>
      <c r="U1451" s="291" t="s">
        <v>3366</v>
      </c>
      <c r="V1451" s="135"/>
      <c r="W1451" s="276" t="s">
        <v>8954</v>
      </c>
    </row>
    <row r="1452" spans="1:23" s="272" customFormat="1" ht="18" customHeight="1" x14ac:dyDescent="0.35">
      <c r="A1452" s="295" t="s">
        <v>5</v>
      </c>
      <c r="B1452" s="83" t="s">
        <v>319</v>
      </c>
      <c r="C1452" s="277"/>
      <c r="D1452" s="293"/>
      <c r="E1452" s="279"/>
      <c r="F1452" s="327">
        <v>44804</v>
      </c>
      <c r="G1452" s="11" t="s">
        <v>8913</v>
      </c>
      <c r="H1452" s="11" t="s">
        <v>137</v>
      </c>
      <c r="I1452" s="281" t="s">
        <v>17</v>
      </c>
      <c r="J1452" s="285" t="s">
        <v>45</v>
      </c>
      <c r="K1452" s="281" t="s">
        <v>9009</v>
      </c>
      <c r="L1452" s="11" t="s">
        <v>20</v>
      </c>
      <c r="M1452" s="11" t="s">
        <v>8914</v>
      </c>
      <c r="N1452" s="282"/>
      <c r="O1452" s="283"/>
      <c r="P1452" s="283"/>
      <c r="Q1452" s="284"/>
      <c r="R1452" s="285"/>
      <c r="S1452" s="284"/>
      <c r="T1452" s="286" t="s">
        <v>623</v>
      </c>
      <c r="U1452" s="291" t="s">
        <v>3366</v>
      </c>
      <c r="V1452" s="135"/>
      <c r="W1452" s="276"/>
    </row>
    <row r="1453" spans="1:23" s="272" customFormat="1" ht="18" customHeight="1" x14ac:dyDescent="0.35">
      <c r="A1453" s="295" t="s">
        <v>5</v>
      </c>
      <c r="B1453" s="83" t="s">
        <v>319</v>
      </c>
      <c r="C1453" s="277"/>
      <c r="D1453" s="293"/>
      <c r="E1453" s="279"/>
      <c r="F1453" s="327">
        <v>44804</v>
      </c>
      <c r="G1453" s="11" t="s">
        <v>4069</v>
      </c>
      <c r="H1453" s="11" t="s">
        <v>137</v>
      </c>
      <c r="I1453" s="281" t="s">
        <v>17</v>
      </c>
      <c r="J1453" s="285" t="s">
        <v>45</v>
      </c>
      <c r="K1453" s="281" t="s">
        <v>9009</v>
      </c>
      <c r="L1453" s="11" t="s">
        <v>11</v>
      </c>
      <c r="M1453" s="11" t="s">
        <v>8915</v>
      </c>
      <c r="N1453" s="282"/>
      <c r="O1453" s="283"/>
      <c r="P1453" s="283"/>
      <c r="Q1453" s="284"/>
      <c r="R1453" s="285"/>
      <c r="S1453" s="284"/>
      <c r="T1453" s="286" t="s">
        <v>605</v>
      </c>
      <c r="U1453" s="291" t="s">
        <v>3366</v>
      </c>
      <c r="V1453" s="135"/>
      <c r="W1453" s="276" t="s">
        <v>8955</v>
      </c>
    </row>
    <row r="1454" spans="1:23" s="272" customFormat="1" ht="18" customHeight="1" x14ac:dyDescent="0.35">
      <c r="A1454" s="295" t="s">
        <v>5</v>
      </c>
      <c r="B1454" s="11">
        <v>5283934</v>
      </c>
      <c r="C1454" s="277" t="s">
        <v>8977</v>
      </c>
      <c r="D1454" s="293">
        <v>44809</v>
      </c>
      <c r="E1454" s="279" t="s">
        <v>8468</v>
      </c>
      <c r="F1454" s="327">
        <v>44804</v>
      </c>
      <c r="G1454" s="11" t="s">
        <v>8916</v>
      </c>
      <c r="H1454" s="11" t="s">
        <v>102</v>
      </c>
      <c r="I1454" s="281" t="s">
        <v>685</v>
      </c>
      <c r="J1454" s="285" t="s">
        <v>2943</v>
      </c>
      <c r="K1454" s="281">
        <v>2400000</v>
      </c>
      <c r="L1454" s="11" t="s">
        <v>40</v>
      </c>
      <c r="M1454" s="11" t="s">
        <v>8917</v>
      </c>
      <c r="N1454" s="282">
        <v>0</v>
      </c>
      <c r="O1454" s="283"/>
      <c r="P1454" s="283"/>
      <c r="Q1454" s="284"/>
      <c r="R1454" s="285"/>
      <c r="S1454" s="284"/>
      <c r="T1454" s="286" t="s">
        <v>605</v>
      </c>
      <c r="U1454" s="291" t="s">
        <v>3366</v>
      </c>
      <c r="V1454" s="135"/>
      <c r="W1454" s="276" t="s">
        <v>8956</v>
      </c>
    </row>
    <row r="1455" spans="1:23" s="272" customFormat="1" ht="18" customHeight="1" x14ac:dyDescent="0.35">
      <c r="A1455" s="295">
        <v>1</v>
      </c>
      <c r="B1455" s="83" t="s">
        <v>319</v>
      </c>
      <c r="C1455" s="277"/>
      <c r="D1455" s="293"/>
      <c r="E1455" s="279"/>
      <c r="F1455" s="327">
        <v>44806</v>
      </c>
      <c r="G1455" s="11" t="s">
        <v>8957</v>
      </c>
      <c r="H1455" s="11" t="s">
        <v>137</v>
      </c>
      <c r="I1455" s="281" t="s">
        <v>17</v>
      </c>
      <c r="J1455" s="285" t="s">
        <v>18</v>
      </c>
      <c r="K1455" s="281" t="s">
        <v>9005</v>
      </c>
      <c r="L1455" s="11" t="s">
        <v>27</v>
      </c>
      <c r="M1455" s="11" t="s">
        <v>8958</v>
      </c>
      <c r="N1455" s="282"/>
      <c r="O1455" s="283"/>
      <c r="P1455" s="283"/>
      <c r="Q1455" s="284"/>
      <c r="R1455" s="285"/>
      <c r="S1455" s="284"/>
      <c r="T1455" s="286" t="s">
        <v>605</v>
      </c>
      <c r="U1455" s="291" t="s">
        <v>5600</v>
      </c>
      <c r="V1455" s="135"/>
      <c r="W1455" s="276"/>
    </row>
    <row r="1456" spans="1:23" s="272" customFormat="1" ht="18" customHeight="1" x14ac:dyDescent="0.35">
      <c r="A1456" s="295">
        <v>2</v>
      </c>
      <c r="B1456" s="83">
        <v>5266604</v>
      </c>
      <c r="C1456" s="277" t="s">
        <v>8963</v>
      </c>
      <c r="D1456" s="293">
        <v>44807</v>
      </c>
      <c r="E1456" s="279" t="s">
        <v>8468</v>
      </c>
      <c r="F1456" s="327">
        <v>44806</v>
      </c>
      <c r="G1456" s="11" t="s">
        <v>8959</v>
      </c>
      <c r="H1456" s="11" t="s">
        <v>25</v>
      </c>
      <c r="I1456" s="281" t="s">
        <v>17</v>
      </c>
      <c r="J1456" s="285" t="s">
        <v>18</v>
      </c>
      <c r="K1456" s="281" t="s">
        <v>9005</v>
      </c>
      <c r="L1456" s="11" t="s">
        <v>11</v>
      </c>
      <c r="M1456" s="11" t="s">
        <v>8960</v>
      </c>
      <c r="N1456" s="282">
        <v>0</v>
      </c>
      <c r="O1456" s="283"/>
      <c r="P1456" s="283"/>
      <c r="Q1456" s="284"/>
      <c r="R1456" s="285"/>
      <c r="S1456" s="284"/>
      <c r="T1456" s="286" t="s">
        <v>623</v>
      </c>
      <c r="U1456" s="291" t="s">
        <v>5600</v>
      </c>
      <c r="V1456" s="135"/>
      <c r="W1456" s="276"/>
    </row>
    <row r="1457" spans="1:23" s="272" customFormat="1" ht="18" customHeight="1" x14ac:dyDescent="0.35">
      <c r="A1457" s="295">
        <v>3</v>
      </c>
      <c r="B1457" s="83" t="s">
        <v>319</v>
      </c>
      <c r="C1457" s="277"/>
      <c r="D1457" s="293"/>
      <c r="E1457" s="279"/>
      <c r="F1457" s="338">
        <v>44807</v>
      </c>
      <c r="G1457" s="11" t="s">
        <v>8964</v>
      </c>
      <c r="H1457" s="11" t="s">
        <v>250</v>
      </c>
      <c r="I1457" s="281" t="s">
        <v>4644</v>
      </c>
      <c r="J1457" s="285" t="s">
        <v>634</v>
      </c>
      <c r="K1457" s="281" t="s">
        <v>9008</v>
      </c>
      <c r="L1457" s="11" t="s">
        <v>20</v>
      </c>
      <c r="M1457" s="11" t="s">
        <v>8965</v>
      </c>
      <c r="N1457" s="282"/>
      <c r="O1457" s="283"/>
      <c r="P1457" s="283"/>
      <c r="Q1457" s="284"/>
      <c r="R1457" s="285"/>
      <c r="S1457" s="284"/>
      <c r="T1457" s="286" t="s">
        <v>623</v>
      </c>
      <c r="U1457" s="291" t="s">
        <v>5600</v>
      </c>
      <c r="V1457" s="135"/>
      <c r="W1457" s="276"/>
    </row>
    <row r="1458" spans="1:23" s="272" customFormat="1" ht="18" customHeight="1" x14ac:dyDescent="0.35">
      <c r="A1458" s="295">
        <v>4</v>
      </c>
      <c r="B1458" s="83" t="s">
        <v>319</v>
      </c>
      <c r="C1458" s="277"/>
      <c r="D1458" s="293"/>
      <c r="E1458" s="279"/>
      <c r="F1458" s="338">
        <v>44807</v>
      </c>
      <c r="G1458" s="11" t="s">
        <v>8966</v>
      </c>
      <c r="H1458" s="11" t="s">
        <v>7474</v>
      </c>
      <c r="I1458" s="281" t="s">
        <v>4644</v>
      </c>
      <c r="J1458" s="285" t="s">
        <v>634</v>
      </c>
      <c r="K1458" s="281" t="s">
        <v>9008</v>
      </c>
      <c r="L1458" s="11" t="s">
        <v>11</v>
      </c>
      <c r="M1458" s="11" t="s">
        <v>8967</v>
      </c>
      <c r="N1458" s="282"/>
      <c r="O1458" s="283"/>
      <c r="P1458" s="283"/>
      <c r="Q1458" s="284"/>
      <c r="R1458" s="285"/>
      <c r="S1458" s="284"/>
      <c r="T1458" s="286" t="s">
        <v>605</v>
      </c>
      <c r="U1458" s="291" t="s">
        <v>5600</v>
      </c>
      <c r="V1458" s="135"/>
      <c r="W1458" s="276"/>
    </row>
    <row r="1459" spans="1:23" s="272" customFormat="1" ht="18" customHeight="1" x14ac:dyDescent="0.35">
      <c r="A1459" s="295">
        <v>5</v>
      </c>
      <c r="B1459" s="83" t="s">
        <v>319</v>
      </c>
      <c r="C1459" s="277"/>
      <c r="D1459" s="293"/>
      <c r="E1459" s="279"/>
      <c r="F1459" s="338">
        <v>44807</v>
      </c>
      <c r="G1459" s="11" t="s">
        <v>8968</v>
      </c>
      <c r="H1459" s="11" t="s">
        <v>102</v>
      </c>
      <c r="I1459" s="281" t="s">
        <v>685</v>
      </c>
      <c r="J1459" s="285" t="s">
        <v>45</v>
      </c>
      <c r="K1459" s="281" t="s">
        <v>9009</v>
      </c>
      <c r="L1459" s="11" t="s">
        <v>27</v>
      </c>
      <c r="M1459" s="11" t="s">
        <v>8969</v>
      </c>
      <c r="N1459" s="282"/>
      <c r="O1459" s="283"/>
      <c r="P1459" s="283"/>
      <c r="Q1459" s="284"/>
      <c r="R1459" s="285"/>
      <c r="S1459" s="284"/>
      <c r="T1459" s="286" t="s">
        <v>623</v>
      </c>
      <c r="U1459" s="291" t="s">
        <v>5600</v>
      </c>
      <c r="V1459" s="135"/>
      <c r="W1459" s="276"/>
    </row>
    <row r="1460" spans="1:23" s="272" customFormat="1" ht="18" customHeight="1" x14ac:dyDescent="0.35">
      <c r="A1460" s="295">
        <v>6</v>
      </c>
      <c r="B1460" s="83" t="s">
        <v>319</v>
      </c>
      <c r="C1460" s="277"/>
      <c r="D1460" s="293"/>
      <c r="E1460" s="279"/>
      <c r="F1460" s="338">
        <v>44807</v>
      </c>
      <c r="G1460" s="11" t="s">
        <v>8970</v>
      </c>
      <c r="H1460" s="11" t="s">
        <v>102</v>
      </c>
      <c r="I1460" s="281" t="s">
        <v>685</v>
      </c>
      <c r="J1460" s="285" t="s">
        <v>18</v>
      </c>
      <c r="K1460" s="281" t="s">
        <v>9005</v>
      </c>
      <c r="L1460" s="11" t="s">
        <v>11</v>
      </c>
      <c r="M1460" s="11" t="s">
        <v>8971</v>
      </c>
      <c r="N1460" s="282"/>
      <c r="O1460" s="283"/>
      <c r="P1460" s="283"/>
      <c r="Q1460" s="284"/>
      <c r="R1460" s="285"/>
      <c r="S1460" s="284"/>
      <c r="T1460" s="286" t="s">
        <v>605</v>
      </c>
      <c r="U1460" s="291" t="s">
        <v>5600</v>
      </c>
      <c r="V1460" s="135"/>
      <c r="W1460" s="276"/>
    </row>
    <row r="1461" spans="1:23" s="272" customFormat="1" ht="18" customHeight="1" x14ac:dyDescent="0.35">
      <c r="A1461" s="295">
        <v>7</v>
      </c>
      <c r="B1461" s="92">
        <v>5194806</v>
      </c>
      <c r="C1461" s="277" t="s">
        <v>8978</v>
      </c>
      <c r="D1461" s="293">
        <v>44809</v>
      </c>
      <c r="E1461" s="279" t="s">
        <v>8468</v>
      </c>
      <c r="F1461" s="338">
        <v>44807</v>
      </c>
      <c r="G1461" s="11" t="s">
        <v>8972</v>
      </c>
      <c r="H1461" s="11" t="s">
        <v>6043</v>
      </c>
      <c r="I1461" s="281" t="s">
        <v>4644</v>
      </c>
      <c r="J1461" s="285" t="s">
        <v>45</v>
      </c>
      <c r="K1461" s="281" t="s">
        <v>9009</v>
      </c>
      <c r="L1461" s="11" t="s">
        <v>20</v>
      </c>
      <c r="M1461" s="11" t="s">
        <v>8973</v>
      </c>
      <c r="N1461" s="282">
        <v>0</v>
      </c>
      <c r="O1461" s="283"/>
      <c r="P1461" s="283"/>
      <c r="Q1461" s="284"/>
      <c r="R1461" s="285"/>
      <c r="S1461" s="284"/>
      <c r="T1461" s="286" t="s">
        <v>623</v>
      </c>
      <c r="U1461" s="291" t="s">
        <v>5600</v>
      </c>
      <c r="V1461" s="135"/>
      <c r="W1461" s="276"/>
    </row>
    <row r="1462" spans="1:23" s="272" customFormat="1" ht="18" customHeight="1" x14ac:dyDescent="0.35">
      <c r="A1462" s="295">
        <v>8</v>
      </c>
      <c r="B1462" s="83" t="s">
        <v>319</v>
      </c>
      <c r="C1462" s="277"/>
      <c r="D1462" s="293"/>
      <c r="E1462" s="279"/>
      <c r="F1462" s="338">
        <v>44807</v>
      </c>
      <c r="G1462" s="11" t="s">
        <v>8974</v>
      </c>
      <c r="H1462" s="11" t="s">
        <v>50</v>
      </c>
      <c r="I1462" s="281" t="s">
        <v>17</v>
      </c>
      <c r="J1462" s="285" t="s">
        <v>2943</v>
      </c>
      <c r="K1462" s="281">
        <v>2400000</v>
      </c>
      <c r="L1462" s="11" t="s">
        <v>20</v>
      </c>
      <c r="M1462" s="11" t="s">
        <v>8975</v>
      </c>
      <c r="N1462" s="282"/>
      <c r="O1462" s="283"/>
      <c r="P1462" s="283"/>
      <c r="Q1462" s="284"/>
      <c r="R1462" s="285"/>
      <c r="S1462" s="284"/>
      <c r="T1462" s="286" t="s">
        <v>623</v>
      </c>
      <c r="U1462" s="291" t="s">
        <v>5600</v>
      </c>
      <c r="V1462" s="135"/>
      <c r="W1462" s="276"/>
    </row>
    <row r="1463" spans="1:23" s="272" customFormat="1" ht="18" customHeight="1" x14ac:dyDescent="0.35">
      <c r="A1463" s="295">
        <v>9</v>
      </c>
      <c r="B1463" s="83" t="s">
        <v>319</v>
      </c>
      <c r="C1463" s="277"/>
      <c r="D1463" s="293"/>
      <c r="E1463" s="279"/>
      <c r="F1463" s="338">
        <v>44809</v>
      </c>
      <c r="G1463" s="11" t="s">
        <v>8980</v>
      </c>
      <c r="H1463" s="11" t="s">
        <v>137</v>
      </c>
      <c r="I1463" s="281" t="s">
        <v>17</v>
      </c>
      <c r="J1463" s="285" t="s">
        <v>18</v>
      </c>
      <c r="K1463" s="281" t="s">
        <v>9005</v>
      </c>
      <c r="L1463" s="11" t="s">
        <v>11</v>
      </c>
      <c r="M1463" s="11" t="s">
        <v>8981</v>
      </c>
      <c r="N1463" s="282"/>
      <c r="O1463" s="283"/>
      <c r="P1463" s="283"/>
      <c r="Q1463" s="284"/>
      <c r="R1463" s="285"/>
      <c r="S1463" s="284"/>
      <c r="T1463" s="286" t="s">
        <v>605</v>
      </c>
      <c r="U1463" s="291" t="s">
        <v>5600</v>
      </c>
      <c r="V1463" s="135"/>
      <c r="W1463" s="276"/>
    </row>
    <row r="1464" spans="1:23" s="272" customFormat="1" ht="18" customHeight="1" x14ac:dyDescent="0.35">
      <c r="A1464" s="295">
        <v>10</v>
      </c>
      <c r="B1464" s="83" t="s">
        <v>319</v>
      </c>
      <c r="C1464" s="277"/>
      <c r="D1464" s="293"/>
      <c r="E1464" s="279"/>
      <c r="F1464" s="338">
        <v>44809</v>
      </c>
      <c r="G1464" s="11" t="s">
        <v>8982</v>
      </c>
      <c r="H1464" s="11" t="s">
        <v>7412</v>
      </c>
      <c r="I1464" s="281" t="s">
        <v>8538</v>
      </c>
      <c r="J1464" s="285" t="s">
        <v>45</v>
      </c>
      <c r="K1464" s="281" t="s">
        <v>9009</v>
      </c>
      <c r="L1464" s="11" t="s">
        <v>438</v>
      </c>
      <c r="M1464" s="11" t="s">
        <v>8983</v>
      </c>
      <c r="N1464" s="282"/>
      <c r="O1464" s="283"/>
      <c r="P1464" s="283"/>
      <c r="Q1464" s="284"/>
      <c r="R1464" s="285"/>
      <c r="S1464" s="284"/>
      <c r="T1464" s="286" t="s">
        <v>623</v>
      </c>
      <c r="U1464" s="291" t="s">
        <v>5600</v>
      </c>
      <c r="V1464" s="135"/>
      <c r="W1464" s="276"/>
    </row>
    <row r="1465" spans="1:23" s="272" customFormat="1" ht="18" customHeight="1" x14ac:dyDescent="0.35">
      <c r="A1465" s="295">
        <v>11</v>
      </c>
      <c r="B1465" s="83">
        <v>5254326</v>
      </c>
      <c r="C1465" s="277" t="s">
        <v>8995</v>
      </c>
      <c r="D1465" s="293">
        <v>44810</v>
      </c>
      <c r="E1465" s="279" t="s">
        <v>8468</v>
      </c>
      <c r="F1465" s="338">
        <v>44809</v>
      </c>
      <c r="G1465" s="11" t="s">
        <v>8984</v>
      </c>
      <c r="H1465" s="11" t="s">
        <v>7474</v>
      </c>
      <c r="I1465" s="281" t="s">
        <v>4644</v>
      </c>
      <c r="J1465" s="285" t="s">
        <v>38</v>
      </c>
      <c r="K1465" s="281" t="s">
        <v>9001</v>
      </c>
      <c r="L1465" s="11" t="s">
        <v>40</v>
      </c>
      <c r="M1465" s="11" t="s">
        <v>8985</v>
      </c>
      <c r="N1465" s="282">
        <v>0</v>
      </c>
      <c r="O1465" s="283"/>
      <c r="P1465" s="283"/>
      <c r="Q1465" s="284"/>
      <c r="R1465" s="285"/>
      <c r="S1465" s="284"/>
      <c r="T1465" s="286" t="s">
        <v>623</v>
      </c>
      <c r="U1465" s="291" t="s">
        <v>5600</v>
      </c>
      <c r="V1465" s="135"/>
      <c r="W1465" s="276"/>
    </row>
    <row r="1466" spans="1:23" s="272" customFormat="1" ht="18" customHeight="1" x14ac:dyDescent="0.35">
      <c r="A1466" s="295">
        <v>12</v>
      </c>
      <c r="B1466" s="83" t="s">
        <v>319</v>
      </c>
      <c r="C1466" s="277"/>
      <c r="D1466" s="293"/>
      <c r="E1466" s="279"/>
      <c r="F1466" s="338">
        <v>44809</v>
      </c>
      <c r="G1466" s="11" t="s">
        <v>8986</v>
      </c>
      <c r="H1466" s="11" t="s">
        <v>8555</v>
      </c>
      <c r="I1466" s="281" t="s">
        <v>8862</v>
      </c>
      <c r="J1466" s="285" t="s">
        <v>645</v>
      </c>
      <c r="K1466" s="281" t="s">
        <v>9002</v>
      </c>
      <c r="L1466" s="11" t="s">
        <v>27</v>
      </c>
      <c r="M1466" s="11" t="s">
        <v>8987</v>
      </c>
      <c r="N1466" s="282"/>
      <c r="O1466" s="283"/>
      <c r="P1466" s="283"/>
      <c r="Q1466" s="284"/>
      <c r="R1466" s="285"/>
      <c r="S1466" s="284"/>
      <c r="T1466" s="286" t="s">
        <v>605</v>
      </c>
      <c r="U1466" s="291" t="s">
        <v>5600</v>
      </c>
      <c r="V1466" s="135"/>
      <c r="W1466" s="276"/>
    </row>
    <row r="1467" spans="1:23" s="272" customFormat="1" ht="18" customHeight="1" x14ac:dyDescent="0.35">
      <c r="A1467" s="295">
        <v>13</v>
      </c>
      <c r="B1467" s="83">
        <v>5266610</v>
      </c>
      <c r="C1467" s="277" t="s">
        <v>8999</v>
      </c>
      <c r="D1467" s="293">
        <v>44810</v>
      </c>
      <c r="E1467" s="279" t="s">
        <v>8467</v>
      </c>
      <c r="F1467" s="338">
        <v>44809</v>
      </c>
      <c r="G1467" s="11" t="s">
        <v>8988</v>
      </c>
      <c r="H1467" s="11" t="s">
        <v>4126</v>
      </c>
      <c r="I1467" s="281" t="s">
        <v>8538</v>
      </c>
      <c r="J1467" s="285" t="s">
        <v>18</v>
      </c>
      <c r="K1467" s="281" t="s">
        <v>9005</v>
      </c>
      <c r="L1467" s="11" t="s">
        <v>11</v>
      </c>
      <c r="M1467" s="11" t="s">
        <v>8989</v>
      </c>
      <c r="N1467" s="282">
        <v>0</v>
      </c>
      <c r="O1467" s="283"/>
      <c r="P1467" s="283">
        <v>44811</v>
      </c>
      <c r="Q1467" s="284"/>
      <c r="R1467" s="285"/>
      <c r="S1467" s="284"/>
      <c r="T1467" s="286" t="s">
        <v>605</v>
      </c>
      <c r="U1467" s="291" t="s">
        <v>5600</v>
      </c>
      <c r="V1467" s="135"/>
      <c r="W1467" s="276"/>
    </row>
    <row r="1468" spans="1:23" s="272" customFormat="1" ht="18" customHeight="1" x14ac:dyDescent="0.35">
      <c r="A1468" s="295">
        <v>14</v>
      </c>
      <c r="B1468" s="83" t="s">
        <v>319</v>
      </c>
      <c r="C1468" s="277"/>
      <c r="D1468" s="293"/>
      <c r="E1468" s="279"/>
      <c r="F1468" s="338">
        <v>44809</v>
      </c>
      <c r="G1468" s="11" t="s">
        <v>8990</v>
      </c>
      <c r="H1468" s="11" t="s">
        <v>8555</v>
      </c>
      <c r="I1468" s="281" t="s">
        <v>8862</v>
      </c>
      <c r="J1468" s="285" t="s">
        <v>626</v>
      </c>
      <c r="K1468" s="281" t="s">
        <v>9003</v>
      </c>
      <c r="L1468" s="11" t="s">
        <v>52</v>
      </c>
      <c r="M1468" s="11" t="s">
        <v>8991</v>
      </c>
      <c r="N1468" s="282"/>
      <c r="O1468" s="283"/>
      <c r="P1468" s="283"/>
      <c r="Q1468" s="284"/>
      <c r="R1468" s="285"/>
      <c r="S1468" s="284"/>
      <c r="T1468" s="286" t="s">
        <v>609</v>
      </c>
      <c r="U1468" s="291" t="s">
        <v>5600</v>
      </c>
      <c r="V1468" s="135"/>
      <c r="W1468" s="276"/>
    </row>
    <row r="1469" spans="1:23" s="272" customFormat="1" ht="18" customHeight="1" x14ac:dyDescent="0.35">
      <c r="A1469" s="295">
        <v>15</v>
      </c>
      <c r="B1469" s="83" t="s">
        <v>319</v>
      </c>
      <c r="C1469" s="277"/>
      <c r="D1469" s="293"/>
      <c r="E1469" s="279"/>
      <c r="F1469" s="338">
        <v>44810</v>
      </c>
      <c r="G1469" s="11" t="s">
        <v>8992</v>
      </c>
      <c r="H1469" s="11" t="s">
        <v>725</v>
      </c>
      <c r="I1469" s="281" t="s">
        <v>2454</v>
      </c>
      <c r="J1469" s="285" t="s">
        <v>645</v>
      </c>
      <c r="K1469" s="281" t="s">
        <v>9002</v>
      </c>
      <c r="L1469" s="11" t="s">
        <v>52</v>
      </c>
      <c r="M1469" s="11" t="s">
        <v>8993</v>
      </c>
      <c r="N1469" s="282"/>
      <c r="O1469" s="283"/>
      <c r="P1469" s="283"/>
      <c r="Q1469" s="284"/>
      <c r="R1469" s="285"/>
      <c r="S1469" s="284"/>
      <c r="T1469" s="286" t="s">
        <v>605</v>
      </c>
      <c r="U1469" s="291" t="s">
        <v>5600</v>
      </c>
      <c r="V1469" s="135"/>
      <c r="W1469" s="276"/>
    </row>
    <row r="1470" spans="1:23" s="272" customFormat="1" ht="18" customHeight="1" x14ac:dyDescent="0.35">
      <c r="A1470" s="295">
        <v>16</v>
      </c>
      <c r="B1470" s="83" t="s">
        <v>319</v>
      </c>
      <c r="C1470" s="277"/>
      <c r="D1470" s="293"/>
      <c r="E1470" s="279"/>
      <c r="F1470" s="338">
        <v>44810</v>
      </c>
      <c r="G1470" s="11" t="s">
        <v>8996</v>
      </c>
      <c r="H1470" s="11" t="s">
        <v>4126</v>
      </c>
      <c r="I1470" s="281" t="s">
        <v>8538</v>
      </c>
      <c r="J1470" s="285" t="s">
        <v>18</v>
      </c>
      <c r="K1470" s="281" t="s">
        <v>9005</v>
      </c>
      <c r="L1470" s="11" t="s">
        <v>20</v>
      </c>
      <c r="M1470" s="11" t="s">
        <v>8997</v>
      </c>
      <c r="N1470" s="282"/>
      <c r="O1470" s="283"/>
      <c r="P1470" s="283"/>
      <c r="Q1470" s="284"/>
      <c r="R1470" s="285"/>
      <c r="S1470" s="284"/>
      <c r="T1470" s="286" t="s">
        <v>623</v>
      </c>
      <c r="U1470" s="291" t="s">
        <v>5600</v>
      </c>
      <c r="V1470" s="135"/>
      <c r="W1470" s="276"/>
    </row>
  </sheetData>
  <autoFilter ref="A1:AE1470"/>
  <phoneticPr fontId="21" type="noConversion"/>
  <conditionalFormatting sqref="G1471:G1048576">
    <cfRule type="duplicateValues" dxfId="4928" priority="74099"/>
  </conditionalFormatting>
  <conditionalFormatting sqref="C1471:C1048576">
    <cfRule type="duplicateValues" dxfId="4927" priority="74102"/>
  </conditionalFormatting>
  <conditionalFormatting sqref="G1">
    <cfRule type="containsText" dxfId="4926" priority="20275" operator="containsText" text="2018">
      <formula>NOT(ISERROR(SEARCH("2018",G1)))</formula>
    </cfRule>
  </conditionalFormatting>
  <conditionalFormatting sqref="G1">
    <cfRule type="duplicateValues" dxfId="4925" priority="20276"/>
  </conditionalFormatting>
  <conditionalFormatting sqref="G1">
    <cfRule type="duplicateValues" dxfId="4924" priority="20277"/>
  </conditionalFormatting>
  <conditionalFormatting sqref="C1">
    <cfRule type="duplicateValues" dxfId="4923" priority="20278"/>
  </conditionalFormatting>
  <conditionalFormatting sqref="B1">
    <cfRule type="duplicateValues" dxfId="4922" priority="20273"/>
    <cfRule type="duplicateValues" dxfId="4921" priority="20274"/>
  </conditionalFormatting>
  <conditionalFormatting sqref="G39 G5:G10 G17:G34">
    <cfRule type="containsText" dxfId="4920" priority="1161" operator="containsText" text="2018">
      <formula>NOT(ISERROR(SEARCH("2018",G5)))</formula>
    </cfRule>
  </conditionalFormatting>
  <conditionalFormatting sqref="B184 B156 B114">
    <cfRule type="containsText" dxfId="4919" priority="1147" operator="containsText" text="CANCEL">
      <formula>NOT(ISERROR(SEARCH("CANCEL",B114)))</formula>
    </cfRule>
  </conditionalFormatting>
  <conditionalFormatting sqref="B184 B156 B114">
    <cfRule type="containsText" dxfId="4918" priority="1146" operator="containsText" text="VIN No.">
      <formula>NOT(ISERROR(SEARCH("VIN No.",B114)))</formula>
    </cfRule>
  </conditionalFormatting>
  <conditionalFormatting sqref="B184 B156 B114">
    <cfRule type="duplicateValues" dxfId="4917" priority="1148"/>
  </conditionalFormatting>
  <conditionalFormatting sqref="B184 B156 B114">
    <cfRule type="duplicateValues" dxfId="4916" priority="1149"/>
  </conditionalFormatting>
  <conditionalFormatting sqref="B184 B156 B114">
    <cfRule type="duplicateValues" dxfId="4915" priority="1150"/>
  </conditionalFormatting>
  <conditionalFormatting sqref="B184 B156 B114">
    <cfRule type="duplicateValues" dxfId="4914" priority="1151"/>
  </conditionalFormatting>
  <conditionalFormatting sqref="B184 B156 B114">
    <cfRule type="containsText" dxfId="4913" priority="1152" operator="containsText" text="CANCEL">
      <formula>NOT(ISERROR(SEARCH("CANCEL",B114)))</formula>
    </cfRule>
    <cfRule type="containsText" dxfId="4912" priority="1153" operator="containsText" text="VNA">
      <formula>NOT(ISERROR(SEARCH("VNA",B114)))</formula>
    </cfRule>
    <cfRule type="duplicateValues" dxfId="4911" priority="1154"/>
  </conditionalFormatting>
  <conditionalFormatting sqref="B184 B156 B114">
    <cfRule type="containsText" dxfId="4910" priority="1155" operator="containsText" text="VNA">
      <formula>NOT(ISERROR(SEARCH("VNA",B114)))</formula>
    </cfRule>
    <cfRule type="duplicateValues" dxfId="4909" priority="1156"/>
    <cfRule type="uniqueValues" priority="1157"/>
  </conditionalFormatting>
  <conditionalFormatting sqref="B184 B156 B114">
    <cfRule type="containsText" dxfId="4908" priority="1158" operator="containsText" text="VNA">
      <formula>NOT(ISERROR(SEARCH("VNA",B114)))</formula>
    </cfRule>
    <cfRule type="duplicateValues" dxfId="4907" priority="1159"/>
    <cfRule type="duplicateValues" dxfId="4906" priority="1160"/>
  </conditionalFormatting>
  <conditionalFormatting sqref="G39 G9">
    <cfRule type="duplicateValues" dxfId="4905" priority="1162"/>
  </conditionalFormatting>
  <conditionalFormatting sqref="G13:G15">
    <cfRule type="containsText" dxfId="4904" priority="1145" operator="containsText" text="2018">
      <formula>NOT(ISERROR(SEARCH("2018",G13)))</formula>
    </cfRule>
  </conditionalFormatting>
  <conditionalFormatting sqref="G12">
    <cfRule type="containsText" dxfId="4903" priority="1144" operator="containsText" text="2018">
      <formula>NOT(ISERROR(SEARCH("2018",G12)))</formula>
    </cfRule>
  </conditionalFormatting>
  <conditionalFormatting sqref="G11">
    <cfRule type="containsText" dxfId="4902" priority="1143" operator="containsText" text="2018">
      <formula>NOT(ISERROR(SEARCH("2018",G11)))</formula>
    </cfRule>
  </conditionalFormatting>
  <conditionalFormatting sqref="G16">
    <cfRule type="containsText" dxfId="4901" priority="1142" operator="containsText" text="2018">
      <formula>NOT(ISERROR(SEARCH("2018",G16)))</formula>
    </cfRule>
  </conditionalFormatting>
  <conditionalFormatting sqref="G679:G688">
    <cfRule type="duplicateValues" dxfId="4900" priority="1141"/>
  </conditionalFormatting>
  <conditionalFormatting sqref="G704:G711">
    <cfRule type="duplicateValues" dxfId="4899" priority="1140"/>
  </conditionalFormatting>
  <conditionalFormatting sqref="G701:G703">
    <cfRule type="duplicateValues" dxfId="4898" priority="1139"/>
  </conditionalFormatting>
  <conditionalFormatting sqref="G693:G700">
    <cfRule type="duplicateValues" dxfId="4897" priority="1138"/>
  </conditionalFormatting>
  <conditionalFormatting sqref="G713:G719">
    <cfRule type="duplicateValues" dxfId="4896" priority="1137"/>
  </conditionalFormatting>
  <conditionalFormatting sqref="G731:G732 G722:G724">
    <cfRule type="duplicateValues" dxfId="4895" priority="1136"/>
  </conditionalFormatting>
  <conditionalFormatting sqref="G725:G726">
    <cfRule type="duplicateValues" dxfId="4894" priority="1135"/>
  </conditionalFormatting>
  <conditionalFormatting sqref="G738:G739">
    <cfRule type="duplicateValues" dxfId="4893" priority="1134"/>
  </conditionalFormatting>
  <conditionalFormatting sqref="G736:G737">
    <cfRule type="duplicateValues" dxfId="4892" priority="1133"/>
  </conditionalFormatting>
  <conditionalFormatting sqref="G742:G743">
    <cfRule type="duplicateValues" dxfId="4891" priority="1132"/>
  </conditionalFormatting>
  <conditionalFormatting sqref="G740:G741">
    <cfRule type="duplicateValues" dxfId="4890" priority="1131"/>
  </conditionalFormatting>
  <conditionalFormatting sqref="G755:G756">
    <cfRule type="duplicateValues" dxfId="4889" priority="1130"/>
  </conditionalFormatting>
  <conditionalFormatting sqref="G754">
    <cfRule type="duplicateValues" dxfId="4888" priority="1129"/>
  </conditionalFormatting>
  <conditionalFormatting sqref="G753">
    <cfRule type="duplicateValues" dxfId="4887" priority="1128"/>
  </conditionalFormatting>
  <conditionalFormatting sqref="G752">
    <cfRule type="duplicateValues" dxfId="4886" priority="1127"/>
  </conditionalFormatting>
  <conditionalFormatting sqref="G750:G751">
    <cfRule type="duplicateValues" dxfId="4885" priority="1126"/>
  </conditionalFormatting>
  <conditionalFormatting sqref="G749">
    <cfRule type="duplicateValues" dxfId="4884" priority="1125"/>
  </conditionalFormatting>
  <conditionalFormatting sqref="G748">
    <cfRule type="duplicateValues" dxfId="4883" priority="1124"/>
  </conditionalFormatting>
  <conditionalFormatting sqref="G747">
    <cfRule type="duplicateValues" dxfId="4882" priority="1123"/>
  </conditionalFormatting>
  <conditionalFormatting sqref="G745:G746">
    <cfRule type="duplicateValues" dxfId="4881" priority="1122"/>
  </conditionalFormatting>
  <conditionalFormatting sqref="G9">
    <cfRule type="containsText" dxfId="4880" priority="1121" operator="containsText" text="2018">
      <formula>NOT(ISERROR(SEARCH("2018",G9)))</formula>
    </cfRule>
  </conditionalFormatting>
  <conditionalFormatting sqref="G763:G764">
    <cfRule type="duplicateValues" dxfId="4879" priority="1120"/>
  </conditionalFormatting>
  <conditionalFormatting sqref="G762">
    <cfRule type="duplicateValues" dxfId="4878" priority="1119"/>
  </conditionalFormatting>
  <conditionalFormatting sqref="G761">
    <cfRule type="duplicateValues" dxfId="4877" priority="1118"/>
  </conditionalFormatting>
  <conditionalFormatting sqref="G760">
    <cfRule type="duplicateValues" dxfId="4876" priority="1117"/>
  </conditionalFormatting>
  <conditionalFormatting sqref="G758:G759">
    <cfRule type="duplicateValues" dxfId="4875" priority="1116"/>
  </conditionalFormatting>
  <conditionalFormatting sqref="G757">
    <cfRule type="duplicateValues" dxfId="4874" priority="1115"/>
  </conditionalFormatting>
  <conditionalFormatting sqref="G7">
    <cfRule type="containsText" dxfId="4873" priority="1114" operator="containsText" text="2018">
      <formula>NOT(ISERROR(SEARCH("2018",G7)))</formula>
    </cfRule>
  </conditionalFormatting>
  <conditionalFormatting sqref="G7">
    <cfRule type="duplicateValues" dxfId="4872" priority="1113"/>
  </conditionalFormatting>
  <conditionalFormatting sqref="G780">
    <cfRule type="duplicateValues" dxfId="4871" priority="1112"/>
  </conditionalFormatting>
  <conditionalFormatting sqref="G779">
    <cfRule type="duplicateValues" dxfId="4870" priority="1111"/>
  </conditionalFormatting>
  <conditionalFormatting sqref="G775:G778">
    <cfRule type="duplicateValues" dxfId="4869" priority="1110"/>
  </conditionalFormatting>
  <conditionalFormatting sqref="G8">
    <cfRule type="duplicateValues" dxfId="4868" priority="1109"/>
  </conditionalFormatting>
  <conditionalFormatting sqref="G773:G774">
    <cfRule type="duplicateValues" dxfId="4867" priority="1108"/>
  </conditionalFormatting>
  <conditionalFormatting sqref="G772">
    <cfRule type="duplicateValues" dxfId="4866" priority="1107"/>
  </conditionalFormatting>
  <conditionalFormatting sqref="G770:G771">
    <cfRule type="duplicateValues" dxfId="4865" priority="1106"/>
  </conditionalFormatting>
  <conditionalFormatting sqref="G769">
    <cfRule type="duplicateValues" dxfId="4864" priority="1105"/>
  </conditionalFormatting>
  <conditionalFormatting sqref="G767">
    <cfRule type="duplicateValues" dxfId="4863" priority="1104"/>
  </conditionalFormatting>
  <conditionalFormatting sqref="G765:G766">
    <cfRule type="duplicateValues" dxfId="4862" priority="1103"/>
  </conditionalFormatting>
  <conditionalFormatting sqref="G768">
    <cfRule type="duplicateValues" dxfId="4861" priority="1163"/>
  </conditionalFormatting>
  <conditionalFormatting sqref="G782">
    <cfRule type="duplicateValues" dxfId="4860" priority="1102"/>
  </conditionalFormatting>
  <conditionalFormatting sqref="G781">
    <cfRule type="duplicateValues" dxfId="4859" priority="1101"/>
  </conditionalFormatting>
  <conditionalFormatting sqref="G783">
    <cfRule type="duplicateValues" dxfId="4858" priority="1164"/>
  </conditionalFormatting>
  <conditionalFormatting sqref="G792:G793">
    <cfRule type="duplicateValues" dxfId="4857" priority="1100"/>
  </conditionalFormatting>
  <conditionalFormatting sqref="G791">
    <cfRule type="duplicateValues" dxfId="4856" priority="1099"/>
  </conditionalFormatting>
  <conditionalFormatting sqref="G789">
    <cfRule type="duplicateValues" dxfId="4855" priority="1098"/>
  </conditionalFormatting>
  <conditionalFormatting sqref="G788">
    <cfRule type="duplicateValues" dxfId="4854" priority="1097"/>
  </conditionalFormatting>
  <conditionalFormatting sqref="G786:G787">
    <cfRule type="duplicateValues" dxfId="4853" priority="1096"/>
  </conditionalFormatting>
  <conditionalFormatting sqref="G785">
    <cfRule type="duplicateValues" dxfId="4852" priority="1095"/>
  </conditionalFormatting>
  <conditionalFormatting sqref="G799:G800">
    <cfRule type="duplicateValues" dxfId="4851" priority="1094"/>
  </conditionalFormatting>
  <conditionalFormatting sqref="G797:G798">
    <cfRule type="duplicateValues" dxfId="4850" priority="1093"/>
  </conditionalFormatting>
  <conditionalFormatting sqref="G796">
    <cfRule type="duplicateValues" dxfId="4849" priority="1092"/>
  </conditionalFormatting>
  <conditionalFormatting sqref="G794:G795">
    <cfRule type="duplicateValues" dxfId="4848" priority="1091"/>
  </conditionalFormatting>
  <conditionalFormatting sqref="G877">
    <cfRule type="duplicateValues" dxfId="4847" priority="1090"/>
  </conditionalFormatting>
  <conditionalFormatting sqref="G801">
    <cfRule type="duplicateValues" dxfId="4846" priority="1089"/>
  </conditionalFormatting>
  <conditionalFormatting sqref="G875:G876">
    <cfRule type="duplicateValues" dxfId="4845" priority="1088"/>
  </conditionalFormatting>
  <conditionalFormatting sqref="G842">
    <cfRule type="duplicateValues" dxfId="4844" priority="1087"/>
  </conditionalFormatting>
  <conditionalFormatting sqref="G823">
    <cfRule type="duplicateValues" dxfId="4843" priority="1086"/>
  </conditionalFormatting>
  <conditionalFormatting sqref="G821:G822">
    <cfRule type="duplicateValues" dxfId="4842" priority="1085"/>
  </conditionalFormatting>
  <conditionalFormatting sqref="G820">
    <cfRule type="duplicateValues" dxfId="4841" priority="1084"/>
  </conditionalFormatting>
  <conditionalFormatting sqref="G819">
    <cfRule type="duplicateValues" dxfId="4840" priority="1083"/>
  </conditionalFormatting>
  <conditionalFormatting sqref="G804 G818">
    <cfRule type="duplicateValues" dxfId="4839" priority="1082"/>
  </conditionalFormatting>
  <conditionalFormatting sqref="G803">
    <cfRule type="duplicateValues" dxfId="4838" priority="1081"/>
  </conditionalFormatting>
  <conditionalFormatting sqref="G802">
    <cfRule type="duplicateValues" dxfId="4837" priority="1080"/>
  </conditionalFormatting>
  <conditionalFormatting sqref="G790">
    <cfRule type="duplicateValues" dxfId="4836" priority="1079"/>
  </conditionalFormatting>
  <conditionalFormatting sqref="G816:G817">
    <cfRule type="duplicateValues" dxfId="4835" priority="1078"/>
  </conditionalFormatting>
  <conditionalFormatting sqref="G815">
    <cfRule type="duplicateValues" dxfId="4834" priority="1077"/>
  </conditionalFormatting>
  <conditionalFormatting sqref="G814">
    <cfRule type="duplicateValues" dxfId="4833" priority="1076"/>
  </conditionalFormatting>
  <conditionalFormatting sqref="G812:G813">
    <cfRule type="duplicateValues" dxfId="4832" priority="1075"/>
  </conditionalFormatting>
  <conditionalFormatting sqref="G811">
    <cfRule type="duplicateValues" dxfId="4831" priority="1074"/>
  </conditionalFormatting>
  <conditionalFormatting sqref="G810">
    <cfRule type="duplicateValues" dxfId="4830" priority="1073"/>
  </conditionalFormatting>
  <conditionalFormatting sqref="G808:G809">
    <cfRule type="duplicateValues" dxfId="4829" priority="1072"/>
  </conditionalFormatting>
  <conditionalFormatting sqref="G807">
    <cfRule type="duplicateValues" dxfId="4828" priority="1071"/>
  </conditionalFormatting>
  <conditionalFormatting sqref="G806">
    <cfRule type="duplicateValues" dxfId="4827" priority="1070"/>
  </conditionalFormatting>
  <conditionalFormatting sqref="G805">
    <cfRule type="duplicateValues" dxfId="4826" priority="1069"/>
  </conditionalFormatting>
  <conditionalFormatting sqref="G840:G841">
    <cfRule type="duplicateValues" dxfId="4825" priority="1068"/>
  </conditionalFormatting>
  <conditionalFormatting sqref="G839">
    <cfRule type="duplicateValues" dxfId="4824" priority="1067"/>
  </conditionalFormatting>
  <conditionalFormatting sqref="G805:G825 G837:G838">
    <cfRule type="duplicateValues" dxfId="4823" priority="1066"/>
  </conditionalFormatting>
  <conditionalFormatting sqref="G825 G837">
    <cfRule type="duplicateValues" dxfId="4822" priority="1065"/>
  </conditionalFormatting>
  <conditionalFormatting sqref="G824">
    <cfRule type="duplicateValues" dxfId="4821" priority="1064"/>
  </conditionalFormatting>
  <conditionalFormatting sqref="G836">
    <cfRule type="duplicateValues" dxfId="4820" priority="1063"/>
  </conditionalFormatting>
  <conditionalFormatting sqref="G835">
    <cfRule type="duplicateValues" dxfId="4819" priority="1062"/>
  </conditionalFormatting>
  <conditionalFormatting sqref="G834">
    <cfRule type="duplicateValues" dxfId="4818" priority="1061"/>
  </conditionalFormatting>
  <conditionalFormatting sqref="G832:G833">
    <cfRule type="duplicateValues" dxfId="4817" priority="1060"/>
  </conditionalFormatting>
  <conditionalFormatting sqref="G831">
    <cfRule type="duplicateValues" dxfId="4816" priority="1059"/>
  </conditionalFormatting>
  <conditionalFormatting sqref="G829:G830">
    <cfRule type="duplicateValues" dxfId="4815" priority="1058"/>
  </conditionalFormatting>
  <conditionalFormatting sqref="G828">
    <cfRule type="duplicateValues" dxfId="4814" priority="1057"/>
  </conditionalFormatting>
  <conditionalFormatting sqref="G826:G827">
    <cfRule type="duplicateValues" dxfId="4813" priority="1056"/>
  </conditionalFormatting>
  <conditionalFormatting sqref="G826">
    <cfRule type="duplicateValues" dxfId="4812" priority="1055"/>
  </conditionalFormatting>
  <conditionalFormatting sqref="G874 G859">
    <cfRule type="duplicateValues" dxfId="4811" priority="1054"/>
  </conditionalFormatting>
  <conditionalFormatting sqref="G858">
    <cfRule type="duplicateValues" dxfId="4810" priority="1053"/>
  </conditionalFormatting>
  <conditionalFormatting sqref="G857">
    <cfRule type="duplicateValues" dxfId="4809" priority="1052"/>
  </conditionalFormatting>
  <conditionalFormatting sqref="G855:G856">
    <cfRule type="duplicateValues" dxfId="4808" priority="1051"/>
  </conditionalFormatting>
  <conditionalFormatting sqref="G853:G854">
    <cfRule type="duplicateValues" dxfId="4807" priority="1050"/>
  </conditionalFormatting>
  <conditionalFormatting sqref="G852">
    <cfRule type="duplicateValues" dxfId="4806" priority="1049"/>
  </conditionalFormatting>
  <conditionalFormatting sqref="G851">
    <cfRule type="duplicateValues" dxfId="4805" priority="1048"/>
  </conditionalFormatting>
  <conditionalFormatting sqref="G849:G850">
    <cfRule type="duplicateValues" dxfId="4804" priority="1047"/>
  </conditionalFormatting>
  <conditionalFormatting sqref="G847:G848">
    <cfRule type="duplicateValues" dxfId="4803" priority="1046"/>
  </conditionalFormatting>
  <conditionalFormatting sqref="G846">
    <cfRule type="duplicateValues" dxfId="4802" priority="1045"/>
  </conditionalFormatting>
  <conditionalFormatting sqref="G845">
    <cfRule type="duplicateValues" dxfId="4801" priority="1044"/>
  </conditionalFormatting>
  <conditionalFormatting sqref="G843:G844">
    <cfRule type="duplicateValues" dxfId="4800" priority="1043"/>
  </conditionalFormatting>
  <conditionalFormatting sqref="G864 G873">
    <cfRule type="duplicateValues" dxfId="4799" priority="1042"/>
  </conditionalFormatting>
  <conditionalFormatting sqref="G863">
    <cfRule type="duplicateValues" dxfId="4798" priority="1041"/>
  </conditionalFormatting>
  <conditionalFormatting sqref="G862">
    <cfRule type="duplicateValues" dxfId="4797" priority="1040"/>
  </conditionalFormatting>
  <conditionalFormatting sqref="G860:G861">
    <cfRule type="duplicateValues" dxfId="4796" priority="1039"/>
  </conditionalFormatting>
  <conditionalFormatting sqref="G871:G872">
    <cfRule type="duplicateValues" dxfId="4795" priority="1038"/>
  </conditionalFormatting>
  <conditionalFormatting sqref="G870">
    <cfRule type="duplicateValues" dxfId="4794" priority="1037"/>
  </conditionalFormatting>
  <conditionalFormatting sqref="G869">
    <cfRule type="duplicateValues" dxfId="4793" priority="1036"/>
  </conditionalFormatting>
  <conditionalFormatting sqref="G867:G868">
    <cfRule type="duplicateValues" dxfId="4792" priority="1035"/>
  </conditionalFormatting>
  <conditionalFormatting sqref="G866">
    <cfRule type="duplicateValues" dxfId="4791" priority="1034"/>
  </conditionalFormatting>
  <conditionalFormatting sqref="G865">
    <cfRule type="duplicateValues" dxfId="4790" priority="1033"/>
  </conditionalFormatting>
  <conditionalFormatting sqref="G727:G730">
    <cfRule type="duplicateValues" dxfId="4789" priority="1165"/>
  </conditionalFormatting>
  <conditionalFormatting sqref="G979 G895">
    <cfRule type="duplicateValues" dxfId="4788" priority="1032"/>
  </conditionalFormatting>
  <conditionalFormatting sqref="G889">
    <cfRule type="duplicateValues" dxfId="4787" priority="1031"/>
  </conditionalFormatting>
  <conditionalFormatting sqref="G888">
    <cfRule type="duplicateValues" dxfId="4786" priority="1030"/>
  </conditionalFormatting>
  <conditionalFormatting sqref="G881">
    <cfRule type="duplicateValues" dxfId="4785" priority="1029"/>
  </conditionalFormatting>
  <conditionalFormatting sqref="G879:G880">
    <cfRule type="duplicateValues" dxfId="4784" priority="1028"/>
  </conditionalFormatting>
  <conditionalFormatting sqref="G878">
    <cfRule type="duplicateValues" dxfId="4783" priority="1027"/>
  </conditionalFormatting>
  <conditionalFormatting sqref="B881 B564 B434 B308 B169">
    <cfRule type="containsText" dxfId="4782" priority="1013" operator="containsText" text="CANCEL">
      <formula>NOT(ISERROR(SEARCH("CANCEL",B169)))</formula>
    </cfRule>
  </conditionalFormatting>
  <conditionalFormatting sqref="B881 B564 B434 B308 B169">
    <cfRule type="containsText" dxfId="4781" priority="1012" operator="containsText" text="VIN No.">
      <formula>NOT(ISERROR(SEARCH("VIN No.",B169)))</formula>
    </cfRule>
  </conditionalFormatting>
  <conditionalFormatting sqref="B881 B564 B434 B308 B169">
    <cfRule type="duplicateValues" dxfId="4780" priority="1014"/>
  </conditionalFormatting>
  <conditionalFormatting sqref="B881 B564 B434 B308 B169">
    <cfRule type="duplicateValues" dxfId="4779" priority="1015"/>
  </conditionalFormatting>
  <conditionalFormatting sqref="B881 B564 B434 B308 B169">
    <cfRule type="duplicateValues" dxfId="4778" priority="1016"/>
  </conditionalFormatting>
  <conditionalFormatting sqref="B881 B564 B434 B308 B169">
    <cfRule type="duplicateValues" dxfId="4777" priority="1017"/>
  </conditionalFormatting>
  <conditionalFormatting sqref="B881 B564 B434 B308 B169">
    <cfRule type="containsText" dxfId="4776" priority="1018" operator="containsText" text="CANCEL">
      <formula>NOT(ISERROR(SEARCH("CANCEL",B169)))</formula>
    </cfRule>
    <cfRule type="containsText" dxfId="4775" priority="1019" operator="containsText" text="VNA">
      <formula>NOT(ISERROR(SEARCH("VNA",B169)))</formula>
    </cfRule>
    <cfRule type="duplicateValues" dxfId="4774" priority="1020"/>
  </conditionalFormatting>
  <conditionalFormatting sqref="B881 B564 B434 B308 B169">
    <cfRule type="containsText" dxfId="4773" priority="1021" operator="containsText" text="VNA">
      <formula>NOT(ISERROR(SEARCH("VNA",B169)))</formula>
    </cfRule>
    <cfRule type="duplicateValues" dxfId="4772" priority="1022"/>
    <cfRule type="uniqueValues" priority="1023"/>
  </conditionalFormatting>
  <conditionalFormatting sqref="B881 B564 B434 B308 B169">
    <cfRule type="containsText" dxfId="4771" priority="1024" operator="containsText" text="VNA">
      <formula>NOT(ISERROR(SEARCH("VNA",B169)))</formula>
    </cfRule>
    <cfRule type="duplicateValues" dxfId="4770" priority="1025"/>
    <cfRule type="duplicateValues" dxfId="4769" priority="1026"/>
  </conditionalFormatting>
  <conditionalFormatting sqref="B881 B564 B434 B308 B169">
    <cfRule type="containsText" dxfId="4768" priority="1011" operator="containsText" text="CANCEL">
      <formula>NOT(ISERROR(SEARCH("CANCEL",B169)))</formula>
    </cfRule>
  </conditionalFormatting>
  <conditionalFormatting sqref="G6">
    <cfRule type="containsText" dxfId="4767" priority="1010" operator="containsText" text="2018">
      <formula>NOT(ISERROR(SEARCH("2018",G6)))</formula>
    </cfRule>
  </conditionalFormatting>
  <conditionalFormatting sqref="G6">
    <cfRule type="containsText" dxfId="4766" priority="1009" operator="containsText" text="2018">
      <formula>NOT(ISERROR(SEARCH("2018",G6)))</formula>
    </cfRule>
  </conditionalFormatting>
  <conditionalFormatting sqref="G6">
    <cfRule type="duplicateValues" dxfId="4765" priority="1008"/>
  </conditionalFormatting>
  <conditionalFormatting sqref="G886">
    <cfRule type="duplicateValues" dxfId="4764" priority="1007"/>
  </conditionalFormatting>
  <conditionalFormatting sqref="G884:G885">
    <cfRule type="duplicateValues" dxfId="4763" priority="1006"/>
  </conditionalFormatting>
  <conditionalFormatting sqref="G883">
    <cfRule type="duplicateValues" dxfId="4762" priority="1005"/>
  </conditionalFormatting>
  <conditionalFormatting sqref="G882">
    <cfRule type="duplicateValues" dxfId="4761" priority="1004"/>
  </conditionalFormatting>
  <conditionalFormatting sqref="G887 G5">
    <cfRule type="duplicateValues" dxfId="4760" priority="1166"/>
  </conditionalFormatting>
  <conditionalFormatting sqref="G893:G894">
    <cfRule type="duplicateValues" dxfId="4759" priority="1003"/>
  </conditionalFormatting>
  <conditionalFormatting sqref="G892">
    <cfRule type="duplicateValues" dxfId="4758" priority="1002"/>
  </conditionalFormatting>
  <conditionalFormatting sqref="G890:G891">
    <cfRule type="duplicateValues" dxfId="4757" priority="1001"/>
  </conditionalFormatting>
  <conditionalFormatting sqref="G2:G4">
    <cfRule type="containsText" dxfId="4756" priority="1000" operator="containsText" text="2018">
      <formula>NOT(ISERROR(SEARCH("2018",G2)))</formula>
    </cfRule>
  </conditionalFormatting>
  <conditionalFormatting sqref="G2:G4">
    <cfRule type="duplicateValues" dxfId="4755" priority="999"/>
  </conditionalFormatting>
  <conditionalFormatting sqref="G947:G948">
    <cfRule type="duplicateValues" dxfId="4754" priority="998"/>
  </conditionalFormatting>
  <conditionalFormatting sqref="G946">
    <cfRule type="duplicateValues" dxfId="4753" priority="997"/>
  </conditionalFormatting>
  <conditionalFormatting sqref="G896:G914 G916:G926">
    <cfRule type="duplicateValues" dxfId="4752" priority="996"/>
  </conditionalFormatting>
  <conditionalFormatting sqref="G944:G945">
    <cfRule type="duplicateValues" dxfId="4751" priority="995"/>
  </conditionalFormatting>
  <conditionalFormatting sqref="G943">
    <cfRule type="duplicateValues" dxfId="4750" priority="994"/>
  </conditionalFormatting>
  <conditionalFormatting sqref="G942">
    <cfRule type="duplicateValues" dxfId="4749" priority="993"/>
  </conditionalFormatting>
  <conditionalFormatting sqref="G940:G941">
    <cfRule type="duplicateValues" dxfId="4748" priority="992"/>
  </conditionalFormatting>
  <conditionalFormatting sqref="G939">
    <cfRule type="duplicateValues" dxfId="4747" priority="991"/>
  </conditionalFormatting>
  <conditionalFormatting sqref="G937:G938">
    <cfRule type="duplicateValues" dxfId="4746" priority="990"/>
  </conditionalFormatting>
  <conditionalFormatting sqref="G936">
    <cfRule type="duplicateValues" dxfId="4745" priority="989"/>
  </conditionalFormatting>
  <conditionalFormatting sqref="G934:G935">
    <cfRule type="duplicateValues" dxfId="4744" priority="988"/>
  </conditionalFormatting>
  <conditionalFormatting sqref="G933">
    <cfRule type="duplicateValues" dxfId="4743" priority="987"/>
  </conditionalFormatting>
  <conditionalFormatting sqref="G931:G932">
    <cfRule type="duplicateValues" dxfId="4742" priority="986"/>
  </conditionalFormatting>
  <conditionalFormatting sqref="G930">
    <cfRule type="duplicateValues" dxfId="4741" priority="985"/>
  </conditionalFormatting>
  <conditionalFormatting sqref="G929">
    <cfRule type="duplicateValues" dxfId="4740" priority="984"/>
  </conditionalFormatting>
  <conditionalFormatting sqref="G927">
    <cfRule type="duplicateValues" dxfId="4739" priority="983"/>
  </conditionalFormatting>
  <conditionalFormatting sqref="G928 G915">
    <cfRule type="duplicateValues" dxfId="4738" priority="1167"/>
  </conditionalFormatting>
  <conditionalFormatting sqref="G977:G978 G957:G958">
    <cfRule type="duplicateValues" dxfId="4737" priority="982"/>
  </conditionalFormatting>
  <conditionalFormatting sqref="G958">
    <cfRule type="duplicateValues" dxfId="4736" priority="981"/>
  </conditionalFormatting>
  <conditionalFormatting sqref="G957">
    <cfRule type="duplicateValues" dxfId="4735" priority="980"/>
  </conditionalFormatting>
  <conditionalFormatting sqref="G953:G956">
    <cfRule type="duplicateValues" dxfId="4734" priority="979"/>
  </conditionalFormatting>
  <conditionalFormatting sqref="G954">
    <cfRule type="duplicateValues" dxfId="4733" priority="978"/>
  </conditionalFormatting>
  <conditionalFormatting sqref="G953">
    <cfRule type="duplicateValues" dxfId="4732" priority="977"/>
  </conditionalFormatting>
  <conditionalFormatting sqref="G949:G952">
    <cfRule type="duplicateValues" dxfId="4731" priority="976"/>
  </conditionalFormatting>
  <conditionalFormatting sqref="G950">
    <cfRule type="duplicateValues" dxfId="4730" priority="975"/>
  </conditionalFormatting>
  <conditionalFormatting sqref="G949">
    <cfRule type="duplicateValues" dxfId="4729" priority="974"/>
  </conditionalFormatting>
  <conditionalFormatting sqref="G973:G976">
    <cfRule type="duplicateValues" dxfId="4728" priority="973"/>
  </conditionalFormatting>
  <conditionalFormatting sqref="G974">
    <cfRule type="duplicateValues" dxfId="4727" priority="972"/>
  </conditionalFormatting>
  <conditionalFormatting sqref="G973">
    <cfRule type="duplicateValues" dxfId="4726" priority="971"/>
  </conditionalFormatting>
  <conditionalFormatting sqref="G971:G972">
    <cfRule type="duplicateValues" dxfId="4725" priority="970"/>
  </conditionalFormatting>
  <conditionalFormatting sqref="C972:C973 C976">
    <cfRule type="duplicateValues" dxfId="4724" priority="969"/>
  </conditionalFormatting>
  <conditionalFormatting sqref="G967:G970">
    <cfRule type="duplicateValues" dxfId="4723" priority="968"/>
  </conditionalFormatting>
  <conditionalFormatting sqref="G968">
    <cfRule type="duplicateValues" dxfId="4722" priority="967"/>
  </conditionalFormatting>
  <conditionalFormatting sqref="G967">
    <cfRule type="duplicateValues" dxfId="4721" priority="966"/>
  </conditionalFormatting>
  <conditionalFormatting sqref="G965:G966">
    <cfRule type="duplicateValues" dxfId="4720" priority="965"/>
  </conditionalFormatting>
  <conditionalFormatting sqref="C967:C968">
    <cfRule type="duplicateValues" dxfId="4719" priority="964"/>
  </conditionalFormatting>
  <conditionalFormatting sqref="G962">
    <cfRule type="duplicateValues" dxfId="4718" priority="963"/>
  </conditionalFormatting>
  <conditionalFormatting sqref="G960">
    <cfRule type="duplicateValues" dxfId="4717" priority="962"/>
  </conditionalFormatting>
  <conditionalFormatting sqref="G959 G961">
    <cfRule type="duplicateValues" dxfId="4716" priority="961"/>
  </conditionalFormatting>
  <conditionalFormatting sqref="C959:C960">
    <cfRule type="duplicateValues" dxfId="4715" priority="960"/>
  </conditionalFormatting>
  <conditionalFormatting sqref="G962:G964 G960">
    <cfRule type="duplicateValues" dxfId="4714" priority="1168"/>
  </conditionalFormatting>
  <conditionalFormatting sqref="G1006">
    <cfRule type="duplicateValues" dxfId="4713" priority="959"/>
  </conditionalFormatting>
  <conditionalFormatting sqref="G1003:G1005">
    <cfRule type="duplicateValues" dxfId="4712" priority="958"/>
  </conditionalFormatting>
  <conditionalFormatting sqref="G1003">
    <cfRule type="duplicateValues" dxfId="4711" priority="957"/>
  </conditionalFormatting>
  <conditionalFormatting sqref="C1003 C1005">
    <cfRule type="duplicateValues" dxfId="4710" priority="956"/>
  </conditionalFormatting>
  <conditionalFormatting sqref="C991">
    <cfRule type="duplicateValues" dxfId="4709" priority="955"/>
  </conditionalFormatting>
  <conditionalFormatting sqref="C988 C990">
    <cfRule type="duplicateValues" dxfId="4708" priority="954"/>
  </conditionalFormatting>
  <conditionalFormatting sqref="G985">
    <cfRule type="duplicateValues" dxfId="4707" priority="953"/>
  </conditionalFormatting>
  <conditionalFormatting sqref="G25">
    <cfRule type="duplicateValues" dxfId="4706" priority="952"/>
  </conditionalFormatting>
  <conditionalFormatting sqref="G980:G982">
    <cfRule type="duplicateValues" dxfId="4705" priority="951"/>
  </conditionalFormatting>
  <conditionalFormatting sqref="G980">
    <cfRule type="duplicateValues" dxfId="4704" priority="950"/>
  </conditionalFormatting>
  <conditionalFormatting sqref="G1000:G1002">
    <cfRule type="duplicateValues" dxfId="4703" priority="949"/>
  </conditionalFormatting>
  <conditionalFormatting sqref="G1000">
    <cfRule type="duplicateValues" dxfId="4702" priority="948"/>
  </conditionalFormatting>
  <conditionalFormatting sqref="G997:G999">
    <cfRule type="duplicateValues" dxfId="4701" priority="947"/>
  </conditionalFormatting>
  <conditionalFormatting sqref="G997">
    <cfRule type="duplicateValues" dxfId="4700" priority="946"/>
  </conditionalFormatting>
  <conditionalFormatting sqref="G994:G996">
    <cfRule type="duplicateValues" dxfId="4699" priority="945"/>
  </conditionalFormatting>
  <conditionalFormatting sqref="G994">
    <cfRule type="duplicateValues" dxfId="4698" priority="944"/>
  </conditionalFormatting>
  <conditionalFormatting sqref="G1012:G1013">
    <cfRule type="duplicateValues" dxfId="4697" priority="943"/>
  </conditionalFormatting>
  <conditionalFormatting sqref="G1009:G1011">
    <cfRule type="duplicateValues" dxfId="4696" priority="942"/>
  </conditionalFormatting>
  <conditionalFormatting sqref="G1009">
    <cfRule type="duplicateValues" dxfId="4695" priority="941"/>
  </conditionalFormatting>
  <conditionalFormatting sqref="G1007:G1008">
    <cfRule type="duplicateValues" dxfId="4694" priority="940"/>
  </conditionalFormatting>
  <conditionalFormatting sqref="C1007">
    <cfRule type="duplicateValues" dxfId="4693" priority="939"/>
  </conditionalFormatting>
  <conditionalFormatting sqref="G24:G34">
    <cfRule type="containsText" dxfId="4692" priority="938" operator="containsText" text="2018">
      <formula>NOT(ISERROR(SEARCH("2018",G24)))</formula>
    </cfRule>
  </conditionalFormatting>
  <conditionalFormatting sqref="G24">
    <cfRule type="duplicateValues" dxfId="4691" priority="937"/>
  </conditionalFormatting>
  <conditionalFormatting sqref="G1018:G1020">
    <cfRule type="duplicateValues" dxfId="4690" priority="936"/>
  </conditionalFormatting>
  <conditionalFormatting sqref="G1018">
    <cfRule type="duplicateValues" dxfId="4689" priority="935"/>
  </conditionalFormatting>
  <conditionalFormatting sqref="C1020">
    <cfRule type="duplicateValues" dxfId="4688" priority="934"/>
  </conditionalFormatting>
  <conditionalFormatting sqref="G1016:G1017">
    <cfRule type="duplicateValues" dxfId="4687" priority="933"/>
  </conditionalFormatting>
  <conditionalFormatting sqref="G1014:G1015">
    <cfRule type="duplicateValues" dxfId="4686" priority="932"/>
  </conditionalFormatting>
  <conditionalFormatting sqref="G1025">
    <cfRule type="duplicateValues" dxfId="4685" priority="931"/>
  </conditionalFormatting>
  <conditionalFormatting sqref="G1023:G1024">
    <cfRule type="duplicateValues" dxfId="4684" priority="930"/>
  </conditionalFormatting>
  <conditionalFormatting sqref="C1024">
    <cfRule type="duplicateValues" dxfId="4683" priority="929"/>
  </conditionalFormatting>
  <conditionalFormatting sqref="G1021:G1022">
    <cfRule type="duplicateValues" dxfId="4682" priority="928"/>
  </conditionalFormatting>
  <conditionalFormatting sqref="G1032">
    <cfRule type="duplicateValues" dxfId="4681" priority="927"/>
  </conditionalFormatting>
  <conditionalFormatting sqref="G1030:G1031">
    <cfRule type="duplicateValues" dxfId="4680" priority="926"/>
  </conditionalFormatting>
  <conditionalFormatting sqref="G1028:G1029">
    <cfRule type="duplicateValues" dxfId="4679" priority="925"/>
  </conditionalFormatting>
  <conditionalFormatting sqref="G1026:G1027">
    <cfRule type="duplicateValues" dxfId="4678" priority="924"/>
  </conditionalFormatting>
  <conditionalFormatting sqref="G744">
    <cfRule type="duplicateValues" dxfId="4677" priority="1169"/>
  </conditionalFormatting>
  <conditionalFormatting sqref="G1006">
    <cfRule type="duplicateValues" dxfId="4676" priority="1170"/>
  </conditionalFormatting>
  <conditionalFormatting sqref="C24">
    <cfRule type="duplicateValues" dxfId="4675" priority="1171"/>
  </conditionalFormatting>
  <conditionalFormatting sqref="G1025">
    <cfRule type="duplicateValues" dxfId="4674" priority="1172"/>
  </conditionalFormatting>
  <conditionalFormatting sqref="G1032:G1034">
    <cfRule type="duplicateValues" dxfId="4673" priority="1173"/>
  </conditionalFormatting>
  <conditionalFormatting sqref="C1026 C996">
    <cfRule type="duplicateValues" dxfId="4672" priority="923"/>
  </conditionalFormatting>
  <conditionalFormatting sqref="C1027 C1021:C1023 C1015 C1009 C1006 C1004 C997:C999 C993 C989 C986:C987 C977 C969 C963:C964 C961 C971 C981 C995 C1012:C1013 C1029:C1031 C1002">
    <cfRule type="duplicateValues" dxfId="4671" priority="922"/>
  </conditionalFormatting>
  <conditionalFormatting sqref="G784">
    <cfRule type="duplicateValues" dxfId="4670" priority="1174"/>
  </conditionalFormatting>
  <conditionalFormatting sqref="G1072">
    <cfRule type="duplicateValues" dxfId="4669" priority="921"/>
  </conditionalFormatting>
  <conditionalFormatting sqref="G1066:G1067">
    <cfRule type="duplicateValues" dxfId="4668" priority="917"/>
  </conditionalFormatting>
  <conditionalFormatting sqref="C1066:C1067">
    <cfRule type="duplicateValues" dxfId="4667" priority="918"/>
  </conditionalFormatting>
  <conditionalFormatting sqref="G1066:G1067">
    <cfRule type="duplicateValues" dxfId="4666" priority="919"/>
  </conditionalFormatting>
  <conditionalFormatting sqref="C1066:C1067">
    <cfRule type="duplicateValues" dxfId="4665" priority="920"/>
  </conditionalFormatting>
  <conditionalFormatting sqref="G1064:G1065">
    <cfRule type="duplicateValues" dxfId="4664" priority="913"/>
  </conditionalFormatting>
  <conditionalFormatting sqref="C1064:C1065">
    <cfRule type="duplicateValues" dxfId="4663" priority="914"/>
  </conditionalFormatting>
  <conditionalFormatting sqref="G1064:G1065">
    <cfRule type="duplicateValues" dxfId="4662" priority="915"/>
  </conditionalFormatting>
  <conditionalFormatting sqref="C1064:C1065">
    <cfRule type="duplicateValues" dxfId="4661" priority="916"/>
  </conditionalFormatting>
  <conditionalFormatting sqref="G1070:G1071">
    <cfRule type="duplicateValues" dxfId="4660" priority="909"/>
  </conditionalFormatting>
  <conditionalFormatting sqref="C1070:C1071">
    <cfRule type="duplicateValues" dxfId="4659" priority="910"/>
  </conditionalFormatting>
  <conditionalFormatting sqref="G1070:G1071">
    <cfRule type="duplicateValues" dxfId="4658" priority="911"/>
  </conditionalFormatting>
  <conditionalFormatting sqref="C1070:C1071">
    <cfRule type="duplicateValues" dxfId="4657" priority="912"/>
  </conditionalFormatting>
  <conditionalFormatting sqref="G1068:G1069">
    <cfRule type="duplicateValues" dxfId="4656" priority="905"/>
  </conditionalFormatting>
  <conditionalFormatting sqref="C1068:C1069">
    <cfRule type="duplicateValues" dxfId="4655" priority="906"/>
  </conditionalFormatting>
  <conditionalFormatting sqref="G1068:G1069">
    <cfRule type="duplicateValues" dxfId="4654" priority="907"/>
  </conditionalFormatting>
  <conditionalFormatting sqref="C1068:C1069">
    <cfRule type="duplicateValues" dxfId="4653" priority="908"/>
  </conditionalFormatting>
  <conditionalFormatting sqref="C1078 C22">
    <cfRule type="duplicateValues" dxfId="4652" priority="902"/>
  </conditionalFormatting>
  <conditionalFormatting sqref="G1078:G1079">
    <cfRule type="duplicateValues" dxfId="4651" priority="903"/>
  </conditionalFormatting>
  <conditionalFormatting sqref="C1078">
    <cfRule type="duplicateValues" dxfId="4650" priority="904"/>
  </conditionalFormatting>
  <conditionalFormatting sqref="G1078">
    <cfRule type="duplicateValues" dxfId="4649" priority="898"/>
  </conditionalFormatting>
  <conditionalFormatting sqref="C1078">
    <cfRule type="duplicateValues" dxfId="4648" priority="899"/>
  </conditionalFormatting>
  <conditionalFormatting sqref="G1078">
    <cfRule type="duplicateValues" dxfId="4647" priority="900"/>
  </conditionalFormatting>
  <conditionalFormatting sqref="C1078">
    <cfRule type="duplicateValues" dxfId="4646" priority="901"/>
  </conditionalFormatting>
  <conditionalFormatting sqref="G23">
    <cfRule type="duplicateValues" dxfId="4645" priority="897"/>
  </conditionalFormatting>
  <conditionalFormatting sqref="G1073:G1075">
    <cfRule type="duplicateValues" dxfId="4644" priority="893"/>
  </conditionalFormatting>
  <conditionalFormatting sqref="C1073:C1074">
    <cfRule type="duplicateValues" dxfId="4643" priority="894"/>
  </conditionalFormatting>
  <conditionalFormatting sqref="G1073:G1075">
    <cfRule type="duplicateValues" dxfId="4642" priority="895"/>
  </conditionalFormatting>
  <conditionalFormatting sqref="C1073:C1074">
    <cfRule type="duplicateValues" dxfId="4641" priority="896"/>
  </conditionalFormatting>
  <conditionalFormatting sqref="G1073">
    <cfRule type="duplicateValues" dxfId="4640" priority="889"/>
  </conditionalFormatting>
  <conditionalFormatting sqref="C1073">
    <cfRule type="duplicateValues" dxfId="4639" priority="890"/>
  </conditionalFormatting>
  <conditionalFormatting sqref="G1073">
    <cfRule type="duplicateValues" dxfId="4638" priority="891"/>
  </conditionalFormatting>
  <conditionalFormatting sqref="C1073">
    <cfRule type="duplicateValues" dxfId="4637" priority="892"/>
  </conditionalFormatting>
  <conditionalFormatting sqref="G1096:G1098">
    <cfRule type="duplicateValues" dxfId="4636" priority="885"/>
  </conditionalFormatting>
  <conditionalFormatting sqref="C1097:C1098">
    <cfRule type="duplicateValues" dxfId="4635" priority="886"/>
  </conditionalFormatting>
  <conditionalFormatting sqref="G1096:G1098">
    <cfRule type="duplicateValues" dxfId="4634" priority="887"/>
  </conditionalFormatting>
  <conditionalFormatting sqref="C1097:C1098">
    <cfRule type="duplicateValues" dxfId="4633" priority="888"/>
  </conditionalFormatting>
  <conditionalFormatting sqref="G1096">
    <cfRule type="duplicateValues" dxfId="4632" priority="884"/>
  </conditionalFormatting>
  <conditionalFormatting sqref="G1095">
    <cfRule type="duplicateValues" dxfId="4631" priority="880"/>
  </conditionalFormatting>
  <conditionalFormatting sqref="C1095">
    <cfRule type="duplicateValues" dxfId="4630" priority="881"/>
  </conditionalFormatting>
  <conditionalFormatting sqref="G1095">
    <cfRule type="duplicateValues" dxfId="4629" priority="882"/>
  </conditionalFormatting>
  <conditionalFormatting sqref="C1095">
    <cfRule type="duplicateValues" dxfId="4628" priority="883"/>
  </conditionalFormatting>
  <conditionalFormatting sqref="G1085:G1087">
    <cfRule type="duplicateValues" dxfId="4627" priority="876"/>
  </conditionalFormatting>
  <conditionalFormatting sqref="C1086:C1087">
    <cfRule type="duplicateValues" dxfId="4626" priority="877"/>
  </conditionalFormatting>
  <conditionalFormatting sqref="G1085:G1087">
    <cfRule type="duplicateValues" dxfId="4625" priority="878"/>
  </conditionalFormatting>
  <conditionalFormatting sqref="C1086:C1087">
    <cfRule type="duplicateValues" dxfId="4624" priority="879"/>
  </conditionalFormatting>
  <conditionalFormatting sqref="G1085">
    <cfRule type="duplicateValues" dxfId="4623" priority="875"/>
  </conditionalFormatting>
  <conditionalFormatting sqref="G1084">
    <cfRule type="duplicateValues" dxfId="4622" priority="874"/>
  </conditionalFormatting>
  <conditionalFormatting sqref="G1081:G1083">
    <cfRule type="duplicateValues" dxfId="4621" priority="870"/>
  </conditionalFormatting>
  <conditionalFormatting sqref="C1081:C1083">
    <cfRule type="duplicateValues" dxfId="4620" priority="871"/>
  </conditionalFormatting>
  <conditionalFormatting sqref="G1081:G1083">
    <cfRule type="duplicateValues" dxfId="4619" priority="872"/>
  </conditionalFormatting>
  <conditionalFormatting sqref="C1081:C1083">
    <cfRule type="duplicateValues" dxfId="4618" priority="873"/>
  </conditionalFormatting>
  <conditionalFormatting sqref="G1081">
    <cfRule type="duplicateValues" dxfId="4617" priority="868"/>
  </conditionalFormatting>
  <conditionalFormatting sqref="C1081">
    <cfRule type="duplicateValues" dxfId="4616" priority="869"/>
  </conditionalFormatting>
  <conditionalFormatting sqref="G1080">
    <cfRule type="duplicateValues" dxfId="4615" priority="866"/>
  </conditionalFormatting>
  <conditionalFormatting sqref="G1080">
    <cfRule type="duplicateValues" dxfId="4614" priority="867"/>
  </conditionalFormatting>
  <conditionalFormatting sqref="C1085 C23 C1079:C1080 C1077 C1072 C982">
    <cfRule type="duplicateValues" dxfId="4613" priority="865"/>
  </conditionalFormatting>
  <conditionalFormatting sqref="C1075 C1032 C1025 C994 C985 C979 C974:C975 C970 C965:C966">
    <cfRule type="duplicateValues" dxfId="4612" priority="864"/>
  </conditionalFormatting>
  <conditionalFormatting sqref="G1092:G1094">
    <cfRule type="duplicateValues" dxfId="4611" priority="860"/>
  </conditionalFormatting>
  <conditionalFormatting sqref="C1092:C1094">
    <cfRule type="duplicateValues" dxfId="4610" priority="861"/>
  </conditionalFormatting>
  <conditionalFormatting sqref="G1092:G1094">
    <cfRule type="duplicateValues" dxfId="4609" priority="862"/>
  </conditionalFormatting>
  <conditionalFormatting sqref="C1092:C1094">
    <cfRule type="duplicateValues" dxfId="4608" priority="863"/>
  </conditionalFormatting>
  <conditionalFormatting sqref="G1092">
    <cfRule type="duplicateValues" dxfId="4607" priority="858"/>
  </conditionalFormatting>
  <conditionalFormatting sqref="C1092">
    <cfRule type="duplicateValues" dxfId="4606" priority="859"/>
  </conditionalFormatting>
  <conditionalFormatting sqref="G1091">
    <cfRule type="duplicateValues" dxfId="4605" priority="857"/>
  </conditionalFormatting>
  <conditionalFormatting sqref="G1088:G1090">
    <cfRule type="duplicateValues" dxfId="4604" priority="853"/>
  </conditionalFormatting>
  <conditionalFormatting sqref="C1088:C1090">
    <cfRule type="duplicateValues" dxfId="4603" priority="854"/>
  </conditionalFormatting>
  <conditionalFormatting sqref="G1088:G1090">
    <cfRule type="duplicateValues" dxfId="4602" priority="855"/>
  </conditionalFormatting>
  <conditionalFormatting sqref="C1088:C1090">
    <cfRule type="duplicateValues" dxfId="4601" priority="856"/>
  </conditionalFormatting>
  <conditionalFormatting sqref="G1088">
    <cfRule type="duplicateValues" dxfId="4600" priority="851"/>
  </conditionalFormatting>
  <conditionalFormatting sqref="C1088">
    <cfRule type="duplicateValues" dxfId="4599" priority="852"/>
  </conditionalFormatting>
  <conditionalFormatting sqref="G34 G1204">
    <cfRule type="duplicateValues" dxfId="4598" priority="848"/>
  </conditionalFormatting>
  <conditionalFormatting sqref="G1204">
    <cfRule type="duplicateValues" dxfId="4597" priority="849"/>
  </conditionalFormatting>
  <conditionalFormatting sqref="C1204">
    <cfRule type="duplicateValues" dxfId="4596" priority="850"/>
  </conditionalFormatting>
  <conditionalFormatting sqref="G1204">
    <cfRule type="duplicateValues" dxfId="4595" priority="846"/>
  </conditionalFormatting>
  <conditionalFormatting sqref="C1204">
    <cfRule type="duplicateValues" dxfId="4594" priority="847"/>
  </conditionalFormatting>
  <conditionalFormatting sqref="G1181:G1183">
    <cfRule type="duplicateValues" dxfId="4593" priority="843"/>
  </conditionalFormatting>
  <conditionalFormatting sqref="C1183">
    <cfRule type="duplicateValues" dxfId="4592" priority="844"/>
  </conditionalFormatting>
  <conditionalFormatting sqref="G1181:G1183">
    <cfRule type="duplicateValues" dxfId="4591" priority="845"/>
  </conditionalFormatting>
  <conditionalFormatting sqref="G1181">
    <cfRule type="duplicateValues" dxfId="4590" priority="842"/>
  </conditionalFormatting>
  <conditionalFormatting sqref="G1178:G1180">
    <cfRule type="duplicateValues" dxfId="4589" priority="838"/>
  </conditionalFormatting>
  <conditionalFormatting sqref="C1178:C1180">
    <cfRule type="duplicateValues" dxfId="4588" priority="839"/>
  </conditionalFormatting>
  <conditionalFormatting sqref="G1178:G1180">
    <cfRule type="duplicateValues" dxfId="4587" priority="840"/>
  </conditionalFormatting>
  <conditionalFormatting sqref="C1178:C1180">
    <cfRule type="duplicateValues" dxfId="4586" priority="841"/>
  </conditionalFormatting>
  <conditionalFormatting sqref="G1178">
    <cfRule type="duplicateValues" dxfId="4585" priority="836"/>
  </conditionalFormatting>
  <conditionalFormatting sqref="C1178">
    <cfRule type="duplicateValues" dxfId="4584" priority="837"/>
  </conditionalFormatting>
  <conditionalFormatting sqref="G1175:G1177">
    <cfRule type="duplicateValues" dxfId="4583" priority="832"/>
  </conditionalFormatting>
  <conditionalFormatting sqref="C1175 C1177">
    <cfRule type="duplicateValues" dxfId="4582" priority="833"/>
  </conditionalFormatting>
  <conditionalFormatting sqref="G1175:G1177">
    <cfRule type="duplicateValues" dxfId="4581" priority="834"/>
  </conditionalFormatting>
  <conditionalFormatting sqref="C1175">
    <cfRule type="duplicateValues" dxfId="4580" priority="835"/>
  </conditionalFormatting>
  <conditionalFormatting sqref="G1175">
    <cfRule type="duplicateValues" dxfId="4579" priority="830"/>
  </conditionalFormatting>
  <conditionalFormatting sqref="C1175">
    <cfRule type="duplicateValues" dxfId="4578" priority="831"/>
  </conditionalFormatting>
  <conditionalFormatting sqref="G1172:G1174">
    <cfRule type="duplicateValues" dxfId="4577" priority="826"/>
  </conditionalFormatting>
  <conditionalFormatting sqref="C1172:C1174">
    <cfRule type="duplicateValues" dxfId="4576" priority="827"/>
  </conditionalFormatting>
  <conditionalFormatting sqref="G1172:G1174">
    <cfRule type="duplicateValues" dxfId="4575" priority="828"/>
  </conditionalFormatting>
  <conditionalFormatting sqref="C1172:C1174">
    <cfRule type="duplicateValues" dxfId="4574" priority="829"/>
  </conditionalFormatting>
  <conditionalFormatting sqref="G1172">
    <cfRule type="duplicateValues" dxfId="4573" priority="824"/>
  </conditionalFormatting>
  <conditionalFormatting sqref="C1172">
    <cfRule type="duplicateValues" dxfId="4572" priority="825"/>
  </conditionalFormatting>
  <conditionalFormatting sqref="G1169:G1171">
    <cfRule type="duplicateValues" dxfId="4571" priority="820"/>
  </conditionalFormatting>
  <conditionalFormatting sqref="C1169:C1171">
    <cfRule type="duplicateValues" dxfId="4570" priority="821"/>
  </conditionalFormatting>
  <conditionalFormatting sqref="G1169:G1171">
    <cfRule type="duplicateValues" dxfId="4569" priority="822"/>
  </conditionalFormatting>
  <conditionalFormatting sqref="C1169:C1171">
    <cfRule type="duplicateValues" dxfId="4568" priority="823"/>
  </conditionalFormatting>
  <conditionalFormatting sqref="G1169">
    <cfRule type="duplicateValues" dxfId="4567" priority="818"/>
  </conditionalFormatting>
  <conditionalFormatting sqref="C1169">
    <cfRule type="duplicateValues" dxfId="4566" priority="819"/>
  </conditionalFormatting>
  <conditionalFormatting sqref="G1166:G1168">
    <cfRule type="duplicateValues" dxfId="4565" priority="814"/>
  </conditionalFormatting>
  <conditionalFormatting sqref="C1166:C1168">
    <cfRule type="duplicateValues" dxfId="4564" priority="815"/>
  </conditionalFormatting>
  <conditionalFormatting sqref="G1166:G1168">
    <cfRule type="duplicateValues" dxfId="4563" priority="816"/>
  </conditionalFormatting>
  <conditionalFormatting sqref="C1166:C1168">
    <cfRule type="duplicateValues" dxfId="4562" priority="817"/>
  </conditionalFormatting>
  <conditionalFormatting sqref="G1166">
    <cfRule type="duplicateValues" dxfId="4561" priority="812"/>
  </conditionalFormatting>
  <conditionalFormatting sqref="C1166">
    <cfRule type="duplicateValues" dxfId="4560" priority="813"/>
  </conditionalFormatting>
  <conditionalFormatting sqref="G1163:G1165">
    <cfRule type="duplicateValues" dxfId="4559" priority="808"/>
  </conditionalFormatting>
  <conditionalFormatting sqref="C1163 C1165">
    <cfRule type="duplicateValues" dxfId="4558" priority="809"/>
  </conditionalFormatting>
  <conditionalFormatting sqref="G1163:G1165">
    <cfRule type="duplicateValues" dxfId="4557" priority="810"/>
  </conditionalFormatting>
  <conditionalFormatting sqref="C1163">
    <cfRule type="duplicateValues" dxfId="4556" priority="811"/>
  </conditionalFormatting>
  <conditionalFormatting sqref="G1163">
    <cfRule type="duplicateValues" dxfId="4555" priority="806"/>
  </conditionalFormatting>
  <conditionalFormatting sqref="C1163">
    <cfRule type="duplicateValues" dxfId="4554" priority="807"/>
  </conditionalFormatting>
  <conditionalFormatting sqref="G1160:G1162">
    <cfRule type="duplicateValues" dxfId="4553" priority="802"/>
  </conditionalFormatting>
  <conditionalFormatting sqref="C1160">
    <cfRule type="duplicateValues" dxfId="4552" priority="803"/>
  </conditionalFormatting>
  <conditionalFormatting sqref="G1160:G1162">
    <cfRule type="duplicateValues" dxfId="4551" priority="804"/>
  </conditionalFormatting>
  <conditionalFormatting sqref="C1160">
    <cfRule type="duplicateValues" dxfId="4550" priority="805"/>
  </conditionalFormatting>
  <conditionalFormatting sqref="G1160">
    <cfRule type="duplicateValues" dxfId="4549" priority="800"/>
  </conditionalFormatting>
  <conditionalFormatting sqref="C1160">
    <cfRule type="duplicateValues" dxfId="4548" priority="801"/>
  </conditionalFormatting>
  <conditionalFormatting sqref="G1157:G1159">
    <cfRule type="duplicateValues" dxfId="4547" priority="796"/>
  </conditionalFormatting>
  <conditionalFormatting sqref="C1157:C1159">
    <cfRule type="duplicateValues" dxfId="4546" priority="797"/>
  </conditionalFormatting>
  <conditionalFormatting sqref="G1157:G1159">
    <cfRule type="duplicateValues" dxfId="4545" priority="798"/>
  </conditionalFormatting>
  <conditionalFormatting sqref="C1157:C1159">
    <cfRule type="duplicateValues" dxfId="4544" priority="799"/>
  </conditionalFormatting>
  <conditionalFormatting sqref="G1157">
    <cfRule type="duplicateValues" dxfId="4543" priority="794"/>
  </conditionalFormatting>
  <conditionalFormatting sqref="C1157">
    <cfRule type="duplicateValues" dxfId="4542" priority="795"/>
  </conditionalFormatting>
  <conditionalFormatting sqref="G1154:G1156">
    <cfRule type="duplicateValues" dxfId="4541" priority="790"/>
  </conditionalFormatting>
  <conditionalFormatting sqref="C1154:C1156">
    <cfRule type="duplicateValues" dxfId="4540" priority="791"/>
  </conditionalFormatting>
  <conditionalFormatting sqref="G1154:G1156">
    <cfRule type="duplicateValues" dxfId="4539" priority="792"/>
  </conditionalFormatting>
  <conditionalFormatting sqref="C1154:C1156">
    <cfRule type="duplicateValues" dxfId="4538" priority="793"/>
  </conditionalFormatting>
  <conditionalFormatting sqref="G1154">
    <cfRule type="duplicateValues" dxfId="4537" priority="788"/>
  </conditionalFormatting>
  <conditionalFormatting sqref="C1154">
    <cfRule type="duplicateValues" dxfId="4536" priority="789"/>
  </conditionalFormatting>
  <conditionalFormatting sqref="G1151:G1153">
    <cfRule type="duplicateValues" dxfId="4535" priority="784"/>
  </conditionalFormatting>
  <conditionalFormatting sqref="C1151:C1153">
    <cfRule type="duplicateValues" dxfId="4534" priority="785"/>
  </conditionalFormatting>
  <conditionalFormatting sqref="G1151:G1153">
    <cfRule type="duplicateValues" dxfId="4533" priority="786"/>
  </conditionalFormatting>
  <conditionalFormatting sqref="C1151:C1153">
    <cfRule type="duplicateValues" dxfId="4532" priority="787"/>
  </conditionalFormatting>
  <conditionalFormatting sqref="G1151">
    <cfRule type="duplicateValues" dxfId="4531" priority="782"/>
  </conditionalFormatting>
  <conditionalFormatting sqref="C1151">
    <cfRule type="duplicateValues" dxfId="4530" priority="783"/>
  </conditionalFormatting>
  <conditionalFormatting sqref="G1148:G1150">
    <cfRule type="duplicateValues" dxfId="4529" priority="778"/>
  </conditionalFormatting>
  <conditionalFormatting sqref="C1149:C1150">
    <cfRule type="duplicateValues" dxfId="4528" priority="779"/>
  </conditionalFormatting>
  <conditionalFormatting sqref="G1148:G1150">
    <cfRule type="duplicateValues" dxfId="4527" priority="780"/>
  </conditionalFormatting>
  <conditionalFormatting sqref="C1149:C1150">
    <cfRule type="duplicateValues" dxfId="4526" priority="781"/>
  </conditionalFormatting>
  <conditionalFormatting sqref="G1148">
    <cfRule type="duplicateValues" dxfId="4525" priority="777"/>
  </conditionalFormatting>
  <conditionalFormatting sqref="G1145:G1147">
    <cfRule type="duplicateValues" dxfId="4524" priority="773"/>
  </conditionalFormatting>
  <conditionalFormatting sqref="C1146">
    <cfRule type="duplicateValues" dxfId="4523" priority="774"/>
  </conditionalFormatting>
  <conditionalFormatting sqref="G1145:G1147">
    <cfRule type="duplicateValues" dxfId="4522" priority="775"/>
  </conditionalFormatting>
  <conditionalFormatting sqref="C1146">
    <cfRule type="duplicateValues" dxfId="4521" priority="776"/>
  </conditionalFormatting>
  <conditionalFormatting sqref="G1145">
    <cfRule type="duplicateValues" dxfId="4520" priority="772"/>
  </conditionalFormatting>
  <conditionalFormatting sqref="G1142:G1144">
    <cfRule type="duplicateValues" dxfId="4519" priority="768"/>
  </conditionalFormatting>
  <conditionalFormatting sqref="C1142:C1144">
    <cfRule type="duplicateValues" dxfId="4518" priority="769"/>
  </conditionalFormatting>
  <conditionalFormatting sqref="G1142:G1144">
    <cfRule type="duplicateValues" dxfId="4517" priority="770"/>
  </conditionalFormatting>
  <conditionalFormatting sqref="C1142:C1144">
    <cfRule type="duplicateValues" dxfId="4516" priority="771"/>
  </conditionalFormatting>
  <conditionalFormatting sqref="G1142">
    <cfRule type="duplicateValues" dxfId="4515" priority="766"/>
  </conditionalFormatting>
  <conditionalFormatting sqref="C1142">
    <cfRule type="duplicateValues" dxfId="4514" priority="767"/>
  </conditionalFormatting>
  <conditionalFormatting sqref="G1139:G1141">
    <cfRule type="duplicateValues" dxfId="4513" priority="762"/>
  </conditionalFormatting>
  <conditionalFormatting sqref="C1140:C1141">
    <cfRule type="duplicateValues" dxfId="4512" priority="763"/>
  </conditionalFormatting>
  <conditionalFormatting sqref="G1139:G1141">
    <cfRule type="duplicateValues" dxfId="4511" priority="764"/>
  </conditionalFormatting>
  <conditionalFormatting sqref="C1140:C1141">
    <cfRule type="duplicateValues" dxfId="4510" priority="765"/>
  </conditionalFormatting>
  <conditionalFormatting sqref="G1139">
    <cfRule type="duplicateValues" dxfId="4509" priority="761"/>
  </conditionalFormatting>
  <conditionalFormatting sqref="G1136:G1138">
    <cfRule type="duplicateValues" dxfId="4508" priority="757"/>
  </conditionalFormatting>
  <conditionalFormatting sqref="C1136 C1138">
    <cfRule type="duplicateValues" dxfId="4507" priority="758"/>
  </conditionalFormatting>
  <conditionalFormatting sqref="G1136:G1138">
    <cfRule type="duplicateValues" dxfId="4506" priority="759"/>
  </conditionalFormatting>
  <conditionalFormatting sqref="C1136">
    <cfRule type="duplicateValues" dxfId="4505" priority="760"/>
  </conditionalFormatting>
  <conditionalFormatting sqref="G1136">
    <cfRule type="duplicateValues" dxfId="4504" priority="755"/>
  </conditionalFormatting>
  <conditionalFormatting sqref="C1136">
    <cfRule type="duplicateValues" dxfId="4503" priority="756"/>
  </conditionalFormatting>
  <conditionalFormatting sqref="G1133:G1135">
    <cfRule type="duplicateValues" dxfId="4502" priority="751"/>
  </conditionalFormatting>
  <conditionalFormatting sqref="C1133:C1135">
    <cfRule type="duplicateValues" dxfId="4501" priority="752"/>
  </conditionalFormatting>
  <conditionalFormatting sqref="G1133:G1135">
    <cfRule type="duplicateValues" dxfId="4500" priority="753"/>
  </conditionalFormatting>
  <conditionalFormatting sqref="C1133:C1135">
    <cfRule type="duplicateValues" dxfId="4499" priority="754"/>
  </conditionalFormatting>
  <conditionalFormatting sqref="G1133">
    <cfRule type="duplicateValues" dxfId="4498" priority="749"/>
  </conditionalFormatting>
  <conditionalFormatting sqref="C1133">
    <cfRule type="duplicateValues" dxfId="4497" priority="750"/>
  </conditionalFormatting>
  <conditionalFormatting sqref="G1130:G1132">
    <cfRule type="duplicateValues" dxfId="4496" priority="745"/>
  </conditionalFormatting>
  <conditionalFormatting sqref="C1130:C1131">
    <cfRule type="duplicateValues" dxfId="4495" priority="746"/>
  </conditionalFormatting>
  <conditionalFormatting sqref="G1130:G1132">
    <cfRule type="duplicateValues" dxfId="4494" priority="747"/>
  </conditionalFormatting>
  <conditionalFormatting sqref="C1130:C1131">
    <cfRule type="duplicateValues" dxfId="4493" priority="748"/>
  </conditionalFormatting>
  <conditionalFormatting sqref="G1130">
    <cfRule type="duplicateValues" dxfId="4492" priority="743"/>
  </conditionalFormatting>
  <conditionalFormatting sqref="C1130">
    <cfRule type="duplicateValues" dxfId="4491" priority="744"/>
  </conditionalFormatting>
  <conditionalFormatting sqref="G1127:G1129">
    <cfRule type="duplicateValues" dxfId="4490" priority="739"/>
  </conditionalFormatting>
  <conditionalFormatting sqref="C1127:C1129">
    <cfRule type="duplicateValues" dxfId="4489" priority="740"/>
  </conditionalFormatting>
  <conditionalFormatting sqref="G1127:G1129">
    <cfRule type="duplicateValues" dxfId="4488" priority="741"/>
  </conditionalFormatting>
  <conditionalFormatting sqref="C1127:C1129">
    <cfRule type="duplicateValues" dxfId="4487" priority="742"/>
  </conditionalFormatting>
  <conditionalFormatting sqref="G1127">
    <cfRule type="duplicateValues" dxfId="4486" priority="737"/>
  </conditionalFormatting>
  <conditionalFormatting sqref="C1127">
    <cfRule type="duplicateValues" dxfId="4485" priority="738"/>
  </conditionalFormatting>
  <conditionalFormatting sqref="G1125:G1126 G20">
    <cfRule type="duplicateValues" dxfId="4484" priority="735"/>
  </conditionalFormatting>
  <conditionalFormatting sqref="C1126 C20">
    <cfRule type="duplicateValues" dxfId="4483" priority="736"/>
  </conditionalFormatting>
  <conditionalFormatting sqref="G1125">
    <cfRule type="duplicateValues" dxfId="4482" priority="734"/>
  </conditionalFormatting>
  <conditionalFormatting sqref="G1122:G1124">
    <cfRule type="duplicateValues" dxfId="4481" priority="730"/>
  </conditionalFormatting>
  <conditionalFormatting sqref="C1122 C1124">
    <cfRule type="duplicateValues" dxfId="4480" priority="731"/>
  </conditionalFormatting>
  <conditionalFormatting sqref="G1122:G1124">
    <cfRule type="duplicateValues" dxfId="4479" priority="732"/>
  </conditionalFormatting>
  <conditionalFormatting sqref="C1122">
    <cfRule type="duplicateValues" dxfId="4478" priority="733"/>
  </conditionalFormatting>
  <conditionalFormatting sqref="G1122">
    <cfRule type="duplicateValues" dxfId="4477" priority="728"/>
  </conditionalFormatting>
  <conditionalFormatting sqref="C1122">
    <cfRule type="duplicateValues" dxfId="4476" priority="729"/>
  </conditionalFormatting>
  <conditionalFormatting sqref="G1120:G1121 G21">
    <cfRule type="duplicateValues" dxfId="4475" priority="726"/>
  </conditionalFormatting>
  <conditionalFormatting sqref="C1120:C1121 C21">
    <cfRule type="duplicateValues" dxfId="4474" priority="727"/>
  </conditionalFormatting>
  <conditionalFormatting sqref="G1120">
    <cfRule type="duplicateValues" dxfId="4473" priority="724"/>
  </conditionalFormatting>
  <conditionalFormatting sqref="C1120">
    <cfRule type="duplicateValues" dxfId="4472" priority="725"/>
  </conditionalFormatting>
  <conditionalFormatting sqref="G1117:G1119">
    <cfRule type="duplicateValues" dxfId="4471" priority="720"/>
  </conditionalFormatting>
  <conditionalFormatting sqref="C1117 C1119">
    <cfRule type="duplicateValues" dxfId="4470" priority="721"/>
  </conditionalFormatting>
  <conditionalFormatting sqref="G1117:G1119">
    <cfRule type="duplicateValues" dxfId="4469" priority="722"/>
  </conditionalFormatting>
  <conditionalFormatting sqref="C1117">
    <cfRule type="duplicateValues" dxfId="4468" priority="723"/>
  </conditionalFormatting>
  <conditionalFormatting sqref="G1117">
    <cfRule type="duplicateValues" dxfId="4467" priority="718"/>
  </conditionalFormatting>
  <conditionalFormatting sqref="C1117">
    <cfRule type="duplicateValues" dxfId="4466" priority="719"/>
  </conditionalFormatting>
  <conditionalFormatting sqref="G1114:G1116">
    <cfRule type="duplicateValues" dxfId="4465" priority="714"/>
  </conditionalFormatting>
  <conditionalFormatting sqref="C1114:C1116">
    <cfRule type="duplicateValues" dxfId="4464" priority="715"/>
  </conditionalFormatting>
  <conditionalFormatting sqref="G1114:G1116">
    <cfRule type="duplicateValues" dxfId="4463" priority="716"/>
  </conditionalFormatting>
  <conditionalFormatting sqref="C1114:C1116">
    <cfRule type="duplicateValues" dxfId="4462" priority="717"/>
  </conditionalFormatting>
  <conditionalFormatting sqref="G1114">
    <cfRule type="duplicateValues" dxfId="4461" priority="712"/>
  </conditionalFormatting>
  <conditionalFormatting sqref="C1114">
    <cfRule type="duplicateValues" dxfId="4460" priority="713"/>
  </conditionalFormatting>
  <conditionalFormatting sqref="G1113">
    <cfRule type="duplicateValues" dxfId="4459" priority="710"/>
  </conditionalFormatting>
  <conditionalFormatting sqref="C1113">
    <cfRule type="duplicateValues" dxfId="4458" priority="711"/>
  </conditionalFormatting>
  <conditionalFormatting sqref="G1110:G1112">
    <cfRule type="duplicateValues" dxfId="4457" priority="706"/>
  </conditionalFormatting>
  <conditionalFormatting sqref="C1110:C1112">
    <cfRule type="duplicateValues" dxfId="4456" priority="707"/>
  </conditionalFormatting>
  <conditionalFormatting sqref="G1110:G1112">
    <cfRule type="duplicateValues" dxfId="4455" priority="708"/>
  </conditionalFormatting>
  <conditionalFormatting sqref="C1110:C1112">
    <cfRule type="duplicateValues" dxfId="4454" priority="709"/>
  </conditionalFormatting>
  <conditionalFormatting sqref="G1110">
    <cfRule type="duplicateValues" dxfId="4453" priority="704"/>
  </conditionalFormatting>
  <conditionalFormatting sqref="C1110">
    <cfRule type="duplicateValues" dxfId="4452" priority="705"/>
  </conditionalFormatting>
  <conditionalFormatting sqref="G1105:G1107">
    <cfRule type="duplicateValues" dxfId="4451" priority="700"/>
  </conditionalFormatting>
  <conditionalFormatting sqref="C1105:C1107">
    <cfRule type="duplicateValues" dxfId="4450" priority="701"/>
  </conditionalFormatting>
  <conditionalFormatting sqref="G1105:G1107">
    <cfRule type="duplicateValues" dxfId="4449" priority="702"/>
  </conditionalFormatting>
  <conditionalFormatting sqref="C1105:C1107">
    <cfRule type="duplicateValues" dxfId="4448" priority="703"/>
  </conditionalFormatting>
  <conditionalFormatting sqref="G1105">
    <cfRule type="duplicateValues" dxfId="4447" priority="698"/>
  </conditionalFormatting>
  <conditionalFormatting sqref="C1105">
    <cfRule type="duplicateValues" dxfId="4446" priority="699"/>
  </conditionalFormatting>
  <conditionalFormatting sqref="G1102:G1104">
    <cfRule type="duplicateValues" dxfId="4445" priority="694"/>
  </conditionalFormatting>
  <conditionalFormatting sqref="C1103:C1104">
    <cfRule type="duplicateValues" dxfId="4444" priority="695"/>
  </conditionalFormatting>
  <conditionalFormatting sqref="G1102:G1104">
    <cfRule type="duplicateValues" dxfId="4443" priority="696"/>
  </conditionalFormatting>
  <conditionalFormatting sqref="C1103:C1104">
    <cfRule type="duplicateValues" dxfId="4442" priority="697"/>
  </conditionalFormatting>
  <conditionalFormatting sqref="G1102">
    <cfRule type="duplicateValues" dxfId="4441" priority="693"/>
  </conditionalFormatting>
  <conditionalFormatting sqref="C742">
    <cfRule type="duplicateValues" dxfId="4440" priority="692"/>
  </conditionalFormatting>
  <conditionalFormatting sqref="C629">
    <cfRule type="duplicateValues" dxfId="4439" priority="691"/>
  </conditionalFormatting>
  <conditionalFormatting sqref="C1099">
    <cfRule type="duplicateValues" dxfId="4438" priority="689"/>
  </conditionalFormatting>
  <conditionalFormatting sqref="C1099">
    <cfRule type="duplicateValues" dxfId="4437" priority="690"/>
  </conditionalFormatting>
  <conditionalFormatting sqref="C1099">
    <cfRule type="duplicateValues" dxfId="4436" priority="688"/>
  </conditionalFormatting>
  <conditionalFormatting sqref="G1100:G1101">
    <cfRule type="duplicateValues" dxfId="4435" priority="1175"/>
  </conditionalFormatting>
  <conditionalFormatting sqref="C1100:C1101">
    <cfRule type="duplicateValues" dxfId="4434" priority="1176"/>
  </conditionalFormatting>
  <conditionalFormatting sqref="C715">
    <cfRule type="duplicateValues" dxfId="4433" priority="687"/>
  </conditionalFormatting>
  <conditionalFormatting sqref="G1108:G1109">
    <cfRule type="duplicateValues" dxfId="4432" priority="1177"/>
  </conditionalFormatting>
  <conditionalFormatting sqref="C1108:C1109">
    <cfRule type="duplicateValues" dxfId="4431" priority="1178"/>
  </conditionalFormatting>
  <conditionalFormatting sqref="G1203 G1187:G1188">
    <cfRule type="duplicateValues" dxfId="4430" priority="683"/>
  </conditionalFormatting>
  <conditionalFormatting sqref="C1203 C1187">
    <cfRule type="duplicateValues" dxfId="4429" priority="684"/>
  </conditionalFormatting>
  <conditionalFormatting sqref="G1187:G1188">
    <cfRule type="duplicateValues" dxfId="4428" priority="685"/>
  </conditionalFormatting>
  <conditionalFormatting sqref="C1187">
    <cfRule type="duplicateValues" dxfId="4427" priority="686"/>
  </conditionalFormatting>
  <conditionalFormatting sqref="G1187">
    <cfRule type="duplicateValues" dxfId="4426" priority="681"/>
  </conditionalFormatting>
  <conditionalFormatting sqref="C1187">
    <cfRule type="duplicateValues" dxfId="4425" priority="682"/>
  </conditionalFormatting>
  <conditionalFormatting sqref="G1184:G1186">
    <cfRule type="duplicateValues" dxfId="4424" priority="677"/>
  </conditionalFormatting>
  <conditionalFormatting sqref="C1184:C1186">
    <cfRule type="duplicateValues" dxfId="4423" priority="678"/>
  </conditionalFormatting>
  <conditionalFormatting sqref="G1184:G1186">
    <cfRule type="duplicateValues" dxfId="4422" priority="679"/>
  </conditionalFormatting>
  <conditionalFormatting sqref="C1184:C1186">
    <cfRule type="duplicateValues" dxfId="4421" priority="680"/>
  </conditionalFormatting>
  <conditionalFormatting sqref="G1184">
    <cfRule type="duplicateValues" dxfId="4420" priority="675"/>
  </conditionalFormatting>
  <conditionalFormatting sqref="C1184">
    <cfRule type="duplicateValues" dxfId="4419" priority="676"/>
  </conditionalFormatting>
  <conditionalFormatting sqref="G1193:G1201">
    <cfRule type="duplicateValues" dxfId="4418" priority="673"/>
  </conditionalFormatting>
  <conditionalFormatting sqref="C1193 C1195 C1198 C1200:C1201">
    <cfRule type="duplicateValues" dxfId="4417" priority="674"/>
  </conditionalFormatting>
  <conditionalFormatting sqref="G1190:G1192">
    <cfRule type="duplicateValues" dxfId="4416" priority="669"/>
  </conditionalFormatting>
  <conditionalFormatting sqref="C1190:C1192">
    <cfRule type="duplicateValues" dxfId="4415" priority="670"/>
  </conditionalFormatting>
  <conditionalFormatting sqref="G1190:G1192">
    <cfRule type="duplicateValues" dxfId="4414" priority="671"/>
  </conditionalFormatting>
  <conditionalFormatting sqref="C1190:C1192">
    <cfRule type="duplicateValues" dxfId="4413" priority="672"/>
  </conditionalFormatting>
  <conditionalFormatting sqref="G1190">
    <cfRule type="duplicateValues" dxfId="4412" priority="667"/>
  </conditionalFormatting>
  <conditionalFormatting sqref="C1190">
    <cfRule type="duplicateValues" dxfId="4411" priority="668"/>
  </conditionalFormatting>
  <conditionalFormatting sqref="G1189">
    <cfRule type="duplicateValues" dxfId="4410" priority="665"/>
  </conditionalFormatting>
  <conditionalFormatting sqref="G1189">
    <cfRule type="duplicateValues" dxfId="4409" priority="666"/>
  </conditionalFormatting>
  <conditionalFormatting sqref="C44">
    <cfRule type="duplicateValues" dxfId="4408" priority="664"/>
  </conditionalFormatting>
  <conditionalFormatting sqref="G1099 G22 G1078:G1079">
    <cfRule type="duplicateValues" dxfId="4407" priority="1179"/>
  </conditionalFormatting>
  <conditionalFormatting sqref="G1076:G1077 G23">
    <cfRule type="duplicateValues" dxfId="4406" priority="1180"/>
  </conditionalFormatting>
  <conditionalFormatting sqref="G983:G984 G25">
    <cfRule type="duplicateValues" dxfId="4405" priority="1181"/>
  </conditionalFormatting>
  <conditionalFormatting sqref="C983:C984 C25">
    <cfRule type="duplicateValues" dxfId="4404" priority="1182"/>
  </conditionalFormatting>
  <conditionalFormatting sqref="C27">
    <cfRule type="duplicateValues" dxfId="4403" priority="663"/>
  </conditionalFormatting>
  <conditionalFormatting sqref="G1193:G1202">
    <cfRule type="duplicateValues" dxfId="4402" priority="1183"/>
  </conditionalFormatting>
  <conditionalFormatting sqref="C1193 C1195 C1198 C1200:C1202">
    <cfRule type="duplicateValues" dxfId="4401" priority="1184"/>
  </conditionalFormatting>
  <conditionalFormatting sqref="G1239 G1234:G1235 G1226:G1228 G1335 G1328:G1329 G1337:G1349">
    <cfRule type="duplicateValues" dxfId="4400" priority="659"/>
  </conditionalFormatting>
  <conditionalFormatting sqref="C1239 C1234:C1235 C1226:C1228 C1335 C1328:C1329 C1337:C1349">
    <cfRule type="duplicateValues" dxfId="4399" priority="660"/>
  </conditionalFormatting>
  <conditionalFormatting sqref="G1335 G1328:G1329 G1337:G1349">
    <cfRule type="duplicateValues" dxfId="4398" priority="661"/>
  </conditionalFormatting>
  <conditionalFormatting sqref="C1335 C1328:C1329 C1337:C1349">
    <cfRule type="duplicateValues" dxfId="4397" priority="662"/>
  </conditionalFormatting>
  <conditionalFormatting sqref="G1226">
    <cfRule type="duplicateValues" dxfId="4396" priority="657"/>
  </conditionalFormatting>
  <conditionalFormatting sqref="C1226">
    <cfRule type="duplicateValues" dxfId="4395" priority="658"/>
  </conditionalFormatting>
  <conditionalFormatting sqref="G1224:G1225">
    <cfRule type="duplicateValues" dxfId="4394" priority="653"/>
  </conditionalFormatting>
  <conditionalFormatting sqref="C1224:C1225">
    <cfRule type="duplicateValues" dxfId="4393" priority="654"/>
  </conditionalFormatting>
  <conditionalFormatting sqref="G1224:G1225">
    <cfRule type="duplicateValues" dxfId="4392" priority="655"/>
  </conditionalFormatting>
  <conditionalFormatting sqref="C1224:C1225">
    <cfRule type="duplicateValues" dxfId="4391" priority="656"/>
  </conditionalFormatting>
  <conditionalFormatting sqref="G1223">
    <cfRule type="duplicateValues" dxfId="4390" priority="649"/>
  </conditionalFormatting>
  <conditionalFormatting sqref="C1223">
    <cfRule type="duplicateValues" dxfId="4389" priority="650"/>
  </conditionalFormatting>
  <conditionalFormatting sqref="G1223">
    <cfRule type="duplicateValues" dxfId="4388" priority="651"/>
  </conditionalFormatting>
  <conditionalFormatting sqref="C1223">
    <cfRule type="duplicateValues" dxfId="4387" priority="652"/>
  </conditionalFormatting>
  <conditionalFormatting sqref="G1209:G1210">
    <cfRule type="duplicateValues" dxfId="4386" priority="647"/>
  </conditionalFormatting>
  <conditionalFormatting sqref="C1210:C1211">
    <cfRule type="duplicateValues" dxfId="4385" priority="648"/>
  </conditionalFormatting>
  <conditionalFormatting sqref="G1205:G1206">
    <cfRule type="duplicateValues" dxfId="4384" priority="643"/>
  </conditionalFormatting>
  <conditionalFormatting sqref="C1206">
    <cfRule type="duplicateValues" dxfId="4383" priority="644"/>
  </conditionalFormatting>
  <conditionalFormatting sqref="G1205:G1206">
    <cfRule type="duplicateValues" dxfId="4382" priority="645"/>
  </conditionalFormatting>
  <conditionalFormatting sqref="C1206">
    <cfRule type="duplicateValues" dxfId="4381" priority="646"/>
  </conditionalFormatting>
  <conditionalFormatting sqref="G1207:G1208">
    <cfRule type="duplicateValues" dxfId="4380" priority="1185"/>
  </conditionalFormatting>
  <conditionalFormatting sqref="C1208">
    <cfRule type="duplicateValues" dxfId="4379" priority="1186"/>
  </conditionalFormatting>
  <conditionalFormatting sqref="G1211">
    <cfRule type="duplicateValues" dxfId="4378" priority="642"/>
  </conditionalFormatting>
  <conditionalFormatting sqref="G1220:G1222">
    <cfRule type="duplicateValues" dxfId="4377" priority="640"/>
  </conditionalFormatting>
  <conditionalFormatting sqref="G1220:G1222">
    <cfRule type="duplicateValues" dxfId="4376" priority="641"/>
  </conditionalFormatting>
  <conditionalFormatting sqref="G1220">
    <cfRule type="duplicateValues" dxfId="4375" priority="639"/>
  </conditionalFormatting>
  <conditionalFormatting sqref="G1218:G1219">
    <cfRule type="duplicateValues" dxfId="4374" priority="637"/>
  </conditionalFormatting>
  <conditionalFormatting sqref="C1218:C1219">
    <cfRule type="duplicateValues" dxfId="4373" priority="638"/>
  </conditionalFormatting>
  <conditionalFormatting sqref="G1215:G1217">
    <cfRule type="duplicateValues" dxfId="4372" priority="633"/>
  </conditionalFormatting>
  <conditionalFormatting sqref="C1215:C1217">
    <cfRule type="duplicateValues" dxfId="4371" priority="634"/>
  </conditionalFormatting>
  <conditionalFormatting sqref="G1215:G1217">
    <cfRule type="duplicateValues" dxfId="4370" priority="635"/>
  </conditionalFormatting>
  <conditionalFormatting sqref="C1215:C1217">
    <cfRule type="duplicateValues" dxfId="4369" priority="636"/>
  </conditionalFormatting>
  <conditionalFormatting sqref="G1215">
    <cfRule type="duplicateValues" dxfId="4368" priority="631"/>
  </conditionalFormatting>
  <conditionalFormatting sqref="C1215">
    <cfRule type="duplicateValues" dxfId="4367" priority="632"/>
  </conditionalFormatting>
  <conditionalFormatting sqref="G1213:G1214">
    <cfRule type="duplicateValues" dxfId="4366" priority="627"/>
  </conditionalFormatting>
  <conditionalFormatting sqref="C1213:C1214">
    <cfRule type="duplicateValues" dxfId="4365" priority="628"/>
  </conditionalFormatting>
  <conditionalFormatting sqref="G1213:G1214">
    <cfRule type="duplicateValues" dxfId="4364" priority="629"/>
  </conditionalFormatting>
  <conditionalFormatting sqref="C1213:C1214">
    <cfRule type="duplicateValues" dxfId="4363" priority="630"/>
  </conditionalFormatting>
  <conditionalFormatting sqref="G1212">
    <cfRule type="duplicateValues" dxfId="4362" priority="623"/>
  </conditionalFormatting>
  <conditionalFormatting sqref="C1212">
    <cfRule type="duplicateValues" dxfId="4361" priority="624"/>
  </conditionalFormatting>
  <conditionalFormatting sqref="G1212">
    <cfRule type="duplicateValues" dxfId="4360" priority="625"/>
  </conditionalFormatting>
  <conditionalFormatting sqref="C1212">
    <cfRule type="duplicateValues" dxfId="4359" priority="626"/>
  </conditionalFormatting>
  <conditionalFormatting sqref="B1213">
    <cfRule type="duplicateValues" dxfId="4358" priority="622"/>
  </conditionalFormatting>
  <conditionalFormatting sqref="B1217">
    <cfRule type="duplicateValues" dxfId="4357" priority="621"/>
  </conditionalFormatting>
  <conditionalFormatting sqref="B932">
    <cfRule type="duplicateValues" dxfId="4356" priority="620"/>
  </conditionalFormatting>
  <conditionalFormatting sqref="B1193">
    <cfRule type="duplicateValues" dxfId="4355" priority="619"/>
  </conditionalFormatting>
  <conditionalFormatting sqref="B977">
    <cfRule type="duplicateValues" dxfId="4354" priority="618"/>
  </conditionalFormatting>
  <conditionalFormatting sqref="B971">
    <cfRule type="duplicateValues" dxfId="4353" priority="617"/>
  </conditionalFormatting>
  <conditionalFormatting sqref="B1099">
    <cfRule type="duplicateValues" dxfId="4352" priority="616"/>
  </conditionalFormatting>
  <conditionalFormatting sqref="G1327">
    <cfRule type="duplicateValues" dxfId="4351" priority="614"/>
  </conditionalFormatting>
  <conditionalFormatting sqref="C1327">
    <cfRule type="duplicateValues" dxfId="4350" priority="615"/>
  </conditionalFormatting>
  <conditionalFormatting sqref="G1240:G1241">
    <cfRule type="duplicateValues" dxfId="4349" priority="612"/>
  </conditionalFormatting>
  <conditionalFormatting sqref="C1240:C1241">
    <cfRule type="duplicateValues" dxfId="4348" priority="613"/>
  </conditionalFormatting>
  <conditionalFormatting sqref="G1237">
    <cfRule type="duplicateValues" dxfId="4347" priority="610"/>
  </conditionalFormatting>
  <conditionalFormatting sqref="C1237">
    <cfRule type="duplicateValues" dxfId="4346" priority="611"/>
  </conditionalFormatting>
  <conditionalFormatting sqref="G1234:G1235">
    <cfRule type="duplicateValues" dxfId="4345" priority="608"/>
  </conditionalFormatting>
  <conditionalFormatting sqref="C1234:C1235">
    <cfRule type="duplicateValues" dxfId="4344" priority="609"/>
  </conditionalFormatting>
  <conditionalFormatting sqref="G1231:G1233">
    <cfRule type="duplicateValues" dxfId="4343" priority="604"/>
  </conditionalFormatting>
  <conditionalFormatting sqref="C1231:C1232">
    <cfRule type="duplicateValues" dxfId="4342" priority="605"/>
  </conditionalFormatting>
  <conditionalFormatting sqref="G1231:G1233">
    <cfRule type="duplicateValues" dxfId="4341" priority="606"/>
  </conditionalFormatting>
  <conditionalFormatting sqref="C1231:C1232">
    <cfRule type="duplicateValues" dxfId="4340" priority="607"/>
  </conditionalFormatting>
  <conditionalFormatting sqref="G1231">
    <cfRule type="duplicateValues" dxfId="4339" priority="602"/>
  </conditionalFormatting>
  <conditionalFormatting sqref="C1231">
    <cfRule type="duplicateValues" dxfId="4338" priority="603"/>
  </conditionalFormatting>
  <conditionalFormatting sqref="G1229:G1230">
    <cfRule type="duplicateValues" dxfId="4337" priority="600"/>
  </conditionalFormatting>
  <conditionalFormatting sqref="C1229:C1230">
    <cfRule type="duplicateValues" dxfId="4336" priority="601"/>
  </conditionalFormatting>
  <conditionalFormatting sqref="B1235">
    <cfRule type="duplicateValues" dxfId="4335" priority="599"/>
  </conditionalFormatting>
  <conditionalFormatting sqref="B1227">
    <cfRule type="duplicateValues" dxfId="4334" priority="598"/>
  </conditionalFormatting>
  <conditionalFormatting sqref="G1236">
    <cfRule type="duplicateValues" dxfId="4333" priority="1187"/>
  </conditionalFormatting>
  <conditionalFormatting sqref="C1236">
    <cfRule type="duplicateValues" dxfId="4332" priority="1188"/>
  </conditionalFormatting>
  <conditionalFormatting sqref="B1238">
    <cfRule type="duplicateValues" dxfId="4331" priority="597"/>
  </conditionalFormatting>
  <conditionalFormatting sqref="B1156">
    <cfRule type="duplicateValues" dxfId="4330" priority="596"/>
  </conditionalFormatting>
  <conditionalFormatting sqref="B1089">
    <cfRule type="duplicateValues" dxfId="4329" priority="595"/>
  </conditionalFormatting>
  <conditionalFormatting sqref="G1249:G1251">
    <cfRule type="duplicateValues" dxfId="4328" priority="593"/>
  </conditionalFormatting>
  <conditionalFormatting sqref="C1249:C1251">
    <cfRule type="duplicateValues" dxfId="4327" priority="594"/>
  </conditionalFormatting>
  <conditionalFormatting sqref="G1249">
    <cfRule type="duplicateValues" dxfId="4326" priority="591"/>
  </conditionalFormatting>
  <conditionalFormatting sqref="C1249">
    <cfRule type="duplicateValues" dxfId="4325" priority="592"/>
  </conditionalFormatting>
  <conditionalFormatting sqref="G1247:G1248">
    <cfRule type="duplicateValues" dxfId="4324" priority="589"/>
  </conditionalFormatting>
  <conditionalFormatting sqref="C1247:C1248">
    <cfRule type="duplicateValues" dxfId="4323" priority="590"/>
  </conditionalFormatting>
  <conditionalFormatting sqref="G1245:G1246">
    <cfRule type="duplicateValues" dxfId="4322" priority="585"/>
  </conditionalFormatting>
  <conditionalFormatting sqref="C1245:C1246">
    <cfRule type="duplicateValues" dxfId="4321" priority="586"/>
  </conditionalFormatting>
  <conditionalFormatting sqref="G1245:G1246">
    <cfRule type="duplicateValues" dxfId="4320" priority="587"/>
  </conditionalFormatting>
  <conditionalFormatting sqref="C1245:C1246">
    <cfRule type="duplicateValues" dxfId="4319" priority="588"/>
  </conditionalFormatting>
  <conditionalFormatting sqref="G1242:G1244">
    <cfRule type="duplicateValues" dxfId="4318" priority="581"/>
  </conditionalFormatting>
  <conditionalFormatting sqref="C1242:C1244">
    <cfRule type="duplicateValues" dxfId="4317" priority="582"/>
  </conditionalFormatting>
  <conditionalFormatting sqref="G1242:G1244">
    <cfRule type="duplicateValues" dxfId="4316" priority="583"/>
  </conditionalFormatting>
  <conditionalFormatting sqref="C1242:C1244">
    <cfRule type="duplicateValues" dxfId="4315" priority="584"/>
  </conditionalFormatting>
  <conditionalFormatting sqref="G1242">
    <cfRule type="duplicateValues" dxfId="4314" priority="579"/>
  </conditionalFormatting>
  <conditionalFormatting sqref="C1242">
    <cfRule type="duplicateValues" dxfId="4313" priority="580"/>
  </conditionalFormatting>
  <conditionalFormatting sqref="B1158">
    <cfRule type="duplicateValues" dxfId="4312" priority="578"/>
  </conditionalFormatting>
  <conditionalFormatting sqref="B747">
    <cfRule type="duplicateValues" dxfId="4311" priority="577"/>
  </conditionalFormatting>
  <conditionalFormatting sqref="B1050">
    <cfRule type="duplicateValues" dxfId="4310" priority="576"/>
  </conditionalFormatting>
  <conditionalFormatting sqref="B837">
    <cfRule type="duplicateValues" dxfId="4309" priority="575"/>
  </conditionalFormatting>
  <conditionalFormatting sqref="B1244">
    <cfRule type="duplicateValues" dxfId="4308" priority="574"/>
  </conditionalFormatting>
  <conditionalFormatting sqref="B1134">
    <cfRule type="duplicateValues" dxfId="4307" priority="573"/>
  </conditionalFormatting>
  <conditionalFormatting sqref="B790">
    <cfRule type="duplicateValues" dxfId="4306" priority="572"/>
  </conditionalFormatting>
  <conditionalFormatting sqref="G1301">
    <cfRule type="duplicateValues" dxfId="4305" priority="570"/>
  </conditionalFormatting>
  <conditionalFormatting sqref="C1301">
    <cfRule type="duplicateValues" dxfId="4304" priority="571"/>
  </conditionalFormatting>
  <conditionalFormatting sqref="G1300 G1295">
    <cfRule type="duplicateValues" dxfId="4303" priority="568"/>
  </conditionalFormatting>
  <conditionalFormatting sqref="C1300">
    <cfRule type="duplicateValues" dxfId="4302" priority="569"/>
  </conditionalFormatting>
  <conditionalFormatting sqref="G1261:G1268">
    <cfRule type="duplicateValues" dxfId="4301" priority="567"/>
  </conditionalFormatting>
  <conditionalFormatting sqref="G1257:G1259">
    <cfRule type="duplicateValues" dxfId="4300" priority="563"/>
  </conditionalFormatting>
  <conditionalFormatting sqref="C1257:C1260">
    <cfRule type="duplicateValues" dxfId="4299" priority="564"/>
  </conditionalFormatting>
  <conditionalFormatting sqref="G1257:G1259">
    <cfRule type="duplicateValues" dxfId="4298" priority="565"/>
  </conditionalFormatting>
  <conditionalFormatting sqref="C1257:C1260">
    <cfRule type="duplicateValues" dxfId="4297" priority="566"/>
  </conditionalFormatting>
  <conditionalFormatting sqref="G1257">
    <cfRule type="duplicateValues" dxfId="4296" priority="561"/>
  </conditionalFormatting>
  <conditionalFormatting sqref="C1257">
    <cfRule type="duplicateValues" dxfId="4295" priority="562"/>
  </conditionalFormatting>
  <conditionalFormatting sqref="G1255:G1256">
    <cfRule type="duplicateValues" dxfId="4294" priority="559"/>
  </conditionalFormatting>
  <conditionalFormatting sqref="C1255:C1256">
    <cfRule type="duplicateValues" dxfId="4293" priority="560"/>
  </conditionalFormatting>
  <conditionalFormatting sqref="G1253:G1254">
    <cfRule type="duplicateValues" dxfId="4292" priority="555"/>
  </conditionalFormatting>
  <conditionalFormatting sqref="C1253:C1254">
    <cfRule type="duplicateValues" dxfId="4291" priority="556"/>
  </conditionalFormatting>
  <conditionalFormatting sqref="G1253:G1254">
    <cfRule type="duplicateValues" dxfId="4290" priority="557"/>
  </conditionalFormatting>
  <conditionalFormatting sqref="C1253:C1254">
    <cfRule type="duplicateValues" dxfId="4289" priority="558"/>
  </conditionalFormatting>
  <conditionalFormatting sqref="G29">
    <cfRule type="duplicateValues" dxfId="4288" priority="554"/>
  </conditionalFormatting>
  <conditionalFormatting sqref="B29">
    <cfRule type="duplicateValues" dxfId="4287" priority="553"/>
  </conditionalFormatting>
  <conditionalFormatting sqref="B938">
    <cfRule type="duplicateValues" dxfId="4286" priority="552"/>
  </conditionalFormatting>
  <conditionalFormatting sqref="B1247">
    <cfRule type="duplicateValues" dxfId="4285" priority="551"/>
  </conditionalFormatting>
  <conditionalFormatting sqref="B925">
    <cfRule type="duplicateValues" dxfId="4284" priority="550"/>
  </conditionalFormatting>
  <conditionalFormatting sqref="B1169">
    <cfRule type="duplicateValues" dxfId="4283" priority="549"/>
  </conditionalFormatting>
  <conditionalFormatting sqref="G1237:G1238">
    <cfRule type="duplicateValues" dxfId="4282" priority="1189"/>
  </conditionalFormatting>
  <conditionalFormatting sqref="C1237:C1238">
    <cfRule type="duplicateValues" dxfId="4281" priority="1190"/>
  </conditionalFormatting>
  <conditionalFormatting sqref="B1262">
    <cfRule type="duplicateValues" dxfId="4280" priority="548"/>
  </conditionalFormatting>
  <conditionalFormatting sqref="B1252">
    <cfRule type="duplicateValues" dxfId="4279" priority="547"/>
  </conditionalFormatting>
  <conditionalFormatting sqref="B1437">
    <cfRule type="duplicateValues" dxfId="4278" priority="1191"/>
  </conditionalFormatting>
  <conditionalFormatting sqref="B1243">
    <cfRule type="duplicateValues" dxfId="4277" priority="546"/>
  </conditionalFormatting>
  <conditionalFormatting sqref="B1268">
    <cfRule type="duplicateValues" dxfId="4276" priority="545"/>
  </conditionalFormatting>
  <conditionalFormatting sqref="B1094">
    <cfRule type="duplicateValues" dxfId="4275" priority="544"/>
  </conditionalFormatting>
  <conditionalFormatting sqref="C1261:C1262 C1264:C1268">
    <cfRule type="duplicateValues" dxfId="4274" priority="1192"/>
  </conditionalFormatting>
  <conditionalFormatting sqref="B1113">
    <cfRule type="duplicateValues" dxfId="4273" priority="543"/>
  </conditionalFormatting>
  <conditionalFormatting sqref="B1092">
    <cfRule type="duplicateValues" dxfId="4272" priority="542"/>
  </conditionalFormatting>
  <conditionalFormatting sqref="B1119">
    <cfRule type="duplicateValues" dxfId="4271" priority="541"/>
  </conditionalFormatting>
  <conditionalFormatting sqref="G1269">
    <cfRule type="duplicateValues" dxfId="4270" priority="1193"/>
  </conditionalFormatting>
  <conditionalFormatting sqref="C1269">
    <cfRule type="duplicateValues" dxfId="4269" priority="1194"/>
  </conditionalFormatting>
  <conditionalFormatting sqref="G1270:G1274">
    <cfRule type="duplicateValues" dxfId="4268" priority="539"/>
  </conditionalFormatting>
  <conditionalFormatting sqref="C1270:C1274">
    <cfRule type="duplicateValues" dxfId="4267" priority="540"/>
  </conditionalFormatting>
  <conditionalFormatting sqref="B1273">
    <cfRule type="duplicateValues" dxfId="4266" priority="538"/>
  </conditionalFormatting>
  <conditionalFormatting sqref="B51">
    <cfRule type="duplicateValues" dxfId="4265" priority="537"/>
  </conditionalFormatting>
  <conditionalFormatting sqref="B1246">
    <cfRule type="duplicateValues" dxfId="4264" priority="536"/>
  </conditionalFormatting>
  <conditionalFormatting sqref="B1277">
    <cfRule type="duplicateValues" dxfId="4263" priority="535"/>
  </conditionalFormatting>
  <conditionalFormatting sqref="B1239">
    <cfRule type="duplicateValues" dxfId="4262" priority="534"/>
  </conditionalFormatting>
  <conditionalFormatting sqref="G1278">
    <cfRule type="duplicateValues" dxfId="4261" priority="532"/>
  </conditionalFormatting>
  <conditionalFormatting sqref="C1278">
    <cfRule type="duplicateValues" dxfId="4260" priority="533"/>
  </conditionalFormatting>
  <conditionalFormatting sqref="B1214">
    <cfRule type="duplicateValues" dxfId="4259" priority="531"/>
  </conditionalFormatting>
  <conditionalFormatting sqref="B1278">
    <cfRule type="duplicateValues" dxfId="4258" priority="530"/>
  </conditionalFormatting>
  <conditionalFormatting sqref="G1279">
    <cfRule type="duplicateValues" dxfId="4257" priority="528"/>
  </conditionalFormatting>
  <conditionalFormatting sqref="C1279">
    <cfRule type="duplicateValues" dxfId="4256" priority="529"/>
  </conditionalFormatting>
  <conditionalFormatting sqref="B1279">
    <cfRule type="duplicateValues" dxfId="4255" priority="527"/>
  </conditionalFormatting>
  <conditionalFormatting sqref="B1187">
    <cfRule type="duplicateValues" dxfId="4254" priority="526"/>
  </conditionalFormatting>
  <conditionalFormatting sqref="G1280:G1282">
    <cfRule type="duplicateValues" dxfId="4253" priority="524"/>
  </conditionalFormatting>
  <conditionalFormatting sqref="C1280:C1281">
    <cfRule type="duplicateValues" dxfId="4252" priority="525"/>
  </conditionalFormatting>
  <conditionalFormatting sqref="B1280:B1281">
    <cfRule type="duplicateValues" dxfId="4251" priority="523"/>
  </conditionalFormatting>
  <conditionalFormatting sqref="G1283:G1294">
    <cfRule type="duplicateValues" dxfId="4250" priority="1195"/>
  </conditionalFormatting>
  <conditionalFormatting sqref="C1282:C1286 C1290:C1294">
    <cfRule type="duplicateValues" dxfId="4249" priority="1196"/>
  </conditionalFormatting>
  <conditionalFormatting sqref="G1298:G1299">
    <cfRule type="duplicateValues" dxfId="4248" priority="517"/>
  </conditionalFormatting>
  <conditionalFormatting sqref="C1298:C1299">
    <cfRule type="duplicateValues" dxfId="4247" priority="518"/>
  </conditionalFormatting>
  <conditionalFormatting sqref="G1298:G1299">
    <cfRule type="duplicateValues" dxfId="4246" priority="519"/>
  </conditionalFormatting>
  <conditionalFormatting sqref="C1298:C1299">
    <cfRule type="duplicateValues" dxfId="4245" priority="520"/>
  </conditionalFormatting>
  <conditionalFormatting sqref="G1297">
    <cfRule type="duplicateValues" dxfId="4244" priority="515"/>
  </conditionalFormatting>
  <conditionalFormatting sqref="C1297">
    <cfRule type="duplicateValues" dxfId="4243" priority="516"/>
  </conditionalFormatting>
  <conditionalFormatting sqref="G1296">
    <cfRule type="duplicateValues" dxfId="4242" priority="513"/>
  </conditionalFormatting>
  <conditionalFormatting sqref="C1296">
    <cfRule type="duplicateValues" dxfId="4241" priority="514"/>
  </conditionalFormatting>
  <conditionalFormatting sqref="G1297">
    <cfRule type="duplicateValues" dxfId="4240" priority="521"/>
  </conditionalFormatting>
  <conditionalFormatting sqref="C1297">
    <cfRule type="duplicateValues" dxfId="4239" priority="522"/>
  </conditionalFormatting>
  <conditionalFormatting sqref="G1301:G1302">
    <cfRule type="duplicateValues" dxfId="4238" priority="1197"/>
  </conditionalFormatting>
  <conditionalFormatting sqref="C1301:C1302">
    <cfRule type="duplicateValues" dxfId="4237" priority="1198"/>
  </conditionalFormatting>
  <conditionalFormatting sqref="G1324:G1326">
    <cfRule type="duplicateValues" dxfId="4236" priority="507"/>
  </conditionalFormatting>
  <conditionalFormatting sqref="C1324:C1326">
    <cfRule type="duplicateValues" dxfId="4235" priority="508"/>
  </conditionalFormatting>
  <conditionalFormatting sqref="G1324:G1326">
    <cfRule type="duplicateValues" dxfId="4234" priority="509"/>
  </conditionalFormatting>
  <conditionalFormatting sqref="C1324:C1326">
    <cfRule type="duplicateValues" dxfId="4233" priority="510"/>
  </conditionalFormatting>
  <conditionalFormatting sqref="G1324">
    <cfRule type="duplicateValues" dxfId="4232" priority="505"/>
  </conditionalFormatting>
  <conditionalFormatting sqref="C1324">
    <cfRule type="duplicateValues" dxfId="4231" priority="506"/>
  </conditionalFormatting>
  <conditionalFormatting sqref="G1322:G1323">
    <cfRule type="duplicateValues" dxfId="4230" priority="503"/>
  </conditionalFormatting>
  <conditionalFormatting sqref="C1322:C1323">
    <cfRule type="duplicateValues" dxfId="4229" priority="504"/>
  </conditionalFormatting>
  <conditionalFormatting sqref="G1320:G1321">
    <cfRule type="duplicateValues" dxfId="4228" priority="499"/>
  </conditionalFormatting>
  <conditionalFormatting sqref="C1320:C1321">
    <cfRule type="duplicateValues" dxfId="4227" priority="500"/>
  </conditionalFormatting>
  <conditionalFormatting sqref="G1320:G1321">
    <cfRule type="duplicateValues" dxfId="4226" priority="501"/>
  </conditionalFormatting>
  <conditionalFormatting sqref="C1320:C1321">
    <cfRule type="duplicateValues" dxfId="4225" priority="502"/>
  </conditionalFormatting>
  <conditionalFormatting sqref="G1319">
    <cfRule type="duplicateValues" dxfId="4224" priority="497"/>
  </conditionalFormatting>
  <conditionalFormatting sqref="C1319">
    <cfRule type="duplicateValues" dxfId="4223" priority="498"/>
  </conditionalFormatting>
  <conditionalFormatting sqref="G1319">
    <cfRule type="duplicateValues" dxfId="4222" priority="511"/>
  </conditionalFormatting>
  <conditionalFormatting sqref="C1319">
    <cfRule type="duplicateValues" dxfId="4221" priority="512"/>
  </conditionalFormatting>
  <conditionalFormatting sqref="G1316:G1318">
    <cfRule type="duplicateValues" dxfId="4220" priority="491"/>
  </conditionalFormatting>
  <conditionalFormatting sqref="C1316:C1318">
    <cfRule type="duplicateValues" dxfId="4219" priority="492"/>
  </conditionalFormatting>
  <conditionalFormatting sqref="G1316:G1318">
    <cfRule type="duplicateValues" dxfId="4218" priority="493"/>
  </conditionalFormatting>
  <conditionalFormatting sqref="C1316:C1318">
    <cfRule type="duplicateValues" dxfId="4217" priority="494"/>
  </conditionalFormatting>
  <conditionalFormatting sqref="G1316">
    <cfRule type="duplicateValues" dxfId="4216" priority="489"/>
  </conditionalFormatting>
  <conditionalFormatting sqref="C1316">
    <cfRule type="duplicateValues" dxfId="4215" priority="490"/>
  </conditionalFormatting>
  <conditionalFormatting sqref="G1314:G1315">
    <cfRule type="duplicateValues" dxfId="4214" priority="487"/>
  </conditionalFormatting>
  <conditionalFormatting sqref="C1314:C1315">
    <cfRule type="duplicateValues" dxfId="4213" priority="488"/>
  </conditionalFormatting>
  <conditionalFormatting sqref="G1312:G1313">
    <cfRule type="duplicateValues" dxfId="4212" priority="483"/>
  </conditionalFormatting>
  <conditionalFormatting sqref="C1312:C1313">
    <cfRule type="duplicateValues" dxfId="4211" priority="484"/>
  </conditionalFormatting>
  <conditionalFormatting sqref="G1312:G1313">
    <cfRule type="duplicateValues" dxfId="4210" priority="485"/>
  </conditionalFormatting>
  <conditionalFormatting sqref="C1312:C1313">
    <cfRule type="duplicateValues" dxfId="4209" priority="486"/>
  </conditionalFormatting>
  <conditionalFormatting sqref="G1311">
    <cfRule type="duplicateValues" dxfId="4208" priority="481"/>
  </conditionalFormatting>
  <conditionalFormatting sqref="C1311">
    <cfRule type="duplicateValues" dxfId="4207" priority="482"/>
  </conditionalFormatting>
  <conditionalFormatting sqref="G1311">
    <cfRule type="duplicateValues" dxfId="4206" priority="495"/>
  </conditionalFormatting>
  <conditionalFormatting sqref="C1311">
    <cfRule type="duplicateValues" dxfId="4205" priority="496"/>
  </conditionalFormatting>
  <conditionalFormatting sqref="G1308:G1310">
    <cfRule type="duplicateValues" dxfId="4204" priority="475"/>
  </conditionalFormatting>
  <conditionalFormatting sqref="C1308:C1310">
    <cfRule type="duplicateValues" dxfId="4203" priority="476"/>
  </conditionalFormatting>
  <conditionalFormatting sqref="G1308:G1310">
    <cfRule type="duplicateValues" dxfId="4202" priority="477"/>
  </conditionalFormatting>
  <conditionalFormatting sqref="C1308:C1310">
    <cfRule type="duplicateValues" dxfId="4201" priority="478"/>
  </conditionalFormatting>
  <conditionalFormatting sqref="G1308">
    <cfRule type="duplicateValues" dxfId="4200" priority="473"/>
  </conditionalFormatting>
  <conditionalFormatting sqref="C1308">
    <cfRule type="duplicateValues" dxfId="4199" priority="474"/>
  </conditionalFormatting>
  <conditionalFormatting sqref="G1306:G1307">
    <cfRule type="duplicateValues" dxfId="4198" priority="471"/>
  </conditionalFormatting>
  <conditionalFormatting sqref="C1306:C1307">
    <cfRule type="duplicateValues" dxfId="4197" priority="472"/>
  </conditionalFormatting>
  <conditionalFormatting sqref="G1304:G1305">
    <cfRule type="duplicateValues" dxfId="4196" priority="467"/>
  </conditionalFormatting>
  <conditionalFormatting sqref="C1304:C1305">
    <cfRule type="duplicateValues" dxfId="4195" priority="468"/>
  </conditionalFormatting>
  <conditionalFormatting sqref="G1304:G1305">
    <cfRule type="duplicateValues" dxfId="4194" priority="469"/>
  </conditionalFormatting>
  <conditionalFormatting sqref="C1304:C1305">
    <cfRule type="duplicateValues" dxfId="4193" priority="470"/>
  </conditionalFormatting>
  <conditionalFormatting sqref="G1303">
    <cfRule type="duplicateValues" dxfId="4192" priority="465"/>
  </conditionalFormatting>
  <conditionalFormatting sqref="C1303">
    <cfRule type="duplicateValues" dxfId="4191" priority="466"/>
  </conditionalFormatting>
  <conditionalFormatting sqref="G1303">
    <cfRule type="duplicateValues" dxfId="4190" priority="479"/>
  </conditionalFormatting>
  <conditionalFormatting sqref="C1303">
    <cfRule type="duplicateValues" dxfId="4189" priority="480"/>
  </conditionalFormatting>
  <conditionalFormatting sqref="B1307">
    <cfRule type="duplicateValues" dxfId="4188" priority="464"/>
  </conditionalFormatting>
  <conditionalFormatting sqref="B1310">
    <cfRule type="duplicateValues" dxfId="4187" priority="463"/>
  </conditionalFormatting>
  <conditionalFormatting sqref="C490">
    <cfRule type="duplicateValues" dxfId="4186" priority="461"/>
  </conditionalFormatting>
  <conditionalFormatting sqref="C490">
    <cfRule type="duplicateValues" dxfId="4185" priority="462"/>
  </conditionalFormatting>
  <conditionalFormatting sqref="C490">
    <cfRule type="duplicateValues" dxfId="4184" priority="460"/>
  </conditionalFormatting>
  <conditionalFormatting sqref="B939">
    <cfRule type="duplicateValues" dxfId="4183" priority="459"/>
  </conditionalFormatting>
  <conditionalFormatting sqref="B1240">
    <cfRule type="duplicateValues" dxfId="4182" priority="458"/>
  </conditionalFormatting>
  <conditionalFormatting sqref="B693">
    <cfRule type="duplicateValues" dxfId="4181" priority="457"/>
  </conditionalFormatting>
  <conditionalFormatting sqref="B1063">
    <cfRule type="duplicateValues" dxfId="4180" priority="456"/>
  </conditionalFormatting>
  <conditionalFormatting sqref="B1230">
    <cfRule type="duplicateValues" dxfId="4179" priority="455"/>
  </conditionalFormatting>
  <conditionalFormatting sqref="B1316">
    <cfRule type="duplicateValues" dxfId="4178" priority="454"/>
  </conditionalFormatting>
  <conditionalFormatting sqref="B1185">
    <cfRule type="duplicateValues" dxfId="4177" priority="453"/>
  </conditionalFormatting>
  <conditionalFormatting sqref="B1321">
    <cfRule type="duplicateValues" dxfId="4176" priority="452"/>
  </conditionalFormatting>
  <conditionalFormatting sqref="B468">
    <cfRule type="duplicateValues" dxfId="4175" priority="451"/>
  </conditionalFormatting>
  <conditionalFormatting sqref="B1242">
    <cfRule type="duplicateValues" dxfId="4174" priority="450"/>
  </conditionalFormatting>
  <conditionalFormatting sqref="G1352:G1354">
    <cfRule type="duplicateValues" dxfId="4173" priority="448"/>
  </conditionalFormatting>
  <conditionalFormatting sqref="C1352:C1354">
    <cfRule type="duplicateValues" dxfId="4172" priority="449"/>
  </conditionalFormatting>
  <conditionalFormatting sqref="G1352">
    <cfRule type="duplicateValues" dxfId="4171" priority="446"/>
  </conditionalFormatting>
  <conditionalFormatting sqref="C1352">
    <cfRule type="duplicateValues" dxfId="4170" priority="447"/>
  </conditionalFormatting>
  <conditionalFormatting sqref="G1350:G1351">
    <cfRule type="duplicateValues" dxfId="4169" priority="444"/>
  </conditionalFormatting>
  <conditionalFormatting sqref="C1350:C1351">
    <cfRule type="duplicateValues" dxfId="4168" priority="445"/>
  </conditionalFormatting>
  <conditionalFormatting sqref="B1326">
    <cfRule type="duplicateValues" dxfId="4167" priority="443"/>
  </conditionalFormatting>
  <conditionalFormatting sqref="B1241">
    <cfRule type="duplicateValues" dxfId="4166" priority="442"/>
  </conditionalFormatting>
  <conditionalFormatting sqref="B1160">
    <cfRule type="duplicateValues" dxfId="4165" priority="441"/>
  </conditionalFormatting>
  <conditionalFormatting sqref="B1236">
    <cfRule type="duplicateValues" dxfId="4164" priority="440"/>
  </conditionalFormatting>
  <conditionalFormatting sqref="B1286">
    <cfRule type="duplicateValues" dxfId="4163" priority="439"/>
  </conditionalFormatting>
  <conditionalFormatting sqref="G1336:G1348">
    <cfRule type="duplicateValues" dxfId="4162" priority="437"/>
  </conditionalFormatting>
  <conditionalFormatting sqref="C1336:C1348">
    <cfRule type="duplicateValues" dxfId="4161" priority="438"/>
  </conditionalFormatting>
  <conditionalFormatting sqref="G1332:G1334">
    <cfRule type="duplicateValues" dxfId="4160" priority="433"/>
  </conditionalFormatting>
  <conditionalFormatting sqref="C1332:C1334">
    <cfRule type="duplicateValues" dxfId="4159" priority="434"/>
  </conditionalFormatting>
  <conditionalFormatting sqref="G1332:G1334">
    <cfRule type="duplicateValues" dxfId="4158" priority="435"/>
  </conditionalFormatting>
  <conditionalFormatting sqref="C1332:C1334">
    <cfRule type="duplicateValues" dxfId="4157" priority="436"/>
  </conditionalFormatting>
  <conditionalFormatting sqref="G1332">
    <cfRule type="duplicateValues" dxfId="4156" priority="431"/>
  </conditionalFormatting>
  <conditionalFormatting sqref="C1332:C1333">
    <cfRule type="duplicateValues" dxfId="4155" priority="432"/>
  </conditionalFormatting>
  <conditionalFormatting sqref="G1330:G1331">
    <cfRule type="duplicateValues" dxfId="4154" priority="429"/>
  </conditionalFormatting>
  <conditionalFormatting sqref="C1330:C1331">
    <cfRule type="duplicateValues" dxfId="4153" priority="430"/>
  </conditionalFormatting>
  <conditionalFormatting sqref="B1329">
    <cfRule type="duplicateValues" dxfId="4152" priority="428"/>
  </conditionalFormatting>
  <conditionalFormatting sqref="B1319">
    <cfRule type="duplicateValues" dxfId="4151" priority="427"/>
  </conditionalFormatting>
  <conditionalFormatting sqref="B1004">
    <cfRule type="duplicateValues" dxfId="4150" priority="426"/>
  </conditionalFormatting>
  <conditionalFormatting sqref="B1338">
    <cfRule type="duplicateValues" dxfId="4149" priority="425"/>
  </conditionalFormatting>
  <conditionalFormatting sqref="B1334">
    <cfRule type="duplicateValues" dxfId="4148" priority="424"/>
  </conditionalFormatting>
  <conditionalFormatting sqref="B1343">
    <cfRule type="duplicateValues" dxfId="4147" priority="423"/>
  </conditionalFormatting>
  <conditionalFormatting sqref="B1308">
    <cfRule type="duplicateValues" dxfId="4146" priority="422"/>
  </conditionalFormatting>
  <conditionalFormatting sqref="B1088">
    <cfRule type="duplicateValues" dxfId="4145" priority="421"/>
  </conditionalFormatting>
  <conditionalFormatting sqref="B1248">
    <cfRule type="duplicateValues" dxfId="4144" priority="420"/>
  </conditionalFormatting>
  <conditionalFormatting sqref="B1349">
    <cfRule type="duplicateValues" dxfId="4143" priority="419"/>
  </conditionalFormatting>
  <conditionalFormatting sqref="B1347">
    <cfRule type="duplicateValues" dxfId="4142" priority="418"/>
  </conditionalFormatting>
  <conditionalFormatting sqref="B1206">
    <cfRule type="duplicateValues" dxfId="4141" priority="417"/>
  </conditionalFormatting>
  <conditionalFormatting sqref="G1378:G1380">
    <cfRule type="duplicateValues" dxfId="4140" priority="415"/>
  </conditionalFormatting>
  <conditionalFormatting sqref="C1378:C1380">
    <cfRule type="duplicateValues" dxfId="4139" priority="416"/>
  </conditionalFormatting>
  <conditionalFormatting sqref="G1378">
    <cfRule type="duplicateValues" dxfId="4138" priority="413"/>
  </conditionalFormatting>
  <conditionalFormatting sqref="C1378">
    <cfRule type="duplicateValues" dxfId="4137" priority="414"/>
  </conditionalFormatting>
  <conditionalFormatting sqref="G1356:G1357">
    <cfRule type="duplicateValues" dxfId="4136" priority="411"/>
  </conditionalFormatting>
  <conditionalFormatting sqref="C1356:C1357">
    <cfRule type="duplicateValues" dxfId="4135" priority="412"/>
  </conditionalFormatting>
  <conditionalFormatting sqref="G1355">
    <cfRule type="duplicateValues" dxfId="4134" priority="407"/>
  </conditionalFormatting>
  <conditionalFormatting sqref="C1355">
    <cfRule type="duplicateValues" dxfId="4133" priority="408"/>
  </conditionalFormatting>
  <conditionalFormatting sqref="G1355">
    <cfRule type="duplicateValues" dxfId="4132" priority="409"/>
  </conditionalFormatting>
  <conditionalFormatting sqref="C1355">
    <cfRule type="duplicateValues" dxfId="4131" priority="410"/>
  </conditionalFormatting>
  <conditionalFormatting sqref="B1324">
    <cfRule type="duplicateValues" dxfId="4130" priority="406"/>
  </conditionalFormatting>
  <conditionalFormatting sqref="B1313">
    <cfRule type="duplicateValues" dxfId="4129" priority="405"/>
  </conditionalFormatting>
  <conditionalFormatting sqref="B1232">
    <cfRule type="duplicateValues" dxfId="4128" priority="404"/>
  </conditionalFormatting>
  <conditionalFormatting sqref="B1143">
    <cfRule type="duplicateValues" dxfId="4127" priority="403"/>
  </conditionalFormatting>
  <conditionalFormatting sqref="B1275">
    <cfRule type="duplicateValues" dxfId="4126" priority="402"/>
  </conditionalFormatting>
  <conditionalFormatting sqref="B708">
    <cfRule type="duplicateValues" dxfId="4125" priority="401"/>
  </conditionalFormatting>
  <conditionalFormatting sqref="B1083">
    <cfRule type="duplicateValues" dxfId="4124" priority="400"/>
  </conditionalFormatting>
  <conditionalFormatting sqref="B1348">
    <cfRule type="duplicateValues" dxfId="4123" priority="399"/>
  </conditionalFormatting>
  <conditionalFormatting sqref="B1228">
    <cfRule type="duplicateValues" dxfId="4122" priority="398"/>
  </conditionalFormatting>
  <conditionalFormatting sqref="B1298">
    <cfRule type="duplicateValues" dxfId="4121" priority="397"/>
  </conditionalFormatting>
  <conditionalFormatting sqref="B1115">
    <cfRule type="duplicateValues" dxfId="4120" priority="396"/>
  </conditionalFormatting>
  <conditionalFormatting sqref="B1293">
    <cfRule type="duplicateValues" dxfId="4119" priority="395"/>
  </conditionalFormatting>
  <conditionalFormatting sqref="B1354">
    <cfRule type="duplicateValues" dxfId="4118" priority="394"/>
  </conditionalFormatting>
  <conditionalFormatting sqref="G1437 G1327 G1260 G1252">
    <cfRule type="duplicateValues" dxfId="4117" priority="1199"/>
  </conditionalFormatting>
  <conditionalFormatting sqref="C1437 C1327 C1252">
    <cfRule type="duplicateValues" dxfId="4116" priority="1200"/>
  </conditionalFormatting>
  <conditionalFormatting sqref="B738">
    <cfRule type="duplicateValues" dxfId="4115" priority="393"/>
  </conditionalFormatting>
  <conditionalFormatting sqref="B1323">
    <cfRule type="duplicateValues" dxfId="4114" priority="392"/>
  </conditionalFormatting>
  <conditionalFormatting sqref="B1297">
    <cfRule type="duplicateValues" dxfId="4113" priority="391"/>
  </conditionalFormatting>
  <conditionalFormatting sqref="B707">
    <cfRule type="duplicateValues" dxfId="4112" priority="390"/>
  </conditionalFormatting>
  <conditionalFormatting sqref="B924">
    <cfRule type="duplicateValues" dxfId="4111" priority="389"/>
  </conditionalFormatting>
  <conditionalFormatting sqref="G1375:G1377">
    <cfRule type="duplicateValues" dxfId="4110" priority="385"/>
  </conditionalFormatting>
  <conditionalFormatting sqref="C1375:C1377">
    <cfRule type="duplicateValues" dxfId="4109" priority="386"/>
  </conditionalFormatting>
  <conditionalFormatting sqref="G1375:G1377">
    <cfRule type="duplicateValues" dxfId="4108" priority="387"/>
  </conditionalFormatting>
  <conditionalFormatting sqref="C1375:C1377">
    <cfRule type="duplicateValues" dxfId="4107" priority="388"/>
  </conditionalFormatting>
  <conditionalFormatting sqref="G1375">
    <cfRule type="duplicateValues" dxfId="4106" priority="383"/>
  </conditionalFormatting>
  <conditionalFormatting sqref="C1375">
    <cfRule type="duplicateValues" dxfId="4105" priority="384"/>
  </conditionalFormatting>
  <conditionalFormatting sqref="G1373:G1374">
    <cfRule type="duplicateValues" dxfId="4104" priority="381"/>
  </conditionalFormatting>
  <conditionalFormatting sqref="C1373:C1374">
    <cfRule type="duplicateValues" dxfId="4103" priority="382"/>
  </conditionalFormatting>
  <conditionalFormatting sqref="G1372">
    <cfRule type="duplicateValues" dxfId="4102" priority="377"/>
  </conditionalFormatting>
  <conditionalFormatting sqref="C1372">
    <cfRule type="duplicateValues" dxfId="4101" priority="378"/>
  </conditionalFormatting>
  <conditionalFormatting sqref="G1372">
    <cfRule type="duplicateValues" dxfId="4100" priority="379"/>
  </conditionalFormatting>
  <conditionalFormatting sqref="C1372">
    <cfRule type="duplicateValues" dxfId="4099" priority="380"/>
  </conditionalFormatting>
  <conditionalFormatting sqref="G1371">
    <cfRule type="duplicateValues" dxfId="4098" priority="375"/>
  </conditionalFormatting>
  <conditionalFormatting sqref="G1371">
    <cfRule type="duplicateValues" dxfId="4097" priority="376"/>
  </conditionalFormatting>
  <conditionalFormatting sqref="G1368:G1369">
    <cfRule type="duplicateValues" dxfId="4096" priority="371"/>
  </conditionalFormatting>
  <conditionalFormatting sqref="C1368:C1370">
    <cfRule type="duplicateValues" dxfId="4095" priority="372"/>
  </conditionalFormatting>
  <conditionalFormatting sqref="G1368:G1369">
    <cfRule type="duplicateValues" dxfId="4094" priority="373"/>
  </conditionalFormatting>
  <conditionalFormatting sqref="C1368:C1370">
    <cfRule type="duplicateValues" dxfId="4093" priority="374"/>
  </conditionalFormatting>
  <conditionalFormatting sqref="G1368">
    <cfRule type="duplicateValues" dxfId="4092" priority="369"/>
  </conditionalFormatting>
  <conditionalFormatting sqref="C1368">
    <cfRule type="duplicateValues" dxfId="4091" priority="370"/>
  </conditionalFormatting>
  <conditionalFormatting sqref="G1365:G1367">
    <cfRule type="duplicateValues" dxfId="4090" priority="365"/>
  </conditionalFormatting>
  <conditionalFormatting sqref="C1365 C1367">
    <cfRule type="duplicateValues" dxfId="4089" priority="366"/>
  </conditionalFormatting>
  <conditionalFormatting sqref="G1365:G1367">
    <cfRule type="duplicateValues" dxfId="4088" priority="367"/>
  </conditionalFormatting>
  <conditionalFormatting sqref="C1365 C1367">
    <cfRule type="duplicateValues" dxfId="4087" priority="368"/>
  </conditionalFormatting>
  <conditionalFormatting sqref="G1365">
    <cfRule type="duplicateValues" dxfId="4086" priority="363"/>
  </conditionalFormatting>
  <conditionalFormatting sqref="C1365">
    <cfRule type="duplicateValues" dxfId="4085" priority="364"/>
  </conditionalFormatting>
  <conditionalFormatting sqref="G1363:G1364">
    <cfRule type="duplicateValues" dxfId="4084" priority="361"/>
  </conditionalFormatting>
  <conditionalFormatting sqref="C1363:C1364">
    <cfRule type="duplicateValues" dxfId="4083" priority="362"/>
  </conditionalFormatting>
  <conditionalFormatting sqref="G1362">
    <cfRule type="duplicateValues" dxfId="4082" priority="357"/>
  </conditionalFormatting>
  <conditionalFormatting sqref="C1362">
    <cfRule type="duplicateValues" dxfId="4081" priority="358"/>
  </conditionalFormatting>
  <conditionalFormatting sqref="G1362">
    <cfRule type="duplicateValues" dxfId="4080" priority="359"/>
  </conditionalFormatting>
  <conditionalFormatting sqref="C1362">
    <cfRule type="duplicateValues" dxfId="4079" priority="360"/>
  </conditionalFormatting>
  <conditionalFormatting sqref="G1361">
    <cfRule type="duplicateValues" dxfId="4078" priority="353"/>
  </conditionalFormatting>
  <conditionalFormatting sqref="C1361">
    <cfRule type="duplicateValues" dxfId="4077" priority="354"/>
  </conditionalFormatting>
  <conditionalFormatting sqref="G1361">
    <cfRule type="duplicateValues" dxfId="4076" priority="355"/>
  </conditionalFormatting>
  <conditionalFormatting sqref="C1361">
    <cfRule type="duplicateValues" dxfId="4075" priority="356"/>
  </conditionalFormatting>
  <conditionalFormatting sqref="G1358:G1360">
    <cfRule type="duplicateValues" dxfId="4074" priority="349"/>
  </conditionalFormatting>
  <conditionalFormatting sqref="C1358:C1360">
    <cfRule type="duplicateValues" dxfId="4073" priority="350"/>
  </conditionalFormatting>
  <conditionalFormatting sqref="G1358:G1360">
    <cfRule type="duplicateValues" dxfId="4072" priority="351"/>
  </conditionalFormatting>
  <conditionalFormatting sqref="C1358:C1360">
    <cfRule type="duplicateValues" dxfId="4071" priority="352"/>
  </conditionalFormatting>
  <conditionalFormatting sqref="G1358">
    <cfRule type="duplicateValues" dxfId="4070" priority="347"/>
  </conditionalFormatting>
  <conditionalFormatting sqref="C1358">
    <cfRule type="duplicateValues" dxfId="4069" priority="348"/>
  </conditionalFormatting>
  <conditionalFormatting sqref="B1051">
    <cfRule type="duplicateValues" dxfId="4068" priority="346"/>
  </conditionalFormatting>
  <conditionalFormatting sqref="B1021">
    <cfRule type="duplicateValues" dxfId="4067" priority="345"/>
  </conditionalFormatting>
  <conditionalFormatting sqref="B30">
    <cfRule type="duplicateValues" dxfId="4066" priority="344"/>
  </conditionalFormatting>
  <conditionalFormatting sqref="B1267">
    <cfRule type="duplicateValues" dxfId="4065" priority="343"/>
  </conditionalFormatting>
  <conditionalFormatting sqref="B1369">
    <cfRule type="duplicateValues" dxfId="4064" priority="342"/>
  </conditionalFormatting>
  <conditionalFormatting sqref="B1361">
    <cfRule type="duplicateValues" dxfId="4063" priority="341"/>
  </conditionalFormatting>
  <conditionalFormatting sqref="B1357">
    <cfRule type="duplicateValues" dxfId="4062" priority="340"/>
  </conditionalFormatting>
  <conditionalFormatting sqref="B1284">
    <cfRule type="duplicateValues" dxfId="4061" priority="339"/>
  </conditionalFormatting>
  <conditionalFormatting sqref="B1374">
    <cfRule type="duplicateValues" dxfId="4060" priority="338"/>
  </conditionalFormatting>
  <conditionalFormatting sqref="B1078">
    <cfRule type="duplicateValues" dxfId="4059" priority="337"/>
  </conditionalFormatting>
  <conditionalFormatting sqref="B1258">
    <cfRule type="duplicateValues" dxfId="4058" priority="336"/>
  </conditionalFormatting>
  <conditionalFormatting sqref="B1351">
    <cfRule type="duplicateValues" dxfId="4057" priority="335"/>
  </conditionalFormatting>
  <conditionalFormatting sqref="B32">
    <cfRule type="duplicateValues" dxfId="4056" priority="334"/>
  </conditionalFormatting>
  <conditionalFormatting sqref="B31">
    <cfRule type="duplicateValues" dxfId="4055" priority="333"/>
  </conditionalFormatting>
  <conditionalFormatting sqref="B1377">
    <cfRule type="duplicateValues" dxfId="4054" priority="332"/>
  </conditionalFormatting>
  <conditionalFormatting sqref="B1378">
    <cfRule type="duplicateValues" dxfId="4053" priority="331"/>
  </conditionalFormatting>
  <conditionalFormatting sqref="B1282">
    <cfRule type="duplicateValues" dxfId="4052" priority="330"/>
  </conditionalFormatting>
  <conditionalFormatting sqref="G1405">
    <cfRule type="duplicateValues" dxfId="4051" priority="326"/>
  </conditionalFormatting>
  <conditionalFormatting sqref="C1405">
    <cfRule type="duplicateValues" dxfId="4050" priority="327"/>
  </conditionalFormatting>
  <conditionalFormatting sqref="G1405">
    <cfRule type="duplicateValues" dxfId="4049" priority="328"/>
  </conditionalFormatting>
  <conditionalFormatting sqref="C1405">
    <cfRule type="duplicateValues" dxfId="4048" priority="329"/>
  </conditionalFormatting>
  <conditionalFormatting sqref="G1405">
    <cfRule type="duplicateValues" dxfId="4047" priority="324"/>
  </conditionalFormatting>
  <conditionalFormatting sqref="C1405">
    <cfRule type="duplicateValues" dxfId="4046" priority="325"/>
  </conditionalFormatting>
  <conditionalFormatting sqref="G1404 G1396 G1392 G1383:G1384">
    <cfRule type="duplicateValues" dxfId="4045" priority="322"/>
  </conditionalFormatting>
  <conditionalFormatting sqref="C1404 C1396 C1392 C1383:C1384">
    <cfRule type="duplicateValues" dxfId="4044" priority="323"/>
  </conditionalFormatting>
  <conditionalFormatting sqref="G1382">
    <cfRule type="duplicateValues" dxfId="4043" priority="318"/>
  </conditionalFormatting>
  <conditionalFormatting sqref="C1382">
    <cfRule type="duplicateValues" dxfId="4042" priority="319"/>
  </conditionalFormatting>
  <conditionalFormatting sqref="G1382">
    <cfRule type="duplicateValues" dxfId="4041" priority="320"/>
  </conditionalFormatting>
  <conditionalFormatting sqref="C1382">
    <cfRule type="duplicateValues" dxfId="4040" priority="321"/>
  </conditionalFormatting>
  <conditionalFormatting sqref="G1381">
    <cfRule type="duplicateValues" dxfId="4039" priority="314"/>
  </conditionalFormatting>
  <conditionalFormatting sqref="C1381">
    <cfRule type="duplicateValues" dxfId="4038" priority="315"/>
  </conditionalFormatting>
  <conditionalFormatting sqref="G1381">
    <cfRule type="duplicateValues" dxfId="4037" priority="316"/>
  </conditionalFormatting>
  <conditionalFormatting sqref="C1381">
    <cfRule type="duplicateValues" dxfId="4036" priority="317"/>
  </conditionalFormatting>
  <conditionalFormatting sqref="G1370">
    <cfRule type="duplicateValues" dxfId="4035" priority="312"/>
  </conditionalFormatting>
  <conditionalFormatting sqref="G1370">
    <cfRule type="duplicateValues" dxfId="4034" priority="313"/>
  </conditionalFormatting>
  <conditionalFormatting sqref="B1370">
    <cfRule type="duplicateValues" dxfId="4033" priority="311"/>
  </conditionalFormatting>
  <conditionalFormatting sqref="B1382">
    <cfRule type="duplicateValues" dxfId="4032" priority="310"/>
  </conditionalFormatting>
  <conditionalFormatting sqref="G1403">
    <cfRule type="duplicateValues" dxfId="4031" priority="306"/>
  </conditionalFormatting>
  <conditionalFormatting sqref="C1403">
    <cfRule type="duplicateValues" dxfId="4030" priority="307"/>
  </conditionalFormatting>
  <conditionalFormatting sqref="G1403">
    <cfRule type="duplicateValues" dxfId="4029" priority="308"/>
  </conditionalFormatting>
  <conditionalFormatting sqref="C1403">
    <cfRule type="duplicateValues" dxfId="4028" priority="309"/>
  </conditionalFormatting>
  <conditionalFormatting sqref="G1403">
    <cfRule type="duplicateValues" dxfId="4027" priority="304"/>
  </conditionalFormatting>
  <conditionalFormatting sqref="C1403">
    <cfRule type="duplicateValues" dxfId="4026" priority="305"/>
  </conditionalFormatting>
  <conditionalFormatting sqref="G1401:G1402">
    <cfRule type="duplicateValues" dxfId="4025" priority="302"/>
  </conditionalFormatting>
  <conditionalFormatting sqref="C1401:C1402">
    <cfRule type="duplicateValues" dxfId="4024" priority="303"/>
  </conditionalFormatting>
  <conditionalFormatting sqref="G1400">
    <cfRule type="duplicateValues" dxfId="4023" priority="298"/>
  </conditionalFormatting>
  <conditionalFormatting sqref="C1400">
    <cfRule type="duplicateValues" dxfId="4022" priority="299"/>
  </conditionalFormatting>
  <conditionalFormatting sqref="G1400">
    <cfRule type="duplicateValues" dxfId="4021" priority="300"/>
  </conditionalFormatting>
  <conditionalFormatting sqref="C1400">
    <cfRule type="duplicateValues" dxfId="4020" priority="301"/>
  </conditionalFormatting>
  <conditionalFormatting sqref="G1399">
    <cfRule type="duplicateValues" dxfId="4019" priority="294"/>
  </conditionalFormatting>
  <conditionalFormatting sqref="C1399">
    <cfRule type="duplicateValues" dxfId="4018" priority="295"/>
  </conditionalFormatting>
  <conditionalFormatting sqref="G1399">
    <cfRule type="duplicateValues" dxfId="4017" priority="296"/>
  </conditionalFormatting>
  <conditionalFormatting sqref="C1399">
    <cfRule type="duplicateValues" dxfId="4016" priority="297"/>
  </conditionalFormatting>
  <conditionalFormatting sqref="G1398">
    <cfRule type="duplicateValues" dxfId="4015" priority="290"/>
  </conditionalFormatting>
  <conditionalFormatting sqref="C1398">
    <cfRule type="duplicateValues" dxfId="4014" priority="291"/>
  </conditionalFormatting>
  <conditionalFormatting sqref="G1398">
    <cfRule type="duplicateValues" dxfId="4013" priority="292"/>
  </conditionalFormatting>
  <conditionalFormatting sqref="C1398">
    <cfRule type="duplicateValues" dxfId="4012" priority="293"/>
  </conditionalFormatting>
  <conditionalFormatting sqref="G1397">
    <cfRule type="duplicateValues" dxfId="4011" priority="286"/>
  </conditionalFormatting>
  <conditionalFormatting sqref="C1397">
    <cfRule type="duplicateValues" dxfId="4010" priority="287"/>
  </conditionalFormatting>
  <conditionalFormatting sqref="G1397">
    <cfRule type="duplicateValues" dxfId="4009" priority="288"/>
  </conditionalFormatting>
  <conditionalFormatting sqref="C1397">
    <cfRule type="duplicateValues" dxfId="4008" priority="289"/>
  </conditionalFormatting>
  <conditionalFormatting sqref="G1397">
    <cfRule type="duplicateValues" dxfId="4007" priority="284"/>
  </conditionalFormatting>
  <conditionalFormatting sqref="C1397">
    <cfRule type="duplicateValues" dxfId="4006" priority="285"/>
  </conditionalFormatting>
  <conditionalFormatting sqref="G1395">
    <cfRule type="duplicateValues" dxfId="4005" priority="280"/>
  </conditionalFormatting>
  <conditionalFormatting sqref="C1395">
    <cfRule type="duplicateValues" dxfId="4004" priority="281"/>
  </conditionalFormatting>
  <conditionalFormatting sqref="G1395">
    <cfRule type="duplicateValues" dxfId="4003" priority="282"/>
  </conditionalFormatting>
  <conditionalFormatting sqref="C1395">
    <cfRule type="duplicateValues" dxfId="4002" priority="283"/>
  </conditionalFormatting>
  <conditionalFormatting sqref="G1394">
    <cfRule type="duplicateValues" dxfId="4001" priority="276"/>
  </conditionalFormatting>
  <conditionalFormatting sqref="C1394">
    <cfRule type="duplicateValues" dxfId="4000" priority="277"/>
  </conditionalFormatting>
  <conditionalFormatting sqref="G1394">
    <cfRule type="duplicateValues" dxfId="3999" priority="278"/>
  </conditionalFormatting>
  <conditionalFormatting sqref="C1394">
    <cfRule type="duplicateValues" dxfId="3998" priority="279"/>
  </conditionalFormatting>
  <conditionalFormatting sqref="G1393">
    <cfRule type="duplicateValues" dxfId="3997" priority="272"/>
  </conditionalFormatting>
  <conditionalFormatting sqref="C1393">
    <cfRule type="duplicateValues" dxfId="3996" priority="273"/>
  </conditionalFormatting>
  <conditionalFormatting sqref="G1393">
    <cfRule type="duplicateValues" dxfId="3995" priority="274"/>
  </conditionalFormatting>
  <conditionalFormatting sqref="C1393">
    <cfRule type="duplicateValues" dxfId="3994" priority="275"/>
  </conditionalFormatting>
  <conditionalFormatting sqref="G1393">
    <cfRule type="duplicateValues" dxfId="3993" priority="270"/>
  </conditionalFormatting>
  <conditionalFormatting sqref="C1393">
    <cfRule type="duplicateValues" dxfId="3992" priority="271"/>
  </conditionalFormatting>
  <conditionalFormatting sqref="G1391">
    <cfRule type="duplicateValues" dxfId="3991" priority="266"/>
  </conditionalFormatting>
  <conditionalFormatting sqref="C1391">
    <cfRule type="duplicateValues" dxfId="3990" priority="267"/>
  </conditionalFormatting>
  <conditionalFormatting sqref="G1391">
    <cfRule type="duplicateValues" dxfId="3989" priority="268"/>
  </conditionalFormatting>
  <conditionalFormatting sqref="C1391">
    <cfRule type="duplicateValues" dxfId="3988" priority="269"/>
  </conditionalFormatting>
  <conditionalFormatting sqref="G1391">
    <cfRule type="duplicateValues" dxfId="3987" priority="264"/>
  </conditionalFormatting>
  <conditionalFormatting sqref="C1391">
    <cfRule type="duplicateValues" dxfId="3986" priority="265"/>
  </conditionalFormatting>
  <conditionalFormatting sqref="G1388 G1390">
    <cfRule type="duplicateValues" dxfId="3985" priority="262"/>
  </conditionalFormatting>
  <conditionalFormatting sqref="C1390">
    <cfRule type="duplicateValues" dxfId="3984" priority="263"/>
  </conditionalFormatting>
  <conditionalFormatting sqref="G1387">
    <cfRule type="duplicateValues" dxfId="3983" priority="258"/>
  </conditionalFormatting>
  <conditionalFormatting sqref="C1387">
    <cfRule type="duplicateValues" dxfId="3982" priority="259"/>
  </conditionalFormatting>
  <conditionalFormatting sqref="G1387">
    <cfRule type="duplicateValues" dxfId="3981" priority="260"/>
  </conditionalFormatting>
  <conditionalFormatting sqref="C1387">
    <cfRule type="duplicateValues" dxfId="3980" priority="261"/>
  </conditionalFormatting>
  <conditionalFormatting sqref="G1389">
    <cfRule type="duplicateValues" dxfId="3979" priority="254"/>
  </conditionalFormatting>
  <conditionalFormatting sqref="C1389">
    <cfRule type="duplicateValues" dxfId="3978" priority="255"/>
  </conditionalFormatting>
  <conditionalFormatting sqref="G1389">
    <cfRule type="duplicateValues" dxfId="3977" priority="256"/>
  </conditionalFormatting>
  <conditionalFormatting sqref="C1389">
    <cfRule type="duplicateValues" dxfId="3976" priority="257"/>
  </conditionalFormatting>
  <conditionalFormatting sqref="G1386">
    <cfRule type="duplicateValues" dxfId="3975" priority="250"/>
  </conditionalFormatting>
  <conditionalFormatting sqref="C1386">
    <cfRule type="duplicateValues" dxfId="3974" priority="251"/>
  </conditionalFormatting>
  <conditionalFormatting sqref="G1386">
    <cfRule type="duplicateValues" dxfId="3973" priority="252"/>
  </conditionalFormatting>
  <conditionalFormatting sqref="C1386">
    <cfRule type="duplicateValues" dxfId="3972" priority="253"/>
  </conditionalFormatting>
  <conditionalFormatting sqref="G1385">
    <cfRule type="duplicateValues" dxfId="3971" priority="246"/>
  </conditionalFormatting>
  <conditionalFormatting sqref="C1385">
    <cfRule type="duplicateValues" dxfId="3970" priority="247"/>
  </conditionalFormatting>
  <conditionalFormatting sqref="G1385">
    <cfRule type="duplicateValues" dxfId="3969" priority="248"/>
  </conditionalFormatting>
  <conditionalFormatting sqref="C1385">
    <cfRule type="duplicateValues" dxfId="3968" priority="249"/>
  </conditionalFormatting>
  <conditionalFormatting sqref="G1385">
    <cfRule type="duplicateValues" dxfId="3967" priority="244"/>
  </conditionalFormatting>
  <conditionalFormatting sqref="C1385">
    <cfRule type="duplicateValues" dxfId="3966" priority="245"/>
  </conditionalFormatting>
  <conditionalFormatting sqref="B1386">
    <cfRule type="duplicateValues" dxfId="3965" priority="243"/>
  </conditionalFormatting>
  <conditionalFormatting sqref="B1040">
    <cfRule type="duplicateValues" dxfId="3964" priority="242"/>
  </conditionalFormatting>
  <conditionalFormatting sqref="B930">
    <cfRule type="duplicateValues" dxfId="3963" priority="241"/>
  </conditionalFormatting>
  <conditionalFormatting sqref="B1303">
    <cfRule type="duplicateValues" dxfId="3962" priority="240"/>
  </conditionalFormatting>
  <conditionalFormatting sqref="B1394">
    <cfRule type="duplicateValues" dxfId="3961" priority="239"/>
  </conditionalFormatting>
  <conditionalFormatting sqref="B1391">
    <cfRule type="duplicateValues" dxfId="3960" priority="238"/>
  </conditionalFormatting>
  <conditionalFormatting sqref="B1023">
    <cfRule type="duplicateValues" dxfId="3959" priority="237"/>
  </conditionalFormatting>
  <conditionalFormatting sqref="B1300">
    <cfRule type="duplicateValues" dxfId="3958" priority="236"/>
  </conditionalFormatting>
  <conditionalFormatting sqref="B1352">
    <cfRule type="duplicateValues" dxfId="3957" priority="235"/>
  </conditionalFormatting>
  <conditionalFormatting sqref="B1305">
    <cfRule type="duplicateValues" dxfId="3956" priority="234"/>
  </conditionalFormatting>
  <conditionalFormatting sqref="B571">
    <cfRule type="duplicateValues" dxfId="3955" priority="233"/>
  </conditionalFormatting>
  <conditionalFormatting sqref="B1390">
    <cfRule type="duplicateValues" dxfId="3954" priority="232"/>
  </conditionalFormatting>
  <conditionalFormatting sqref="B565">
    <cfRule type="duplicateValues" dxfId="3953" priority="231"/>
  </conditionalFormatting>
  <conditionalFormatting sqref="G31 G1072">
    <cfRule type="duplicateValues" dxfId="3952" priority="1201"/>
  </conditionalFormatting>
  <conditionalFormatting sqref="C31">
    <cfRule type="duplicateValues" dxfId="3951" priority="1202"/>
  </conditionalFormatting>
  <conditionalFormatting sqref="B1407">
    <cfRule type="duplicateValues" dxfId="3950" priority="230"/>
  </conditionalFormatting>
  <conditionalFormatting sqref="B1333">
    <cfRule type="duplicateValues" dxfId="3949" priority="229"/>
  </conditionalFormatting>
  <conditionalFormatting sqref="G1036:G1063 G979 G733:G735 G712 G689:G692 G720:G721 G9:G19 G897:G948 G26:G33 G35:G683">
    <cfRule type="duplicateValues" dxfId="3948" priority="1203"/>
  </conditionalFormatting>
  <conditionalFormatting sqref="C2:C19 C26 C28:C33 C35:C43 C45:C489 C491:C628 C630:C714 C716:C741 C743:C958 C1036:C1063">
    <cfRule type="duplicateValues" dxfId="3947" priority="1204"/>
  </conditionalFormatting>
  <conditionalFormatting sqref="G30:G33 G1035:G1063">
    <cfRule type="duplicateValues" dxfId="3946" priority="1205"/>
  </conditionalFormatting>
  <conditionalFormatting sqref="C1063 C1044 C1046:C1053 C1055:C1061 C1035 C30:C33 C1037:C1042">
    <cfRule type="duplicateValues" dxfId="3945" priority="1206"/>
  </conditionalFormatting>
  <conditionalFormatting sqref="G1427:G1428">
    <cfRule type="duplicateValues" dxfId="3944" priority="227"/>
  </conditionalFormatting>
  <conditionalFormatting sqref="C1427:C1428">
    <cfRule type="duplicateValues" dxfId="3943" priority="228"/>
  </conditionalFormatting>
  <conditionalFormatting sqref="G1426">
    <cfRule type="duplicateValues" dxfId="3942" priority="223"/>
  </conditionalFormatting>
  <conditionalFormatting sqref="C1426">
    <cfRule type="duplicateValues" dxfId="3941" priority="224"/>
  </conditionalFormatting>
  <conditionalFormatting sqref="G1426">
    <cfRule type="duplicateValues" dxfId="3940" priority="225"/>
  </conditionalFormatting>
  <conditionalFormatting sqref="C1426">
    <cfRule type="duplicateValues" dxfId="3939" priority="226"/>
  </conditionalFormatting>
  <conditionalFormatting sqref="G1425">
    <cfRule type="duplicateValues" dxfId="3938" priority="219"/>
  </conditionalFormatting>
  <conditionalFormatting sqref="C1425">
    <cfRule type="duplicateValues" dxfId="3937" priority="220"/>
  </conditionalFormatting>
  <conditionalFormatting sqref="G1425">
    <cfRule type="duplicateValues" dxfId="3936" priority="221"/>
  </conditionalFormatting>
  <conditionalFormatting sqref="C1425">
    <cfRule type="duplicateValues" dxfId="3935" priority="222"/>
  </conditionalFormatting>
  <conditionalFormatting sqref="G1424">
    <cfRule type="duplicateValues" dxfId="3934" priority="215"/>
  </conditionalFormatting>
  <conditionalFormatting sqref="C1424">
    <cfRule type="duplicateValues" dxfId="3933" priority="216"/>
  </conditionalFormatting>
  <conditionalFormatting sqref="G1424">
    <cfRule type="duplicateValues" dxfId="3932" priority="217"/>
  </conditionalFormatting>
  <conditionalFormatting sqref="C1424">
    <cfRule type="duplicateValues" dxfId="3931" priority="218"/>
  </conditionalFormatting>
  <conditionalFormatting sqref="G1422:G1423">
    <cfRule type="duplicateValues" dxfId="3930" priority="213"/>
  </conditionalFormatting>
  <conditionalFormatting sqref="C1422:C1423">
    <cfRule type="duplicateValues" dxfId="3929" priority="214"/>
  </conditionalFormatting>
  <conditionalFormatting sqref="G1411">
    <cfRule type="duplicateValues" dxfId="3928" priority="209"/>
  </conditionalFormatting>
  <conditionalFormatting sqref="C1411">
    <cfRule type="duplicateValues" dxfId="3927" priority="210"/>
  </conditionalFormatting>
  <conditionalFormatting sqref="G1411">
    <cfRule type="duplicateValues" dxfId="3926" priority="211"/>
  </conditionalFormatting>
  <conditionalFormatting sqref="C1411">
    <cfRule type="duplicateValues" dxfId="3925" priority="212"/>
  </conditionalFormatting>
  <conditionalFormatting sqref="G1410">
    <cfRule type="duplicateValues" dxfId="3924" priority="205"/>
  </conditionalFormatting>
  <conditionalFormatting sqref="C1410">
    <cfRule type="duplicateValues" dxfId="3923" priority="206"/>
  </conditionalFormatting>
  <conditionalFormatting sqref="G1410">
    <cfRule type="duplicateValues" dxfId="3922" priority="207"/>
  </conditionalFormatting>
  <conditionalFormatting sqref="C1410">
    <cfRule type="duplicateValues" dxfId="3921" priority="208"/>
  </conditionalFormatting>
  <conditionalFormatting sqref="G1408">
    <cfRule type="duplicateValues" dxfId="3920" priority="201"/>
  </conditionalFormatting>
  <conditionalFormatting sqref="C1408">
    <cfRule type="duplicateValues" dxfId="3919" priority="202"/>
  </conditionalFormatting>
  <conditionalFormatting sqref="G1408">
    <cfRule type="duplicateValues" dxfId="3918" priority="203"/>
  </conditionalFormatting>
  <conditionalFormatting sqref="C1408">
    <cfRule type="duplicateValues" dxfId="3917" priority="204"/>
  </conditionalFormatting>
  <conditionalFormatting sqref="G1407">
    <cfRule type="duplicateValues" dxfId="3916" priority="197"/>
  </conditionalFormatting>
  <conditionalFormatting sqref="C1407">
    <cfRule type="duplicateValues" dxfId="3915" priority="198"/>
  </conditionalFormatting>
  <conditionalFormatting sqref="G1407">
    <cfRule type="duplicateValues" dxfId="3914" priority="199"/>
  </conditionalFormatting>
  <conditionalFormatting sqref="C1407">
    <cfRule type="duplicateValues" dxfId="3913" priority="200"/>
  </conditionalFormatting>
  <conditionalFormatting sqref="G1406">
    <cfRule type="duplicateValues" dxfId="3912" priority="193"/>
  </conditionalFormatting>
  <conditionalFormatting sqref="C1406">
    <cfRule type="duplicateValues" dxfId="3911" priority="194"/>
  </conditionalFormatting>
  <conditionalFormatting sqref="G1406">
    <cfRule type="duplicateValues" dxfId="3910" priority="195"/>
  </conditionalFormatting>
  <conditionalFormatting sqref="C1406">
    <cfRule type="duplicateValues" dxfId="3909" priority="196"/>
  </conditionalFormatting>
  <conditionalFormatting sqref="B1362">
    <cfRule type="duplicateValues" dxfId="3908" priority="192"/>
  </conditionalFormatting>
  <conditionalFormatting sqref="B490">
    <cfRule type="duplicateValues" dxfId="3907" priority="191"/>
  </conditionalFormatting>
  <conditionalFormatting sqref="B1112">
    <cfRule type="duplicateValues" dxfId="3906" priority="190"/>
  </conditionalFormatting>
  <conditionalFormatting sqref="B1401">
    <cfRule type="duplicateValues" dxfId="3905" priority="189"/>
  </conditionalFormatting>
  <conditionalFormatting sqref="B898">
    <cfRule type="duplicateValues" dxfId="3904" priority="188"/>
  </conditionalFormatting>
  <conditionalFormatting sqref="B802">
    <cfRule type="duplicateValues" dxfId="3903" priority="187"/>
  </conditionalFormatting>
  <conditionalFormatting sqref="B1116">
    <cfRule type="duplicateValues" dxfId="3902" priority="186"/>
  </conditionalFormatting>
  <conditionalFormatting sqref="B1291">
    <cfRule type="duplicateValues" dxfId="3901" priority="185"/>
  </conditionalFormatting>
  <conditionalFormatting sqref="B1406">
    <cfRule type="duplicateValues" dxfId="3900" priority="184"/>
  </conditionalFormatting>
  <conditionalFormatting sqref="B1405">
    <cfRule type="duplicateValues" dxfId="3899" priority="183"/>
  </conditionalFormatting>
  <conditionalFormatting sqref="B1397">
    <cfRule type="duplicateValues" dxfId="3898" priority="182"/>
  </conditionalFormatting>
  <conditionalFormatting sqref="B1031">
    <cfRule type="duplicateValues" dxfId="3897" priority="181"/>
  </conditionalFormatting>
  <conditionalFormatting sqref="B1411">
    <cfRule type="duplicateValues" dxfId="3896" priority="180"/>
  </conditionalFormatting>
  <conditionalFormatting sqref="B1208">
    <cfRule type="duplicateValues" dxfId="3895" priority="179"/>
  </conditionalFormatting>
  <conditionalFormatting sqref="B1325">
    <cfRule type="duplicateValues" dxfId="3894" priority="178"/>
  </conditionalFormatting>
  <conditionalFormatting sqref="G1421">
    <cfRule type="duplicateValues" dxfId="3893" priority="177"/>
  </conditionalFormatting>
  <conditionalFormatting sqref="G1420">
    <cfRule type="duplicateValues" dxfId="3892" priority="173"/>
  </conditionalFormatting>
  <conditionalFormatting sqref="C1420">
    <cfRule type="duplicateValues" dxfId="3891" priority="174"/>
  </conditionalFormatting>
  <conditionalFormatting sqref="G1420">
    <cfRule type="duplicateValues" dxfId="3890" priority="175"/>
  </conditionalFormatting>
  <conditionalFormatting sqref="C1420">
    <cfRule type="duplicateValues" dxfId="3889" priority="176"/>
  </conditionalFormatting>
  <conditionalFormatting sqref="G1419">
    <cfRule type="duplicateValues" dxfId="3888" priority="169"/>
  </conditionalFormatting>
  <conditionalFormatting sqref="C1419">
    <cfRule type="duplicateValues" dxfId="3887" priority="170"/>
  </conditionalFormatting>
  <conditionalFormatting sqref="G1419">
    <cfRule type="duplicateValues" dxfId="3886" priority="171"/>
  </conditionalFormatting>
  <conditionalFormatting sqref="C1419">
    <cfRule type="duplicateValues" dxfId="3885" priority="172"/>
  </conditionalFormatting>
  <conditionalFormatting sqref="G1418">
    <cfRule type="duplicateValues" dxfId="3884" priority="165"/>
  </conditionalFormatting>
  <conditionalFormatting sqref="C1418">
    <cfRule type="duplicateValues" dxfId="3883" priority="166"/>
  </conditionalFormatting>
  <conditionalFormatting sqref="G1418">
    <cfRule type="duplicateValues" dxfId="3882" priority="167"/>
  </conditionalFormatting>
  <conditionalFormatting sqref="C1418">
    <cfRule type="duplicateValues" dxfId="3881" priority="168"/>
  </conditionalFormatting>
  <conditionalFormatting sqref="G1416:G1417">
    <cfRule type="duplicateValues" dxfId="3880" priority="163"/>
  </conditionalFormatting>
  <conditionalFormatting sqref="C1416:C1417">
    <cfRule type="duplicateValues" dxfId="3879" priority="164"/>
  </conditionalFormatting>
  <conditionalFormatting sqref="G1415">
    <cfRule type="duplicateValues" dxfId="3878" priority="159"/>
  </conditionalFormatting>
  <conditionalFormatting sqref="C1415">
    <cfRule type="duplicateValues" dxfId="3877" priority="160"/>
  </conditionalFormatting>
  <conditionalFormatting sqref="G1415">
    <cfRule type="duplicateValues" dxfId="3876" priority="161"/>
  </conditionalFormatting>
  <conditionalFormatting sqref="C1415">
    <cfRule type="duplicateValues" dxfId="3875" priority="162"/>
  </conditionalFormatting>
  <conditionalFormatting sqref="G1414">
    <cfRule type="duplicateValues" dxfId="3874" priority="155"/>
  </conditionalFormatting>
  <conditionalFormatting sqref="C1414">
    <cfRule type="duplicateValues" dxfId="3873" priority="156"/>
  </conditionalFormatting>
  <conditionalFormatting sqref="G1414">
    <cfRule type="duplicateValues" dxfId="3872" priority="157"/>
  </conditionalFormatting>
  <conditionalFormatting sqref="C1414">
    <cfRule type="duplicateValues" dxfId="3871" priority="158"/>
  </conditionalFormatting>
  <conditionalFormatting sqref="G1413">
    <cfRule type="duplicateValues" dxfId="3870" priority="151"/>
  </conditionalFormatting>
  <conditionalFormatting sqref="C1413">
    <cfRule type="duplicateValues" dxfId="3869" priority="152"/>
  </conditionalFormatting>
  <conditionalFormatting sqref="G1413">
    <cfRule type="duplicateValues" dxfId="3868" priority="153"/>
  </conditionalFormatting>
  <conditionalFormatting sqref="C1413">
    <cfRule type="duplicateValues" dxfId="3867" priority="154"/>
  </conditionalFormatting>
  <conditionalFormatting sqref="G1412">
    <cfRule type="duplicateValues" dxfId="3866" priority="1207"/>
  </conditionalFormatting>
  <conditionalFormatting sqref="C1412">
    <cfRule type="duplicateValues" dxfId="3865" priority="1208"/>
  </conditionalFormatting>
  <conditionalFormatting sqref="B1315">
    <cfRule type="duplicateValues" dxfId="3864" priority="150"/>
  </conditionalFormatting>
  <conditionalFormatting sqref="B1383">
    <cfRule type="duplicateValues" dxfId="3863" priority="149"/>
  </conditionalFormatting>
  <conditionalFormatting sqref="B34">
    <cfRule type="duplicateValues" dxfId="3862" priority="148"/>
  </conditionalFormatting>
  <conditionalFormatting sqref="B1356">
    <cfRule type="duplicateValues" dxfId="3861" priority="147"/>
  </conditionalFormatting>
  <conditionalFormatting sqref="B1360">
    <cfRule type="duplicateValues" dxfId="3860" priority="146"/>
  </conditionalFormatting>
  <conditionalFormatting sqref="B1423">
    <cfRule type="duplicateValues" dxfId="3859" priority="145"/>
  </conditionalFormatting>
  <conditionalFormatting sqref="B1387">
    <cfRule type="duplicateValues" dxfId="3858" priority="144"/>
  </conditionalFormatting>
  <conditionalFormatting sqref="B1283">
    <cfRule type="duplicateValues" dxfId="3857" priority="143"/>
  </conditionalFormatting>
  <conditionalFormatting sqref="B1419">
    <cfRule type="duplicateValues" dxfId="3856" priority="142"/>
  </conditionalFormatting>
  <conditionalFormatting sqref="B33">
    <cfRule type="duplicateValues" dxfId="3855" priority="141"/>
  </conditionalFormatting>
  <conditionalFormatting sqref="B1254">
    <cfRule type="duplicateValues" dxfId="3854" priority="140"/>
  </conditionalFormatting>
  <conditionalFormatting sqref="B1424">
    <cfRule type="duplicateValues" dxfId="3853" priority="139"/>
  </conditionalFormatting>
  <conditionalFormatting sqref="B1427">
    <cfRule type="duplicateValues" dxfId="3852" priority="138"/>
  </conditionalFormatting>
  <conditionalFormatting sqref="G1430">
    <cfRule type="duplicateValues" dxfId="3851" priority="134"/>
  </conditionalFormatting>
  <conditionalFormatting sqref="C1430">
    <cfRule type="duplicateValues" dxfId="3850" priority="135"/>
  </conditionalFormatting>
  <conditionalFormatting sqref="G1430">
    <cfRule type="duplicateValues" dxfId="3849" priority="136"/>
  </conditionalFormatting>
  <conditionalFormatting sqref="C1430">
    <cfRule type="duplicateValues" dxfId="3848" priority="137"/>
  </conditionalFormatting>
  <conditionalFormatting sqref="G1429">
    <cfRule type="duplicateValues" dxfId="3847" priority="130"/>
  </conditionalFormatting>
  <conditionalFormatting sqref="C1429">
    <cfRule type="duplicateValues" dxfId="3846" priority="131"/>
  </conditionalFormatting>
  <conditionalFormatting sqref="G1429">
    <cfRule type="duplicateValues" dxfId="3845" priority="132"/>
  </conditionalFormatting>
  <conditionalFormatting sqref="C1429">
    <cfRule type="duplicateValues" dxfId="3844" priority="133"/>
  </conditionalFormatting>
  <conditionalFormatting sqref="B757">
    <cfRule type="duplicateValues" dxfId="3843" priority="129"/>
  </conditionalFormatting>
  <conditionalFormatting sqref="B1430">
    <cfRule type="duplicateValues" dxfId="3842" priority="128"/>
  </conditionalFormatting>
  <conditionalFormatting sqref="G1442:G1456">
    <cfRule type="duplicateValues" dxfId="3841" priority="124"/>
  </conditionalFormatting>
  <conditionalFormatting sqref="C1442:C1456">
    <cfRule type="duplicateValues" dxfId="3840" priority="125"/>
  </conditionalFormatting>
  <conditionalFormatting sqref="G1442:G1456">
    <cfRule type="duplicateValues" dxfId="3839" priority="126"/>
  </conditionalFormatting>
  <conditionalFormatting sqref="C1442:C1456">
    <cfRule type="duplicateValues" dxfId="3838" priority="127"/>
  </conditionalFormatting>
  <conditionalFormatting sqref="G1441">
    <cfRule type="duplicateValues" dxfId="3837" priority="122"/>
  </conditionalFormatting>
  <conditionalFormatting sqref="C1441">
    <cfRule type="duplicateValues" dxfId="3836" priority="123"/>
  </conditionalFormatting>
  <conditionalFormatting sqref="G1438">
    <cfRule type="duplicateValues" dxfId="3835" priority="118"/>
  </conditionalFormatting>
  <conditionalFormatting sqref="C1438">
    <cfRule type="duplicateValues" dxfId="3834" priority="119"/>
  </conditionalFormatting>
  <conditionalFormatting sqref="G1438">
    <cfRule type="duplicateValues" dxfId="3833" priority="120"/>
  </conditionalFormatting>
  <conditionalFormatting sqref="C1438">
    <cfRule type="duplicateValues" dxfId="3832" priority="121"/>
  </conditionalFormatting>
  <conditionalFormatting sqref="G1440">
    <cfRule type="duplicateValues" dxfId="3831" priority="114"/>
  </conditionalFormatting>
  <conditionalFormatting sqref="C1440">
    <cfRule type="duplicateValues" dxfId="3830" priority="115"/>
  </conditionalFormatting>
  <conditionalFormatting sqref="G1440">
    <cfRule type="duplicateValues" dxfId="3829" priority="116"/>
  </conditionalFormatting>
  <conditionalFormatting sqref="C1440">
    <cfRule type="duplicateValues" dxfId="3828" priority="117"/>
  </conditionalFormatting>
  <conditionalFormatting sqref="G1436">
    <cfRule type="duplicateValues" dxfId="3827" priority="112"/>
  </conditionalFormatting>
  <conditionalFormatting sqref="C1436">
    <cfRule type="duplicateValues" dxfId="3826" priority="113"/>
  </conditionalFormatting>
  <conditionalFormatting sqref="G1435">
    <cfRule type="duplicateValues" dxfId="3825" priority="108"/>
  </conditionalFormatting>
  <conditionalFormatting sqref="C1435">
    <cfRule type="duplicateValues" dxfId="3824" priority="109"/>
  </conditionalFormatting>
  <conditionalFormatting sqref="G1435">
    <cfRule type="duplicateValues" dxfId="3823" priority="110"/>
  </conditionalFormatting>
  <conditionalFormatting sqref="C1435">
    <cfRule type="duplicateValues" dxfId="3822" priority="111"/>
  </conditionalFormatting>
  <conditionalFormatting sqref="G1434">
    <cfRule type="duplicateValues" dxfId="3821" priority="104"/>
  </conditionalFormatting>
  <conditionalFormatting sqref="C1434">
    <cfRule type="duplicateValues" dxfId="3820" priority="105"/>
  </conditionalFormatting>
  <conditionalFormatting sqref="G1434">
    <cfRule type="duplicateValues" dxfId="3819" priority="106"/>
  </conditionalFormatting>
  <conditionalFormatting sqref="C1434">
    <cfRule type="duplicateValues" dxfId="3818" priority="107"/>
  </conditionalFormatting>
  <conditionalFormatting sqref="G1433">
    <cfRule type="duplicateValues" dxfId="3817" priority="100"/>
  </conditionalFormatting>
  <conditionalFormatting sqref="C1433">
    <cfRule type="duplicateValues" dxfId="3816" priority="101"/>
  </conditionalFormatting>
  <conditionalFormatting sqref="G1433">
    <cfRule type="duplicateValues" dxfId="3815" priority="102"/>
  </conditionalFormatting>
  <conditionalFormatting sqref="C1433">
    <cfRule type="duplicateValues" dxfId="3814" priority="103"/>
  </conditionalFormatting>
  <conditionalFormatting sqref="G1432">
    <cfRule type="duplicateValues" dxfId="3813" priority="98"/>
  </conditionalFormatting>
  <conditionalFormatting sqref="C1432">
    <cfRule type="duplicateValues" dxfId="3812" priority="99"/>
  </conditionalFormatting>
  <conditionalFormatting sqref="G1431">
    <cfRule type="duplicateValues" dxfId="3811" priority="94"/>
  </conditionalFormatting>
  <conditionalFormatting sqref="C1431">
    <cfRule type="duplicateValues" dxfId="3810" priority="95"/>
  </conditionalFormatting>
  <conditionalFormatting sqref="G1431">
    <cfRule type="duplicateValues" dxfId="3809" priority="96"/>
  </conditionalFormatting>
  <conditionalFormatting sqref="C1431">
    <cfRule type="duplicateValues" dxfId="3808" priority="97"/>
  </conditionalFormatting>
  <conditionalFormatting sqref="B1433">
    <cfRule type="duplicateValues" dxfId="3807" priority="93"/>
  </conditionalFormatting>
  <conditionalFormatting sqref="B1435">
    <cfRule type="duplicateValues" dxfId="3806" priority="92"/>
  </conditionalFormatting>
  <conditionalFormatting sqref="B1299">
    <cfRule type="duplicateValues" dxfId="3805" priority="91"/>
  </conditionalFormatting>
  <conditionalFormatting sqref="B1403">
    <cfRule type="duplicateValues" dxfId="3804" priority="90"/>
  </conditionalFormatting>
  <conditionalFormatting sqref="B1249">
    <cfRule type="duplicateValues" dxfId="3803" priority="89"/>
  </conditionalFormatting>
  <conditionalFormatting sqref="B799">
    <cfRule type="duplicateValues" dxfId="3802" priority="88"/>
  </conditionalFormatting>
  <conditionalFormatting sqref="B1392">
    <cfRule type="duplicateValues" dxfId="3801" priority="87"/>
  </conditionalFormatting>
  <conditionalFormatting sqref="B1440">
    <cfRule type="duplicateValues" dxfId="3800" priority="86"/>
  </conditionalFormatting>
  <conditionalFormatting sqref="B1223">
    <cfRule type="duplicateValues" dxfId="3799" priority="85"/>
  </conditionalFormatting>
  <conditionalFormatting sqref="B1215">
    <cfRule type="duplicateValues" dxfId="3798" priority="84"/>
  </conditionalFormatting>
  <conditionalFormatting sqref="B1413">
    <cfRule type="duplicateValues" dxfId="3797" priority="83"/>
  </conditionalFormatting>
  <conditionalFormatting sqref="B1422">
    <cfRule type="duplicateValues" dxfId="3796" priority="82"/>
  </conditionalFormatting>
  <conditionalFormatting sqref="B1414">
    <cfRule type="duplicateValues" dxfId="3795" priority="81"/>
  </conditionalFormatting>
  <conditionalFormatting sqref="B1219">
    <cfRule type="duplicateValues" dxfId="3794" priority="80"/>
  </conditionalFormatting>
  <conditionalFormatting sqref="B1438">
    <cfRule type="duplicateValues" dxfId="3793" priority="79"/>
  </conditionalFormatting>
  <conditionalFormatting sqref="G1439">
    <cfRule type="duplicateValues" dxfId="3792" priority="77"/>
  </conditionalFormatting>
  <conditionalFormatting sqref="C1439">
    <cfRule type="duplicateValues" dxfId="3791" priority="78"/>
  </conditionalFormatting>
  <conditionalFormatting sqref="B1439">
    <cfRule type="duplicateValues" dxfId="3790" priority="76"/>
  </conditionalFormatting>
  <conditionalFormatting sqref="B1410">
    <cfRule type="duplicateValues" dxfId="3789" priority="75"/>
  </conditionalFormatting>
  <conditionalFormatting sqref="B1426">
    <cfRule type="duplicateValues" dxfId="3788" priority="74"/>
  </conditionalFormatting>
  <conditionalFormatting sqref="B1353">
    <cfRule type="duplicateValues" dxfId="3787" priority="73"/>
  </conditionalFormatting>
  <conditionalFormatting sqref="B495">
    <cfRule type="duplicateValues" dxfId="3786" priority="72"/>
  </conditionalFormatting>
  <conditionalFormatting sqref="B1260">
    <cfRule type="duplicateValues" dxfId="3785" priority="71"/>
  </conditionalFormatting>
  <conditionalFormatting sqref="B1441">
    <cfRule type="duplicateValues" dxfId="3784" priority="70"/>
  </conditionalFormatting>
  <conditionalFormatting sqref="C34 C1204">
    <cfRule type="duplicateValues" dxfId="3783" priority="1209"/>
  </conditionalFormatting>
  <conditionalFormatting sqref="B1301:B1302 B1309 B1311:B1312 B1320 B2:B29 B1114 B1231 B1317:B1318 B1186 B1322 B1243:B1245 B1237:B1238 B1216:B1218 B1327 B1330 B1339:B1342 B1344:B1346 B1247 B1250:B1253 B1350 B1276 B1030 B1229 B925:B929 B1355 B1024:B1025 B1268:B1272 B1292 B1358:B1359 B1285 B1079:B1082 B1259 B1376 B1379:B1381 B1304 B1396 B1393 B1306 B1398:B1400 B1402 B1408:B1409 B1412 B1384:B1385 B1255:B1257 B1428:B1429 B1415:B1418 B1434 B1404 B1224:B1227 B1274 B1335:B1337 B1431 B1436:B1437 B1442:B1445 B1449:B1453 B1447 B1457:B1460 B1455 B1332 B1462:B1464 B1466 B35:B50 B52:B467 B469:B489 B491:B494 B496:B539 B541:B564 B566:B570 B572:B692 B694:B706 B709:B737 B739:B756 B758:B798 B800:B801 B803:B897 B899:B923 B931:B938 B940:B1003 B1005:B1020 B1027:B1028 B1032:B1039 B1041:B1050 B1052:B1062 B1064:B1077 B1084:B1087 B1089:B1091 B1093:B1111 B1117:B1118 B1120:B1142 B1144:B1159 B1161:B1184 B1188:B1205 B1207 B1209:B1213 B1220:B1222 B1233:B1235 B1261:B1266 B1287:B1289 B1294:B1296 B1363:B1368 B1371:B1373 B1388:B1389 B1420:B1421 B1468:B1470">
    <cfRule type="duplicateValues" dxfId="3782" priority="1210"/>
    <cfRule type="duplicateValues" dxfId="3781" priority="1211"/>
  </conditionalFormatting>
  <conditionalFormatting sqref="B2:B29 B1250:B1253 B1350 B1326:B1327 B1030 B1229:B1231 B1301:B1302 B1355 B925:B929 B1276:B1281 B1024:B1025 B1292 B1358:B1359 B1079:B1082 B1259 B1376 B1379:B1381 B1304 B1396 B1393 B1306:B1312 B1398:B1400 B1402 B1113:B1114 B1408:B1409 B1329:B1330 B1316:B1322 B1412 B1384:B1385 B1255:B1257 B1428:B1429 B1415:B1418 B1434 B1404 B1224:B1227 B1216:B1218 B1268:B1274 B1334:B1346 B1431 B1436:B1437 B1442:B1445 B1449:B1453 B1447 B1457:B1460 B1455 B1332 B1462:B1464 B1466 B35:B489 B491:B494 B496:B564 B566:B570 B572:B706 B709:B737 B739:B756 B758:B798 B800:B801 B803:B897 B899:B923 B931:B1020 B1027:B1028 B1032:B1039 B1041:B1050 B1052:B1077 B1084:B1087 B1089:B1111 B1117:B1142 B1144:B1205 B1207 B1209:B1214 B1220:B1222 B1233:B1247 B1261:B1266 B1285:B1289 B1294:B1296 B1363:B1368 B1371:B1373 B1388:B1389 B1420:B1421 B1468:B1470">
    <cfRule type="duplicateValues" dxfId="3780" priority="1212"/>
  </conditionalFormatting>
  <conditionalFormatting sqref="B1022">
    <cfRule type="duplicateValues" dxfId="3779" priority="67"/>
    <cfRule type="duplicateValues" dxfId="3778" priority="68"/>
  </conditionalFormatting>
  <conditionalFormatting sqref="B1022">
    <cfRule type="duplicateValues" dxfId="3777" priority="69"/>
  </conditionalFormatting>
  <conditionalFormatting sqref="G1454:G1457">
    <cfRule type="duplicateValues" dxfId="3776" priority="63"/>
  </conditionalFormatting>
  <conditionalFormatting sqref="C1443:C1457">
    <cfRule type="duplicateValues" dxfId="3775" priority="64"/>
  </conditionalFormatting>
  <conditionalFormatting sqref="G1454:G1457">
    <cfRule type="duplicateValues" dxfId="3774" priority="65"/>
  </conditionalFormatting>
  <conditionalFormatting sqref="C1443:C1457">
    <cfRule type="duplicateValues" dxfId="3773" priority="66"/>
  </conditionalFormatting>
  <conditionalFormatting sqref="B1375">
    <cfRule type="duplicateValues" dxfId="3772" priority="62"/>
  </conditionalFormatting>
  <conditionalFormatting sqref="B1448">
    <cfRule type="duplicateValues" dxfId="3771" priority="61"/>
  </conditionalFormatting>
  <conditionalFormatting sqref="B1446">
    <cfRule type="duplicateValues" dxfId="3770" priority="60"/>
  </conditionalFormatting>
  <conditionalFormatting sqref="G1275:G1277">
    <cfRule type="duplicateValues" dxfId="3769" priority="1213"/>
  </conditionalFormatting>
  <conditionalFormatting sqref="C1275:C1277">
    <cfRule type="duplicateValues" dxfId="3768" priority="1214"/>
  </conditionalFormatting>
  <conditionalFormatting sqref="B1456">
    <cfRule type="duplicateValues" dxfId="3767" priority="59"/>
  </conditionalFormatting>
  <conditionalFormatting sqref="B1026">
    <cfRule type="duplicateValues" dxfId="3766" priority="58"/>
  </conditionalFormatting>
  <conditionalFormatting sqref="B1314">
    <cfRule type="duplicateValues" dxfId="3765" priority="57"/>
  </conditionalFormatting>
  <conditionalFormatting sqref="G1462">
    <cfRule type="duplicateValues" dxfId="3764" priority="53"/>
  </conditionalFormatting>
  <conditionalFormatting sqref="C1462">
    <cfRule type="duplicateValues" dxfId="3763" priority="54"/>
  </conditionalFormatting>
  <conditionalFormatting sqref="G1462">
    <cfRule type="duplicateValues" dxfId="3762" priority="55"/>
  </conditionalFormatting>
  <conditionalFormatting sqref="C1462">
    <cfRule type="duplicateValues" dxfId="3761" priority="56"/>
  </conditionalFormatting>
  <conditionalFormatting sqref="G1461">
    <cfRule type="duplicateValues" dxfId="3760" priority="49"/>
  </conditionalFormatting>
  <conditionalFormatting sqref="C1461">
    <cfRule type="duplicateValues" dxfId="3759" priority="50"/>
  </conditionalFormatting>
  <conditionalFormatting sqref="G1461">
    <cfRule type="duplicateValues" dxfId="3758" priority="51"/>
  </conditionalFormatting>
  <conditionalFormatting sqref="C1461">
    <cfRule type="duplicateValues" dxfId="3757" priority="52"/>
  </conditionalFormatting>
  <conditionalFormatting sqref="G1460">
    <cfRule type="duplicateValues" dxfId="3756" priority="47"/>
  </conditionalFormatting>
  <conditionalFormatting sqref="C1460">
    <cfRule type="duplicateValues" dxfId="3755" priority="48"/>
  </conditionalFormatting>
  <conditionalFormatting sqref="G1459">
    <cfRule type="duplicateValues" dxfId="3754" priority="43"/>
  </conditionalFormatting>
  <conditionalFormatting sqref="C1459">
    <cfRule type="duplicateValues" dxfId="3753" priority="44"/>
  </conditionalFormatting>
  <conditionalFormatting sqref="G1459">
    <cfRule type="duplicateValues" dxfId="3752" priority="45"/>
  </conditionalFormatting>
  <conditionalFormatting sqref="C1459">
    <cfRule type="duplicateValues" dxfId="3751" priority="46"/>
  </conditionalFormatting>
  <conditionalFormatting sqref="G1458">
    <cfRule type="duplicateValues" dxfId="3750" priority="39"/>
  </conditionalFormatting>
  <conditionalFormatting sqref="C1458">
    <cfRule type="duplicateValues" dxfId="3749" priority="40"/>
  </conditionalFormatting>
  <conditionalFormatting sqref="G1458">
    <cfRule type="duplicateValues" dxfId="3748" priority="41"/>
  </conditionalFormatting>
  <conditionalFormatting sqref="C1458">
    <cfRule type="duplicateValues" dxfId="3747" priority="42"/>
  </conditionalFormatting>
  <conditionalFormatting sqref="B1461">
    <cfRule type="duplicateValues" dxfId="3746" priority="38"/>
  </conditionalFormatting>
  <conditionalFormatting sqref="B1331">
    <cfRule type="duplicateValues" dxfId="3745" priority="37"/>
  </conditionalFormatting>
  <conditionalFormatting sqref="B1395">
    <cfRule type="duplicateValues" dxfId="3744" priority="36"/>
  </conditionalFormatting>
  <conditionalFormatting sqref="B1290">
    <cfRule type="duplicateValues" dxfId="3743" priority="35"/>
  </conditionalFormatting>
  <conditionalFormatting sqref="G1470">
    <cfRule type="duplicateValues" dxfId="3742" priority="31"/>
  </conditionalFormatting>
  <conditionalFormatting sqref="C1470">
    <cfRule type="duplicateValues" dxfId="3741" priority="32"/>
  </conditionalFormatting>
  <conditionalFormatting sqref="G1470">
    <cfRule type="duplicateValues" dxfId="3740" priority="33"/>
  </conditionalFormatting>
  <conditionalFormatting sqref="C1470">
    <cfRule type="duplicateValues" dxfId="3739" priority="34"/>
  </conditionalFormatting>
  <conditionalFormatting sqref="G1469">
    <cfRule type="duplicateValues" dxfId="3738" priority="27"/>
  </conditionalFormatting>
  <conditionalFormatting sqref="C1469">
    <cfRule type="duplicateValues" dxfId="3737" priority="28"/>
  </conditionalFormatting>
  <conditionalFormatting sqref="G1469">
    <cfRule type="duplicateValues" dxfId="3736" priority="29"/>
  </conditionalFormatting>
  <conditionalFormatting sqref="C1469">
    <cfRule type="duplicateValues" dxfId="3735" priority="30"/>
  </conditionalFormatting>
  <conditionalFormatting sqref="G1468">
    <cfRule type="duplicateValues" dxfId="3734" priority="25"/>
  </conditionalFormatting>
  <conditionalFormatting sqref="C1468">
    <cfRule type="duplicateValues" dxfId="3733" priority="26"/>
  </conditionalFormatting>
  <conditionalFormatting sqref="G1467">
    <cfRule type="duplicateValues" dxfId="3732" priority="21"/>
  </conditionalFormatting>
  <conditionalFormatting sqref="C1467">
    <cfRule type="duplicateValues" dxfId="3731" priority="22"/>
  </conditionalFormatting>
  <conditionalFormatting sqref="G1467">
    <cfRule type="duplicateValues" dxfId="3730" priority="23"/>
  </conditionalFormatting>
  <conditionalFormatting sqref="C1467">
    <cfRule type="duplicateValues" dxfId="3729" priority="24"/>
  </conditionalFormatting>
  <conditionalFormatting sqref="G1466">
    <cfRule type="duplicateValues" dxfId="3728" priority="17"/>
  </conditionalFormatting>
  <conditionalFormatting sqref="C1466">
    <cfRule type="duplicateValues" dxfId="3727" priority="18"/>
  </conditionalFormatting>
  <conditionalFormatting sqref="G1466">
    <cfRule type="duplicateValues" dxfId="3726" priority="19"/>
  </conditionalFormatting>
  <conditionalFormatting sqref="C1466">
    <cfRule type="duplicateValues" dxfId="3725" priority="20"/>
  </conditionalFormatting>
  <conditionalFormatting sqref="G1465">
    <cfRule type="duplicateValues" dxfId="3724" priority="13"/>
  </conditionalFormatting>
  <conditionalFormatting sqref="C1465">
    <cfRule type="duplicateValues" dxfId="3723" priority="14"/>
  </conditionalFormatting>
  <conditionalFormatting sqref="G1465">
    <cfRule type="duplicateValues" dxfId="3722" priority="15"/>
  </conditionalFormatting>
  <conditionalFormatting sqref="C1465">
    <cfRule type="duplicateValues" dxfId="3721" priority="16"/>
  </conditionalFormatting>
  <conditionalFormatting sqref="G1464">
    <cfRule type="duplicateValues" dxfId="3720" priority="9"/>
  </conditionalFormatting>
  <conditionalFormatting sqref="C1464">
    <cfRule type="duplicateValues" dxfId="3719" priority="10"/>
  </conditionalFormatting>
  <conditionalFormatting sqref="G1464">
    <cfRule type="duplicateValues" dxfId="3718" priority="11"/>
  </conditionalFormatting>
  <conditionalFormatting sqref="C1464">
    <cfRule type="duplicateValues" dxfId="3717" priority="12"/>
  </conditionalFormatting>
  <conditionalFormatting sqref="G1463">
    <cfRule type="duplicateValues" dxfId="3716" priority="5"/>
  </conditionalFormatting>
  <conditionalFormatting sqref="C1463">
    <cfRule type="duplicateValues" dxfId="3715" priority="6"/>
  </conditionalFormatting>
  <conditionalFormatting sqref="G1463">
    <cfRule type="duplicateValues" dxfId="3714" priority="7"/>
  </conditionalFormatting>
  <conditionalFormatting sqref="C1463">
    <cfRule type="duplicateValues" dxfId="3713" priority="8"/>
  </conditionalFormatting>
  <conditionalFormatting sqref="B1465">
    <cfRule type="duplicateValues" dxfId="3712" priority="4"/>
  </conditionalFormatting>
  <conditionalFormatting sqref="C1421 C1388 C1371 C1366 C1295 C1287:C1289 C1263 C1233 C1220:C1222 C1209 C1207 C1205 C1199 C1196:C1197 C1194 C1188:C1189 C1181:C1182 C1176 C1164 C1161:C1162 C1147:C1148 C1145 C1139 C1137 C1132 C1125 C1123 C1118 C1102 C1096 C1091 C1084 C1076 C1033:C1034 C1028 C1016:C1019 C1014 C1010:C1011 C1008 C1000:C1001 C992 C980 C978 C962">
    <cfRule type="duplicateValues" dxfId="3711" priority="3"/>
  </conditionalFormatting>
  <conditionalFormatting sqref="B1425">
    <cfRule type="duplicateValues" dxfId="3710" priority="2"/>
  </conditionalFormatting>
  <conditionalFormatting sqref="B1467">
    <cfRule type="duplicateValues" dxfId="3709" priority="1"/>
  </conditionalFormatting>
  <conditionalFormatting sqref="G1409">
    <cfRule type="duplicateValues" dxfId="3708" priority="1215"/>
  </conditionalFormatting>
  <conditionalFormatting sqref="C1409">
    <cfRule type="duplicateValues" dxfId="3707" priority="1216"/>
  </conditionalFormatting>
  <hyperlinks>
    <hyperlink ref="W578" r:id="rId1"/>
    <hyperlink ref="W577" r:id="rId2"/>
    <hyperlink ref="W581" r:id="rId3"/>
    <hyperlink ref="W592" r:id="rId4"/>
    <hyperlink ref="W615" r:id="rId5"/>
    <hyperlink ref="W616" r:id="rId6"/>
    <hyperlink ref="W617" r:id="rId7"/>
    <hyperlink ref="W618" r:id="rId8"/>
    <hyperlink ref="W621" r:id="rId9"/>
    <hyperlink ref="W622" r:id="rId10"/>
    <hyperlink ref="W626" r:id="rId11"/>
    <hyperlink ref="W625" r:id="rId12"/>
    <hyperlink ref="W624" r:id="rId13"/>
    <hyperlink ref="W627" r:id="rId14"/>
    <hyperlink ref="W628" r:id="rId15"/>
    <hyperlink ref="W638" r:id="rId16"/>
    <hyperlink ref="W675" r:id="rId17"/>
    <hyperlink ref="W676" r:id="rId18"/>
    <hyperlink ref="W677" r:id="rId19"/>
    <hyperlink ref="W678" r:id="rId20"/>
    <hyperlink ref="W740" r:id="rId21"/>
    <hyperlink ref="W741" r:id="rId22"/>
    <hyperlink ref="W742" r:id="rId23"/>
    <hyperlink ref="W743" r:id="rId24"/>
    <hyperlink ref="W744" r:id="rId25"/>
    <hyperlink ref="W1138" r:id="rId26"/>
    <hyperlink ref="W1267" r:id="rId27"/>
    <hyperlink ref="W1333" r:id="rId28"/>
    <hyperlink ref="W1378" r:id="rId29"/>
    <hyperlink ref="W1377" r:id="rId30"/>
  </hyperlinks>
  <pageMargins left="0" right="0" top="0" bottom="0" header="0.31496062992125984" footer="0.31496062992125984"/>
  <pageSetup scale="10" orientation="landscape" horizontalDpi="300" verticalDpi="300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73"/>
  <sheetViews>
    <sheetView zoomScale="85" zoomScaleNormal="85" workbookViewId="0">
      <selection activeCell="V18" sqref="V18"/>
    </sheetView>
  </sheetViews>
  <sheetFormatPr defaultRowHeight="14.5" x14ac:dyDescent="0.35"/>
  <cols>
    <col min="1" max="1" width="21.453125" style="23" bestFit="1" customWidth="1"/>
    <col min="2" max="3" width="3.81640625" style="251" bestFit="1" customWidth="1"/>
    <col min="4" max="4" width="6.26953125" bestFit="1" customWidth="1"/>
    <col min="5" max="5" width="6.1796875" bestFit="1" customWidth="1"/>
    <col min="6" max="6" width="5.453125" bestFit="1" customWidth="1"/>
    <col min="7" max="8" width="5.54296875" style="251" bestFit="1" customWidth="1"/>
    <col min="9" max="9" width="5.81640625" style="251" bestFit="1" customWidth="1"/>
    <col min="10" max="10" width="5.54296875" style="251" bestFit="1" customWidth="1"/>
    <col min="11" max="11" width="4" style="251" bestFit="1" customWidth="1"/>
    <col min="12" max="12" width="5.26953125" bestFit="1" customWidth="1"/>
    <col min="13" max="14" width="5.1796875" bestFit="1" customWidth="1"/>
    <col min="15" max="15" width="5.7265625" bestFit="1" customWidth="1"/>
    <col min="16" max="16" width="5.54296875" bestFit="1" customWidth="1"/>
    <col min="17" max="17" width="5.26953125" style="251" bestFit="1" customWidth="1"/>
    <col min="18" max="18" width="5.26953125" bestFit="1" customWidth="1"/>
    <col min="19" max="19" width="7.1796875" style="15" customWidth="1"/>
  </cols>
  <sheetData>
    <row r="1" spans="1:19" s="191" customFormat="1" ht="30" x14ac:dyDescent="0.25">
      <c r="A1" s="26" t="s">
        <v>4499</v>
      </c>
      <c r="B1" s="254" t="s">
        <v>4496</v>
      </c>
      <c r="C1" s="254" t="s">
        <v>4497</v>
      </c>
      <c r="D1" s="26" t="s">
        <v>4488</v>
      </c>
      <c r="E1" s="253" t="s">
        <v>4498</v>
      </c>
      <c r="F1" s="253" t="s">
        <v>4490</v>
      </c>
      <c r="G1" s="254" t="s">
        <v>4494</v>
      </c>
      <c r="H1" s="254" t="s">
        <v>4492</v>
      </c>
      <c r="I1" s="253" t="s">
        <v>4486</v>
      </c>
      <c r="J1" s="253" t="s">
        <v>4489</v>
      </c>
      <c r="K1" s="254" t="s">
        <v>4493</v>
      </c>
      <c r="L1" s="26" t="s">
        <v>4491</v>
      </c>
      <c r="M1" s="26" t="s">
        <v>4483</v>
      </c>
      <c r="N1" s="26" t="s">
        <v>4485</v>
      </c>
      <c r="O1" s="26" t="s">
        <v>4495</v>
      </c>
      <c r="P1" s="26" t="s">
        <v>4482</v>
      </c>
      <c r="Q1" s="255" t="s">
        <v>4487</v>
      </c>
      <c r="R1" s="26" t="s">
        <v>4484</v>
      </c>
      <c r="S1" s="27" t="s">
        <v>4500</v>
      </c>
    </row>
    <row r="2" spans="1:19" ht="15" x14ac:dyDescent="0.25">
      <c r="A2" s="345" t="s">
        <v>595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</row>
    <row r="3" spans="1:19" ht="15" x14ac:dyDescent="0.25">
      <c r="A3" s="129" t="s">
        <v>3367</v>
      </c>
      <c r="B3" s="129" t="e">
        <f>COUNTIFS('BOOKING 1'!$A:$A,"DEC",'BOOKING 1'!#REF!,#REF!,'BOOKING 1'!$H:$H,'modelwise month'!#REF!)</f>
        <v>#REF!</v>
      </c>
      <c r="C3" s="129" t="e">
        <f>COUNTIFS('BOOKING 1'!$A:$A,"DEC",'BOOKING 1'!#REF!,#REF!,'BOOKING 1'!$H:$H,'modelwise month'!#REF!)</f>
        <v>#REF!</v>
      </c>
      <c r="D3" s="129" t="e">
        <f>COUNTIFS('BOOKING 1'!$A:$A,"DEC",'BOOKING 1'!#REF!,$D$1,'BOOKING 1'!$H:$H,'modelwise month'!A3)</f>
        <v>#REF!</v>
      </c>
      <c r="E3" s="129" t="e">
        <f>COUNTIFS('BOOKING 1'!$A:$A,"DEC",'BOOKING 1'!#REF!,$E$1,'BOOKING 1'!$H:$H,'modelwise month'!A3)</f>
        <v>#REF!</v>
      </c>
      <c r="F3" s="129" t="e">
        <f>COUNTIFS('BOOKING 1'!$A:$A,"DEC",'BOOKING 1'!#REF!,$F$1,'BOOKING 1'!$H:$H,'modelwise month'!A3)</f>
        <v>#REF!</v>
      </c>
      <c r="G3" s="129" t="e">
        <f>COUNTIFS('BOOKING 1'!$A:$A,"DEC",'BOOKING 1'!#REF!,#REF!,'BOOKING 1'!$H:$H,'modelwise month'!#REF!)</f>
        <v>#REF!</v>
      </c>
      <c r="H3" s="129" t="e">
        <f>COUNTIFS('BOOKING 1'!$A:$A,"DEC",'BOOKING 1'!#REF!,#REF!,'BOOKING 1'!$H:$H,'modelwise month'!#REF!)</f>
        <v>#REF!</v>
      </c>
      <c r="I3" s="129" t="e">
        <f>COUNTIFS('BOOKING 1'!$A:$A,"DEC",'BOOKING 1'!#REF!,#REF!,'BOOKING 1'!$H:$H,'modelwise month'!#REF!)</f>
        <v>#REF!</v>
      </c>
      <c r="J3" s="129" t="e">
        <f>COUNTIFS('BOOKING 1'!$A:$A,"DEC",'BOOKING 1'!#REF!,#REF!,'BOOKING 1'!$H:$H,'modelwise month'!#REF!)</f>
        <v>#REF!</v>
      </c>
      <c r="K3" s="129" t="e">
        <f>COUNTIFS('BOOKING 1'!$A:$A,"DEC",'BOOKING 1'!#REF!,#REF!,'BOOKING 1'!$H:$H,'modelwise month'!#REF!)</f>
        <v>#REF!</v>
      </c>
      <c r="L3" s="129" t="e">
        <f>COUNTIFS('BOOKING 1'!$A:$A,"DEC",'BOOKING 1'!#REF!,$L$1,'BOOKING 1'!$H:$H,'modelwise month'!A3)</f>
        <v>#REF!</v>
      </c>
      <c r="M3" s="129" t="e">
        <f>COUNTIFS('BOOKING 1'!$A:$A,"DEC",'BOOKING 1'!#REF!,$M$1,'BOOKING 1'!$H:$H,'modelwise month'!A3)</f>
        <v>#REF!</v>
      </c>
      <c r="N3" s="129" t="e">
        <f>COUNTIFS('BOOKING 1'!$A:$A,"DEC",'BOOKING 1'!#REF!,$N$1,'BOOKING 1'!$H:$H,'modelwise month'!A3)</f>
        <v>#REF!</v>
      </c>
      <c r="O3" s="129" t="e">
        <f>COUNTIFS('BOOKING 1'!$A:$A,"DEC",'BOOKING 1'!#REF!,$O$1,'BOOKING 1'!$H:$H,'modelwise month'!A3)</f>
        <v>#REF!</v>
      </c>
      <c r="P3" s="129" t="e">
        <f>COUNTIFS('BOOKING 1'!$A:$A,"DEC",'BOOKING 1'!#REF!,$P$1,'BOOKING 1'!$H:$H,'modelwise month'!A3)</f>
        <v>#REF!</v>
      </c>
      <c r="Q3" s="129" t="e">
        <f>COUNTIFS('BOOKING 1'!$A:$A,"DEC",'BOOKING 1'!#REF!,$Q$1,'BOOKING 1'!$H:$H,'modelwise month'!A3)</f>
        <v>#REF!</v>
      </c>
      <c r="R3" s="129" t="e">
        <f>COUNTIFS('BOOKING 1'!$A:$A,"DEC",'BOOKING 1'!#REF!,$R$1,'BOOKING 1'!$H:$H,'modelwise month'!A3)</f>
        <v>#REF!</v>
      </c>
      <c r="S3" s="11" t="e">
        <f>SUM(D3:R3)</f>
        <v>#REF!</v>
      </c>
    </row>
    <row r="4" spans="1:19" ht="15" x14ac:dyDescent="0.25">
      <c r="A4" s="28" t="s">
        <v>16</v>
      </c>
      <c r="B4" s="129" t="e">
        <f>COUNTIFS('BOOKING 1'!$A:$A,"DEC",'BOOKING 1'!#REF!,#REF!,'BOOKING 1'!$H:$H,'modelwise month'!#REF!)</f>
        <v>#REF!</v>
      </c>
      <c r="C4" s="129" t="e">
        <f>COUNTIFS('BOOKING 1'!$A:$A,"DEC",'BOOKING 1'!#REF!,#REF!,'BOOKING 1'!$H:$H,'modelwise month'!#REF!)</f>
        <v>#REF!</v>
      </c>
      <c r="D4" s="129" t="e">
        <f>COUNTIFS('BOOKING 1'!$A:$A,"DEC",'BOOKING 1'!#REF!,$D$1,'BOOKING 1'!$H:$H,'modelwise month'!A4)</f>
        <v>#REF!</v>
      </c>
      <c r="E4" s="129" t="e">
        <f>COUNTIFS('BOOKING 1'!$A:$A,"DEC",'BOOKING 1'!#REF!,$E$1,'BOOKING 1'!$H:$H,'modelwise month'!A4)</f>
        <v>#REF!</v>
      </c>
      <c r="F4" s="129" t="e">
        <f>COUNTIFS('BOOKING 1'!$A:$A,"DEC",'BOOKING 1'!#REF!,$F$1,'BOOKING 1'!$H:$H,'modelwise month'!A4)</f>
        <v>#REF!</v>
      </c>
      <c r="G4" s="129" t="e">
        <f>COUNTIFS('BOOKING 1'!$A:$A,"DEC",'BOOKING 1'!#REF!,#REF!,'BOOKING 1'!$H:$H,'modelwise month'!#REF!)</f>
        <v>#REF!</v>
      </c>
      <c r="H4" s="129" t="e">
        <f>COUNTIFS('BOOKING 1'!$A:$A,"DEC",'BOOKING 1'!#REF!,#REF!,'BOOKING 1'!$H:$H,'modelwise month'!#REF!)</f>
        <v>#REF!</v>
      </c>
      <c r="I4" s="129" t="e">
        <f>COUNTIFS('BOOKING 1'!$A:$A,"DEC",'BOOKING 1'!#REF!,#REF!,'BOOKING 1'!$H:$H,'modelwise month'!#REF!)</f>
        <v>#REF!</v>
      </c>
      <c r="J4" s="129" t="e">
        <f>COUNTIFS('BOOKING 1'!$A:$A,"DEC",'BOOKING 1'!#REF!,#REF!,'BOOKING 1'!$H:$H,'modelwise month'!#REF!)</f>
        <v>#REF!</v>
      </c>
      <c r="K4" s="129" t="e">
        <f>COUNTIFS('BOOKING 1'!$A:$A,"DEC",'BOOKING 1'!#REF!,#REF!,'BOOKING 1'!$H:$H,'modelwise month'!#REF!)</f>
        <v>#REF!</v>
      </c>
      <c r="L4" s="129" t="e">
        <f>COUNTIFS('BOOKING 1'!$A:$A,"DEC",'BOOKING 1'!#REF!,$L$1,'BOOKING 1'!$H:$H,'modelwise month'!A4)</f>
        <v>#REF!</v>
      </c>
      <c r="M4" s="129" t="e">
        <f>COUNTIFS('BOOKING 1'!$A:$A,"DEC",'BOOKING 1'!#REF!,$M$1,'BOOKING 1'!$H:$H,'modelwise month'!A4)</f>
        <v>#REF!</v>
      </c>
      <c r="N4" s="129" t="e">
        <f>COUNTIFS('BOOKING 1'!$A:$A,"DEC",'BOOKING 1'!#REF!,$N$1,'BOOKING 1'!$H:$H,'modelwise month'!A4)</f>
        <v>#REF!</v>
      </c>
      <c r="O4" s="129" t="e">
        <f>COUNTIFS('BOOKING 1'!$A:$A,"DEC",'BOOKING 1'!#REF!,$O$1,'BOOKING 1'!$H:$H,'modelwise month'!A4)</f>
        <v>#REF!</v>
      </c>
      <c r="P4" s="129" t="e">
        <f>COUNTIFS('BOOKING 1'!$A:$A,"DEC",'BOOKING 1'!#REF!,$P$1,'BOOKING 1'!$H:$H,'modelwise month'!A4)</f>
        <v>#REF!</v>
      </c>
      <c r="Q4" s="129" t="e">
        <f>COUNTIFS('BOOKING 1'!$A:$A,"DEC",'BOOKING 1'!#REF!,$Q$1,'BOOKING 1'!$H:$H,'modelwise month'!A4)</f>
        <v>#REF!</v>
      </c>
      <c r="R4" s="129" t="e">
        <f>COUNTIFS('BOOKING 1'!$A:$A,"DEC",'BOOKING 1'!#REF!,$R$1,'BOOKING 1'!$H:$H,'modelwise month'!A4)</f>
        <v>#REF!</v>
      </c>
      <c r="S4" s="11" t="e">
        <f>SUM(D4:R4)</f>
        <v>#REF!</v>
      </c>
    </row>
    <row r="5" spans="1:19" ht="15" x14ac:dyDescent="0.25">
      <c r="A5" s="28" t="s">
        <v>137</v>
      </c>
      <c r="B5" s="129" t="e">
        <f>COUNTIFS('BOOKING 1'!$A:$A,"DEC",'BOOKING 1'!#REF!,#REF!,'BOOKING 1'!$H:$H,'modelwise month'!#REF!)</f>
        <v>#REF!</v>
      </c>
      <c r="C5" s="129" t="e">
        <f>COUNTIFS('BOOKING 1'!$A:$A,"DEC",'BOOKING 1'!#REF!,#REF!,'BOOKING 1'!$H:$H,'modelwise month'!#REF!)</f>
        <v>#REF!</v>
      </c>
      <c r="D5" s="129" t="e">
        <f>COUNTIFS('BOOKING 1'!$A:$A,"DEC",'BOOKING 1'!#REF!,$D$1,'BOOKING 1'!$H:$H,'modelwise month'!A5)</f>
        <v>#REF!</v>
      </c>
      <c r="E5" s="129" t="e">
        <f>COUNTIFS('BOOKING 1'!$A:$A,"DEC",'BOOKING 1'!#REF!,$E$1,'BOOKING 1'!$H:$H,'modelwise month'!A5)</f>
        <v>#REF!</v>
      </c>
      <c r="F5" s="129" t="e">
        <f>COUNTIFS('BOOKING 1'!$A:$A,"DEC",'BOOKING 1'!#REF!,$F$1,'BOOKING 1'!$H:$H,'modelwise month'!A5)</f>
        <v>#REF!</v>
      </c>
      <c r="G5" s="129" t="e">
        <f>COUNTIFS('BOOKING 1'!$A:$A,"DEC",'BOOKING 1'!#REF!,#REF!,'BOOKING 1'!$H:$H,'modelwise month'!#REF!)</f>
        <v>#REF!</v>
      </c>
      <c r="H5" s="129" t="e">
        <f>COUNTIFS('BOOKING 1'!$A:$A,"DEC",'BOOKING 1'!#REF!,#REF!,'BOOKING 1'!$H:$H,'modelwise month'!#REF!)</f>
        <v>#REF!</v>
      </c>
      <c r="I5" s="129" t="e">
        <f>COUNTIFS('BOOKING 1'!$A:$A,"DEC",'BOOKING 1'!#REF!,#REF!,'BOOKING 1'!$H:$H,'modelwise month'!#REF!)</f>
        <v>#REF!</v>
      </c>
      <c r="J5" s="129" t="e">
        <f>COUNTIFS('BOOKING 1'!$A:$A,"DEC",'BOOKING 1'!#REF!,#REF!,'BOOKING 1'!$H:$H,'modelwise month'!#REF!)</f>
        <v>#REF!</v>
      </c>
      <c r="K5" s="129" t="e">
        <f>COUNTIFS('BOOKING 1'!$A:$A,"DEC",'BOOKING 1'!#REF!,#REF!,'BOOKING 1'!$H:$H,'modelwise month'!#REF!)</f>
        <v>#REF!</v>
      </c>
      <c r="L5" s="129" t="e">
        <f>COUNTIFS('BOOKING 1'!$A:$A,"DEC",'BOOKING 1'!#REF!,$L$1,'BOOKING 1'!$H:$H,'modelwise month'!A5)</f>
        <v>#REF!</v>
      </c>
      <c r="M5" s="129" t="e">
        <f>COUNTIFS('BOOKING 1'!$A:$A,"DEC",'BOOKING 1'!#REF!,$M$1,'BOOKING 1'!$H:$H,'modelwise month'!A5)</f>
        <v>#REF!</v>
      </c>
      <c r="N5" s="129" t="e">
        <f>COUNTIFS('BOOKING 1'!$A:$A,"DEC",'BOOKING 1'!#REF!,$N$1,'BOOKING 1'!$H:$H,'modelwise month'!A5)</f>
        <v>#REF!</v>
      </c>
      <c r="O5" s="129" t="e">
        <f>COUNTIFS('BOOKING 1'!$A:$A,"DEC",'BOOKING 1'!#REF!,$O$1,'BOOKING 1'!$H:$H,'modelwise month'!A5)</f>
        <v>#REF!</v>
      </c>
      <c r="P5" s="129" t="e">
        <f>COUNTIFS('BOOKING 1'!$A:$A,"DEC",'BOOKING 1'!#REF!,$P$1,'BOOKING 1'!$H:$H,'modelwise month'!A5)</f>
        <v>#REF!</v>
      </c>
      <c r="Q5" s="129" t="e">
        <f>COUNTIFS('BOOKING 1'!$A:$A,"DEC",'BOOKING 1'!#REF!,$Q$1,'BOOKING 1'!$H:$H,'modelwise month'!A5)</f>
        <v>#REF!</v>
      </c>
      <c r="R5" s="129" t="e">
        <f>COUNTIFS('BOOKING 1'!$A:$A,"DEC",'BOOKING 1'!#REF!,$R$1,'BOOKING 1'!$H:$H,'modelwise month'!A5)</f>
        <v>#REF!</v>
      </c>
      <c r="S5" s="11" t="e">
        <f>SUM(D5:R5)</f>
        <v>#REF!</v>
      </c>
    </row>
    <row r="6" spans="1:19" ht="15" x14ac:dyDescent="0.25">
      <c r="A6" s="28" t="s">
        <v>102</v>
      </c>
      <c r="B6" s="129" t="e">
        <f>COUNTIFS('BOOKING 1'!$A:$A,"DEC",'BOOKING 1'!#REF!,#REF!,'BOOKING 1'!$H:$H,'modelwise month'!#REF!)</f>
        <v>#REF!</v>
      </c>
      <c r="C6" s="129" t="e">
        <f>COUNTIFS('BOOKING 1'!$A:$A,"DEC",'BOOKING 1'!#REF!,#REF!,'BOOKING 1'!$H:$H,'modelwise month'!#REF!)</f>
        <v>#REF!</v>
      </c>
      <c r="D6" s="129" t="e">
        <f>COUNTIFS('BOOKING 1'!$A:$A,"DEC",'BOOKING 1'!#REF!,$D$1,'BOOKING 1'!$H:$H,'modelwise month'!A6)</f>
        <v>#REF!</v>
      </c>
      <c r="E6" s="129" t="e">
        <f>COUNTIFS('BOOKING 1'!$A:$A,"DEC",'BOOKING 1'!#REF!,$E$1,'BOOKING 1'!$H:$H,'modelwise month'!A6)</f>
        <v>#REF!</v>
      </c>
      <c r="F6" s="129" t="e">
        <f>COUNTIFS('BOOKING 1'!$A:$A,"DEC",'BOOKING 1'!#REF!,$F$1,'BOOKING 1'!$H:$H,'modelwise month'!A6)</f>
        <v>#REF!</v>
      </c>
      <c r="G6" s="129" t="e">
        <f>COUNTIFS('BOOKING 1'!$A:$A,"DEC",'BOOKING 1'!#REF!,#REF!,'BOOKING 1'!$H:$H,'modelwise month'!#REF!)</f>
        <v>#REF!</v>
      </c>
      <c r="H6" s="129" t="e">
        <f>COUNTIFS('BOOKING 1'!$A:$A,"DEC",'BOOKING 1'!#REF!,#REF!,'BOOKING 1'!$H:$H,'modelwise month'!#REF!)</f>
        <v>#REF!</v>
      </c>
      <c r="I6" s="129" t="e">
        <f>COUNTIFS('BOOKING 1'!$A:$A,"DEC",'BOOKING 1'!#REF!,#REF!,'BOOKING 1'!$H:$H,'modelwise month'!#REF!)</f>
        <v>#REF!</v>
      </c>
      <c r="J6" s="129" t="e">
        <f>COUNTIFS('BOOKING 1'!$A:$A,"DEC",'BOOKING 1'!#REF!,#REF!,'BOOKING 1'!$H:$H,'modelwise month'!#REF!)</f>
        <v>#REF!</v>
      </c>
      <c r="K6" s="129" t="e">
        <f>COUNTIFS('BOOKING 1'!$A:$A,"DEC",'BOOKING 1'!#REF!,#REF!,'BOOKING 1'!$H:$H,'modelwise month'!#REF!)</f>
        <v>#REF!</v>
      </c>
      <c r="L6" s="129" t="e">
        <f>COUNTIFS('BOOKING 1'!$A:$A,"DEC",'BOOKING 1'!#REF!,$L$1,'BOOKING 1'!$H:$H,'modelwise month'!A6)</f>
        <v>#REF!</v>
      </c>
      <c r="M6" s="129" t="e">
        <f>COUNTIFS('BOOKING 1'!$A:$A,"DEC",'BOOKING 1'!#REF!,$M$1,'BOOKING 1'!$H:$H,'modelwise month'!A6)</f>
        <v>#REF!</v>
      </c>
      <c r="N6" s="129" t="e">
        <f>COUNTIFS('BOOKING 1'!$A:$A,"DEC",'BOOKING 1'!#REF!,$N$1,'BOOKING 1'!$H:$H,'modelwise month'!A6)</f>
        <v>#REF!</v>
      </c>
      <c r="O6" s="129" t="e">
        <f>COUNTIFS('BOOKING 1'!$A:$A,"DEC",'BOOKING 1'!#REF!,$O$1,'BOOKING 1'!$H:$H,'modelwise month'!A6)</f>
        <v>#REF!</v>
      </c>
      <c r="P6" s="129" t="e">
        <f>COUNTIFS('BOOKING 1'!$A:$A,"DEC",'BOOKING 1'!#REF!,$P$1,'BOOKING 1'!$H:$H,'modelwise month'!A6)</f>
        <v>#REF!</v>
      </c>
      <c r="Q6" s="129" t="e">
        <f>COUNTIFS('BOOKING 1'!$A:$A,"DEC",'BOOKING 1'!#REF!,$Q$1,'BOOKING 1'!$H:$H,'modelwise month'!A6)</f>
        <v>#REF!</v>
      </c>
      <c r="R6" s="129" t="e">
        <f>COUNTIFS('BOOKING 1'!$A:$A,"DEC",'BOOKING 1'!#REF!,$R$1,'BOOKING 1'!$H:$H,'modelwise month'!A6)</f>
        <v>#REF!</v>
      </c>
      <c r="S6" s="11" t="e">
        <f>SUM(D6:R6)</f>
        <v>#REF!</v>
      </c>
    </row>
    <row r="7" spans="1:19" ht="15" x14ac:dyDescent="0.25">
      <c r="A7" s="81" t="s">
        <v>595</v>
      </c>
      <c r="B7" s="129" t="e">
        <f t="shared" ref="B7" si="0">SUM(B3:B6)</f>
        <v>#REF!</v>
      </c>
      <c r="C7" s="129" t="e">
        <f t="shared" ref="C7" si="1">SUM(C3:C6)</f>
        <v>#REF!</v>
      </c>
      <c r="D7" s="129" t="e">
        <f>SUM(D3:D6)</f>
        <v>#REF!</v>
      </c>
      <c r="E7" s="129" t="e">
        <f t="shared" ref="E7:S7" si="2">SUM(E3:E6)</f>
        <v>#REF!</v>
      </c>
      <c r="F7" s="129" t="e">
        <f t="shared" si="2"/>
        <v>#REF!</v>
      </c>
      <c r="G7" s="129" t="e">
        <f t="shared" ref="G7" si="3">SUM(G3:G6)</f>
        <v>#REF!</v>
      </c>
      <c r="H7" s="129" t="e">
        <f t="shared" ref="H7" si="4">SUM(H3:H6)</f>
        <v>#REF!</v>
      </c>
      <c r="I7" s="129" t="e">
        <f t="shared" ref="I7" si="5">SUM(I3:I6)</f>
        <v>#REF!</v>
      </c>
      <c r="J7" s="129" t="e">
        <f t="shared" ref="J7" si="6">SUM(J3:J6)</f>
        <v>#REF!</v>
      </c>
      <c r="K7" s="129" t="e">
        <f t="shared" si="2"/>
        <v>#REF!</v>
      </c>
      <c r="L7" s="129" t="e">
        <f t="shared" si="2"/>
        <v>#REF!</v>
      </c>
      <c r="M7" s="129" t="e">
        <f>COUNTIFS('BOOKING 1'!$A:$A,"DEC",'BOOKING 1'!#REF!,$M$1,'BOOKING 1'!$H:$H,'modelwise month'!A7)</f>
        <v>#REF!</v>
      </c>
      <c r="N7" s="129" t="e">
        <f t="shared" si="2"/>
        <v>#REF!</v>
      </c>
      <c r="O7" s="129" t="e">
        <f t="shared" si="2"/>
        <v>#REF!</v>
      </c>
      <c r="P7" s="129" t="e">
        <f t="shared" si="2"/>
        <v>#REF!</v>
      </c>
      <c r="Q7" s="129" t="e">
        <f t="shared" si="2"/>
        <v>#REF!</v>
      </c>
      <c r="R7" s="129" t="e">
        <f t="shared" si="2"/>
        <v>#REF!</v>
      </c>
      <c r="S7" s="11" t="e">
        <f t="shared" si="2"/>
        <v>#REF!</v>
      </c>
    </row>
    <row r="8" spans="1:19" ht="15" x14ac:dyDescent="0.25">
      <c r="A8" s="345" t="s">
        <v>684</v>
      </c>
      <c r="B8" s="346"/>
      <c r="C8" s="346"/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346"/>
    </row>
    <row r="9" spans="1:19" ht="15" x14ac:dyDescent="0.25">
      <c r="A9" s="28" t="s">
        <v>37</v>
      </c>
      <c r="B9" s="129" t="e">
        <f>COUNTIFS('BOOKING 1'!$A:$A,"DEC",'BOOKING 1'!#REF!,#REF!,'BOOKING 1'!$H:$H,'modelwise month'!#REF!)</f>
        <v>#REF!</v>
      </c>
      <c r="C9" s="129" t="e">
        <f>COUNTIFS('BOOKING 1'!$A:$A,"DEC",'BOOKING 1'!#REF!,#REF!,'BOOKING 1'!$H:$H,'modelwise month'!#REF!)</f>
        <v>#REF!</v>
      </c>
      <c r="D9" s="129" t="e">
        <f>COUNTIFS('BOOKING 1'!$A:$A,"DEC",'BOOKING 1'!#REF!,$D$1,'BOOKING 1'!$H:$H,'modelwise month'!A9)</f>
        <v>#REF!</v>
      </c>
      <c r="E9" s="129" t="e">
        <f>COUNTIFS('BOOKING 1'!$A:$A,"DEC",'BOOKING 1'!#REF!,$E$1,'BOOKING 1'!$H:$H,'modelwise month'!A9)</f>
        <v>#REF!</v>
      </c>
      <c r="F9" s="129" t="e">
        <f>COUNTIFS('BOOKING 1'!$A:$A,"DEC",'BOOKING 1'!#REF!,$F$1,'BOOKING 1'!$H:$H,'modelwise month'!A9)</f>
        <v>#REF!</v>
      </c>
      <c r="G9" s="129" t="e">
        <f>COUNTIFS('BOOKING 1'!$A:$A,"DEC",'BOOKING 1'!#REF!,#REF!,'BOOKING 1'!$H:$H,'modelwise month'!#REF!)</f>
        <v>#REF!</v>
      </c>
      <c r="H9" s="129" t="e">
        <f>COUNTIFS('BOOKING 1'!$A:$A,"DEC",'BOOKING 1'!#REF!,#REF!,'BOOKING 1'!$H:$H,'modelwise month'!#REF!)</f>
        <v>#REF!</v>
      </c>
      <c r="I9" s="129" t="e">
        <f>COUNTIFS('BOOKING 1'!$A:$A,"DEC",'BOOKING 1'!#REF!,#REF!,'BOOKING 1'!$H:$H,'modelwise month'!#REF!)</f>
        <v>#REF!</v>
      </c>
      <c r="J9" s="129" t="e">
        <f>COUNTIFS('BOOKING 1'!$A:$A,"DEC",'BOOKING 1'!#REF!,#REF!,'BOOKING 1'!$H:$H,'modelwise month'!#REF!)</f>
        <v>#REF!</v>
      </c>
      <c r="K9" s="129" t="e">
        <f>COUNTIFS('BOOKING 1'!$A:$A,"DEC",'BOOKING 1'!#REF!,#REF!,'BOOKING 1'!$H:$H,'modelwise month'!#REF!)</f>
        <v>#REF!</v>
      </c>
      <c r="L9" s="129" t="e">
        <f>COUNTIFS('BOOKING 1'!$A:$A,"DEC",'BOOKING 1'!#REF!,$L$1,'BOOKING 1'!$H:$H,'modelwise month'!A9)</f>
        <v>#REF!</v>
      </c>
      <c r="M9" s="129" t="e">
        <f>COUNTIFS('BOOKING 1'!$A:$A,"DEC",'BOOKING 1'!#REF!,$M$1,'BOOKING 1'!$H:$H,'modelwise month'!A9)</f>
        <v>#REF!</v>
      </c>
      <c r="N9" s="129" t="e">
        <f>COUNTIFS('BOOKING 1'!$A:$A,"DEC",'BOOKING 1'!#REF!,$N$1,'BOOKING 1'!$H:$H,'modelwise month'!A9)</f>
        <v>#REF!</v>
      </c>
      <c r="O9" s="129" t="e">
        <f>COUNTIFS('BOOKING 1'!$A:$A,"DEC",'BOOKING 1'!#REF!,$O$1,'BOOKING 1'!$H:$H,'modelwise month'!A9)</f>
        <v>#REF!</v>
      </c>
      <c r="P9" s="129" t="e">
        <f>COUNTIFS('BOOKING 1'!$A:$A,"DEC",'BOOKING 1'!#REF!,$P$1,'BOOKING 1'!$H:$H,'modelwise month'!A9)</f>
        <v>#REF!</v>
      </c>
      <c r="Q9" s="129" t="e">
        <f>COUNTIFS('BOOKING 1'!$A:$A,"DEC",'BOOKING 1'!#REF!,$Q$1,'BOOKING 1'!$H:$H,'modelwise month'!A9)</f>
        <v>#REF!</v>
      </c>
      <c r="R9" s="129" t="e">
        <f>COUNTIFS('BOOKING 1'!$A:$A,"DEC",'BOOKING 1'!#REF!,$R$1,'BOOKING 1'!$H:$H,'modelwise month'!A9)</f>
        <v>#REF!</v>
      </c>
      <c r="S9" s="11" t="e">
        <f>SUM(D9:R9)</f>
        <v>#REF!</v>
      </c>
    </row>
    <row r="10" spans="1:19" ht="15" x14ac:dyDescent="0.25">
      <c r="A10" s="28" t="s">
        <v>32</v>
      </c>
      <c r="B10" s="129" t="e">
        <f>COUNTIFS('BOOKING 1'!$A:$A,"DEC",'BOOKING 1'!#REF!,#REF!,'BOOKING 1'!$H:$H,'modelwise month'!#REF!)</f>
        <v>#REF!</v>
      </c>
      <c r="C10" s="129" t="e">
        <f>COUNTIFS('BOOKING 1'!$A:$A,"DEC",'BOOKING 1'!#REF!,#REF!,'BOOKING 1'!$H:$H,'modelwise month'!#REF!)</f>
        <v>#REF!</v>
      </c>
      <c r="D10" s="129" t="e">
        <f>COUNTIFS('BOOKING 1'!$A:$A,"DEC",'BOOKING 1'!#REF!,$D$1,'BOOKING 1'!$H:$H,'modelwise month'!A10)</f>
        <v>#REF!</v>
      </c>
      <c r="E10" s="129" t="e">
        <f>COUNTIFS('BOOKING 1'!$A:$A,"DEC",'BOOKING 1'!#REF!,$E$1,'BOOKING 1'!$H:$H,'modelwise month'!A10)</f>
        <v>#REF!</v>
      </c>
      <c r="F10" s="129" t="e">
        <f>COUNTIFS('BOOKING 1'!$A:$A,"DEC",'BOOKING 1'!#REF!,$F$1,'BOOKING 1'!$H:$H,'modelwise month'!A10)</f>
        <v>#REF!</v>
      </c>
      <c r="G10" s="129" t="e">
        <f>COUNTIFS('BOOKING 1'!$A:$A,"DEC",'BOOKING 1'!#REF!,#REF!,'BOOKING 1'!$H:$H,'modelwise month'!#REF!)</f>
        <v>#REF!</v>
      </c>
      <c r="H10" s="129" t="e">
        <f>COUNTIFS('BOOKING 1'!$A:$A,"DEC",'BOOKING 1'!#REF!,#REF!,'BOOKING 1'!$H:$H,'modelwise month'!#REF!)</f>
        <v>#REF!</v>
      </c>
      <c r="I10" s="129" t="e">
        <f>COUNTIFS('BOOKING 1'!$A:$A,"DEC",'BOOKING 1'!#REF!,#REF!,'BOOKING 1'!$H:$H,'modelwise month'!#REF!)</f>
        <v>#REF!</v>
      </c>
      <c r="J10" s="129" t="e">
        <f>COUNTIFS('BOOKING 1'!$A:$A,"DEC",'BOOKING 1'!#REF!,#REF!,'BOOKING 1'!$H:$H,'modelwise month'!#REF!)</f>
        <v>#REF!</v>
      </c>
      <c r="K10" s="129" t="e">
        <f>COUNTIFS('BOOKING 1'!$A:$A,"DEC",'BOOKING 1'!#REF!,#REF!,'BOOKING 1'!$H:$H,'modelwise month'!#REF!)</f>
        <v>#REF!</v>
      </c>
      <c r="L10" s="129" t="e">
        <f>COUNTIFS('BOOKING 1'!$A:$A,"DEC",'BOOKING 1'!#REF!,$L$1,'BOOKING 1'!$H:$H,'modelwise month'!A10)</f>
        <v>#REF!</v>
      </c>
      <c r="M10" s="129" t="e">
        <f>COUNTIFS('BOOKING 1'!$A:$A,"DEC",'BOOKING 1'!#REF!,$M$1,'BOOKING 1'!$H:$H,'modelwise month'!A10)</f>
        <v>#REF!</v>
      </c>
      <c r="N10" s="129" t="e">
        <f>COUNTIFS('BOOKING 1'!$A:$A,"DEC",'BOOKING 1'!#REF!,$N$1,'BOOKING 1'!$H:$H,'modelwise month'!A10)</f>
        <v>#REF!</v>
      </c>
      <c r="O10" s="129" t="e">
        <f>COUNTIFS('BOOKING 1'!$A:$A,"DEC",'BOOKING 1'!#REF!,$O$1,'BOOKING 1'!$H:$H,'modelwise month'!A10)</f>
        <v>#REF!</v>
      </c>
      <c r="P10" s="129" t="e">
        <f>COUNTIFS('BOOKING 1'!$A:$A,"DEC",'BOOKING 1'!#REF!,$P$1,'BOOKING 1'!$H:$H,'modelwise month'!A10)</f>
        <v>#REF!</v>
      </c>
      <c r="Q10" s="129" t="e">
        <f>COUNTIFS('BOOKING 1'!$A:$A,"DEC",'BOOKING 1'!#REF!,$Q$1,'BOOKING 1'!$H:$H,'modelwise month'!A10)</f>
        <v>#REF!</v>
      </c>
      <c r="R10" s="129" t="e">
        <f>COUNTIFS('BOOKING 1'!$A:$A,"DEC",'BOOKING 1'!#REF!,$R$1,'BOOKING 1'!$H:$H,'modelwise month'!A10)</f>
        <v>#REF!</v>
      </c>
      <c r="S10" s="11" t="e">
        <f>SUM(D10:R10)</f>
        <v>#REF!</v>
      </c>
    </row>
    <row r="11" spans="1:19" ht="15" x14ac:dyDescent="0.25">
      <c r="A11" s="28" t="s">
        <v>82</v>
      </c>
      <c r="B11" s="129" t="e">
        <f>COUNTIFS('BOOKING 1'!$A:$A,"DEC",'BOOKING 1'!#REF!,#REF!,'BOOKING 1'!$H:$H,'modelwise month'!#REF!)</f>
        <v>#REF!</v>
      </c>
      <c r="C11" s="129" t="e">
        <f>COUNTIFS('BOOKING 1'!$A:$A,"DEC",'BOOKING 1'!#REF!,#REF!,'BOOKING 1'!$H:$H,'modelwise month'!#REF!)</f>
        <v>#REF!</v>
      </c>
      <c r="D11" s="129" t="e">
        <f>COUNTIFS('BOOKING 1'!$A:$A,"DEC",'BOOKING 1'!#REF!,$D$1,'BOOKING 1'!$H:$H,'modelwise month'!A11)</f>
        <v>#REF!</v>
      </c>
      <c r="E11" s="129" t="e">
        <f>COUNTIFS('BOOKING 1'!$A:$A,"DEC",'BOOKING 1'!#REF!,$E$1,'BOOKING 1'!$H:$H,'modelwise month'!A11)</f>
        <v>#REF!</v>
      </c>
      <c r="F11" s="129" t="e">
        <f>COUNTIFS('BOOKING 1'!$A:$A,"DEC",'BOOKING 1'!#REF!,$F$1,'BOOKING 1'!$H:$H,'modelwise month'!A11)</f>
        <v>#REF!</v>
      </c>
      <c r="G11" s="129" t="e">
        <f>COUNTIFS('BOOKING 1'!$A:$A,"DEC",'BOOKING 1'!#REF!,#REF!,'BOOKING 1'!$H:$H,'modelwise month'!#REF!)</f>
        <v>#REF!</v>
      </c>
      <c r="H11" s="129" t="e">
        <f>COUNTIFS('BOOKING 1'!$A:$A,"DEC",'BOOKING 1'!#REF!,#REF!,'BOOKING 1'!$H:$H,'modelwise month'!#REF!)</f>
        <v>#REF!</v>
      </c>
      <c r="I11" s="129" t="e">
        <f>COUNTIFS('BOOKING 1'!$A:$A,"DEC",'BOOKING 1'!#REF!,#REF!,'BOOKING 1'!$H:$H,'modelwise month'!#REF!)</f>
        <v>#REF!</v>
      </c>
      <c r="J11" s="129" t="e">
        <f>COUNTIFS('BOOKING 1'!$A:$A,"DEC",'BOOKING 1'!#REF!,#REF!,'BOOKING 1'!$H:$H,'modelwise month'!#REF!)</f>
        <v>#REF!</v>
      </c>
      <c r="K11" s="129" t="e">
        <f>COUNTIFS('BOOKING 1'!$A:$A,"DEC",'BOOKING 1'!#REF!,#REF!,'BOOKING 1'!$H:$H,'modelwise month'!#REF!)</f>
        <v>#REF!</v>
      </c>
      <c r="L11" s="129" t="e">
        <f>COUNTIFS('BOOKING 1'!$A:$A,"DEC",'BOOKING 1'!#REF!,$L$1,'BOOKING 1'!$H:$H,'modelwise month'!A11)</f>
        <v>#REF!</v>
      </c>
      <c r="M11" s="129" t="e">
        <f>COUNTIFS('BOOKING 1'!$A:$A,"DEC",'BOOKING 1'!#REF!,$M$1,'BOOKING 1'!$H:$H,'modelwise month'!A11)</f>
        <v>#REF!</v>
      </c>
      <c r="N11" s="129" t="e">
        <f>COUNTIFS('BOOKING 1'!$A:$A,"DEC",'BOOKING 1'!#REF!,$N$1,'BOOKING 1'!$H:$H,'modelwise month'!A11)</f>
        <v>#REF!</v>
      </c>
      <c r="O11" s="129" t="e">
        <f>COUNTIFS('BOOKING 1'!$A:$A,"DEC",'BOOKING 1'!#REF!,$O$1,'BOOKING 1'!$H:$H,'modelwise month'!A11)</f>
        <v>#REF!</v>
      </c>
      <c r="P11" s="129" t="e">
        <f>COUNTIFS('BOOKING 1'!$A:$A,"DEC",'BOOKING 1'!#REF!,$P$1,'BOOKING 1'!$H:$H,'modelwise month'!A11)</f>
        <v>#REF!</v>
      </c>
      <c r="Q11" s="129" t="e">
        <f>COUNTIFS('BOOKING 1'!$A:$A,"DEC",'BOOKING 1'!#REF!,$Q$1,'BOOKING 1'!$H:$H,'modelwise month'!A11)</f>
        <v>#REF!</v>
      </c>
      <c r="R11" s="129" t="e">
        <f>COUNTIFS('BOOKING 1'!$A:$A,"DEC",'BOOKING 1'!#REF!,$R$1,'BOOKING 1'!$H:$H,'modelwise month'!A11)</f>
        <v>#REF!</v>
      </c>
      <c r="S11" s="11" t="e">
        <f>SUM(D11:R11)</f>
        <v>#REF!</v>
      </c>
    </row>
    <row r="12" spans="1:19" ht="15" x14ac:dyDescent="0.25">
      <c r="A12" s="28" t="s">
        <v>686</v>
      </c>
      <c r="B12" s="129" t="e">
        <f>COUNTIFS('BOOKING 1'!$A:$A,"DEC",'BOOKING 1'!#REF!,#REF!,'BOOKING 1'!$H:$H,'modelwise month'!#REF!)</f>
        <v>#REF!</v>
      </c>
      <c r="C12" s="129" t="e">
        <f>COUNTIFS('BOOKING 1'!$A:$A,"DEC",'BOOKING 1'!#REF!,#REF!,'BOOKING 1'!$H:$H,'modelwise month'!#REF!)</f>
        <v>#REF!</v>
      </c>
      <c r="D12" s="129" t="e">
        <f>COUNTIFS('BOOKING 1'!$A:$A,"DEC",'BOOKING 1'!#REF!,$D$1,'BOOKING 1'!$H:$H,'modelwise month'!A12)</f>
        <v>#REF!</v>
      </c>
      <c r="E12" s="129" t="e">
        <f>COUNTIFS('BOOKING 1'!$A:$A,"DEC",'BOOKING 1'!#REF!,$E$1,'BOOKING 1'!$H:$H,'modelwise month'!A12)</f>
        <v>#REF!</v>
      </c>
      <c r="F12" s="129" t="e">
        <f>COUNTIFS('BOOKING 1'!$A:$A,"DEC",'BOOKING 1'!#REF!,$F$1,'BOOKING 1'!$H:$H,'modelwise month'!A12)</f>
        <v>#REF!</v>
      </c>
      <c r="G12" s="129" t="e">
        <f>COUNTIFS('BOOKING 1'!$A:$A,"DEC",'BOOKING 1'!#REF!,#REF!,'BOOKING 1'!$H:$H,'modelwise month'!#REF!)</f>
        <v>#REF!</v>
      </c>
      <c r="H12" s="129" t="e">
        <f>COUNTIFS('BOOKING 1'!$A:$A,"DEC",'BOOKING 1'!#REF!,#REF!,'BOOKING 1'!$H:$H,'modelwise month'!#REF!)</f>
        <v>#REF!</v>
      </c>
      <c r="I12" s="129" t="e">
        <f>COUNTIFS('BOOKING 1'!$A:$A,"DEC",'BOOKING 1'!#REF!,#REF!,'BOOKING 1'!$H:$H,'modelwise month'!#REF!)</f>
        <v>#REF!</v>
      </c>
      <c r="J12" s="129" t="e">
        <f>COUNTIFS('BOOKING 1'!$A:$A,"DEC",'BOOKING 1'!#REF!,#REF!,'BOOKING 1'!$H:$H,'modelwise month'!#REF!)</f>
        <v>#REF!</v>
      </c>
      <c r="K12" s="129" t="e">
        <f>COUNTIFS('BOOKING 1'!$A:$A,"DEC",'BOOKING 1'!#REF!,#REF!,'BOOKING 1'!$H:$H,'modelwise month'!#REF!)</f>
        <v>#REF!</v>
      </c>
      <c r="L12" s="129" t="e">
        <f>COUNTIFS('BOOKING 1'!$A:$A,"DEC",'BOOKING 1'!#REF!,$L$1,'BOOKING 1'!$H:$H,'modelwise month'!A12)</f>
        <v>#REF!</v>
      </c>
      <c r="M12" s="129" t="e">
        <f>COUNTIFS('BOOKING 1'!$A:$A,"DEC",'BOOKING 1'!#REF!,$M$1,'BOOKING 1'!$H:$H,'modelwise month'!A12)</f>
        <v>#REF!</v>
      </c>
      <c r="N12" s="129" t="e">
        <f>COUNTIFS('BOOKING 1'!$A:$A,"DEC",'BOOKING 1'!#REF!,$N$1,'BOOKING 1'!$H:$H,'modelwise month'!A12)</f>
        <v>#REF!</v>
      </c>
      <c r="O12" s="129" t="e">
        <f>COUNTIFS('BOOKING 1'!$A:$A,"DEC",'BOOKING 1'!#REF!,$O$1,'BOOKING 1'!$H:$H,'modelwise month'!A12)</f>
        <v>#REF!</v>
      </c>
      <c r="P12" s="129" t="e">
        <f>COUNTIFS('BOOKING 1'!$A:$A,"DEC",'BOOKING 1'!#REF!,$P$1,'BOOKING 1'!$H:$H,'modelwise month'!A12)</f>
        <v>#REF!</v>
      </c>
      <c r="Q12" s="129" t="e">
        <f>COUNTIFS('BOOKING 1'!$A:$A,"DEC",'BOOKING 1'!#REF!,$Q$1,'BOOKING 1'!$H:$H,'modelwise month'!A12)</f>
        <v>#REF!</v>
      </c>
      <c r="R12" s="129" t="e">
        <f>COUNTIFS('BOOKING 1'!$A:$A,"DEC",'BOOKING 1'!#REF!,$R$1,'BOOKING 1'!$H:$H,'modelwise month'!A12)</f>
        <v>#REF!</v>
      </c>
      <c r="S12" s="11" t="e">
        <f>SUM(D12:R12)</f>
        <v>#REF!</v>
      </c>
    </row>
    <row r="13" spans="1:19" ht="15" x14ac:dyDescent="0.25">
      <c r="A13" s="28" t="s">
        <v>3447</v>
      </c>
      <c r="B13" s="129" t="e">
        <f>COUNTIFS('BOOKING 1'!$A:$A,"DEC",'BOOKING 1'!#REF!,#REF!,'BOOKING 1'!$H:$H,'modelwise month'!#REF!)</f>
        <v>#REF!</v>
      </c>
      <c r="C13" s="129" t="e">
        <f>COUNTIFS('BOOKING 1'!$A:$A,"DEC",'BOOKING 1'!#REF!,#REF!,'BOOKING 1'!$H:$H,'modelwise month'!#REF!)</f>
        <v>#REF!</v>
      </c>
      <c r="D13" s="129" t="e">
        <f>COUNTIFS('BOOKING 1'!$A:$A,"DEC",'BOOKING 1'!#REF!,$D$1,'BOOKING 1'!$H:$H,'modelwise month'!A13)</f>
        <v>#REF!</v>
      </c>
      <c r="E13" s="129" t="e">
        <f>COUNTIFS('BOOKING 1'!$A:$A,"DEC",'BOOKING 1'!#REF!,$E$1,'BOOKING 1'!$H:$H,'modelwise month'!A13)</f>
        <v>#REF!</v>
      </c>
      <c r="F13" s="129" t="e">
        <f>COUNTIFS('BOOKING 1'!$A:$A,"DEC",'BOOKING 1'!#REF!,$F$1,'BOOKING 1'!$H:$H,'modelwise month'!A13)</f>
        <v>#REF!</v>
      </c>
      <c r="G13" s="129" t="e">
        <f>COUNTIFS('BOOKING 1'!$A:$A,"DEC",'BOOKING 1'!#REF!,#REF!,'BOOKING 1'!$H:$H,'modelwise month'!#REF!)</f>
        <v>#REF!</v>
      </c>
      <c r="H13" s="129" t="e">
        <f>COUNTIFS('BOOKING 1'!$A:$A,"DEC",'BOOKING 1'!#REF!,#REF!,'BOOKING 1'!$H:$H,'modelwise month'!#REF!)</f>
        <v>#REF!</v>
      </c>
      <c r="I13" s="129" t="e">
        <f>COUNTIFS('BOOKING 1'!$A:$A,"DEC",'BOOKING 1'!#REF!,#REF!,'BOOKING 1'!$H:$H,'modelwise month'!#REF!)</f>
        <v>#REF!</v>
      </c>
      <c r="J13" s="129" t="e">
        <f>COUNTIFS('BOOKING 1'!$A:$A,"DEC",'BOOKING 1'!#REF!,#REF!,'BOOKING 1'!$H:$H,'modelwise month'!#REF!)</f>
        <v>#REF!</v>
      </c>
      <c r="K13" s="129" t="e">
        <f>COUNTIFS('BOOKING 1'!$A:$A,"DEC",'BOOKING 1'!#REF!,#REF!,'BOOKING 1'!$H:$H,'modelwise month'!#REF!)</f>
        <v>#REF!</v>
      </c>
      <c r="L13" s="129" t="e">
        <f>COUNTIFS('BOOKING 1'!$A:$A,"DEC",'BOOKING 1'!#REF!,$L$1,'BOOKING 1'!$H:$H,'modelwise month'!A13)</f>
        <v>#REF!</v>
      </c>
      <c r="M13" s="129" t="e">
        <f>COUNTIFS('BOOKING 1'!$A:$A,"DEC",'BOOKING 1'!#REF!,$M$1,'BOOKING 1'!$H:$H,'modelwise month'!A13)</f>
        <v>#REF!</v>
      </c>
      <c r="N13" s="129" t="e">
        <f>COUNTIFS('BOOKING 1'!$A:$A,"DEC",'BOOKING 1'!#REF!,$N$1,'BOOKING 1'!$H:$H,'modelwise month'!A13)</f>
        <v>#REF!</v>
      </c>
      <c r="O13" s="129" t="e">
        <f>COUNTIFS('BOOKING 1'!$A:$A,"DEC",'BOOKING 1'!#REF!,$O$1,'BOOKING 1'!$H:$H,'modelwise month'!A13)</f>
        <v>#REF!</v>
      </c>
      <c r="P13" s="129" t="e">
        <f>COUNTIFS('BOOKING 1'!$A:$A,"DEC",'BOOKING 1'!#REF!,$P$1,'BOOKING 1'!$H:$H,'modelwise month'!A13)</f>
        <v>#REF!</v>
      </c>
      <c r="Q13" s="129" t="e">
        <f>COUNTIFS('BOOKING 1'!$A:$A,"DEC",'BOOKING 1'!#REF!,$Q$1,'BOOKING 1'!$H:$H,'modelwise month'!A13)</f>
        <v>#REF!</v>
      </c>
      <c r="R13" s="129" t="e">
        <f>COUNTIFS('BOOKING 1'!$A:$A,"DEC",'BOOKING 1'!#REF!,$R$1,'BOOKING 1'!$H:$H,'modelwise month'!A13)</f>
        <v>#REF!</v>
      </c>
      <c r="S13" s="11" t="e">
        <f>SUM(D13:R13)</f>
        <v>#REF!</v>
      </c>
    </row>
    <row r="14" spans="1:19" ht="15" x14ac:dyDescent="0.25">
      <c r="A14" s="81" t="s">
        <v>684</v>
      </c>
      <c r="B14" s="129" t="e">
        <f t="shared" ref="B14" si="7">SUM(B8:B13)</f>
        <v>#REF!</v>
      </c>
      <c r="C14" s="129" t="e">
        <f t="shared" ref="C14" si="8">SUM(C8:C13)</f>
        <v>#REF!</v>
      </c>
      <c r="D14" s="129" t="e">
        <f>SUM(D8:D13)</f>
        <v>#REF!</v>
      </c>
      <c r="E14" s="129" t="e">
        <f t="shared" ref="E14:S14" si="9">SUM(E8:E13)</f>
        <v>#REF!</v>
      </c>
      <c r="F14" s="129" t="e">
        <f t="shared" si="9"/>
        <v>#REF!</v>
      </c>
      <c r="G14" s="129" t="e">
        <f t="shared" ref="G14" si="10">SUM(G8:G13)</f>
        <v>#REF!</v>
      </c>
      <c r="H14" s="129" t="e">
        <f t="shared" ref="H14" si="11">SUM(H8:H13)</f>
        <v>#REF!</v>
      </c>
      <c r="I14" s="129" t="e">
        <f t="shared" ref="I14" si="12">SUM(I8:I13)</f>
        <v>#REF!</v>
      </c>
      <c r="J14" s="129" t="e">
        <f t="shared" ref="J14" si="13">SUM(J8:J13)</f>
        <v>#REF!</v>
      </c>
      <c r="K14" s="129" t="e">
        <f t="shared" si="9"/>
        <v>#REF!</v>
      </c>
      <c r="L14" s="129" t="e">
        <f t="shared" si="9"/>
        <v>#REF!</v>
      </c>
      <c r="M14" s="129" t="e">
        <f>COUNTIFS('BOOKING 1'!$A:$A,"DEC",'BOOKING 1'!#REF!,$M$1,'BOOKING 1'!$H:$H,'modelwise month'!A14)</f>
        <v>#REF!</v>
      </c>
      <c r="N14" s="129" t="e">
        <f t="shared" si="9"/>
        <v>#REF!</v>
      </c>
      <c r="O14" s="129" t="e">
        <f t="shared" si="9"/>
        <v>#REF!</v>
      </c>
      <c r="P14" s="129" t="e">
        <f t="shared" si="9"/>
        <v>#REF!</v>
      </c>
      <c r="Q14" s="129" t="e">
        <f t="shared" si="9"/>
        <v>#REF!</v>
      </c>
      <c r="R14" s="129" t="e">
        <f t="shared" si="9"/>
        <v>#REF!</v>
      </c>
      <c r="S14" s="11" t="e">
        <f t="shared" si="9"/>
        <v>#REF!</v>
      </c>
    </row>
    <row r="15" spans="1:19" ht="15" x14ac:dyDescent="0.25">
      <c r="A15" s="345" t="s">
        <v>217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  <c r="P15" s="346"/>
      <c r="Q15" s="346"/>
      <c r="R15" s="346"/>
      <c r="S15" s="346"/>
    </row>
    <row r="16" spans="1:19" ht="15" x14ac:dyDescent="0.25">
      <c r="A16" s="90" t="s">
        <v>92</v>
      </c>
      <c r="B16" s="129" t="e">
        <f>COUNTIFS('BOOKING 1'!$A:$A,"DEC",'BOOKING 1'!#REF!,#REF!,'BOOKING 1'!$H:$H,'modelwise month'!#REF!)</f>
        <v>#REF!</v>
      </c>
      <c r="C16" s="129" t="e">
        <f>COUNTIFS('BOOKING 1'!$A:$A,"DEC",'BOOKING 1'!#REF!,#REF!,'BOOKING 1'!$H:$H,'modelwise month'!#REF!)</f>
        <v>#REF!</v>
      </c>
      <c r="D16" s="129" t="e">
        <f>COUNTIFS('BOOKING 1'!$A:$A,"DEC",'BOOKING 1'!#REF!,$D$1,'BOOKING 1'!$H:$H,'modelwise month'!A16)</f>
        <v>#REF!</v>
      </c>
      <c r="E16" s="129" t="e">
        <f>COUNTIFS('BOOKING 1'!$A:$A,"DEC",'BOOKING 1'!#REF!,$E$1,'BOOKING 1'!$H:$H,'modelwise month'!A16)</f>
        <v>#REF!</v>
      </c>
      <c r="F16" s="129" t="e">
        <f>COUNTIFS('BOOKING 1'!$A:$A,"DEC",'BOOKING 1'!#REF!,$F$1,'BOOKING 1'!$H:$H,'modelwise month'!A16)</f>
        <v>#REF!</v>
      </c>
      <c r="G16" s="129" t="e">
        <f>COUNTIFS('BOOKING 1'!$A:$A,"DEC",'BOOKING 1'!#REF!,#REF!,'BOOKING 1'!$H:$H,'modelwise month'!#REF!)</f>
        <v>#REF!</v>
      </c>
      <c r="H16" s="129" t="e">
        <f>COUNTIFS('BOOKING 1'!$A:$A,"DEC",'BOOKING 1'!#REF!,#REF!,'BOOKING 1'!$H:$H,'modelwise month'!#REF!)</f>
        <v>#REF!</v>
      </c>
      <c r="I16" s="129" t="e">
        <f>COUNTIFS('BOOKING 1'!$A:$A,"DEC",'BOOKING 1'!#REF!,#REF!,'BOOKING 1'!$H:$H,'modelwise month'!#REF!)</f>
        <v>#REF!</v>
      </c>
      <c r="J16" s="129" t="e">
        <f>COUNTIFS('BOOKING 1'!$A:$A,"DEC",'BOOKING 1'!#REF!,#REF!,'BOOKING 1'!$H:$H,'modelwise month'!#REF!)</f>
        <v>#REF!</v>
      </c>
      <c r="K16" s="129" t="e">
        <f>COUNTIFS('BOOKING 1'!$A:$A,"DEC",'BOOKING 1'!#REF!,#REF!,'BOOKING 1'!$H:$H,'modelwise month'!#REF!)</f>
        <v>#REF!</v>
      </c>
      <c r="L16" s="129" t="e">
        <f>COUNTIFS('BOOKING 1'!$A:$A,"DEC",'BOOKING 1'!#REF!,$L$1,'BOOKING 1'!$H:$H,'modelwise month'!A16)</f>
        <v>#REF!</v>
      </c>
      <c r="M16" s="129" t="e">
        <f>COUNTIFS('BOOKING 1'!$A:$A,"DEC",'BOOKING 1'!#REF!,$M$1,'BOOKING 1'!$H:$H,'modelwise month'!A16)</f>
        <v>#REF!</v>
      </c>
      <c r="N16" s="129" t="e">
        <f>COUNTIFS('BOOKING 1'!$A:$A,"DEC",'BOOKING 1'!#REF!,$N$1,'BOOKING 1'!$H:$H,'modelwise month'!A16)</f>
        <v>#REF!</v>
      </c>
      <c r="O16" s="129" t="e">
        <f>COUNTIFS('BOOKING 1'!$A:$A,"DEC",'BOOKING 1'!#REF!,$O$1,'BOOKING 1'!$H:$H,'modelwise month'!A16)</f>
        <v>#REF!</v>
      </c>
      <c r="P16" s="129" t="e">
        <f>COUNTIFS('BOOKING 1'!$A:$A,"DEC",'BOOKING 1'!#REF!,$P$1,'BOOKING 1'!$H:$H,'modelwise month'!A16)</f>
        <v>#REF!</v>
      </c>
      <c r="Q16" s="129" t="e">
        <f>COUNTIFS('BOOKING 1'!$A:$A,"DEC",'BOOKING 1'!#REF!,$Q$1,'BOOKING 1'!$H:$H,'modelwise month'!A16)</f>
        <v>#REF!</v>
      </c>
      <c r="R16" s="129" t="e">
        <f>COUNTIFS('BOOKING 1'!$A:$A,"DEC",'BOOKING 1'!#REF!,$R$1,'BOOKING 1'!$H:$H,'modelwise month'!A16)</f>
        <v>#REF!</v>
      </c>
      <c r="S16" s="11" t="e">
        <f>SUM(D16:R16)</f>
        <v>#REF!</v>
      </c>
    </row>
    <row r="17" spans="1:19" ht="15" x14ac:dyDescent="0.25">
      <c r="A17" s="90" t="s">
        <v>50</v>
      </c>
      <c r="B17" s="129" t="e">
        <f>COUNTIFS('BOOKING 1'!$A:$A,"DEC",'BOOKING 1'!#REF!,#REF!,'BOOKING 1'!$H:$H,'modelwise month'!#REF!)</f>
        <v>#REF!</v>
      </c>
      <c r="C17" s="129" t="e">
        <f>COUNTIFS('BOOKING 1'!$A:$A,"DEC",'BOOKING 1'!#REF!,#REF!,'BOOKING 1'!$H:$H,'modelwise month'!#REF!)</f>
        <v>#REF!</v>
      </c>
      <c r="D17" s="129" t="e">
        <f>COUNTIFS('BOOKING 1'!$A:$A,"DEC",'BOOKING 1'!#REF!,$D$1,'BOOKING 1'!$H:$H,'modelwise month'!A17)</f>
        <v>#REF!</v>
      </c>
      <c r="E17" s="129" t="e">
        <f>COUNTIFS('BOOKING 1'!$A:$A,"DEC",'BOOKING 1'!#REF!,$E$1,'BOOKING 1'!$H:$H,'modelwise month'!A17)</f>
        <v>#REF!</v>
      </c>
      <c r="F17" s="129" t="e">
        <f>COUNTIFS('BOOKING 1'!$A:$A,"DEC",'BOOKING 1'!#REF!,$F$1,'BOOKING 1'!$H:$H,'modelwise month'!A17)</f>
        <v>#REF!</v>
      </c>
      <c r="G17" s="129" t="e">
        <f>COUNTIFS('BOOKING 1'!$A:$A,"DEC",'BOOKING 1'!#REF!,#REF!,'BOOKING 1'!$H:$H,'modelwise month'!#REF!)</f>
        <v>#REF!</v>
      </c>
      <c r="H17" s="129" t="e">
        <f>COUNTIFS('BOOKING 1'!$A:$A,"DEC",'BOOKING 1'!#REF!,#REF!,'BOOKING 1'!$H:$H,'modelwise month'!#REF!)</f>
        <v>#REF!</v>
      </c>
      <c r="I17" s="129" t="e">
        <f>COUNTIFS('BOOKING 1'!$A:$A,"DEC",'BOOKING 1'!#REF!,#REF!,'BOOKING 1'!$H:$H,'modelwise month'!#REF!)</f>
        <v>#REF!</v>
      </c>
      <c r="J17" s="129" t="e">
        <f>COUNTIFS('BOOKING 1'!$A:$A,"DEC",'BOOKING 1'!#REF!,#REF!,'BOOKING 1'!$H:$H,'modelwise month'!#REF!)</f>
        <v>#REF!</v>
      </c>
      <c r="K17" s="129" t="e">
        <f>COUNTIFS('BOOKING 1'!$A:$A,"DEC",'BOOKING 1'!#REF!,#REF!,'BOOKING 1'!$H:$H,'modelwise month'!#REF!)</f>
        <v>#REF!</v>
      </c>
      <c r="L17" s="129" t="e">
        <f>COUNTIFS('BOOKING 1'!$A:$A,"DEC",'BOOKING 1'!#REF!,$L$1,'BOOKING 1'!$H:$H,'modelwise month'!A17)</f>
        <v>#REF!</v>
      </c>
      <c r="M17" s="129" t="e">
        <f>COUNTIFS('BOOKING 1'!$A:$A,"DEC",'BOOKING 1'!#REF!,$M$1,'BOOKING 1'!$H:$H,'modelwise month'!A17)</f>
        <v>#REF!</v>
      </c>
      <c r="N17" s="129" t="e">
        <f>COUNTIFS('BOOKING 1'!$A:$A,"DEC",'BOOKING 1'!#REF!,$N$1,'BOOKING 1'!$H:$H,'modelwise month'!A17)</f>
        <v>#REF!</v>
      </c>
      <c r="O17" s="129" t="e">
        <f>COUNTIFS('BOOKING 1'!$A:$A,"DEC",'BOOKING 1'!#REF!,$O$1,'BOOKING 1'!$H:$H,'modelwise month'!A17)</f>
        <v>#REF!</v>
      </c>
      <c r="P17" s="129" t="e">
        <f>COUNTIFS('BOOKING 1'!$A:$A,"DEC",'BOOKING 1'!#REF!,$P$1,'BOOKING 1'!$H:$H,'modelwise month'!A17)</f>
        <v>#REF!</v>
      </c>
      <c r="Q17" s="129" t="e">
        <f>COUNTIFS('BOOKING 1'!$A:$A,"DEC",'BOOKING 1'!#REF!,$Q$1,'BOOKING 1'!$H:$H,'modelwise month'!A17)</f>
        <v>#REF!</v>
      </c>
      <c r="R17" s="129" t="e">
        <f>COUNTIFS('BOOKING 1'!$A:$A,"DEC",'BOOKING 1'!#REF!,$R$1,'BOOKING 1'!$H:$H,'modelwise month'!A17)</f>
        <v>#REF!</v>
      </c>
      <c r="S17" s="11" t="e">
        <f>SUM(D17:R17)</f>
        <v>#REF!</v>
      </c>
    </row>
    <row r="18" spans="1:19" ht="15" x14ac:dyDescent="0.25">
      <c r="A18" s="90" t="s">
        <v>25</v>
      </c>
      <c r="B18" s="129" t="e">
        <f>COUNTIFS('BOOKING 1'!$A:$A,"DEC",'BOOKING 1'!#REF!,#REF!,'BOOKING 1'!$H:$H,'modelwise month'!#REF!)</f>
        <v>#REF!</v>
      </c>
      <c r="C18" s="129" t="e">
        <f>COUNTIFS('BOOKING 1'!$A:$A,"DEC",'BOOKING 1'!#REF!,#REF!,'BOOKING 1'!$H:$H,'modelwise month'!#REF!)</f>
        <v>#REF!</v>
      </c>
      <c r="D18" s="129" t="e">
        <f>COUNTIFS('BOOKING 1'!$A:$A,"DEC",'BOOKING 1'!#REF!,$D$1,'BOOKING 1'!$H:$H,'modelwise month'!A18)</f>
        <v>#REF!</v>
      </c>
      <c r="E18" s="129" t="e">
        <f>COUNTIFS('BOOKING 1'!$A:$A,"DEC",'BOOKING 1'!#REF!,$E$1,'BOOKING 1'!$H:$H,'modelwise month'!A18)</f>
        <v>#REF!</v>
      </c>
      <c r="F18" s="129" t="e">
        <f>COUNTIFS('BOOKING 1'!$A:$A,"DEC",'BOOKING 1'!#REF!,$F$1,'BOOKING 1'!$H:$H,'modelwise month'!A18)</f>
        <v>#REF!</v>
      </c>
      <c r="G18" s="129" t="e">
        <f>COUNTIFS('BOOKING 1'!$A:$A,"DEC",'BOOKING 1'!#REF!,#REF!,'BOOKING 1'!$H:$H,'modelwise month'!#REF!)</f>
        <v>#REF!</v>
      </c>
      <c r="H18" s="129" t="e">
        <f>COUNTIFS('BOOKING 1'!$A:$A,"DEC",'BOOKING 1'!#REF!,#REF!,'BOOKING 1'!$H:$H,'modelwise month'!#REF!)</f>
        <v>#REF!</v>
      </c>
      <c r="I18" s="129" t="e">
        <f>COUNTIFS('BOOKING 1'!$A:$A,"DEC",'BOOKING 1'!#REF!,#REF!,'BOOKING 1'!$H:$H,'modelwise month'!#REF!)</f>
        <v>#REF!</v>
      </c>
      <c r="J18" s="129" t="e">
        <f>COUNTIFS('BOOKING 1'!$A:$A,"DEC",'BOOKING 1'!#REF!,#REF!,'BOOKING 1'!$H:$H,'modelwise month'!#REF!)</f>
        <v>#REF!</v>
      </c>
      <c r="K18" s="129" t="e">
        <f>COUNTIFS('BOOKING 1'!$A:$A,"DEC",'BOOKING 1'!#REF!,#REF!,'BOOKING 1'!$H:$H,'modelwise month'!#REF!)</f>
        <v>#REF!</v>
      </c>
      <c r="L18" s="129" t="e">
        <f>COUNTIFS('BOOKING 1'!$A:$A,"DEC",'BOOKING 1'!#REF!,$L$1,'BOOKING 1'!$H:$H,'modelwise month'!A18)</f>
        <v>#REF!</v>
      </c>
      <c r="M18" s="129" t="e">
        <f>COUNTIFS('BOOKING 1'!$A:$A,"DEC",'BOOKING 1'!#REF!,$M$1,'BOOKING 1'!$H:$H,'modelwise month'!A18)</f>
        <v>#REF!</v>
      </c>
      <c r="N18" s="129" t="e">
        <f>COUNTIFS('BOOKING 1'!$A:$A,"DEC",'BOOKING 1'!#REF!,$N$1,'BOOKING 1'!$H:$H,'modelwise month'!A18)</f>
        <v>#REF!</v>
      </c>
      <c r="O18" s="129" t="e">
        <f>COUNTIFS('BOOKING 1'!$A:$A,"DEC",'BOOKING 1'!#REF!,$O$1,'BOOKING 1'!$H:$H,'modelwise month'!A18)</f>
        <v>#REF!</v>
      </c>
      <c r="P18" s="129" t="e">
        <f>COUNTIFS('BOOKING 1'!$A:$A,"DEC",'BOOKING 1'!#REF!,$P$1,'BOOKING 1'!$H:$H,'modelwise month'!A18)</f>
        <v>#REF!</v>
      </c>
      <c r="Q18" s="129" t="e">
        <f>COUNTIFS('BOOKING 1'!$A:$A,"DEC",'BOOKING 1'!#REF!,$Q$1,'BOOKING 1'!$H:$H,'modelwise month'!A18)</f>
        <v>#REF!</v>
      </c>
      <c r="R18" s="129" t="e">
        <f>COUNTIFS('BOOKING 1'!$A:$A,"DEC",'BOOKING 1'!#REF!,$R$1,'BOOKING 1'!$H:$H,'modelwise month'!A18)</f>
        <v>#REF!</v>
      </c>
      <c r="S18" s="11" t="e">
        <f>SUM(D18:R18)</f>
        <v>#REF!</v>
      </c>
    </row>
    <row r="19" spans="1:19" ht="15" x14ac:dyDescent="0.25">
      <c r="A19" s="90" t="s">
        <v>250</v>
      </c>
      <c r="B19" s="129" t="e">
        <f>COUNTIFS('BOOKING 1'!$A:$A,"DEC",'BOOKING 1'!#REF!,#REF!,'BOOKING 1'!$H:$H,'modelwise month'!#REF!)</f>
        <v>#REF!</v>
      </c>
      <c r="C19" s="129" t="e">
        <f>COUNTIFS('BOOKING 1'!$A:$A,"DEC",'BOOKING 1'!#REF!,#REF!,'BOOKING 1'!$H:$H,'modelwise month'!#REF!)</f>
        <v>#REF!</v>
      </c>
      <c r="D19" s="129" t="e">
        <f>COUNTIFS('BOOKING 1'!$A:$A,"DEC",'BOOKING 1'!#REF!,$D$1,'BOOKING 1'!$H:$H,'modelwise month'!A19)</f>
        <v>#REF!</v>
      </c>
      <c r="E19" s="129" t="e">
        <f>COUNTIFS('BOOKING 1'!$A:$A,"DEC",'BOOKING 1'!#REF!,$E$1,'BOOKING 1'!$H:$H,'modelwise month'!A19)</f>
        <v>#REF!</v>
      </c>
      <c r="F19" s="129" t="e">
        <f>COUNTIFS('BOOKING 1'!$A:$A,"DEC",'BOOKING 1'!#REF!,$F$1,'BOOKING 1'!$H:$H,'modelwise month'!A19)</f>
        <v>#REF!</v>
      </c>
      <c r="G19" s="129" t="e">
        <f>COUNTIFS('BOOKING 1'!$A:$A,"DEC",'BOOKING 1'!#REF!,#REF!,'BOOKING 1'!$H:$H,'modelwise month'!#REF!)</f>
        <v>#REF!</v>
      </c>
      <c r="H19" s="129" t="e">
        <f>COUNTIFS('BOOKING 1'!$A:$A,"DEC",'BOOKING 1'!#REF!,#REF!,'BOOKING 1'!$H:$H,'modelwise month'!#REF!)</f>
        <v>#REF!</v>
      </c>
      <c r="I19" s="129" t="e">
        <f>COUNTIFS('BOOKING 1'!$A:$A,"DEC",'BOOKING 1'!#REF!,#REF!,'BOOKING 1'!$H:$H,'modelwise month'!#REF!)</f>
        <v>#REF!</v>
      </c>
      <c r="J19" s="129" t="e">
        <f>COUNTIFS('BOOKING 1'!$A:$A,"DEC",'BOOKING 1'!#REF!,#REF!,'BOOKING 1'!$H:$H,'modelwise month'!#REF!)</f>
        <v>#REF!</v>
      </c>
      <c r="K19" s="129" t="e">
        <f>COUNTIFS('BOOKING 1'!$A:$A,"DEC",'BOOKING 1'!#REF!,#REF!,'BOOKING 1'!$H:$H,'modelwise month'!#REF!)</f>
        <v>#REF!</v>
      </c>
      <c r="L19" s="129" t="e">
        <f>COUNTIFS('BOOKING 1'!$A:$A,"DEC",'BOOKING 1'!#REF!,$L$1,'BOOKING 1'!$H:$H,'modelwise month'!A19)</f>
        <v>#REF!</v>
      </c>
      <c r="M19" s="129" t="e">
        <f>COUNTIFS('BOOKING 1'!$A:$A,"DEC",'BOOKING 1'!#REF!,$M$1,'BOOKING 1'!$H:$H,'modelwise month'!A19)</f>
        <v>#REF!</v>
      </c>
      <c r="N19" s="129" t="e">
        <f>COUNTIFS('BOOKING 1'!$A:$A,"DEC",'BOOKING 1'!#REF!,$N$1,'BOOKING 1'!$H:$H,'modelwise month'!A19)</f>
        <v>#REF!</v>
      </c>
      <c r="O19" s="129" t="e">
        <f>COUNTIFS('BOOKING 1'!$A:$A,"DEC",'BOOKING 1'!#REF!,$O$1,'BOOKING 1'!$H:$H,'modelwise month'!A19)</f>
        <v>#REF!</v>
      </c>
      <c r="P19" s="129" t="e">
        <f>COUNTIFS('BOOKING 1'!$A:$A,"DEC",'BOOKING 1'!#REF!,$P$1,'BOOKING 1'!$H:$H,'modelwise month'!A19)</f>
        <v>#REF!</v>
      </c>
      <c r="Q19" s="129" t="e">
        <f>COUNTIFS('BOOKING 1'!$A:$A,"DEC",'BOOKING 1'!#REF!,$Q$1,'BOOKING 1'!$H:$H,'modelwise month'!A19)</f>
        <v>#REF!</v>
      </c>
      <c r="R19" s="129" t="e">
        <f>COUNTIFS('BOOKING 1'!$A:$A,"DEC",'BOOKING 1'!#REF!,$R$1,'BOOKING 1'!$H:$H,'modelwise month'!A19)</f>
        <v>#REF!</v>
      </c>
      <c r="S19" s="11" t="e">
        <f>SUM(D19:R19)</f>
        <v>#REF!</v>
      </c>
    </row>
    <row r="20" spans="1:19" ht="15" x14ac:dyDescent="0.25">
      <c r="A20" s="81" t="s">
        <v>217</v>
      </c>
      <c r="B20" s="129" t="e">
        <f t="shared" ref="B20" si="14">SUM(B16:B19)</f>
        <v>#REF!</v>
      </c>
      <c r="C20" s="129" t="e">
        <f t="shared" ref="C20" si="15">SUM(C16:C19)</f>
        <v>#REF!</v>
      </c>
      <c r="D20" s="129" t="e">
        <f>SUM(D16:D19)</f>
        <v>#REF!</v>
      </c>
      <c r="E20" s="129" t="e">
        <f t="shared" ref="E20:S20" si="16">SUM(E16:E19)</f>
        <v>#REF!</v>
      </c>
      <c r="F20" s="129" t="e">
        <f t="shared" si="16"/>
        <v>#REF!</v>
      </c>
      <c r="G20" s="129" t="e">
        <f t="shared" ref="G20" si="17">SUM(G16:G19)</f>
        <v>#REF!</v>
      </c>
      <c r="H20" s="129" t="e">
        <f t="shared" ref="H20" si="18">SUM(H16:H19)</f>
        <v>#REF!</v>
      </c>
      <c r="I20" s="129" t="e">
        <f t="shared" ref="I20" si="19">SUM(I16:I19)</f>
        <v>#REF!</v>
      </c>
      <c r="J20" s="129" t="e">
        <f t="shared" ref="J20" si="20">SUM(J16:J19)</f>
        <v>#REF!</v>
      </c>
      <c r="K20" s="129" t="e">
        <f t="shared" si="16"/>
        <v>#REF!</v>
      </c>
      <c r="L20" s="129" t="e">
        <f t="shared" si="16"/>
        <v>#REF!</v>
      </c>
      <c r="M20" s="129" t="e">
        <f t="shared" si="16"/>
        <v>#REF!</v>
      </c>
      <c r="N20" s="129" t="e">
        <f t="shared" si="16"/>
        <v>#REF!</v>
      </c>
      <c r="O20" s="129" t="e">
        <f t="shared" si="16"/>
        <v>#REF!</v>
      </c>
      <c r="P20" s="129" t="e">
        <f t="shared" si="16"/>
        <v>#REF!</v>
      </c>
      <c r="Q20" s="129" t="e">
        <f t="shared" si="16"/>
        <v>#REF!</v>
      </c>
      <c r="R20" s="129" t="e">
        <f t="shared" si="16"/>
        <v>#REF!</v>
      </c>
      <c r="S20" s="129" t="e">
        <f t="shared" si="16"/>
        <v>#REF!</v>
      </c>
    </row>
    <row r="21" spans="1:19" ht="15" x14ac:dyDescent="0.25">
      <c r="A21" s="344" t="s">
        <v>339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</row>
    <row r="22" spans="1:19" ht="15" x14ac:dyDescent="0.25">
      <c r="A22" s="28" t="s">
        <v>57</v>
      </c>
      <c r="B22" s="129" t="e">
        <f>COUNTIFS('BOOKING 1'!$A:$A,"DEC",'BOOKING 1'!#REF!,#REF!,'BOOKING 1'!$H:$H,'modelwise month'!#REF!)</f>
        <v>#REF!</v>
      </c>
      <c r="C22" s="129" t="e">
        <f>COUNTIFS('BOOKING 1'!$A:$A,"DEC",'BOOKING 1'!#REF!,#REF!,'BOOKING 1'!$H:$H,'modelwise month'!#REF!)</f>
        <v>#REF!</v>
      </c>
      <c r="D22" s="129" t="e">
        <f>COUNTIFS('BOOKING 1'!$A:$A,"DEC",'BOOKING 1'!#REF!,$D$1,'BOOKING 1'!$H:$H,'modelwise month'!A22)</f>
        <v>#REF!</v>
      </c>
      <c r="E22" s="129" t="e">
        <f>COUNTIFS('BOOKING 1'!$A:$A,"DEC",'BOOKING 1'!#REF!,$E$1,'BOOKING 1'!$H:$H,'modelwise month'!A22)</f>
        <v>#REF!</v>
      </c>
      <c r="F22" s="129" t="e">
        <f>COUNTIFS('BOOKING 1'!$A:$A,"DEC",'BOOKING 1'!#REF!,$F$1,'BOOKING 1'!$H:$H,'modelwise month'!A22)</f>
        <v>#REF!</v>
      </c>
      <c r="G22" s="129" t="e">
        <f>COUNTIFS('BOOKING 1'!$A:$A,"DEC",'BOOKING 1'!#REF!,#REF!,'BOOKING 1'!$H:$H,'modelwise month'!#REF!)</f>
        <v>#REF!</v>
      </c>
      <c r="H22" s="129" t="e">
        <f>COUNTIFS('BOOKING 1'!$A:$A,"DEC",'BOOKING 1'!#REF!,#REF!,'BOOKING 1'!$H:$H,'modelwise month'!#REF!)</f>
        <v>#REF!</v>
      </c>
      <c r="I22" s="129" t="e">
        <f>COUNTIFS('BOOKING 1'!$A:$A,"DEC",'BOOKING 1'!#REF!,#REF!,'BOOKING 1'!$H:$H,'modelwise month'!#REF!)</f>
        <v>#REF!</v>
      </c>
      <c r="J22" s="129" t="e">
        <f>COUNTIFS('BOOKING 1'!$A:$A,"DEC",'BOOKING 1'!#REF!,#REF!,'BOOKING 1'!$H:$H,'modelwise month'!#REF!)</f>
        <v>#REF!</v>
      </c>
      <c r="K22" s="129" t="e">
        <f>COUNTIFS('BOOKING 1'!$A:$A,"DEC",'BOOKING 1'!#REF!,#REF!,'BOOKING 1'!$H:$H,'modelwise month'!#REF!)</f>
        <v>#REF!</v>
      </c>
      <c r="L22" s="129" t="e">
        <f>COUNTIFS('BOOKING 1'!$A:$A,"DEC",'BOOKING 1'!#REF!,$L$1,'BOOKING 1'!$H:$H,'modelwise month'!A22)</f>
        <v>#REF!</v>
      </c>
      <c r="M22" s="129" t="e">
        <f>COUNTIFS('BOOKING 1'!$A:$A,"DEC",'BOOKING 1'!#REF!,$M$1,'BOOKING 1'!$H:$H,'modelwise month'!A22)</f>
        <v>#REF!</v>
      </c>
      <c r="N22" s="129" t="e">
        <f>COUNTIFS('BOOKING 1'!$A:$A,"DEC",'BOOKING 1'!#REF!,$N$1,'BOOKING 1'!$H:$H,'modelwise month'!A22)</f>
        <v>#REF!</v>
      </c>
      <c r="O22" s="129" t="e">
        <f>COUNTIFS('BOOKING 1'!$A:$A,"DEC",'BOOKING 1'!#REF!,$O$1,'BOOKING 1'!$H:$H,'modelwise month'!A22)</f>
        <v>#REF!</v>
      </c>
      <c r="P22" s="129" t="e">
        <f>COUNTIFS('BOOKING 1'!$A:$A,"DEC",'BOOKING 1'!#REF!,$P$1,'BOOKING 1'!$H:$H,'modelwise month'!A22)</f>
        <v>#REF!</v>
      </c>
      <c r="Q22" s="129" t="e">
        <f>COUNTIFS('BOOKING 1'!$A:$A,"DEC",'BOOKING 1'!#REF!,$Q$1,'BOOKING 1'!$H:$H,'modelwise month'!A22)</f>
        <v>#REF!</v>
      </c>
      <c r="R22" s="129" t="e">
        <f>COUNTIFS('BOOKING 1'!$A:$A,"DEC",'BOOKING 1'!#REF!,$R$1,'BOOKING 1'!$H:$H,'modelwise month'!A22)</f>
        <v>#REF!</v>
      </c>
      <c r="S22" s="11" t="e">
        <f>SUM(D22:R22)</f>
        <v>#REF!</v>
      </c>
    </row>
    <row r="23" spans="1:19" ht="15" x14ac:dyDescent="0.25">
      <c r="A23" s="28" t="s">
        <v>175</v>
      </c>
      <c r="B23" s="129" t="e">
        <f>COUNTIFS('BOOKING 1'!$A:$A,"DEC",'BOOKING 1'!#REF!,#REF!,'BOOKING 1'!$H:$H,'modelwise month'!#REF!)</f>
        <v>#REF!</v>
      </c>
      <c r="C23" s="129" t="e">
        <f>COUNTIFS('BOOKING 1'!$A:$A,"DEC",'BOOKING 1'!#REF!,#REF!,'BOOKING 1'!$H:$H,'modelwise month'!#REF!)</f>
        <v>#REF!</v>
      </c>
      <c r="D23" s="129" t="e">
        <f>COUNTIFS('BOOKING 1'!$A:$A,"DEC",'BOOKING 1'!#REF!,$D$1,'BOOKING 1'!$H:$H,'modelwise month'!A23)</f>
        <v>#REF!</v>
      </c>
      <c r="E23" s="129" t="e">
        <f>COUNTIFS('BOOKING 1'!$A:$A,"DEC",'BOOKING 1'!#REF!,$E$1,'BOOKING 1'!$H:$H,'modelwise month'!A23)</f>
        <v>#REF!</v>
      </c>
      <c r="F23" s="129" t="e">
        <f>COUNTIFS('BOOKING 1'!$A:$A,"DEC",'BOOKING 1'!#REF!,$F$1,'BOOKING 1'!$H:$H,'modelwise month'!A23)</f>
        <v>#REF!</v>
      </c>
      <c r="G23" s="129" t="e">
        <f>COUNTIFS('BOOKING 1'!$A:$A,"DEC",'BOOKING 1'!#REF!,#REF!,'BOOKING 1'!$H:$H,'modelwise month'!#REF!)</f>
        <v>#REF!</v>
      </c>
      <c r="H23" s="129" t="e">
        <f>COUNTIFS('BOOKING 1'!$A:$A,"DEC",'BOOKING 1'!#REF!,#REF!,'BOOKING 1'!$H:$H,'modelwise month'!#REF!)</f>
        <v>#REF!</v>
      </c>
      <c r="I23" s="129" t="e">
        <f>COUNTIFS('BOOKING 1'!$A:$A,"DEC",'BOOKING 1'!#REF!,#REF!,'BOOKING 1'!$H:$H,'modelwise month'!#REF!)</f>
        <v>#REF!</v>
      </c>
      <c r="J23" s="129" t="e">
        <f>COUNTIFS('BOOKING 1'!$A:$A,"DEC",'BOOKING 1'!#REF!,#REF!,'BOOKING 1'!$H:$H,'modelwise month'!#REF!)</f>
        <v>#REF!</v>
      </c>
      <c r="K23" s="129" t="e">
        <f>COUNTIFS('BOOKING 1'!$A:$A,"DEC",'BOOKING 1'!#REF!,#REF!,'BOOKING 1'!$H:$H,'modelwise month'!#REF!)</f>
        <v>#REF!</v>
      </c>
      <c r="L23" s="129" t="e">
        <f>COUNTIFS('BOOKING 1'!$A:$A,"DEC",'BOOKING 1'!#REF!,$L$1,'BOOKING 1'!$H:$H,'modelwise month'!A23)</f>
        <v>#REF!</v>
      </c>
      <c r="M23" s="129" t="e">
        <f>COUNTIFS('BOOKING 1'!$A:$A,"DEC",'BOOKING 1'!#REF!,$M$1,'BOOKING 1'!$H:$H,'modelwise month'!A23)</f>
        <v>#REF!</v>
      </c>
      <c r="N23" s="129" t="e">
        <f>COUNTIFS('BOOKING 1'!$A:$A,"DEC",'BOOKING 1'!#REF!,$N$1,'BOOKING 1'!$H:$H,'modelwise month'!A23)</f>
        <v>#REF!</v>
      </c>
      <c r="O23" s="129" t="e">
        <f>COUNTIFS('BOOKING 1'!$A:$A,"DEC",'BOOKING 1'!#REF!,$O$1,'BOOKING 1'!$H:$H,'modelwise month'!A23)</f>
        <v>#REF!</v>
      </c>
      <c r="P23" s="129" t="e">
        <f>COUNTIFS('BOOKING 1'!$A:$A,"DEC",'BOOKING 1'!#REF!,$P$1,'BOOKING 1'!$H:$H,'modelwise month'!A23)</f>
        <v>#REF!</v>
      </c>
      <c r="Q23" s="129" t="e">
        <f>COUNTIFS('BOOKING 1'!$A:$A,"DEC",'BOOKING 1'!#REF!,$Q$1,'BOOKING 1'!$H:$H,'modelwise month'!A23)</f>
        <v>#REF!</v>
      </c>
      <c r="R23" s="129" t="e">
        <f>COUNTIFS('BOOKING 1'!$A:$A,"DEC",'BOOKING 1'!#REF!,$R$1,'BOOKING 1'!$H:$H,'modelwise month'!A23)</f>
        <v>#REF!</v>
      </c>
      <c r="S23" s="11" t="e">
        <f>SUM(D23:R23)</f>
        <v>#REF!</v>
      </c>
    </row>
    <row r="24" spans="1:19" ht="15" x14ac:dyDescent="0.25">
      <c r="A24" s="28" t="s">
        <v>232</v>
      </c>
      <c r="B24" s="129" t="e">
        <f>COUNTIFS('BOOKING 1'!$A:$A,"DEC",'BOOKING 1'!#REF!,#REF!,'BOOKING 1'!$H:$H,'modelwise month'!#REF!)</f>
        <v>#REF!</v>
      </c>
      <c r="C24" s="129" t="e">
        <f>COUNTIFS('BOOKING 1'!$A:$A,"DEC",'BOOKING 1'!#REF!,#REF!,'BOOKING 1'!$H:$H,'modelwise month'!#REF!)</f>
        <v>#REF!</v>
      </c>
      <c r="D24" s="129" t="e">
        <f>COUNTIFS('BOOKING 1'!$A:$A,"DEC",'BOOKING 1'!#REF!,$D$1,'BOOKING 1'!$H:$H,'modelwise month'!A24)</f>
        <v>#REF!</v>
      </c>
      <c r="E24" s="129" t="e">
        <f>COUNTIFS('BOOKING 1'!$A:$A,"DEC",'BOOKING 1'!#REF!,$E$1,'BOOKING 1'!$H:$H,'modelwise month'!A24)</f>
        <v>#REF!</v>
      </c>
      <c r="F24" s="129" t="e">
        <f>COUNTIFS('BOOKING 1'!$A:$A,"DEC",'BOOKING 1'!#REF!,$F$1,'BOOKING 1'!$H:$H,'modelwise month'!A24)</f>
        <v>#REF!</v>
      </c>
      <c r="G24" s="129" t="e">
        <f>COUNTIFS('BOOKING 1'!$A:$A,"DEC",'BOOKING 1'!#REF!,#REF!,'BOOKING 1'!$H:$H,'modelwise month'!#REF!)</f>
        <v>#REF!</v>
      </c>
      <c r="H24" s="129" t="e">
        <f>COUNTIFS('BOOKING 1'!$A:$A,"DEC",'BOOKING 1'!#REF!,#REF!,'BOOKING 1'!$H:$H,'modelwise month'!#REF!)</f>
        <v>#REF!</v>
      </c>
      <c r="I24" s="129" t="e">
        <f>COUNTIFS('BOOKING 1'!$A:$A,"DEC",'BOOKING 1'!#REF!,#REF!,'BOOKING 1'!$H:$H,'modelwise month'!#REF!)</f>
        <v>#REF!</v>
      </c>
      <c r="J24" s="129" t="e">
        <f>COUNTIFS('BOOKING 1'!$A:$A,"DEC",'BOOKING 1'!#REF!,#REF!,'BOOKING 1'!$H:$H,'modelwise month'!#REF!)</f>
        <v>#REF!</v>
      </c>
      <c r="K24" s="129" t="e">
        <f>COUNTIFS('BOOKING 1'!$A:$A,"DEC",'BOOKING 1'!#REF!,#REF!,'BOOKING 1'!$H:$H,'modelwise month'!#REF!)</f>
        <v>#REF!</v>
      </c>
      <c r="L24" s="129" t="e">
        <f>COUNTIFS('BOOKING 1'!$A:$A,"DEC",'BOOKING 1'!#REF!,$L$1,'BOOKING 1'!$H:$H,'modelwise month'!A24)</f>
        <v>#REF!</v>
      </c>
      <c r="M24" s="129" t="e">
        <f>COUNTIFS('BOOKING 1'!$A:$A,"DEC",'BOOKING 1'!#REF!,$M$1,'BOOKING 1'!$H:$H,'modelwise month'!A24)</f>
        <v>#REF!</v>
      </c>
      <c r="N24" s="129" t="e">
        <f>COUNTIFS('BOOKING 1'!$A:$A,"DEC",'BOOKING 1'!#REF!,$N$1,'BOOKING 1'!$H:$H,'modelwise month'!A24)</f>
        <v>#REF!</v>
      </c>
      <c r="O24" s="129" t="e">
        <f>COUNTIFS('BOOKING 1'!$A:$A,"DEC",'BOOKING 1'!#REF!,$O$1,'BOOKING 1'!$H:$H,'modelwise month'!A24)</f>
        <v>#REF!</v>
      </c>
      <c r="P24" s="129" t="e">
        <f>COUNTIFS('BOOKING 1'!$A:$A,"DEC",'BOOKING 1'!#REF!,$P$1,'BOOKING 1'!$H:$H,'modelwise month'!A24)</f>
        <v>#REF!</v>
      </c>
      <c r="Q24" s="129" t="e">
        <f>COUNTIFS('BOOKING 1'!$A:$A,"DEC",'BOOKING 1'!#REF!,$Q$1,'BOOKING 1'!$H:$H,'modelwise month'!A24)</f>
        <v>#REF!</v>
      </c>
      <c r="R24" s="129" t="e">
        <f>COUNTIFS('BOOKING 1'!$A:$A,"DEC",'BOOKING 1'!#REF!,$R$1,'BOOKING 1'!$H:$H,'modelwise month'!A24)</f>
        <v>#REF!</v>
      </c>
      <c r="S24" s="11" t="e">
        <f>SUM(D24:R24)</f>
        <v>#REF!</v>
      </c>
    </row>
    <row r="25" spans="1:19" ht="15" x14ac:dyDescent="0.25">
      <c r="A25" s="129" t="s">
        <v>4126</v>
      </c>
      <c r="B25" s="129" t="e">
        <f>COUNTIFS('BOOKING 1'!$A:$A,"DEC",'BOOKING 1'!#REF!,#REF!,'BOOKING 1'!$H:$H,'modelwise month'!#REF!)</f>
        <v>#REF!</v>
      </c>
      <c r="C25" s="129" t="e">
        <f>COUNTIFS('BOOKING 1'!$A:$A,"DEC",'BOOKING 1'!#REF!,#REF!,'BOOKING 1'!$H:$H,'modelwise month'!#REF!)</f>
        <v>#REF!</v>
      </c>
      <c r="D25" s="129" t="e">
        <f>COUNTIFS('BOOKING 1'!$A:$A,"DEC",'BOOKING 1'!#REF!,$D$1,'BOOKING 1'!$H:$H,'modelwise month'!A25)</f>
        <v>#REF!</v>
      </c>
      <c r="E25" s="129" t="e">
        <f>COUNTIFS('BOOKING 1'!$A:$A,"DEC",'BOOKING 1'!#REF!,$E$1,'BOOKING 1'!$H:$H,'modelwise month'!A25)</f>
        <v>#REF!</v>
      </c>
      <c r="F25" s="129" t="e">
        <f>COUNTIFS('BOOKING 1'!$A:$A,"DEC",'BOOKING 1'!#REF!,$F$1,'BOOKING 1'!$H:$H,'modelwise month'!A25)</f>
        <v>#REF!</v>
      </c>
      <c r="G25" s="129" t="e">
        <f>COUNTIFS('BOOKING 1'!$A:$A,"DEC",'BOOKING 1'!#REF!,#REF!,'BOOKING 1'!$H:$H,'modelwise month'!#REF!)</f>
        <v>#REF!</v>
      </c>
      <c r="H25" s="129" t="e">
        <f>COUNTIFS('BOOKING 1'!$A:$A,"DEC",'BOOKING 1'!#REF!,#REF!,'BOOKING 1'!$H:$H,'modelwise month'!#REF!)</f>
        <v>#REF!</v>
      </c>
      <c r="I25" s="129" t="e">
        <f>COUNTIFS('BOOKING 1'!$A:$A,"DEC",'BOOKING 1'!#REF!,#REF!,'BOOKING 1'!$H:$H,'modelwise month'!#REF!)</f>
        <v>#REF!</v>
      </c>
      <c r="J25" s="129" t="e">
        <f>COUNTIFS('BOOKING 1'!$A:$A,"DEC",'BOOKING 1'!#REF!,#REF!,'BOOKING 1'!$H:$H,'modelwise month'!#REF!)</f>
        <v>#REF!</v>
      </c>
      <c r="K25" s="129" t="e">
        <f>COUNTIFS('BOOKING 1'!$A:$A,"DEC",'BOOKING 1'!#REF!,#REF!,'BOOKING 1'!$H:$H,'modelwise month'!#REF!)</f>
        <v>#REF!</v>
      </c>
      <c r="L25" s="129" t="e">
        <f>COUNTIFS('BOOKING 1'!$A:$A,"DEC",'BOOKING 1'!#REF!,$L$1,'BOOKING 1'!$H:$H,'modelwise month'!A25)</f>
        <v>#REF!</v>
      </c>
      <c r="M25" s="129" t="e">
        <f>COUNTIFS('BOOKING 1'!$A:$A,"DEC",'BOOKING 1'!#REF!,$M$1,'BOOKING 1'!$H:$H,'modelwise month'!A25)</f>
        <v>#REF!</v>
      </c>
      <c r="N25" s="129" t="e">
        <f>COUNTIFS('BOOKING 1'!$A:$A,"DEC",'BOOKING 1'!#REF!,$N$1,'BOOKING 1'!$H:$H,'modelwise month'!A25)</f>
        <v>#REF!</v>
      </c>
      <c r="O25" s="129" t="e">
        <f>COUNTIFS('BOOKING 1'!$A:$A,"DEC",'BOOKING 1'!#REF!,$O$1,'BOOKING 1'!$H:$H,'modelwise month'!A25)</f>
        <v>#REF!</v>
      </c>
      <c r="P25" s="129" t="e">
        <f>COUNTIFS('BOOKING 1'!$A:$A,"DEC",'BOOKING 1'!#REF!,$P$1,'BOOKING 1'!$H:$H,'modelwise month'!A25)</f>
        <v>#REF!</v>
      </c>
      <c r="Q25" s="129" t="e">
        <f>COUNTIFS('BOOKING 1'!$A:$A,"DEC",'BOOKING 1'!#REF!,$Q$1,'BOOKING 1'!$H:$H,'modelwise month'!A25)</f>
        <v>#REF!</v>
      </c>
      <c r="R25" s="129" t="e">
        <f>COUNTIFS('BOOKING 1'!$A:$A,"DEC",'BOOKING 1'!#REF!,$R$1,'BOOKING 1'!$H:$H,'modelwise month'!A25)</f>
        <v>#REF!</v>
      </c>
      <c r="S25" s="11" t="e">
        <f>SUM(D25:R25)</f>
        <v>#REF!</v>
      </c>
    </row>
    <row r="26" spans="1:19" ht="15" x14ac:dyDescent="0.25">
      <c r="A26" s="81" t="s">
        <v>339</v>
      </c>
      <c r="B26" s="11" t="e">
        <f t="shared" ref="B26" si="21">SUM(B22:B25)</f>
        <v>#REF!</v>
      </c>
      <c r="C26" s="11" t="e">
        <f t="shared" ref="C26" si="22">SUM(C22:C25)</f>
        <v>#REF!</v>
      </c>
      <c r="D26" s="11" t="e">
        <f t="shared" ref="D26:R26" si="23">SUM(D22:D25)</f>
        <v>#REF!</v>
      </c>
      <c r="E26" s="11" t="e">
        <f t="shared" si="23"/>
        <v>#REF!</v>
      </c>
      <c r="F26" s="11" t="e">
        <f t="shared" si="23"/>
        <v>#REF!</v>
      </c>
      <c r="G26" s="11" t="e">
        <f t="shared" ref="G26" si="24">SUM(G22:G25)</f>
        <v>#REF!</v>
      </c>
      <c r="H26" s="11" t="e">
        <f t="shared" ref="H26" si="25">SUM(H22:H25)</f>
        <v>#REF!</v>
      </c>
      <c r="I26" s="11" t="e">
        <f t="shared" ref="I26" si="26">SUM(I22:I25)</f>
        <v>#REF!</v>
      </c>
      <c r="J26" s="11" t="e">
        <f t="shared" ref="J26" si="27">SUM(J22:J25)</f>
        <v>#REF!</v>
      </c>
      <c r="K26" s="11" t="e">
        <f t="shared" si="23"/>
        <v>#REF!</v>
      </c>
      <c r="L26" s="11" t="e">
        <f t="shared" si="23"/>
        <v>#REF!</v>
      </c>
      <c r="M26" s="11" t="e">
        <f t="shared" si="23"/>
        <v>#REF!</v>
      </c>
      <c r="N26" s="11" t="e">
        <f t="shared" si="23"/>
        <v>#REF!</v>
      </c>
      <c r="O26" s="11" t="e">
        <f t="shared" si="23"/>
        <v>#REF!</v>
      </c>
      <c r="P26" s="11" t="e">
        <f t="shared" si="23"/>
        <v>#REF!</v>
      </c>
      <c r="Q26" s="11" t="e">
        <f t="shared" si="23"/>
        <v>#REF!</v>
      </c>
      <c r="R26" s="11" t="e">
        <f t="shared" si="23"/>
        <v>#REF!</v>
      </c>
      <c r="S26" s="11" t="e">
        <f>SUM(S22:S25)</f>
        <v>#REF!</v>
      </c>
    </row>
    <row r="27" spans="1:19" x14ac:dyDescent="0.35">
      <c r="A27" s="344" t="s">
        <v>2453</v>
      </c>
      <c r="B27" s="344"/>
      <c r="C27" s="344"/>
      <c r="D27" s="344"/>
      <c r="E27" s="344"/>
      <c r="F27" s="344"/>
      <c r="G27" s="344"/>
      <c r="H27" s="344"/>
      <c r="I27" s="344"/>
      <c r="J27" s="344"/>
      <c r="K27" s="344"/>
      <c r="L27" s="344"/>
      <c r="M27" s="344"/>
      <c r="N27" s="344"/>
      <c r="O27" s="344"/>
      <c r="P27" s="344"/>
      <c r="Q27" s="344"/>
      <c r="R27" s="344"/>
      <c r="S27" s="344"/>
    </row>
    <row r="28" spans="1:19" ht="15.5" x14ac:dyDescent="0.35">
      <c r="A28" s="252" t="s">
        <v>725</v>
      </c>
      <c r="B28" s="129" t="e">
        <f>COUNTIFS('BOOKING 1'!$A:$A,"DEC",'BOOKING 1'!#REF!,#REF!,'BOOKING 1'!$H:$H,'modelwise month'!#REF!)</f>
        <v>#REF!</v>
      </c>
      <c r="C28" s="129" t="e">
        <f>COUNTIFS('BOOKING 1'!$A:$A,"DEC",'BOOKING 1'!#REF!,#REF!,'BOOKING 1'!$H:$H,'modelwise month'!#REF!)</f>
        <v>#REF!</v>
      </c>
      <c r="D28" s="129" t="e">
        <f>COUNTIFS('BOOKING 1'!$A:$A,"DEC",'BOOKING 1'!#REF!,$D$1,'BOOKING 1'!$H:$H,'modelwise month'!A28)</f>
        <v>#REF!</v>
      </c>
      <c r="E28" s="129" t="e">
        <f>COUNTIFS('BOOKING 1'!$A:$A,"DEC",'BOOKING 1'!#REF!,$E$1,'BOOKING 1'!$H:$H,'modelwise month'!A28)</f>
        <v>#REF!</v>
      </c>
      <c r="F28" s="129" t="e">
        <f>COUNTIFS('BOOKING 1'!$A:$A,"DEC",'BOOKING 1'!#REF!,$F$1,'BOOKING 1'!$H:$H,'modelwise month'!A28)</f>
        <v>#REF!</v>
      </c>
      <c r="G28" s="129" t="e">
        <f>COUNTIFS('BOOKING 1'!$A:$A,"DEC",'BOOKING 1'!#REF!,#REF!,'BOOKING 1'!$H:$H,'modelwise month'!#REF!)</f>
        <v>#REF!</v>
      </c>
      <c r="H28" s="129" t="e">
        <f>COUNTIFS('BOOKING 1'!$A:$A,"DEC",'BOOKING 1'!#REF!,#REF!,'BOOKING 1'!$H:$H,'modelwise month'!#REF!)</f>
        <v>#REF!</v>
      </c>
      <c r="I28" s="129" t="e">
        <f>COUNTIFS('BOOKING 1'!$A:$A,"DEC",'BOOKING 1'!#REF!,#REF!,'BOOKING 1'!$H:$H,'modelwise month'!#REF!)</f>
        <v>#REF!</v>
      </c>
      <c r="J28" s="129" t="e">
        <f>COUNTIFS('BOOKING 1'!$A:$A,"DEC",'BOOKING 1'!#REF!,#REF!,'BOOKING 1'!$H:$H,'modelwise month'!#REF!)</f>
        <v>#REF!</v>
      </c>
      <c r="K28" s="129" t="e">
        <f>COUNTIFS('BOOKING 1'!$A:$A,"DEC",'BOOKING 1'!#REF!,#REF!,'BOOKING 1'!$H:$H,'modelwise month'!#REF!)</f>
        <v>#REF!</v>
      </c>
      <c r="L28" s="129" t="e">
        <f>COUNTIFS('BOOKING 1'!$A:$A,"DEC",'BOOKING 1'!#REF!,$L$1,'BOOKING 1'!$H:$H,'modelwise month'!A28)</f>
        <v>#REF!</v>
      </c>
      <c r="M28" s="129" t="e">
        <f>COUNTIFS('BOOKING 1'!$A:$A,"DEC",'BOOKING 1'!#REF!,$M$1,'BOOKING 1'!$H:$H,'modelwise month'!A28)</f>
        <v>#REF!</v>
      </c>
      <c r="N28" s="129" t="e">
        <f>COUNTIFS('BOOKING 1'!$A:$A,"DEC",'BOOKING 1'!#REF!,$N$1,'BOOKING 1'!$H:$H,'modelwise month'!A28)</f>
        <v>#REF!</v>
      </c>
      <c r="O28" s="129" t="e">
        <f>COUNTIFS('BOOKING 1'!$A:$A,"DEC",'BOOKING 1'!#REF!,$O$1,'BOOKING 1'!$H:$H,'modelwise month'!A28)</f>
        <v>#REF!</v>
      </c>
      <c r="P28" s="129" t="e">
        <f>COUNTIFS('BOOKING 1'!$A:$A,"DEC",'BOOKING 1'!#REF!,$P$1,'BOOKING 1'!$H:$H,'modelwise month'!A28)</f>
        <v>#REF!</v>
      </c>
      <c r="Q28" s="129" t="e">
        <f>COUNTIFS('BOOKING 1'!$A:$A,"DEC",'BOOKING 1'!#REF!,$Q$1,'BOOKING 1'!$H:$H,'modelwise month'!A28)</f>
        <v>#REF!</v>
      </c>
      <c r="R28" s="129" t="e">
        <f>COUNTIFS('BOOKING 1'!$A:$A,"DEC",'BOOKING 1'!#REF!,$R$1,'BOOKING 1'!$H:$H,'modelwise month'!A28)</f>
        <v>#REF!</v>
      </c>
      <c r="S28" s="11" t="e">
        <f>SUM(D28:R28)</f>
        <v>#REF!</v>
      </c>
    </row>
    <row r="29" spans="1:19" x14ac:dyDescent="0.35">
      <c r="A29" s="126" t="s">
        <v>687</v>
      </c>
      <c r="B29" s="129" t="e">
        <f>COUNTIFS('BOOKING 1'!$A:$A,"DEC",'BOOKING 1'!#REF!,#REF!,'BOOKING 1'!$H:$H,'modelwise month'!#REF!)</f>
        <v>#REF!</v>
      </c>
      <c r="C29" s="129" t="e">
        <f>COUNTIFS('BOOKING 1'!$A:$A,"DEC",'BOOKING 1'!#REF!,#REF!,'BOOKING 1'!$H:$H,'modelwise month'!#REF!)</f>
        <v>#REF!</v>
      </c>
      <c r="D29" s="129" t="e">
        <f>COUNTIFS('BOOKING 1'!$A:$A,"DEC",'BOOKING 1'!#REF!,$D$1,'BOOKING 1'!$H:$H,'modelwise month'!A29)</f>
        <v>#REF!</v>
      </c>
      <c r="E29" s="129" t="e">
        <f>COUNTIFS('BOOKING 1'!$A:$A,"DEC",'BOOKING 1'!#REF!,$E$1,'BOOKING 1'!$H:$H,'modelwise month'!A29)</f>
        <v>#REF!</v>
      </c>
      <c r="F29" s="129" t="e">
        <f>COUNTIFS('BOOKING 1'!$A:$A,"DEC",'BOOKING 1'!#REF!,$F$1,'BOOKING 1'!$H:$H,'modelwise month'!A29)</f>
        <v>#REF!</v>
      </c>
      <c r="G29" s="129" t="e">
        <f>COUNTIFS('BOOKING 1'!$A:$A,"DEC",'BOOKING 1'!#REF!,#REF!,'BOOKING 1'!$H:$H,'modelwise month'!#REF!)</f>
        <v>#REF!</v>
      </c>
      <c r="H29" s="129" t="e">
        <f>COUNTIFS('BOOKING 1'!$A:$A,"DEC",'BOOKING 1'!#REF!,#REF!,'BOOKING 1'!$H:$H,'modelwise month'!#REF!)</f>
        <v>#REF!</v>
      </c>
      <c r="I29" s="129" t="e">
        <f>COUNTIFS('BOOKING 1'!$A:$A,"DEC",'BOOKING 1'!#REF!,#REF!,'BOOKING 1'!$H:$H,'modelwise month'!#REF!)</f>
        <v>#REF!</v>
      </c>
      <c r="J29" s="129" t="e">
        <f>COUNTIFS('BOOKING 1'!$A:$A,"DEC",'BOOKING 1'!#REF!,#REF!,'BOOKING 1'!$H:$H,'modelwise month'!#REF!)</f>
        <v>#REF!</v>
      </c>
      <c r="K29" s="129" t="e">
        <f>COUNTIFS('BOOKING 1'!$A:$A,"DEC",'BOOKING 1'!#REF!,#REF!,'BOOKING 1'!$H:$H,'modelwise month'!#REF!)</f>
        <v>#REF!</v>
      </c>
      <c r="L29" s="129" t="e">
        <f>COUNTIFS('BOOKING 1'!$A:$A,"DEC",'BOOKING 1'!#REF!,$L$1,'BOOKING 1'!$H:$H,'modelwise month'!A29)</f>
        <v>#REF!</v>
      </c>
      <c r="M29" s="129" t="e">
        <f>COUNTIFS('BOOKING 1'!$A:$A,"DEC",'BOOKING 1'!#REF!,$M$1,'BOOKING 1'!$H:$H,'modelwise month'!A29)</f>
        <v>#REF!</v>
      </c>
      <c r="N29" s="129" t="e">
        <f>COUNTIFS('BOOKING 1'!$A:$A,"DEC",'BOOKING 1'!#REF!,$N$1,'BOOKING 1'!$H:$H,'modelwise month'!A29)</f>
        <v>#REF!</v>
      </c>
      <c r="O29" s="129" t="e">
        <f>COUNTIFS('BOOKING 1'!$A:$A,"DEC",'BOOKING 1'!#REF!,$O$1,'BOOKING 1'!$H:$H,'modelwise month'!A29)</f>
        <v>#REF!</v>
      </c>
      <c r="P29" s="129" t="e">
        <f>COUNTIFS('BOOKING 1'!$A:$A,"DEC",'BOOKING 1'!#REF!,$P$1,'BOOKING 1'!$H:$H,'modelwise month'!A29)</f>
        <v>#REF!</v>
      </c>
      <c r="Q29" s="129" t="e">
        <f>COUNTIFS('BOOKING 1'!$A:$A,"DEC",'BOOKING 1'!#REF!,$Q$1,'BOOKING 1'!$H:$H,'modelwise month'!A29)</f>
        <v>#REF!</v>
      </c>
      <c r="R29" s="129" t="e">
        <f>COUNTIFS('BOOKING 1'!$A:$A,"DEC",'BOOKING 1'!#REF!,$R$1,'BOOKING 1'!$H:$H,'modelwise month'!A29)</f>
        <v>#REF!</v>
      </c>
      <c r="S29" s="11" t="e">
        <f>SUM(D29:R29)</f>
        <v>#REF!</v>
      </c>
    </row>
    <row r="30" spans="1:19" x14ac:dyDescent="0.35">
      <c r="A30" s="129" t="s">
        <v>3708</v>
      </c>
      <c r="B30" s="129" t="e">
        <f>COUNTIFS('BOOKING 1'!$A:$A,"DEC",'BOOKING 1'!#REF!,#REF!,'BOOKING 1'!$H:$H,'modelwise month'!#REF!)</f>
        <v>#REF!</v>
      </c>
      <c r="C30" s="129" t="e">
        <f>COUNTIFS('BOOKING 1'!$A:$A,"DEC",'BOOKING 1'!#REF!,#REF!,'BOOKING 1'!$H:$H,'modelwise month'!#REF!)</f>
        <v>#REF!</v>
      </c>
      <c r="D30" s="129" t="e">
        <f>COUNTIFS('BOOKING 1'!$A:$A,"DEC",'BOOKING 1'!#REF!,$D$1,'BOOKING 1'!$H:$H,'modelwise month'!A30)</f>
        <v>#REF!</v>
      </c>
      <c r="E30" s="129" t="e">
        <f>COUNTIFS('BOOKING 1'!$A:$A,"DEC",'BOOKING 1'!#REF!,$E$1,'BOOKING 1'!$H:$H,'modelwise month'!A30)</f>
        <v>#REF!</v>
      </c>
      <c r="F30" s="129" t="e">
        <f>COUNTIFS('BOOKING 1'!$A:$A,"DEC",'BOOKING 1'!#REF!,$F$1,'BOOKING 1'!$H:$H,'modelwise month'!A30)</f>
        <v>#REF!</v>
      </c>
      <c r="G30" s="129" t="e">
        <f>COUNTIFS('BOOKING 1'!$A:$A,"DEC",'BOOKING 1'!#REF!,#REF!,'BOOKING 1'!$H:$H,'modelwise month'!#REF!)</f>
        <v>#REF!</v>
      </c>
      <c r="H30" s="129" t="e">
        <f>COUNTIFS('BOOKING 1'!$A:$A,"DEC",'BOOKING 1'!#REF!,#REF!,'BOOKING 1'!$H:$H,'modelwise month'!#REF!)</f>
        <v>#REF!</v>
      </c>
      <c r="I30" s="129" t="e">
        <f>COUNTIFS('BOOKING 1'!$A:$A,"DEC",'BOOKING 1'!#REF!,#REF!,'BOOKING 1'!$H:$H,'modelwise month'!#REF!)</f>
        <v>#REF!</v>
      </c>
      <c r="J30" s="129" t="e">
        <f>COUNTIFS('BOOKING 1'!$A:$A,"DEC",'BOOKING 1'!#REF!,#REF!,'BOOKING 1'!$H:$H,'modelwise month'!#REF!)</f>
        <v>#REF!</v>
      </c>
      <c r="K30" s="129" t="e">
        <f>COUNTIFS('BOOKING 1'!$A:$A,"DEC",'BOOKING 1'!#REF!,#REF!,'BOOKING 1'!$H:$H,'modelwise month'!#REF!)</f>
        <v>#REF!</v>
      </c>
      <c r="L30" s="129" t="e">
        <f>COUNTIFS('BOOKING 1'!$A:$A,"DEC",'BOOKING 1'!#REF!,$L$1,'BOOKING 1'!$H:$H,'modelwise month'!A30)</f>
        <v>#REF!</v>
      </c>
      <c r="M30" s="129" t="e">
        <f>COUNTIFS('BOOKING 1'!$A:$A,"DEC",'BOOKING 1'!#REF!,$M$1,'BOOKING 1'!$H:$H,'modelwise month'!A30)</f>
        <v>#REF!</v>
      </c>
      <c r="N30" s="129" t="e">
        <f>COUNTIFS('BOOKING 1'!$A:$A,"DEC",'BOOKING 1'!#REF!,$N$1,'BOOKING 1'!$H:$H,'modelwise month'!A30)</f>
        <v>#REF!</v>
      </c>
      <c r="O30" s="129" t="e">
        <f>COUNTIFS('BOOKING 1'!$A:$A,"DEC",'BOOKING 1'!#REF!,$O$1,'BOOKING 1'!$H:$H,'modelwise month'!A30)</f>
        <v>#REF!</v>
      </c>
      <c r="P30" s="129" t="e">
        <f>COUNTIFS('BOOKING 1'!$A:$A,"DEC",'BOOKING 1'!#REF!,$P$1,'BOOKING 1'!$H:$H,'modelwise month'!A30)</f>
        <v>#REF!</v>
      </c>
      <c r="Q30" s="129" t="e">
        <f>COUNTIFS('BOOKING 1'!$A:$A,"DEC",'BOOKING 1'!#REF!,$Q$1,'BOOKING 1'!$H:$H,'modelwise month'!A30)</f>
        <v>#REF!</v>
      </c>
      <c r="R30" s="129" t="e">
        <f>COUNTIFS('BOOKING 1'!$A:$A,"DEC",'BOOKING 1'!#REF!,$R$1,'BOOKING 1'!$H:$H,'modelwise month'!A30)</f>
        <v>#REF!</v>
      </c>
      <c r="S30" s="11" t="e">
        <f>SUM(D30:R30)</f>
        <v>#REF!</v>
      </c>
    </row>
    <row r="31" spans="1:19" x14ac:dyDescent="0.35">
      <c r="A31" s="16" t="s">
        <v>116</v>
      </c>
      <c r="B31" s="129" t="e">
        <f>COUNTIFS('BOOKING 1'!$A:$A,"DEC",'BOOKING 1'!#REF!,#REF!,'BOOKING 1'!$H:$H,'modelwise month'!#REF!)</f>
        <v>#REF!</v>
      </c>
      <c r="C31" s="129" t="e">
        <f>COUNTIFS('BOOKING 1'!$A:$A,"DEC",'BOOKING 1'!#REF!,#REF!,'BOOKING 1'!$H:$H,'modelwise month'!#REF!)</f>
        <v>#REF!</v>
      </c>
      <c r="D31" s="129" t="e">
        <f>COUNTIFS('BOOKING 1'!$A:$A,"DEC",'BOOKING 1'!#REF!,$D$1,'BOOKING 1'!$H:$H,'modelwise month'!A31)</f>
        <v>#REF!</v>
      </c>
      <c r="E31" s="129" t="e">
        <f>COUNTIFS('BOOKING 1'!$A:$A,"DEC",'BOOKING 1'!#REF!,$E$1,'BOOKING 1'!$H:$H,'modelwise month'!A31)</f>
        <v>#REF!</v>
      </c>
      <c r="F31" s="129" t="e">
        <f>COUNTIFS('BOOKING 1'!$A:$A,"DEC",'BOOKING 1'!#REF!,$F$1,'BOOKING 1'!$H:$H,'modelwise month'!A31)</f>
        <v>#REF!</v>
      </c>
      <c r="G31" s="129" t="e">
        <f>COUNTIFS('BOOKING 1'!$A:$A,"DEC",'BOOKING 1'!#REF!,#REF!,'BOOKING 1'!$H:$H,'modelwise month'!#REF!)</f>
        <v>#REF!</v>
      </c>
      <c r="H31" s="129" t="e">
        <f>COUNTIFS('BOOKING 1'!$A:$A,"DEC",'BOOKING 1'!#REF!,#REF!,'BOOKING 1'!$H:$H,'modelwise month'!#REF!)</f>
        <v>#REF!</v>
      </c>
      <c r="I31" s="129" t="e">
        <f>COUNTIFS('BOOKING 1'!$A:$A,"DEC",'BOOKING 1'!#REF!,#REF!,'BOOKING 1'!$H:$H,'modelwise month'!#REF!)</f>
        <v>#REF!</v>
      </c>
      <c r="J31" s="129" t="e">
        <f>COUNTIFS('BOOKING 1'!$A:$A,"DEC",'BOOKING 1'!#REF!,#REF!,'BOOKING 1'!$H:$H,'modelwise month'!#REF!)</f>
        <v>#REF!</v>
      </c>
      <c r="K31" s="129" t="e">
        <f>COUNTIFS('BOOKING 1'!$A:$A,"DEC",'BOOKING 1'!#REF!,#REF!,'BOOKING 1'!$H:$H,'modelwise month'!#REF!)</f>
        <v>#REF!</v>
      </c>
      <c r="L31" s="129" t="e">
        <f>COUNTIFS('BOOKING 1'!$A:$A,"DEC",'BOOKING 1'!#REF!,$L$1,'BOOKING 1'!$H:$H,'modelwise month'!A31)</f>
        <v>#REF!</v>
      </c>
      <c r="M31" s="129" t="e">
        <f>COUNTIFS('BOOKING 1'!$A:$A,"DEC",'BOOKING 1'!#REF!,$M$1,'BOOKING 1'!$H:$H,'modelwise month'!A31)</f>
        <v>#REF!</v>
      </c>
      <c r="N31" s="129" t="e">
        <f>COUNTIFS('BOOKING 1'!$A:$A,"DEC",'BOOKING 1'!#REF!,$N$1,'BOOKING 1'!$H:$H,'modelwise month'!A31)</f>
        <v>#REF!</v>
      </c>
      <c r="O31" s="129" t="e">
        <f>COUNTIFS('BOOKING 1'!$A:$A,"DEC",'BOOKING 1'!#REF!,$O$1,'BOOKING 1'!$H:$H,'modelwise month'!A31)</f>
        <v>#REF!</v>
      </c>
      <c r="P31" s="129" t="e">
        <f>COUNTIFS('BOOKING 1'!$A:$A,"DEC",'BOOKING 1'!#REF!,$P$1,'BOOKING 1'!$H:$H,'modelwise month'!A31)</f>
        <v>#REF!</v>
      </c>
      <c r="Q31" s="129" t="e">
        <f>COUNTIFS('BOOKING 1'!$A:$A,"DEC",'BOOKING 1'!#REF!,$Q$1,'BOOKING 1'!$H:$H,'modelwise month'!A31)</f>
        <v>#REF!</v>
      </c>
      <c r="R31" s="129" t="e">
        <f>COUNTIFS('BOOKING 1'!$A:$A,"DEC",'BOOKING 1'!#REF!,$R$1,'BOOKING 1'!$H:$H,'modelwise month'!A31)</f>
        <v>#REF!</v>
      </c>
      <c r="S31" s="11" t="e">
        <f>SUM(D31:R31)</f>
        <v>#REF!</v>
      </c>
    </row>
    <row r="32" spans="1:19" x14ac:dyDescent="0.35">
      <c r="A32" s="11" t="s">
        <v>4150</v>
      </c>
      <c r="B32" s="129" t="e">
        <f>COUNTIFS('BOOKING 1'!$A:$A,"DEC",'BOOKING 1'!#REF!,#REF!,'BOOKING 1'!$H:$H,'modelwise month'!#REF!)</f>
        <v>#REF!</v>
      </c>
      <c r="C32" s="129" t="e">
        <f>COUNTIFS('BOOKING 1'!$A:$A,"DEC",'BOOKING 1'!#REF!,#REF!,'BOOKING 1'!$H:$H,'modelwise month'!#REF!)</f>
        <v>#REF!</v>
      </c>
      <c r="D32" s="129" t="e">
        <f>COUNTIFS('BOOKING 1'!$A:$A,"DEC",'BOOKING 1'!#REF!,$D$1,'BOOKING 1'!$H:$H,'modelwise month'!A32)</f>
        <v>#REF!</v>
      </c>
      <c r="E32" s="129" t="e">
        <f>COUNTIFS('BOOKING 1'!$A:$A,"DEC",'BOOKING 1'!#REF!,$E$1,'BOOKING 1'!$H:$H,'modelwise month'!A32)</f>
        <v>#REF!</v>
      </c>
      <c r="F32" s="129" t="e">
        <f>COUNTIFS('BOOKING 1'!$A:$A,"DEC",'BOOKING 1'!#REF!,$F$1,'BOOKING 1'!$H:$H,'modelwise month'!A32)</f>
        <v>#REF!</v>
      </c>
      <c r="G32" s="129" t="e">
        <f>COUNTIFS('BOOKING 1'!$A:$A,"DEC",'BOOKING 1'!#REF!,#REF!,'BOOKING 1'!$H:$H,'modelwise month'!#REF!)</f>
        <v>#REF!</v>
      </c>
      <c r="H32" s="129" t="e">
        <f>COUNTIFS('BOOKING 1'!$A:$A,"DEC",'BOOKING 1'!#REF!,#REF!,'BOOKING 1'!$H:$H,'modelwise month'!#REF!)</f>
        <v>#REF!</v>
      </c>
      <c r="I32" s="129" t="e">
        <f>COUNTIFS('BOOKING 1'!$A:$A,"DEC",'BOOKING 1'!#REF!,#REF!,'BOOKING 1'!$H:$H,'modelwise month'!#REF!)</f>
        <v>#REF!</v>
      </c>
      <c r="J32" s="129" t="e">
        <f>COUNTIFS('BOOKING 1'!$A:$A,"DEC",'BOOKING 1'!#REF!,#REF!,'BOOKING 1'!$H:$H,'modelwise month'!#REF!)</f>
        <v>#REF!</v>
      </c>
      <c r="K32" s="129" t="e">
        <f>COUNTIFS('BOOKING 1'!$A:$A,"DEC",'BOOKING 1'!#REF!,#REF!,'BOOKING 1'!$H:$H,'modelwise month'!#REF!)</f>
        <v>#REF!</v>
      </c>
      <c r="L32" s="129" t="e">
        <f>COUNTIFS('BOOKING 1'!$A:$A,"DEC",'BOOKING 1'!#REF!,$L$1,'BOOKING 1'!$H:$H,'modelwise month'!A32)</f>
        <v>#REF!</v>
      </c>
      <c r="M32" s="129" t="e">
        <f>COUNTIFS('BOOKING 1'!$A:$A,"DEC",'BOOKING 1'!#REF!,$M$1,'BOOKING 1'!$H:$H,'modelwise month'!A32)</f>
        <v>#REF!</v>
      </c>
      <c r="N32" s="129" t="e">
        <f>COUNTIFS('BOOKING 1'!$A:$A,"DEC",'BOOKING 1'!#REF!,$N$1,'BOOKING 1'!$H:$H,'modelwise month'!A32)</f>
        <v>#REF!</v>
      </c>
      <c r="O32" s="129" t="e">
        <f>COUNTIFS('BOOKING 1'!$A:$A,"DEC",'BOOKING 1'!#REF!,$O$1,'BOOKING 1'!$H:$H,'modelwise month'!A32)</f>
        <v>#REF!</v>
      </c>
      <c r="P32" s="129" t="e">
        <f>COUNTIFS('BOOKING 1'!$A:$A,"DEC",'BOOKING 1'!#REF!,$P$1,'BOOKING 1'!$H:$H,'modelwise month'!A32)</f>
        <v>#REF!</v>
      </c>
      <c r="Q32" s="129" t="e">
        <f>COUNTIFS('BOOKING 1'!$A:$A,"DEC",'BOOKING 1'!#REF!,$Q$1,'BOOKING 1'!$H:$H,'modelwise month'!A32)</f>
        <v>#REF!</v>
      </c>
      <c r="R32" s="129" t="e">
        <f>COUNTIFS('BOOKING 1'!$A:$A,"DEC",'BOOKING 1'!#REF!,$R$1,'BOOKING 1'!$H:$H,'modelwise month'!A32)</f>
        <v>#REF!</v>
      </c>
      <c r="S32" s="11" t="e">
        <f>SUM(D32:R32)</f>
        <v>#REF!</v>
      </c>
    </row>
    <row r="33" spans="1:19" x14ac:dyDescent="0.35">
      <c r="A33" s="81" t="s">
        <v>2453</v>
      </c>
      <c r="B33" s="11" t="e">
        <f t="shared" ref="B33" si="28">SUM(B28:B32)</f>
        <v>#REF!</v>
      </c>
      <c r="C33" s="11" t="e">
        <f t="shared" ref="C33" si="29">SUM(C28:C32)</f>
        <v>#REF!</v>
      </c>
      <c r="D33" s="11" t="e">
        <f t="shared" ref="D33:R33" si="30">SUM(D28:D32)</f>
        <v>#REF!</v>
      </c>
      <c r="E33" s="11" t="e">
        <f t="shared" si="30"/>
        <v>#REF!</v>
      </c>
      <c r="F33" s="11" t="e">
        <f t="shared" si="30"/>
        <v>#REF!</v>
      </c>
      <c r="G33" s="11" t="e">
        <f t="shared" ref="G33" si="31">SUM(G28:G32)</f>
        <v>#REF!</v>
      </c>
      <c r="H33" s="11" t="e">
        <f t="shared" ref="H33" si="32">SUM(H28:H32)</f>
        <v>#REF!</v>
      </c>
      <c r="I33" s="11" t="e">
        <f t="shared" ref="I33" si="33">SUM(I28:I32)</f>
        <v>#REF!</v>
      </c>
      <c r="J33" s="11" t="e">
        <f t="shared" ref="J33" si="34">SUM(J28:J32)</f>
        <v>#REF!</v>
      </c>
      <c r="K33" s="11" t="e">
        <f t="shared" si="30"/>
        <v>#REF!</v>
      </c>
      <c r="L33" s="11" t="e">
        <f t="shared" si="30"/>
        <v>#REF!</v>
      </c>
      <c r="M33" s="11" t="e">
        <f t="shared" si="30"/>
        <v>#REF!</v>
      </c>
      <c r="N33" s="11" t="e">
        <f t="shared" si="30"/>
        <v>#REF!</v>
      </c>
      <c r="O33" s="11" t="e">
        <f t="shared" si="30"/>
        <v>#REF!</v>
      </c>
      <c r="P33" s="11" t="e">
        <f t="shared" si="30"/>
        <v>#REF!</v>
      </c>
      <c r="Q33" s="11" t="e">
        <f t="shared" si="30"/>
        <v>#REF!</v>
      </c>
      <c r="R33" s="11" t="e">
        <f t="shared" si="30"/>
        <v>#REF!</v>
      </c>
      <c r="S33" s="11" t="e">
        <f>SUM(S28:S32)</f>
        <v>#REF!</v>
      </c>
    </row>
    <row r="34" spans="1:19" x14ac:dyDescent="0.35">
      <c r="A34" s="344" t="s">
        <v>596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</row>
    <row r="35" spans="1:19" x14ac:dyDescent="0.35">
      <c r="A35" s="5" t="s">
        <v>64</v>
      </c>
      <c r="B35" s="129" t="e">
        <f>COUNTIFS('BOOKING 1'!$A:$A,"DEC",'BOOKING 1'!#REF!,#REF!,'BOOKING 1'!$H:$H,'modelwise month'!#REF!)</f>
        <v>#REF!</v>
      </c>
      <c r="C35" s="129" t="e">
        <f>COUNTIFS('BOOKING 1'!$A:$A,"DEC",'BOOKING 1'!#REF!,#REF!,'BOOKING 1'!$H:$H,'modelwise month'!#REF!)</f>
        <v>#REF!</v>
      </c>
      <c r="D35" s="129" t="e">
        <f>COUNTIFS('BOOKING 1'!$A:$A,"DEC",'BOOKING 1'!#REF!,$D$1,'BOOKING 1'!$H:$H,'modelwise month'!A35)</f>
        <v>#REF!</v>
      </c>
      <c r="E35" s="129" t="e">
        <f>COUNTIFS('BOOKING 1'!$A:$A,"DEC",'BOOKING 1'!#REF!,$E$1,'BOOKING 1'!$H:$H,'modelwise month'!A35)</f>
        <v>#REF!</v>
      </c>
      <c r="F35" s="129" t="e">
        <f>COUNTIFS('BOOKING 1'!$A:$A,"DEC",'BOOKING 1'!#REF!,$F$1,'BOOKING 1'!$H:$H,'modelwise month'!A35)</f>
        <v>#REF!</v>
      </c>
      <c r="G35" s="129" t="e">
        <f>COUNTIFS('BOOKING 1'!$A:$A,"DEC",'BOOKING 1'!#REF!,#REF!,'BOOKING 1'!$H:$H,'modelwise month'!#REF!)</f>
        <v>#REF!</v>
      </c>
      <c r="H35" s="129" t="e">
        <f>COUNTIFS('BOOKING 1'!$A:$A,"DEC",'BOOKING 1'!#REF!,#REF!,'BOOKING 1'!$H:$H,'modelwise month'!#REF!)</f>
        <v>#REF!</v>
      </c>
      <c r="I35" s="129" t="e">
        <f>COUNTIFS('BOOKING 1'!$A:$A,"DEC",'BOOKING 1'!#REF!,#REF!,'BOOKING 1'!$H:$H,'modelwise month'!#REF!)</f>
        <v>#REF!</v>
      </c>
      <c r="J35" s="129" t="e">
        <f>COUNTIFS('BOOKING 1'!$A:$A,"DEC",'BOOKING 1'!#REF!,#REF!,'BOOKING 1'!$H:$H,'modelwise month'!#REF!)</f>
        <v>#REF!</v>
      </c>
      <c r="K35" s="129" t="e">
        <f>COUNTIFS('BOOKING 1'!$A:$A,"DEC",'BOOKING 1'!#REF!,#REF!,'BOOKING 1'!$H:$H,'modelwise month'!#REF!)</f>
        <v>#REF!</v>
      </c>
      <c r="L35" s="129" t="e">
        <f>COUNTIFS('BOOKING 1'!$A:$A,"DEC",'BOOKING 1'!#REF!,$L$1,'BOOKING 1'!$H:$H,'modelwise month'!A35)</f>
        <v>#REF!</v>
      </c>
      <c r="M35" s="129" t="e">
        <f>COUNTIFS('BOOKING 1'!$A:$A,"DEC",'BOOKING 1'!#REF!,$M$1,'BOOKING 1'!$H:$H,'modelwise month'!A35)</f>
        <v>#REF!</v>
      </c>
      <c r="N35" s="129" t="e">
        <f>COUNTIFS('BOOKING 1'!$A:$A,"DEC",'BOOKING 1'!#REF!,$N$1,'BOOKING 1'!$H:$H,'modelwise month'!A35)</f>
        <v>#REF!</v>
      </c>
      <c r="O35" s="129" t="e">
        <f>COUNTIFS('BOOKING 1'!$A:$A,"DEC",'BOOKING 1'!#REF!,$O$1,'BOOKING 1'!$H:$H,'modelwise month'!A35)</f>
        <v>#REF!</v>
      </c>
      <c r="P35" s="129" t="e">
        <f>COUNTIFS('BOOKING 1'!$A:$A,"DEC",'BOOKING 1'!#REF!,$P$1,'BOOKING 1'!$H:$H,'modelwise month'!A35)</f>
        <v>#REF!</v>
      </c>
      <c r="Q35" s="129" t="e">
        <f>COUNTIFS('BOOKING 1'!$A:$A,"DEC",'BOOKING 1'!#REF!,$Q$1,'BOOKING 1'!$H:$H,'modelwise month'!A35)</f>
        <v>#REF!</v>
      </c>
      <c r="R35" s="129" t="e">
        <f>COUNTIFS('BOOKING 1'!$A:$A,"DEC",'BOOKING 1'!#REF!,$R$1,'BOOKING 1'!$H:$H,'modelwise month'!A35)</f>
        <v>#REF!</v>
      </c>
      <c r="S35" s="11" t="e">
        <f t="shared" ref="S35:S40" si="35">SUM(D35:R35)</f>
        <v>#REF!</v>
      </c>
    </row>
    <row r="36" spans="1:19" x14ac:dyDescent="0.35">
      <c r="A36" s="81" t="s">
        <v>596</v>
      </c>
      <c r="B36" s="129" t="e">
        <f>COUNTIFS('BOOKING 1'!$A:$A,"DEC",'BOOKING 1'!#REF!,#REF!,'BOOKING 1'!$H:$H,'modelwise month'!#REF!)</f>
        <v>#REF!</v>
      </c>
      <c r="C36" s="129" t="e">
        <f>COUNTIFS('BOOKING 1'!$A:$A,"DEC",'BOOKING 1'!#REF!,#REF!,'BOOKING 1'!$H:$H,'modelwise month'!#REF!)</f>
        <v>#REF!</v>
      </c>
      <c r="D36" s="129" t="e">
        <f>COUNTIFS('BOOKING 1'!$A:$A,"DEC",'BOOKING 1'!#REF!,$D$1,'BOOKING 1'!$H:$H,'modelwise month'!A36)</f>
        <v>#REF!</v>
      </c>
      <c r="E36" s="129" t="e">
        <f>COUNTIFS('BOOKING 1'!$A:$A,"DEC",'BOOKING 1'!#REF!,$E$1,'BOOKING 1'!$H:$H,'modelwise month'!A36)</f>
        <v>#REF!</v>
      </c>
      <c r="F36" s="129" t="e">
        <f>COUNTIFS('BOOKING 1'!$A:$A,"DEC",'BOOKING 1'!#REF!,$E$1,'BOOKING 1'!$H:$H,'modelwise month'!D36)</f>
        <v>#REF!</v>
      </c>
      <c r="G36" s="129" t="e">
        <f>COUNTIFS('BOOKING 1'!$A:$A,"DEC",'BOOKING 1'!#REF!,#REF!,'BOOKING 1'!$H:$H,'modelwise month'!#REF!)</f>
        <v>#REF!</v>
      </c>
      <c r="H36" s="129" t="e">
        <f>COUNTIFS('BOOKING 1'!$A:$A,"DEC",'BOOKING 1'!#REF!,#REF!,'BOOKING 1'!$H:$H,'modelwise month'!#REF!)</f>
        <v>#REF!</v>
      </c>
      <c r="I36" s="129" t="e">
        <f>COUNTIFS('BOOKING 1'!$A:$A,"DEC",'BOOKING 1'!#REF!,#REF!,'BOOKING 1'!$H:$H,'modelwise month'!#REF!)</f>
        <v>#REF!</v>
      </c>
      <c r="J36" s="129" t="e">
        <f>COUNTIFS('BOOKING 1'!$A:$A,"DEC",'BOOKING 1'!#REF!,#REF!,'BOOKING 1'!$H:$H,'modelwise month'!#REF!)</f>
        <v>#REF!</v>
      </c>
      <c r="K36" s="129" t="e">
        <f>COUNTIFS('BOOKING 1'!$A:$A,"DEC",'BOOKING 1'!#REF!,#REF!,'BOOKING 1'!$H:$H,'modelwise month'!#REF!)</f>
        <v>#REF!</v>
      </c>
      <c r="L36" s="129" t="e">
        <f>COUNTIFS('BOOKING 1'!$A:$A,"DEC",'BOOKING 1'!#REF!,$L$1,'BOOKING 1'!$H:$H,'modelwise month'!A36)</f>
        <v>#REF!</v>
      </c>
      <c r="M36" s="129" t="e">
        <f>COUNTIFS('BOOKING 1'!$A:$A,"DEC",'BOOKING 1'!#REF!,$M$1,'BOOKING 1'!$H:$H,'modelwise month'!A36)</f>
        <v>#REF!</v>
      </c>
      <c r="N36" s="129" t="e">
        <f>COUNTIFS('BOOKING 1'!$A:$A,"DEC",'BOOKING 1'!#REF!,$N$1,'BOOKING 1'!$H:$H,'modelwise month'!A36)</f>
        <v>#REF!</v>
      </c>
      <c r="O36" s="129" t="e">
        <f>COUNTIFS('BOOKING 1'!$A:$A,"DEC",'BOOKING 1'!#REF!,$O$1,'BOOKING 1'!$H:$H,'modelwise month'!A36)</f>
        <v>#REF!</v>
      </c>
      <c r="P36" s="129" t="e">
        <f>COUNTIFS('BOOKING 1'!$A:$A,"DEC",'BOOKING 1'!#REF!,$P$1,'BOOKING 1'!$H:$H,'modelwise month'!A36)</f>
        <v>#REF!</v>
      </c>
      <c r="Q36" s="129" t="e">
        <f>COUNTIFS('BOOKING 1'!$A:$A,"DEC",'BOOKING 1'!#REF!,$Q$1,'BOOKING 1'!$H:$H,'modelwise month'!A36)</f>
        <v>#REF!</v>
      </c>
      <c r="R36" s="129" t="e">
        <f>COUNTIFS('BOOKING 1'!$A:$A,"DEC",'BOOKING 1'!#REF!,$R$1,'BOOKING 1'!$H:$H,'modelwise month'!A36)</f>
        <v>#REF!</v>
      </c>
      <c r="S36" s="11" t="e">
        <f t="shared" si="35"/>
        <v>#REF!</v>
      </c>
    </row>
    <row r="37" spans="1:19" x14ac:dyDescent="0.35">
      <c r="A37" s="36" t="s">
        <v>597</v>
      </c>
      <c r="B37" s="129" t="e">
        <f>COUNTIFS('BOOKING 1'!$A:$A,"DEC",'BOOKING 1'!#REF!,#REF!,'BOOKING 1'!$H:$H,'modelwise month'!#REF!)</f>
        <v>#REF!</v>
      </c>
      <c r="C37" s="129" t="e">
        <f>COUNTIFS('BOOKING 1'!$A:$A,"DEC",'BOOKING 1'!#REF!,#REF!,'BOOKING 1'!$H:$H,'modelwise month'!#REF!)</f>
        <v>#REF!</v>
      </c>
      <c r="D37" s="129" t="e">
        <f>COUNTIFS('BOOKING 1'!$A:$A,"DEC",'BOOKING 1'!#REF!,$D$1,'BOOKING 1'!$H:$H,'modelwise month'!A37)</f>
        <v>#REF!</v>
      </c>
      <c r="E37" s="129" t="e">
        <f>COUNTIFS('BOOKING 1'!$A:$A,"DEC",'BOOKING 1'!#REF!,$E$1,'BOOKING 1'!$H:$H,'modelwise month'!A37)</f>
        <v>#REF!</v>
      </c>
      <c r="F37" s="129" t="e">
        <f>COUNTIFS('BOOKING 1'!$A:$A,"DEC",'BOOKING 1'!#REF!,$E$1,'BOOKING 1'!$H:$H,'modelwise month'!D37)</f>
        <v>#REF!</v>
      </c>
      <c r="G37" s="129" t="e">
        <f>COUNTIFS('BOOKING 1'!$A:$A,"DEC",'BOOKING 1'!#REF!,#REF!,'BOOKING 1'!$H:$H,'modelwise month'!#REF!)</f>
        <v>#REF!</v>
      </c>
      <c r="H37" s="129" t="e">
        <f>COUNTIFS('BOOKING 1'!$A:$A,"DEC",'BOOKING 1'!#REF!,#REF!,'BOOKING 1'!$H:$H,'modelwise month'!#REF!)</f>
        <v>#REF!</v>
      </c>
      <c r="I37" s="129" t="e">
        <f>COUNTIFS('BOOKING 1'!$A:$A,"DEC",'BOOKING 1'!#REF!,#REF!,'BOOKING 1'!$H:$H,'modelwise month'!#REF!)</f>
        <v>#REF!</v>
      </c>
      <c r="J37" s="129" t="e">
        <f>COUNTIFS('BOOKING 1'!$A:$A,"DEC",'BOOKING 1'!#REF!,#REF!,'BOOKING 1'!$H:$H,'modelwise month'!#REF!)</f>
        <v>#REF!</v>
      </c>
      <c r="K37" s="129" t="e">
        <f>COUNTIFS('BOOKING 1'!$A:$A,"DEC",'BOOKING 1'!#REF!,#REF!,'BOOKING 1'!$H:$H,'modelwise month'!#REF!)</f>
        <v>#REF!</v>
      </c>
      <c r="L37" s="129" t="e">
        <f>COUNTIFS('BOOKING 1'!$A:$A,"DEC",'BOOKING 1'!#REF!,$L$1,'BOOKING 1'!$H:$H,'modelwise month'!A37)</f>
        <v>#REF!</v>
      </c>
      <c r="M37" s="129" t="e">
        <f>COUNTIFS('BOOKING 1'!$A:$A,"DEC",'BOOKING 1'!#REF!,$M$1,'BOOKING 1'!$H:$H,'modelwise month'!A37)</f>
        <v>#REF!</v>
      </c>
      <c r="N37" s="129" t="e">
        <f>COUNTIFS('BOOKING 1'!$A:$A,"DEC",'BOOKING 1'!#REF!,$N$1,'BOOKING 1'!$H:$H,'modelwise month'!A37)</f>
        <v>#REF!</v>
      </c>
      <c r="O37" s="129" t="e">
        <f>COUNTIFS('BOOKING 1'!$A:$A,"DEC",'BOOKING 1'!#REF!,$O$1,'BOOKING 1'!$H:$H,'modelwise month'!A37)</f>
        <v>#REF!</v>
      </c>
      <c r="P37" s="129" t="e">
        <f>COUNTIFS('BOOKING 1'!$A:$A,"DEC",'BOOKING 1'!#REF!,$P$1,'BOOKING 1'!$H:$H,'modelwise month'!A37)</f>
        <v>#REF!</v>
      </c>
      <c r="Q37" s="129" t="e">
        <f>COUNTIFS('BOOKING 1'!$A:$A,"DEC",'BOOKING 1'!#REF!,$Q$1,'BOOKING 1'!$H:$H,'modelwise month'!A37)</f>
        <v>#REF!</v>
      </c>
      <c r="R37" s="129" t="e">
        <f>COUNTIFS('BOOKING 1'!$A:$A,"DEC",'BOOKING 1'!#REF!,$R$1,'BOOKING 1'!$H:$H,'modelwise month'!A37)</f>
        <v>#REF!</v>
      </c>
      <c r="S37" s="11" t="e">
        <f t="shared" si="35"/>
        <v>#REF!</v>
      </c>
    </row>
    <row r="38" spans="1:19" x14ac:dyDescent="0.35">
      <c r="A38" s="27" t="s">
        <v>188</v>
      </c>
      <c r="B38" s="129" t="e">
        <f>COUNTIFS('BOOKING 1'!$A:$A,"DEC",'BOOKING 1'!#REF!,#REF!,'BOOKING 1'!$H:$H,'modelwise month'!#REF!)</f>
        <v>#REF!</v>
      </c>
      <c r="C38" s="129" t="e">
        <f>COUNTIFS('BOOKING 1'!$A:$A,"DEC",'BOOKING 1'!#REF!,#REF!,'BOOKING 1'!$H:$H,'modelwise month'!#REF!)</f>
        <v>#REF!</v>
      </c>
      <c r="D38" s="129" t="e">
        <f>COUNTIFS('BOOKING 1'!$A:$A,"DEC",'BOOKING 1'!#REF!,$D$1,'BOOKING 1'!$H:$H,'modelwise month'!A38)</f>
        <v>#REF!</v>
      </c>
      <c r="E38" s="129" t="e">
        <f>COUNTIFS('BOOKING 1'!$A:$A,"DEC",'BOOKING 1'!#REF!,$E$1,'BOOKING 1'!$H:$H,'modelwise month'!A38)</f>
        <v>#REF!</v>
      </c>
      <c r="F38" s="129" t="e">
        <f>COUNTIFS('BOOKING 1'!$A:$A,"DEC",'BOOKING 1'!#REF!,$E$1,'BOOKING 1'!$H:$H,'modelwise month'!D38)</f>
        <v>#REF!</v>
      </c>
      <c r="G38" s="129" t="e">
        <f>COUNTIFS('BOOKING 1'!$A:$A,"DEC",'BOOKING 1'!#REF!,#REF!,'BOOKING 1'!$H:$H,'modelwise month'!#REF!)</f>
        <v>#REF!</v>
      </c>
      <c r="H38" s="129" t="e">
        <f>COUNTIFS('BOOKING 1'!$A:$A,"DEC",'BOOKING 1'!#REF!,#REF!,'BOOKING 1'!$H:$H,'modelwise month'!#REF!)</f>
        <v>#REF!</v>
      </c>
      <c r="I38" s="129" t="e">
        <f>COUNTIFS('BOOKING 1'!$A:$A,"DEC",'BOOKING 1'!#REF!,#REF!,'BOOKING 1'!$H:$H,'modelwise month'!#REF!)</f>
        <v>#REF!</v>
      </c>
      <c r="J38" s="129" t="e">
        <f>COUNTIFS('BOOKING 1'!$A:$A,"DEC",'BOOKING 1'!#REF!,#REF!,'BOOKING 1'!$H:$H,'modelwise month'!#REF!)</f>
        <v>#REF!</v>
      </c>
      <c r="K38" s="129" t="e">
        <f>COUNTIFS('BOOKING 1'!$A:$A,"DEC",'BOOKING 1'!#REF!,#REF!,'BOOKING 1'!$H:$H,'modelwise month'!#REF!)</f>
        <v>#REF!</v>
      </c>
      <c r="L38" s="129" t="e">
        <f>COUNTIFS('BOOKING 1'!$A:$A,"DEC",'BOOKING 1'!#REF!,$L$1,'BOOKING 1'!$H:$H,'modelwise month'!A38)</f>
        <v>#REF!</v>
      </c>
      <c r="M38" s="129" t="e">
        <f>COUNTIFS('BOOKING 1'!$A:$A,"DEC",'BOOKING 1'!#REF!,$M$1,'BOOKING 1'!$H:$H,'modelwise month'!A38)</f>
        <v>#REF!</v>
      </c>
      <c r="N38" s="129" t="e">
        <f>COUNTIFS('BOOKING 1'!$A:$A,"DEC",'BOOKING 1'!#REF!,$N$1,'BOOKING 1'!$H:$H,'modelwise month'!A38)</f>
        <v>#REF!</v>
      </c>
      <c r="O38" s="129" t="e">
        <f>COUNTIFS('BOOKING 1'!$A:$A,"DEC",'BOOKING 1'!#REF!,$O$1,'BOOKING 1'!$H:$H,'modelwise month'!A38)</f>
        <v>#REF!</v>
      </c>
      <c r="P38" s="129" t="e">
        <f>COUNTIFS('BOOKING 1'!$A:$A,"DEC",'BOOKING 1'!#REF!,$P$1,'BOOKING 1'!$H:$H,'modelwise month'!A38)</f>
        <v>#REF!</v>
      </c>
      <c r="Q38" s="129" t="e">
        <f>COUNTIFS('BOOKING 1'!$A:$A,"DEC",'BOOKING 1'!#REF!,$Q$1,'BOOKING 1'!$H:$H,'modelwise month'!A38)</f>
        <v>#REF!</v>
      </c>
      <c r="R38" s="129" t="e">
        <f>COUNTIFS('BOOKING 1'!$A:$A,"DEC",'BOOKING 1'!#REF!,$R$1,'BOOKING 1'!$H:$H,'modelwise month'!A38)</f>
        <v>#REF!</v>
      </c>
      <c r="S38" s="11" t="e">
        <f t="shared" si="35"/>
        <v>#REF!</v>
      </c>
    </row>
    <row r="39" spans="1:19" x14ac:dyDescent="0.35">
      <c r="A39" s="11" t="s">
        <v>666</v>
      </c>
      <c r="B39" s="129" t="e">
        <f>COUNTIFS('BOOKING 1'!$A:$A,"DEC",'BOOKING 1'!#REF!,#REF!,'BOOKING 1'!$H:$H,'modelwise month'!#REF!)</f>
        <v>#REF!</v>
      </c>
      <c r="C39" s="129" t="e">
        <f>COUNTIFS('BOOKING 1'!$A:$A,"DEC",'BOOKING 1'!#REF!,#REF!,'BOOKING 1'!$H:$H,'modelwise month'!#REF!)</f>
        <v>#REF!</v>
      </c>
      <c r="D39" s="129" t="e">
        <f>COUNTIFS('BOOKING 1'!$A:$A,"DEC",'BOOKING 1'!#REF!,$D$1,'BOOKING 1'!$H:$H,'modelwise month'!A39)</f>
        <v>#REF!</v>
      </c>
      <c r="E39" s="129" t="e">
        <f>COUNTIFS('BOOKING 1'!$A:$A,"DEC",'BOOKING 1'!#REF!,$E$1,'BOOKING 1'!$H:$H,'modelwise month'!A39)</f>
        <v>#REF!</v>
      </c>
      <c r="F39" s="129" t="e">
        <f>COUNTIFS('BOOKING 1'!$A:$A,"DEC",'BOOKING 1'!#REF!,$E$1,'BOOKING 1'!$H:$H,'modelwise month'!D39)</f>
        <v>#REF!</v>
      </c>
      <c r="G39" s="129" t="e">
        <f>COUNTIFS('BOOKING 1'!$A:$A,"DEC",'BOOKING 1'!#REF!,#REF!,'BOOKING 1'!$H:$H,'modelwise month'!#REF!)</f>
        <v>#REF!</v>
      </c>
      <c r="H39" s="129" t="e">
        <f>COUNTIFS('BOOKING 1'!$A:$A,"DEC",'BOOKING 1'!#REF!,#REF!,'BOOKING 1'!$H:$H,'modelwise month'!#REF!)</f>
        <v>#REF!</v>
      </c>
      <c r="I39" s="129" t="e">
        <f>COUNTIFS('BOOKING 1'!$A:$A,"DEC",'BOOKING 1'!#REF!,#REF!,'BOOKING 1'!$H:$H,'modelwise month'!#REF!)</f>
        <v>#REF!</v>
      </c>
      <c r="J39" s="129" t="e">
        <f>COUNTIFS('BOOKING 1'!$A:$A,"DEC",'BOOKING 1'!#REF!,#REF!,'BOOKING 1'!$H:$H,'modelwise month'!#REF!)</f>
        <v>#REF!</v>
      </c>
      <c r="K39" s="129" t="e">
        <f>COUNTIFS('BOOKING 1'!$A:$A,"DEC",'BOOKING 1'!#REF!,#REF!,'BOOKING 1'!$H:$H,'modelwise month'!#REF!)</f>
        <v>#REF!</v>
      </c>
      <c r="L39" s="129" t="e">
        <f>COUNTIFS('BOOKING 1'!$A:$A,"DEC",'BOOKING 1'!#REF!,$L$1,'BOOKING 1'!$H:$H,'modelwise month'!A39)</f>
        <v>#REF!</v>
      </c>
      <c r="M39" s="129" t="e">
        <f>COUNTIFS('BOOKING 1'!$A:$A,"DEC",'BOOKING 1'!#REF!,$M$1,'BOOKING 1'!$H:$H,'modelwise month'!A39)</f>
        <v>#REF!</v>
      </c>
      <c r="N39" s="129" t="e">
        <f>COUNTIFS('BOOKING 1'!$A:$A,"DEC",'BOOKING 1'!#REF!,$N$1,'BOOKING 1'!$H:$H,'modelwise month'!A39)</f>
        <v>#REF!</v>
      </c>
      <c r="O39" s="129" t="e">
        <f>COUNTIFS('BOOKING 1'!$A:$A,"DEC",'BOOKING 1'!#REF!,$O$1,'BOOKING 1'!$H:$H,'modelwise month'!A39)</f>
        <v>#REF!</v>
      </c>
      <c r="P39" s="129" t="e">
        <f>COUNTIFS('BOOKING 1'!$A:$A,"DEC",'BOOKING 1'!#REF!,$P$1,'BOOKING 1'!$H:$H,'modelwise month'!A39)</f>
        <v>#REF!</v>
      </c>
      <c r="Q39" s="129" t="e">
        <f>COUNTIFS('BOOKING 1'!$A:$A,"DEC",'BOOKING 1'!#REF!,$Q$1,'BOOKING 1'!$H:$H,'modelwise month'!A39)</f>
        <v>#REF!</v>
      </c>
      <c r="R39" s="129" t="e">
        <f>COUNTIFS('BOOKING 1'!$A:$A,"DEC",'BOOKING 1'!#REF!,$R$1,'BOOKING 1'!$H:$H,'modelwise month'!A39)</f>
        <v>#REF!</v>
      </c>
      <c r="S39" s="11" t="e">
        <f t="shared" si="35"/>
        <v>#REF!</v>
      </c>
    </row>
    <row r="40" spans="1:19" x14ac:dyDescent="0.35">
      <c r="A40" s="11" t="s">
        <v>3456</v>
      </c>
      <c r="B40" s="129" t="e">
        <f>COUNTIFS('BOOKING 1'!$A:$A,"DEC",'BOOKING 1'!#REF!,#REF!,'BOOKING 1'!$H:$H,'modelwise month'!#REF!)</f>
        <v>#REF!</v>
      </c>
      <c r="C40" s="129" t="e">
        <f>COUNTIFS('BOOKING 1'!$A:$A,"DEC",'BOOKING 1'!#REF!,#REF!,'BOOKING 1'!$H:$H,'modelwise month'!#REF!)</f>
        <v>#REF!</v>
      </c>
      <c r="D40" s="129" t="e">
        <f>COUNTIFS('BOOKING 1'!$A:$A,"DEC",'BOOKING 1'!#REF!,$D$1,'BOOKING 1'!$H:$H,'modelwise month'!A40)</f>
        <v>#REF!</v>
      </c>
      <c r="E40" s="129" t="e">
        <f>COUNTIFS('BOOKING 1'!$A:$A,"DEC",'BOOKING 1'!#REF!,$E$1,'BOOKING 1'!$H:$H,'modelwise month'!A40)</f>
        <v>#REF!</v>
      </c>
      <c r="F40" s="129" t="e">
        <f>COUNTIFS('BOOKING 1'!$A:$A,"DEC",'BOOKING 1'!#REF!,$E$1,'BOOKING 1'!$H:$H,'modelwise month'!D40)</f>
        <v>#REF!</v>
      </c>
      <c r="G40" s="129" t="e">
        <f>COUNTIFS('BOOKING 1'!$A:$A,"DEC",'BOOKING 1'!#REF!,#REF!,'BOOKING 1'!$H:$H,'modelwise month'!#REF!)</f>
        <v>#REF!</v>
      </c>
      <c r="H40" s="129" t="e">
        <f>COUNTIFS('BOOKING 1'!$A:$A,"DEC",'BOOKING 1'!#REF!,#REF!,'BOOKING 1'!$H:$H,'modelwise month'!#REF!)</f>
        <v>#REF!</v>
      </c>
      <c r="I40" s="129" t="e">
        <f>COUNTIFS('BOOKING 1'!$A:$A,"DEC",'BOOKING 1'!#REF!,#REF!,'BOOKING 1'!$H:$H,'modelwise month'!#REF!)</f>
        <v>#REF!</v>
      </c>
      <c r="J40" s="129" t="e">
        <f>COUNTIFS('BOOKING 1'!$A:$A,"DEC",'BOOKING 1'!#REF!,#REF!,'BOOKING 1'!$H:$H,'modelwise month'!#REF!)</f>
        <v>#REF!</v>
      </c>
      <c r="K40" s="129" t="e">
        <f>COUNTIFS('BOOKING 1'!$A:$A,"DEC",'BOOKING 1'!#REF!,#REF!,'BOOKING 1'!$H:$H,'modelwise month'!#REF!)</f>
        <v>#REF!</v>
      </c>
      <c r="L40" s="129" t="e">
        <f>COUNTIFS('BOOKING 1'!$A:$A,"DEC",'BOOKING 1'!#REF!,$L$1,'BOOKING 1'!$H:$H,'modelwise month'!A40)</f>
        <v>#REF!</v>
      </c>
      <c r="M40" s="129" t="e">
        <f>COUNTIFS('BOOKING 1'!$A:$A,"DEC",'BOOKING 1'!#REF!,$M$1,'BOOKING 1'!$H:$H,'modelwise month'!A40)</f>
        <v>#REF!</v>
      </c>
      <c r="N40" s="129" t="e">
        <f>COUNTIFS('BOOKING 1'!$A:$A,"DEC",'BOOKING 1'!#REF!,$N$1,'BOOKING 1'!$H:$H,'modelwise month'!A40)</f>
        <v>#REF!</v>
      </c>
      <c r="O40" s="129" t="e">
        <f>COUNTIFS('BOOKING 1'!$A:$A,"DEC",'BOOKING 1'!#REF!,$O$1,'BOOKING 1'!$H:$H,'modelwise month'!A40)</f>
        <v>#REF!</v>
      </c>
      <c r="P40" s="129" t="e">
        <f>COUNTIFS('BOOKING 1'!$A:$A,"DEC",'BOOKING 1'!#REF!,$P$1,'BOOKING 1'!$H:$H,'modelwise month'!A40)</f>
        <v>#REF!</v>
      </c>
      <c r="Q40" s="129" t="e">
        <f>COUNTIFS('BOOKING 1'!$A:$A,"DEC",'BOOKING 1'!#REF!,$Q$1,'BOOKING 1'!$H:$H,'modelwise month'!A40)</f>
        <v>#REF!</v>
      </c>
      <c r="R40" s="129" t="e">
        <f>COUNTIFS('BOOKING 1'!$A:$A,"DEC",'BOOKING 1'!#REF!,$R$1,'BOOKING 1'!$H:$H,'modelwise month'!A40)</f>
        <v>#REF!</v>
      </c>
      <c r="S40" s="11" t="e">
        <f t="shared" si="35"/>
        <v>#REF!</v>
      </c>
    </row>
    <row r="41" spans="1:19" x14ac:dyDescent="0.35">
      <c r="B41" s="11" t="e">
        <f t="shared" ref="B41:C41" si="36">B7+B14+B20+B26+B33+B35+B37</f>
        <v>#REF!</v>
      </c>
      <c r="C41" s="11" t="e">
        <f t="shared" si="36"/>
        <v>#REF!</v>
      </c>
      <c r="D41" s="11" t="e">
        <f t="shared" ref="D41:S41" si="37">D7+D14+D20+D26+D33+D35+D37</f>
        <v>#REF!</v>
      </c>
      <c r="E41" s="11" t="e">
        <f t="shared" si="37"/>
        <v>#REF!</v>
      </c>
      <c r="F41" s="11" t="e">
        <f t="shared" si="37"/>
        <v>#REF!</v>
      </c>
      <c r="G41" s="11" t="e">
        <f t="shared" ref="G41:K41" si="38">G7+G14+G20+G26+G33+G35+G37</f>
        <v>#REF!</v>
      </c>
      <c r="H41" s="11" t="e">
        <f t="shared" si="38"/>
        <v>#REF!</v>
      </c>
      <c r="I41" s="11" t="e">
        <f t="shared" si="38"/>
        <v>#REF!</v>
      </c>
      <c r="J41" s="11" t="e">
        <f t="shared" si="38"/>
        <v>#REF!</v>
      </c>
      <c r="K41" s="11" t="e">
        <f t="shared" si="38"/>
        <v>#REF!</v>
      </c>
      <c r="L41" s="11" t="e">
        <f t="shared" si="37"/>
        <v>#REF!</v>
      </c>
      <c r="M41" s="11" t="e">
        <f t="shared" si="37"/>
        <v>#REF!</v>
      </c>
      <c r="N41" s="11" t="e">
        <f t="shared" si="37"/>
        <v>#REF!</v>
      </c>
      <c r="O41" s="11" t="e">
        <f t="shared" si="37"/>
        <v>#REF!</v>
      </c>
      <c r="P41" s="11" t="e">
        <f t="shared" si="37"/>
        <v>#REF!</v>
      </c>
      <c r="Q41" s="11" t="e">
        <f t="shared" ref="Q41" si="39">Q7+Q14+Q20+Q26+Q33+Q35+Q37</f>
        <v>#REF!</v>
      </c>
      <c r="R41" s="11" t="e">
        <f t="shared" si="37"/>
        <v>#REF!</v>
      </c>
      <c r="S41" s="11" t="e">
        <f t="shared" si="37"/>
        <v>#REF!</v>
      </c>
    </row>
    <row r="48" spans="1:19" x14ac:dyDescent="0.35">
      <c r="A48" s="23" t="s">
        <v>658</v>
      </c>
    </row>
    <row r="49" spans="1:1" x14ac:dyDescent="0.35">
      <c r="A49" s="167" t="s">
        <v>659</v>
      </c>
    </row>
    <row r="50" spans="1:1" x14ac:dyDescent="0.35">
      <c r="A50" s="167" t="s">
        <v>645</v>
      </c>
    </row>
    <row r="51" spans="1:1" x14ac:dyDescent="0.35">
      <c r="A51" s="167" t="s">
        <v>626</v>
      </c>
    </row>
    <row r="52" spans="1:1" x14ac:dyDescent="0.35">
      <c r="A52" s="167" t="s">
        <v>160</v>
      </c>
    </row>
    <row r="53" spans="1:1" x14ac:dyDescent="0.35">
      <c r="A53" s="167" t="s">
        <v>38</v>
      </c>
    </row>
    <row r="54" spans="1:1" x14ac:dyDescent="0.35">
      <c r="A54" s="167" t="s">
        <v>3645</v>
      </c>
    </row>
    <row r="55" spans="1:1" x14ac:dyDescent="0.35">
      <c r="A55" s="167" t="s">
        <v>45</v>
      </c>
    </row>
    <row r="56" spans="1:1" x14ac:dyDescent="0.35">
      <c r="A56" s="167" t="s">
        <v>18</v>
      </c>
    </row>
    <row r="57" spans="1:1" x14ac:dyDescent="0.35">
      <c r="A57" s="167" t="s">
        <v>2943</v>
      </c>
    </row>
    <row r="58" spans="1:1" x14ac:dyDescent="0.35">
      <c r="A58" s="183" t="s">
        <v>632</v>
      </c>
    </row>
    <row r="59" spans="1:1" x14ac:dyDescent="0.35">
      <c r="A59" s="168" t="s">
        <v>633</v>
      </c>
    </row>
    <row r="60" spans="1:1" x14ac:dyDescent="0.35">
      <c r="A60" s="22" t="e">
        <f>[5]DSR!B14</f>
        <v>#REF!</v>
      </c>
    </row>
    <row r="67" spans="1:1" x14ac:dyDescent="0.35">
      <c r="A67" s="172" t="s">
        <v>595</v>
      </c>
    </row>
    <row r="68" spans="1:1" x14ac:dyDescent="0.35">
      <c r="A68" s="26" t="str">
        <f>A14</f>
        <v>AMAR KHOPADE</v>
      </c>
    </row>
    <row r="69" spans="1:1" x14ac:dyDescent="0.35">
      <c r="A69" s="26" t="str">
        <f>A20</f>
        <v>MANDAR L</v>
      </c>
    </row>
    <row r="70" spans="1:1" x14ac:dyDescent="0.35">
      <c r="A70" s="26" t="str">
        <f>A26</f>
        <v>NITIN G</v>
      </c>
    </row>
    <row r="71" spans="1:1" x14ac:dyDescent="0.35">
      <c r="A71" s="26" t="str">
        <f>A33</f>
        <v>NITIN BODKE</v>
      </c>
    </row>
    <row r="72" spans="1:1" x14ac:dyDescent="0.35">
      <c r="A72" s="26" t="str">
        <f>A36</f>
        <v>SALES MANAGER</v>
      </c>
    </row>
    <row r="73" spans="1:1" x14ac:dyDescent="0.35">
      <c r="A73" s="23" t="s">
        <v>597</v>
      </c>
    </row>
  </sheetData>
  <mergeCells count="6">
    <mergeCell ref="A34:S34"/>
    <mergeCell ref="A2:S2"/>
    <mergeCell ref="A8:S8"/>
    <mergeCell ref="A15:S15"/>
    <mergeCell ref="A21:S21"/>
    <mergeCell ref="A27:S27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2"/>
  <sheetViews>
    <sheetView topLeftCell="A611" workbookViewId="0">
      <selection activeCell="D623" sqref="D623"/>
    </sheetView>
  </sheetViews>
  <sheetFormatPr defaultColWidth="9.1796875" defaultRowHeight="14.5" x14ac:dyDescent="0.35"/>
  <cols>
    <col min="1" max="1" width="4.26953125" style="15" customWidth="1"/>
    <col min="2" max="2" width="23.1796875" style="15" customWidth="1"/>
    <col min="3" max="3" width="9.81640625" style="15" bestFit="1" customWidth="1"/>
    <col min="4" max="4" width="10" style="165" customWidth="1"/>
    <col min="5" max="5" width="14.81640625" style="165" bestFit="1" customWidth="1"/>
    <col min="6" max="6" width="39.26953125" style="15" customWidth="1"/>
    <col min="7" max="7" width="11.54296875" style="15" bestFit="1" customWidth="1"/>
    <col min="8" max="8" width="20.81640625" style="15" customWidth="1"/>
    <col min="9" max="9" width="5.81640625" style="15" bestFit="1" customWidth="1"/>
    <col min="10" max="10" width="10.7265625" style="15" bestFit="1" customWidth="1"/>
    <col min="11" max="11" width="34.81640625" style="15" bestFit="1" customWidth="1"/>
    <col min="12" max="12" width="18.54296875" style="15" bestFit="1" customWidth="1"/>
    <col min="13" max="13" width="13.1796875" style="15" bestFit="1" customWidth="1"/>
    <col min="14" max="14" width="16.453125" style="165" customWidth="1"/>
    <col min="15" max="15" width="11.1796875" style="165" bestFit="1" customWidth="1"/>
    <col min="16" max="16" width="13.7265625" style="166" bestFit="1" customWidth="1"/>
    <col min="17" max="17" width="11.54296875" style="165" bestFit="1" customWidth="1"/>
    <col min="18" max="18" width="4" style="15" bestFit="1" customWidth="1"/>
    <col min="19" max="16384" width="9.1796875" style="15"/>
  </cols>
  <sheetData>
    <row r="1" spans="1:18" s="3" customFormat="1" ht="27.75" customHeight="1" x14ac:dyDescent="0.25">
      <c r="A1" s="1" t="s">
        <v>762</v>
      </c>
      <c r="B1" s="2" t="s">
        <v>0</v>
      </c>
      <c r="C1" s="19" t="str">
        <f>VLOOKUP(B:B,[6]master!$L$1:$U$2065,10,0)</f>
        <v>Veh Status</v>
      </c>
      <c r="D1" s="143" t="s">
        <v>1</v>
      </c>
      <c r="E1" s="144" t="s">
        <v>210</v>
      </c>
      <c r="F1" s="1" t="s">
        <v>638</v>
      </c>
      <c r="G1" s="1" t="s">
        <v>211</v>
      </c>
      <c r="H1" s="1" t="s">
        <v>2</v>
      </c>
      <c r="I1" s="18" t="str">
        <f>VLOOKUP(H:H,[7]SUMMARY!B:C,2,0)</f>
        <v>TL</v>
      </c>
      <c r="J1" s="18" t="str">
        <f>VLOOKUP(K:K,[8]MODEL!$C$1:$F$65536,4,0)</f>
        <v>Model</v>
      </c>
      <c r="K1" s="1" t="s">
        <v>3</v>
      </c>
      <c r="L1" s="1" t="s">
        <v>4</v>
      </c>
      <c r="M1" s="1" t="s">
        <v>213</v>
      </c>
      <c r="N1" s="145" t="str">
        <f>VLOOKUP(B:B,[6]master!$L$1:$AA$2596,16,0)</f>
        <v>DELIVERY DATE</v>
      </c>
      <c r="O1" s="146" t="str">
        <f>VLOOKUP(F:F,'[7]T-RET'!A:B,2,0)</f>
        <v>Tally -Ret Dt</v>
      </c>
      <c r="P1" s="146" t="str">
        <f>VLOOKUP(B:B,[8]master!$L$1:$Y$65535,14,0)</f>
        <v>Confirm Date</v>
      </c>
      <c r="Q1" s="143" t="str">
        <f>VLOOKUP(B:B,[8]master!$L$1:$AB$65535,17,0)</f>
        <v>Issue Date</v>
      </c>
      <c r="R1" s="3" t="s">
        <v>2890</v>
      </c>
    </row>
    <row r="2" spans="1:18" s="6" customFormat="1" ht="15" customHeight="1" x14ac:dyDescent="0.25">
      <c r="A2" s="4" t="s">
        <v>1581</v>
      </c>
      <c r="B2" s="117" t="s">
        <v>2227</v>
      </c>
      <c r="C2" s="19" t="s">
        <v>630</v>
      </c>
      <c r="D2" s="138">
        <v>44057</v>
      </c>
      <c r="E2" s="138">
        <v>44282</v>
      </c>
      <c r="F2" s="5" t="s">
        <v>320</v>
      </c>
      <c r="G2" s="5" t="s">
        <v>321</v>
      </c>
      <c r="H2" s="5" t="s">
        <v>232</v>
      </c>
      <c r="I2" s="4" t="str">
        <f>VLOOKUP(H:H,[7]SUMMARY!B:C,2,0)</f>
        <v>NG</v>
      </c>
      <c r="J2" s="4" t="str">
        <f>VLOOKUP(K:K,[8]MODEL!$C$1:$F$65536,4,0)</f>
        <v>Verna</v>
      </c>
      <c r="K2" s="10" t="s">
        <v>318</v>
      </c>
      <c r="L2" s="7" t="s">
        <v>11</v>
      </c>
      <c r="M2" s="4" t="s">
        <v>322</v>
      </c>
      <c r="N2" s="145" t="s">
        <v>630</v>
      </c>
      <c r="O2" s="146" t="s">
        <v>630</v>
      </c>
      <c r="P2" s="146" t="s">
        <v>630</v>
      </c>
      <c r="Q2" s="143" t="s">
        <v>630</v>
      </c>
      <c r="R2" s="6">
        <v>1</v>
      </c>
    </row>
    <row r="3" spans="1:18" s="6" customFormat="1" ht="15" customHeight="1" x14ac:dyDescent="0.25">
      <c r="A3" s="4"/>
      <c r="B3" s="5" t="s">
        <v>214</v>
      </c>
      <c r="C3" s="19" t="s">
        <v>594</v>
      </c>
      <c r="D3" s="138">
        <v>44067</v>
      </c>
      <c r="E3" s="138">
        <v>44158</v>
      </c>
      <c r="F3" s="7" t="s">
        <v>215</v>
      </c>
      <c r="G3" s="5" t="s">
        <v>216</v>
      </c>
      <c r="H3" s="5" t="s">
        <v>50</v>
      </c>
      <c r="I3" s="4" t="str">
        <f>VLOOKUP(H:H,[7]SUMMARY!B:C,2,0)</f>
        <v>ML</v>
      </c>
      <c r="J3" s="4" t="str">
        <f>VLOOKUP(K:K,[8]MODEL!$C$1:$F$65536,4,0)</f>
        <v>New Creta</v>
      </c>
      <c r="K3" s="7" t="s">
        <v>218</v>
      </c>
      <c r="L3" s="5" t="s">
        <v>20</v>
      </c>
      <c r="M3" s="4" t="s">
        <v>219</v>
      </c>
      <c r="N3" s="145">
        <f>VLOOKUP(B:B,[8]master!$L$1:$AA$65535,16,0)</f>
        <v>44207</v>
      </c>
      <c r="O3" s="146">
        <f>VLOOKUP(B:B,[8]master!$L$1:$Z$65535,15,0)</f>
        <v>44165</v>
      </c>
      <c r="P3" s="146">
        <f>VLOOKUP(B:B,[8]master!$L$1:$Y$65535,14,0)</f>
        <v>44194</v>
      </c>
      <c r="Q3" s="143">
        <f>VLOOKUP(B:B,[9]all!$D:$F,3,0)</f>
        <v>44203</v>
      </c>
      <c r="R3" s="6">
        <v>2</v>
      </c>
    </row>
    <row r="4" spans="1:18" s="6" customFormat="1" ht="15" customHeight="1" x14ac:dyDescent="0.25">
      <c r="A4" s="4"/>
      <c r="B4" s="8" t="s">
        <v>1167</v>
      </c>
      <c r="C4" s="19" t="str">
        <f>VLOOKUP(B:B,[6]master!$L$1:$U$2065,10,0)</f>
        <v>02-del</v>
      </c>
      <c r="D4" s="138">
        <v>44072</v>
      </c>
      <c r="E4" s="138">
        <v>44221</v>
      </c>
      <c r="F4" s="5" t="s">
        <v>599</v>
      </c>
      <c r="G4" s="5" t="s">
        <v>325</v>
      </c>
      <c r="H4" s="5" t="s">
        <v>50</v>
      </c>
      <c r="I4" s="4" t="str">
        <f>VLOOKUP(H:H,[7]SUMMARY!B:C,2,0)</f>
        <v>ML</v>
      </c>
      <c r="J4" s="4" t="str">
        <f>VLOOKUP(K:K,[8]MODEL!$C$1:$F$65536,4,0)</f>
        <v>New Creta</v>
      </c>
      <c r="K4" s="5" t="s">
        <v>223</v>
      </c>
      <c r="L4" s="5" t="s">
        <v>20</v>
      </c>
      <c r="M4" s="4" t="s">
        <v>327</v>
      </c>
      <c r="N4" s="145">
        <f>VLOOKUP(B:B,[6]master!$L$1:$AA$2596,16,0)</f>
        <v>44249</v>
      </c>
      <c r="O4" s="146">
        <f>VLOOKUP(B:B,[8]master!$L$1:$Z$65535,15,0)</f>
        <v>44225</v>
      </c>
      <c r="P4" s="147">
        <f>VLOOKUP(B:B,[8]retail!$A$1:$D$91,4,0)</f>
        <v>44225</v>
      </c>
      <c r="Q4" s="148">
        <f>VLOOKUP(B:B,[9]all!$D:$F,3,0)</f>
        <v>44236</v>
      </c>
      <c r="R4" s="6">
        <v>3</v>
      </c>
    </row>
    <row r="5" spans="1:18" s="6" customFormat="1" ht="15" customHeight="1" x14ac:dyDescent="0.25">
      <c r="A5" s="4"/>
      <c r="B5" s="8" t="s">
        <v>1531</v>
      </c>
      <c r="C5" s="19" t="str">
        <f>VLOOKUP(B:B,[6]master!$L$1:$U$2065,10,0)</f>
        <v>02-del</v>
      </c>
      <c r="D5" s="138">
        <v>44072</v>
      </c>
      <c r="E5" s="138">
        <v>44237</v>
      </c>
      <c r="F5" s="5" t="s">
        <v>600</v>
      </c>
      <c r="G5" s="5" t="s">
        <v>328</v>
      </c>
      <c r="H5" s="5" t="s">
        <v>50</v>
      </c>
      <c r="I5" s="4" t="str">
        <f>VLOOKUP(H:H,[7]SUMMARY!B:C,2,0)</f>
        <v>ML</v>
      </c>
      <c r="J5" s="4" t="str">
        <f>VLOOKUP(K:K,[8]MODEL!$C$1:$F$65536,4,0)</f>
        <v>New Creta</v>
      </c>
      <c r="K5" s="5" t="s">
        <v>223</v>
      </c>
      <c r="L5" s="5" t="s">
        <v>20</v>
      </c>
      <c r="M5" s="4" t="s">
        <v>329</v>
      </c>
      <c r="N5" s="145">
        <f>VLOOKUP(B:B,[6]master!$L$1:$AA$2596,16,0)</f>
        <v>44249</v>
      </c>
      <c r="O5" s="146">
        <f>VLOOKUP(B:B,[8]master!$L$1:$Z$65535,15,0)</f>
        <v>44243</v>
      </c>
      <c r="P5" s="146">
        <f>VLOOKUP(B:B,[8]retail!$A$1:$D$843,4,0)</f>
        <v>44247</v>
      </c>
      <c r="Q5" s="148">
        <f>VLOOKUP(B:B,[9]all!$D:$F,3,0)</f>
        <v>44243</v>
      </c>
      <c r="R5" s="6">
        <v>4</v>
      </c>
    </row>
    <row r="6" spans="1:18" s="6" customFormat="1" ht="15" customHeight="1" x14ac:dyDescent="0.25">
      <c r="A6" s="4" t="s">
        <v>5</v>
      </c>
      <c r="B6" s="5" t="s">
        <v>319</v>
      </c>
      <c r="C6" s="19" t="e">
        <f>VLOOKUP(B:B,[6]master!$L$1:$U$2065,10,0)</f>
        <v>#N/A</v>
      </c>
      <c r="D6" s="138">
        <v>44072</v>
      </c>
      <c r="E6" s="138">
        <v>44207</v>
      </c>
      <c r="F6" s="5" t="s">
        <v>598</v>
      </c>
      <c r="G6" s="5" t="s">
        <v>323</v>
      </c>
      <c r="H6" s="5" t="s">
        <v>137</v>
      </c>
      <c r="I6" s="4" t="str">
        <f>VLOOKUP(H:H,[7]SUMMARY!B:C,2,0)</f>
        <v>AK</v>
      </c>
      <c r="J6" s="4" t="str">
        <f>VLOOKUP(K:K,[8]MODEL!$C$1:$F$65536,4,0)</f>
        <v>New Creta</v>
      </c>
      <c r="K6" s="5" t="s">
        <v>223</v>
      </c>
      <c r="L6" s="7" t="s">
        <v>20</v>
      </c>
      <c r="M6" s="4" t="s">
        <v>324</v>
      </c>
      <c r="N6" s="145" t="e">
        <f>VLOOKUP(B:B,[8]master!$L$1:$AA$65535,16,0)</f>
        <v>#N/A</v>
      </c>
      <c r="O6" s="146" t="e">
        <f>VLOOKUP(F:F,'[7]T-RET'!A:B,2,0)</f>
        <v>#N/A</v>
      </c>
      <c r="P6" s="146" t="e">
        <f>VLOOKUP(B:B,[8]master!$L$1:$Y$65535,14,0)</f>
        <v>#N/A</v>
      </c>
      <c r="Q6" s="143" t="e">
        <f>VLOOKUP(B:B,[9]all!$D:$F,3,0)</f>
        <v>#N/A</v>
      </c>
      <c r="R6" s="6">
        <v>5</v>
      </c>
    </row>
    <row r="7" spans="1:18" s="6" customFormat="1" ht="15" customHeight="1" x14ac:dyDescent="0.25">
      <c r="A7" s="4" t="s">
        <v>5</v>
      </c>
      <c r="B7" s="8" t="s">
        <v>319</v>
      </c>
      <c r="C7" s="19" t="e">
        <f>VLOOKUP(B:B,[6]master!$L$1:$U$2065,10,0)</f>
        <v>#N/A</v>
      </c>
      <c r="D7" s="138">
        <v>44089</v>
      </c>
      <c r="E7" s="138">
        <v>44230</v>
      </c>
      <c r="F7" s="5" t="s">
        <v>330</v>
      </c>
      <c r="G7" s="5" t="s">
        <v>331</v>
      </c>
      <c r="H7" s="5" t="s">
        <v>137</v>
      </c>
      <c r="I7" s="4" t="str">
        <f>VLOOKUP(H:H,[7]SUMMARY!B:C,2,0)</f>
        <v>AK</v>
      </c>
      <c r="J7" s="4" t="str">
        <f>VLOOKUP(K:K,[8]MODEL!$C$1:$F$65536,4,0)</f>
        <v>New Creta</v>
      </c>
      <c r="K7" s="5" t="s">
        <v>223</v>
      </c>
      <c r="L7" s="5" t="s">
        <v>11</v>
      </c>
      <c r="M7" s="4" t="s">
        <v>332</v>
      </c>
      <c r="N7" s="145" t="e">
        <f>VLOOKUP(B:B,[8]master!$L$1:$AA$65535,16,0)</f>
        <v>#N/A</v>
      </c>
      <c r="O7" s="146" t="e">
        <f>VLOOKUP(F:F,'[7]T-RET'!A:B,2,0)</f>
        <v>#N/A</v>
      </c>
      <c r="P7" s="146" t="e">
        <f>VLOOKUP(B:B,[8]master!$L$1:$Y$65535,14,0)</f>
        <v>#N/A</v>
      </c>
      <c r="Q7" s="143" t="e">
        <f>VLOOKUP(B:B,[9]all!$D:$F,3,0)</f>
        <v>#N/A</v>
      </c>
      <c r="R7" s="6">
        <v>6</v>
      </c>
    </row>
    <row r="8" spans="1:18" s="6" customFormat="1" ht="15" customHeight="1" x14ac:dyDescent="0.25">
      <c r="A8" s="4"/>
      <c r="B8" s="5" t="s">
        <v>220</v>
      </c>
      <c r="C8" s="19" t="s">
        <v>594</v>
      </c>
      <c r="D8" s="138">
        <v>44089</v>
      </c>
      <c r="E8" s="138">
        <v>44169</v>
      </c>
      <c r="F8" s="5" t="s">
        <v>221</v>
      </c>
      <c r="G8" s="5" t="s">
        <v>222</v>
      </c>
      <c r="H8" s="5" t="s">
        <v>9</v>
      </c>
      <c r="I8" s="4" t="str">
        <f>VLOOKUP(H:H,[7]SUMMARY!B:C,2,0)</f>
        <v>NG</v>
      </c>
      <c r="J8" s="4" t="str">
        <f>VLOOKUP(K:K,[8]MODEL!$C$1:$F$65536,4,0)</f>
        <v>New Creta</v>
      </c>
      <c r="K8" s="5" t="s">
        <v>223</v>
      </c>
      <c r="L8" s="5" t="s">
        <v>20</v>
      </c>
      <c r="M8" s="4" t="s">
        <v>224</v>
      </c>
      <c r="N8" s="145">
        <f>VLOOKUP(B:B,[8]master!$L$1:$AA$65535,16,0)</f>
        <v>44201</v>
      </c>
      <c r="O8" s="146">
        <f>VLOOKUP(B:B,[8]master!$L$1:$Z$65535,15,0)</f>
        <v>44194</v>
      </c>
      <c r="P8" s="146">
        <f>VLOOKUP(B:B,[8]master!$L$1:$Y$65535,14,0)</f>
        <v>44194</v>
      </c>
      <c r="Q8" s="143">
        <f>VLOOKUP(B:B,[9]all!$D:$F,3,0)</f>
        <v>44196</v>
      </c>
      <c r="R8" s="6">
        <v>7</v>
      </c>
    </row>
    <row r="9" spans="1:18" s="6" customFormat="1" ht="15" customHeight="1" x14ac:dyDescent="0.25">
      <c r="A9" s="4" t="s">
        <v>1581</v>
      </c>
      <c r="B9" s="8" t="s">
        <v>630</v>
      </c>
      <c r="C9" s="19" t="s">
        <v>630</v>
      </c>
      <c r="D9" s="138">
        <v>44098</v>
      </c>
      <c r="E9" s="138">
        <v>44255</v>
      </c>
      <c r="F9" s="5" t="s">
        <v>333</v>
      </c>
      <c r="G9" s="5" t="s">
        <v>334</v>
      </c>
      <c r="H9" s="5" t="s">
        <v>50</v>
      </c>
      <c r="I9" s="4" t="str">
        <f>VLOOKUP(H:H,[7]SUMMARY!B:C,2,0)</f>
        <v>ML</v>
      </c>
      <c r="J9" s="4" t="str">
        <f>VLOOKUP(K:K,[8]MODEL!$C$1:$F$65536,4,0)</f>
        <v>New Creta</v>
      </c>
      <c r="K9" s="5" t="s">
        <v>223</v>
      </c>
      <c r="L9" s="5" t="s">
        <v>20</v>
      </c>
      <c r="M9" s="4" t="s">
        <v>335</v>
      </c>
      <c r="N9" s="145" t="s">
        <v>630</v>
      </c>
      <c r="O9" s="146" t="s">
        <v>630</v>
      </c>
      <c r="P9" s="146" t="s">
        <v>630</v>
      </c>
      <c r="Q9" s="143" t="s">
        <v>630</v>
      </c>
      <c r="R9" s="6">
        <v>8</v>
      </c>
    </row>
    <row r="10" spans="1:18" s="6" customFormat="1" ht="15" customHeight="1" x14ac:dyDescent="0.25">
      <c r="A10" s="4"/>
      <c r="B10" s="5" t="s">
        <v>225</v>
      </c>
      <c r="C10" s="19" t="s">
        <v>594</v>
      </c>
      <c r="D10" s="138">
        <v>44099</v>
      </c>
      <c r="E10" s="138">
        <v>44169</v>
      </c>
      <c r="F10" s="5" t="s">
        <v>226</v>
      </c>
      <c r="G10" s="5" t="s">
        <v>227</v>
      </c>
      <c r="H10" s="5" t="s">
        <v>64</v>
      </c>
      <c r="I10" s="4" t="str">
        <f>VLOOKUP(H:H,[7]SUMMARY!B:C,2,0)</f>
        <v>RL</v>
      </c>
      <c r="J10" s="4" t="str">
        <f>VLOOKUP(K:K,[8]MODEL!$C$1:$F$65536,4,0)</f>
        <v>New Creta</v>
      </c>
      <c r="K10" s="5" t="s">
        <v>19</v>
      </c>
      <c r="L10" s="5" t="s">
        <v>20</v>
      </c>
      <c r="M10" s="4" t="s">
        <v>228</v>
      </c>
      <c r="N10" s="145">
        <f>VLOOKUP(B:B,[8]master!$L$1:$AA$65535,16,0)</f>
        <v>44205</v>
      </c>
      <c r="O10" s="146">
        <f>VLOOKUP(B:B,[8]master!$L$1:$Z$65535,15,0)</f>
        <v>44184</v>
      </c>
      <c r="P10" s="146">
        <f>VLOOKUP(B:B,[8]master!$L$1:$Y$65535,14,0)</f>
        <v>44194</v>
      </c>
      <c r="Q10" s="143">
        <f>VLOOKUP(B:B,[9]all!$D:$F,3,0)</f>
        <v>44201</v>
      </c>
      <c r="R10" s="6">
        <v>9</v>
      </c>
    </row>
    <row r="11" spans="1:18" s="6" customFormat="1" ht="15" customHeight="1" x14ac:dyDescent="0.25">
      <c r="A11" s="4"/>
      <c r="B11" s="5" t="s">
        <v>229</v>
      </c>
      <c r="C11" s="19" t="s">
        <v>594</v>
      </c>
      <c r="D11" s="138">
        <v>44109</v>
      </c>
      <c r="E11" s="138">
        <v>44181</v>
      </c>
      <c r="F11" s="5" t="s">
        <v>230</v>
      </c>
      <c r="G11" s="5" t="s">
        <v>231</v>
      </c>
      <c r="H11" s="5" t="s">
        <v>232</v>
      </c>
      <c r="I11" s="4" t="str">
        <f>VLOOKUP(H:H,[7]SUMMARY!B:C,2,0)</f>
        <v>NG</v>
      </c>
      <c r="J11" s="4" t="str">
        <f>VLOOKUP(K:K,[8]MODEL!$C$1:$F$65536,4,0)</f>
        <v>New Creta</v>
      </c>
      <c r="K11" s="7" t="s">
        <v>233</v>
      </c>
      <c r="L11" s="7" t="s">
        <v>27</v>
      </c>
      <c r="M11" s="4" t="s">
        <v>234</v>
      </c>
      <c r="N11" s="145">
        <f>VLOOKUP(B:B,[8]master!$L$1:$AA$65535,16,0)</f>
        <v>44201</v>
      </c>
      <c r="O11" s="146">
        <f>VLOOKUP(B:B,[8]master!$L$1:$Z$65535,15,0)</f>
        <v>44196</v>
      </c>
      <c r="P11" s="146">
        <f>VLOOKUP(B:B,[8]master!$L$1:$Y$65535,14,0)</f>
        <v>44194</v>
      </c>
      <c r="Q11" s="143">
        <f>VLOOKUP(B:B,[9]all!$D:$F,3,0)</f>
        <v>44198</v>
      </c>
      <c r="R11" s="6">
        <v>10</v>
      </c>
    </row>
    <row r="12" spans="1:18" s="6" customFormat="1" ht="15" customHeight="1" x14ac:dyDescent="0.25">
      <c r="A12" s="4" t="s">
        <v>5</v>
      </c>
      <c r="B12" s="14" t="s">
        <v>319</v>
      </c>
      <c r="C12" s="19" t="e">
        <f>VLOOKUP(B:B,[6]master!$L$1:$U$2065,10,0)</f>
        <v>#N/A</v>
      </c>
      <c r="D12" s="138">
        <v>44111</v>
      </c>
      <c r="E12" s="138"/>
      <c r="F12" s="5" t="s">
        <v>336</v>
      </c>
      <c r="G12" s="5" t="s">
        <v>337</v>
      </c>
      <c r="H12" s="5" t="s">
        <v>16</v>
      </c>
      <c r="I12" s="4" t="str">
        <f>VLOOKUP(H:H,[7]SUMMARY!B:C,2,0)</f>
        <v>AK</v>
      </c>
      <c r="J12" s="4" t="str">
        <f>VLOOKUP(K:K,[8]MODEL!$C$1:$F$65536,4,0)</f>
        <v>New Creta</v>
      </c>
      <c r="K12" s="5" t="s">
        <v>223</v>
      </c>
      <c r="L12" s="5" t="s">
        <v>11</v>
      </c>
      <c r="M12" s="4" t="s">
        <v>338</v>
      </c>
      <c r="N12" s="145" t="e">
        <f>VLOOKUP(B:B,[8]master!$L$1:$AA$65535,16,0)</f>
        <v>#N/A</v>
      </c>
      <c r="O12" s="146" t="e">
        <f>VLOOKUP(F:F,'[7]T-RET'!A:B,2,0)</f>
        <v>#N/A</v>
      </c>
      <c r="P12" s="146" t="e">
        <f>VLOOKUP(B:B,[8]master!$L$1:$Y$65535,14,0)</f>
        <v>#N/A</v>
      </c>
      <c r="Q12" s="143" t="e">
        <f>VLOOKUP(B:B,[9]all!$D:$F,3,0)</f>
        <v>#N/A</v>
      </c>
      <c r="R12" s="6">
        <v>11</v>
      </c>
    </row>
    <row r="13" spans="1:18" s="6" customFormat="1" ht="15" customHeight="1" x14ac:dyDescent="0.25">
      <c r="A13" s="4"/>
      <c r="B13" s="8" t="s">
        <v>1391</v>
      </c>
      <c r="C13" s="19" t="str">
        <f>VLOOKUP(B:B,[6]master!$L$1:$U$2065,10,0)</f>
        <v>02-del</v>
      </c>
      <c r="D13" s="138">
        <v>44117</v>
      </c>
      <c r="E13" s="138">
        <v>44232</v>
      </c>
      <c r="F13" s="5" t="s">
        <v>601</v>
      </c>
      <c r="G13" s="5" t="s">
        <v>341</v>
      </c>
      <c r="H13" s="5" t="s">
        <v>175</v>
      </c>
      <c r="I13" s="4" t="str">
        <f>VLOOKUP(H:H,[7]SUMMARY!B:C,2,0)</f>
        <v>NG</v>
      </c>
      <c r="J13" s="4" t="str">
        <f>VLOOKUP(K:K,[8]MODEL!$C$1:$F$65536,4,0)</f>
        <v>New Creta</v>
      </c>
      <c r="K13" s="7" t="s">
        <v>340</v>
      </c>
      <c r="L13" s="5" t="s">
        <v>11</v>
      </c>
      <c r="M13" s="4" t="s">
        <v>342</v>
      </c>
      <c r="N13" s="145">
        <f>VLOOKUP(B:B,[6]master!$L$1:$AA$2596,16,0)</f>
        <v>44243</v>
      </c>
      <c r="O13" s="146">
        <f>VLOOKUP(B:B,[8]master!$L$1:$Z$65535,15,0)</f>
        <v>44242</v>
      </c>
      <c r="P13" s="146">
        <f>VLOOKUP(B:B,[8]retail!$A$1:$D$843,4,0)</f>
        <v>44243</v>
      </c>
      <c r="Q13" s="143">
        <f>VLOOKUP(B:B,[9]all!$D:$F,3,0)</f>
        <v>44243</v>
      </c>
      <c r="R13" s="6">
        <v>12</v>
      </c>
    </row>
    <row r="14" spans="1:18" s="6" customFormat="1" ht="15" customHeight="1" x14ac:dyDescent="0.25">
      <c r="A14" s="4"/>
      <c r="B14" s="5" t="s">
        <v>856</v>
      </c>
      <c r="C14" s="19" t="str">
        <f>VLOOKUP(B:B,[6]master!$L$1:$U$2065,10,0)</f>
        <v>1-del</v>
      </c>
      <c r="D14" s="138">
        <v>44119</v>
      </c>
      <c r="E14" s="138">
        <v>44208</v>
      </c>
      <c r="F14" s="5" t="s">
        <v>343</v>
      </c>
      <c r="G14" s="5" t="s">
        <v>344</v>
      </c>
      <c r="H14" s="5" t="s">
        <v>250</v>
      </c>
      <c r="I14" s="4" t="str">
        <f>VLOOKUP(H:H,[7]SUMMARY!B:C,2,0)</f>
        <v>ML</v>
      </c>
      <c r="J14" s="4" t="str">
        <f>VLOOKUP(K:K,[8]MODEL!$C$1:$F$65536,4,0)</f>
        <v>New Creta</v>
      </c>
      <c r="K14" s="5" t="s">
        <v>233</v>
      </c>
      <c r="L14" s="5" t="s">
        <v>11</v>
      </c>
      <c r="M14" s="4" t="s">
        <v>345</v>
      </c>
      <c r="N14" s="145">
        <f>VLOOKUP(B:B,[6]master!$L$1:$AA$2596,16,0)</f>
        <v>44219</v>
      </c>
      <c r="O14" s="146">
        <f>VLOOKUP(B:B,[8]master!$L$1:$Z$65535,15,0)</f>
        <v>44215</v>
      </c>
      <c r="P14" s="146">
        <f>VLOOKUP(B:B,[8]retail!$A$1:$D$91,4,0)</f>
        <v>44216</v>
      </c>
      <c r="Q14" s="143" t="str">
        <f>VLOOKUP(B:B,[8]master!$L$1:$AB$65535,17,0)</f>
        <v>by party</v>
      </c>
      <c r="R14" s="6">
        <v>13</v>
      </c>
    </row>
    <row r="15" spans="1:18" s="6" customFormat="1" ht="15" customHeight="1" x14ac:dyDescent="0.25">
      <c r="A15" s="4" t="s">
        <v>1581</v>
      </c>
      <c r="B15" s="5" t="s">
        <v>630</v>
      </c>
      <c r="C15" s="19" t="s">
        <v>630</v>
      </c>
      <c r="D15" s="138">
        <v>44123</v>
      </c>
      <c r="E15" s="138">
        <v>44216</v>
      </c>
      <c r="F15" s="5" t="s">
        <v>346</v>
      </c>
      <c r="G15" s="5" t="s">
        <v>347</v>
      </c>
      <c r="H15" s="5" t="s">
        <v>25</v>
      </c>
      <c r="I15" s="4" t="str">
        <f>VLOOKUP(H:H,[7]SUMMARY!B:C,2,0)</f>
        <v>ML</v>
      </c>
      <c r="J15" s="4" t="str">
        <f>VLOOKUP(K:K,[8]MODEL!$C$1:$F$65536,4,0)</f>
        <v>New Creta</v>
      </c>
      <c r="K15" s="5" t="s">
        <v>218</v>
      </c>
      <c r="L15" s="5" t="s">
        <v>20</v>
      </c>
      <c r="M15" s="4" t="s">
        <v>348</v>
      </c>
      <c r="N15" s="145" t="s">
        <v>630</v>
      </c>
      <c r="O15" s="146" t="s">
        <v>630</v>
      </c>
      <c r="P15" s="145" t="s">
        <v>630</v>
      </c>
      <c r="Q15" s="145" t="s">
        <v>630</v>
      </c>
      <c r="R15" s="6">
        <v>14</v>
      </c>
    </row>
    <row r="16" spans="1:18" s="6" customFormat="1" ht="15" customHeight="1" x14ac:dyDescent="0.25">
      <c r="A16" s="4"/>
      <c r="B16" s="5" t="s">
        <v>750</v>
      </c>
      <c r="C16" s="19" t="s">
        <v>594</v>
      </c>
      <c r="D16" s="138">
        <v>44124</v>
      </c>
      <c r="E16" s="138">
        <v>44204</v>
      </c>
      <c r="F16" s="5" t="s">
        <v>352</v>
      </c>
      <c r="G16" s="5" t="s">
        <v>353</v>
      </c>
      <c r="H16" s="5" t="s">
        <v>137</v>
      </c>
      <c r="I16" s="4" t="str">
        <f>VLOOKUP(H:H,[7]SUMMARY!B:C,2,0)</f>
        <v>AK</v>
      </c>
      <c r="J16" s="4" t="str">
        <f>VLOOKUP(K:K,[8]MODEL!$C$1:$F$65536,4,0)</f>
        <v>New Creta</v>
      </c>
      <c r="K16" s="5" t="s">
        <v>223</v>
      </c>
      <c r="L16" s="5" t="s">
        <v>354</v>
      </c>
      <c r="M16" s="4" t="s">
        <v>355</v>
      </c>
      <c r="N16" s="145">
        <f>VLOOKUP(B:B,[8]master!$L$1:$AA$65535,16,0)</f>
        <v>44211</v>
      </c>
      <c r="O16" s="146">
        <f>VLOOKUP(B:B,[8]master!$L$1:$Z$65535,15,0)</f>
        <v>44208</v>
      </c>
      <c r="P16" s="146">
        <f>VLOOKUP(B:B,[8]retail!$A$1:$D$91,4,0)</f>
        <v>44209</v>
      </c>
      <c r="Q16" s="143">
        <f>VLOOKUP(B:B,[9]all!$D:$F,3,0)</f>
        <v>44209</v>
      </c>
      <c r="R16" s="6">
        <v>15</v>
      </c>
    </row>
    <row r="17" spans="1:18" s="6" customFormat="1" ht="15" customHeight="1" x14ac:dyDescent="0.25">
      <c r="A17" s="4"/>
      <c r="B17" s="5" t="s">
        <v>706</v>
      </c>
      <c r="C17" s="19" t="str">
        <f>VLOOKUP(B:B,[6]master!$L$1:$U$2065,10,0)</f>
        <v>02-del</v>
      </c>
      <c r="D17" s="138">
        <v>44124</v>
      </c>
      <c r="E17" s="138">
        <v>44203</v>
      </c>
      <c r="F17" s="5" t="s">
        <v>349</v>
      </c>
      <c r="G17" s="5" t="s">
        <v>350</v>
      </c>
      <c r="H17" s="5" t="s">
        <v>137</v>
      </c>
      <c r="I17" s="4" t="str">
        <f>VLOOKUP(H:H,[7]SUMMARY!B:C,2,0)</f>
        <v>AK</v>
      </c>
      <c r="J17" s="4" t="str">
        <f>VLOOKUP(K:K,[8]MODEL!$C$1:$F$65536,4,0)</f>
        <v>New Creta</v>
      </c>
      <c r="K17" s="5" t="s">
        <v>223</v>
      </c>
      <c r="L17" s="5" t="s">
        <v>20</v>
      </c>
      <c r="M17" s="4" t="s">
        <v>351</v>
      </c>
      <c r="N17" s="145">
        <f>VLOOKUP(B:B,[6]master!$L$1:$AA$2596,16,0)</f>
        <v>44228</v>
      </c>
      <c r="O17" s="146">
        <f>VLOOKUP(B:B,[8]master!$L$1:$Z$65535,15,0)</f>
        <v>44209</v>
      </c>
      <c r="P17" s="146">
        <f>VLOOKUP(B:B,[8]retail!$A$1:$D$91,4,0)</f>
        <v>44224</v>
      </c>
      <c r="Q17" s="143">
        <f>VLOOKUP(B:B,[8]master!$L$1:$AB$65535,17,0)</f>
        <v>44264</v>
      </c>
      <c r="R17" s="6">
        <v>16</v>
      </c>
    </row>
    <row r="18" spans="1:18" s="6" customFormat="1" ht="15" customHeight="1" x14ac:dyDescent="0.25">
      <c r="A18" s="4" t="s">
        <v>1581</v>
      </c>
      <c r="B18" s="5" t="s">
        <v>630</v>
      </c>
      <c r="C18" s="19" t="s">
        <v>630</v>
      </c>
      <c r="D18" s="138">
        <v>44125</v>
      </c>
      <c r="E18" s="138">
        <v>44227</v>
      </c>
      <c r="F18" s="5" t="s">
        <v>356</v>
      </c>
      <c r="G18" s="5" t="s">
        <v>357</v>
      </c>
      <c r="H18" s="5" t="s">
        <v>25</v>
      </c>
      <c r="I18" s="4" t="str">
        <f>VLOOKUP(H:H,[7]SUMMARY!B:C,2,0)</f>
        <v>ML</v>
      </c>
      <c r="J18" s="4" t="str">
        <f>VLOOKUP(K:K,[8]MODEL!$C$1:$F$65536,4,0)</f>
        <v>Venue</v>
      </c>
      <c r="K18" s="5" t="s">
        <v>358</v>
      </c>
      <c r="L18" s="5" t="s">
        <v>74</v>
      </c>
      <c r="M18" s="4" t="s">
        <v>359</v>
      </c>
      <c r="N18" s="145" t="s">
        <v>630</v>
      </c>
      <c r="O18" s="146" t="s">
        <v>630</v>
      </c>
      <c r="P18" s="145" t="s">
        <v>630</v>
      </c>
      <c r="Q18" s="145" t="s">
        <v>630</v>
      </c>
      <c r="R18" s="6">
        <v>17</v>
      </c>
    </row>
    <row r="19" spans="1:18" s="6" customFormat="1" ht="15" customHeight="1" x14ac:dyDescent="0.25">
      <c r="A19" s="4"/>
      <c r="B19" s="5" t="s">
        <v>6</v>
      </c>
      <c r="C19" s="19" t="s">
        <v>594</v>
      </c>
      <c r="D19" s="138">
        <v>44127</v>
      </c>
      <c r="E19" s="138">
        <v>44187</v>
      </c>
      <c r="F19" s="5" t="s">
        <v>7</v>
      </c>
      <c r="G19" s="5" t="s">
        <v>8</v>
      </c>
      <c r="H19" s="5" t="s">
        <v>9</v>
      </c>
      <c r="I19" s="4" t="str">
        <f>VLOOKUP(H:H,[7]SUMMARY!B:C,2,0)</f>
        <v>NG</v>
      </c>
      <c r="J19" s="4" t="str">
        <f>VLOOKUP(K:K,[8]MODEL!$C$1:$F$65536,4,0)</f>
        <v>Verna</v>
      </c>
      <c r="K19" s="5" t="s">
        <v>10</v>
      </c>
      <c r="L19" s="5" t="s">
        <v>11</v>
      </c>
      <c r="M19" s="4" t="s">
        <v>12</v>
      </c>
      <c r="N19" s="145">
        <f>VLOOKUP(B:B,[8]master!$L$1:$AA$65535,16,0)</f>
        <v>44209</v>
      </c>
      <c r="O19" s="146">
        <f>VLOOKUP(B:B,[8]master!$L$1:$Z$65535,15,0)</f>
        <v>44198</v>
      </c>
      <c r="P19" s="146">
        <f>VLOOKUP(B:B,[8]retail!$A$1:$D$91,4,0)</f>
        <v>44200</v>
      </c>
      <c r="Q19" s="143">
        <f>VLOOKUP(B:B,[9]all!$D:$F,3,0)</f>
        <v>44198</v>
      </c>
      <c r="R19" s="6">
        <v>18</v>
      </c>
    </row>
    <row r="20" spans="1:18" s="6" customFormat="1" ht="15" customHeight="1" x14ac:dyDescent="0.25">
      <c r="A20" s="4"/>
      <c r="B20" s="5" t="s">
        <v>574</v>
      </c>
      <c r="C20" s="19" t="s">
        <v>594</v>
      </c>
      <c r="D20" s="138">
        <v>44129</v>
      </c>
      <c r="E20" s="138">
        <v>44183</v>
      </c>
      <c r="F20" s="5" t="s">
        <v>575</v>
      </c>
      <c r="G20" s="5" t="s">
        <v>576</v>
      </c>
      <c r="H20" s="5" t="s">
        <v>132</v>
      </c>
      <c r="I20" s="4" t="str">
        <f>VLOOKUP(H:H,[7]SUMMARY!B:C,2,0)</f>
        <v>RL</v>
      </c>
      <c r="J20" s="4" t="str">
        <f>VLOOKUP(K:K,[8]MODEL!$C$1:$F$65536,4,0)</f>
        <v>New Creta</v>
      </c>
      <c r="K20" s="5" t="s">
        <v>223</v>
      </c>
      <c r="L20" s="5" t="s">
        <v>20</v>
      </c>
      <c r="M20" s="4" t="s">
        <v>577</v>
      </c>
      <c r="N20" s="145">
        <v>44198</v>
      </c>
      <c r="O20" s="146">
        <f>VLOOKUP(B:B,[8]master!$L$1:$Z$65535,15,0)</f>
        <v>44196</v>
      </c>
      <c r="P20" s="146">
        <f>VLOOKUP(B:B,[8]retail!$A$1:$D$91,4,0)</f>
        <v>44198</v>
      </c>
      <c r="Q20" s="143">
        <f>VLOOKUP(B:B,[9]all!$D:$F,3,0)</f>
        <v>44196</v>
      </c>
      <c r="R20" s="6">
        <v>19</v>
      </c>
    </row>
    <row r="21" spans="1:18" s="12" customFormat="1" ht="15" customHeight="1" x14ac:dyDescent="0.25">
      <c r="A21" s="4"/>
      <c r="B21" s="5" t="s">
        <v>13</v>
      </c>
      <c r="C21" s="19" t="s">
        <v>594</v>
      </c>
      <c r="D21" s="138">
        <v>44131</v>
      </c>
      <c r="E21" s="138">
        <v>44188</v>
      </c>
      <c r="F21" s="5" t="s">
        <v>14</v>
      </c>
      <c r="G21" s="5" t="s">
        <v>15</v>
      </c>
      <c r="H21" s="7" t="s">
        <v>16</v>
      </c>
      <c r="I21" s="4" t="str">
        <f>VLOOKUP(H:H,[7]SUMMARY!B:C,2,0)</f>
        <v>AK</v>
      </c>
      <c r="J21" s="4" t="str">
        <f>VLOOKUP(K:K,[8]MODEL!$C$1:$F$65536,4,0)</f>
        <v>New Creta</v>
      </c>
      <c r="K21" s="5" t="s">
        <v>19</v>
      </c>
      <c r="L21" s="5" t="s">
        <v>20</v>
      </c>
      <c r="M21" s="4" t="s">
        <v>21</v>
      </c>
      <c r="N21" s="145">
        <f>VLOOKUP(B:B,[8]master!$L$1:$AA$65535,16,0)</f>
        <v>44202</v>
      </c>
      <c r="O21" s="146">
        <f>VLOOKUP(B:B,[8]master!$L$1:$Z$65535,15,0)</f>
        <v>44198</v>
      </c>
      <c r="P21" s="146">
        <f>VLOOKUP(B:B,[8]retail!$A$1:$D$91,4,0)</f>
        <v>44200</v>
      </c>
      <c r="Q21" s="143">
        <f>VLOOKUP(B:B,[9]all!$D:$F,3,0)</f>
        <v>44198</v>
      </c>
      <c r="R21" s="6">
        <v>20</v>
      </c>
    </row>
    <row r="22" spans="1:18" s="12" customFormat="1" ht="15" customHeight="1" x14ac:dyDescent="0.25">
      <c r="A22" s="4"/>
      <c r="B22" s="8" t="s">
        <v>1108</v>
      </c>
      <c r="C22" s="19" t="str">
        <f>VLOOKUP(B:B,[6]master!$L$1:$U$2065,10,0)</f>
        <v>1-del</v>
      </c>
      <c r="D22" s="138">
        <v>44131</v>
      </c>
      <c r="E22" s="138">
        <v>44217</v>
      </c>
      <c r="F22" s="5" t="s">
        <v>1227</v>
      </c>
      <c r="G22" s="5" t="s">
        <v>363</v>
      </c>
      <c r="H22" s="5" t="s">
        <v>137</v>
      </c>
      <c r="I22" s="4" t="str">
        <f>VLOOKUP(H:H,[7]SUMMARY!B:C,2,0)</f>
        <v>AK</v>
      </c>
      <c r="J22" s="4" t="str">
        <f>VLOOKUP(K:K,[8]MODEL!$C$1:$F$65536,4,0)</f>
        <v>New Creta</v>
      </c>
      <c r="K22" s="5" t="s">
        <v>223</v>
      </c>
      <c r="L22" s="5" t="s">
        <v>20</v>
      </c>
      <c r="M22" s="4" t="s">
        <v>364</v>
      </c>
      <c r="N22" s="145">
        <f>VLOOKUP(B:B,[6]master!$L$1:$AA$2596,16,0)</f>
        <v>44225</v>
      </c>
      <c r="O22" s="146">
        <f>VLOOKUP(B:B,[8]master!$L$1:$Z$65535,15,0)</f>
        <v>44223</v>
      </c>
      <c r="P22" s="146">
        <f>VLOOKUP(B:B,[8]retail!$A$1:$D$91,4,0)</f>
        <v>44224</v>
      </c>
      <c r="Q22" s="143">
        <f>VLOOKUP(B:B,[9]all!$D:$F,3,0)</f>
        <v>44223</v>
      </c>
      <c r="R22" s="6">
        <v>21</v>
      </c>
    </row>
    <row r="23" spans="1:18" s="12" customFormat="1" ht="15" customHeight="1" x14ac:dyDescent="0.25">
      <c r="A23" s="4"/>
      <c r="B23" s="11" t="s">
        <v>1162</v>
      </c>
      <c r="C23" s="19" t="str">
        <f>VLOOKUP(B:B,[6]master!$L$1:$U$2065,10,0)</f>
        <v>1-del</v>
      </c>
      <c r="D23" s="138">
        <v>44131</v>
      </c>
      <c r="E23" s="138">
        <v>44211</v>
      </c>
      <c r="F23" s="5" t="s">
        <v>360</v>
      </c>
      <c r="G23" s="5" t="s">
        <v>361</v>
      </c>
      <c r="H23" s="5" t="s">
        <v>137</v>
      </c>
      <c r="I23" s="4" t="str">
        <f>VLOOKUP(H:H,[7]SUMMARY!B:C,2,0)</f>
        <v>AK</v>
      </c>
      <c r="J23" s="4" t="str">
        <f>VLOOKUP(K:K,[8]MODEL!$C$1:$F$65536,4,0)</f>
        <v>New Creta</v>
      </c>
      <c r="K23" s="5" t="s">
        <v>223</v>
      </c>
      <c r="L23" s="5" t="s">
        <v>11</v>
      </c>
      <c r="M23" s="4" t="s">
        <v>362</v>
      </c>
      <c r="N23" s="145">
        <f>VLOOKUP(B:B,[6]master!$L$1:$AA$2596,16,0)</f>
        <v>44225</v>
      </c>
      <c r="O23" s="146">
        <f>VLOOKUP(B:B,[8]master!$L$1:$Z$65535,15,0)</f>
        <v>44223</v>
      </c>
      <c r="P23" s="146">
        <f>VLOOKUP(B:B,[8]retail!$A$1:$D$91,4,0)</f>
        <v>44224</v>
      </c>
      <c r="Q23" s="143">
        <f>VLOOKUP(B:B,[9]all!$D:$F,3,0)</f>
        <v>44223</v>
      </c>
      <c r="R23" s="6">
        <v>22</v>
      </c>
    </row>
    <row r="24" spans="1:18" s="12" customFormat="1" ht="15" customHeight="1" x14ac:dyDescent="0.25">
      <c r="A24" s="4"/>
      <c r="B24" s="8" t="s">
        <v>1188</v>
      </c>
      <c r="C24" s="19" t="str">
        <f>VLOOKUP(B:B,[6]master!$L$1:$U$2065,10,0)</f>
        <v>02-del</v>
      </c>
      <c r="D24" s="138">
        <v>44132</v>
      </c>
      <c r="E24" s="138">
        <v>44223</v>
      </c>
      <c r="F24" s="5" t="s">
        <v>1376</v>
      </c>
      <c r="G24" s="5">
        <v>9850088844</v>
      </c>
      <c r="H24" s="5" t="s">
        <v>232</v>
      </c>
      <c r="I24" s="4" t="str">
        <f>VLOOKUP(H:H,[7]SUMMARY!B:C,2,0)</f>
        <v>NG</v>
      </c>
      <c r="J24" s="4" t="str">
        <f>VLOOKUP(K:K,[8]MODEL!$C$1:$F$65536,4,0)</f>
        <v>All New i20</v>
      </c>
      <c r="K24" s="7" t="s">
        <v>365</v>
      </c>
      <c r="L24" s="7" t="s">
        <v>20</v>
      </c>
      <c r="M24" s="4" t="s">
        <v>366</v>
      </c>
      <c r="N24" s="145">
        <f>VLOOKUP(B:B,[6]master!$L$1:$AA$2596,16,0)</f>
        <v>44232</v>
      </c>
      <c r="O24" s="146">
        <f>VLOOKUP(B:B,[8]master!$L$1:$Z$65535,15,0)</f>
        <v>44229</v>
      </c>
      <c r="P24" s="146">
        <f>VLOOKUP(B:B,[8]retail!$A$1:$D$91,4,0)</f>
        <v>44225</v>
      </c>
      <c r="Q24" s="143" t="str">
        <f>VLOOKUP(B:B,[8]master!$L$1:$AB$65535,17,0)</f>
        <v>by party</v>
      </c>
      <c r="R24" s="6">
        <v>23</v>
      </c>
    </row>
    <row r="25" spans="1:18" s="12" customFormat="1" ht="15" customHeight="1" x14ac:dyDescent="0.25">
      <c r="A25" s="4" t="s">
        <v>1581</v>
      </c>
      <c r="B25" s="5" t="s">
        <v>630</v>
      </c>
      <c r="C25" s="19" t="s">
        <v>630</v>
      </c>
      <c r="D25" s="138">
        <v>44134</v>
      </c>
      <c r="E25" s="138">
        <v>44204</v>
      </c>
      <c r="F25" s="5" t="s">
        <v>2045</v>
      </c>
      <c r="G25" s="5" t="s">
        <v>369</v>
      </c>
      <c r="H25" s="5" t="s">
        <v>175</v>
      </c>
      <c r="I25" s="4" t="str">
        <f>VLOOKUP(H:H,[7]SUMMARY!B:C,2,0)</f>
        <v>NG</v>
      </c>
      <c r="J25" s="4" t="str">
        <f>VLOOKUP(K:K,[8]MODEL!$C$1:$F$65536,4,0)</f>
        <v>All New i20</v>
      </c>
      <c r="K25" s="5" t="s">
        <v>370</v>
      </c>
      <c r="L25" s="7" t="s">
        <v>371</v>
      </c>
      <c r="M25" s="4" t="s">
        <v>372</v>
      </c>
      <c r="N25" s="145" t="s">
        <v>630</v>
      </c>
      <c r="O25" s="146" t="s">
        <v>630</v>
      </c>
      <c r="P25" s="145" t="s">
        <v>630</v>
      </c>
      <c r="Q25" s="145" t="s">
        <v>630</v>
      </c>
      <c r="R25" s="6">
        <v>24</v>
      </c>
    </row>
    <row r="26" spans="1:18" s="12" customFormat="1" ht="15" customHeight="1" x14ac:dyDescent="0.25">
      <c r="A26" s="4" t="s">
        <v>5</v>
      </c>
      <c r="B26" s="9" t="s">
        <v>319</v>
      </c>
      <c r="C26" s="19" t="e">
        <f>VLOOKUP(B:B,[6]master!$L$1:$U$2065,10,0)</f>
        <v>#N/A</v>
      </c>
      <c r="D26" s="138">
        <v>44137</v>
      </c>
      <c r="E26" s="138"/>
      <c r="F26" s="5" t="s">
        <v>373</v>
      </c>
      <c r="G26" s="5" t="s">
        <v>374</v>
      </c>
      <c r="H26" s="5" t="s">
        <v>137</v>
      </c>
      <c r="I26" s="4" t="str">
        <f>VLOOKUP(H:H,[7]SUMMARY!B:C,2,0)</f>
        <v>AK</v>
      </c>
      <c r="J26" s="4" t="str">
        <f>VLOOKUP(K:K,[8]MODEL!$C$1:$F$65536,4,0)</f>
        <v>New Creta</v>
      </c>
      <c r="K26" s="5" t="s">
        <v>223</v>
      </c>
      <c r="L26" s="5" t="s">
        <v>20</v>
      </c>
      <c r="M26" s="4" t="s">
        <v>375</v>
      </c>
      <c r="N26" s="145" t="e">
        <f>VLOOKUP(B:B,[8]master!$L$1:$AA$65535,16,0)</f>
        <v>#N/A</v>
      </c>
      <c r="O26" s="146" t="e">
        <f>VLOOKUP(F:F,'[7]T-RET'!A:B,2,0)</f>
        <v>#N/A</v>
      </c>
      <c r="P26" s="146" t="e">
        <f>VLOOKUP(B:B,[8]master!$L$1:$Y$65535,14,0)</f>
        <v>#N/A</v>
      </c>
      <c r="Q26" s="143" t="e">
        <f>VLOOKUP(B:B,[9]all!$D:$F,3,0)</f>
        <v>#N/A</v>
      </c>
      <c r="R26" s="6">
        <v>25</v>
      </c>
    </row>
    <row r="27" spans="1:18" s="12" customFormat="1" ht="15" customHeight="1" x14ac:dyDescent="0.25">
      <c r="A27" s="4" t="s">
        <v>1581</v>
      </c>
      <c r="B27" s="5" t="s">
        <v>630</v>
      </c>
      <c r="C27" s="19" t="s">
        <v>630</v>
      </c>
      <c r="D27" s="138">
        <v>44140</v>
      </c>
      <c r="E27" s="138">
        <v>44223</v>
      </c>
      <c r="F27" s="5" t="s">
        <v>376</v>
      </c>
      <c r="G27" s="5" t="s">
        <v>377</v>
      </c>
      <c r="H27" s="5" t="s">
        <v>82</v>
      </c>
      <c r="I27" s="4" t="str">
        <f>VLOOKUP(H:H,[7]SUMMARY!B:C,2,0)</f>
        <v>KA</v>
      </c>
      <c r="J27" s="4" t="str">
        <f>VLOOKUP(K:K,[8]MODEL!$C$1:$F$65536,4,0)</f>
        <v>New Creta</v>
      </c>
      <c r="K27" s="5" t="s">
        <v>223</v>
      </c>
      <c r="L27" s="5" t="s">
        <v>354</v>
      </c>
      <c r="M27" s="4" t="s">
        <v>378</v>
      </c>
      <c r="N27" s="145" t="s">
        <v>630</v>
      </c>
      <c r="O27" s="146" t="s">
        <v>630</v>
      </c>
      <c r="P27" s="145" t="s">
        <v>630</v>
      </c>
      <c r="Q27" s="145" t="s">
        <v>630</v>
      </c>
      <c r="R27" s="6">
        <v>26</v>
      </c>
    </row>
    <row r="28" spans="1:18" s="13" customFormat="1" ht="15" customHeight="1" x14ac:dyDescent="0.25">
      <c r="A28" s="4"/>
      <c r="B28" s="8" t="s">
        <v>1916</v>
      </c>
      <c r="C28" s="19" t="str">
        <f>VLOOKUP(B:B,[6]master!$L$1:$U$2065,10,0)</f>
        <v>03-DEL</v>
      </c>
      <c r="D28" s="138">
        <v>44141</v>
      </c>
      <c r="E28" s="138">
        <v>44260</v>
      </c>
      <c r="F28" s="5" t="s">
        <v>379</v>
      </c>
      <c r="G28" s="5" t="s">
        <v>380</v>
      </c>
      <c r="H28" s="5" t="s">
        <v>82</v>
      </c>
      <c r="I28" s="4" t="str">
        <f>VLOOKUP(H:H,[7]SUMMARY!B:C,2,0)</f>
        <v>KA</v>
      </c>
      <c r="J28" s="4" t="str">
        <f>VLOOKUP(K:K,[8]MODEL!$C$1:$F$65536,4,0)</f>
        <v>New Creta</v>
      </c>
      <c r="K28" s="5" t="s">
        <v>223</v>
      </c>
      <c r="L28" s="5" t="s">
        <v>354</v>
      </c>
      <c r="M28" s="4" t="s">
        <v>381</v>
      </c>
      <c r="N28" s="145">
        <f>VLOOKUP(B:B,[6]master!$L$1:$AA$2596,16,0)</f>
        <v>44273</v>
      </c>
      <c r="O28" s="146">
        <f>VLOOKUP(B:B,[8]master!$L$1:$Z$65535,15,0)</f>
        <v>44265</v>
      </c>
      <c r="P28" s="146">
        <f>VLOOKUP(B:B,[8]master!$L$1:$Y$65535,14,0)</f>
        <v>44267</v>
      </c>
      <c r="Q28" s="143">
        <f>VLOOKUP(B:B,[9]all!$D:$F,3,0)</f>
        <v>44267</v>
      </c>
      <c r="R28" s="6">
        <v>27</v>
      </c>
    </row>
    <row r="29" spans="1:18" s="6" customFormat="1" ht="15" customHeight="1" x14ac:dyDescent="0.25">
      <c r="A29" s="4"/>
      <c r="B29" s="5" t="s">
        <v>22</v>
      </c>
      <c r="C29" s="19" t="s">
        <v>594</v>
      </c>
      <c r="D29" s="138">
        <v>44142</v>
      </c>
      <c r="E29" s="138">
        <v>44196</v>
      </c>
      <c r="F29" s="5" t="s">
        <v>23</v>
      </c>
      <c r="G29" s="5" t="s">
        <v>24</v>
      </c>
      <c r="H29" s="5" t="s">
        <v>25</v>
      </c>
      <c r="I29" s="4" t="str">
        <f>VLOOKUP(H:H,[7]SUMMARY!B:C,2,0)</f>
        <v>ML</v>
      </c>
      <c r="J29" s="4" t="str">
        <f>VLOOKUP(K:K,[8]MODEL!$C$1:$F$65536,4,0)</f>
        <v>New Creta</v>
      </c>
      <c r="K29" s="5" t="s">
        <v>26</v>
      </c>
      <c r="L29" s="5" t="s">
        <v>27</v>
      </c>
      <c r="M29" s="4" t="s">
        <v>28</v>
      </c>
      <c r="N29" s="145">
        <f>VLOOKUP(B:B,[8]master!$L$1:$AA$65535,16,0)</f>
        <v>44206</v>
      </c>
      <c r="O29" s="146">
        <f>VLOOKUP(B:B,[8]master!$L$1:$Z$65535,15,0)</f>
        <v>44202</v>
      </c>
      <c r="P29" s="146">
        <f>VLOOKUP(B:B,[8]retail!$A$1:$D$91,4,0)</f>
        <v>44203</v>
      </c>
      <c r="Q29" s="143">
        <f>VLOOKUP(B:B,[9]all!$D:$F,3,0)</f>
        <v>44202</v>
      </c>
      <c r="R29" s="6">
        <v>28</v>
      </c>
    </row>
    <row r="30" spans="1:18" s="6" customFormat="1" ht="15" customHeight="1" x14ac:dyDescent="0.25">
      <c r="A30" s="4"/>
      <c r="B30" s="5" t="s">
        <v>29</v>
      </c>
      <c r="C30" s="19" t="s">
        <v>594</v>
      </c>
      <c r="D30" s="138">
        <v>44142</v>
      </c>
      <c r="E30" s="138">
        <v>44196</v>
      </c>
      <c r="F30" s="5" t="s">
        <v>30</v>
      </c>
      <c r="G30" s="5" t="s">
        <v>31</v>
      </c>
      <c r="H30" s="5" t="s">
        <v>32</v>
      </c>
      <c r="I30" s="4" t="str">
        <f>VLOOKUP(H:H,[7]SUMMARY!B:C,2,0)</f>
        <v>KA</v>
      </c>
      <c r="J30" s="4" t="str">
        <f>VLOOKUP(K:K,[8]MODEL!$C$1:$F$65536,4,0)</f>
        <v>New Creta</v>
      </c>
      <c r="K30" s="5" t="s">
        <v>26</v>
      </c>
      <c r="L30" s="5" t="s">
        <v>27</v>
      </c>
      <c r="M30" s="4" t="s">
        <v>33</v>
      </c>
      <c r="N30" s="145">
        <f>VLOOKUP(B:B,[8]master!$L$1:$AA$65535,16,0)</f>
        <v>44206</v>
      </c>
      <c r="O30" s="146">
        <f>VLOOKUP(B:B,[8]master!$L$1:$Z$65535,15,0)</f>
        <v>44201</v>
      </c>
      <c r="P30" s="146">
        <f>VLOOKUP(B:B,[8]retail!$A$1:$D$91,4,0)</f>
        <v>44201</v>
      </c>
      <c r="Q30" s="143">
        <f>VLOOKUP(B:B,[9]all!$D:$F,3,0)</f>
        <v>44201</v>
      </c>
      <c r="R30" s="6">
        <v>29</v>
      </c>
    </row>
    <row r="31" spans="1:18" s="6" customFormat="1" ht="15" customHeight="1" x14ac:dyDescent="0.25">
      <c r="A31" s="4"/>
      <c r="B31" s="9" t="s">
        <v>235</v>
      </c>
      <c r="C31" s="19" t="s">
        <v>594</v>
      </c>
      <c r="D31" s="138">
        <v>44144</v>
      </c>
      <c r="E31" s="138">
        <v>44190</v>
      </c>
      <c r="F31" s="5" t="s">
        <v>236</v>
      </c>
      <c r="G31" s="5" t="s">
        <v>237</v>
      </c>
      <c r="H31" s="5" t="s">
        <v>82</v>
      </c>
      <c r="I31" s="4" t="str">
        <f>VLOOKUP(H:H,[7]SUMMARY!B:C,2,0)</f>
        <v>KA</v>
      </c>
      <c r="J31" s="4" t="str">
        <f>VLOOKUP(K:K,[8]MODEL!$C$1:$F$65536,4,0)</f>
        <v>Xcent</v>
      </c>
      <c r="K31" s="9" t="s">
        <v>161</v>
      </c>
      <c r="L31" s="9" t="s">
        <v>20</v>
      </c>
      <c r="M31" s="4" t="s">
        <v>238</v>
      </c>
      <c r="N31" s="145">
        <f>VLOOKUP(B:B,[8]master!$L$1:$AA$65535,16,0)</f>
        <v>44202</v>
      </c>
      <c r="O31" s="146">
        <f>VLOOKUP(B:B,[8]master!$L$1:$Z$65535,15,0)</f>
        <v>44196</v>
      </c>
      <c r="P31" s="146">
        <f>VLOOKUP(B:B,[8]master!$L$1:$Y$65535,14,0)</f>
        <v>44194</v>
      </c>
      <c r="Q31" s="143">
        <f>VLOOKUP(B:B,[9]all!$D:$F,3,0)</f>
        <v>44201</v>
      </c>
      <c r="R31" s="6">
        <v>30</v>
      </c>
    </row>
    <row r="32" spans="1:18" s="6" customFormat="1" ht="15" customHeight="1" x14ac:dyDescent="0.25">
      <c r="A32" s="4" t="s">
        <v>5</v>
      </c>
      <c r="B32" s="9" t="s">
        <v>319</v>
      </c>
      <c r="C32" s="19" t="e">
        <f>VLOOKUP(B:B,[6]master!$L$1:$U$2065,10,0)</f>
        <v>#N/A</v>
      </c>
      <c r="D32" s="138">
        <v>44144</v>
      </c>
      <c r="E32" s="138"/>
      <c r="F32" s="5" t="s">
        <v>382</v>
      </c>
      <c r="G32" s="5" t="s">
        <v>383</v>
      </c>
      <c r="H32" s="5" t="s">
        <v>16</v>
      </c>
      <c r="I32" s="4" t="str">
        <f>VLOOKUP(H:H,[7]SUMMARY!B:C,2,0)</f>
        <v>AK</v>
      </c>
      <c r="J32" s="4" t="str">
        <f>VLOOKUP(K:K,[8]MODEL!$C$1:$F$65536,4,0)</f>
        <v>New Creta</v>
      </c>
      <c r="K32" s="5" t="s">
        <v>223</v>
      </c>
      <c r="L32" s="5" t="s">
        <v>20</v>
      </c>
      <c r="M32" s="4" t="s">
        <v>384</v>
      </c>
      <c r="N32" s="145" t="e">
        <f>VLOOKUP(B:B,[8]master!$L$1:$AA$65535,16,0)</f>
        <v>#N/A</v>
      </c>
      <c r="O32" s="146" t="e">
        <f>VLOOKUP(F:F,'[7]T-RET'!A:B,2,0)</f>
        <v>#N/A</v>
      </c>
      <c r="P32" s="146" t="e">
        <f>VLOOKUP(B:B,[8]master!$L$1:$Y$65535,14,0)</f>
        <v>#N/A</v>
      </c>
      <c r="Q32" s="143" t="e">
        <f>VLOOKUP(B:B,[9]all!$D:$F,3,0)</f>
        <v>#N/A</v>
      </c>
      <c r="R32" s="6">
        <v>31</v>
      </c>
    </row>
    <row r="33" spans="1:18" s="6" customFormat="1" ht="15" customHeight="1" x14ac:dyDescent="0.25">
      <c r="A33" s="4"/>
      <c r="B33" s="5" t="s">
        <v>590</v>
      </c>
      <c r="C33" s="96" t="s">
        <v>656</v>
      </c>
      <c r="D33" s="138">
        <v>44144</v>
      </c>
      <c r="E33" s="138">
        <v>44169</v>
      </c>
      <c r="F33" s="17" t="s">
        <v>591</v>
      </c>
      <c r="G33" s="5" t="s">
        <v>592</v>
      </c>
      <c r="H33" s="5" t="s">
        <v>137</v>
      </c>
      <c r="I33" s="4" t="str">
        <f>VLOOKUP(H:H,[7]SUMMARY!B:C,2,0)</f>
        <v>AK</v>
      </c>
      <c r="J33" s="4" t="str">
        <f>VLOOKUP(K:K,[8]MODEL!$C$1:$F$65536,4,0)</f>
        <v>New Creta</v>
      </c>
      <c r="K33" s="5" t="s">
        <v>223</v>
      </c>
      <c r="L33" s="7" t="s">
        <v>11</v>
      </c>
      <c r="M33" s="4" t="s">
        <v>593</v>
      </c>
      <c r="N33" s="145">
        <v>44180</v>
      </c>
      <c r="O33" s="146">
        <f>VLOOKUP(B:B,[8]master!$L$1:$Z$65535,15,0)</f>
        <v>44180</v>
      </c>
      <c r="P33" s="146">
        <f>VLOOKUP(B:B,[8]retail!$A$1:$D$91,4,0)</f>
        <v>44205</v>
      </c>
      <c r="Q33" s="143">
        <f>VLOOKUP(B:B,[9]all!$D:$F,3,0)</f>
        <v>44205</v>
      </c>
      <c r="R33" s="6">
        <v>32</v>
      </c>
    </row>
    <row r="34" spans="1:18" s="6" customFormat="1" ht="15" customHeight="1" x14ac:dyDescent="0.25">
      <c r="A34" s="4"/>
      <c r="B34" s="9" t="s">
        <v>34</v>
      </c>
      <c r="C34" s="19" t="str">
        <f>VLOOKUP(B:B,[6]master!$L$1:$U$2065,10,0)</f>
        <v>1-del</v>
      </c>
      <c r="D34" s="138">
        <v>44147</v>
      </c>
      <c r="E34" s="138">
        <v>44193</v>
      </c>
      <c r="F34" s="5" t="s">
        <v>35</v>
      </c>
      <c r="G34" s="5" t="s">
        <v>36</v>
      </c>
      <c r="H34" s="5" t="s">
        <v>37</v>
      </c>
      <c r="I34" s="4" t="str">
        <f>VLOOKUP(H:H,[7]SUMMARY!B:C,2,0)</f>
        <v>KA</v>
      </c>
      <c r="J34" s="4" t="str">
        <f>VLOOKUP(K:K,[8]MODEL!$C$1:$F$65536,4,0)</f>
        <v>All New i20</v>
      </c>
      <c r="K34" s="5" t="s">
        <v>39</v>
      </c>
      <c r="L34" s="5" t="s">
        <v>40</v>
      </c>
      <c r="M34" s="4" t="s">
        <v>41</v>
      </c>
      <c r="N34" s="145">
        <f>VLOOKUP(B:B,[6]master!$L$1:$AA$2596,16,0)</f>
        <v>44218</v>
      </c>
      <c r="O34" s="146">
        <f>VLOOKUP(B:B,[8]master!$L$1:$Z$65535,15,0)</f>
        <v>44201</v>
      </c>
      <c r="P34" s="146">
        <f>VLOOKUP(B:B,[8]retail!$A$1:$D$91,4,0)</f>
        <v>44209</v>
      </c>
      <c r="Q34" s="143">
        <f>VLOOKUP(B:B,[9]all!$D:$F,3,0)</f>
        <v>44205</v>
      </c>
      <c r="R34" s="6">
        <v>33</v>
      </c>
    </row>
    <row r="35" spans="1:18" s="6" customFormat="1" ht="15" customHeight="1" x14ac:dyDescent="0.25">
      <c r="A35" s="4"/>
      <c r="B35" s="5" t="s">
        <v>783</v>
      </c>
      <c r="C35" s="19" t="s">
        <v>594</v>
      </c>
      <c r="D35" s="138">
        <v>44147</v>
      </c>
      <c r="E35" s="138">
        <v>44205</v>
      </c>
      <c r="F35" s="5" t="s">
        <v>386</v>
      </c>
      <c r="G35" s="5" t="s">
        <v>387</v>
      </c>
      <c r="H35" s="5" t="s">
        <v>132</v>
      </c>
      <c r="I35" s="4" t="str">
        <f>VLOOKUP(H:H,[7]SUMMARY!B:C,2,0)</f>
        <v>RL</v>
      </c>
      <c r="J35" s="4" t="str">
        <f>VLOOKUP(K:K,[8]MODEL!$C$1:$F$65536,4,0)</f>
        <v>All New i20</v>
      </c>
      <c r="K35" s="5" t="s">
        <v>367</v>
      </c>
      <c r="L35" s="7" t="s">
        <v>354</v>
      </c>
      <c r="M35" s="4" t="s">
        <v>388</v>
      </c>
      <c r="N35" s="145">
        <f>VLOOKUP(B:B,[8]master!$L$1:$AA$65535,16,0)</f>
        <v>44211</v>
      </c>
      <c r="O35" s="146">
        <f>VLOOKUP(B:B,[8]master!$L$1:$Z$65535,15,0)</f>
        <v>44208</v>
      </c>
      <c r="P35" s="146">
        <f>VLOOKUP(B:B,[8]retail!$A$1:$D$91,4,0)</f>
        <v>44209</v>
      </c>
      <c r="Q35" s="143">
        <f>VLOOKUP(B:B,[9]all!$D:$F,3,0)</f>
        <v>44209</v>
      </c>
      <c r="R35" s="6">
        <v>34</v>
      </c>
    </row>
    <row r="36" spans="1:18" s="6" customFormat="1" ht="15" customHeight="1" x14ac:dyDescent="0.25">
      <c r="A36" s="4"/>
      <c r="B36" s="9" t="s">
        <v>42</v>
      </c>
      <c r="C36" s="19" t="str">
        <f>VLOOKUP(B:B,[6]master!$L$1:$U$2065,10,0)</f>
        <v>02-del</v>
      </c>
      <c r="D36" s="138">
        <v>44147</v>
      </c>
      <c r="E36" s="138">
        <v>44186</v>
      </c>
      <c r="F36" s="5" t="s">
        <v>43</v>
      </c>
      <c r="G36" s="5" t="s">
        <v>44</v>
      </c>
      <c r="H36" s="5" t="s">
        <v>16</v>
      </c>
      <c r="I36" s="4" t="str">
        <f>VLOOKUP(H:H,[7]SUMMARY!B:C,2,0)</f>
        <v>AK</v>
      </c>
      <c r="J36" s="4" t="str">
        <f>VLOOKUP(K:K,[8]MODEL!$C$1:$F$65536,4,0)</f>
        <v>Venue</v>
      </c>
      <c r="K36" s="5" t="s">
        <v>46</v>
      </c>
      <c r="L36" s="5" t="s">
        <v>20</v>
      </c>
      <c r="M36" s="4" t="s">
        <v>47</v>
      </c>
      <c r="N36" s="145">
        <f>VLOOKUP(B:B,[6]master!$L$1:$AA$2596,16,0)</f>
        <v>44229</v>
      </c>
      <c r="O36" s="146">
        <f>VLOOKUP(B:B,[8]master!$L$1:$Z$65535,15,0)</f>
        <v>44196</v>
      </c>
      <c r="P36" s="146">
        <f>VLOOKUP(B:B,[8]retail!$A$1:$D$843,4,0)</f>
        <v>44229</v>
      </c>
      <c r="Q36" s="143">
        <f>VLOOKUP(B:B,[9]all!$D:$F,3,0)</f>
        <v>44224</v>
      </c>
      <c r="R36" s="6">
        <v>35</v>
      </c>
    </row>
    <row r="37" spans="1:18" s="6" customFormat="1" ht="15" customHeight="1" x14ac:dyDescent="0.25">
      <c r="A37" s="4"/>
      <c r="B37" s="8" t="s">
        <v>1538</v>
      </c>
      <c r="C37" s="19" t="str">
        <f>VLOOKUP(B:B,[6]master!$L$1:$U$2065,10,0)</f>
        <v>02-del</v>
      </c>
      <c r="D37" s="138">
        <v>44148</v>
      </c>
      <c r="E37" s="138">
        <v>44238</v>
      </c>
      <c r="F37" s="5" t="s">
        <v>389</v>
      </c>
      <c r="G37" s="5" t="s">
        <v>390</v>
      </c>
      <c r="H37" s="5" t="s">
        <v>92</v>
      </c>
      <c r="I37" s="4" t="str">
        <f>VLOOKUP(H:H,[7]SUMMARY!B:C,2,0)</f>
        <v>ML</v>
      </c>
      <c r="J37" s="4" t="str">
        <f>VLOOKUP(K:K,[8]MODEL!$C$1:$F$65536,4,0)</f>
        <v>New Creta</v>
      </c>
      <c r="K37" s="7" t="s">
        <v>233</v>
      </c>
      <c r="L37" s="5" t="s">
        <v>392</v>
      </c>
      <c r="M37" s="4" t="s">
        <v>393</v>
      </c>
      <c r="N37" s="145">
        <f>VLOOKUP(B:B,[6]master!$L$1:$AA$2596,16,0)</f>
        <v>44255</v>
      </c>
      <c r="O37" s="146">
        <f>VLOOKUP(B:B,[8]master!$L$1:$Z$65535,15,0)</f>
        <v>44246</v>
      </c>
      <c r="P37" s="146">
        <f>VLOOKUP(B:B,[8]retail!$A$1:$D$843,4,0)</f>
        <v>44252</v>
      </c>
      <c r="Q37" s="143">
        <f>VLOOKUP(B:B,[9]all!$D:$F,3,0)</f>
        <v>44247</v>
      </c>
      <c r="R37" s="6">
        <v>36</v>
      </c>
    </row>
    <row r="38" spans="1:18" s="6" customFormat="1" ht="15" customHeight="1" x14ac:dyDescent="0.25">
      <c r="A38" s="4"/>
      <c r="B38" s="8" t="s">
        <v>1107</v>
      </c>
      <c r="C38" s="19" t="str">
        <f>VLOOKUP(B:B,[6]master!$L$1:$U$2065,10,0)</f>
        <v>1-del</v>
      </c>
      <c r="D38" s="138">
        <v>44148</v>
      </c>
      <c r="E38" s="138">
        <v>44217</v>
      </c>
      <c r="F38" s="5" t="s">
        <v>394</v>
      </c>
      <c r="G38" s="5" t="s">
        <v>395</v>
      </c>
      <c r="H38" s="5" t="s">
        <v>37</v>
      </c>
      <c r="I38" s="4" t="str">
        <f>VLOOKUP(H:H,[7]SUMMARY!B:C,2,0)</f>
        <v>KA</v>
      </c>
      <c r="J38" s="4" t="str">
        <f>VLOOKUP(K:K,[8]MODEL!$C$1:$F$65536,4,0)</f>
        <v>New Creta</v>
      </c>
      <c r="K38" s="5" t="s">
        <v>396</v>
      </c>
      <c r="L38" s="5" t="s">
        <v>20</v>
      </c>
      <c r="M38" s="4" t="s">
        <v>397</v>
      </c>
      <c r="N38" s="145">
        <f>VLOOKUP(B:B,[6]master!$L$1:$AA$2596,16,0)</f>
        <v>44226</v>
      </c>
      <c r="O38" s="146">
        <f>VLOOKUP(B:B,[8]master!$L$1:$Z$65535,15,0)</f>
        <v>44221</v>
      </c>
      <c r="P38" s="146">
        <f>VLOOKUP(B:B,[8]retail!$A$1:$D$91,4,0)</f>
        <v>44224</v>
      </c>
      <c r="Q38" s="143">
        <f>VLOOKUP(B:B,[9]all!$D:$F,3,0)</f>
        <v>44223</v>
      </c>
      <c r="R38" s="6">
        <v>37</v>
      </c>
    </row>
    <row r="39" spans="1:18" s="6" customFormat="1" ht="15" customHeight="1" x14ac:dyDescent="0.25">
      <c r="A39" s="4"/>
      <c r="B39" s="5" t="s">
        <v>578</v>
      </c>
      <c r="C39" s="19" t="s">
        <v>594</v>
      </c>
      <c r="D39" s="138">
        <v>44148</v>
      </c>
      <c r="E39" s="138">
        <v>44169</v>
      </c>
      <c r="F39" s="5" t="s">
        <v>579</v>
      </c>
      <c r="G39" s="5" t="s">
        <v>580</v>
      </c>
      <c r="H39" s="5" t="s">
        <v>37</v>
      </c>
      <c r="I39" s="4" t="str">
        <f>VLOOKUP(H:H,[7]SUMMARY!B:C,2,0)</f>
        <v>KA</v>
      </c>
      <c r="J39" s="4" t="str">
        <f>VLOOKUP(K:K,[8]MODEL!$C$1:$F$65536,4,0)</f>
        <v>NIOS</v>
      </c>
      <c r="K39" s="5" t="s">
        <v>51</v>
      </c>
      <c r="L39" s="5" t="s">
        <v>52</v>
      </c>
      <c r="M39" s="4" t="s">
        <v>581</v>
      </c>
      <c r="N39" s="145">
        <v>44198</v>
      </c>
      <c r="O39" s="146">
        <f>VLOOKUP(B:B,[8]master!$L$1:$Z$65535,15,0)</f>
        <v>44195</v>
      </c>
      <c r="P39" s="146">
        <f>VLOOKUP(B:B,[8]master!$L$1:$Y$65535,14,0)</f>
        <v>44194</v>
      </c>
      <c r="Q39" s="143">
        <f>VLOOKUP(B:B,[9]all!$D:$F,3,0)</f>
        <v>44196</v>
      </c>
      <c r="R39" s="6">
        <v>38</v>
      </c>
    </row>
    <row r="40" spans="1:18" s="13" customFormat="1" ht="15" customHeight="1" x14ac:dyDescent="0.25">
      <c r="A40" s="4"/>
      <c r="B40" s="5" t="s">
        <v>582</v>
      </c>
      <c r="C40" s="19" t="s">
        <v>594</v>
      </c>
      <c r="D40" s="138">
        <v>44149</v>
      </c>
      <c r="E40" s="138">
        <v>44163</v>
      </c>
      <c r="F40" s="5" t="s">
        <v>583</v>
      </c>
      <c r="G40" s="5" t="s">
        <v>584</v>
      </c>
      <c r="H40" s="5" t="s">
        <v>92</v>
      </c>
      <c r="I40" s="4" t="str">
        <f>VLOOKUP(H:H,[7]SUMMARY!B:C,2,0)</f>
        <v>ML</v>
      </c>
      <c r="J40" s="4" t="str">
        <f>VLOOKUP(K:K,[8]MODEL!$C$1:$F$65536,4,0)</f>
        <v>AURA</v>
      </c>
      <c r="K40" s="7" t="s">
        <v>58</v>
      </c>
      <c r="L40" s="7" t="s">
        <v>20</v>
      </c>
      <c r="M40" s="4" t="s">
        <v>585</v>
      </c>
      <c r="N40" s="145">
        <v>44199</v>
      </c>
      <c r="O40" s="146">
        <f>VLOOKUP(B:B,[8]master!$L$1:$Z$65535,15,0)</f>
        <v>44175</v>
      </c>
      <c r="P40" s="146">
        <f>VLOOKUP(B:B,[8]master!$L$1:$Y$65535,14,0)</f>
        <v>44181</v>
      </c>
      <c r="Q40" s="143">
        <f>VLOOKUP(B:B,[9]all!$D:$F,3,0)</f>
        <v>44179</v>
      </c>
      <c r="R40" s="6">
        <v>39</v>
      </c>
    </row>
    <row r="41" spans="1:18" s="6" customFormat="1" ht="15" customHeight="1" x14ac:dyDescent="0.25">
      <c r="A41" s="4"/>
      <c r="B41" s="83" t="s">
        <v>1358</v>
      </c>
      <c r="C41" s="19" t="str">
        <f>VLOOKUP(B:B,[6]master!$L$1:$U$2065,10,0)</f>
        <v>02-del</v>
      </c>
      <c r="D41" s="138">
        <v>44149</v>
      </c>
      <c r="E41" s="138">
        <v>44235</v>
      </c>
      <c r="F41" s="5" t="s">
        <v>398</v>
      </c>
      <c r="G41" s="5" t="s">
        <v>399</v>
      </c>
      <c r="H41" s="5" t="s">
        <v>64</v>
      </c>
      <c r="I41" s="4" t="str">
        <f>VLOOKUP(H:H,[7]SUMMARY!B:C,2,0)</f>
        <v>RL</v>
      </c>
      <c r="J41" s="4" t="str">
        <f>VLOOKUP(K:K,[8]MODEL!$C$1:$F$65536,4,0)</f>
        <v>New Creta</v>
      </c>
      <c r="K41" s="5" t="s">
        <v>223</v>
      </c>
      <c r="L41" s="5" t="s">
        <v>20</v>
      </c>
      <c r="M41" s="4" t="s">
        <v>400</v>
      </c>
      <c r="N41" s="145">
        <f>VLOOKUP(B:B,[6]master!$L$1:$AA$2596,16,0)</f>
        <v>44246</v>
      </c>
      <c r="O41" s="146">
        <f>VLOOKUP(B:B,[8]master!$L$1:$Z$65535,15,0)</f>
        <v>44237</v>
      </c>
      <c r="P41" s="146">
        <f>VLOOKUP(B:B,[8]retail!$A$1:$D$843,4,0)</f>
        <v>44239</v>
      </c>
      <c r="Q41" s="143">
        <f>VLOOKUP(B:B,[9]all!$D:$F,3,0)</f>
        <v>44238</v>
      </c>
      <c r="R41" s="6">
        <v>40</v>
      </c>
    </row>
    <row r="42" spans="1:18" s="6" customFormat="1" ht="15" customHeight="1" x14ac:dyDescent="0.25">
      <c r="A42" s="4" t="s">
        <v>1581</v>
      </c>
      <c r="B42" s="5" t="s">
        <v>630</v>
      </c>
      <c r="C42" s="19" t="s">
        <v>630</v>
      </c>
      <c r="D42" s="138">
        <v>44151</v>
      </c>
      <c r="E42" s="138">
        <v>44205</v>
      </c>
      <c r="F42" s="5" t="s">
        <v>401</v>
      </c>
      <c r="G42" s="5" t="s">
        <v>402</v>
      </c>
      <c r="H42" s="5" t="s">
        <v>232</v>
      </c>
      <c r="I42" s="4" t="str">
        <f>VLOOKUP(H:H,[7]SUMMARY!B:C,2,0)</f>
        <v>NG</v>
      </c>
      <c r="J42" s="4" t="str">
        <f>VLOOKUP(K:K,[8]MODEL!$C$1:$F$65536,4,0)</f>
        <v>Venue</v>
      </c>
      <c r="K42" s="5" t="s">
        <v>166</v>
      </c>
      <c r="L42" s="5" t="s">
        <v>20</v>
      </c>
      <c r="M42" s="4" t="s">
        <v>403</v>
      </c>
      <c r="N42" s="145" t="s">
        <v>630</v>
      </c>
      <c r="O42" s="146" t="s">
        <v>630</v>
      </c>
      <c r="P42" s="145" t="s">
        <v>630</v>
      </c>
      <c r="Q42" s="145" t="s">
        <v>630</v>
      </c>
      <c r="R42" s="6">
        <v>41</v>
      </c>
    </row>
    <row r="43" spans="1:18" s="6" customFormat="1" ht="15" customHeight="1" x14ac:dyDescent="0.25">
      <c r="A43" s="4"/>
      <c r="B43" s="8" t="s">
        <v>2237</v>
      </c>
      <c r="C43" s="19" t="str">
        <f>VLOOKUP(B:B,[6]master!$L$1:$U$2065,10,0)</f>
        <v>03-DEL</v>
      </c>
      <c r="D43" s="138">
        <v>44152</v>
      </c>
      <c r="E43" s="138">
        <v>44277</v>
      </c>
      <c r="F43" s="7" t="s">
        <v>2331</v>
      </c>
      <c r="G43" s="5" t="s">
        <v>404</v>
      </c>
      <c r="H43" s="5" t="s">
        <v>232</v>
      </c>
      <c r="I43" s="4" t="str">
        <f>VLOOKUP(H:H,[7]SUMMARY!B:C,2,0)</f>
        <v>NG</v>
      </c>
      <c r="J43" s="4" t="str">
        <f>VLOOKUP(K:K,[8]MODEL!$C$1:$F$65536,4,0)</f>
        <v>All New i20</v>
      </c>
      <c r="K43" s="5" t="s">
        <v>306</v>
      </c>
      <c r="L43" s="5" t="s">
        <v>20</v>
      </c>
      <c r="M43" s="4" t="s">
        <v>405</v>
      </c>
      <c r="N43" s="145">
        <f>VLOOKUP(B:B,[6]master!$L$1:$AA$2596,16,0)</f>
        <v>44285</v>
      </c>
      <c r="O43" s="146">
        <f>VLOOKUP(B:B,[8]master!$L$1:$Z$65535,15,0)</f>
        <v>44281</v>
      </c>
      <c r="P43" s="146">
        <f>VLOOKUP(B:B,[8]master!$L$1:$Y$65535,14,0)</f>
        <v>44280</v>
      </c>
      <c r="Q43" s="143">
        <f>VLOOKUP(B:B,[9]all!$D:$F,3,0)</f>
        <v>44281</v>
      </c>
      <c r="R43" s="6">
        <v>42</v>
      </c>
    </row>
    <row r="44" spans="1:18" s="6" customFormat="1" ht="15" customHeight="1" x14ac:dyDescent="0.25">
      <c r="A44" s="4" t="s">
        <v>5</v>
      </c>
      <c r="B44" s="9" t="s">
        <v>319</v>
      </c>
      <c r="C44" s="19" t="e">
        <f>VLOOKUP(B:B,[6]master!$L$1:$U$2065,10,0)</f>
        <v>#N/A</v>
      </c>
      <c r="D44" s="138">
        <v>44152</v>
      </c>
      <c r="E44" s="138"/>
      <c r="F44" s="5" t="s">
        <v>406</v>
      </c>
      <c r="G44" s="5">
        <v>9881279172</v>
      </c>
      <c r="H44" s="5" t="s">
        <v>232</v>
      </c>
      <c r="I44" s="4" t="str">
        <f>VLOOKUP(H:H,[7]SUMMARY!B:C,2,0)</f>
        <v>NG</v>
      </c>
      <c r="J44" s="4" t="str">
        <f>VLOOKUP(K:K,[8]MODEL!$C$1:$F$65536,4,0)</f>
        <v>New Creta</v>
      </c>
      <c r="K44" s="5" t="s">
        <v>223</v>
      </c>
      <c r="L44" s="5" t="s">
        <v>27</v>
      </c>
      <c r="M44" s="4" t="s">
        <v>407</v>
      </c>
      <c r="N44" s="145" t="e">
        <f>VLOOKUP(B:B,[8]master!$L$1:$AA$65535,16,0)</f>
        <v>#N/A</v>
      </c>
      <c r="O44" s="146" t="e">
        <f>VLOOKUP(F:F,'[7]T-RET'!A:B,2,0)</f>
        <v>#N/A</v>
      </c>
      <c r="P44" s="146" t="e">
        <f>VLOOKUP(B:B,[8]master!$L$1:$Y$65535,14,0)</f>
        <v>#N/A</v>
      </c>
      <c r="Q44" s="143" t="e">
        <f>VLOOKUP(B:B,[9]all!$D:$F,3,0)</f>
        <v>#N/A</v>
      </c>
      <c r="R44" s="6">
        <v>43</v>
      </c>
    </row>
    <row r="45" spans="1:18" s="6" customFormat="1" ht="15" customHeight="1" x14ac:dyDescent="0.25">
      <c r="A45" s="4"/>
      <c r="B45" s="5" t="s">
        <v>1911</v>
      </c>
      <c r="C45" s="19" t="str">
        <f>VLOOKUP(B:B,[6]master!$L$1:$U$2065,10,0)</f>
        <v>03-DEL</v>
      </c>
      <c r="D45" s="138">
        <v>44153</v>
      </c>
      <c r="E45" s="138">
        <v>44267</v>
      </c>
      <c r="F45" s="5" t="s">
        <v>408</v>
      </c>
      <c r="G45" s="5" t="s">
        <v>409</v>
      </c>
      <c r="H45" s="5" t="s">
        <v>82</v>
      </c>
      <c r="I45" s="4" t="str">
        <f>VLOOKUP(H:H,[7]SUMMARY!B:C,2,0)</f>
        <v>KA</v>
      </c>
      <c r="J45" s="4" t="str">
        <f>VLOOKUP(K:K,[8]MODEL!$C$1:$F$65536,4,0)</f>
        <v>New Creta</v>
      </c>
      <c r="K45" s="5" t="s">
        <v>223</v>
      </c>
      <c r="L45" s="5" t="s">
        <v>20</v>
      </c>
      <c r="M45" s="4" t="s">
        <v>410</v>
      </c>
      <c r="N45" s="145">
        <f>VLOOKUP(B:B,[6]master!$L$1:$AA$2596,16,0)</f>
        <v>44285</v>
      </c>
      <c r="O45" s="146">
        <f>VLOOKUP(B:B,[8]master!$L$1:$Z$65535,15,0)</f>
        <v>44270</v>
      </c>
      <c r="P45" s="146">
        <f>VLOOKUP(B:B,[8]master!$L$1:$Y$65535,14,0)</f>
        <v>44271</v>
      </c>
      <c r="Q45" s="143">
        <f>VLOOKUP(B:B,[9]all!$D:$F,3,0)</f>
        <v>44272</v>
      </c>
      <c r="R45" s="6">
        <v>44</v>
      </c>
    </row>
    <row r="46" spans="1:18" s="6" customFormat="1" ht="15" customHeight="1" x14ac:dyDescent="0.25">
      <c r="A46" s="4" t="s">
        <v>1581</v>
      </c>
      <c r="B46" s="5" t="s">
        <v>630</v>
      </c>
      <c r="C46" s="19" t="s">
        <v>630</v>
      </c>
      <c r="D46" s="138">
        <v>44154</v>
      </c>
      <c r="E46" s="138">
        <v>44202</v>
      </c>
      <c r="F46" s="5" t="s">
        <v>411</v>
      </c>
      <c r="G46" s="5" t="s">
        <v>412</v>
      </c>
      <c r="H46" s="5" t="s">
        <v>9</v>
      </c>
      <c r="I46" s="4" t="str">
        <f>VLOOKUP(H:H,[7]SUMMARY!B:C,2,0)</f>
        <v>NG</v>
      </c>
      <c r="J46" s="4" t="str">
        <f>VLOOKUP(K:K,[8]MODEL!$C$1:$F$65536,4,0)</f>
        <v>Venue</v>
      </c>
      <c r="K46" s="5" t="s">
        <v>413</v>
      </c>
      <c r="L46" s="5" t="s">
        <v>20</v>
      </c>
      <c r="M46" s="4" t="s">
        <v>414</v>
      </c>
      <c r="N46" s="145" t="s">
        <v>630</v>
      </c>
      <c r="O46" s="146" t="s">
        <v>630</v>
      </c>
      <c r="P46" s="145" t="s">
        <v>630</v>
      </c>
      <c r="Q46" s="145" t="s">
        <v>630</v>
      </c>
      <c r="R46" s="6">
        <v>45</v>
      </c>
    </row>
    <row r="47" spans="1:18" s="6" customFormat="1" ht="15" customHeight="1" x14ac:dyDescent="0.25">
      <c r="A47" s="4"/>
      <c r="B47" s="5" t="s">
        <v>239</v>
      </c>
      <c r="C47" s="19" t="s">
        <v>594</v>
      </c>
      <c r="D47" s="138">
        <v>44158</v>
      </c>
      <c r="E47" s="138">
        <v>44173</v>
      </c>
      <c r="F47" s="7" t="s">
        <v>240</v>
      </c>
      <c r="G47" s="5" t="s">
        <v>241</v>
      </c>
      <c r="H47" s="5" t="s">
        <v>175</v>
      </c>
      <c r="I47" s="4" t="str">
        <f>VLOOKUP(H:H,[7]SUMMARY!B:C,2,0)</f>
        <v>NG</v>
      </c>
      <c r="J47" s="4" t="str">
        <f>VLOOKUP(K:K,[8]MODEL!$C$1:$F$65536,4,0)</f>
        <v>New Creta</v>
      </c>
      <c r="K47" s="5" t="s">
        <v>138</v>
      </c>
      <c r="L47" s="5" t="s">
        <v>20</v>
      </c>
      <c r="M47" s="4" t="s">
        <v>242</v>
      </c>
      <c r="N47" s="145">
        <f>VLOOKUP(B:B,[8]master!$L$1:$AA$65535,16,0)</f>
        <v>44202</v>
      </c>
      <c r="O47" s="146">
        <f>VLOOKUP(B:B,[8]master!$L$1:$Z$65535,15,0)</f>
        <v>44194</v>
      </c>
      <c r="P47" s="146">
        <f>VLOOKUP(B:B,[8]master!$L$1:$Y$65535,14,0)</f>
        <v>44195</v>
      </c>
      <c r="Q47" s="143">
        <f>VLOOKUP(B:B,[9]all!$D:$F,3,0)</f>
        <v>44198</v>
      </c>
      <c r="R47" s="6">
        <v>46</v>
      </c>
    </row>
    <row r="48" spans="1:18" s="6" customFormat="1" ht="15" customHeight="1" x14ac:dyDescent="0.25">
      <c r="A48" s="4"/>
      <c r="B48" s="8" t="s">
        <v>1125</v>
      </c>
      <c r="C48" s="19" t="str">
        <f>VLOOKUP(B:B,[6]master!$L$1:$U$2065,10,0)</f>
        <v>02-del</v>
      </c>
      <c r="D48" s="138">
        <v>44160</v>
      </c>
      <c r="E48" s="138">
        <v>44218</v>
      </c>
      <c r="F48" s="5" t="s">
        <v>415</v>
      </c>
      <c r="G48" s="5" t="s">
        <v>416</v>
      </c>
      <c r="H48" s="5" t="s">
        <v>9</v>
      </c>
      <c r="I48" s="4" t="str">
        <f>VLOOKUP(H:H,[7]SUMMARY!B:C,2,0)</f>
        <v>NG</v>
      </c>
      <c r="J48" s="4" t="str">
        <f>VLOOKUP(K:K,[8]MODEL!$C$1:$F$65536,4,0)</f>
        <v>New Creta</v>
      </c>
      <c r="K48" s="5" t="s">
        <v>138</v>
      </c>
      <c r="L48" s="5" t="s">
        <v>11</v>
      </c>
      <c r="M48" s="4" t="s">
        <v>417</v>
      </c>
      <c r="N48" s="145">
        <f>VLOOKUP(B:B,[6]master!$L$1:$AA$2596,16,0)</f>
        <v>44229</v>
      </c>
      <c r="O48" s="146">
        <f>VLOOKUP(B:B,[8]master!$L$1:$Z$65535,15,0)</f>
        <v>44224</v>
      </c>
      <c r="P48" s="146">
        <f>VLOOKUP(B:B,[8]retail!$A$1:$D$91,4,0)</f>
        <v>44224</v>
      </c>
      <c r="Q48" s="143">
        <f>VLOOKUP(B:B,[9]all!$D:$F,3,0)</f>
        <v>44224</v>
      </c>
      <c r="R48" s="6">
        <v>47</v>
      </c>
    </row>
    <row r="49" spans="1:18" s="6" customFormat="1" ht="15" customHeight="1" x14ac:dyDescent="0.25">
      <c r="A49" s="4" t="s">
        <v>1581</v>
      </c>
      <c r="B49" s="5" t="s">
        <v>630</v>
      </c>
      <c r="C49" s="19" t="s">
        <v>630</v>
      </c>
      <c r="D49" s="138">
        <v>44161</v>
      </c>
      <c r="E49" s="138">
        <v>44205</v>
      </c>
      <c r="F49" s="5" t="s">
        <v>418</v>
      </c>
      <c r="G49" s="5" t="s">
        <v>419</v>
      </c>
      <c r="H49" s="5" t="s">
        <v>25</v>
      </c>
      <c r="I49" s="4" t="str">
        <f>VLOOKUP(H:H,[7]SUMMARY!B:C,2,0)</f>
        <v>ML</v>
      </c>
      <c r="J49" s="4" t="str">
        <f>VLOOKUP(K:K,[8]MODEL!$C$1:$F$65536,4,0)</f>
        <v>NIOS</v>
      </c>
      <c r="K49" s="5" t="s">
        <v>420</v>
      </c>
      <c r="L49" s="5" t="s">
        <v>52</v>
      </c>
      <c r="M49" s="4" t="s">
        <v>421</v>
      </c>
      <c r="N49" s="145" t="s">
        <v>630</v>
      </c>
      <c r="O49" s="146" t="s">
        <v>630</v>
      </c>
      <c r="P49" s="145" t="s">
        <v>630</v>
      </c>
      <c r="Q49" s="145" t="s">
        <v>630</v>
      </c>
      <c r="R49" s="6">
        <v>48</v>
      </c>
    </row>
    <row r="50" spans="1:18" s="6" customFormat="1" ht="15" customHeight="1" x14ac:dyDescent="0.25">
      <c r="A50" s="4"/>
      <c r="B50" s="9" t="s">
        <v>243</v>
      </c>
      <c r="C50" s="19" t="s">
        <v>594</v>
      </c>
      <c r="D50" s="138">
        <v>44161</v>
      </c>
      <c r="E50" s="138">
        <v>44161</v>
      </c>
      <c r="F50" s="5" t="s">
        <v>244</v>
      </c>
      <c r="G50" s="5" t="s">
        <v>245</v>
      </c>
      <c r="H50" s="5" t="s">
        <v>132</v>
      </c>
      <c r="I50" s="4" t="str">
        <f>VLOOKUP(H:H,[7]SUMMARY!B:C,2,0)</f>
        <v>RL</v>
      </c>
      <c r="J50" s="4" t="str">
        <f>VLOOKUP(K:K,[8]MODEL!$C$1:$F$65536,4,0)</f>
        <v>Venue</v>
      </c>
      <c r="K50" s="5" t="s">
        <v>117</v>
      </c>
      <c r="L50" s="5" t="s">
        <v>20</v>
      </c>
      <c r="M50" s="4" t="s">
        <v>246</v>
      </c>
      <c r="N50" s="145">
        <f>VLOOKUP(B:B,[8]master!$L$1:$AA$65535,16,0)</f>
        <v>44206</v>
      </c>
      <c r="O50" s="146">
        <f>VLOOKUP(B:B,[8]master!$L$1:$Z$65535,15,0)</f>
        <v>44194</v>
      </c>
      <c r="P50" s="146">
        <f>VLOOKUP(B:B,[8]master!$L$1:$Y$65535,14,0)</f>
        <v>44195</v>
      </c>
      <c r="Q50" s="143">
        <f>VLOOKUP(B:B,[9]all!$D:$F,3,0)</f>
        <v>44201</v>
      </c>
      <c r="R50" s="6">
        <v>49</v>
      </c>
    </row>
    <row r="51" spans="1:18" s="6" customFormat="1" ht="15" customHeight="1" x14ac:dyDescent="0.25">
      <c r="A51" s="4" t="s">
        <v>1581</v>
      </c>
      <c r="B51" s="5" t="s">
        <v>630</v>
      </c>
      <c r="C51" s="19" t="s">
        <v>630</v>
      </c>
      <c r="D51" s="138">
        <v>44162</v>
      </c>
      <c r="E51" s="138">
        <v>44211</v>
      </c>
      <c r="F51" s="5" t="s">
        <v>422</v>
      </c>
      <c r="G51" s="5" t="s">
        <v>423</v>
      </c>
      <c r="H51" s="5" t="s">
        <v>57</v>
      </c>
      <c r="I51" s="4" t="str">
        <f>VLOOKUP(H:H,[7]SUMMARY!B:C,2,0)</f>
        <v>NG</v>
      </c>
      <c r="J51" s="4" t="str">
        <f>VLOOKUP(K:K,[8]MODEL!$C$1:$F$65536,4,0)</f>
        <v>New Creta</v>
      </c>
      <c r="K51" s="7" t="s">
        <v>396</v>
      </c>
      <c r="L51" s="5" t="s">
        <v>20</v>
      </c>
      <c r="M51" s="4" t="s">
        <v>424</v>
      </c>
      <c r="N51" s="145" t="s">
        <v>630</v>
      </c>
      <c r="O51" s="146" t="s">
        <v>630</v>
      </c>
      <c r="P51" s="145" t="s">
        <v>630</v>
      </c>
      <c r="Q51" s="145" t="s">
        <v>630</v>
      </c>
      <c r="R51" s="6">
        <v>50</v>
      </c>
    </row>
    <row r="52" spans="1:18" s="6" customFormat="1" ht="15" customHeight="1" x14ac:dyDescent="0.25">
      <c r="A52" s="4" t="s">
        <v>1581</v>
      </c>
      <c r="B52" s="5" t="s">
        <v>630</v>
      </c>
      <c r="C52" s="19" t="s">
        <v>630</v>
      </c>
      <c r="D52" s="138">
        <v>44163</v>
      </c>
      <c r="E52" s="138">
        <v>44247</v>
      </c>
      <c r="F52" s="5" t="s">
        <v>429</v>
      </c>
      <c r="G52" s="5" t="s">
        <v>430</v>
      </c>
      <c r="H52" s="5" t="s">
        <v>25</v>
      </c>
      <c r="I52" s="4" t="str">
        <f>VLOOKUP(H:H,[7]SUMMARY!B:C,2,0)</f>
        <v>ML</v>
      </c>
      <c r="J52" s="4" t="str">
        <f>VLOOKUP(K:K,[8]MODEL!$C$1:$F$65536,4,0)</f>
        <v>New Creta</v>
      </c>
      <c r="K52" s="5" t="s">
        <v>223</v>
      </c>
      <c r="L52" s="5" t="s">
        <v>20</v>
      </c>
      <c r="M52" s="4" t="s">
        <v>431</v>
      </c>
      <c r="N52" s="145" t="s">
        <v>630</v>
      </c>
      <c r="O52" s="146" t="s">
        <v>630</v>
      </c>
      <c r="P52" s="145" t="s">
        <v>630</v>
      </c>
      <c r="Q52" s="145" t="s">
        <v>630</v>
      </c>
      <c r="R52" s="6">
        <v>51</v>
      </c>
    </row>
    <row r="53" spans="1:18" s="6" customFormat="1" ht="15" customHeight="1" x14ac:dyDescent="0.25">
      <c r="A53" s="4"/>
      <c r="B53" s="5" t="s">
        <v>247</v>
      </c>
      <c r="C53" s="19" t="s">
        <v>594</v>
      </c>
      <c r="D53" s="138">
        <v>44163</v>
      </c>
      <c r="E53" s="138">
        <v>44174</v>
      </c>
      <c r="F53" s="5" t="s">
        <v>248</v>
      </c>
      <c r="G53" s="5" t="s">
        <v>249</v>
      </c>
      <c r="H53" s="5" t="s">
        <v>250</v>
      </c>
      <c r="I53" s="4" t="str">
        <f>VLOOKUP(H:H,[7]SUMMARY!B:C,2,0)</f>
        <v>ML</v>
      </c>
      <c r="J53" s="4" t="str">
        <f>VLOOKUP(K:K,[8]MODEL!$C$1:$F$65536,4,0)</f>
        <v>AURA</v>
      </c>
      <c r="K53" s="5" t="s">
        <v>58</v>
      </c>
      <c r="L53" s="5" t="s">
        <v>27</v>
      </c>
      <c r="M53" s="4" t="s">
        <v>251</v>
      </c>
      <c r="N53" s="145">
        <f>VLOOKUP(B:B,[8]master!$L$1:$AA$65535,16,0)</f>
        <v>44201</v>
      </c>
      <c r="O53" s="146">
        <f>VLOOKUP(B:B,[8]master!$L$1:$Z$65535,15,0)</f>
        <v>44193</v>
      </c>
      <c r="P53" s="146">
        <f>VLOOKUP(B:B,[8]master!$L$1:$Y$65535,14,0)</f>
        <v>44194</v>
      </c>
      <c r="Q53" s="143">
        <f>VLOOKUP(B:B,[9]all!$D:$F,3,0)</f>
        <v>44198</v>
      </c>
      <c r="R53" s="6">
        <v>52</v>
      </c>
    </row>
    <row r="54" spans="1:18" s="6" customFormat="1" ht="15" customHeight="1" x14ac:dyDescent="0.25">
      <c r="A54" s="4" t="s">
        <v>1581</v>
      </c>
      <c r="B54" s="9" t="s">
        <v>630</v>
      </c>
      <c r="C54" s="19" t="s">
        <v>630</v>
      </c>
      <c r="D54" s="138">
        <v>44163</v>
      </c>
      <c r="E54" s="138">
        <v>44255</v>
      </c>
      <c r="F54" s="5" t="s">
        <v>432</v>
      </c>
      <c r="G54" s="5" t="s">
        <v>433</v>
      </c>
      <c r="H54" s="5" t="s">
        <v>25</v>
      </c>
      <c r="I54" s="4" t="str">
        <f>VLOOKUP(H:H,[7]SUMMARY!B:C,2,0)</f>
        <v>ML</v>
      </c>
      <c r="J54" s="4" t="str">
        <f>VLOOKUP(K:K,[8]MODEL!$C$1:$F$65536,4,0)</f>
        <v>New Creta</v>
      </c>
      <c r="K54" s="5" t="s">
        <v>223</v>
      </c>
      <c r="L54" s="5" t="s">
        <v>11</v>
      </c>
      <c r="M54" s="4" t="s">
        <v>434</v>
      </c>
      <c r="N54" s="145" t="s">
        <v>630</v>
      </c>
      <c r="O54" s="146" t="s">
        <v>630</v>
      </c>
      <c r="P54" s="145" t="s">
        <v>630</v>
      </c>
      <c r="Q54" s="145" t="s">
        <v>630</v>
      </c>
      <c r="R54" s="6">
        <v>53</v>
      </c>
    </row>
    <row r="55" spans="1:18" s="6" customFormat="1" ht="15" customHeight="1" x14ac:dyDescent="0.25">
      <c r="A55" s="4" t="s">
        <v>5</v>
      </c>
      <c r="B55" s="5" t="s">
        <v>319</v>
      </c>
      <c r="C55" s="19" t="e">
        <f>VLOOKUP(B:B,[6]master!$L$1:$U$2065,10,0)</f>
        <v>#N/A</v>
      </c>
      <c r="D55" s="138">
        <v>44163</v>
      </c>
      <c r="E55" s="138">
        <v>44275</v>
      </c>
      <c r="F55" s="5" t="s">
        <v>435</v>
      </c>
      <c r="G55" s="5" t="s">
        <v>436</v>
      </c>
      <c r="H55" s="5" t="s">
        <v>232</v>
      </c>
      <c r="I55" s="4" t="str">
        <f>VLOOKUP(H:H,[7]SUMMARY!B:C,2,0)</f>
        <v>NG</v>
      </c>
      <c r="J55" s="4" t="str">
        <f>VLOOKUP(K:K,[8]MODEL!$C$1:$F$65536,4,0)</f>
        <v>AURA</v>
      </c>
      <c r="K55" s="5" t="s">
        <v>58</v>
      </c>
      <c r="L55" s="5" t="s">
        <v>20</v>
      </c>
      <c r="M55" s="4" t="s">
        <v>437</v>
      </c>
      <c r="N55" s="145" t="e">
        <f>VLOOKUP(B:B,[8]master!$L$1:$AA$65535,16,0)</f>
        <v>#N/A</v>
      </c>
      <c r="O55" s="146" t="e">
        <f>VLOOKUP(F:F,'[7]T-RET'!A:B,2,0)</f>
        <v>#N/A</v>
      </c>
      <c r="P55" s="146" t="e">
        <f>VLOOKUP(B:B,[8]master!$L$1:$Y$65535,14,0)</f>
        <v>#N/A</v>
      </c>
      <c r="Q55" s="143" t="e">
        <f>VLOOKUP(B:B,[8]master!$L$1:$AB$65535,17,0)</f>
        <v>#N/A</v>
      </c>
      <c r="R55" s="6">
        <v>54</v>
      </c>
    </row>
    <row r="56" spans="1:18" s="6" customFormat="1" ht="15" customHeight="1" x14ac:dyDescent="0.25">
      <c r="A56" s="4"/>
      <c r="B56" s="8" t="s">
        <v>1111</v>
      </c>
      <c r="C56" s="19" t="str">
        <f>VLOOKUP(B:B,[6]master!$L$1:$U$2065,10,0)</f>
        <v>02-del</v>
      </c>
      <c r="D56" s="138">
        <v>44163</v>
      </c>
      <c r="E56" s="138">
        <v>44217</v>
      </c>
      <c r="F56" s="5" t="s">
        <v>602</v>
      </c>
      <c r="G56" s="5" t="s">
        <v>427</v>
      </c>
      <c r="H56" s="5" t="s">
        <v>64</v>
      </c>
      <c r="I56" s="4" t="str">
        <f>VLOOKUP(H:H,[7]SUMMARY!B:C,2,0)</f>
        <v>RL</v>
      </c>
      <c r="J56" s="4" t="str">
        <f>VLOOKUP(K:K,[8]MODEL!$C$1:$F$65536,4,0)</f>
        <v>New Creta</v>
      </c>
      <c r="K56" s="5" t="s">
        <v>26</v>
      </c>
      <c r="L56" s="5" t="s">
        <v>20</v>
      </c>
      <c r="M56" s="4" t="s">
        <v>428</v>
      </c>
      <c r="N56" s="145">
        <f>VLOOKUP(B:B,[6]master!$L$1:$AA$2596,16,0)</f>
        <v>44231</v>
      </c>
      <c r="O56" s="146">
        <f>VLOOKUP(B:B,[8]master!$L$1:$Z$65535,15,0)</f>
        <v>44224</v>
      </c>
      <c r="P56" s="146">
        <f>VLOOKUP(B:B,[8]retail!$A$1:$D$91,4,0)</f>
        <v>44224</v>
      </c>
      <c r="Q56" s="143">
        <f>VLOOKUP(B:B,[9]all!$D:$F,3,0)</f>
        <v>44224</v>
      </c>
      <c r="R56" s="6">
        <v>55</v>
      </c>
    </row>
    <row r="57" spans="1:18" s="6" customFormat="1" ht="15" customHeight="1" x14ac:dyDescent="0.25">
      <c r="A57" s="4" t="s">
        <v>1581</v>
      </c>
      <c r="B57" s="5" t="s">
        <v>630</v>
      </c>
      <c r="C57" s="19" t="s">
        <v>630</v>
      </c>
      <c r="D57" s="138">
        <v>44163</v>
      </c>
      <c r="E57" s="138">
        <v>44202</v>
      </c>
      <c r="F57" s="5" t="s">
        <v>439</v>
      </c>
      <c r="G57" s="5" t="s">
        <v>440</v>
      </c>
      <c r="H57" s="5" t="s">
        <v>37</v>
      </c>
      <c r="I57" s="4" t="str">
        <f>VLOOKUP(H:H,[7]SUMMARY!B:C,2,0)</f>
        <v>KA</v>
      </c>
      <c r="J57" s="4" t="str">
        <f>VLOOKUP(K:K,[8]MODEL!$C$1:$F$65536,4,0)</f>
        <v>New Creta</v>
      </c>
      <c r="K57" s="5" t="s">
        <v>151</v>
      </c>
      <c r="L57" s="5" t="s">
        <v>20</v>
      </c>
      <c r="M57" s="4" t="s">
        <v>441</v>
      </c>
      <c r="N57" s="145" t="s">
        <v>630</v>
      </c>
      <c r="O57" s="146" t="s">
        <v>630</v>
      </c>
      <c r="P57" s="145" t="s">
        <v>630</v>
      </c>
      <c r="Q57" s="145" t="s">
        <v>630</v>
      </c>
      <c r="R57" s="6">
        <v>56</v>
      </c>
    </row>
    <row r="58" spans="1:18" s="6" customFormat="1" ht="15" customHeight="1" x14ac:dyDescent="0.25">
      <c r="A58" s="4"/>
      <c r="B58" s="5" t="s">
        <v>809</v>
      </c>
      <c r="C58" s="19" t="str">
        <f>VLOOKUP(B:B,[6]master!$L$1:$U$2065,10,0)</f>
        <v>1-del</v>
      </c>
      <c r="D58" s="138">
        <v>44163</v>
      </c>
      <c r="E58" s="138">
        <v>44207</v>
      </c>
      <c r="F58" s="7" t="s">
        <v>897</v>
      </c>
      <c r="G58" s="5" t="s">
        <v>425</v>
      </c>
      <c r="H58" s="5" t="s">
        <v>16</v>
      </c>
      <c r="I58" s="4" t="str">
        <f>VLOOKUP(H:H,[7]SUMMARY!B:C,2,0)</f>
        <v>AK</v>
      </c>
      <c r="J58" s="4" t="str">
        <f>VLOOKUP(K:K,[8]MODEL!$C$1:$F$65536,4,0)</f>
        <v>Verna</v>
      </c>
      <c r="K58" s="7" t="s">
        <v>426</v>
      </c>
      <c r="L58" s="7" t="s">
        <v>11</v>
      </c>
      <c r="M58" s="4" t="s">
        <v>921</v>
      </c>
      <c r="N58" s="145">
        <f>VLOOKUP(B:B,[6]master!$L$1:$AA$2596,16,0)</f>
        <v>44214</v>
      </c>
      <c r="O58" s="146">
        <f>VLOOKUP(B:B,[8]master!$L$1:$Z$65535,15,0)</f>
        <v>44209</v>
      </c>
      <c r="P58" s="146">
        <f>VLOOKUP(B:B,[8]retail!$A$1:$D$91,4,0)</f>
        <v>44209</v>
      </c>
      <c r="Q58" s="143">
        <f>VLOOKUP(B:B,[9]all!$D:$F,3,0)</f>
        <v>44209</v>
      </c>
      <c r="R58" s="6">
        <v>57</v>
      </c>
    </row>
    <row r="59" spans="1:18" s="6" customFormat="1" ht="15" customHeight="1" x14ac:dyDescent="0.25">
      <c r="A59" s="4"/>
      <c r="B59" s="8" t="s">
        <v>2024</v>
      </c>
      <c r="C59" s="19" t="str">
        <f>VLOOKUP(B:B,[6]master!$L$1:$U$2065,10,0)</f>
        <v>03-DEL</v>
      </c>
      <c r="D59" s="138">
        <v>44165</v>
      </c>
      <c r="E59" s="138">
        <v>44265</v>
      </c>
      <c r="F59" s="5" t="s">
        <v>444</v>
      </c>
      <c r="G59" s="5" t="s">
        <v>445</v>
      </c>
      <c r="H59" s="5" t="s">
        <v>32</v>
      </c>
      <c r="I59" s="4" t="str">
        <f>VLOOKUP(H:H,[7]SUMMARY!B:C,2,0)</f>
        <v>KA</v>
      </c>
      <c r="J59" s="4" t="str">
        <f>VLOOKUP(K:K,[8]MODEL!$C$1:$F$65536,4,0)</f>
        <v>New Creta</v>
      </c>
      <c r="K59" s="5" t="s">
        <v>218</v>
      </c>
      <c r="L59" s="5" t="s">
        <v>20</v>
      </c>
      <c r="M59" s="4" t="s">
        <v>446</v>
      </c>
      <c r="N59" s="145">
        <f>VLOOKUP(B:B,[6]master!$L$1:$AA$2596,16,0)</f>
        <v>44276</v>
      </c>
      <c r="O59" s="146">
        <f>VLOOKUP(B:B,[8]master!$L$1:$Z$65535,15,0)</f>
        <v>44273</v>
      </c>
      <c r="P59" s="146">
        <f>VLOOKUP(B:B,[8]master!$L$1:$Y$65535,14,0)</f>
        <v>44273</v>
      </c>
      <c r="Q59" s="143">
        <f>VLOOKUP(B:B,[9]all!$D:$F,3,0)</f>
        <v>44273</v>
      </c>
      <c r="R59" s="6">
        <v>58</v>
      </c>
    </row>
    <row r="60" spans="1:18" s="6" customFormat="1" ht="15" customHeight="1" x14ac:dyDescent="0.25">
      <c r="A60" s="4"/>
      <c r="B60" s="8" t="s">
        <v>1186</v>
      </c>
      <c r="C60" s="19" t="str">
        <f>VLOOKUP(B:B,[6]master!$L$1:$U$2065,10,0)</f>
        <v>02-del</v>
      </c>
      <c r="D60" s="138">
        <v>44165</v>
      </c>
      <c r="E60" s="138">
        <v>44221</v>
      </c>
      <c r="F60" s="5" t="s">
        <v>450</v>
      </c>
      <c r="G60" s="5" t="s">
        <v>451</v>
      </c>
      <c r="H60" s="5" t="s">
        <v>102</v>
      </c>
      <c r="I60" s="4" t="str">
        <f>VLOOKUP(H:H,[7]SUMMARY!B:C,2,0)</f>
        <v>AK</v>
      </c>
      <c r="J60" s="4" t="str">
        <f>VLOOKUP(K:K,[8]MODEL!$C$1:$F$65536,4,0)</f>
        <v>New Creta</v>
      </c>
      <c r="K60" s="5" t="s">
        <v>385</v>
      </c>
      <c r="L60" s="5" t="s">
        <v>354</v>
      </c>
      <c r="M60" s="4" t="s">
        <v>452</v>
      </c>
      <c r="N60" s="145">
        <f>VLOOKUP(B:B,[6]master!$L$1:$AA$2596,16,0)</f>
        <v>44234</v>
      </c>
      <c r="O60" s="146">
        <f>VLOOKUP(B:B,[8]master!$L$1:$Z$65535,15,0)</f>
        <v>44230</v>
      </c>
      <c r="P60" s="146">
        <f>VLOOKUP(B:B,[8]retail!$A$1:$D$91,4,0)</f>
        <v>44225</v>
      </c>
      <c r="Q60" s="143">
        <f>VLOOKUP(B:B,[9]all!$D:$F,3,0)</f>
        <v>44231</v>
      </c>
      <c r="R60" s="6">
        <v>59</v>
      </c>
    </row>
    <row r="61" spans="1:18" s="6" customFormat="1" ht="15" customHeight="1" x14ac:dyDescent="0.25">
      <c r="A61" s="4"/>
      <c r="B61" s="11" t="s">
        <v>907</v>
      </c>
      <c r="C61" s="19" t="str">
        <f>VLOOKUP(B:B,[6]master!$L$1:$U$2065,10,0)</f>
        <v>1-del</v>
      </c>
      <c r="D61" s="138">
        <v>44165</v>
      </c>
      <c r="E61" s="138">
        <v>44210</v>
      </c>
      <c r="F61" s="5" t="s">
        <v>447</v>
      </c>
      <c r="G61" s="5" t="s">
        <v>448</v>
      </c>
      <c r="H61" s="5" t="s">
        <v>57</v>
      </c>
      <c r="I61" s="4" t="str">
        <f>VLOOKUP(H:H,[7]SUMMARY!B:C,2,0)</f>
        <v>NG</v>
      </c>
      <c r="J61" s="4" t="str">
        <f>VLOOKUP(K:K,[8]MODEL!$C$1:$F$65536,4,0)</f>
        <v>New Creta</v>
      </c>
      <c r="K61" s="5" t="s">
        <v>385</v>
      </c>
      <c r="L61" s="5" t="s">
        <v>11</v>
      </c>
      <c r="M61" s="4" t="s">
        <v>449</v>
      </c>
      <c r="N61" s="145">
        <f>VLOOKUP(B:B,[6]master!$L$1:$AA$2596,16,0)</f>
        <v>44218</v>
      </c>
      <c r="O61" s="146">
        <f>VLOOKUP(B:B,[8]master!$L$1:$Z$65535,15,0)</f>
        <v>44215</v>
      </c>
      <c r="P61" s="146">
        <f>VLOOKUP(B:B,[8]retail!$A$1:$D$91,4,0)</f>
        <v>44216</v>
      </c>
      <c r="Q61" s="143">
        <f>VLOOKUP(B:B,[9]all!$D:$F,3,0)</f>
        <v>44215</v>
      </c>
      <c r="R61" s="6">
        <v>60</v>
      </c>
    </row>
    <row r="62" spans="1:18" s="6" customFormat="1" ht="15" customHeight="1" x14ac:dyDescent="0.25">
      <c r="A62" s="4" t="s">
        <v>5</v>
      </c>
      <c r="B62" s="11" t="s">
        <v>2235</v>
      </c>
      <c r="C62" s="19" t="str">
        <f>VLOOKUP(B:B,[6]master!$L$1:$U$2065,10,0)</f>
        <v>04-DEL</v>
      </c>
      <c r="D62" s="138">
        <v>44165</v>
      </c>
      <c r="E62" s="138">
        <v>44275</v>
      </c>
      <c r="F62" s="7" t="s">
        <v>2573</v>
      </c>
      <c r="G62" s="5" t="s">
        <v>442</v>
      </c>
      <c r="H62" s="5" t="s">
        <v>102</v>
      </c>
      <c r="I62" s="4" t="str">
        <f>VLOOKUP(H:H,[7]SUMMARY!B:C,2,0)</f>
        <v>AK</v>
      </c>
      <c r="J62" s="4" t="str">
        <f>VLOOKUP(K:K,[8]MODEL!$C$1:$F$65536,4,0)</f>
        <v>New Creta</v>
      </c>
      <c r="K62" s="5" t="s">
        <v>223</v>
      </c>
      <c r="L62" s="5" t="s">
        <v>11</v>
      </c>
      <c r="M62" s="4" t="s">
        <v>443</v>
      </c>
      <c r="N62" s="145">
        <f>VLOOKUP(B:B,[8]master!$L$1:$AA$65535,16,0)</f>
        <v>44288</v>
      </c>
      <c r="O62" s="146" t="e">
        <f>VLOOKUP(F:F,'[7]T-RET'!A:B,2,0)</f>
        <v>#N/A</v>
      </c>
      <c r="P62" s="146">
        <f>VLOOKUP(B:B,[8]master!$L$1:$Y$65535,14,0)</f>
        <v>44285</v>
      </c>
      <c r="Q62" s="143">
        <f>VLOOKUP(B:B,[9]all!$D:$F,3,0)</f>
        <v>44285</v>
      </c>
      <c r="R62" s="6">
        <v>61</v>
      </c>
    </row>
    <row r="63" spans="1:18" s="6" customFormat="1" ht="15" customHeight="1" x14ac:dyDescent="0.25">
      <c r="A63" s="4"/>
      <c r="B63" s="5" t="s">
        <v>810</v>
      </c>
      <c r="C63" s="19" t="str">
        <f>VLOOKUP(B:B,[6]master!$L$1:$U$2065,10,0)</f>
        <v>1-del</v>
      </c>
      <c r="D63" s="138">
        <v>44166</v>
      </c>
      <c r="E63" s="138">
        <v>44207</v>
      </c>
      <c r="F63" s="5" t="s">
        <v>453</v>
      </c>
      <c r="G63" s="5" t="s">
        <v>454</v>
      </c>
      <c r="H63" s="5" t="s">
        <v>250</v>
      </c>
      <c r="I63" s="4" t="str">
        <f>VLOOKUP(H:H,[7]SUMMARY!B:C,2,0)</f>
        <v>ML</v>
      </c>
      <c r="J63" s="4" t="str">
        <f>VLOOKUP(K:K,[8]MODEL!$C$1:$F$65536,4,0)</f>
        <v>New Creta</v>
      </c>
      <c r="K63" s="10" t="s">
        <v>138</v>
      </c>
      <c r="L63" s="7" t="s">
        <v>27</v>
      </c>
      <c r="M63" s="4" t="s">
        <v>455</v>
      </c>
      <c r="N63" s="145">
        <f>VLOOKUP(B:B,[6]master!$L$1:$AA$2596,16,0)</f>
        <v>44220</v>
      </c>
      <c r="O63" s="146">
        <f>VLOOKUP(B:B,[8]master!$L$1:$Z$65535,15,0)</f>
        <v>44215</v>
      </c>
      <c r="P63" s="146">
        <f>VLOOKUP(B:B,[8]retail!$A$1:$D$91,4,0)</f>
        <v>44216</v>
      </c>
      <c r="Q63" s="143">
        <f>VLOOKUP(B:B,[9]all!$D:$F,3,0)</f>
        <v>44215</v>
      </c>
      <c r="R63" s="6">
        <v>62</v>
      </c>
    </row>
    <row r="64" spans="1:18" s="6" customFormat="1" ht="15" customHeight="1" x14ac:dyDescent="0.25">
      <c r="A64" s="4"/>
      <c r="B64" s="9" t="s">
        <v>818</v>
      </c>
      <c r="C64" s="19" t="str">
        <f>VLOOKUP(B:B,[6]master!$L$1:$U$2065,10,0)</f>
        <v>1-del</v>
      </c>
      <c r="D64" s="138">
        <v>44166</v>
      </c>
      <c r="E64" s="138">
        <v>44207</v>
      </c>
      <c r="F64" s="5" t="s">
        <v>48</v>
      </c>
      <c r="G64" s="5" t="s">
        <v>49</v>
      </c>
      <c r="H64" s="5" t="s">
        <v>50</v>
      </c>
      <c r="I64" s="4" t="str">
        <f>VLOOKUP(H:H,[7]SUMMARY!B:C,2,0)</f>
        <v>ML</v>
      </c>
      <c r="J64" s="4" t="str">
        <f>VLOOKUP(K:K,[8]MODEL!$C$1:$F$65536,4,0)</f>
        <v>NIOS</v>
      </c>
      <c r="K64" s="5" t="s">
        <v>51</v>
      </c>
      <c r="L64" s="7" t="s">
        <v>52</v>
      </c>
      <c r="M64" s="4" t="s">
        <v>53</v>
      </c>
      <c r="N64" s="145">
        <f>VLOOKUP(B:B,[6]master!$L$1:$AA$2596,16,0)</f>
        <v>44218</v>
      </c>
      <c r="O64" s="146">
        <f>VLOOKUP(B:B,[8]master!$L$1:$Z$65535,15,0)</f>
        <v>44216</v>
      </c>
      <c r="P64" s="146">
        <f>VLOOKUP(B:B,[8]retail!$A$1:$D$843,4,0)</f>
        <v>44228</v>
      </c>
      <c r="Q64" s="143" t="s">
        <v>1685</v>
      </c>
      <c r="R64" s="6">
        <v>63</v>
      </c>
    </row>
    <row r="65" spans="1:18" s="6" customFormat="1" ht="15" customHeight="1" x14ac:dyDescent="0.25">
      <c r="A65" s="4" t="s">
        <v>1581</v>
      </c>
      <c r="B65" s="8" t="s">
        <v>2227</v>
      </c>
      <c r="C65" s="19" t="s">
        <v>630</v>
      </c>
      <c r="D65" s="138">
        <v>44167</v>
      </c>
      <c r="E65" s="138">
        <v>44255</v>
      </c>
      <c r="F65" s="5" t="s">
        <v>2323</v>
      </c>
      <c r="G65" s="5" t="s">
        <v>457</v>
      </c>
      <c r="H65" s="5" t="s">
        <v>16</v>
      </c>
      <c r="I65" s="4" t="str">
        <f>VLOOKUP(H:H,[7]SUMMARY!B:C,2,0)</f>
        <v>AK</v>
      </c>
      <c r="J65" s="4" t="str">
        <f>VLOOKUP(K:K,[8]MODEL!$C$1:$F$65536,4,0)</f>
        <v>New Creta</v>
      </c>
      <c r="K65" s="5" t="s">
        <v>26</v>
      </c>
      <c r="L65" s="7" t="s">
        <v>11</v>
      </c>
      <c r="M65" s="4" t="s">
        <v>458</v>
      </c>
      <c r="N65" s="149" t="s">
        <v>630</v>
      </c>
      <c r="O65" s="146" t="s">
        <v>630</v>
      </c>
      <c r="P65" s="146" t="s">
        <v>630</v>
      </c>
      <c r="Q65" s="148" t="s">
        <v>630</v>
      </c>
      <c r="R65" s="6">
        <v>64</v>
      </c>
    </row>
    <row r="66" spans="1:18" s="6" customFormat="1" ht="15" customHeight="1" x14ac:dyDescent="0.25">
      <c r="A66" s="4"/>
      <c r="B66" s="5" t="s">
        <v>252</v>
      </c>
      <c r="C66" s="19" t="s">
        <v>594</v>
      </c>
      <c r="D66" s="138">
        <v>44167</v>
      </c>
      <c r="E66" s="138">
        <v>44187</v>
      </c>
      <c r="F66" s="5" t="s">
        <v>253</v>
      </c>
      <c r="G66" s="5" t="s">
        <v>254</v>
      </c>
      <c r="H66" s="5" t="s">
        <v>175</v>
      </c>
      <c r="I66" s="4" t="str">
        <f>VLOOKUP(H:H,[7]SUMMARY!B:C,2,0)</f>
        <v>NG</v>
      </c>
      <c r="J66" s="4" t="str">
        <f>VLOOKUP(K:K,[8]MODEL!$C$1:$F$65536,4,0)</f>
        <v>NIOS</v>
      </c>
      <c r="K66" s="5" t="s">
        <v>255</v>
      </c>
      <c r="L66" s="5" t="s">
        <v>20</v>
      </c>
      <c r="M66" s="4" t="s">
        <v>256</v>
      </c>
      <c r="N66" s="145">
        <f>VLOOKUP(B:B,[8]master!$L$1:$AA$65535,16,0)</f>
        <v>44203</v>
      </c>
      <c r="O66" s="146">
        <f>VLOOKUP(B:B,[8]master!$L$1:$Z$65535,15,0)</f>
        <v>44195</v>
      </c>
      <c r="P66" s="146">
        <f>VLOOKUP(B:B,[8]master!$L$1:$Y$65535,14,0)</f>
        <v>44194</v>
      </c>
      <c r="Q66" s="143">
        <f>VLOOKUP(B:B,[9]all!$D:$F,3,0)</f>
        <v>44198</v>
      </c>
      <c r="R66" s="6">
        <v>65</v>
      </c>
    </row>
    <row r="67" spans="1:18" s="6" customFormat="1" ht="15" customHeight="1" x14ac:dyDescent="0.25">
      <c r="A67" s="4"/>
      <c r="B67" s="5" t="s">
        <v>54</v>
      </c>
      <c r="C67" s="19" t="str">
        <f>VLOOKUP(B:B,[6]master!$L$1:$U$2065,10,0)</f>
        <v>1-del</v>
      </c>
      <c r="D67" s="138">
        <v>44169</v>
      </c>
      <c r="E67" s="138">
        <v>44193</v>
      </c>
      <c r="F67" s="5" t="s">
        <v>55</v>
      </c>
      <c r="G67" s="5" t="s">
        <v>56</v>
      </c>
      <c r="H67" s="5" t="s">
        <v>57</v>
      </c>
      <c r="I67" s="4" t="str">
        <f>VLOOKUP(H:H,[7]SUMMARY!B:C,2,0)</f>
        <v>NG</v>
      </c>
      <c r="J67" s="4" t="str">
        <f>VLOOKUP(K:K,[8]MODEL!$C$1:$F$65536,4,0)</f>
        <v>AURA</v>
      </c>
      <c r="K67" s="5" t="s">
        <v>58</v>
      </c>
      <c r="L67" s="5" t="s">
        <v>59</v>
      </c>
      <c r="M67" s="4" t="s">
        <v>60</v>
      </c>
      <c r="N67" s="145">
        <f>VLOOKUP(B:B,[6]master!$L$1:$AA$2596,16,0)</f>
        <v>44221</v>
      </c>
      <c r="O67" s="146">
        <f>VLOOKUP(B:B,[8]master!$L$1:$Z$65535,15,0)</f>
        <v>44201</v>
      </c>
      <c r="P67" s="146">
        <f>VLOOKUP(B:B,[8]retail!$A$1:$D$91,4,0)</f>
        <v>44202</v>
      </c>
      <c r="Q67" s="143">
        <f>VLOOKUP(B:B,[9]all!$D:$F,3,0)</f>
        <v>44201</v>
      </c>
      <c r="R67" s="6">
        <v>66</v>
      </c>
    </row>
    <row r="68" spans="1:18" s="6" customFormat="1" ht="15" customHeight="1" x14ac:dyDescent="0.25">
      <c r="A68" s="4"/>
      <c r="B68" s="5" t="s">
        <v>61</v>
      </c>
      <c r="C68" s="19" t="str">
        <f>VLOOKUP(B:B,[6]master!$L$1:$U$2065,10,0)</f>
        <v>1-del</v>
      </c>
      <c r="D68" s="138">
        <v>44169</v>
      </c>
      <c r="E68" s="138">
        <v>44193</v>
      </c>
      <c r="F68" s="5" t="s">
        <v>62</v>
      </c>
      <c r="G68" s="5" t="s">
        <v>63</v>
      </c>
      <c r="H68" s="5" t="s">
        <v>64</v>
      </c>
      <c r="I68" s="4" t="str">
        <f>VLOOKUP(H:H,[7]SUMMARY!B:C,2,0)</f>
        <v>RL</v>
      </c>
      <c r="J68" s="4" t="str">
        <f>VLOOKUP(K:K,[8]MODEL!$C$1:$F$65536,4,0)</f>
        <v>AURA</v>
      </c>
      <c r="K68" s="5" t="s">
        <v>58</v>
      </c>
      <c r="L68" s="5" t="s">
        <v>27</v>
      </c>
      <c r="M68" s="4" t="s">
        <v>65</v>
      </c>
      <c r="N68" s="145">
        <f>VLOOKUP(B:B,[6]master!$L$1:$AA$2596,16,0)</f>
        <v>44224</v>
      </c>
      <c r="O68" s="146">
        <f>VLOOKUP(B:B,[8]master!$L$1:$Z$65535,15,0)</f>
        <v>44215</v>
      </c>
      <c r="P68" s="146">
        <f>VLOOKUP(B:B,[8]retail!$A$1:$D$91,4,0)</f>
        <v>44216</v>
      </c>
      <c r="Q68" s="143">
        <f>VLOOKUP(B:B,[9]all!$D:$F,3,0)</f>
        <v>44216</v>
      </c>
      <c r="R68" s="6">
        <v>67</v>
      </c>
    </row>
    <row r="69" spans="1:18" s="6" customFormat="1" ht="15" customHeight="1" x14ac:dyDescent="0.25">
      <c r="A69" s="4" t="s">
        <v>1581</v>
      </c>
      <c r="B69" s="5" t="s">
        <v>630</v>
      </c>
      <c r="C69" s="19" t="s">
        <v>630</v>
      </c>
      <c r="D69" s="138">
        <v>44169</v>
      </c>
      <c r="E69" s="138">
        <v>44217</v>
      </c>
      <c r="F69" s="5" t="s">
        <v>459</v>
      </c>
      <c r="G69" s="5" t="s">
        <v>460</v>
      </c>
      <c r="H69" s="5" t="s">
        <v>92</v>
      </c>
      <c r="I69" s="4" t="str">
        <f>VLOOKUP(H:H,[7]SUMMARY!B:C,2,0)</f>
        <v>ML</v>
      </c>
      <c r="J69" s="4" t="str">
        <f>VLOOKUP(K:K,[8]MODEL!$C$1:$F$65536,4,0)</f>
        <v>All New i20</v>
      </c>
      <c r="K69" s="5" t="s">
        <v>367</v>
      </c>
      <c r="L69" s="5" t="s">
        <v>461</v>
      </c>
      <c r="M69" s="4" t="s">
        <v>462</v>
      </c>
      <c r="N69" s="145" t="s">
        <v>630</v>
      </c>
      <c r="O69" s="146" t="s">
        <v>630</v>
      </c>
      <c r="P69" s="145" t="s">
        <v>630</v>
      </c>
      <c r="Q69" s="145" t="s">
        <v>630</v>
      </c>
      <c r="R69" s="6">
        <v>68</v>
      </c>
    </row>
    <row r="70" spans="1:18" s="6" customFormat="1" ht="15" customHeight="1" x14ac:dyDescent="0.25">
      <c r="A70" s="4"/>
      <c r="B70" s="5" t="s">
        <v>70</v>
      </c>
      <c r="C70" s="19" t="s">
        <v>594</v>
      </c>
      <c r="D70" s="138">
        <v>44172</v>
      </c>
      <c r="E70" s="138">
        <v>44190</v>
      </c>
      <c r="F70" s="5" t="s">
        <v>71</v>
      </c>
      <c r="G70" s="5" t="s">
        <v>72</v>
      </c>
      <c r="H70" s="5" t="s">
        <v>25</v>
      </c>
      <c r="I70" s="4" t="str">
        <f>VLOOKUP(H:H,[7]SUMMARY!B:C,2,0)</f>
        <v>ML</v>
      </c>
      <c r="J70" s="4" t="str">
        <f>VLOOKUP(K:K,[8]MODEL!$C$1:$F$65536,4,0)</f>
        <v>Venue</v>
      </c>
      <c r="K70" s="5" t="s">
        <v>73</v>
      </c>
      <c r="L70" s="5" t="s">
        <v>74</v>
      </c>
      <c r="M70" s="4" t="s">
        <v>75</v>
      </c>
      <c r="N70" s="145">
        <f>VLOOKUP(B:B,[8]master!$L$1:$AA$65535,16,0)</f>
        <v>44204</v>
      </c>
      <c r="O70" s="146">
        <f>VLOOKUP(B:B,[8]master!$L$1:$Z$65535,15,0)</f>
        <v>44198</v>
      </c>
      <c r="P70" s="146">
        <f>VLOOKUP(B:B,[8]retail!$A$1:$D$91,4,0)</f>
        <v>44200</v>
      </c>
      <c r="Q70" s="143">
        <f>VLOOKUP(B:B,[9]all!$D:$F,3,0)</f>
        <v>44200</v>
      </c>
      <c r="R70" s="6">
        <v>69</v>
      </c>
    </row>
    <row r="71" spans="1:18" s="6" customFormat="1" ht="15" customHeight="1" x14ac:dyDescent="0.25">
      <c r="A71" s="4"/>
      <c r="B71" s="9" t="s">
        <v>257</v>
      </c>
      <c r="C71" s="19" t="s">
        <v>594</v>
      </c>
      <c r="D71" s="138">
        <v>44172</v>
      </c>
      <c r="E71" s="138">
        <v>44184</v>
      </c>
      <c r="F71" s="5" t="s">
        <v>258</v>
      </c>
      <c r="G71" s="5" t="s">
        <v>259</v>
      </c>
      <c r="H71" s="5" t="s">
        <v>175</v>
      </c>
      <c r="I71" s="4" t="str">
        <f>VLOOKUP(H:H,[7]SUMMARY!B:C,2,0)</f>
        <v>NG</v>
      </c>
      <c r="J71" s="4" t="str">
        <f>VLOOKUP(K:K,[8]MODEL!$C$1:$F$65536,4,0)</f>
        <v>New Creta</v>
      </c>
      <c r="K71" s="7" t="s">
        <v>260</v>
      </c>
      <c r="L71" s="5" t="s">
        <v>20</v>
      </c>
      <c r="M71" s="4" t="s">
        <v>261</v>
      </c>
      <c r="N71" s="145">
        <f>VLOOKUP(B:B,[8]master!$L$1:$AA$65535,16,0)</f>
        <v>44206</v>
      </c>
      <c r="O71" s="146">
        <f>VLOOKUP(B:B,[8]master!$L$1:$Z$65535,15,0)</f>
        <v>44195</v>
      </c>
      <c r="P71" s="146">
        <f>VLOOKUP(B:B,[8]master!$L$1:$Y$65535,14,0)</f>
        <v>44194</v>
      </c>
      <c r="Q71" s="143">
        <f>VLOOKUP(B:B,[9]all!$D:$F,3,0)</f>
        <v>44196</v>
      </c>
      <c r="R71" s="6">
        <v>70</v>
      </c>
    </row>
    <row r="72" spans="1:18" s="6" customFormat="1" ht="15" customHeight="1" x14ac:dyDescent="0.25">
      <c r="A72" s="4"/>
      <c r="B72" s="11" t="s">
        <v>1499</v>
      </c>
      <c r="C72" s="19" t="str">
        <f>VLOOKUP(B:B,[6]master!$L$1:$U$2065,10,0)</f>
        <v>02-del</v>
      </c>
      <c r="D72" s="138">
        <v>44172</v>
      </c>
      <c r="E72" s="138">
        <v>44236</v>
      </c>
      <c r="F72" s="5" t="s">
        <v>67</v>
      </c>
      <c r="G72" s="5" t="s">
        <v>68</v>
      </c>
      <c r="H72" s="5" t="s">
        <v>57</v>
      </c>
      <c r="I72" s="4" t="str">
        <f>VLOOKUP(H:H,[7]SUMMARY!B:C,2,0)</f>
        <v>NG</v>
      </c>
      <c r="J72" s="4" t="str">
        <f>VLOOKUP(K:K,[8]MODEL!$C$1:$F$65536,4,0)</f>
        <v>AURA</v>
      </c>
      <c r="K72" s="5" t="s">
        <v>58</v>
      </c>
      <c r="L72" s="5" t="s">
        <v>27</v>
      </c>
      <c r="M72" s="4" t="s">
        <v>69</v>
      </c>
      <c r="N72" s="145">
        <f>VLOOKUP(B:B,[6]master!$L$1:$AA$2596,16,0)</f>
        <v>44242</v>
      </c>
      <c r="O72" s="146">
        <f>VLOOKUP(B:B,[8]master!$L$1:$Z$65535,15,0)</f>
        <v>44240</v>
      </c>
      <c r="P72" s="146">
        <f>VLOOKUP(B:B,[8]retail!$A$1:$D$843,4,0)</f>
        <v>44243</v>
      </c>
      <c r="Q72" s="143">
        <f>VLOOKUP(B:B,[9]all!$D:$F,3,0)</f>
        <v>44242</v>
      </c>
      <c r="R72" s="6">
        <v>71</v>
      </c>
    </row>
    <row r="73" spans="1:18" s="6" customFormat="1" ht="15" customHeight="1" x14ac:dyDescent="0.25">
      <c r="A73" s="4"/>
      <c r="B73" s="9" t="s">
        <v>262</v>
      </c>
      <c r="C73" s="19" t="s">
        <v>594</v>
      </c>
      <c r="D73" s="138">
        <v>44172</v>
      </c>
      <c r="E73" s="138">
        <v>44172</v>
      </c>
      <c r="F73" s="5" t="s">
        <v>263</v>
      </c>
      <c r="G73" s="5" t="s">
        <v>264</v>
      </c>
      <c r="H73" s="5" t="s">
        <v>82</v>
      </c>
      <c r="I73" s="4" t="str">
        <f>VLOOKUP(H:H,[7]SUMMARY!B:C,2,0)</f>
        <v>KA</v>
      </c>
      <c r="J73" s="4" t="str">
        <f>VLOOKUP(K:K,[8]MODEL!$C$1:$F$65536,4,0)</f>
        <v>NIOS</v>
      </c>
      <c r="K73" s="5" t="s">
        <v>51</v>
      </c>
      <c r="L73" s="5" t="s">
        <v>20</v>
      </c>
      <c r="M73" s="4" t="s">
        <v>265</v>
      </c>
      <c r="N73" s="145">
        <f>VLOOKUP(B:B,[8]master!$L$1:$AA$65535,16,0)</f>
        <v>44204</v>
      </c>
      <c r="O73" s="146">
        <f>VLOOKUP(B:B,[8]master!$L$1:$Z$65535,15,0)</f>
        <v>44196</v>
      </c>
      <c r="P73" s="146">
        <f>VLOOKUP(B:B,[8]master!$L$1:$Y$65535,14,0)</f>
        <v>44194</v>
      </c>
      <c r="Q73" s="143">
        <f>VLOOKUP(B:B,[9]all!$D:$F,3,0)</f>
        <v>44200</v>
      </c>
      <c r="R73" s="6">
        <v>72</v>
      </c>
    </row>
    <row r="74" spans="1:18" s="6" customFormat="1" ht="15" customHeight="1" x14ac:dyDescent="0.25">
      <c r="A74" s="4" t="s">
        <v>1581</v>
      </c>
      <c r="B74" s="5" t="s">
        <v>630</v>
      </c>
      <c r="C74" s="19" t="s">
        <v>630</v>
      </c>
      <c r="D74" s="138">
        <v>44172</v>
      </c>
      <c r="E74" s="138">
        <v>44214</v>
      </c>
      <c r="F74" s="5" t="s">
        <v>463</v>
      </c>
      <c r="G74" s="5" t="s">
        <v>464</v>
      </c>
      <c r="H74" s="5" t="s">
        <v>82</v>
      </c>
      <c r="I74" s="4" t="str">
        <f>VLOOKUP(H:H,[7]SUMMARY!B:C,2,0)</f>
        <v>KA</v>
      </c>
      <c r="J74" s="4" t="str">
        <f>VLOOKUP(K:K,[8]MODEL!$C$1:$F$65536,4,0)</f>
        <v>New Creta</v>
      </c>
      <c r="K74" s="5" t="s">
        <v>340</v>
      </c>
      <c r="L74" s="5" t="s">
        <v>20</v>
      </c>
      <c r="M74" s="4" t="s">
        <v>465</v>
      </c>
      <c r="N74" s="145" t="s">
        <v>630</v>
      </c>
      <c r="O74" s="146" t="s">
        <v>630</v>
      </c>
      <c r="P74" s="145" t="s">
        <v>630</v>
      </c>
      <c r="Q74" s="145" t="s">
        <v>630</v>
      </c>
      <c r="R74" s="6">
        <v>73</v>
      </c>
    </row>
    <row r="75" spans="1:18" s="6" customFormat="1" ht="15" customHeight="1" x14ac:dyDescent="0.25">
      <c r="A75" s="4" t="s">
        <v>5</v>
      </c>
      <c r="B75" s="9" t="s">
        <v>319</v>
      </c>
      <c r="C75" s="19" t="e">
        <f>VLOOKUP(B:B,[6]master!$L$1:$U$2065,10,0)</f>
        <v>#N/A</v>
      </c>
      <c r="D75" s="138">
        <v>44173</v>
      </c>
      <c r="E75" s="138"/>
      <c r="F75" s="5" t="s">
        <v>466</v>
      </c>
      <c r="G75" s="5" t="s">
        <v>467</v>
      </c>
      <c r="H75" s="5" t="s">
        <v>102</v>
      </c>
      <c r="I75" s="4" t="str">
        <f>VLOOKUP(H:H,[7]SUMMARY!B:C,2,0)</f>
        <v>AK</v>
      </c>
      <c r="J75" s="4" t="str">
        <f>VLOOKUP(K:K,[8]MODEL!$C$1:$F$65536,4,0)</f>
        <v>New Creta</v>
      </c>
      <c r="K75" s="5" t="s">
        <v>223</v>
      </c>
      <c r="L75" s="5" t="s">
        <v>11</v>
      </c>
      <c r="M75" s="4" t="s">
        <v>468</v>
      </c>
      <c r="N75" s="145" t="e">
        <f>VLOOKUP(B:B,[8]master!$L$1:$AA$65535,16,0)</f>
        <v>#N/A</v>
      </c>
      <c r="O75" s="146" t="e">
        <f>VLOOKUP(F:F,'[7]T-RET'!A:B,2,0)</f>
        <v>#N/A</v>
      </c>
      <c r="P75" s="146" t="e">
        <f>VLOOKUP(B:B,[8]master!$L$1:$Y$65535,14,0)</f>
        <v>#N/A</v>
      </c>
      <c r="Q75" s="143" t="e">
        <f>VLOOKUP(B:B,[9]all!$D:$F,3,0)</f>
        <v>#N/A</v>
      </c>
      <c r="R75" s="6">
        <v>74</v>
      </c>
    </row>
    <row r="76" spans="1:18" s="6" customFormat="1" ht="15" customHeight="1" x14ac:dyDescent="0.25">
      <c r="A76" s="4" t="s">
        <v>1581</v>
      </c>
      <c r="B76" s="5" t="s">
        <v>630</v>
      </c>
      <c r="C76" s="19" t="s">
        <v>630</v>
      </c>
      <c r="D76" s="138">
        <v>44173</v>
      </c>
      <c r="E76" s="138">
        <v>44202</v>
      </c>
      <c r="F76" s="5" t="s">
        <v>76</v>
      </c>
      <c r="G76" s="5" t="s">
        <v>77</v>
      </c>
      <c r="H76" s="5" t="s">
        <v>9</v>
      </c>
      <c r="I76" s="4" t="str">
        <f>VLOOKUP(H:H,[7]SUMMARY!B:C,2,0)</f>
        <v>NG</v>
      </c>
      <c r="J76" s="4" t="str">
        <f>VLOOKUP(K:K,[8]MODEL!$C$1:$F$65536,4,0)</f>
        <v>All New i20</v>
      </c>
      <c r="K76" s="5" t="s">
        <v>39</v>
      </c>
      <c r="L76" s="5" t="s">
        <v>20</v>
      </c>
      <c r="M76" s="4" t="s">
        <v>78</v>
      </c>
      <c r="N76" s="145" t="s">
        <v>630</v>
      </c>
      <c r="O76" s="146" t="s">
        <v>630</v>
      </c>
      <c r="P76" s="145" t="s">
        <v>630</v>
      </c>
      <c r="Q76" s="145" t="s">
        <v>630</v>
      </c>
      <c r="R76" s="6">
        <v>75</v>
      </c>
    </row>
    <row r="77" spans="1:18" s="6" customFormat="1" ht="15" customHeight="1" x14ac:dyDescent="0.25">
      <c r="A77" s="4" t="s">
        <v>1581</v>
      </c>
      <c r="B77" s="5" t="s">
        <v>630</v>
      </c>
      <c r="C77" s="19" t="s">
        <v>630</v>
      </c>
      <c r="D77" s="138">
        <v>44174</v>
      </c>
      <c r="E77" s="138">
        <v>44227</v>
      </c>
      <c r="F77" s="5" t="s">
        <v>469</v>
      </c>
      <c r="G77" s="5" t="s">
        <v>470</v>
      </c>
      <c r="H77" s="5" t="s">
        <v>50</v>
      </c>
      <c r="I77" s="4" t="str">
        <f>VLOOKUP(H:H,[7]SUMMARY!B:C,2,0)</f>
        <v>ML</v>
      </c>
      <c r="J77" s="4" t="str">
        <f>VLOOKUP(K:K,[8]MODEL!$C$1:$F$65536,4,0)</f>
        <v>SANTRO</v>
      </c>
      <c r="K77" s="5" t="s">
        <v>471</v>
      </c>
      <c r="L77" s="5" t="s">
        <v>27</v>
      </c>
      <c r="M77" s="4" t="s">
        <v>472</v>
      </c>
      <c r="N77" s="145" t="s">
        <v>630</v>
      </c>
      <c r="O77" s="146" t="s">
        <v>630</v>
      </c>
      <c r="P77" s="145" t="s">
        <v>630</v>
      </c>
      <c r="Q77" s="145" t="s">
        <v>630</v>
      </c>
      <c r="R77" s="6">
        <v>76</v>
      </c>
    </row>
    <row r="78" spans="1:18" s="6" customFormat="1" ht="15" customHeight="1" x14ac:dyDescent="0.25">
      <c r="A78" s="4"/>
      <c r="B78" s="5" t="s">
        <v>751</v>
      </c>
      <c r="C78" s="19" t="str">
        <f>VLOOKUP(B:B,[6]master!$L$1:$U$2065,10,0)</f>
        <v>1-del</v>
      </c>
      <c r="D78" s="138">
        <v>44174</v>
      </c>
      <c r="E78" s="138">
        <v>44204</v>
      </c>
      <c r="F78" s="5" t="s">
        <v>473</v>
      </c>
      <c r="G78" s="5" t="s">
        <v>474</v>
      </c>
      <c r="H78" s="5" t="s">
        <v>16</v>
      </c>
      <c r="I78" s="4" t="str">
        <f>VLOOKUP(H:H,[7]SUMMARY!B:C,2,0)</f>
        <v>AK</v>
      </c>
      <c r="J78" s="4" t="str">
        <f>VLOOKUP(K:K,[8]MODEL!$C$1:$F$65536,4,0)</f>
        <v>All New i20</v>
      </c>
      <c r="K78" s="5" t="s">
        <v>475</v>
      </c>
      <c r="L78" s="5" t="s">
        <v>438</v>
      </c>
      <c r="M78" s="4" t="s">
        <v>476</v>
      </c>
      <c r="N78" s="145">
        <f>VLOOKUP(B:B,[6]master!$L$1:$AA$2596,16,0)</f>
        <v>44221</v>
      </c>
      <c r="O78" s="146">
        <f>VLOOKUP(B:B,[8]master!$L$1:$Z$65535,15,0)</f>
        <v>44210</v>
      </c>
      <c r="P78" s="146">
        <f>VLOOKUP(B:B,[8]retail!$A$1:$D$91,4,0)</f>
        <v>44210</v>
      </c>
      <c r="Q78" s="143">
        <f>VLOOKUP(B:B,[9]all!$D:$F,3,0)</f>
        <v>44210</v>
      </c>
      <c r="R78" s="6">
        <v>77</v>
      </c>
    </row>
    <row r="79" spans="1:18" s="6" customFormat="1" ht="15" customHeight="1" x14ac:dyDescent="0.25">
      <c r="A79" s="4"/>
      <c r="B79" s="8" t="s">
        <v>1254</v>
      </c>
      <c r="C79" s="19" t="str">
        <f>VLOOKUP(B:B,[6]master!$L$1:$U$2065,10,0)</f>
        <v>02-del</v>
      </c>
      <c r="D79" s="138">
        <v>44174</v>
      </c>
      <c r="E79" s="138">
        <v>44225</v>
      </c>
      <c r="F79" s="5" t="s">
        <v>477</v>
      </c>
      <c r="G79" s="5" t="s">
        <v>478</v>
      </c>
      <c r="H79" s="5" t="s">
        <v>250</v>
      </c>
      <c r="I79" s="4" t="str">
        <f>VLOOKUP(H:H,[7]SUMMARY!B:C,2,0)</f>
        <v>ML</v>
      </c>
      <c r="J79" s="4" t="str">
        <f>VLOOKUP(K:K,[8]MODEL!$C$1:$F$65536,4,0)</f>
        <v>AURA</v>
      </c>
      <c r="K79" s="5" t="s">
        <v>479</v>
      </c>
      <c r="L79" s="5" t="s">
        <v>87</v>
      </c>
      <c r="M79" s="4" t="s">
        <v>480</v>
      </c>
      <c r="N79" s="145">
        <f>VLOOKUP(B:B,[6]master!$L$1:$AA$2596,16,0)</f>
        <v>44242</v>
      </c>
      <c r="O79" s="146">
        <f>VLOOKUP(B:B,[8]master!$L$1:$Z$65535,15,0)</f>
        <v>44231</v>
      </c>
      <c r="P79" s="146">
        <f>VLOOKUP(B:B,[8]retail!$A$1:$D$843,4,0)</f>
        <v>44243</v>
      </c>
      <c r="Q79" s="143">
        <f>VLOOKUP(B:B,[9]all!$D:$F,3,0)</f>
        <v>44235</v>
      </c>
      <c r="R79" s="6">
        <v>78</v>
      </c>
    </row>
    <row r="80" spans="1:18" s="6" customFormat="1" ht="15" customHeight="1" x14ac:dyDescent="0.25">
      <c r="A80" s="4"/>
      <c r="B80" s="5" t="s">
        <v>79</v>
      </c>
      <c r="C80" s="19" t="str">
        <f>VLOOKUP(B:B,[6]master!$L$1:$U$2065,10,0)</f>
        <v>1-del</v>
      </c>
      <c r="D80" s="138">
        <v>44175</v>
      </c>
      <c r="E80" s="138">
        <v>44196</v>
      </c>
      <c r="F80" s="5" t="s">
        <v>80</v>
      </c>
      <c r="G80" s="5" t="s">
        <v>81</v>
      </c>
      <c r="H80" s="5" t="s">
        <v>82</v>
      </c>
      <c r="I80" s="4" t="str">
        <f>VLOOKUP(H:H,[7]SUMMARY!B:C,2,0)</f>
        <v>KA</v>
      </c>
      <c r="J80" s="4" t="str">
        <f>VLOOKUP(K:K,[8]MODEL!$C$1:$F$65536,4,0)</f>
        <v>Venue</v>
      </c>
      <c r="K80" s="5" t="s">
        <v>73</v>
      </c>
      <c r="L80" s="5" t="s">
        <v>74</v>
      </c>
      <c r="M80" s="4" t="s">
        <v>83</v>
      </c>
      <c r="N80" s="145">
        <f>VLOOKUP(B:B,[6]master!$L$1:$AA$2596,16,0)</f>
        <v>44225</v>
      </c>
      <c r="O80" s="146">
        <f>VLOOKUP(B:B,[8]master!$L$1:$Z$65535,15,0)</f>
        <v>44224</v>
      </c>
      <c r="P80" s="146">
        <f>VLOOKUP(B:B,[8]retail!$A$1:$D$843,4,0)</f>
        <v>44228</v>
      </c>
      <c r="Q80" s="143">
        <f>VLOOKUP(B:B,[9]all!$D:$F,3,0)</f>
        <v>44225</v>
      </c>
      <c r="R80" s="6">
        <v>79</v>
      </c>
    </row>
    <row r="81" spans="1:18" s="6" customFormat="1" ht="15" customHeight="1" x14ac:dyDescent="0.25">
      <c r="A81" s="4"/>
      <c r="B81" s="5" t="s">
        <v>709</v>
      </c>
      <c r="C81" s="19" t="s">
        <v>594</v>
      </c>
      <c r="D81" s="138">
        <v>44175</v>
      </c>
      <c r="E81" s="138">
        <v>44203</v>
      </c>
      <c r="F81" s="5" t="s">
        <v>484</v>
      </c>
      <c r="G81" s="5" t="s">
        <v>485</v>
      </c>
      <c r="H81" s="5" t="s">
        <v>32</v>
      </c>
      <c r="I81" s="4" t="str">
        <f>VLOOKUP(H:H,[7]SUMMARY!B:C,2,0)</f>
        <v>KA</v>
      </c>
      <c r="J81" s="4" t="str">
        <f>VLOOKUP(K:K,[8]MODEL!$C$1:$F$65536,4,0)</f>
        <v>New Creta</v>
      </c>
      <c r="K81" s="5" t="s">
        <v>486</v>
      </c>
      <c r="L81" s="5" t="s">
        <v>11</v>
      </c>
      <c r="M81" s="4" t="s">
        <v>487</v>
      </c>
      <c r="N81" s="145">
        <f>VLOOKUP(B:B,[8]master!$L$1:$AA$65535,16,0)</f>
        <v>44210</v>
      </c>
      <c r="O81" s="146">
        <f>VLOOKUP(B:B,[8]master!$L$1:$Z$65535,15,0)</f>
        <v>44208</v>
      </c>
      <c r="P81" s="146">
        <f>VLOOKUP(B:B,[8]retail!$A$1:$D$91,4,0)</f>
        <v>44209</v>
      </c>
      <c r="Q81" s="143">
        <f>VLOOKUP(B:B,[9]all!$D:$F,3,0)</f>
        <v>44208</v>
      </c>
      <c r="R81" s="6">
        <v>80</v>
      </c>
    </row>
    <row r="82" spans="1:18" s="6" customFormat="1" ht="15" customHeight="1" x14ac:dyDescent="0.25">
      <c r="A82" s="4"/>
      <c r="B82" s="11" t="s">
        <v>1534</v>
      </c>
      <c r="C82" s="19" t="str">
        <f>VLOOKUP(B:B,[6]master!$L$1:$U$2065,10,0)</f>
        <v>03-DEL</v>
      </c>
      <c r="D82" s="138">
        <v>44175</v>
      </c>
      <c r="E82" s="138">
        <v>44237</v>
      </c>
      <c r="F82" s="5" t="s">
        <v>481</v>
      </c>
      <c r="G82" s="5" t="s">
        <v>482</v>
      </c>
      <c r="H82" s="5" t="s">
        <v>64</v>
      </c>
      <c r="I82" s="4" t="str">
        <f>VLOOKUP(H:H,[7]SUMMARY!B:C,2,0)</f>
        <v>RL</v>
      </c>
      <c r="J82" s="4" t="str">
        <f>VLOOKUP(K:K,[8]MODEL!$C$1:$F$65536,4,0)</f>
        <v>All New i20</v>
      </c>
      <c r="K82" s="5" t="s">
        <v>367</v>
      </c>
      <c r="L82" s="5" t="s">
        <v>20</v>
      </c>
      <c r="M82" s="4" t="s">
        <v>483</v>
      </c>
      <c r="N82" s="145">
        <f>VLOOKUP(B:B,[6]master!$L$1:$AA$2596,16,0)</f>
        <v>44266</v>
      </c>
      <c r="O82" s="146">
        <f>VLOOKUP(B:B,[8]master!$L$1:$Z$65535,15,0)</f>
        <v>44255</v>
      </c>
      <c r="P82" s="146">
        <f>VLOOKUP(B:B,[8]master!$L$1:$Y$65535,14,0)</f>
        <v>44253</v>
      </c>
      <c r="Q82" s="143">
        <f>VLOOKUP(B:B,[9]all!$D:$F,3,0)</f>
        <v>44258</v>
      </c>
      <c r="R82" s="6">
        <v>81</v>
      </c>
    </row>
    <row r="83" spans="1:18" s="6" customFormat="1" ht="15" customHeight="1" x14ac:dyDescent="0.25">
      <c r="A83" s="4" t="s">
        <v>1581</v>
      </c>
      <c r="B83" s="5" t="s">
        <v>630</v>
      </c>
      <c r="C83" s="19" t="s">
        <v>630</v>
      </c>
      <c r="D83" s="138">
        <v>44177</v>
      </c>
      <c r="E83" s="138">
        <v>44247</v>
      </c>
      <c r="F83" s="5" t="s">
        <v>491</v>
      </c>
      <c r="G83" s="5" t="s">
        <v>492</v>
      </c>
      <c r="H83" s="5" t="s">
        <v>102</v>
      </c>
      <c r="I83" s="4" t="str">
        <f>VLOOKUP(H:H,[7]SUMMARY!B:C,2,0)</f>
        <v>AK</v>
      </c>
      <c r="J83" s="4" t="str">
        <f>VLOOKUP(K:K,[8]MODEL!$C$1:$F$65536,4,0)</f>
        <v>All New i20</v>
      </c>
      <c r="K83" s="5" t="s">
        <v>370</v>
      </c>
      <c r="L83" s="5" t="s">
        <v>40</v>
      </c>
      <c r="M83" s="4" t="s">
        <v>493</v>
      </c>
      <c r="N83" s="145" t="s">
        <v>630</v>
      </c>
      <c r="O83" s="146" t="s">
        <v>630</v>
      </c>
      <c r="P83" s="145" t="s">
        <v>630</v>
      </c>
      <c r="Q83" s="145" t="s">
        <v>630</v>
      </c>
      <c r="R83" s="6">
        <v>82</v>
      </c>
    </row>
    <row r="84" spans="1:18" s="6" customFormat="1" ht="15" customHeight="1" x14ac:dyDescent="0.25">
      <c r="A84" s="4"/>
      <c r="B84" s="5" t="s">
        <v>84</v>
      </c>
      <c r="C84" s="19" t="s">
        <v>594</v>
      </c>
      <c r="D84" s="138">
        <v>44177</v>
      </c>
      <c r="E84" s="138">
        <v>44194</v>
      </c>
      <c r="F84" s="5" t="s">
        <v>85</v>
      </c>
      <c r="G84" s="5" t="s">
        <v>86</v>
      </c>
      <c r="H84" s="5" t="s">
        <v>25</v>
      </c>
      <c r="I84" s="4" t="str">
        <f>VLOOKUP(H:H,[7]SUMMARY!B:C,2,0)</f>
        <v>ML</v>
      </c>
      <c r="J84" s="4" t="str">
        <f>VLOOKUP(K:K,[8]MODEL!$C$1:$F$65536,4,0)</f>
        <v>NIOS</v>
      </c>
      <c r="K84" s="5" t="s">
        <v>51</v>
      </c>
      <c r="L84" s="5" t="s">
        <v>87</v>
      </c>
      <c r="M84" s="4" t="s">
        <v>88</v>
      </c>
      <c r="N84" s="145">
        <f>VLOOKUP(B:B,[8]master!$L$1:$AA$65535,16,0)</f>
        <v>44210</v>
      </c>
      <c r="O84" s="146">
        <f>VLOOKUP(B:B,[8]master!$L$1:$Z$65535,15,0)</f>
        <v>44202</v>
      </c>
      <c r="P84" s="146">
        <f>VLOOKUP(B:B,[8]retail!$A$1:$D$91,4,0)</f>
        <v>44203</v>
      </c>
      <c r="Q84" s="143">
        <f>VLOOKUP(B:B,[9]all!$D:$F,3,0)</f>
        <v>44203</v>
      </c>
      <c r="R84" s="6">
        <v>83</v>
      </c>
    </row>
    <row r="85" spans="1:18" s="6" customFormat="1" ht="15" customHeight="1" x14ac:dyDescent="0.25">
      <c r="A85" s="4" t="s">
        <v>1581</v>
      </c>
      <c r="B85" s="5" t="s">
        <v>630</v>
      </c>
      <c r="C85" s="19" t="s">
        <v>630</v>
      </c>
      <c r="D85" s="138">
        <v>44177</v>
      </c>
      <c r="E85" s="138">
        <v>44205</v>
      </c>
      <c r="F85" s="5" t="s">
        <v>90</v>
      </c>
      <c r="G85" s="5" t="s">
        <v>91</v>
      </c>
      <c r="H85" s="5" t="s">
        <v>92</v>
      </c>
      <c r="I85" s="4" t="str">
        <f>VLOOKUP(H:H,[7]SUMMARY!B:C,2,0)</f>
        <v>ML</v>
      </c>
      <c r="J85" s="4" t="str">
        <f>VLOOKUP(K:K,[8]MODEL!$C$1:$F$65536,4,0)</f>
        <v>AURA</v>
      </c>
      <c r="K85" s="5" t="s">
        <v>58</v>
      </c>
      <c r="L85" s="5" t="s">
        <v>20</v>
      </c>
      <c r="M85" s="4" t="s">
        <v>93</v>
      </c>
      <c r="N85" s="145" t="s">
        <v>630</v>
      </c>
      <c r="O85" s="146" t="s">
        <v>630</v>
      </c>
      <c r="P85" s="145" t="s">
        <v>630</v>
      </c>
      <c r="Q85" s="145" t="s">
        <v>630</v>
      </c>
      <c r="R85" s="6">
        <v>84</v>
      </c>
    </row>
    <row r="86" spans="1:18" s="6" customFormat="1" ht="15" customHeight="1" x14ac:dyDescent="0.25">
      <c r="A86" s="4"/>
      <c r="B86" s="5" t="s">
        <v>857</v>
      </c>
      <c r="C86" s="19" t="str">
        <f>VLOOKUP(B:B,[6]master!$L$1:$U$2065,10,0)</f>
        <v>1-del</v>
      </c>
      <c r="D86" s="138">
        <v>44177</v>
      </c>
      <c r="E86" s="138">
        <v>44207</v>
      </c>
      <c r="F86" s="5" t="s">
        <v>488</v>
      </c>
      <c r="G86" s="5" t="s">
        <v>489</v>
      </c>
      <c r="H86" s="5" t="s">
        <v>16</v>
      </c>
      <c r="I86" s="4" t="str">
        <f>VLOOKUP(H:H,[7]SUMMARY!B:C,2,0)</f>
        <v>AK</v>
      </c>
      <c r="J86" s="4" t="str">
        <f>VLOOKUP(K:K,[8]MODEL!$C$1:$F$65536,4,0)</f>
        <v>SANTRO</v>
      </c>
      <c r="K86" s="5" t="s">
        <v>176</v>
      </c>
      <c r="L86" s="5" t="s">
        <v>27</v>
      </c>
      <c r="M86" s="4" t="s">
        <v>490</v>
      </c>
      <c r="N86" s="145">
        <f>VLOOKUP(B:B,[6]master!$L$1:$AA$2596,16,0)</f>
        <v>44224</v>
      </c>
      <c r="O86" s="146">
        <f>VLOOKUP(B:B,[8]master!$L$1:$Z$65535,15,0)</f>
        <v>44214</v>
      </c>
      <c r="P86" s="146">
        <f>VLOOKUP(B:B,[8]retail!$A$1:$D$91,4,0)</f>
        <v>44216</v>
      </c>
      <c r="Q86" s="143">
        <f>VLOOKUP(B:B,[9]all!$D:$F,3,0)</f>
        <v>44215</v>
      </c>
      <c r="R86" s="6">
        <v>85</v>
      </c>
    </row>
    <row r="87" spans="1:18" s="6" customFormat="1" ht="15" customHeight="1" x14ac:dyDescent="0.25">
      <c r="A87" s="4"/>
      <c r="B87" s="5" t="s">
        <v>266</v>
      </c>
      <c r="C87" s="19" t="s">
        <v>594</v>
      </c>
      <c r="D87" s="138">
        <v>44177</v>
      </c>
      <c r="E87" s="138">
        <v>44179</v>
      </c>
      <c r="F87" s="5" t="s">
        <v>267</v>
      </c>
      <c r="G87" s="5" t="s">
        <v>268</v>
      </c>
      <c r="H87" s="5" t="s">
        <v>64</v>
      </c>
      <c r="I87" s="4" t="str">
        <f>VLOOKUP(H:H,[7]SUMMARY!B:C,2,0)</f>
        <v>RL</v>
      </c>
      <c r="J87" s="4" t="str">
        <f>VLOOKUP(K:K,[8]MODEL!$C$1:$F$65536,4,0)</f>
        <v>SANTRO</v>
      </c>
      <c r="K87" s="5" t="s">
        <v>269</v>
      </c>
      <c r="L87" s="5" t="s">
        <v>20</v>
      </c>
      <c r="M87" s="4" t="s">
        <v>270</v>
      </c>
      <c r="N87" s="145">
        <f>VLOOKUP(B:B,[8]master!$L$1:$AA$65535,16,0)</f>
        <v>44211</v>
      </c>
      <c r="O87" s="146">
        <f>VLOOKUP(B:B,[8]master!$L$1:$Z$65535,15,0)</f>
        <v>44196</v>
      </c>
      <c r="P87" s="146">
        <f>VLOOKUP(B:B,[8]master!$L$1:$Y$65535,14,0)</f>
        <v>44186</v>
      </c>
      <c r="Q87" s="143">
        <f>VLOOKUP(B:B,[9]all!$D:$F,3,0)</f>
        <v>44198</v>
      </c>
      <c r="R87" s="6">
        <v>86</v>
      </c>
    </row>
    <row r="88" spans="1:18" s="6" customFormat="1" ht="15" customHeight="1" x14ac:dyDescent="0.25">
      <c r="A88" s="4"/>
      <c r="B88" s="5" t="s">
        <v>99</v>
      </c>
      <c r="C88" s="19" t="s">
        <v>594</v>
      </c>
      <c r="D88" s="138">
        <v>44179</v>
      </c>
      <c r="E88" s="138">
        <v>44194</v>
      </c>
      <c r="F88" s="5" t="s">
        <v>100</v>
      </c>
      <c r="G88" s="5" t="s">
        <v>101</v>
      </c>
      <c r="H88" s="5" t="s">
        <v>102</v>
      </c>
      <c r="I88" s="4" t="str">
        <f>VLOOKUP(H:H,[7]SUMMARY!B:C,2,0)</f>
        <v>AK</v>
      </c>
      <c r="J88" s="4" t="str">
        <f>VLOOKUP(K:K,[8]MODEL!$C$1:$F$65536,4,0)</f>
        <v>NIOS</v>
      </c>
      <c r="K88" s="5" t="s">
        <v>51</v>
      </c>
      <c r="L88" s="5" t="s">
        <v>27</v>
      </c>
      <c r="M88" s="4" t="s">
        <v>103</v>
      </c>
      <c r="N88" s="145">
        <f>VLOOKUP(B:B,[8]master!$L$1:$AA$65535,16,0)</f>
        <v>44210</v>
      </c>
      <c r="O88" s="146">
        <f>VLOOKUP(B:B,[8]master!$L$1:$Z$65535,15,0)</f>
        <v>44202</v>
      </c>
      <c r="P88" s="146">
        <f>VLOOKUP(B:B,[8]retail!$A$1:$D$91,4,0)</f>
        <v>44202</v>
      </c>
      <c r="Q88" s="143">
        <f>VLOOKUP(B:B,[9]all!$D:$F,3,0)</f>
        <v>44202</v>
      </c>
      <c r="R88" s="6">
        <v>87</v>
      </c>
    </row>
    <row r="89" spans="1:18" s="6" customFormat="1" ht="15" customHeight="1" x14ac:dyDescent="0.25">
      <c r="A89" s="4"/>
      <c r="B89" s="5" t="s">
        <v>708</v>
      </c>
      <c r="C89" s="19" t="str">
        <f>VLOOKUP(B:B,[6]master!$L$1:$U$2065,10,0)</f>
        <v>1-del</v>
      </c>
      <c r="D89" s="138">
        <v>44179</v>
      </c>
      <c r="E89" s="138">
        <v>44203</v>
      </c>
      <c r="F89" s="5" t="s">
        <v>494</v>
      </c>
      <c r="G89" s="5" t="s">
        <v>495</v>
      </c>
      <c r="H89" s="5" t="s">
        <v>9</v>
      </c>
      <c r="I89" s="4" t="str">
        <f>VLOOKUP(H:H,[7]SUMMARY!B:C,2,0)</f>
        <v>NG</v>
      </c>
      <c r="J89" s="4" t="str">
        <f>VLOOKUP(K:K,[8]MODEL!$C$1:$F$65536,4,0)</f>
        <v>New Creta</v>
      </c>
      <c r="K89" s="5" t="s">
        <v>138</v>
      </c>
      <c r="L89" s="5" t="s">
        <v>20</v>
      </c>
      <c r="M89" s="4" t="s">
        <v>496</v>
      </c>
      <c r="N89" s="145">
        <f>VLOOKUP(B:B,[6]master!$L$1:$AA$2596,16,0)</f>
        <v>44224</v>
      </c>
      <c r="O89" s="146">
        <f>VLOOKUP(B:B,[8]master!$L$1:$Z$65535,15,0)</f>
        <v>44217</v>
      </c>
      <c r="P89" s="146">
        <f>VLOOKUP(B:B,[8]retail!$A$1:$D$91,4,0)</f>
        <v>44223</v>
      </c>
      <c r="Q89" s="143">
        <f>VLOOKUP(B:B,[9]all!$D:$F,3,0)</f>
        <v>44218</v>
      </c>
      <c r="R89" s="6">
        <v>88</v>
      </c>
    </row>
    <row r="90" spans="1:18" s="6" customFormat="1" ht="15" customHeight="1" x14ac:dyDescent="0.25">
      <c r="A90" s="4"/>
      <c r="B90" s="5" t="s">
        <v>671</v>
      </c>
      <c r="C90" s="19" t="str">
        <f>VLOOKUP(B:B,[6]master!$L$1:$U$2065,10,0)</f>
        <v>1-del</v>
      </c>
      <c r="D90" s="138">
        <v>44179</v>
      </c>
      <c r="E90" s="138">
        <v>44202</v>
      </c>
      <c r="F90" s="5" t="s">
        <v>497</v>
      </c>
      <c r="G90" s="5" t="s">
        <v>498</v>
      </c>
      <c r="H90" s="5" t="s">
        <v>64</v>
      </c>
      <c r="I90" s="4" t="str">
        <f>VLOOKUP(H:H,[7]SUMMARY!B:C,2,0)</f>
        <v>RL</v>
      </c>
      <c r="J90" s="4" t="str">
        <f>VLOOKUP(K:K,[8]MODEL!$C$1:$F$65536,4,0)</f>
        <v>AURA</v>
      </c>
      <c r="K90" s="5" t="s">
        <v>58</v>
      </c>
      <c r="L90" s="5" t="s">
        <v>20</v>
      </c>
      <c r="M90" s="4" t="s">
        <v>499</v>
      </c>
      <c r="N90" s="145">
        <f>VLOOKUP(B:B,[6]master!$L$1:$AA$2596,16,0)</f>
        <v>44227</v>
      </c>
      <c r="O90" s="146">
        <f>VLOOKUP(B:B,[8]master!$L$1:$Z$65535,15,0)</f>
        <v>44221</v>
      </c>
      <c r="P90" s="146">
        <f>VLOOKUP(B:B,[8]retail!$A$1:$D$843,4,0)</f>
        <v>44228</v>
      </c>
      <c r="Q90" s="143">
        <f>VLOOKUP(B:B,[9]all!$D:$F,3,0)</f>
        <v>44221</v>
      </c>
      <c r="R90" s="6">
        <v>89</v>
      </c>
    </row>
    <row r="91" spans="1:18" s="6" customFormat="1" ht="15" customHeight="1" x14ac:dyDescent="0.25">
      <c r="A91" s="4"/>
      <c r="B91" s="5" t="s">
        <v>586</v>
      </c>
      <c r="C91" s="19" t="s">
        <v>594</v>
      </c>
      <c r="D91" s="138">
        <v>44179</v>
      </c>
      <c r="E91" s="138">
        <v>44179</v>
      </c>
      <c r="F91" s="5" t="s">
        <v>587</v>
      </c>
      <c r="G91" s="5" t="s">
        <v>588</v>
      </c>
      <c r="H91" s="5" t="s">
        <v>232</v>
      </c>
      <c r="I91" s="4" t="str">
        <f>VLOOKUP(H:H,[7]SUMMARY!B:C,2,0)</f>
        <v>NG</v>
      </c>
      <c r="J91" s="4" t="str">
        <f>VLOOKUP(K:K,[8]MODEL!$C$1:$F$65536,4,0)</f>
        <v>All New i20</v>
      </c>
      <c r="K91" s="5" t="s">
        <v>370</v>
      </c>
      <c r="L91" s="5" t="s">
        <v>20</v>
      </c>
      <c r="M91" s="4" t="s">
        <v>589</v>
      </c>
      <c r="N91" s="145">
        <v>44198</v>
      </c>
      <c r="O91" s="146">
        <f>VLOOKUP(B:B,[8]master!$L$1:$Z$65535,15,0)</f>
        <v>44193</v>
      </c>
      <c r="P91" s="146">
        <f>VLOOKUP(B:B,[8]master!$L$1:$Y$65535,14,0)</f>
        <v>44189</v>
      </c>
      <c r="Q91" s="143">
        <f>VLOOKUP(B:B,[9]all!$D:$F,3,0)</f>
        <v>44193</v>
      </c>
      <c r="R91" s="6">
        <v>90</v>
      </c>
    </row>
    <row r="92" spans="1:18" s="6" customFormat="1" ht="15" customHeight="1" x14ac:dyDescent="0.25">
      <c r="A92" s="4"/>
      <c r="B92" s="5" t="s">
        <v>104</v>
      </c>
      <c r="C92" s="19" t="str">
        <f>VLOOKUP(B:B,[6]master!$L$1:$U$2065,10,0)</f>
        <v>1-del</v>
      </c>
      <c r="D92" s="138">
        <v>44179</v>
      </c>
      <c r="E92" s="138">
        <v>44195</v>
      </c>
      <c r="F92" s="7" t="s">
        <v>944</v>
      </c>
      <c r="G92" s="5" t="s">
        <v>105</v>
      </c>
      <c r="H92" s="5" t="s">
        <v>82</v>
      </c>
      <c r="I92" s="4" t="str">
        <f>VLOOKUP(H:H,[7]SUMMARY!B:C,2,0)</f>
        <v>KA</v>
      </c>
      <c r="J92" s="4" t="str">
        <f>VLOOKUP(K:K,[8]MODEL!$C$1:$F$65536,4,0)</f>
        <v>AURA</v>
      </c>
      <c r="K92" s="5" t="s">
        <v>58</v>
      </c>
      <c r="L92" s="5" t="s">
        <v>59</v>
      </c>
      <c r="M92" s="4" t="s">
        <v>106</v>
      </c>
      <c r="N92" s="145">
        <f>VLOOKUP(B:B,[6]master!$L$1:$AA$2596,16,0)</f>
        <v>44221</v>
      </c>
      <c r="O92" s="146">
        <f>VLOOKUP(B:B,[8]master!$L$1:$Z$65535,15,0)</f>
        <v>44211</v>
      </c>
      <c r="P92" s="146">
        <f>VLOOKUP(B:B,[8]retail!$A$1:$D$91,4,0)</f>
        <v>44216</v>
      </c>
      <c r="Q92" s="143">
        <f>VLOOKUP(B:B,[9]all!$D:$F,3,0)</f>
        <v>44212</v>
      </c>
      <c r="R92" s="6">
        <v>91</v>
      </c>
    </row>
    <row r="93" spans="1:18" s="6" customFormat="1" ht="15" customHeight="1" x14ac:dyDescent="0.25">
      <c r="A93" s="4"/>
      <c r="B93" s="5" t="s">
        <v>94</v>
      </c>
      <c r="C93" s="19" t="s">
        <v>594</v>
      </c>
      <c r="D93" s="138">
        <v>44179</v>
      </c>
      <c r="E93" s="138">
        <v>44194</v>
      </c>
      <c r="F93" s="5" t="s">
        <v>95</v>
      </c>
      <c r="G93" s="5" t="s">
        <v>96</v>
      </c>
      <c r="H93" s="27" t="s">
        <v>92</v>
      </c>
      <c r="I93" s="4" t="str">
        <f>VLOOKUP(H:H,[7]SUMMARY!B:C,2,0)</f>
        <v>ML</v>
      </c>
      <c r="J93" s="4" t="str">
        <f>VLOOKUP(K:K,[8]MODEL!$C$1:$F$65536,4,0)</f>
        <v>NIOS</v>
      </c>
      <c r="K93" s="5" t="s">
        <v>97</v>
      </c>
      <c r="L93" s="5" t="s">
        <v>20</v>
      </c>
      <c r="M93" s="4" t="s">
        <v>98</v>
      </c>
      <c r="N93" s="145">
        <f>VLOOKUP(B:B,[8]master!$L$1:$AA$65535,16,0)</f>
        <v>44207</v>
      </c>
      <c r="O93" s="146">
        <f>VLOOKUP(B:B,[8]master!$L$1:$Z$65535,15,0)</f>
        <v>44202</v>
      </c>
      <c r="P93" s="146">
        <f>VLOOKUP(B:B,[8]retail!$A$1:$D$91,4,0)</f>
        <v>44203</v>
      </c>
      <c r="Q93" s="143">
        <f>VLOOKUP(B:B,[9]all!$D:$F,3,0)</f>
        <v>44203</v>
      </c>
      <c r="R93" s="6">
        <v>92</v>
      </c>
    </row>
    <row r="94" spans="1:18" s="6" customFormat="1" ht="15" customHeight="1" x14ac:dyDescent="0.25">
      <c r="A94" s="4"/>
      <c r="B94" s="9" t="s">
        <v>271</v>
      </c>
      <c r="C94" s="19" t="str">
        <f>VLOOKUP(B:B,[6]master!$L$1:$U$2065,10,0)</f>
        <v>1-del</v>
      </c>
      <c r="D94" s="138">
        <v>44180</v>
      </c>
      <c r="E94" s="138">
        <v>44180</v>
      </c>
      <c r="F94" s="5" t="s">
        <v>272</v>
      </c>
      <c r="G94" s="5" t="s">
        <v>273</v>
      </c>
      <c r="H94" s="5" t="s">
        <v>82</v>
      </c>
      <c r="I94" s="4" t="str">
        <f>VLOOKUP(H:H,[7]SUMMARY!B:C,2,0)</f>
        <v>KA</v>
      </c>
      <c r="J94" s="4" t="str">
        <f>VLOOKUP(K:K,[8]MODEL!$C$1:$F$65536,4,0)</f>
        <v>NIOS</v>
      </c>
      <c r="K94" s="5" t="s">
        <v>274</v>
      </c>
      <c r="L94" s="5" t="s">
        <v>20</v>
      </c>
      <c r="M94" s="4" t="s">
        <v>275</v>
      </c>
      <c r="N94" s="145">
        <f>VLOOKUP(B:B,[6]master!$L$1:$AA$2596,16,0)</f>
        <v>44215</v>
      </c>
      <c r="O94" s="146">
        <f>VLOOKUP(B:B,[8]master!$L$1:$Z$65535,15,0)</f>
        <v>44196</v>
      </c>
      <c r="P94" s="146">
        <f>VLOOKUP(B:B,[8]master!$L$1:$Y$65535,14,0)</f>
        <v>44194</v>
      </c>
      <c r="Q94" s="143">
        <f>VLOOKUP(B:B,[9]all!$D:$F,3,0)</f>
        <v>44196</v>
      </c>
      <c r="R94" s="6">
        <v>93</v>
      </c>
    </row>
    <row r="95" spans="1:18" s="6" customFormat="1" ht="15" customHeight="1" x14ac:dyDescent="0.25">
      <c r="A95" s="4"/>
      <c r="B95" s="5" t="s">
        <v>276</v>
      </c>
      <c r="C95" s="19" t="s">
        <v>594</v>
      </c>
      <c r="D95" s="138">
        <v>44181</v>
      </c>
      <c r="E95" s="138">
        <v>44182</v>
      </c>
      <c r="F95" s="5" t="s">
        <v>277</v>
      </c>
      <c r="G95" s="5" t="s">
        <v>278</v>
      </c>
      <c r="H95" s="5" t="s">
        <v>127</v>
      </c>
      <c r="I95" s="4" t="str">
        <f>VLOOKUP(H:H,[7]SUMMARY!B:C,2,0)</f>
        <v>AK</v>
      </c>
      <c r="J95" s="4" t="str">
        <f>VLOOKUP(K:K,[8]MODEL!$C$1:$F$65536,4,0)</f>
        <v>All New i20</v>
      </c>
      <c r="K95" s="5" t="s">
        <v>39</v>
      </c>
      <c r="L95" s="5" t="s">
        <v>20</v>
      </c>
      <c r="M95" s="4" t="s">
        <v>279</v>
      </c>
      <c r="N95" s="145">
        <f>VLOOKUP(B:B,[8]master!$L$1:$AA$65535,16,0)</f>
        <v>44204</v>
      </c>
      <c r="O95" s="146">
        <f>VLOOKUP(B:B,[8]master!$L$1:$Z$65535,15,0)</f>
        <v>44195</v>
      </c>
      <c r="P95" s="146">
        <f>VLOOKUP(B:B,[8]master!$L$1:$Y$65535,14,0)</f>
        <v>44195</v>
      </c>
      <c r="Q95" s="143">
        <f>VLOOKUP(B:B,[9]all!$D:$F,3,0)</f>
        <v>44198</v>
      </c>
      <c r="R95" s="6">
        <v>94</v>
      </c>
    </row>
    <row r="96" spans="1:18" s="6" customFormat="1" ht="15" customHeight="1" x14ac:dyDescent="0.25">
      <c r="A96" s="4" t="s">
        <v>2017</v>
      </c>
      <c r="B96" s="8" t="s">
        <v>630</v>
      </c>
      <c r="C96" s="19" t="s">
        <v>630</v>
      </c>
      <c r="D96" s="138">
        <v>44181</v>
      </c>
      <c r="E96" s="138">
        <v>44264</v>
      </c>
      <c r="F96" s="5" t="s">
        <v>500</v>
      </c>
      <c r="G96" s="5" t="s">
        <v>501</v>
      </c>
      <c r="H96" s="5" t="s">
        <v>116</v>
      </c>
      <c r="I96" s="4" t="str">
        <f>VLOOKUP(H:H,[7]SUMMARY!B:C,2,0)</f>
        <v>NB</v>
      </c>
      <c r="J96" s="4" t="str">
        <f>VLOOKUP(K:K,[8]MODEL!$C$1:$F$65536,4,0)</f>
        <v>NIOS</v>
      </c>
      <c r="K96" s="5" t="s">
        <v>51</v>
      </c>
      <c r="L96" s="5" t="s">
        <v>20</v>
      </c>
      <c r="M96" s="4" t="s">
        <v>502</v>
      </c>
      <c r="N96" s="145" t="s">
        <v>630</v>
      </c>
      <c r="O96" s="146" t="s">
        <v>630</v>
      </c>
      <c r="P96" s="146" t="s">
        <v>630</v>
      </c>
      <c r="Q96" s="143" t="s">
        <v>630</v>
      </c>
      <c r="R96" s="6">
        <v>95</v>
      </c>
    </row>
    <row r="97" spans="1:18" s="6" customFormat="1" ht="15" customHeight="1" x14ac:dyDescent="0.25">
      <c r="A97" s="4"/>
      <c r="B97" s="9" t="s">
        <v>107</v>
      </c>
      <c r="C97" s="19" t="s">
        <v>594</v>
      </c>
      <c r="D97" s="138">
        <v>44181</v>
      </c>
      <c r="E97" s="138">
        <v>44196</v>
      </c>
      <c r="F97" s="5" t="s">
        <v>108</v>
      </c>
      <c r="G97" s="5" t="s">
        <v>109</v>
      </c>
      <c r="H97" s="5" t="s">
        <v>9</v>
      </c>
      <c r="I97" s="4" t="str">
        <f>VLOOKUP(H:H,[7]SUMMARY!B:C,2,0)</f>
        <v>NG</v>
      </c>
      <c r="J97" s="4" t="str">
        <f>VLOOKUP(K:K,[8]MODEL!$C$1:$F$65536,4,0)</f>
        <v>NIOS</v>
      </c>
      <c r="K97" s="5" t="s">
        <v>51</v>
      </c>
      <c r="L97" s="5" t="s">
        <v>20</v>
      </c>
      <c r="M97" s="4" t="e">
        <v>#N/A</v>
      </c>
      <c r="N97" s="145">
        <f>VLOOKUP(B:B,[8]master!$L$1:$AA$65535,16,0)</f>
        <v>44203</v>
      </c>
      <c r="O97" s="146">
        <f>VLOOKUP(B:B,[8]master!$L$1:$Z$65535,15,0)</f>
        <v>44200</v>
      </c>
      <c r="P97" s="146">
        <f>VLOOKUP(B:B,[8]retail!$A$1:$D$91,4,0)</f>
        <v>44201</v>
      </c>
      <c r="Q97" s="143">
        <f>VLOOKUP(B:B,[9]all!$D:$F,3,0)</f>
        <v>44201</v>
      </c>
      <c r="R97" s="6">
        <v>96</v>
      </c>
    </row>
    <row r="98" spans="1:18" s="6" customFormat="1" ht="15" customHeight="1" x14ac:dyDescent="0.25">
      <c r="A98" s="4"/>
      <c r="B98" s="9" t="s">
        <v>280</v>
      </c>
      <c r="C98" s="19" t="s">
        <v>594</v>
      </c>
      <c r="D98" s="138">
        <v>44182</v>
      </c>
      <c r="E98" s="138">
        <v>44186</v>
      </c>
      <c r="F98" s="5" t="s">
        <v>281</v>
      </c>
      <c r="G98" s="5" t="s">
        <v>282</v>
      </c>
      <c r="H98" s="5" t="s">
        <v>250</v>
      </c>
      <c r="I98" s="4" t="str">
        <f>VLOOKUP(H:H,[7]SUMMARY!B:C,2,0)</f>
        <v>ML</v>
      </c>
      <c r="J98" s="4" t="str">
        <f>VLOOKUP(K:K,[8]MODEL!$C$1:$F$65536,4,0)</f>
        <v>NIOS</v>
      </c>
      <c r="K98" s="5" t="s">
        <v>51</v>
      </c>
      <c r="L98" s="5" t="s">
        <v>52</v>
      </c>
      <c r="M98" s="4" t="s">
        <v>283</v>
      </c>
      <c r="N98" s="145">
        <f>VLOOKUP(B:B,[8]master!$L$1:$AA$65535,16,0)</f>
        <v>44203</v>
      </c>
      <c r="O98" s="146">
        <f>VLOOKUP(B:B,[8]master!$L$1:$Z$65535,15,0)</f>
        <v>44195</v>
      </c>
      <c r="P98" s="146">
        <f>VLOOKUP(B:B,[8]master!$L$1:$Y$65535,14,0)</f>
        <v>44194</v>
      </c>
      <c r="Q98" s="143">
        <f>VLOOKUP(B:B,[9]all!$D:$F,3,0)</f>
        <v>44196</v>
      </c>
      <c r="R98" s="6">
        <v>97</v>
      </c>
    </row>
    <row r="99" spans="1:18" s="6" customFormat="1" ht="15" customHeight="1" x14ac:dyDescent="0.25">
      <c r="A99" s="4" t="s">
        <v>1581</v>
      </c>
      <c r="B99" s="5" t="s">
        <v>630</v>
      </c>
      <c r="C99" s="19" t="s">
        <v>630</v>
      </c>
      <c r="D99" s="138">
        <v>44182</v>
      </c>
      <c r="E99" s="138">
        <v>44218</v>
      </c>
      <c r="F99" s="5" t="s">
        <v>110</v>
      </c>
      <c r="G99" s="5" t="s">
        <v>111</v>
      </c>
      <c r="H99" s="5" t="s">
        <v>9</v>
      </c>
      <c r="I99" s="4" t="str">
        <f>VLOOKUP(H:H,[7]SUMMARY!B:C,2,0)</f>
        <v>NG</v>
      </c>
      <c r="J99" s="4" t="str">
        <f>VLOOKUP(K:K,[8]MODEL!$C$1:$F$65536,4,0)</f>
        <v>NIOS</v>
      </c>
      <c r="K99" s="5" t="s">
        <v>51</v>
      </c>
      <c r="L99" s="5" t="s">
        <v>52</v>
      </c>
      <c r="M99" s="4" t="s">
        <v>112</v>
      </c>
      <c r="N99" s="145" t="s">
        <v>630</v>
      </c>
      <c r="O99" s="146" t="s">
        <v>630</v>
      </c>
      <c r="P99" s="145" t="s">
        <v>630</v>
      </c>
      <c r="Q99" s="145" t="s">
        <v>630</v>
      </c>
      <c r="R99" s="6">
        <v>98</v>
      </c>
    </row>
    <row r="100" spans="1:18" s="6" customFormat="1" ht="15" customHeight="1" x14ac:dyDescent="0.25">
      <c r="A100" s="4" t="s">
        <v>1581</v>
      </c>
      <c r="B100" s="5" t="s">
        <v>630</v>
      </c>
      <c r="C100" s="19" t="s">
        <v>630</v>
      </c>
      <c r="D100" s="138">
        <v>44182</v>
      </c>
      <c r="E100" s="138">
        <v>44205</v>
      </c>
      <c r="F100" s="5" t="s">
        <v>503</v>
      </c>
      <c r="G100" s="5" t="s">
        <v>504</v>
      </c>
      <c r="H100" s="5" t="s">
        <v>64</v>
      </c>
      <c r="I100" s="4" t="str">
        <f>VLOOKUP(H:H,[7]SUMMARY!B:C,2,0)</f>
        <v>RL</v>
      </c>
      <c r="J100" s="4" t="str">
        <f>VLOOKUP(K:K,[8]MODEL!$C$1:$F$65536,4,0)</f>
        <v>SANTRO</v>
      </c>
      <c r="K100" s="5" t="s">
        <v>269</v>
      </c>
      <c r="L100" s="5" t="s">
        <v>27</v>
      </c>
      <c r="M100" s="4" t="s">
        <v>505</v>
      </c>
      <c r="N100" s="145" t="s">
        <v>630</v>
      </c>
      <c r="O100" s="146" t="s">
        <v>630</v>
      </c>
      <c r="P100" s="145" t="s">
        <v>630</v>
      </c>
      <c r="Q100" s="145" t="s">
        <v>630</v>
      </c>
      <c r="R100" s="6">
        <v>99</v>
      </c>
    </row>
    <row r="101" spans="1:18" s="6" customFormat="1" ht="15" customHeight="1" x14ac:dyDescent="0.25">
      <c r="A101" s="4"/>
      <c r="B101" s="9" t="s">
        <v>113</v>
      </c>
      <c r="C101" s="19" t="s">
        <v>594</v>
      </c>
      <c r="D101" s="138">
        <v>44182</v>
      </c>
      <c r="E101" s="138">
        <v>44182</v>
      </c>
      <c r="F101" s="5" t="s">
        <v>114</v>
      </c>
      <c r="G101" s="5" t="s">
        <v>115</v>
      </c>
      <c r="H101" s="5" t="s">
        <v>116</v>
      </c>
      <c r="I101" s="4" t="str">
        <f>VLOOKUP(H:H,[7]SUMMARY!B:C,2,0)</f>
        <v>NB</v>
      </c>
      <c r="J101" s="4" t="str">
        <f>VLOOKUP(K:K,[8]MODEL!$C$1:$F$65536,4,0)</f>
        <v>Venue</v>
      </c>
      <c r="K101" s="5" t="s">
        <v>117</v>
      </c>
      <c r="L101" s="5" t="s">
        <v>20</v>
      </c>
      <c r="M101" s="4" t="s">
        <v>118</v>
      </c>
      <c r="N101" s="145">
        <f>VLOOKUP(B:B,[8]master!$L$1:$AA$65535,16,0)</f>
        <v>44204</v>
      </c>
      <c r="O101" s="146">
        <f>VLOOKUP(B:B,[8]master!$L$1:$Z$65535,15,0)</f>
        <v>44204</v>
      </c>
      <c r="P101" s="146">
        <f>VLOOKUP(B:B,[8]retail!$A$1:$D$91,4,0)</f>
        <v>44204</v>
      </c>
      <c r="Q101" s="143">
        <f>VLOOKUP(B:B,[9]all!$D:$F,3,0)</f>
        <v>44204</v>
      </c>
      <c r="R101" s="6">
        <v>100</v>
      </c>
    </row>
    <row r="102" spans="1:18" s="6" customFormat="1" ht="15" customHeight="1" x14ac:dyDescent="0.25">
      <c r="A102" s="4"/>
      <c r="B102" s="9" t="s">
        <v>284</v>
      </c>
      <c r="C102" s="19" t="s">
        <v>594</v>
      </c>
      <c r="D102" s="138">
        <v>44182</v>
      </c>
      <c r="E102" s="138">
        <v>44186</v>
      </c>
      <c r="F102" s="7" t="s">
        <v>285</v>
      </c>
      <c r="G102" s="5" t="s">
        <v>286</v>
      </c>
      <c r="H102" s="5" t="s">
        <v>32</v>
      </c>
      <c r="I102" s="4" t="str">
        <f>VLOOKUP(H:H,[7]SUMMARY!B:C,2,0)</f>
        <v>KA</v>
      </c>
      <c r="J102" s="4" t="str">
        <f>VLOOKUP(K:K,[8]MODEL!$C$1:$F$65536,4,0)</f>
        <v>New Creta</v>
      </c>
      <c r="K102" s="5" t="s">
        <v>218</v>
      </c>
      <c r="L102" s="5" t="s">
        <v>20</v>
      </c>
      <c r="M102" s="4" t="e">
        <v>#N/A</v>
      </c>
      <c r="N102" s="145">
        <f>VLOOKUP(B:B,[8]master!$L$1:$AA$65535,16,0)</f>
        <v>44201</v>
      </c>
      <c r="O102" s="146">
        <f>VLOOKUP(B:B,[8]master!$L$1:$Z$65535,15,0)</f>
        <v>44196</v>
      </c>
      <c r="P102" s="146">
        <f>VLOOKUP(B:B,[8]master!$L$1:$Y$65535,14,0)</f>
        <v>44194</v>
      </c>
      <c r="Q102" s="143">
        <f>VLOOKUP(B:B,[9]all!$D:$F,3,0)</f>
        <v>44198</v>
      </c>
      <c r="R102" s="6">
        <v>101</v>
      </c>
    </row>
    <row r="103" spans="1:18" s="6" customFormat="1" ht="15" customHeight="1" x14ac:dyDescent="0.25">
      <c r="A103" s="4"/>
      <c r="B103" s="9" t="s">
        <v>119</v>
      </c>
      <c r="C103" s="19" t="s">
        <v>594</v>
      </c>
      <c r="D103" s="138">
        <v>44183</v>
      </c>
      <c r="E103" s="138">
        <v>44183</v>
      </c>
      <c r="F103" s="5" t="s">
        <v>120</v>
      </c>
      <c r="G103" s="5" t="s">
        <v>121</v>
      </c>
      <c r="H103" s="5" t="s">
        <v>57</v>
      </c>
      <c r="I103" s="4" t="str">
        <f>VLOOKUP(H:H,[7]SUMMARY!B:C,2,0)</f>
        <v>NG</v>
      </c>
      <c r="J103" s="4" t="str">
        <f>VLOOKUP(K:K,[8]MODEL!$C$1:$F$65536,4,0)</f>
        <v>SANTRO</v>
      </c>
      <c r="K103" s="5" t="s">
        <v>122</v>
      </c>
      <c r="L103" s="5" t="s">
        <v>27</v>
      </c>
      <c r="M103" s="4" t="s">
        <v>123</v>
      </c>
      <c r="N103" s="145">
        <f>VLOOKUP(B:B,[8]master!$L$1:$AA$65535,16,0)</f>
        <v>44202</v>
      </c>
      <c r="O103" s="146">
        <f>VLOOKUP(B:B,[8]master!$L$1:$Z$65535,15,0)</f>
        <v>44196</v>
      </c>
      <c r="P103" s="146">
        <f>VLOOKUP(B:B,[8]retail!$A$1:$D$91,4,0)</f>
        <v>44198</v>
      </c>
      <c r="Q103" s="143">
        <f>VLOOKUP(B:B,[9]all!$D:$F,3,0)</f>
        <v>44198</v>
      </c>
      <c r="R103" s="6">
        <v>102</v>
      </c>
    </row>
    <row r="104" spans="1:18" s="6" customFormat="1" ht="15" customHeight="1" x14ac:dyDescent="0.25">
      <c r="A104" s="4"/>
      <c r="B104" s="8" t="s">
        <v>2458</v>
      </c>
      <c r="C104" s="19" t="str">
        <f>VLOOKUP(B:B,[6]master!$L$1:$U$2065,10,0)</f>
        <v>04-DEL</v>
      </c>
      <c r="D104" s="138">
        <v>44184</v>
      </c>
      <c r="E104" s="138">
        <v>44289</v>
      </c>
      <c r="F104" s="5" t="s">
        <v>506</v>
      </c>
      <c r="G104" s="5" t="s">
        <v>507</v>
      </c>
      <c r="H104" s="5" t="s">
        <v>137</v>
      </c>
      <c r="I104" s="4" t="str">
        <f>VLOOKUP(H:H,[7]SUMMARY!B:C,2,0)</f>
        <v>AK</v>
      </c>
      <c r="J104" s="4" t="str">
        <f>VLOOKUP(K:K,[8]MODEL!$C$1:$F$65536,4,0)</f>
        <v>New Creta</v>
      </c>
      <c r="K104" s="79" t="s">
        <v>233</v>
      </c>
      <c r="L104" s="5" t="s">
        <v>20</v>
      </c>
      <c r="M104" s="4" t="s">
        <v>508</v>
      </c>
      <c r="N104" s="145">
        <f>VLOOKUP(B:B,[8]master!$L$1:$AA$65535,16,0)</f>
        <v>44293</v>
      </c>
      <c r="O104" s="146">
        <f>VLOOKUP(B:B,[8]master!$L$1:$Z$65535,15,0)</f>
        <v>44292</v>
      </c>
      <c r="P104" s="146">
        <f>VLOOKUP(B:B,[8]master!$L$1:$Y$65535,14,0)</f>
        <v>44295</v>
      </c>
      <c r="Q104" s="143">
        <f>VLOOKUP(B:B,[9]all!$D:$F,3,0)</f>
        <v>44293</v>
      </c>
      <c r="R104" s="6">
        <v>103</v>
      </c>
    </row>
    <row r="105" spans="1:18" s="6" customFormat="1" ht="15" customHeight="1" x14ac:dyDescent="0.25">
      <c r="A105" s="4"/>
      <c r="B105" s="9" t="s">
        <v>129</v>
      </c>
      <c r="C105" s="19" t="s">
        <v>594</v>
      </c>
      <c r="D105" s="138">
        <v>44184</v>
      </c>
      <c r="E105" s="138">
        <v>44184</v>
      </c>
      <c r="F105" s="5" t="s">
        <v>130</v>
      </c>
      <c r="G105" s="5" t="s">
        <v>131</v>
      </c>
      <c r="H105" s="5" t="s">
        <v>132</v>
      </c>
      <c r="I105" s="4" t="str">
        <f>VLOOKUP(H:H,[7]SUMMARY!B:C,2,0)</f>
        <v>RL</v>
      </c>
      <c r="J105" s="4" t="str">
        <f>VLOOKUP(K:K,[8]MODEL!$C$1:$F$65536,4,0)</f>
        <v>SANTRO</v>
      </c>
      <c r="K105" s="5" t="s">
        <v>122</v>
      </c>
      <c r="L105" s="5" t="s">
        <v>20</v>
      </c>
      <c r="M105" s="4" t="s">
        <v>133</v>
      </c>
      <c r="N105" s="145">
        <v>44200</v>
      </c>
      <c r="O105" s="146">
        <f>VLOOKUP(B:B,[8]master!$L$1:$Z$65535,15,0)</f>
        <v>44196</v>
      </c>
      <c r="P105" s="146">
        <f>VLOOKUP(B:B,[8]retail!$A$1:$D$91,4,0)</f>
        <v>44200</v>
      </c>
      <c r="Q105" s="143">
        <f>VLOOKUP(B:B,[9]all!$D:$F,3,0)</f>
        <v>44200</v>
      </c>
      <c r="R105" s="6">
        <v>104</v>
      </c>
    </row>
    <row r="106" spans="1:18" s="6" customFormat="1" ht="15" customHeight="1" x14ac:dyDescent="0.25">
      <c r="A106" s="4"/>
      <c r="B106" s="9" t="s">
        <v>124</v>
      </c>
      <c r="C106" s="19" t="s">
        <v>594</v>
      </c>
      <c r="D106" s="138">
        <v>44184</v>
      </c>
      <c r="E106" s="138">
        <v>44184</v>
      </c>
      <c r="F106" s="5" t="s">
        <v>125</v>
      </c>
      <c r="G106" s="5" t="s">
        <v>126</v>
      </c>
      <c r="H106" s="5" t="s">
        <v>127</v>
      </c>
      <c r="I106" s="4" t="str">
        <f>VLOOKUP(H:H,[7]SUMMARY!B:C,2,0)</f>
        <v>AK</v>
      </c>
      <c r="J106" s="4" t="str">
        <f>VLOOKUP(K:K,[8]MODEL!$C$1:$F$65536,4,0)</f>
        <v>AURA</v>
      </c>
      <c r="K106" s="5" t="s">
        <v>58</v>
      </c>
      <c r="L106" s="5" t="s">
        <v>20</v>
      </c>
      <c r="M106" s="4" t="s">
        <v>128</v>
      </c>
      <c r="N106" s="145">
        <f>VLOOKUP(B:B,[8]master!$L$1:$AA$65535,16,0)</f>
        <v>44206</v>
      </c>
      <c r="O106" s="146">
        <f>VLOOKUP(B:B,[8]master!$L$1:$Z$65535,15,0)</f>
        <v>44195</v>
      </c>
      <c r="P106" s="146">
        <f>VLOOKUP(B:B,[8]retail!$A$1:$D$91,4,0)</f>
        <v>44200</v>
      </c>
      <c r="Q106" s="143">
        <f>VLOOKUP(B:B,[9]all!$D:$F,3,0)</f>
        <v>44200</v>
      </c>
      <c r="R106" s="6">
        <v>105</v>
      </c>
    </row>
    <row r="107" spans="1:18" s="6" customFormat="1" ht="15" customHeight="1" x14ac:dyDescent="0.25">
      <c r="A107" s="4"/>
      <c r="B107" s="5" t="s">
        <v>657</v>
      </c>
      <c r="C107" s="19" t="str">
        <f>VLOOKUP(B:B,[6]master!$L$1:$U$2065,10,0)</f>
        <v>1-del</v>
      </c>
      <c r="D107" s="138">
        <v>44186</v>
      </c>
      <c r="E107" s="138">
        <v>44201</v>
      </c>
      <c r="F107" s="7" t="s">
        <v>1085</v>
      </c>
      <c r="G107" s="5" t="s">
        <v>509</v>
      </c>
      <c r="H107" s="5" t="s">
        <v>82</v>
      </c>
      <c r="I107" s="4" t="str">
        <f>VLOOKUP(H:H,[7]SUMMARY!B:C,2,0)</f>
        <v>KA</v>
      </c>
      <c r="J107" s="4" t="str">
        <f>VLOOKUP(K:K,[8]MODEL!$C$1:$F$65536,4,0)</f>
        <v>All New i20</v>
      </c>
      <c r="K107" s="82" t="s">
        <v>315</v>
      </c>
      <c r="L107" s="5" t="s">
        <v>20</v>
      </c>
      <c r="M107" s="4" t="s">
        <v>510</v>
      </c>
      <c r="N107" s="145">
        <f>VLOOKUP(B:B,[6]master!$L$1:$AA$2596,16,0)</f>
        <v>44224</v>
      </c>
      <c r="O107" s="146">
        <f>VLOOKUP(B:B,[8]master!$L$1:$Z$65535,15,0)</f>
        <v>44216</v>
      </c>
      <c r="P107" s="146">
        <f>VLOOKUP(B:B,[8]retail!$A$1:$D$91,4,0)</f>
        <v>44221</v>
      </c>
      <c r="Q107" s="143">
        <f>VLOOKUP(B:B,[9]all!$D:$F,3,0)</f>
        <v>44217</v>
      </c>
      <c r="R107" s="6">
        <v>106</v>
      </c>
    </row>
    <row r="108" spans="1:18" s="6" customFormat="1" ht="15" customHeight="1" x14ac:dyDescent="0.25">
      <c r="A108" s="4"/>
      <c r="B108" s="9" t="s">
        <v>291</v>
      </c>
      <c r="C108" s="19" t="s">
        <v>594</v>
      </c>
      <c r="D108" s="138">
        <v>44186</v>
      </c>
      <c r="E108" s="138">
        <v>44186</v>
      </c>
      <c r="F108" s="5" t="s">
        <v>292</v>
      </c>
      <c r="G108" s="5" t="s">
        <v>293</v>
      </c>
      <c r="H108" s="5" t="s">
        <v>32</v>
      </c>
      <c r="I108" s="4" t="str">
        <f>VLOOKUP(H:H,[7]SUMMARY!B:C,2,0)</f>
        <v>KA</v>
      </c>
      <c r="J108" s="4" t="str">
        <f>VLOOKUP(K:K,[8]MODEL!$C$1:$F$65536,4,0)</f>
        <v>NIOS</v>
      </c>
      <c r="K108" s="5" t="s">
        <v>155</v>
      </c>
      <c r="L108" s="5" t="s">
        <v>20</v>
      </c>
      <c r="M108" s="4" t="s">
        <v>294</v>
      </c>
      <c r="N108" s="145">
        <f>VLOOKUP(B:B,[8]master!$L$1:$AA$65535,16,0)</f>
        <v>44204</v>
      </c>
      <c r="O108" s="146">
        <f>VLOOKUP(B:B,[8]master!$L$1:$Z$65535,15,0)</f>
        <v>44194</v>
      </c>
      <c r="P108" s="146">
        <f>VLOOKUP(B:B,[8]master!$L$1:$Y$65535,14,0)</f>
        <v>44194</v>
      </c>
      <c r="Q108" s="143">
        <f>VLOOKUP(B:B,[9]all!$D:$F,3,0)</f>
        <v>44198</v>
      </c>
      <c r="R108" s="6">
        <v>107</v>
      </c>
    </row>
    <row r="109" spans="1:18" s="6" customFormat="1" ht="15" customHeight="1" x14ac:dyDescent="0.25">
      <c r="A109" s="4"/>
      <c r="B109" s="8" t="s">
        <v>1829</v>
      </c>
      <c r="C109" s="19" t="str">
        <f>VLOOKUP(B:B,[6]master!$L$1:$U$2065,10,0)</f>
        <v>03-DEL</v>
      </c>
      <c r="D109" s="138">
        <v>44186</v>
      </c>
      <c r="E109" s="138">
        <v>44252</v>
      </c>
      <c r="F109" s="5" t="s">
        <v>514</v>
      </c>
      <c r="G109" s="5" t="s">
        <v>515</v>
      </c>
      <c r="H109" s="5" t="s">
        <v>232</v>
      </c>
      <c r="I109" s="4" t="str">
        <f>VLOOKUP(H:H,[7]SUMMARY!B:C,2,0)</f>
        <v>NG</v>
      </c>
      <c r="J109" s="4" t="str">
        <f>VLOOKUP(K:K,[8]MODEL!$C$1:$F$65536,4,0)</f>
        <v>All New i20</v>
      </c>
      <c r="K109" s="5" t="s">
        <v>365</v>
      </c>
      <c r="L109" s="5" t="s">
        <v>40</v>
      </c>
      <c r="M109" s="4" t="s">
        <v>516</v>
      </c>
      <c r="N109" s="145">
        <f>VLOOKUP(B:B,[6]master!$L$1:$AA$2596,16,0)</f>
        <v>44264</v>
      </c>
      <c r="O109" s="146">
        <f>VLOOKUP(B:B,[8]master!$L$1:$Z$65535,15,0)</f>
        <v>44258</v>
      </c>
      <c r="P109" s="146">
        <f>VLOOKUP(B:B,[8]master!$L$1:$Y$65535,14,0)</f>
        <v>44253</v>
      </c>
      <c r="Q109" s="143">
        <f>VLOOKUP(B:B,[9]all!$D:$F,3,0)</f>
        <v>44259</v>
      </c>
      <c r="R109" s="6">
        <v>108</v>
      </c>
    </row>
    <row r="110" spans="1:18" s="6" customFormat="1" ht="15" customHeight="1" x14ac:dyDescent="0.25">
      <c r="A110" s="4"/>
      <c r="B110" s="9" t="s">
        <v>295</v>
      </c>
      <c r="C110" s="19" t="s">
        <v>594</v>
      </c>
      <c r="D110" s="138">
        <v>44186</v>
      </c>
      <c r="E110" s="138">
        <v>44186</v>
      </c>
      <c r="F110" s="5" t="s">
        <v>296</v>
      </c>
      <c r="G110" s="5" t="s">
        <v>297</v>
      </c>
      <c r="H110" s="5" t="s">
        <v>57</v>
      </c>
      <c r="I110" s="4" t="str">
        <f>VLOOKUP(H:H,[7]SUMMARY!B:C,2,0)</f>
        <v>NG</v>
      </c>
      <c r="J110" s="4" t="str">
        <f>VLOOKUP(K:K,[8]MODEL!$C$1:$F$65536,4,0)</f>
        <v>SANTRO</v>
      </c>
      <c r="K110" s="5" t="s">
        <v>122</v>
      </c>
      <c r="L110" s="5" t="s">
        <v>20</v>
      </c>
      <c r="M110" s="4" t="s">
        <v>298</v>
      </c>
      <c r="N110" s="145">
        <f>VLOOKUP(B:B,[8]master!$L$1:$AA$65535,16,0)</f>
        <v>44204</v>
      </c>
      <c r="O110" s="146">
        <f>VLOOKUP(B:B,[8]master!$L$1:$Z$65535,15,0)</f>
        <v>44194</v>
      </c>
      <c r="P110" s="146">
        <f>VLOOKUP(B:B,[8]master!$L$1:$Y$65535,14,0)</f>
        <v>44186</v>
      </c>
      <c r="Q110" s="143">
        <f>VLOOKUP(B:B,[9]all!$D:$F,3,0)</f>
        <v>44196</v>
      </c>
      <c r="R110" s="6">
        <v>109</v>
      </c>
    </row>
    <row r="111" spans="1:18" s="6" customFormat="1" ht="15" customHeight="1" x14ac:dyDescent="0.25">
      <c r="A111" s="4"/>
      <c r="B111" s="9" t="s">
        <v>299</v>
      </c>
      <c r="C111" s="19" t="s">
        <v>594</v>
      </c>
      <c r="D111" s="138">
        <v>44186</v>
      </c>
      <c r="E111" s="138">
        <v>44186</v>
      </c>
      <c r="F111" s="5" t="s">
        <v>300</v>
      </c>
      <c r="G111" s="5" t="s">
        <v>301</v>
      </c>
      <c r="H111" s="5" t="s">
        <v>37</v>
      </c>
      <c r="I111" s="4" t="str">
        <f>VLOOKUP(H:H,[7]SUMMARY!B:C,2,0)</f>
        <v>KA</v>
      </c>
      <c r="J111" s="4" t="str">
        <f>VLOOKUP(K:K,[8]MODEL!$C$1:$F$65536,4,0)</f>
        <v>Venue</v>
      </c>
      <c r="K111" s="5" t="s">
        <v>117</v>
      </c>
      <c r="L111" s="5" t="s">
        <v>20</v>
      </c>
      <c r="M111" s="4" t="s">
        <v>302</v>
      </c>
      <c r="N111" s="145">
        <f>VLOOKUP(B:B,[8]master!$L$1:$AA$65535,16,0)</f>
        <v>44210</v>
      </c>
      <c r="O111" s="146">
        <f>VLOOKUP(B:B,[8]master!$L$1:$Z$65535,15,0)</f>
        <v>44196</v>
      </c>
      <c r="P111" s="146">
        <f>VLOOKUP(B:B,[8]master!$L$1:$Y$65535,14,0)</f>
        <v>44194</v>
      </c>
      <c r="Q111" s="143">
        <f>VLOOKUP(B:B,[9]all!$D:$F,3,0)</f>
        <v>44196</v>
      </c>
      <c r="R111" s="6">
        <v>110</v>
      </c>
    </row>
    <row r="112" spans="1:18" s="6" customFormat="1" ht="15" customHeight="1" x14ac:dyDescent="0.25">
      <c r="A112" s="4"/>
      <c r="B112" s="9" t="s">
        <v>287</v>
      </c>
      <c r="C112" s="19" t="s">
        <v>594</v>
      </c>
      <c r="D112" s="138">
        <v>44186</v>
      </c>
      <c r="E112" s="138">
        <v>44186</v>
      </c>
      <c r="F112" s="5" t="s">
        <v>288</v>
      </c>
      <c r="G112" s="5" t="s">
        <v>289</v>
      </c>
      <c r="H112" s="5" t="s">
        <v>37</v>
      </c>
      <c r="I112" s="4" t="str">
        <f>VLOOKUP(H:H,[7]SUMMARY!B:C,2,0)</f>
        <v>KA</v>
      </c>
      <c r="J112" s="4" t="str">
        <f>VLOOKUP(K:K,[8]MODEL!$C$1:$F$65536,4,0)</f>
        <v>NIOS</v>
      </c>
      <c r="K112" s="5" t="s">
        <v>97</v>
      </c>
      <c r="L112" s="5" t="s">
        <v>52</v>
      </c>
      <c r="M112" s="4" t="s">
        <v>290</v>
      </c>
      <c r="N112" s="145">
        <f>VLOOKUP(B:B,[8]master!$L$1:$AA$65535,16,0)</f>
        <v>44203</v>
      </c>
      <c r="O112" s="146">
        <f>VLOOKUP(B:B,[8]master!$L$1:$Z$65535,15,0)</f>
        <v>44196</v>
      </c>
      <c r="P112" s="146">
        <f>VLOOKUP(B:B,[8]master!$L$1:$Y$65535,14,0)</f>
        <v>44194</v>
      </c>
      <c r="Q112" s="143">
        <f>VLOOKUP(B:B,[9]all!$D:$F,3,0)</f>
        <v>44196</v>
      </c>
      <c r="R112" s="6">
        <v>111</v>
      </c>
    </row>
    <row r="113" spans="1:18" s="6" customFormat="1" ht="15" customHeight="1" x14ac:dyDescent="0.25">
      <c r="A113" s="4"/>
      <c r="B113" s="9" t="s">
        <v>303</v>
      </c>
      <c r="C113" s="19" t="s">
        <v>594</v>
      </c>
      <c r="D113" s="138">
        <v>44186</v>
      </c>
      <c r="E113" s="138">
        <v>44186</v>
      </c>
      <c r="F113" s="5" t="s">
        <v>304</v>
      </c>
      <c r="G113" s="5" t="s">
        <v>305</v>
      </c>
      <c r="H113" s="5" t="s">
        <v>175</v>
      </c>
      <c r="I113" s="4" t="str">
        <f>VLOOKUP(H:H,[7]SUMMARY!B:C,2,0)</f>
        <v>NG</v>
      </c>
      <c r="J113" s="4" t="str">
        <f>VLOOKUP(K:K,[8]MODEL!$C$1:$F$65536,4,0)</f>
        <v>All New i20</v>
      </c>
      <c r="K113" s="5" t="s">
        <v>306</v>
      </c>
      <c r="L113" s="5" t="s">
        <v>20</v>
      </c>
      <c r="M113" s="4" t="s">
        <v>307</v>
      </c>
      <c r="N113" s="145">
        <f>VLOOKUP(B:B,[8]master!$L$1:$AA$65535,16,0)</f>
        <v>44202</v>
      </c>
      <c r="O113" s="146">
        <f>VLOOKUP(B:B,[8]master!$L$1:$Z$65535,15,0)</f>
        <v>44195</v>
      </c>
      <c r="P113" s="146">
        <f>VLOOKUP(B:B,[8]master!$L$1:$Y$65535,14,0)</f>
        <v>44195</v>
      </c>
      <c r="Q113" s="143">
        <f>VLOOKUP(B:B,[9]all!$D:$F,3,0)</f>
        <v>44198</v>
      </c>
      <c r="R113" s="6">
        <v>112</v>
      </c>
    </row>
    <row r="114" spans="1:18" s="6" customFormat="1" ht="15" customHeight="1" x14ac:dyDescent="0.25">
      <c r="A114" s="4"/>
      <c r="B114" s="5" t="s">
        <v>134</v>
      </c>
      <c r="C114" s="19" t="s">
        <v>594</v>
      </c>
      <c r="D114" s="138">
        <v>44186</v>
      </c>
      <c r="E114" s="138">
        <v>44186</v>
      </c>
      <c r="F114" s="5" t="s">
        <v>135</v>
      </c>
      <c r="G114" s="5" t="s">
        <v>136</v>
      </c>
      <c r="H114" s="5" t="s">
        <v>137</v>
      </c>
      <c r="I114" s="4" t="str">
        <f>VLOOKUP(H:H,[7]SUMMARY!B:C,2,0)</f>
        <v>AK</v>
      </c>
      <c r="J114" s="4" t="str">
        <f>VLOOKUP(K:K,[8]MODEL!$C$1:$F$65536,4,0)</f>
        <v>New Creta</v>
      </c>
      <c r="K114" s="5" t="s">
        <v>138</v>
      </c>
      <c r="L114" s="5" t="s">
        <v>20</v>
      </c>
      <c r="M114" s="4" t="s">
        <v>139</v>
      </c>
      <c r="N114" s="145">
        <f>VLOOKUP(B:B,[8]master!$L$1:$AA$65535,16,0)</f>
        <v>44211</v>
      </c>
      <c r="O114" s="146">
        <f>VLOOKUP(B:B,[8]master!$L$1:$Z$65535,15,0)</f>
        <v>44208</v>
      </c>
      <c r="P114" s="146">
        <f>VLOOKUP(B:B,[8]retail!$A$1:$D$91,4,0)</f>
        <v>44209</v>
      </c>
      <c r="Q114" s="143">
        <f>VLOOKUP(B:B,[9]all!$D:$F,3,0)</f>
        <v>44209</v>
      </c>
      <c r="R114" s="6">
        <v>113</v>
      </c>
    </row>
    <row r="115" spans="1:18" s="6" customFormat="1" ht="15" customHeight="1" x14ac:dyDescent="0.25">
      <c r="A115" s="4"/>
      <c r="B115" s="8" t="s">
        <v>2002</v>
      </c>
      <c r="C115" s="19" t="str">
        <f>VLOOKUP(B:B,[6]master!$L$1:$U$2065,10,0)</f>
        <v>03-DEL</v>
      </c>
      <c r="D115" s="138">
        <v>44186</v>
      </c>
      <c r="E115" s="138">
        <v>44264</v>
      </c>
      <c r="F115" s="5" t="s">
        <v>511</v>
      </c>
      <c r="G115" s="5" t="s">
        <v>512</v>
      </c>
      <c r="H115" s="5" t="s">
        <v>132</v>
      </c>
      <c r="I115" s="4" t="str">
        <f>VLOOKUP(H:H,[7]SUMMARY!B:C,2,0)</f>
        <v>RL</v>
      </c>
      <c r="J115" s="4" t="str">
        <f>VLOOKUP(K:K,[8]MODEL!$C$1:$F$65536,4,0)</f>
        <v>New Creta</v>
      </c>
      <c r="K115" s="5" t="s">
        <v>223</v>
      </c>
      <c r="L115" s="5" t="s">
        <v>20</v>
      </c>
      <c r="M115" s="4" t="s">
        <v>513</v>
      </c>
      <c r="N115" s="145">
        <f>VLOOKUP(B:B,[6]master!$L$1:$AA$2596,16,0)</f>
        <v>44271</v>
      </c>
      <c r="O115" s="146">
        <f>VLOOKUP(B:B,[8]master!$L$1:$Z$65535,15,0)</f>
        <v>44269</v>
      </c>
      <c r="P115" s="146">
        <f>VLOOKUP(B:B,[8]master!$L$1:$Y$65535,14,0)</f>
        <v>44272</v>
      </c>
      <c r="Q115" s="143">
        <f>VLOOKUP(B:B,[9]all!$D:$F,3,0)</f>
        <v>44270</v>
      </c>
      <c r="R115" s="6">
        <v>114</v>
      </c>
    </row>
    <row r="116" spans="1:18" s="6" customFormat="1" ht="15" customHeight="1" x14ac:dyDescent="0.25">
      <c r="A116" s="4"/>
      <c r="B116" s="8" t="s">
        <v>1166</v>
      </c>
      <c r="C116" s="19" t="str">
        <f>VLOOKUP(B:B,[6]master!$L$1:$U$2065,10,0)</f>
        <v>1-del</v>
      </c>
      <c r="D116" s="138">
        <v>44187</v>
      </c>
      <c r="E116" s="138">
        <v>44221</v>
      </c>
      <c r="F116" s="5" t="s">
        <v>519</v>
      </c>
      <c r="G116" s="5" t="s">
        <v>520</v>
      </c>
      <c r="H116" s="5" t="s">
        <v>16</v>
      </c>
      <c r="I116" s="4" t="str">
        <f>VLOOKUP(H:H,[7]SUMMARY!B:C,2,0)</f>
        <v>AK</v>
      </c>
      <c r="J116" s="4" t="str">
        <f>VLOOKUP(K:K,[8]MODEL!$C$1:$F$65536,4,0)</f>
        <v>New Creta</v>
      </c>
      <c r="K116" s="5" t="s">
        <v>391</v>
      </c>
      <c r="L116" s="5" t="s">
        <v>20</v>
      </c>
      <c r="M116" s="4" t="s">
        <v>521</v>
      </c>
      <c r="N116" s="145">
        <f>VLOOKUP(B:B,[6]master!$L$1:$AA$2596,16,0)</f>
        <v>44224</v>
      </c>
      <c r="O116" s="146">
        <f>VLOOKUP(B:B,[8]master!$L$1:$Z$65535,15,0)</f>
        <v>44224</v>
      </c>
      <c r="P116" s="146">
        <f>VLOOKUP(B:B,[8]retail!$A$1:$D$91,4,0)</f>
        <v>44224</v>
      </c>
      <c r="Q116" s="143">
        <f>VLOOKUP(B:B,[9]all!$D:$F,3,0)</f>
        <v>44224</v>
      </c>
      <c r="R116" s="6">
        <v>115</v>
      </c>
    </row>
    <row r="117" spans="1:18" s="6" customFormat="1" ht="15" customHeight="1" x14ac:dyDescent="0.25">
      <c r="A117" s="4" t="s">
        <v>1581</v>
      </c>
      <c r="B117" s="5" t="s">
        <v>630</v>
      </c>
      <c r="C117" s="19" t="s">
        <v>630</v>
      </c>
      <c r="D117" s="138">
        <v>44187</v>
      </c>
      <c r="E117" s="138">
        <v>44252</v>
      </c>
      <c r="F117" s="5" t="s">
        <v>140</v>
      </c>
      <c r="G117" s="5" t="s">
        <v>141</v>
      </c>
      <c r="H117" s="27" t="s">
        <v>92</v>
      </c>
      <c r="I117" s="4" t="str">
        <f>VLOOKUP(H:H,[7]SUMMARY!B:C,2,0)</f>
        <v>ML</v>
      </c>
      <c r="J117" s="4" t="str">
        <f>VLOOKUP(K:K,[8]MODEL!$C$1:$F$65536,4,0)</f>
        <v>Venue</v>
      </c>
      <c r="K117" s="5" t="s">
        <v>142</v>
      </c>
      <c r="L117" s="5" t="s">
        <v>20</v>
      </c>
      <c r="M117" s="4" t="s">
        <v>143</v>
      </c>
      <c r="N117" s="145" t="s">
        <v>630</v>
      </c>
      <c r="O117" s="146" t="s">
        <v>630</v>
      </c>
      <c r="P117" s="145" t="s">
        <v>630</v>
      </c>
      <c r="Q117" s="145" t="s">
        <v>630</v>
      </c>
      <c r="R117" s="6">
        <v>116</v>
      </c>
    </row>
    <row r="118" spans="1:18" s="6" customFormat="1" ht="15" customHeight="1" x14ac:dyDescent="0.25">
      <c r="A118" s="4"/>
      <c r="B118" s="5" t="s">
        <v>308</v>
      </c>
      <c r="C118" s="19" t="str">
        <f>VLOOKUP(B:B,[6]master!$L$1:$U$2065,10,0)</f>
        <v>1-del</v>
      </c>
      <c r="D118" s="138">
        <v>44187</v>
      </c>
      <c r="E118" s="138">
        <v>44188</v>
      </c>
      <c r="F118" s="5" t="s">
        <v>309</v>
      </c>
      <c r="G118" s="5" t="s">
        <v>310</v>
      </c>
      <c r="H118" s="5" t="s">
        <v>132</v>
      </c>
      <c r="I118" s="4" t="str">
        <f>VLOOKUP(H:H,[7]SUMMARY!B:C,2,0)</f>
        <v>RL</v>
      </c>
      <c r="J118" s="4" t="str">
        <f>VLOOKUP(K:K,[8]MODEL!$C$1:$F$65536,4,0)</f>
        <v>Venue</v>
      </c>
      <c r="K118" s="5" t="s">
        <v>166</v>
      </c>
      <c r="L118" s="5" t="s">
        <v>20</v>
      </c>
      <c r="M118" s="4" t="s">
        <v>311</v>
      </c>
      <c r="N118" s="145">
        <f>VLOOKUP(B:B,[6]master!$L$1:$AA$2596,16,0)</f>
        <v>44214</v>
      </c>
      <c r="O118" s="146">
        <f>VLOOKUP(B:B,[8]master!$L$1:$Z$65535,15,0)</f>
        <v>44194</v>
      </c>
      <c r="P118" s="146">
        <f>VLOOKUP(B:B,[8]master!$L$1:$Y$65535,14,0)</f>
        <v>44195</v>
      </c>
      <c r="Q118" s="143">
        <f>VLOOKUP(B:B,[9]all!$D:$F,3,0)</f>
        <v>44198</v>
      </c>
      <c r="R118" s="6">
        <v>117</v>
      </c>
    </row>
    <row r="119" spans="1:18" s="6" customFormat="1" ht="15" customHeight="1" x14ac:dyDescent="0.25">
      <c r="A119" s="4"/>
      <c r="B119" s="8" t="s">
        <v>1575</v>
      </c>
      <c r="C119" s="19" t="str">
        <f>VLOOKUP(B:B,[6]master!$L$1:$U$2065,10,0)</f>
        <v>02-del</v>
      </c>
      <c r="D119" s="138">
        <v>44187</v>
      </c>
      <c r="E119" s="138">
        <v>44239</v>
      </c>
      <c r="F119" s="5" t="s">
        <v>642</v>
      </c>
      <c r="G119" s="5" t="s">
        <v>517</v>
      </c>
      <c r="H119" s="27" t="s">
        <v>92</v>
      </c>
      <c r="I119" s="4" t="str">
        <f>VLOOKUP(H:H,[7]SUMMARY!B:C,2,0)</f>
        <v>ML</v>
      </c>
      <c r="J119" s="4" t="str">
        <f>VLOOKUP(K:K,[8]MODEL!$C$1:$F$65536,4,0)</f>
        <v>New Creta</v>
      </c>
      <c r="K119" s="5" t="s">
        <v>385</v>
      </c>
      <c r="L119" s="5" t="s">
        <v>354</v>
      </c>
      <c r="M119" s="4" t="s">
        <v>518</v>
      </c>
      <c r="N119" s="145">
        <f>VLOOKUP(B:B,[6]master!$L$1:$AA$2596,16,0)</f>
        <v>44252</v>
      </c>
      <c r="O119" s="146">
        <f>VLOOKUP(B:B,[8]master!$L$1:$Z$65535,15,0)</f>
        <v>44246</v>
      </c>
      <c r="P119" s="146">
        <f>VLOOKUP(B:B,[8]retail!$A$1:$D$843,4,0)</f>
        <v>44252</v>
      </c>
      <c r="Q119" s="143">
        <f>VLOOKUP(B:B,[9]all!$D:$F,3,0)</f>
        <v>44247</v>
      </c>
      <c r="R119" s="6">
        <v>118</v>
      </c>
    </row>
    <row r="120" spans="1:18" s="6" customFormat="1" ht="15" customHeight="1" x14ac:dyDescent="0.25">
      <c r="A120" s="4"/>
      <c r="B120" s="9" t="s">
        <v>144</v>
      </c>
      <c r="C120" s="19" t="s">
        <v>594</v>
      </c>
      <c r="D120" s="138">
        <v>44187</v>
      </c>
      <c r="E120" s="138">
        <v>44187</v>
      </c>
      <c r="F120" s="5" t="s">
        <v>145</v>
      </c>
      <c r="G120" s="5" t="s">
        <v>146</v>
      </c>
      <c r="H120" s="5" t="s">
        <v>16</v>
      </c>
      <c r="I120" s="4" t="str">
        <f>VLOOKUP(H:H,[7]SUMMARY!B:C,2,0)</f>
        <v>AK</v>
      </c>
      <c r="J120" s="4" t="str">
        <f>VLOOKUP(K:K,[8]MODEL!$C$1:$F$65536,4,0)</f>
        <v>Venue</v>
      </c>
      <c r="K120" s="5" t="s">
        <v>117</v>
      </c>
      <c r="L120" s="10" t="s">
        <v>27</v>
      </c>
      <c r="M120" s="4" t="s">
        <v>147</v>
      </c>
      <c r="N120" s="145">
        <f>VLOOKUP(B:B,[8]master!$L$1:$AA$65535,16,0)</f>
        <v>44205</v>
      </c>
      <c r="O120" s="146">
        <f>VLOOKUP(B:B,[8]master!$L$1:$Z$65535,15,0)</f>
        <v>44195</v>
      </c>
      <c r="P120" s="146">
        <f>VLOOKUP(B:B,[8]retail!$A$1:$D$91,4,0)</f>
        <v>44200</v>
      </c>
      <c r="Q120" s="143">
        <f>VLOOKUP(B:B,[9]all!$D:$F,3,0)</f>
        <v>44198</v>
      </c>
      <c r="R120" s="6">
        <v>119</v>
      </c>
    </row>
    <row r="121" spans="1:18" s="6" customFormat="1" ht="15" customHeight="1" x14ac:dyDescent="0.25">
      <c r="A121" s="4"/>
      <c r="B121" s="5" t="s">
        <v>774</v>
      </c>
      <c r="C121" s="19" t="str">
        <f>VLOOKUP(B:B,[6]master!$L$1:$U$2065,10,0)</f>
        <v>1-del</v>
      </c>
      <c r="D121" s="138">
        <v>44187</v>
      </c>
      <c r="E121" s="138">
        <v>44205</v>
      </c>
      <c r="F121" s="5" t="s">
        <v>522</v>
      </c>
      <c r="G121" s="5" t="s">
        <v>523</v>
      </c>
      <c r="H121" s="5" t="s">
        <v>57</v>
      </c>
      <c r="I121" s="4" t="str">
        <f>VLOOKUP(H:H,[7]SUMMARY!B:C,2,0)</f>
        <v>NG</v>
      </c>
      <c r="J121" s="4" t="str">
        <f>VLOOKUP(K:K,[8]MODEL!$C$1:$F$65536,4,0)</f>
        <v>New Creta</v>
      </c>
      <c r="K121" s="5" t="s">
        <v>340</v>
      </c>
      <c r="L121" s="5" t="s">
        <v>20</v>
      </c>
      <c r="M121" s="4" t="e">
        <v>#N/A</v>
      </c>
      <c r="N121" s="145">
        <f>VLOOKUP(B:B,[6]master!$L$1:$AA$2596,16,0)</f>
        <v>44221</v>
      </c>
      <c r="O121" s="146">
        <f>VLOOKUP(B:B,[8]master!$L$1:$Z$65535,15,0)</f>
        <v>44214</v>
      </c>
      <c r="P121" s="146">
        <f>VLOOKUP(B:B,[8]retail!$A$1:$D$91,4,0)</f>
        <v>44216</v>
      </c>
      <c r="Q121" s="143">
        <f>VLOOKUP(B:B,[9]all!$D:$F,3,0)</f>
        <v>44215</v>
      </c>
      <c r="R121" s="6">
        <v>120</v>
      </c>
    </row>
    <row r="122" spans="1:18" s="6" customFormat="1" ht="15" customHeight="1" x14ac:dyDescent="0.25">
      <c r="A122" s="4"/>
      <c r="B122" s="9" t="s">
        <v>152</v>
      </c>
      <c r="C122" s="19" t="s">
        <v>594</v>
      </c>
      <c r="D122" s="138">
        <v>44188</v>
      </c>
      <c r="E122" s="138">
        <v>44188</v>
      </c>
      <c r="F122" s="5" t="s">
        <v>153</v>
      </c>
      <c r="G122" s="5" t="s">
        <v>154</v>
      </c>
      <c r="H122" s="5" t="s">
        <v>57</v>
      </c>
      <c r="I122" s="4" t="str">
        <f>VLOOKUP(H:H,[7]SUMMARY!B:C,2,0)</f>
        <v>NG</v>
      </c>
      <c r="J122" s="4" t="str">
        <f>VLOOKUP(K:K,[8]MODEL!$C$1:$F$65536,4,0)</f>
        <v>NIOS</v>
      </c>
      <c r="K122" s="5" t="s">
        <v>155</v>
      </c>
      <c r="L122" s="5" t="s">
        <v>20</v>
      </c>
      <c r="M122" s="4" t="s">
        <v>156</v>
      </c>
      <c r="N122" s="145">
        <f>VLOOKUP(B:B,[8]master!$L$1:$AA$65535,16,0)</f>
        <v>44212</v>
      </c>
      <c r="O122" s="146">
        <f>VLOOKUP(B:B,[8]master!$L$1:$Z$65535,15,0)</f>
        <v>44196</v>
      </c>
      <c r="P122" s="146">
        <f>VLOOKUP(B:B,[8]retail!$A$1:$D$91,4,0)</f>
        <v>44209</v>
      </c>
      <c r="Q122" s="143">
        <f>VLOOKUP(B:B,[9]all!$D:$F,3,0)</f>
        <v>44209</v>
      </c>
      <c r="R122" s="6">
        <v>121</v>
      </c>
    </row>
    <row r="123" spans="1:18" s="6" customFormat="1" ht="15" customHeight="1" x14ac:dyDescent="0.25">
      <c r="A123" s="4"/>
      <c r="B123" s="9" t="s">
        <v>157</v>
      </c>
      <c r="C123" s="19" t="str">
        <f>VLOOKUP(B:B,[6]master!$L$1:$U$2065,10,0)</f>
        <v>1-del</v>
      </c>
      <c r="D123" s="138">
        <v>44188</v>
      </c>
      <c r="E123" s="138">
        <v>44188</v>
      </c>
      <c r="F123" s="5" t="s">
        <v>158</v>
      </c>
      <c r="G123" s="5" t="s">
        <v>159</v>
      </c>
      <c r="H123" s="5" t="s">
        <v>50</v>
      </c>
      <c r="I123" s="4" t="str">
        <f>VLOOKUP(H:H,[7]SUMMARY!B:C,2,0)</f>
        <v>ML</v>
      </c>
      <c r="J123" s="4" t="str">
        <f>VLOOKUP(K:K,[8]MODEL!$C$1:$F$65536,4,0)</f>
        <v>Xcent</v>
      </c>
      <c r="K123" s="5" t="s">
        <v>161</v>
      </c>
      <c r="L123" s="5" t="s">
        <v>20</v>
      </c>
      <c r="M123" s="4" t="s">
        <v>162</v>
      </c>
      <c r="N123" s="145">
        <f>VLOOKUP(B:B,[6]master!$L$1:$AA$2596,16,0)</f>
        <v>44224</v>
      </c>
      <c r="O123" s="146">
        <f>VLOOKUP(B:B,[8]master!$L$1:$Z$65535,15,0)</f>
        <v>44201</v>
      </c>
      <c r="P123" s="146">
        <f>VLOOKUP(B:B,[8]retail!$A$1:$D$843,4,0)</f>
        <v>44228</v>
      </c>
      <c r="Q123" s="143">
        <f>VLOOKUP(B:B,[9]all!$D:$F,3,0)</f>
        <v>44210</v>
      </c>
      <c r="R123" s="6">
        <v>122</v>
      </c>
    </row>
    <row r="124" spans="1:18" s="6" customFormat="1" ht="15" customHeight="1" x14ac:dyDescent="0.25">
      <c r="A124" s="4" t="s">
        <v>5</v>
      </c>
      <c r="B124" s="9" t="s">
        <v>319</v>
      </c>
      <c r="C124" s="19" t="e">
        <f>VLOOKUP(B:B,[6]master!$L$1:$U$2065,10,0)</f>
        <v>#N/A</v>
      </c>
      <c r="D124" s="138">
        <v>44188</v>
      </c>
      <c r="E124" s="138">
        <v>44327</v>
      </c>
      <c r="F124" s="5" t="s">
        <v>524</v>
      </c>
      <c r="G124" s="5" t="s">
        <v>525</v>
      </c>
      <c r="H124" s="5" t="s">
        <v>127</v>
      </c>
      <c r="I124" s="4" t="str">
        <f>VLOOKUP(H:H,[7]SUMMARY!B:C,2,0)</f>
        <v>AK</v>
      </c>
      <c r="J124" s="4" t="str">
        <f>VLOOKUP(K:K,[8]MODEL!$C$1:$F$65536,4,0)</f>
        <v>New Creta</v>
      </c>
      <c r="K124" s="5" t="s">
        <v>223</v>
      </c>
      <c r="L124" s="5" t="s">
        <v>20</v>
      </c>
      <c r="M124" s="4" t="s">
        <v>526</v>
      </c>
      <c r="N124" s="145" t="e">
        <f>VLOOKUP(B:B,[6]master!$L$1:$AA$2596,16,0)</f>
        <v>#N/A</v>
      </c>
      <c r="O124" s="146" t="e">
        <f>VLOOKUP(F:F,'[7]T-RET'!A:B,2,0)</f>
        <v>#N/A</v>
      </c>
      <c r="P124" s="146" t="e">
        <f>VLOOKUP(B:B,[8]master!$L$1:$Y$65535,14,0)</f>
        <v>#N/A</v>
      </c>
      <c r="Q124" s="143" t="e">
        <f>VLOOKUP(B:B,[9]all!$D:$F,3,0)</f>
        <v>#N/A</v>
      </c>
      <c r="R124" s="6">
        <v>123</v>
      </c>
    </row>
    <row r="125" spans="1:18" s="6" customFormat="1" ht="15" customHeight="1" x14ac:dyDescent="0.25">
      <c r="A125" s="4"/>
      <c r="B125" s="9" t="s">
        <v>148</v>
      </c>
      <c r="C125" s="19" t="s">
        <v>594</v>
      </c>
      <c r="D125" s="138">
        <v>44188</v>
      </c>
      <c r="E125" s="138">
        <v>44189</v>
      </c>
      <c r="F125" s="7" t="s">
        <v>149</v>
      </c>
      <c r="G125" s="5" t="s">
        <v>150</v>
      </c>
      <c r="H125" s="5" t="s">
        <v>116</v>
      </c>
      <c r="I125" s="4" t="str">
        <f>VLOOKUP(H:H,[7]SUMMARY!B:C,2,0)</f>
        <v>NB</v>
      </c>
      <c r="J125" s="4" t="str">
        <f>VLOOKUP(K:K,[8]MODEL!$C$1:$F$65536,4,0)</f>
        <v>New Creta</v>
      </c>
      <c r="K125" s="5" t="s">
        <v>151</v>
      </c>
      <c r="L125" s="5" t="s">
        <v>20</v>
      </c>
      <c r="M125" s="4" t="e">
        <v>#N/A</v>
      </c>
      <c r="N125" s="145">
        <f>VLOOKUP(B:B,[8]master!$L$1:$AA$65535,16,0)</f>
        <v>44201</v>
      </c>
      <c r="O125" s="146">
        <f>VLOOKUP(B:B,[8]master!$L$1:$Z$65535,15,0)</f>
        <v>44195</v>
      </c>
      <c r="P125" s="146">
        <f>VLOOKUP(B:B,[8]retail!$A$1:$D$91,4,0)</f>
        <v>44202</v>
      </c>
      <c r="Q125" s="143">
        <f>VLOOKUP(B:B,[9]all!$D:$F,3,0)</f>
        <v>44198</v>
      </c>
      <c r="R125" s="6">
        <v>124</v>
      </c>
    </row>
    <row r="126" spans="1:18" s="6" customFormat="1" ht="15" customHeight="1" x14ac:dyDescent="0.25">
      <c r="A126" s="4"/>
      <c r="B126" s="9" t="s">
        <v>312</v>
      </c>
      <c r="C126" s="19" t="s">
        <v>594</v>
      </c>
      <c r="D126" s="138">
        <v>44189</v>
      </c>
      <c r="E126" s="138">
        <v>44189</v>
      </c>
      <c r="F126" s="5" t="s">
        <v>313</v>
      </c>
      <c r="G126" s="5" t="s">
        <v>314</v>
      </c>
      <c r="H126" s="5" t="s">
        <v>57</v>
      </c>
      <c r="I126" s="4" t="str">
        <f>VLOOKUP(H:H,[7]SUMMARY!B:C,2,0)</f>
        <v>NG</v>
      </c>
      <c r="J126" s="4" t="str">
        <f>VLOOKUP(K:K,[8]MODEL!$C$1:$F$65536,4,0)</f>
        <v>All New i20</v>
      </c>
      <c r="K126" s="5" t="s">
        <v>315</v>
      </c>
      <c r="L126" s="5" t="s">
        <v>20</v>
      </c>
      <c r="M126" s="4" t="s">
        <v>316</v>
      </c>
      <c r="N126" s="145">
        <f>VLOOKUP(B:B,[8]master!$L$1:$AA$65535,16,0)</f>
        <v>44201</v>
      </c>
      <c r="O126" s="146">
        <f>VLOOKUP(B:B,[8]master!$L$1:$Z$65535,15,0)</f>
        <v>44196</v>
      </c>
      <c r="P126" s="146">
        <f>VLOOKUP(B:B,[8]master!$L$1:$Y$65535,14,0)</f>
        <v>44195</v>
      </c>
      <c r="Q126" s="143">
        <f>VLOOKUP(B:B,[9]all!$D:$F,3,0)</f>
        <v>44198</v>
      </c>
      <c r="R126" s="6">
        <v>125</v>
      </c>
    </row>
    <row r="127" spans="1:18" s="6" customFormat="1" ht="15" customHeight="1" x14ac:dyDescent="0.25">
      <c r="A127" s="4"/>
      <c r="B127" s="5" t="s">
        <v>707</v>
      </c>
      <c r="C127" s="19" t="str">
        <f>VLOOKUP(B:B,[6]master!$L$1:$U$2065,10,0)</f>
        <v>1-del</v>
      </c>
      <c r="D127" s="138">
        <v>44189</v>
      </c>
      <c r="E127" s="138">
        <v>44203</v>
      </c>
      <c r="F127" s="5" t="s">
        <v>527</v>
      </c>
      <c r="G127" s="5" t="s">
        <v>528</v>
      </c>
      <c r="H127" s="5" t="s">
        <v>32</v>
      </c>
      <c r="I127" s="4" t="str">
        <f>VLOOKUP(H:H,[7]SUMMARY!B:C,2,0)</f>
        <v>KA</v>
      </c>
      <c r="J127" s="4" t="str">
        <f>VLOOKUP(K:K,[8]MODEL!$C$1:$F$65536,4,0)</f>
        <v>New Creta</v>
      </c>
      <c r="K127" s="5" t="s">
        <v>151</v>
      </c>
      <c r="L127" s="5" t="s">
        <v>11</v>
      </c>
      <c r="M127" s="4" t="s">
        <v>529</v>
      </c>
      <c r="N127" s="145">
        <f>VLOOKUP(B:B,[6]master!$L$1:$AA$2596,16,0)</f>
        <v>44216</v>
      </c>
      <c r="O127" s="146">
        <f>VLOOKUP(B:B,[8]master!$L$1:$Z$65535,15,0)</f>
        <v>44212</v>
      </c>
      <c r="P127" s="146">
        <f>VLOOKUP(B:B,[8]retail!$A$1:$D$91,4,0)</f>
        <v>44216</v>
      </c>
      <c r="Q127" s="143">
        <f>VLOOKUP(B:B,[9]all!$D:$F,3,0)</f>
        <v>44212</v>
      </c>
      <c r="R127" s="6">
        <v>126</v>
      </c>
    </row>
    <row r="128" spans="1:18" s="6" customFormat="1" ht="15" customHeight="1" x14ac:dyDescent="0.25">
      <c r="A128" s="4"/>
      <c r="B128" s="5" t="s">
        <v>163</v>
      </c>
      <c r="C128" s="19" t="s">
        <v>594</v>
      </c>
      <c r="D128" s="138">
        <v>44189</v>
      </c>
      <c r="E128" s="138">
        <v>44189</v>
      </c>
      <c r="F128" s="5" t="s">
        <v>164</v>
      </c>
      <c r="G128" s="5" t="s">
        <v>165</v>
      </c>
      <c r="H128" s="5" t="s">
        <v>25</v>
      </c>
      <c r="I128" s="4" t="str">
        <f>VLOOKUP(H:H,[7]SUMMARY!B:C,2,0)</f>
        <v>ML</v>
      </c>
      <c r="J128" s="4" t="str">
        <f>VLOOKUP(K:K,[8]MODEL!$C$1:$F$65536,4,0)</f>
        <v>Venue</v>
      </c>
      <c r="K128" s="5" t="s">
        <v>166</v>
      </c>
      <c r="L128" s="5" t="s">
        <v>20</v>
      </c>
      <c r="M128" s="4" t="s">
        <v>167</v>
      </c>
      <c r="N128" s="145">
        <f>VLOOKUP(B:B,[8]master!$L$1:$AA$65535,16,0)</f>
        <v>44204</v>
      </c>
      <c r="O128" s="146">
        <f>VLOOKUP(B:B,[8]master!$L$1:$Z$65535,15,0)</f>
        <v>44196</v>
      </c>
      <c r="P128" s="146">
        <f>VLOOKUP(B:B,[8]retail!$A$1:$D$91,4,0)</f>
        <v>44200</v>
      </c>
      <c r="Q128" s="143">
        <f>VLOOKUP(B:B,[9]all!$D:$F,3,0)</f>
        <v>44200</v>
      </c>
      <c r="R128" s="6">
        <v>127</v>
      </c>
    </row>
    <row r="129" spans="1:18" s="6" customFormat="1" ht="15" customHeight="1" x14ac:dyDescent="0.25">
      <c r="A129" s="4"/>
      <c r="B129" s="5" t="s">
        <v>675</v>
      </c>
      <c r="C129" s="19" t="str">
        <f>VLOOKUP(B:B,[6]master!$L$1:$U$2065,10,0)</f>
        <v>1-del</v>
      </c>
      <c r="D129" s="138">
        <v>44189</v>
      </c>
      <c r="E129" s="138">
        <v>44202</v>
      </c>
      <c r="F129" s="5" t="s">
        <v>534</v>
      </c>
      <c r="G129" s="5" t="s">
        <v>535</v>
      </c>
      <c r="H129" s="5" t="s">
        <v>132</v>
      </c>
      <c r="I129" s="4" t="str">
        <f>VLOOKUP(H:H,[7]SUMMARY!B:C,2,0)</f>
        <v>RL</v>
      </c>
      <c r="J129" s="4" t="str">
        <f>VLOOKUP(K:K,[8]MODEL!$C$1:$F$65536,4,0)</f>
        <v>Venue</v>
      </c>
      <c r="K129" s="5" t="s">
        <v>193</v>
      </c>
      <c r="L129" s="5" t="s">
        <v>20</v>
      </c>
      <c r="M129" s="4" t="s">
        <v>536</v>
      </c>
      <c r="N129" s="145">
        <f>VLOOKUP(B:B,[6]master!$L$1:$AA$2596,16,0)</f>
        <v>44215</v>
      </c>
      <c r="O129" s="146">
        <f>VLOOKUP(B:B,[8]master!$L$1:$Z$65535,15,0)</f>
        <v>44210</v>
      </c>
      <c r="P129" s="146">
        <f>VLOOKUP(B:B,[8]retail!$A$1:$D$91,4,0)</f>
        <v>44212</v>
      </c>
      <c r="Q129" s="143">
        <f>VLOOKUP(B:B,[9]all!$D:$F,3,0)</f>
        <v>44211</v>
      </c>
      <c r="R129" s="6">
        <v>128</v>
      </c>
    </row>
    <row r="130" spans="1:18" s="6" customFormat="1" ht="15" customHeight="1" x14ac:dyDescent="0.25">
      <c r="A130" s="4" t="s">
        <v>5</v>
      </c>
      <c r="B130" s="9" t="s">
        <v>319</v>
      </c>
      <c r="C130" s="19" t="e">
        <f>VLOOKUP(B:B,[6]master!$L$1:$U$2065,10,0)</f>
        <v>#N/A</v>
      </c>
      <c r="D130" s="138">
        <v>44189</v>
      </c>
      <c r="E130" s="138"/>
      <c r="F130" s="5" t="s">
        <v>531</v>
      </c>
      <c r="G130" s="5" t="s">
        <v>532</v>
      </c>
      <c r="H130" s="5" t="s">
        <v>127</v>
      </c>
      <c r="I130" s="4" t="str">
        <f>VLOOKUP(H:H,[7]SUMMARY!B:C,2,0)</f>
        <v>AK</v>
      </c>
      <c r="J130" s="4" t="str">
        <f>VLOOKUP(K:K,[8]MODEL!$C$1:$F$65536,4,0)</f>
        <v>New Creta</v>
      </c>
      <c r="K130" s="5" t="s">
        <v>223</v>
      </c>
      <c r="L130" s="5" t="s">
        <v>20</v>
      </c>
      <c r="M130" s="4" t="s">
        <v>533</v>
      </c>
      <c r="N130" s="145" t="e">
        <f>VLOOKUP(B:B,[8]master!$L$1:$AA$65535,16,0)</f>
        <v>#N/A</v>
      </c>
      <c r="O130" s="146" t="e">
        <f>VLOOKUP(F:F,'[7]T-RET'!A:B,2,0)</f>
        <v>#N/A</v>
      </c>
      <c r="P130" s="146" t="e">
        <f>VLOOKUP(B:B,[8]master!$L$1:$Y$65535,14,0)</f>
        <v>#N/A</v>
      </c>
      <c r="Q130" s="143" t="e">
        <f>VLOOKUP(B:B,[9]all!$D:$F,3,0)</f>
        <v>#N/A</v>
      </c>
      <c r="R130" s="6">
        <v>129</v>
      </c>
    </row>
    <row r="131" spans="1:18" s="6" customFormat="1" ht="15" customHeight="1" x14ac:dyDescent="0.25">
      <c r="A131" s="4"/>
      <c r="B131" s="5" t="s">
        <v>710</v>
      </c>
      <c r="C131" s="19" t="str">
        <f>VLOOKUP(B:B,[6]master!$L$1:$U$2065,10,0)</f>
        <v>1-del</v>
      </c>
      <c r="D131" s="138">
        <v>44189</v>
      </c>
      <c r="E131" s="138">
        <v>44203</v>
      </c>
      <c r="F131" s="7" t="s">
        <v>1055</v>
      </c>
      <c r="G131" s="5" t="s">
        <v>530</v>
      </c>
      <c r="H131" s="5" t="s">
        <v>57</v>
      </c>
      <c r="I131" s="4" t="str">
        <f>VLOOKUP(H:H,[7]SUMMARY!B:C,2,0)</f>
        <v>NG</v>
      </c>
      <c r="J131" s="4" t="str">
        <f>VLOOKUP(K:K,[8]MODEL!$C$1:$F$65536,4,0)</f>
        <v>All New i20</v>
      </c>
      <c r="K131" s="5" t="s">
        <v>370</v>
      </c>
      <c r="L131" s="5" t="s">
        <v>40</v>
      </c>
      <c r="M131" s="4" t="s">
        <v>1193</v>
      </c>
      <c r="N131" s="145">
        <f>VLOOKUP(B:B,[6]master!$L$1:$AA$2596,16,0)</f>
        <v>44224</v>
      </c>
      <c r="O131" s="146">
        <f>VLOOKUP(B:B,[8]master!$L$1:$Z$65535,15,0)</f>
        <v>44215</v>
      </c>
      <c r="P131" s="146">
        <f>VLOOKUP(B:B,[8]retail!$A$1:$D$91,4,0)</f>
        <v>44221</v>
      </c>
      <c r="Q131" s="143" t="str">
        <f>VLOOKUP(B:B,[8]master!$L$1:$AB$65535,17,0)</f>
        <v>by party</v>
      </c>
      <c r="R131" s="6">
        <v>130</v>
      </c>
    </row>
    <row r="132" spans="1:18" s="6" customFormat="1" ht="15" customHeight="1" x14ac:dyDescent="0.25">
      <c r="A132" s="4"/>
      <c r="B132" s="5" t="s">
        <v>668</v>
      </c>
      <c r="C132" s="19" t="str">
        <f>VLOOKUP(B:B,[6]master!$L$1:$U$2065,10,0)</f>
        <v>1-del</v>
      </c>
      <c r="D132" s="138">
        <v>44190</v>
      </c>
      <c r="E132" s="138">
        <v>44202</v>
      </c>
      <c r="F132" s="5" t="s">
        <v>550</v>
      </c>
      <c r="G132" s="5" t="s">
        <v>551</v>
      </c>
      <c r="H132" s="5" t="s">
        <v>137</v>
      </c>
      <c r="I132" s="4" t="str">
        <f>VLOOKUP(H:H,[7]SUMMARY!B:C,2,0)</f>
        <v>AK</v>
      </c>
      <c r="J132" s="4" t="str">
        <f>VLOOKUP(K:K,[8]MODEL!$C$1:$F$65536,4,0)</f>
        <v>NIOS</v>
      </c>
      <c r="K132" s="5" t="s">
        <v>51</v>
      </c>
      <c r="L132" s="5" t="s">
        <v>20</v>
      </c>
      <c r="M132" s="4" t="s">
        <v>552</v>
      </c>
      <c r="N132" s="145">
        <f>VLOOKUP(B:B,[6]master!$L$1:$AA$2596,16,0)</f>
        <v>44223</v>
      </c>
      <c r="O132" s="146">
        <f>VLOOKUP(B:B,[8]master!$L$1:$Z$65535,15,0)</f>
        <v>44215</v>
      </c>
      <c r="P132" s="146">
        <f>VLOOKUP(B:B,[8]retail!$A$1:$D$91,4,0)</f>
        <v>44216</v>
      </c>
      <c r="Q132" s="143">
        <f>VLOOKUP(B:B,[9]all!$D:$F,3,0)</f>
        <v>44216</v>
      </c>
      <c r="R132" s="6">
        <v>131</v>
      </c>
    </row>
    <row r="133" spans="1:18" s="6" customFormat="1" ht="15" customHeight="1" x14ac:dyDescent="0.25">
      <c r="A133" s="4"/>
      <c r="B133" s="5" t="s">
        <v>168</v>
      </c>
      <c r="C133" s="19" t="s">
        <v>594</v>
      </c>
      <c r="D133" s="138">
        <v>44190</v>
      </c>
      <c r="E133" s="138">
        <v>44190</v>
      </c>
      <c r="F133" s="5" t="s">
        <v>169</v>
      </c>
      <c r="G133" s="5" t="s">
        <v>170</v>
      </c>
      <c r="H133" s="5" t="s">
        <v>37</v>
      </c>
      <c r="I133" s="4" t="str">
        <f>VLOOKUP(H:H,[7]SUMMARY!B:C,2,0)</f>
        <v>KA</v>
      </c>
      <c r="J133" s="4" t="str">
        <f>VLOOKUP(K:K,[8]MODEL!$C$1:$F$65536,4,0)</f>
        <v>Venue</v>
      </c>
      <c r="K133" s="5" t="s">
        <v>117</v>
      </c>
      <c r="L133" s="5" t="s">
        <v>20</v>
      </c>
      <c r="M133" s="4" t="s">
        <v>171</v>
      </c>
      <c r="N133" s="145">
        <f>VLOOKUP(B:B,[8]master!$L$1:$AA$65535,16,0)</f>
        <v>44203</v>
      </c>
      <c r="O133" s="146">
        <f>VLOOKUP(B:B,[8]master!$L$1:$Z$65535,15,0)</f>
        <v>44196</v>
      </c>
      <c r="P133" s="146">
        <f>VLOOKUP(B:B,[8]retail!$A$1:$D$91,4,0)</f>
        <v>44204</v>
      </c>
      <c r="Q133" s="143">
        <f>VLOOKUP(B:B,[9]all!$D:$F,3,0)</f>
        <v>44204</v>
      </c>
      <c r="R133" s="6">
        <v>132</v>
      </c>
    </row>
    <row r="134" spans="1:18" s="12" customFormat="1" ht="15" customHeight="1" x14ac:dyDescent="0.25">
      <c r="A134" s="4" t="s">
        <v>1581</v>
      </c>
      <c r="B134" s="5" t="s">
        <v>630</v>
      </c>
      <c r="C134" s="19" t="s">
        <v>630</v>
      </c>
      <c r="D134" s="138">
        <v>44190</v>
      </c>
      <c r="E134" s="138">
        <v>44205</v>
      </c>
      <c r="F134" s="5" t="s">
        <v>537</v>
      </c>
      <c r="G134" s="5" t="s">
        <v>538</v>
      </c>
      <c r="H134" s="5" t="s">
        <v>102</v>
      </c>
      <c r="I134" s="4" t="str">
        <f>VLOOKUP(H:H,[7]SUMMARY!B:C,2,0)</f>
        <v>AK</v>
      </c>
      <c r="J134" s="4" t="str">
        <f>VLOOKUP(K:K,[8]MODEL!$C$1:$F$65536,4,0)</f>
        <v>New Creta</v>
      </c>
      <c r="K134" s="5" t="s">
        <v>385</v>
      </c>
      <c r="L134" s="5" t="s">
        <v>11</v>
      </c>
      <c r="M134" s="4" t="s">
        <v>539</v>
      </c>
      <c r="N134" s="145" t="s">
        <v>630</v>
      </c>
      <c r="O134" s="146" t="s">
        <v>630</v>
      </c>
      <c r="P134" s="145" t="s">
        <v>630</v>
      </c>
      <c r="Q134" s="145" t="s">
        <v>630</v>
      </c>
      <c r="R134" s="6">
        <v>133</v>
      </c>
    </row>
    <row r="135" spans="1:18" s="12" customFormat="1" ht="15" customHeight="1" x14ac:dyDescent="0.25">
      <c r="A135" s="4"/>
      <c r="B135" s="8" t="s">
        <v>1141</v>
      </c>
      <c r="C135" s="19" t="str">
        <f>VLOOKUP(B:B,[6]master!$L$1:$U$2065,10,0)</f>
        <v>02-del</v>
      </c>
      <c r="D135" s="138">
        <v>44190</v>
      </c>
      <c r="E135" s="138">
        <v>44219</v>
      </c>
      <c r="F135" s="5" t="s">
        <v>540</v>
      </c>
      <c r="G135" s="5" t="s">
        <v>541</v>
      </c>
      <c r="H135" s="5" t="s">
        <v>25</v>
      </c>
      <c r="I135" s="4" t="str">
        <f>VLOOKUP(H:H,[7]SUMMARY!B:C,2,0)</f>
        <v>ML</v>
      </c>
      <c r="J135" s="4" t="str">
        <f>VLOOKUP(K:K,[8]MODEL!$C$1:$F$65536,4,0)</f>
        <v>Verna</v>
      </c>
      <c r="K135" s="5" t="s">
        <v>542</v>
      </c>
      <c r="L135" s="5" t="s">
        <v>11</v>
      </c>
      <c r="M135" s="4" t="s">
        <v>543</v>
      </c>
      <c r="N135" s="145">
        <f>VLOOKUP(B:B,[6]master!$L$1:$AA$2596,16,0)</f>
        <v>44245</v>
      </c>
      <c r="O135" s="146">
        <f>VLOOKUP(B:B,[8]master!$L$1:$Z$65535,15,0)</f>
        <v>44239</v>
      </c>
      <c r="P135" s="146">
        <f>VLOOKUP(B:B,[8]retail!$A$1:$D$843,4,0)</f>
        <v>44243</v>
      </c>
      <c r="Q135" s="143">
        <f>VLOOKUP(B:B,[9]all!$D:$F,3,0)</f>
        <v>44240</v>
      </c>
      <c r="R135" s="6">
        <v>134</v>
      </c>
    </row>
    <row r="136" spans="1:18" s="12" customFormat="1" ht="15" customHeight="1" x14ac:dyDescent="0.25">
      <c r="A136" s="4"/>
      <c r="B136" s="5" t="s">
        <v>672</v>
      </c>
      <c r="C136" s="19" t="s">
        <v>594</v>
      </c>
      <c r="D136" s="138">
        <v>44190</v>
      </c>
      <c r="E136" s="138">
        <v>44205</v>
      </c>
      <c r="F136" s="7" t="s">
        <v>547</v>
      </c>
      <c r="G136" s="5" t="s">
        <v>548</v>
      </c>
      <c r="H136" s="5" t="s">
        <v>102</v>
      </c>
      <c r="I136" s="4" t="str">
        <f>VLOOKUP(H:H,[7]SUMMARY!B:C,2,0)</f>
        <v>AK</v>
      </c>
      <c r="J136" s="4" t="str">
        <f>VLOOKUP(K:K,[8]MODEL!$C$1:$F$65536,4,0)</f>
        <v>AURA</v>
      </c>
      <c r="K136" s="5" t="s">
        <v>58</v>
      </c>
      <c r="L136" s="5" t="s">
        <v>20</v>
      </c>
      <c r="M136" s="4" t="s">
        <v>549</v>
      </c>
      <c r="N136" s="145">
        <f>VLOOKUP(B:B,[8]master!$L$1:$AA$65535,16,0)</f>
        <v>44213</v>
      </c>
      <c r="O136" s="146">
        <f>VLOOKUP(B:B,[8]master!$L$1:$Z$65535,15,0)</f>
        <v>44209</v>
      </c>
      <c r="P136" s="146">
        <f>VLOOKUP(B:B,[8]retail!$A$1:$D$91,4,0)</f>
        <v>44209</v>
      </c>
      <c r="Q136" s="143">
        <f>VLOOKUP(B:B,[9]all!$D:$F,3,0)</f>
        <v>44209</v>
      </c>
      <c r="R136" s="6">
        <v>135</v>
      </c>
    </row>
    <row r="137" spans="1:18" s="12" customFormat="1" ht="15" customHeight="1" x14ac:dyDescent="0.25">
      <c r="A137" s="4" t="s">
        <v>5</v>
      </c>
      <c r="B137" s="5" t="s">
        <v>319</v>
      </c>
      <c r="C137" s="19" t="e">
        <f>VLOOKUP(B:B,[6]master!$L$1:$U$2065,10,0)</f>
        <v>#N/A</v>
      </c>
      <c r="D137" s="138">
        <v>44190</v>
      </c>
      <c r="E137" s="138"/>
      <c r="F137" s="5" t="s">
        <v>544</v>
      </c>
      <c r="G137" s="5" t="s">
        <v>545</v>
      </c>
      <c r="H137" s="5" t="s">
        <v>82</v>
      </c>
      <c r="I137" s="4" t="str">
        <f>VLOOKUP(H:H,[7]SUMMARY!B:C,2,0)</f>
        <v>KA</v>
      </c>
      <c r="J137" s="4" t="str">
        <f>VLOOKUP(K:K,[8]MODEL!$C$1:$F$65536,4,0)</f>
        <v>New Creta</v>
      </c>
      <c r="K137" s="5" t="s">
        <v>223</v>
      </c>
      <c r="L137" s="5" t="s">
        <v>20</v>
      </c>
      <c r="M137" s="4" t="s">
        <v>546</v>
      </c>
      <c r="N137" s="145" t="e">
        <f>VLOOKUP(B:B,[8]master!$L$1:$AA$65535,16,0)</f>
        <v>#N/A</v>
      </c>
      <c r="O137" s="146" t="e">
        <f>VLOOKUP(F:F,'[7]T-RET'!A:B,2,0)</f>
        <v>#N/A</v>
      </c>
      <c r="P137" s="146" t="e">
        <f>VLOOKUP(B:B,[8]master!$L$1:$Y$65535,14,0)</f>
        <v>#N/A</v>
      </c>
      <c r="Q137" s="143" t="e">
        <f>VLOOKUP(B:B,[9]all!$D:$F,3,0)</f>
        <v>#N/A</v>
      </c>
      <c r="R137" s="6">
        <v>136</v>
      </c>
    </row>
    <row r="138" spans="1:18" s="12" customFormat="1" ht="15" customHeight="1" x14ac:dyDescent="0.25">
      <c r="A138" s="4"/>
      <c r="B138" s="5" t="s">
        <v>669</v>
      </c>
      <c r="C138" s="19" t="str">
        <f>VLOOKUP(B:B,[6]master!$L$1:$U$2065,10,0)</f>
        <v>1-del</v>
      </c>
      <c r="D138" s="138">
        <v>44191</v>
      </c>
      <c r="E138" s="138">
        <v>44202</v>
      </c>
      <c r="F138" s="5" t="s">
        <v>556</v>
      </c>
      <c r="G138" s="5" t="s">
        <v>557</v>
      </c>
      <c r="H138" s="5" t="s">
        <v>64</v>
      </c>
      <c r="I138" s="4" t="str">
        <f>VLOOKUP(H:H,[7]SUMMARY!B:C,2,0)</f>
        <v>RL</v>
      </c>
      <c r="J138" s="4" t="str">
        <f>VLOOKUP(K:K,[8]MODEL!$C$1:$F$65536,4,0)</f>
        <v>NIOS</v>
      </c>
      <c r="K138" s="5" t="s">
        <v>51</v>
      </c>
      <c r="L138" s="5" t="s">
        <v>20</v>
      </c>
      <c r="M138" s="4" t="s">
        <v>558</v>
      </c>
      <c r="N138" s="145">
        <f>VLOOKUP(B:B,[6]master!$L$1:$AA$2596,16,0)</f>
        <v>44224</v>
      </c>
      <c r="O138" s="146">
        <f>VLOOKUP(B:B,[8]master!$L$1:$Z$65535,15,0)</f>
        <v>44215</v>
      </c>
      <c r="P138" s="146">
        <f>VLOOKUP(B:B,[8]retail!$A$1:$D$91,4,0)</f>
        <v>44216</v>
      </c>
      <c r="Q138" s="143">
        <f>VLOOKUP(B:B,[9]all!$D:$F,3,0)</f>
        <v>44216</v>
      </c>
      <c r="R138" s="6">
        <v>137</v>
      </c>
    </row>
    <row r="139" spans="1:18" s="12" customFormat="1" ht="15" customHeight="1" x14ac:dyDescent="0.25">
      <c r="A139" s="4"/>
      <c r="B139" s="5" t="s">
        <v>178</v>
      </c>
      <c r="C139" s="19" t="s">
        <v>594</v>
      </c>
      <c r="D139" s="138">
        <v>44191</v>
      </c>
      <c r="E139" s="138">
        <v>44194</v>
      </c>
      <c r="F139" s="5" t="s">
        <v>179</v>
      </c>
      <c r="G139" s="5" t="s">
        <v>180</v>
      </c>
      <c r="H139" s="5" t="s">
        <v>9</v>
      </c>
      <c r="I139" s="4" t="str">
        <f>VLOOKUP(H:H,[7]SUMMARY!B:C,2,0)</f>
        <v>NG</v>
      </c>
      <c r="J139" s="4" t="str">
        <f>VLOOKUP(K:K,[8]MODEL!$C$1:$F$65536,4,0)</f>
        <v>AURA</v>
      </c>
      <c r="K139" s="5" t="s">
        <v>58</v>
      </c>
      <c r="L139" s="5" t="s">
        <v>20</v>
      </c>
      <c r="M139" s="4" t="s">
        <v>181</v>
      </c>
      <c r="N139" s="145">
        <f>VLOOKUP(B:B,[8]master!$L$1:$AA$65535,16,0)</f>
        <v>44203</v>
      </c>
      <c r="O139" s="146">
        <f>VLOOKUP(B:B,[8]master!$L$1:$Z$65535,15,0)</f>
        <v>44202</v>
      </c>
      <c r="P139" s="146">
        <f>VLOOKUP(B:B,[8]retail!$A$1:$D$91,4,0)</f>
        <v>44202</v>
      </c>
      <c r="Q139" s="143">
        <f>VLOOKUP(B:B,[9]all!$D:$F,3,0)</f>
        <v>44202</v>
      </c>
      <c r="R139" s="6">
        <v>138</v>
      </c>
    </row>
    <row r="140" spans="1:18" s="12" customFormat="1" ht="15" customHeight="1" x14ac:dyDescent="0.25">
      <c r="A140" s="4"/>
      <c r="B140" s="9" t="s">
        <v>172</v>
      </c>
      <c r="C140" s="19" t="s">
        <v>594</v>
      </c>
      <c r="D140" s="138">
        <v>44191</v>
      </c>
      <c r="E140" s="138">
        <v>44191</v>
      </c>
      <c r="F140" s="5" t="s">
        <v>173</v>
      </c>
      <c r="G140" s="5" t="s">
        <v>174</v>
      </c>
      <c r="H140" s="5" t="s">
        <v>175</v>
      </c>
      <c r="I140" s="4" t="str">
        <f>VLOOKUP(H:H,[7]SUMMARY!B:C,2,0)</f>
        <v>NG</v>
      </c>
      <c r="J140" s="4" t="str">
        <f>VLOOKUP(K:K,[8]MODEL!$C$1:$F$65536,4,0)</f>
        <v>SANTRO</v>
      </c>
      <c r="K140" s="5" t="s">
        <v>176</v>
      </c>
      <c r="L140" s="5" t="s">
        <v>20</v>
      </c>
      <c r="M140" s="4" t="s">
        <v>177</v>
      </c>
      <c r="N140" s="145">
        <f>VLOOKUP(B:B,[8]master!$L$1:$AA$65535,16,0)</f>
        <v>44205</v>
      </c>
      <c r="O140" s="146">
        <f>VLOOKUP(B:B,[8]master!$L$1:$Z$65535,15,0)</f>
        <v>44198</v>
      </c>
      <c r="P140" s="146">
        <f>VLOOKUP(B:B,[8]retail!$A$1:$D$91,4,0)</f>
        <v>44200</v>
      </c>
      <c r="Q140" s="143">
        <f>VLOOKUP(B:B,[9]all!$D:$F,3,0)</f>
        <v>44198</v>
      </c>
      <c r="R140" s="6">
        <v>139</v>
      </c>
    </row>
    <row r="141" spans="1:18" s="12" customFormat="1" ht="15" customHeight="1" x14ac:dyDescent="0.25">
      <c r="A141" s="4"/>
      <c r="B141" s="9" t="s">
        <v>182</v>
      </c>
      <c r="C141" s="19" t="s">
        <v>594</v>
      </c>
      <c r="D141" s="138">
        <v>44191</v>
      </c>
      <c r="E141" s="138">
        <v>44191</v>
      </c>
      <c r="F141" s="5" t="s">
        <v>183</v>
      </c>
      <c r="G141" s="5" t="s">
        <v>184</v>
      </c>
      <c r="H141" s="5" t="s">
        <v>132</v>
      </c>
      <c r="I141" s="4" t="str">
        <f>VLOOKUP(H:H,[7]SUMMARY!B:C,2,0)</f>
        <v>RL</v>
      </c>
      <c r="J141" s="4" t="str">
        <f>VLOOKUP(K:K,[8]MODEL!$C$1:$F$65536,4,0)</f>
        <v>All New i20</v>
      </c>
      <c r="K141" s="5" t="s">
        <v>185</v>
      </c>
      <c r="L141" s="5" t="s">
        <v>20</v>
      </c>
      <c r="M141" s="4" t="s">
        <v>186</v>
      </c>
      <c r="N141" s="145">
        <f>VLOOKUP(B:B,[8]master!$L$1:$AA$65535,16,0)</f>
        <v>44204</v>
      </c>
      <c r="O141" s="146">
        <f>VLOOKUP(B:B,[8]master!$L$1:$Z$65535,15,0)</f>
        <v>44204</v>
      </c>
      <c r="P141" s="146">
        <f>VLOOKUP(B:B,[8]retail!$A$1:$D$91,4,0)</f>
        <v>44204</v>
      </c>
      <c r="Q141" s="143">
        <f>VLOOKUP(B:B,[9]all!$D:$F,3,0)</f>
        <v>44204</v>
      </c>
      <c r="R141" s="6">
        <v>140</v>
      </c>
    </row>
    <row r="142" spans="1:18" s="12" customFormat="1" ht="15" customHeight="1" x14ac:dyDescent="0.3">
      <c r="A142" s="4" t="s">
        <v>5</v>
      </c>
      <c r="B142" s="124" t="s">
        <v>2857</v>
      </c>
      <c r="C142" s="19" t="str">
        <f>VLOOKUP(B:B,[6]master!$L$1:$U$2065,10,0)</f>
        <v>CURRENT</v>
      </c>
      <c r="D142" s="138">
        <v>44191</v>
      </c>
      <c r="E142" s="138">
        <v>44309</v>
      </c>
      <c r="F142" s="5" t="s">
        <v>553</v>
      </c>
      <c r="G142" s="5" t="s">
        <v>554</v>
      </c>
      <c r="H142" s="5" t="s">
        <v>127</v>
      </c>
      <c r="I142" s="4" t="str">
        <f>VLOOKUP(H:H,[7]SUMMARY!B:C,2,0)</f>
        <v>AK</v>
      </c>
      <c r="J142" s="4" t="str">
        <f>VLOOKUP(K:K,[8]MODEL!$C$1:$F$65536,4,0)</f>
        <v>New Creta</v>
      </c>
      <c r="K142" s="5" t="s">
        <v>233</v>
      </c>
      <c r="L142" s="5" t="s">
        <v>27</v>
      </c>
      <c r="M142" s="4" t="s">
        <v>555</v>
      </c>
      <c r="N142" s="145">
        <f>VLOOKUP(B:B,[6]master!$L$1:$AA$2596,16,0)</f>
        <v>44330</v>
      </c>
      <c r="O142" s="146">
        <f>VLOOKUP(F:F,'[7]T-RET'!A:B,2,0)</f>
        <v>44313</v>
      </c>
      <c r="P142" s="146" t="e">
        <f>VLOOKUP(B:B,[8]master!$L$1:$Y$65535,14,0)</f>
        <v>#N/A</v>
      </c>
      <c r="Q142" s="143" t="e">
        <f>VLOOKUP(B:B,[9]all!$D:$F,3,0)</f>
        <v>#N/A</v>
      </c>
      <c r="R142" s="6">
        <v>141</v>
      </c>
    </row>
    <row r="143" spans="1:18" s="12" customFormat="1" ht="15" customHeight="1" x14ac:dyDescent="0.25">
      <c r="A143" s="4"/>
      <c r="B143" s="9" t="s">
        <v>190</v>
      </c>
      <c r="C143" s="19" t="str">
        <f>VLOOKUP(B:B,[6]master!$L$1:$U$2065,10,0)</f>
        <v>1-del</v>
      </c>
      <c r="D143" s="138">
        <v>44193</v>
      </c>
      <c r="E143" s="138">
        <v>44193</v>
      </c>
      <c r="F143" s="5" t="s">
        <v>191</v>
      </c>
      <c r="G143" s="5" t="s">
        <v>192</v>
      </c>
      <c r="H143" s="5" t="s">
        <v>102</v>
      </c>
      <c r="I143" s="4" t="str">
        <f>VLOOKUP(H:H,[7]SUMMARY!B:C,2,0)</f>
        <v>AK</v>
      </c>
      <c r="J143" s="4" t="str">
        <f>VLOOKUP(K:K,[8]MODEL!$C$1:$F$65536,4,0)</f>
        <v>Venue</v>
      </c>
      <c r="K143" s="5" t="s">
        <v>193</v>
      </c>
      <c r="L143" s="5" t="s">
        <v>74</v>
      </c>
      <c r="M143" s="4" t="s">
        <v>194</v>
      </c>
      <c r="N143" s="145">
        <f>VLOOKUP(B:B,[6]master!$L$1:$AA$2596,16,0)</f>
        <v>44206</v>
      </c>
      <c r="O143" s="146">
        <f>VLOOKUP(B:B,[8]master!$L$1:$Z$65535,15,0)</f>
        <v>44201</v>
      </c>
      <c r="P143" s="146">
        <f>VLOOKUP(B:B,[8]retail!$A$1:$D$91,4,0)</f>
        <v>44201</v>
      </c>
      <c r="Q143" s="143">
        <f>VLOOKUP(B:B,[9]all!$D:$F,3,0)</f>
        <v>44201</v>
      </c>
      <c r="R143" s="6">
        <v>142</v>
      </c>
    </row>
    <row r="144" spans="1:18" s="12" customFormat="1" ht="15" customHeight="1" x14ac:dyDescent="0.25">
      <c r="A144" s="4"/>
      <c r="B144" s="5" t="s">
        <v>667</v>
      </c>
      <c r="C144" s="19" t="str">
        <f>VLOOKUP(B:B,[6]master!$L$1:$U$2065,10,0)</f>
        <v>1-del</v>
      </c>
      <c r="D144" s="138">
        <v>44193</v>
      </c>
      <c r="E144" s="138">
        <v>44202</v>
      </c>
      <c r="F144" s="5" t="s">
        <v>559</v>
      </c>
      <c r="G144" s="5" t="s">
        <v>560</v>
      </c>
      <c r="H144" s="5" t="s">
        <v>132</v>
      </c>
      <c r="I144" s="4" t="str">
        <f>VLOOKUP(H:H,[7]SUMMARY!B:C,2,0)</f>
        <v>RL</v>
      </c>
      <c r="J144" s="4" t="str">
        <f>VLOOKUP(K:K,[8]MODEL!$C$1:$F$65536,4,0)</f>
        <v>Venue</v>
      </c>
      <c r="K144" s="5" t="s">
        <v>317</v>
      </c>
      <c r="L144" s="5" t="s">
        <v>27</v>
      </c>
      <c r="M144" s="4" t="s">
        <v>561</v>
      </c>
      <c r="N144" s="145">
        <f>VLOOKUP(B:B,[6]master!$L$1:$AA$2596,16,0)</f>
        <v>44224</v>
      </c>
      <c r="O144" s="146">
        <f>VLOOKUP(B:B,[8]master!$L$1:$Z$65535,15,0)</f>
        <v>44217</v>
      </c>
      <c r="P144" s="146">
        <f>VLOOKUP(B:B,[8]retail!$A$1:$D$843,4,0)</f>
        <v>44228</v>
      </c>
      <c r="Q144" s="143">
        <f>VLOOKUP(B:B,[9]all!$D:$F,3,0)</f>
        <v>44218</v>
      </c>
      <c r="R144" s="6">
        <v>143</v>
      </c>
    </row>
    <row r="145" spans="1:18" s="12" customFormat="1" ht="15" customHeight="1" x14ac:dyDescent="0.25">
      <c r="A145" s="4"/>
      <c r="B145" s="9" t="s">
        <v>187</v>
      </c>
      <c r="C145" s="19" t="str">
        <f>VLOOKUP(B:B,[6]master!$L$1:$U$2065,10,0)</f>
        <v>1-del</v>
      </c>
      <c r="D145" s="138">
        <v>44193</v>
      </c>
      <c r="E145" s="138">
        <v>44193</v>
      </c>
      <c r="F145" s="11" t="s">
        <v>1041</v>
      </c>
      <c r="G145" s="11" t="s">
        <v>1036</v>
      </c>
      <c r="H145" s="5" t="s">
        <v>64</v>
      </c>
      <c r="I145" s="4" t="str">
        <f>VLOOKUP(H:H,[7]SUMMARY!B:C,2,0)</f>
        <v>RL</v>
      </c>
      <c r="J145" s="4" t="str">
        <f>VLOOKUP(K:K,[8]MODEL!$C$1:$F$65536,4,0)</f>
        <v>TUCSON</v>
      </c>
      <c r="K145" s="9" t="s">
        <v>189</v>
      </c>
      <c r="L145" s="9" t="s">
        <v>87</v>
      </c>
      <c r="M145" s="11" t="s">
        <v>1037</v>
      </c>
      <c r="N145" s="145">
        <f>VLOOKUP(B:B,[6]master!$L$1:$AA$2596,16,0)</f>
        <v>44217</v>
      </c>
      <c r="O145" s="146">
        <f>VLOOKUP(B:B,[8]master!$L$1:$Z$65535,15,0)</f>
        <v>44215</v>
      </c>
      <c r="P145" s="146">
        <f>VLOOKUP(B:B,[8]retail!$A$1:$D$91,4,0)</f>
        <v>44214</v>
      </c>
      <c r="Q145" s="143">
        <f>VLOOKUP(B:B,[9]all!$D:$F,3,0)</f>
        <v>44214</v>
      </c>
      <c r="R145" s="6">
        <v>144</v>
      </c>
    </row>
    <row r="146" spans="1:18" s="12" customFormat="1" ht="15" customHeight="1" x14ac:dyDescent="0.25">
      <c r="A146" s="4"/>
      <c r="B146" s="5" t="s">
        <v>782</v>
      </c>
      <c r="C146" s="19" t="str">
        <f>VLOOKUP(B:B,[6]master!$L$1:$U$2065,10,0)</f>
        <v>1-del</v>
      </c>
      <c r="D146" s="138">
        <v>44194</v>
      </c>
      <c r="E146" s="138">
        <v>44205</v>
      </c>
      <c r="F146" s="7" t="s">
        <v>919</v>
      </c>
      <c r="G146" s="5" t="s">
        <v>201</v>
      </c>
      <c r="H146" s="5" t="s">
        <v>25</v>
      </c>
      <c r="I146" s="4" t="str">
        <f>VLOOKUP(H:H,[7]SUMMARY!B:C,2,0)</f>
        <v>ML</v>
      </c>
      <c r="J146" s="4" t="str">
        <f>VLOOKUP(K:K,[8]MODEL!$C$1:$F$65536,4,0)</f>
        <v>New Creta</v>
      </c>
      <c r="K146" s="5" t="s">
        <v>19</v>
      </c>
      <c r="L146" s="5" t="s">
        <v>20</v>
      </c>
      <c r="M146" s="4" t="s">
        <v>202</v>
      </c>
      <c r="N146" s="145">
        <f>VLOOKUP(B:B,[6]master!$L$1:$AA$2596,16,0)</f>
        <v>44217</v>
      </c>
      <c r="O146" s="146">
        <f>VLOOKUP(B:B,[8]master!$L$1:$Z$65535,15,0)</f>
        <v>44210</v>
      </c>
      <c r="P146" s="146">
        <f>VLOOKUP(B:B,[8]retail!$A$1:$D$91,4,0)</f>
        <v>44212</v>
      </c>
      <c r="Q146" s="143">
        <f>VLOOKUP(B:B,[9]all!$D:$F,3,0)</f>
        <v>44211</v>
      </c>
      <c r="R146" s="6">
        <v>145</v>
      </c>
    </row>
    <row r="147" spans="1:18" s="12" customFormat="1" ht="15" customHeight="1" x14ac:dyDescent="0.25">
      <c r="A147" s="4"/>
      <c r="B147" s="9" t="s">
        <v>195</v>
      </c>
      <c r="C147" s="19" t="str">
        <f>VLOOKUP(B:B,[6]master!$L$1:$U$2065,10,0)</f>
        <v>1-del</v>
      </c>
      <c r="D147" s="138">
        <v>44194</v>
      </c>
      <c r="E147" s="138">
        <v>44194</v>
      </c>
      <c r="F147" s="5" t="s">
        <v>196</v>
      </c>
      <c r="G147" s="5" t="s">
        <v>197</v>
      </c>
      <c r="H147" s="27" t="s">
        <v>92</v>
      </c>
      <c r="I147" s="4" t="str">
        <f>VLOOKUP(H:H,[7]SUMMARY!B:C,2,0)</f>
        <v>ML</v>
      </c>
      <c r="J147" s="4" t="str">
        <f>VLOOKUP(K:K,[8]MODEL!$C$1:$F$65536,4,0)</f>
        <v>All New i20</v>
      </c>
      <c r="K147" s="5" t="s">
        <v>198</v>
      </c>
      <c r="L147" s="5" t="s">
        <v>20</v>
      </c>
      <c r="M147" s="4" t="s">
        <v>199</v>
      </c>
      <c r="N147" s="145">
        <f>VLOOKUP(B:B,[6]master!$L$1:$AA$2596,16,0)</f>
        <v>44210</v>
      </c>
      <c r="O147" s="146">
        <f>VLOOKUP(B:B,[8]master!$L$1:$Z$65535,15,0)</f>
        <v>44196</v>
      </c>
      <c r="P147" s="146">
        <f>VLOOKUP(B:B,[8]retail!$A$1:$D$91,4,0)</f>
        <v>44198</v>
      </c>
      <c r="Q147" s="143">
        <f>VLOOKUP(B:B,[9]all!$D:$F,3,0)</f>
        <v>44198</v>
      </c>
      <c r="R147" s="6">
        <v>146</v>
      </c>
    </row>
    <row r="148" spans="1:18" s="12" customFormat="1" ht="15" customHeight="1" x14ac:dyDescent="0.25">
      <c r="A148" s="4"/>
      <c r="B148" s="5" t="s">
        <v>203</v>
      </c>
      <c r="C148" s="19" t="str">
        <f>VLOOKUP(B:B,[6]master!$L$1:$U$2065,10,0)</f>
        <v>1-del</v>
      </c>
      <c r="D148" s="138">
        <v>44194</v>
      </c>
      <c r="E148" s="138">
        <v>44196</v>
      </c>
      <c r="F148" s="5" t="s">
        <v>683</v>
      </c>
      <c r="G148" s="5" t="s">
        <v>204</v>
      </c>
      <c r="H148" s="5" t="s">
        <v>32</v>
      </c>
      <c r="I148" s="4" t="str">
        <f>VLOOKUP(H:H,[7]SUMMARY!B:C,2,0)</f>
        <v>KA</v>
      </c>
      <c r="J148" s="4" t="str">
        <f>VLOOKUP(K:K,[8]MODEL!$C$1:$F$65536,4,0)</f>
        <v>Venue</v>
      </c>
      <c r="K148" s="5" t="s">
        <v>73</v>
      </c>
      <c r="L148" s="5" t="s">
        <v>74</v>
      </c>
      <c r="M148" s="4" t="s">
        <v>205</v>
      </c>
      <c r="N148" s="145">
        <f>VLOOKUP(B:B,[6]master!$L$1:$AA$2596,16,0)</f>
        <v>44211</v>
      </c>
      <c r="O148" s="146">
        <f>VLOOKUP(B:B,[8]master!$L$1:$Z$65535,15,0)</f>
        <v>44203</v>
      </c>
      <c r="P148" s="146">
        <f>VLOOKUP(B:B,[8]retail!$A$1:$D$91,4,0)</f>
        <v>44204</v>
      </c>
      <c r="Q148" s="143">
        <f>VLOOKUP(B:B,[9]all!$D:$F,3,0)</f>
        <v>44204</v>
      </c>
      <c r="R148" s="6">
        <v>147</v>
      </c>
    </row>
    <row r="149" spans="1:18" s="12" customFormat="1" ht="15" customHeight="1" x14ac:dyDescent="0.25">
      <c r="A149" s="4"/>
      <c r="B149" s="5" t="s">
        <v>861</v>
      </c>
      <c r="C149" s="19" t="str">
        <f>VLOOKUP(B:B,[6]master!$L$1:$U$2065,10,0)</f>
        <v>1-del</v>
      </c>
      <c r="D149" s="138">
        <v>44194</v>
      </c>
      <c r="E149" s="138">
        <v>44208</v>
      </c>
      <c r="F149" s="5" t="s">
        <v>562</v>
      </c>
      <c r="G149" s="5" t="s">
        <v>563</v>
      </c>
      <c r="H149" s="5" t="s">
        <v>37</v>
      </c>
      <c r="I149" s="4" t="str">
        <f>VLOOKUP(H:H,[7]SUMMARY!B:C,2,0)</f>
        <v>KA</v>
      </c>
      <c r="J149" s="4" t="str">
        <f>VLOOKUP(K:K,[8]MODEL!$C$1:$F$65536,4,0)</f>
        <v>NIOS</v>
      </c>
      <c r="K149" s="5" t="s">
        <v>420</v>
      </c>
      <c r="L149" s="5" t="s">
        <v>52</v>
      </c>
      <c r="M149" s="4" t="s">
        <v>564</v>
      </c>
      <c r="N149" s="145">
        <f>VLOOKUP(B:B,[6]master!$L$1:$AA$2596,16,0)</f>
        <v>44219</v>
      </c>
      <c r="O149" s="146">
        <f>VLOOKUP(B:B,[8]master!$L$1:$Z$65535,15,0)</f>
        <v>44214</v>
      </c>
      <c r="P149" s="146">
        <f>VLOOKUP(B:B,[8]retail!$A$1:$D$91,4,0)</f>
        <v>44216</v>
      </c>
      <c r="Q149" s="143">
        <f>VLOOKUP(B:B,[9]all!$D:$F,3,0)</f>
        <v>44215</v>
      </c>
      <c r="R149" s="6">
        <v>148</v>
      </c>
    </row>
    <row r="150" spans="1:18" s="6" customFormat="1" ht="15" customHeight="1" x14ac:dyDescent="0.25">
      <c r="A150" s="4"/>
      <c r="B150" s="5" t="s">
        <v>674</v>
      </c>
      <c r="C150" s="19" t="str">
        <f>VLOOKUP(B:B,[6]master!$L$1:$U$2065,10,0)</f>
        <v>1-del</v>
      </c>
      <c r="D150" s="138">
        <v>44195</v>
      </c>
      <c r="E150" s="138">
        <v>44202</v>
      </c>
      <c r="F150" s="5" t="s">
        <v>565</v>
      </c>
      <c r="G150" s="5" t="s">
        <v>566</v>
      </c>
      <c r="H150" s="5" t="s">
        <v>116</v>
      </c>
      <c r="I150" s="4" t="str">
        <f>VLOOKUP(H:H,[7]SUMMARY!B:C,2,0)</f>
        <v>NB</v>
      </c>
      <c r="J150" s="4" t="str">
        <f>VLOOKUP(K:K,[8]MODEL!$C$1:$F$65536,4,0)</f>
        <v>NIOS</v>
      </c>
      <c r="K150" s="5" t="s">
        <v>420</v>
      </c>
      <c r="L150" s="5" t="s">
        <v>27</v>
      </c>
      <c r="M150" s="4" t="s">
        <v>567</v>
      </c>
      <c r="N150" s="145">
        <f>VLOOKUP(B:B,[6]master!$L$1:$AA$2596,16,0)</f>
        <v>44213</v>
      </c>
      <c r="O150" s="146">
        <f>VLOOKUP(B:B,[8]master!$L$1:$Z$65535,15,0)</f>
        <v>44208</v>
      </c>
      <c r="P150" s="146">
        <f>VLOOKUP(B:B,[8]retail!$A$1:$D$91,4,0)</f>
        <v>44209</v>
      </c>
      <c r="Q150" s="143">
        <f>VLOOKUP(B:B,[9]all!$D:$F,3,0)</f>
        <v>44208</v>
      </c>
      <c r="R150" s="6">
        <v>149</v>
      </c>
    </row>
    <row r="151" spans="1:18" s="6" customFormat="1" ht="15" customHeight="1" x14ac:dyDescent="0.25">
      <c r="A151" s="4"/>
      <c r="B151" s="9" t="s">
        <v>676</v>
      </c>
      <c r="C151" s="19" t="str">
        <f>VLOOKUP(B:B,[6]master!$L$1:$U$2065,10,0)</f>
        <v>1-del</v>
      </c>
      <c r="D151" s="138">
        <v>44196</v>
      </c>
      <c r="E151" s="138">
        <v>44202</v>
      </c>
      <c r="F151" s="5" t="s">
        <v>568</v>
      </c>
      <c r="G151" s="5" t="s">
        <v>569</v>
      </c>
      <c r="H151" s="27" t="s">
        <v>92</v>
      </c>
      <c r="I151" s="4" t="str">
        <f>VLOOKUP(H:H,[7]SUMMARY!B:C,2,0)</f>
        <v>ML</v>
      </c>
      <c r="J151" s="4" t="str">
        <f>VLOOKUP(K:K,[8]MODEL!$C$1:$F$65536,4,0)</f>
        <v>All New i20</v>
      </c>
      <c r="K151" s="10" t="s">
        <v>39</v>
      </c>
      <c r="L151" s="10" t="s">
        <v>40</v>
      </c>
      <c r="M151" s="4" t="s">
        <v>570</v>
      </c>
      <c r="N151" s="145">
        <f>VLOOKUP(B:B,[6]master!$L$1:$AA$2596,16,0)</f>
        <v>44224</v>
      </c>
      <c r="O151" s="146">
        <f>VLOOKUP(B:B,[8]master!$L$1:$Z$65535,15,0)</f>
        <v>44217</v>
      </c>
      <c r="P151" s="146">
        <f>VLOOKUP(B:B,[8]retail!$A$1:$D$91,4,0)</f>
        <v>44221</v>
      </c>
      <c r="Q151" s="143">
        <f>VLOOKUP(B:B,[9]all!$D:$F,3,0)</f>
        <v>44217</v>
      </c>
      <c r="R151" s="6">
        <v>150</v>
      </c>
    </row>
    <row r="152" spans="1:18" s="6" customFormat="1" ht="15" customHeight="1" x14ac:dyDescent="0.25">
      <c r="A152" s="4" t="s">
        <v>1581</v>
      </c>
      <c r="B152" s="5" t="s">
        <v>630</v>
      </c>
      <c r="C152" s="19" t="s">
        <v>630</v>
      </c>
      <c r="D152" s="138">
        <v>44196</v>
      </c>
      <c r="E152" s="138">
        <v>44204</v>
      </c>
      <c r="F152" s="5" t="s">
        <v>571</v>
      </c>
      <c r="G152" s="5" t="s">
        <v>572</v>
      </c>
      <c r="H152" s="5" t="s">
        <v>250</v>
      </c>
      <c r="I152" s="4" t="str">
        <f>VLOOKUP(H:H,[7]SUMMARY!B:C,2,0)</f>
        <v>ML</v>
      </c>
      <c r="J152" s="4" t="str">
        <f>VLOOKUP(K:K,[8]MODEL!$C$1:$F$65536,4,0)</f>
        <v>SANTRO</v>
      </c>
      <c r="K152" s="5" t="s">
        <v>176</v>
      </c>
      <c r="L152" s="5" t="s">
        <v>27</v>
      </c>
      <c r="M152" s="4" t="s">
        <v>573</v>
      </c>
      <c r="N152" s="145" t="s">
        <v>630</v>
      </c>
      <c r="O152" s="146" t="s">
        <v>630</v>
      </c>
      <c r="P152" s="145" t="s">
        <v>630</v>
      </c>
      <c r="Q152" s="145" t="s">
        <v>630</v>
      </c>
      <c r="R152" s="6">
        <v>151</v>
      </c>
    </row>
    <row r="153" spans="1:18" s="6" customFormat="1" ht="15" customHeight="1" x14ac:dyDescent="0.25">
      <c r="A153" s="4"/>
      <c r="B153" s="9" t="s">
        <v>206</v>
      </c>
      <c r="C153" s="19" t="str">
        <f>VLOOKUP(B:B,[6]master!$L$1:$U$2065,10,0)</f>
        <v>1-del</v>
      </c>
      <c r="D153" s="138">
        <v>44196</v>
      </c>
      <c r="E153" s="138">
        <v>44196</v>
      </c>
      <c r="F153" s="5" t="s">
        <v>207</v>
      </c>
      <c r="G153" s="5" t="s">
        <v>208</v>
      </c>
      <c r="H153" s="5" t="s">
        <v>64</v>
      </c>
      <c r="I153" s="4" t="str">
        <f>VLOOKUP(H:H,[7]SUMMARY!B:C,2,0)</f>
        <v>RL</v>
      </c>
      <c r="J153" s="4" t="str">
        <f>VLOOKUP(K:K,[8]MODEL!$C$1:$F$65536,4,0)</f>
        <v>SANTRO</v>
      </c>
      <c r="K153" s="5" t="s">
        <v>122</v>
      </c>
      <c r="L153" s="5" t="s">
        <v>27</v>
      </c>
      <c r="M153" s="4" t="s">
        <v>209</v>
      </c>
      <c r="N153" s="145">
        <f>VLOOKUP(B:B,[6]master!$L$1:$AA$2596,16,0)</f>
        <v>44206</v>
      </c>
      <c r="O153" s="146">
        <f>VLOOKUP(B:B,[8]master!$L$1:$Z$65535,15,0)</f>
        <v>44201</v>
      </c>
      <c r="P153" s="146">
        <f>VLOOKUP(B:B,[8]retail!$A$1:$D$91,4,0)</f>
        <v>44201</v>
      </c>
      <c r="Q153" s="143">
        <f>VLOOKUP(B:B,[9]all!$D:$F,3,0)</f>
        <v>44201</v>
      </c>
      <c r="R153" s="6">
        <v>152</v>
      </c>
    </row>
    <row r="154" spans="1:18" ht="15" customHeight="1" x14ac:dyDescent="0.25">
      <c r="A154" s="4"/>
      <c r="B154" s="9" t="s">
        <v>628</v>
      </c>
      <c r="C154" s="19" t="str">
        <f>VLOOKUP(B:B,[6]master!$L$1:$U$2065,10,0)</f>
        <v>1-del</v>
      </c>
      <c r="D154" s="138">
        <v>44198</v>
      </c>
      <c r="E154" s="138">
        <v>44198</v>
      </c>
      <c r="F154" s="5" t="s">
        <v>603</v>
      </c>
      <c r="G154" s="5" t="s">
        <v>604</v>
      </c>
      <c r="H154" s="5" t="s">
        <v>175</v>
      </c>
      <c r="I154" s="4" t="str">
        <f>VLOOKUP(H:H,[7]SUMMARY!B:C,2,0)</f>
        <v>NG</v>
      </c>
      <c r="J154" s="4" t="str">
        <f>VLOOKUP(K:K,[8]MODEL!$C$1:$F$65536,4,0)</f>
        <v>Venue</v>
      </c>
      <c r="K154" s="5" t="s">
        <v>166</v>
      </c>
      <c r="L154" s="5" t="s">
        <v>74</v>
      </c>
      <c r="M154" s="5" t="s">
        <v>606</v>
      </c>
      <c r="N154" s="145">
        <f>VLOOKUP(B:B,[6]master!$L$1:$AA$2596,16,0)</f>
        <v>44205</v>
      </c>
      <c r="O154" s="146">
        <f>VLOOKUP(B:B,[8]master!$L$1:$Z$65535,15,0)</f>
        <v>44205</v>
      </c>
      <c r="P154" s="146">
        <f>VLOOKUP(B:B,[8]retail!$A$1:$D$91,4,0)</f>
        <v>44205</v>
      </c>
      <c r="Q154" s="143">
        <f>VLOOKUP(B:B,[9]all!$D:$F,3,0)</f>
        <v>44205</v>
      </c>
      <c r="R154" s="6">
        <v>153</v>
      </c>
    </row>
    <row r="155" spans="1:18" ht="15" customHeight="1" x14ac:dyDescent="0.25">
      <c r="A155" s="4"/>
      <c r="B155" s="5" t="s">
        <v>855</v>
      </c>
      <c r="C155" s="19" t="str">
        <f>VLOOKUP(B:B,[6]master!$L$1:$U$2065,10,0)</f>
        <v>1-del</v>
      </c>
      <c r="D155" s="138">
        <v>44198</v>
      </c>
      <c r="E155" s="138">
        <v>44208</v>
      </c>
      <c r="F155" s="5" t="s">
        <v>607</v>
      </c>
      <c r="G155" s="5" t="s">
        <v>608</v>
      </c>
      <c r="H155" s="5" t="s">
        <v>32</v>
      </c>
      <c r="I155" s="4" t="str">
        <f>VLOOKUP(H:H,[7]SUMMARY!B:C,2,0)</f>
        <v>KA</v>
      </c>
      <c r="J155" s="4" t="str">
        <f>VLOOKUP(K:K,[8]MODEL!$C$1:$F$65536,4,0)</f>
        <v>New Creta</v>
      </c>
      <c r="K155" s="5" t="s">
        <v>19</v>
      </c>
      <c r="L155" s="5" t="s">
        <v>11</v>
      </c>
      <c r="M155" s="5" t="s">
        <v>610</v>
      </c>
      <c r="N155" s="145">
        <f>VLOOKUP(B:B,[6]master!$L$1:$AA$2596,16,0)</f>
        <v>44221</v>
      </c>
      <c r="O155" s="146">
        <f>VLOOKUP(B:B,[8]master!$L$1:$Z$65535,15,0)</f>
        <v>44212</v>
      </c>
      <c r="P155" s="146">
        <f>VLOOKUP(B:B,[8]retail!$A$1:$D$91,4,0)</f>
        <v>44216</v>
      </c>
      <c r="Q155" s="143">
        <f>VLOOKUP(B:B,[9]all!$D:$F,3,0)</f>
        <v>44214</v>
      </c>
      <c r="R155" s="6">
        <v>154</v>
      </c>
    </row>
    <row r="156" spans="1:18" ht="15" customHeight="1" x14ac:dyDescent="0.25">
      <c r="A156" s="4"/>
      <c r="B156" s="9" t="s">
        <v>629</v>
      </c>
      <c r="C156" s="19" t="str">
        <f>VLOOKUP(B:B,[6]master!$L$1:$U$2065,10,0)</f>
        <v>1-del</v>
      </c>
      <c r="D156" s="138">
        <v>44200</v>
      </c>
      <c r="E156" s="138">
        <v>44200</v>
      </c>
      <c r="F156" s="5" t="s">
        <v>620</v>
      </c>
      <c r="G156" s="5" t="s">
        <v>621</v>
      </c>
      <c r="H156" s="5" t="s">
        <v>25</v>
      </c>
      <c r="I156" s="4" t="str">
        <f>VLOOKUP(H:H,[7]SUMMARY!B:C,2,0)</f>
        <v>ML</v>
      </c>
      <c r="J156" s="4" t="str">
        <f>VLOOKUP(K:K,[8]MODEL!$C$1:$F$65536,4,0)</f>
        <v>SANTRO</v>
      </c>
      <c r="K156" s="5" t="s">
        <v>122</v>
      </c>
      <c r="L156" s="5" t="s">
        <v>27</v>
      </c>
      <c r="M156" s="5" t="s">
        <v>624</v>
      </c>
      <c r="N156" s="145">
        <f>VLOOKUP(B:B,[6]master!$L$1:$AA$2596,16,0)</f>
        <v>44223</v>
      </c>
      <c r="O156" s="146">
        <f>VLOOKUP(B:B,[8]master!$L$1:$Z$65535,15,0)</f>
        <v>44209</v>
      </c>
      <c r="P156" s="146">
        <f>VLOOKUP(B:B,[8]retail!$A$1:$D$91,4,0)</f>
        <v>44209</v>
      </c>
      <c r="Q156" s="143">
        <f>VLOOKUP(B:B,[9]all!$D:$F,3,0)</f>
        <v>44209</v>
      </c>
      <c r="R156" s="6">
        <v>155</v>
      </c>
    </row>
    <row r="157" spans="1:18" ht="15" customHeight="1" x14ac:dyDescent="0.25">
      <c r="A157" s="4"/>
      <c r="B157" s="5" t="s">
        <v>200</v>
      </c>
      <c r="C157" s="19" t="str">
        <f>VLOOKUP(B:B,[6]master!$L$1:$U$2065,10,0)</f>
        <v>1-del</v>
      </c>
      <c r="D157" s="138">
        <v>44200</v>
      </c>
      <c r="E157" s="138">
        <v>44202</v>
      </c>
      <c r="F157" s="5" t="s">
        <v>611</v>
      </c>
      <c r="G157" s="5" t="s">
        <v>612</v>
      </c>
      <c r="H157" s="5" t="s">
        <v>32</v>
      </c>
      <c r="I157" s="4" t="str">
        <f>VLOOKUP(H:H,[7]SUMMARY!B:C,2,0)</f>
        <v>KA</v>
      </c>
      <c r="J157" s="4" t="str">
        <f>VLOOKUP(K:K,[8]MODEL!$C$1:$F$65536,4,0)</f>
        <v>New Creta</v>
      </c>
      <c r="K157" s="5" t="s">
        <v>19</v>
      </c>
      <c r="L157" s="5" t="s">
        <v>20</v>
      </c>
      <c r="M157" s="5" t="s">
        <v>613</v>
      </c>
      <c r="N157" s="145">
        <f>VLOOKUP(B:B,[6]master!$L$1:$AA$2596,16,0)</f>
        <v>44209</v>
      </c>
      <c r="O157" s="146">
        <f>VLOOKUP(B:B,[8]master!$L$1:$Z$65535,15,0)</f>
        <v>44209</v>
      </c>
      <c r="P157" s="146">
        <f>VLOOKUP(B:B,[8]retail!$A$1:$D$91,4,0)</f>
        <v>44209</v>
      </c>
      <c r="Q157" s="143">
        <f>VLOOKUP(B:B,[9]all!$D:$F,3,0)</f>
        <v>44209</v>
      </c>
      <c r="R157" s="6">
        <v>156</v>
      </c>
    </row>
    <row r="158" spans="1:18" ht="15" customHeight="1" x14ac:dyDescent="0.25">
      <c r="A158" s="4"/>
      <c r="B158" s="5" t="s">
        <v>670</v>
      </c>
      <c r="C158" s="19" t="str">
        <f>VLOOKUP(B:B,[6]master!$L$1:$U$2065,10,0)</f>
        <v>1-del</v>
      </c>
      <c r="D158" s="138">
        <v>44200</v>
      </c>
      <c r="E158" s="138">
        <v>44202</v>
      </c>
      <c r="F158" s="5" t="s">
        <v>1091</v>
      </c>
      <c r="G158" s="5" t="s">
        <v>625</v>
      </c>
      <c r="H158" s="5" t="s">
        <v>175</v>
      </c>
      <c r="I158" s="4" t="str">
        <f>VLOOKUP(H:H,[7]SUMMARY!B:C,2,0)</f>
        <v>NG</v>
      </c>
      <c r="J158" s="4" t="str">
        <f>VLOOKUP(K:K,[8]MODEL!$C$1:$F$65536,4,0)</f>
        <v>NIOS</v>
      </c>
      <c r="K158" s="5" t="s">
        <v>51</v>
      </c>
      <c r="L158" s="5" t="s">
        <v>20</v>
      </c>
      <c r="M158" s="5" t="s">
        <v>627</v>
      </c>
      <c r="N158" s="145">
        <f>VLOOKUP(B:B,[6]master!$L$1:$AA$2596,16,0)</f>
        <v>44227</v>
      </c>
      <c r="O158" s="146">
        <f>VLOOKUP(B:B,[8]master!$L$1:$Z$65535,15,0)</f>
        <v>44216</v>
      </c>
      <c r="P158" s="146">
        <f>VLOOKUP(B:B,[8]retail!$A$1:$D$843,4,0)</f>
        <v>44228</v>
      </c>
      <c r="Q158" s="143">
        <f>VLOOKUP(B:B,[9]all!$D:$F,3,0)</f>
        <v>44217</v>
      </c>
      <c r="R158" s="6">
        <v>157</v>
      </c>
    </row>
    <row r="159" spans="1:18" ht="15" customHeight="1" x14ac:dyDescent="0.25">
      <c r="A159" s="4" t="s">
        <v>1581</v>
      </c>
      <c r="B159" s="5" t="s">
        <v>630</v>
      </c>
      <c r="C159" s="19" t="s">
        <v>630</v>
      </c>
      <c r="D159" s="138">
        <v>44200</v>
      </c>
      <c r="E159" s="138">
        <v>44207</v>
      </c>
      <c r="F159" s="5" t="s">
        <v>614</v>
      </c>
      <c r="G159" s="5" t="s">
        <v>615</v>
      </c>
      <c r="H159" s="5" t="s">
        <v>232</v>
      </c>
      <c r="I159" s="4" t="str">
        <f>VLOOKUP(H:H,[7]SUMMARY!B:C,2,0)</f>
        <v>NG</v>
      </c>
      <c r="J159" s="4" t="str">
        <f>VLOOKUP(K:K,[8]MODEL!$C$1:$F$65536,4,0)</f>
        <v>Venue</v>
      </c>
      <c r="K159" s="5" t="s">
        <v>166</v>
      </c>
      <c r="L159" s="5" t="s">
        <v>27</v>
      </c>
      <c r="M159" s="5" t="s">
        <v>616</v>
      </c>
      <c r="N159" s="145" t="s">
        <v>630</v>
      </c>
      <c r="O159" s="146" t="s">
        <v>630</v>
      </c>
      <c r="P159" s="145" t="s">
        <v>630</v>
      </c>
      <c r="Q159" s="145" t="s">
        <v>630</v>
      </c>
      <c r="R159" s="6">
        <v>158</v>
      </c>
    </row>
    <row r="160" spans="1:18" ht="15" customHeight="1" x14ac:dyDescent="0.25">
      <c r="A160" s="4"/>
      <c r="B160" s="11" t="s">
        <v>909</v>
      </c>
      <c r="C160" s="19" t="str">
        <f>VLOOKUP(B:B,[6]master!$L$1:$U$2065,10,0)</f>
        <v>1-del</v>
      </c>
      <c r="D160" s="138">
        <v>44200</v>
      </c>
      <c r="E160" s="138">
        <v>44210</v>
      </c>
      <c r="F160" s="5" t="s">
        <v>617</v>
      </c>
      <c r="G160" s="5" t="s">
        <v>618</v>
      </c>
      <c r="H160" s="5" t="s">
        <v>232</v>
      </c>
      <c r="I160" s="4" t="str">
        <f>VLOOKUP(H:H,[7]SUMMARY!B:C,2,0)</f>
        <v>NG</v>
      </c>
      <c r="J160" s="4" t="str">
        <f>VLOOKUP(K:K,[8]MODEL!$C$1:$F$65536,4,0)</f>
        <v>Venue</v>
      </c>
      <c r="K160" s="5" t="s">
        <v>193</v>
      </c>
      <c r="L160" s="5" t="s">
        <v>27</v>
      </c>
      <c r="M160" s="5" t="s">
        <v>619</v>
      </c>
      <c r="N160" s="145">
        <f>VLOOKUP(B:B,[6]master!$L$1:$AA$2596,16,0)</f>
        <v>44216</v>
      </c>
      <c r="O160" s="146">
        <f>VLOOKUP(B:B,[8]master!$L$1:$Z$65535,15,0)</f>
        <v>44214</v>
      </c>
      <c r="P160" s="146">
        <f>VLOOKUP(B:B,[8]retail!$A$1:$D$91,4,0)</f>
        <v>44216</v>
      </c>
      <c r="Q160" s="143">
        <f>VLOOKUP(B:B,[9]all!$D:$F,3,0)</f>
        <v>44215</v>
      </c>
      <c r="R160" s="6">
        <v>159</v>
      </c>
    </row>
    <row r="161" spans="1:18" ht="15" customHeight="1" x14ac:dyDescent="0.25">
      <c r="A161" s="4"/>
      <c r="B161" s="5" t="s">
        <v>673</v>
      </c>
      <c r="C161" s="19" t="str">
        <f>VLOOKUP(B:B,[6]master!$L$1:$U$2065,10,0)</f>
        <v>02-del</v>
      </c>
      <c r="D161" s="138">
        <v>44200</v>
      </c>
      <c r="E161" s="138">
        <v>44202</v>
      </c>
      <c r="F161" s="5" t="s">
        <v>643</v>
      </c>
      <c r="G161" s="5" t="s">
        <v>644</v>
      </c>
      <c r="H161" s="5" t="s">
        <v>25</v>
      </c>
      <c r="I161" s="4" t="str">
        <f>VLOOKUP(H:H,[7]SUMMARY!B:C,2,0)</f>
        <v>ML</v>
      </c>
      <c r="J161" s="4" t="str">
        <f>VLOOKUP(K:K,[8]MODEL!$C$1:$F$65536,4,0)</f>
        <v>AURA</v>
      </c>
      <c r="K161" s="5" t="s">
        <v>58</v>
      </c>
      <c r="L161" s="5" t="s">
        <v>87</v>
      </c>
      <c r="M161" s="5" t="s">
        <v>646</v>
      </c>
      <c r="N161" s="145">
        <f>VLOOKUP(B:B,[6]master!$L$1:$AA$2596,16,0)</f>
        <v>44234</v>
      </c>
      <c r="O161" s="146">
        <f>VLOOKUP(B:B,[8]master!$L$1:$Z$65535,15,0)</f>
        <v>44228</v>
      </c>
      <c r="P161" s="146">
        <f>VLOOKUP(B:B,[8]retail!$A$1:$D$843,4,0)</f>
        <v>44229</v>
      </c>
      <c r="Q161" s="143">
        <f>VLOOKUP(B:B,[9]all!$D:$F,3,0)</f>
        <v>44229</v>
      </c>
      <c r="R161" s="6">
        <v>160</v>
      </c>
    </row>
    <row r="162" spans="1:18" ht="15" customHeight="1" x14ac:dyDescent="0.25">
      <c r="A162" s="4"/>
      <c r="B162" s="11" t="s">
        <v>908</v>
      </c>
      <c r="C162" s="19" t="str">
        <f>VLOOKUP(B:B,[6]master!$L$1:$U$2065,10,0)</f>
        <v>1-del</v>
      </c>
      <c r="D162" s="138">
        <v>44202</v>
      </c>
      <c r="E162" s="138">
        <v>44210</v>
      </c>
      <c r="F162" s="5" t="s">
        <v>693</v>
      </c>
      <c r="G162" s="5" t="s">
        <v>665</v>
      </c>
      <c r="H162" s="5" t="s">
        <v>127</v>
      </c>
      <c r="I162" s="4" t="str">
        <f>VLOOKUP(H:H,[7]SUMMARY!B:C,2,0)</f>
        <v>AK</v>
      </c>
      <c r="J162" s="4" t="str">
        <f>VLOOKUP(K:K,[8]MODEL!$C$1:$F$65536,4,0)</f>
        <v>NIOS</v>
      </c>
      <c r="K162" s="5" t="s">
        <v>420</v>
      </c>
      <c r="L162" s="5" t="s">
        <v>27</v>
      </c>
      <c r="M162" s="5" t="s">
        <v>664</v>
      </c>
      <c r="N162" s="145">
        <f>VLOOKUP(B:B,[6]master!$L$1:$AA$2596,16,0)</f>
        <v>44221</v>
      </c>
      <c r="O162" s="146">
        <f>VLOOKUP(B:B,[8]master!$L$1:$Z$65535,15,0)</f>
        <v>44215</v>
      </c>
      <c r="P162" s="146">
        <f>VLOOKUP(B:B,[8]retail!$A$1:$D$91,4,0)</f>
        <v>44216</v>
      </c>
      <c r="Q162" s="143">
        <f>VLOOKUP(B:B,[9]all!$D:$F,3,0)</f>
        <v>44216</v>
      </c>
      <c r="R162" s="6">
        <v>161</v>
      </c>
    </row>
    <row r="163" spans="1:18" ht="15" customHeight="1" x14ac:dyDescent="0.25">
      <c r="A163" s="4"/>
      <c r="B163" s="5" t="s">
        <v>860</v>
      </c>
      <c r="C163" s="19" t="str">
        <f>VLOOKUP(B:B,[6]master!$L$1:$U$2065,10,0)</f>
        <v>1-del</v>
      </c>
      <c r="D163" s="138">
        <v>44202</v>
      </c>
      <c r="E163" s="138">
        <v>44208</v>
      </c>
      <c r="F163" s="5" t="s">
        <v>690</v>
      </c>
      <c r="G163" s="5" t="s">
        <v>691</v>
      </c>
      <c r="H163" s="5" t="s">
        <v>9</v>
      </c>
      <c r="I163" s="4" t="str">
        <f>VLOOKUP(H:H,[7]SUMMARY!B:C,2,0)</f>
        <v>NG</v>
      </c>
      <c r="J163" s="4" t="str">
        <f>VLOOKUP(K:K,[8]MODEL!$C$1:$F$65536,4,0)</f>
        <v>AURA</v>
      </c>
      <c r="K163" s="5" t="s">
        <v>58</v>
      </c>
      <c r="L163" s="5" t="s">
        <v>27</v>
      </c>
      <c r="M163" s="5" t="s">
        <v>692</v>
      </c>
      <c r="N163" s="145">
        <f>VLOOKUP(B:B,[6]master!$L$1:$AA$2596,16,0)</f>
        <v>44224</v>
      </c>
      <c r="O163" s="146">
        <f>VLOOKUP(B:B,[8]master!$L$1:$Z$65535,15,0)</f>
        <v>44216</v>
      </c>
      <c r="P163" s="146">
        <f>VLOOKUP(B:B,[8]retail!$A$1:$D$91,4,0)</f>
        <v>44221</v>
      </c>
      <c r="Q163" s="143">
        <f>VLOOKUP(B:B,[9]all!$D:$F,3,0)</f>
        <v>44217</v>
      </c>
      <c r="R163" s="6">
        <v>162</v>
      </c>
    </row>
    <row r="164" spans="1:18" ht="15" customHeight="1" x14ac:dyDescent="0.25">
      <c r="A164" s="4"/>
      <c r="B164" s="8" t="s">
        <v>1288</v>
      </c>
      <c r="C164" s="19" t="str">
        <f>VLOOKUP(B:B,[6]master!$L$1:$U$2065,10,0)</f>
        <v>02-del</v>
      </c>
      <c r="D164" s="138">
        <v>44202</v>
      </c>
      <c r="E164" s="138">
        <v>44225</v>
      </c>
      <c r="F164" s="5" t="s">
        <v>703</v>
      </c>
      <c r="G164" s="5" t="s">
        <v>704</v>
      </c>
      <c r="H164" s="5" t="s">
        <v>64</v>
      </c>
      <c r="I164" s="4" t="str">
        <f>VLOOKUP(H:H,[7]SUMMARY!B:C,2,0)</f>
        <v>RL</v>
      </c>
      <c r="J164" s="4" t="str">
        <f>VLOOKUP(K:K,[8]MODEL!$C$1:$F$65536,4,0)</f>
        <v>New Creta</v>
      </c>
      <c r="K164" s="5" t="s">
        <v>26</v>
      </c>
      <c r="L164" s="5" t="s">
        <v>11</v>
      </c>
      <c r="M164" s="5" t="s">
        <v>705</v>
      </c>
      <c r="N164" s="145">
        <f>VLOOKUP(B:B,[6]master!$L$1:$AA$2596,16,0)</f>
        <v>44243</v>
      </c>
      <c r="O164" s="146">
        <f>VLOOKUP(B:B,[8]master!$L$1:$Z$65535,15,0)</f>
        <v>44236</v>
      </c>
      <c r="P164" s="146">
        <f>VLOOKUP(B:B,[8]retail!$A$1:$D$843,4,0)</f>
        <v>44237</v>
      </c>
      <c r="Q164" s="143">
        <f>VLOOKUP(B:B,[9]all!$D:$F,3,0)</f>
        <v>44237</v>
      </c>
      <c r="R164" s="6">
        <v>163</v>
      </c>
    </row>
    <row r="165" spans="1:18" ht="15" customHeight="1" x14ac:dyDescent="0.25">
      <c r="A165" s="4"/>
      <c r="B165" s="11" t="s">
        <v>1385</v>
      </c>
      <c r="C165" s="19" t="str">
        <f>VLOOKUP(B:B,[6]master!$L$1:$U$2065,10,0)</f>
        <v>02-del</v>
      </c>
      <c r="D165" s="138">
        <v>44202</v>
      </c>
      <c r="E165" s="138">
        <v>44230</v>
      </c>
      <c r="F165" s="7" t="s">
        <v>1481</v>
      </c>
      <c r="G165" s="5" t="s">
        <v>698</v>
      </c>
      <c r="H165" s="5" t="s">
        <v>116</v>
      </c>
      <c r="I165" s="4" t="str">
        <f>VLOOKUP(H:H,[7]SUMMARY!B:C,2,0)</f>
        <v>NB</v>
      </c>
      <c r="J165" s="4" t="str">
        <f>VLOOKUP(K:K,[8]MODEL!$C$1:$F$65536,4,0)</f>
        <v>New Creta</v>
      </c>
      <c r="K165" s="5" t="s">
        <v>138</v>
      </c>
      <c r="L165" s="5" t="s">
        <v>20</v>
      </c>
      <c r="M165" s="5" t="s">
        <v>699</v>
      </c>
      <c r="N165" s="145">
        <f>VLOOKUP(B:B,[6]master!$L$1:$AA$2596,16,0)</f>
        <v>44242</v>
      </c>
      <c r="O165" s="146">
        <f>VLOOKUP(B:B,[8]master!$L$1:$Z$65535,15,0)</f>
        <v>44235</v>
      </c>
      <c r="P165" s="146">
        <f>VLOOKUP(B:B,[8]retail!$A$1:$D$843,4,0)</f>
        <v>44236</v>
      </c>
      <c r="Q165" s="143">
        <f>VLOOKUP(B:B,[9]all!$D:$F,3,0)</f>
        <v>44235</v>
      </c>
      <c r="R165" s="6">
        <v>164</v>
      </c>
    </row>
    <row r="166" spans="1:18" ht="15" customHeight="1" x14ac:dyDescent="0.25">
      <c r="A166" s="4" t="s">
        <v>5</v>
      </c>
      <c r="B166" s="5" t="s">
        <v>319</v>
      </c>
      <c r="C166" s="19" t="e">
        <f>VLOOKUP(B:B,[6]master!$L$1:$U$2065,10,0)</f>
        <v>#N/A</v>
      </c>
      <c r="D166" s="138">
        <v>44202</v>
      </c>
      <c r="E166" s="138"/>
      <c r="F166" s="5" t="s">
        <v>700</v>
      </c>
      <c r="G166" s="5" t="s">
        <v>701</v>
      </c>
      <c r="H166" s="5" t="s">
        <v>9</v>
      </c>
      <c r="I166" s="4" t="str">
        <f>VLOOKUP(H:H,[7]SUMMARY!B:C,2,0)</f>
        <v>NG</v>
      </c>
      <c r="J166" s="4" t="str">
        <f>VLOOKUP(K:K,[8]MODEL!$C$1:$F$65536,4,0)</f>
        <v>New Creta</v>
      </c>
      <c r="K166" s="5" t="s">
        <v>223</v>
      </c>
      <c r="L166" s="5" t="s">
        <v>20</v>
      </c>
      <c r="M166" s="5" t="s">
        <v>702</v>
      </c>
      <c r="N166" s="145" t="e">
        <f>VLOOKUP(B:B,[8]master!$L$1:$AA$65535,16,0)</f>
        <v>#N/A</v>
      </c>
      <c r="O166" s="146" t="e">
        <f>VLOOKUP(F:F,'[7]T-RET'!A:B,2,0)</f>
        <v>#N/A</v>
      </c>
      <c r="P166" s="146" t="e">
        <f>VLOOKUP(B:B,[8]master!$L$1:$Y$65535,14,0)</f>
        <v>#N/A</v>
      </c>
      <c r="Q166" s="143" t="e">
        <f>VLOOKUP(B:B,[9]all!$D:$F,3,0)</f>
        <v>#N/A</v>
      </c>
      <c r="R166" s="6">
        <v>165</v>
      </c>
    </row>
    <row r="167" spans="1:18" ht="15" customHeight="1" x14ac:dyDescent="0.25">
      <c r="A167" s="4" t="s">
        <v>1581</v>
      </c>
      <c r="B167" s="5" t="s">
        <v>630</v>
      </c>
      <c r="C167" s="19" t="s">
        <v>630</v>
      </c>
      <c r="D167" s="138">
        <v>44202</v>
      </c>
      <c r="E167" s="138">
        <v>44207</v>
      </c>
      <c r="F167" s="5" t="s">
        <v>694</v>
      </c>
      <c r="G167" s="5" t="s">
        <v>695</v>
      </c>
      <c r="H167" s="27" t="s">
        <v>92</v>
      </c>
      <c r="I167" s="4" t="str">
        <f>VLOOKUP(H:H,[7]SUMMARY!B:C,2,0)</f>
        <v>ML</v>
      </c>
      <c r="J167" s="4" t="str">
        <f>VLOOKUP(K:K,[8]MODEL!$C$1:$F$65536,4,0)</f>
        <v>Verna</v>
      </c>
      <c r="K167" s="5" t="s">
        <v>696</v>
      </c>
      <c r="L167" s="5" t="s">
        <v>20</v>
      </c>
      <c r="M167" s="5" t="s">
        <v>697</v>
      </c>
      <c r="N167" s="145" t="s">
        <v>630</v>
      </c>
      <c r="O167" s="146" t="s">
        <v>630</v>
      </c>
      <c r="P167" s="145" t="s">
        <v>630</v>
      </c>
      <c r="Q167" s="145" t="s">
        <v>630</v>
      </c>
      <c r="R167" s="6">
        <v>166</v>
      </c>
    </row>
    <row r="168" spans="1:18" ht="15" customHeight="1" x14ac:dyDescent="0.25">
      <c r="A168" s="4"/>
      <c r="B168" s="5" t="s">
        <v>890</v>
      </c>
      <c r="C168" s="19" t="str">
        <f>VLOOKUP(B:B,[6]master!$L$1:$U$2065,10,0)</f>
        <v>1-del</v>
      </c>
      <c r="D168" s="138">
        <v>44203</v>
      </c>
      <c r="E168" s="138">
        <v>44209</v>
      </c>
      <c r="F168" s="5" t="s">
        <v>737</v>
      </c>
      <c r="G168" s="5" t="s">
        <v>738</v>
      </c>
      <c r="H168" s="5" t="s">
        <v>175</v>
      </c>
      <c r="I168" s="4" t="str">
        <f>VLOOKUP(H:H,[7]SUMMARY!B:C,2,0)</f>
        <v>NG</v>
      </c>
      <c r="J168" s="4" t="str">
        <f>VLOOKUP(K:K,[8]MODEL!$C$1:$F$65536,4,0)</f>
        <v>AURA</v>
      </c>
      <c r="K168" s="5" t="s">
        <v>58</v>
      </c>
      <c r="L168" s="5" t="s">
        <v>27</v>
      </c>
      <c r="M168" s="5" t="s">
        <v>739</v>
      </c>
      <c r="N168" s="145">
        <f>VLOOKUP(B:B,[6]master!$L$1:$AA$2596,16,0)</f>
        <v>44227</v>
      </c>
      <c r="O168" s="146">
        <f>VLOOKUP(B:B,[8]master!$L$1:$Z$65535,15,0)</f>
        <v>44214</v>
      </c>
      <c r="P168" s="146">
        <f>VLOOKUP(B:B,[8]retail!$A$1:$D$843,4,0)</f>
        <v>44228</v>
      </c>
      <c r="Q168" s="143">
        <f>VLOOKUP(B:B,[9]all!$D:$F,3,0)</f>
        <v>44221</v>
      </c>
      <c r="R168" s="6">
        <v>167</v>
      </c>
    </row>
    <row r="169" spans="1:18" ht="15" customHeight="1" x14ac:dyDescent="0.25">
      <c r="A169" s="4"/>
      <c r="B169" s="5" t="s">
        <v>733</v>
      </c>
      <c r="C169" s="19" t="str">
        <f>VLOOKUP(B:B,[6]master!$L$1:$U$2065,10,0)</f>
        <v>1-del</v>
      </c>
      <c r="D169" s="138">
        <v>44203</v>
      </c>
      <c r="E169" s="138">
        <v>44203</v>
      </c>
      <c r="F169" s="5" t="s">
        <v>730</v>
      </c>
      <c r="G169" s="5" t="s">
        <v>731</v>
      </c>
      <c r="H169" s="5" t="s">
        <v>16</v>
      </c>
      <c r="I169" s="4" t="str">
        <f>VLOOKUP(H:H,[7]SUMMARY!B:C,2,0)</f>
        <v>AK</v>
      </c>
      <c r="J169" s="4" t="str">
        <f>VLOOKUP(K:K,[8]MODEL!$C$1:$F$65536,4,0)</f>
        <v>Venue</v>
      </c>
      <c r="K169" s="5" t="s">
        <v>117</v>
      </c>
      <c r="L169" s="5" t="s">
        <v>74</v>
      </c>
      <c r="M169" s="5" t="s">
        <v>732</v>
      </c>
      <c r="N169" s="145">
        <f>VLOOKUP(B:B,[6]master!$L$1:$AA$2596,16,0)</f>
        <v>44207</v>
      </c>
      <c r="O169" s="146">
        <f>VLOOKUP(B:B,[8]master!$L$1:$Z$65535,15,0)</f>
        <v>44205</v>
      </c>
      <c r="P169" s="146">
        <f>VLOOKUP(B:B,[8]retail!$A$1:$D$91,4,0)</f>
        <v>44208</v>
      </c>
      <c r="Q169" s="143">
        <f>VLOOKUP(B:B,[9]all!$D:$F,3,0)</f>
        <v>44207</v>
      </c>
      <c r="R169" s="6">
        <v>168</v>
      </c>
    </row>
    <row r="170" spans="1:18" ht="15" customHeight="1" x14ac:dyDescent="0.25">
      <c r="A170" s="4"/>
      <c r="B170" s="8" t="s">
        <v>1208</v>
      </c>
      <c r="C170" s="19" t="str">
        <f>VLOOKUP(B:B,[6]master!$L$1:$U$2065,10,0)</f>
        <v>02-del</v>
      </c>
      <c r="D170" s="138">
        <v>44203</v>
      </c>
      <c r="E170" s="138">
        <v>44224</v>
      </c>
      <c r="F170" s="5" t="s">
        <v>742</v>
      </c>
      <c r="G170" s="5" t="s">
        <v>743</v>
      </c>
      <c r="H170" s="5" t="s">
        <v>50</v>
      </c>
      <c r="I170" s="4" t="str">
        <f>VLOOKUP(H:H,[7]SUMMARY!B:C,2,0)</f>
        <v>ML</v>
      </c>
      <c r="J170" s="4" t="str">
        <f>VLOOKUP(K:K,[8]MODEL!$C$1:$F$65536,4,0)</f>
        <v>NIOS</v>
      </c>
      <c r="K170" s="5" t="s">
        <v>51</v>
      </c>
      <c r="L170" s="5" t="s">
        <v>87</v>
      </c>
      <c r="M170" s="5" t="s">
        <v>745</v>
      </c>
      <c r="N170" s="145">
        <f>VLOOKUP(B:B,[6]master!$L$1:$AA$2596,16,0)</f>
        <v>44234</v>
      </c>
      <c r="O170" s="146">
        <f>VLOOKUP(B:B,[8]master!$L$1:$Z$65535,15,0)</f>
        <v>44230</v>
      </c>
      <c r="P170" s="146">
        <f>VLOOKUP(B:B,[8]retail!$A$1:$D$843,4,0)</f>
        <v>44231</v>
      </c>
      <c r="Q170" s="143">
        <f>VLOOKUP(B:B,[9]all!$D:$F,3,0)</f>
        <v>44231</v>
      </c>
      <c r="R170" s="6">
        <v>169</v>
      </c>
    </row>
    <row r="171" spans="1:18" ht="15" customHeight="1" x14ac:dyDescent="0.25">
      <c r="A171" s="4"/>
      <c r="B171" s="5" t="s">
        <v>726</v>
      </c>
      <c r="C171" s="19" t="str">
        <f>VLOOKUP(B:B,[6]master!$L$1:$U$2065,10,0)</f>
        <v>1-del</v>
      </c>
      <c r="D171" s="138">
        <v>44203</v>
      </c>
      <c r="E171" s="138">
        <v>44203</v>
      </c>
      <c r="F171" s="5" t="s">
        <v>719</v>
      </c>
      <c r="G171" s="5" t="s">
        <v>720</v>
      </c>
      <c r="H171" s="5" t="s">
        <v>250</v>
      </c>
      <c r="I171" s="4" t="str">
        <f>VLOOKUP(H:H,[7]SUMMARY!B:C,2,0)</f>
        <v>ML</v>
      </c>
      <c r="J171" s="4" t="str">
        <f>VLOOKUP(K:K,[8]MODEL!$C$1:$F$65536,4,0)</f>
        <v>NIOS</v>
      </c>
      <c r="K171" s="5" t="s">
        <v>51</v>
      </c>
      <c r="L171" s="5" t="s">
        <v>52</v>
      </c>
      <c r="M171" s="5" t="s">
        <v>718</v>
      </c>
      <c r="N171" s="145">
        <f>VLOOKUP(B:B,[6]master!$L$1:$AA$2596,16,0)</f>
        <v>44216</v>
      </c>
      <c r="O171" s="146">
        <f>VLOOKUP(B:B,[8]master!$L$1:$Z$65535,15,0)</f>
        <v>44211</v>
      </c>
      <c r="P171" s="146">
        <f>VLOOKUP(B:B,[8]retail!$A$1:$D$91,4,0)</f>
        <v>44212</v>
      </c>
      <c r="Q171" s="143">
        <f>VLOOKUP(B:B,[9]all!$D:$F,3,0)</f>
        <v>44212</v>
      </c>
      <c r="R171" s="6">
        <v>170</v>
      </c>
    </row>
    <row r="172" spans="1:18" ht="15" customHeight="1" x14ac:dyDescent="0.25">
      <c r="A172" s="4"/>
      <c r="B172" s="5" t="s">
        <v>712</v>
      </c>
      <c r="C172" s="19" t="str">
        <f>VLOOKUP(B:B,[6]master!$L$1:$U$2065,10,0)</f>
        <v>1-del</v>
      </c>
      <c r="D172" s="138">
        <v>44203</v>
      </c>
      <c r="E172" s="138">
        <v>44203</v>
      </c>
      <c r="F172" s="5" t="s">
        <v>711</v>
      </c>
      <c r="G172" s="5" t="s">
        <v>722</v>
      </c>
      <c r="H172" s="5" t="s">
        <v>50</v>
      </c>
      <c r="I172" s="4" t="str">
        <f>VLOOKUP(H:H,[7]SUMMARY!B:C,2,0)</f>
        <v>ML</v>
      </c>
      <c r="J172" s="4" t="str">
        <f>VLOOKUP(K:K,[8]MODEL!$C$1:$F$65536,4,0)</f>
        <v>Venue</v>
      </c>
      <c r="K172" s="5" t="s">
        <v>46</v>
      </c>
      <c r="L172" s="5" t="s">
        <v>20</v>
      </c>
      <c r="M172" s="5" t="s">
        <v>721</v>
      </c>
      <c r="N172" s="145">
        <f>VLOOKUP(B:B,[6]master!$L$1:$AA$2596,16,0)</f>
        <v>44212</v>
      </c>
      <c r="O172" s="146">
        <f>VLOOKUP(B:B,[8]master!$L$1:$Z$65535,15,0)</f>
        <v>44208</v>
      </c>
      <c r="P172" s="146">
        <f>VLOOKUP(B:B,[8]retail!$A$1:$D$91,4,0)</f>
        <v>44209</v>
      </c>
      <c r="Q172" s="143" t="str">
        <f>VLOOKUP(B:B,[8]master!$L$1:$AB$65535,17,0)</f>
        <v>by party</v>
      </c>
      <c r="R172" s="6">
        <v>171</v>
      </c>
    </row>
    <row r="173" spans="1:18" ht="15" customHeight="1" x14ac:dyDescent="0.25">
      <c r="A173" s="4"/>
      <c r="B173" s="11" t="s">
        <v>1500</v>
      </c>
      <c r="C173" s="19" t="str">
        <f>VLOOKUP(B:B,[6]master!$L$1:$U$2065,10,0)</f>
        <v>02-del</v>
      </c>
      <c r="D173" s="138">
        <v>44203</v>
      </c>
      <c r="E173" s="138">
        <v>44236</v>
      </c>
      <c r="F173" s="5" t="s">
        <v>727</v>
      </c>
      <c r="G173" s="5" t="s">
        <v>728</v>
      </c>
      <c r="H173" s="5" t="s">
        <v>137</v>
      </c>
      <c r="I173" s="4" t="str">
        <f>VLOOKUP(H:H,[7]SUMMARY!B:C,2,0)</f>
        <v>AK</v>
      </c>
      <c r="J173" s="4" t="str">
        <f>VLOOKUP(K:K,[8]MODEL!$C$1:$F$65536,4,0)</f>
        <v>AURA</v>
      </c>
      <c r="K173" s="5" t="s">
        <v>58</v>
      </c>
      <c r="L173" s="7" t="s">
        <v>27</v>
      </c>
      <c r="M173" s="5" t="s">
        <v>729</v>
      </c>
      <c r="N173" s="145">
        <f>VLOOKUP(B:B,[6]master!$L$1:$AA$2596,16,0)</f>
        <v>44245</v>
      </c>
      <c r="O173" s="146">
        <f>VLOOKUP(B:B,[8]master!$L$1:$Z$65535,15,0)</f>
        <v>44243</v>
      </c>
      <c r="P173" s="146">
        <f>VLOOKUP(B:B,[8]retail!$A$1:$D$843,4,0)</f>
        <v>44243</v>
      </c>
      <c r="Q173" s="143">
        <f>VLOOKUP(B:B,[9]all!$D:$F,3,0)</f>
        <v>44243</v>
      </c>
      <c r="R173" s="6">
        <v>172</v>
      </c>
    </row>
    <row r="174" spans="1:18" ht="15" customHeight="1" x14ac:dyDescent="0.25">
      <c r="A174" s="4"/>
      <c r="B174" s="11" t="s">
        <v>1501</v>
      </c>
      <c r="C174" s="19" t="str">
        <f>VLOOKUP(B:B,[6]master!$L$1:$U$2065,10,0)</f>
        <v>02-del</v>
      </c>
      <c r="D174" s="138">
        <v>44203</v>
      </c>
      <c r="E174" s="138">
        <v>44236</v>
      </c>
      <c r="F174" s="5" t="s">
        <v>734</v>
      </c>
      <c r="G174" s="5" t="s">
        <v>735</v>
      </c>
      <c r="H174" s="5" t="s">
        <v>25</v>
      </c>
      <c r="I174" s="4" t="str">
        <f>VLOOKUP(H:H,[7]SUMMARY!B:C,2,0)</f>
        <v>ML</v>
      </c>
      <c r="J174" s="4" t="str">
        <f>VLOOKUP(K:K,[8]MODEL!$C$1:$F$65536,4,0)</f>
        <v>AURA</v>
      </c>
      <c r="K174" s="5" t="s">
        <v>58</v>
      </c>
      <c r="L174" s="5" t="s">
        <v>27</v>
      </c>
      <c r="M174" s="5" t="s">
        <v>736</v>
      </c>
      <c r="N174" s="145">
        <f>VLOOKUP(B:B,[6]master!$L$1:$AA$2596,16,0)</f>
        <v>44246</v>
      </c>
      <c r="O174" s="146">
        <f>VLOOKUP(B:B,[8]master!$L$1:$Z$65535,15,0)</f>
        <v>44242</v>
      </c>
      <c r="P174" s="146">
        <f>VLOOKUP(B:B,[8]retail!$A$1:$D$843,4,0)</f>
        <v>44243</v>
      </c>
      <c r="Q174" s="143">
        <f>VLOOKUP(B:B,[9]all!$D:$F,3,0)</f>
        <v>44242</v>
      </c>
      <c r="R174" s="6">
        <v>173</v>
      </c>
    </row>
    <row r="175" spans="1:18" ht="15" customHeight="1" x14ac:dyDescent="0.25">
      <c r="A175" s="4"/>
      <c r="B175" s="5" t="s">
        <v>746</v>
      </c>
      <c r="C175" s="19" t="str">
        <f>VLOOKUP(B:B,[6]master!$L$1:$U$2065,10,0)</f>
        <v>1-del</v>
      </c>
      <c r="D175" s="138">
        <v>44203</v>
      </c>
      <c r="E175" s="138">
        <v>44203</v>
      </c>
      <c r="F175" s="7" t="s">
        <v>951</v>
      </c>
      <c r="G175" s="5" t="s">
        <v>740</v>
      </c>
      <c r="H175" s="5" t="s">
        <v>64</v>
      </c>
      <c r="I175" s="4" t="str">
        <f>VLOOKUP(H:H,[7]SUMMARY!B:C,2,0)</f>
        <v>RL</v>
      </c>
      <c r="J175" s="4" t="str">
        <f>VLOOKUP(K:K,[8]MODEL!$C$1:$F$65536,4,0)</f>
        <v>NIOS</v>
      </c>
      <c r="K175" s="5" t="s">
        <v>51</v>
      </c>
      <c r="L175" s="5" t="s">
        <v>52</v>
      </c>
      <c r="M175" s="5" t="s">
        <v>741</v>
      </c>
      <c r="N175" s="145">
        <f>VLOOKUP(B:B,[6]master!$L$1:$AA$2596,16,0)</f>
        <v>44218</v>
      </c>
      <c r="O175" s="146">
        <f>VLOOKUP(B:B,[8]master!$L$1:$Z$65535,15,0)</f>
        <v>44210</v>
      </c>
      <c r="P175" s="146">
        <f>VLOOKUP(B:B,[8]retail!$A$1:$D$91,4,0)</f>
        <v>44216</v>
      </c>
      <c r="Q175" s="143" t="str">
        <f>VLOOKUP(B:B,[8]master!$L$1:$AB$65535,17,0)</f>
        <v>by party</v>
      </c>
      <c r="R175" s="6">
        <v>174</v>
      </c>
    </row>
    <row r="176" spans="1:18" ht="15" customHeight="1" x14ac:dyDescent="0.25">
      <c r="A176" s="4"/>
      <c r="B176" s="8" t="s">
        <v>2155</v>
      </c>
      <c r="C176" s="19" t="str">
        <f>VLOOKUP(B:B,[6]master!$L$1:$U$2065,10,0)</f>
        <v>03-DEL</v>
      </c>
      <c r="D176" s="138">
        <v>44203</v>
      </c>
      <c r="E176" s="138">
        <v>44271</v>
      </c>
      <c r="F176" s="5" t="s">
        <v>747</v>
      </c>
      <c r="G176" s="5" t="s">
        <v>748</v>
      </c>
      <c r="H176" s="5" t="s">
        <v>102</v>
      </c>
      <c r="I176" s="4" t="str">
        <f>VLOOKUP(H:H,[7]SUMMARY!B:C,2,0)</f>
        <v>AK</v>
      </c>
      <c r="J176" s="4" t="str">
        <f>VLOOKUP(K:K,[8]MODEL!$C$1:$F$65536,4,0)</f>
        <v>Venue</v>
      </c>
      <c r="K176" s="5" t="s">
        <v>166</v>
      </c>
      <c r="L176" s="5" t="s">
        <v>74</v>
      </c>
      <c r="M176" s="5" t="s">
        <v>749</v>
      </c>
      <c r="N176" s="145">
        <f>VLOOKUP(B:B,[6]master!$L$1:$AA$2596,16,0)</f>
        <v>44276</v>
      </c>
      <c r="O176" s="146">
        <f>VLOOKUP(B:B,[8]master!$L$1:$Z$65535,15,0)</f>
        <v>44273</v>
      </c>
      <c r="P176" s="146">
        <f>VLOOKUP(B:B,[8]master!$L$1:$Y$65535,14,0)</f>
        <v>44273</v>
      </c>
      <c r="Q176" s="143">
        <f>VLOOKUP(B:B,[9]all!$D:$F,3,0)</f>
        <v>44274</v>
      </c>
      <c r="R176" s="6">
        <v>175</v>
      </c>
    </row>
    <row r="177" spans="1:18" ht="15" customHeight="1" x14ac:dyDescent="0.25">
      <c r="A177" s="4"/>
      <c r="B177" s="8" t="s">
        <v>1411</v>
      </c>
      <c r="C177" s="19" t="str">
        <f>VLOOKUP(B:B,[6]master!$L$1:$U$2065,10,0)</f>
        <v>02-del</v>
      </c>
      <c r="D177" s="138">
        <v>44204</v>
      </c>
      <c r="E177" s="138">
        <v>44233</v>
      </c>
      <c r="F177" s="5" t="s">
        <v>368</v>
      </c>
      <c r="G177" s="5" t="s">
        <v>369</v>
      </c>
      <c r="H177" s="5" t="s">
        <v>175</v>
      </c>
      <c r="I177" s="4" t="str">
        <f>VLOOKUP(H:H,[7]SUMMARY!B:C,2,0)</f>
        <v>NG</v>
      </c>
      <c r="J177" s="4" t="str">
        <f>VLOOKUP(K:K,[8]MODEL!$C$1:$F$65536,4,0)</f>
        <v>New Creta</v>
      </c>
      <c r="K177" s="5" t="s">
        <v>385</v>
      </c>
      <c r="L177" s="5" t="s">
        <v>11</v>
      </c>
      <c r="M177" s="4" t="s">
        <v>372</v>
      </c>
      <c r="N177" s="145">
        <f>VLOOKUP(B:B,[6]master!$L$1:$AA$2596,16,0)</f>
        <v>44242</v>
      </c>
      <c r="O177" s="146">
        <f>VLOOKUP(B:B,[8]master!$L$1:$Z$65535,15,0)</f>
        <v>44242</v>
      </c>
      <c r="P177" s="146">
        <f>VLOOKUP(B:B,[8]retail!$A$1:$D$843,4,0)</f>
        <v>44243</v>
      </c>
      <c r="Q177" s="143">
        <f>VLOOKUP(B:B,[9]all!$D:$F,3,0)</f>
        <v>44242</v>
      </c>
      <c r="R177" s="6">
        <v>176</v>
      </c>
    </row>
    <row r="178" spans="1:18" ht="15" customHeight="1" x14ac:dyDescent="0.25">
      <c r="A178" s="4"/>
      <c r="B178" s="8" t="s">
        <v>2079</v>
      </c>
      <c r="C178" s="19" t="str">
        <f>VLOOKUP(B:B,[6]master!$L$1:$U$2065,10,0)</f>
        <v>03-DEL</v>
      </c>
      <c r="D178" s="138">
        <v>44204</v>
      </c>
      <c r="E178" s="138">
        <v>44268</v>
      </c>
      <c r="F178" s="114" t="s">
        <v>763</v>
      </c>
      <c r="G178" s="5" t="s">
        <v>764</v>
      </c>
      <c r="H178" s="5" t="s">
        <v>127</v>
      </c>
      <c r="I178" s="4" t="str">
        <f>VLOOKUP(H:H,[7]SUMMARY!B:C,2,0)</f>
        <v>AK</v>
      </c>
      <c r="J178" s="4" t="str">
        <f>VLOOKUP(K:K,[8]MODEL!$C$1:$F$65536,4,0)</f>
        <v>NIOS</v>
      </c>
      <c r="K178" s="5" t="s">
        <v>420</v>
      </c>
      <c r="L178" s="7" t="s">
        <v>52</v>
      </c>
      <c r="M178" s="5" t="s">
        <v>766</v>
      </c>
      <c r="N178" s="145">
        <f>VLOOKUP(B:B,[6]master!$L$1:$AA$2596,16,0)</f>
        <v>44277</v>
      </c>
      <c r="O178" s="146">
        <f>VLOOKUP(B:B,[8]master!$L$1:$Z$65535,15,0)</f>
        <v>44272</v>
      </c>
      <c r="P178" s="146">
        <f>VLOOKUP(B:B,[8]master!$L$1:$Y$65535,14,0)</f>
        <v>44273</v>
      </c>
      <c r="Q178" s="143">
        <f>VLOOKUP(B:B,[9]all!$D:$F,3,0)</f>
        <v>44273</v>
      </c>
      <c r="R178" s="6">
        <v>177</v>
      </c>
    </row>
    <row r="179" spans="1:18" ht="15" customHeight="1" x14ac:dyDescent="0.25">
      <c r="A179" s="4"/>
      <c r="B179" s="8" t="s">
        <v>1355</v>
      </c>
      <c r="C179" s="19" t="str">
        <f>VLOOKUP(B:B,[6]master!$L$1:$U$2065,10,0)</f>
        <v>02-del</v>
      </c>
      <c r="D179" s="138">
        <v>44204</v>
      </c>
      <c r="E179" s="138">
        <v>44230</v>
      </c>
      <c r="F179" s="5" t="s">
        <v>755</v>
      </c>
      <c r="G179" s="5" t="s">
        <v>756</v>
      </c>
      <c r="H179" s="5" t="s">
        <v>64</v>
      </c>
      <c r="I179" s="4" t="str">
        <f>VLOOKUP(H:H,[7]SUMMARY!B:C,2,0)</f>
        <v>RL</v>
      </c>
      <c r="J179" s="4" t="str">
        <f>VLOOKUP(K:K,[8]MODEL!$C$1:$F$65536,4,0)</f>
        <v>AURA</v>
      </c>
      <c r="K179" s="5" t="s">
        <v>58</v>
      </c>
      <c r="L179" s="7" t="s">
        <v>20</v>
      </c>
      <c r="M179" s="5" t="s">
        <v>757</v>
      </c>
      <c r="N179" s="145">
        <f>VLOOKUP(B:B,[6]master!$L$1:$AA$2596,16,0)</f>
        <v>44242</v>
      </c>
      <c r="O179" s="146">
        <f>VLOOKUP(B:B,[8]master!$L$1:$Z$65535,15,0)</f>
        <v>44238</v>
      </c>
      <c r="P179" s="146">
        <f>VLOOKUP(B:B,[8]retail!$A$1:$D$843,4,0)</f>
        <v>44239</v>
      </c>
      <c r="Q179" s="143">
        <f>VLOOKUP(B:B,[9]all!$D:$F,3,0)</f>
        <v>44238</v>
      </c>
      <c r="R179" s="6">
        <v>178</v>
      </c>
    </row>
    <row r="180" spans="1:18" s="12" customFormat="1" ht="15" customHeight="1" x14ac:dyDescent="0.25">
      <c r="A180" s="4"/>
      <c r="B180" s="5" t="s">
        <v>761</v>
      </c>
      <c r="C180" s="19" t="str">
        <f>VLOOKUP(B:B,[6]master!$L$1:$U$2065,10,0)</f>
        <v>1-del</v>
      </c>
      <c r="D180" s="138">
        <v>44204</v>
      </c>
      <c r="E180" s="138">
        <v>44204</v>
      </c>
      <c r="F180" s="5" t="s">
        <v>758</v>
      </c>
      <c r="G180" s="5" t="s">
        <v>759</v>
      </c>
      <c r="H180" s="5" t="s">
        <v>232</v>
      </c>
      <c r="I180" s="4" t="str">
        <f>VLOOKUP(H:H,[7]SUMMARY!B:C,2,0)</f>
        <v>NG</v>
      </c>
      <c r="J180" s="4" t="str">
        <f>VLOOKUP(K:K,[8]MODEL!$C$1:$F$65536,4,0)</f>
        <v>NIOS</v>
      </c>
      <c r="K180" s="5" t="s">
        <v>97</v>
      </c>
      <c r="L180" s="5" t="s">
        <v>52</v>
      </c>
      <c r="M180" s="5" t="s">
        <v>760</v>
      </c>
      <c r="N180" s="145">
        <f>VLOOKUP(B:B,[6]master!$L$1:$AA$2596,16,0)</f>
        <v>44217</v>
      </c>
      <c r="O180" s="146">
        <f>VLOOKUP(B:B,[8]master!$L$1:$Z$65535,15,0)</f>
        <v>44216</v>
      </c>
      <c r="P180" s="146">
        <f>VLOOKUP(B:B,[8]retail!$A$1:$D$91,4,0)</f>
        <v>44221</v>
      </c>
      <c r="Q180" s="143" t="str">
        <f>VLOOKUP(B:B,[8]master!$L$1:$AB$65535,17,0)</f>
        <v>by party</v>
      </c>
      <c r="R180" s="6">
        <v>179</v>
      </c>
    </row>
    <row r="181" spans="1:18" ht="15" customHeight="1" x14ac:dyDescent="0.25">
      <c r="A181" s="4"/>
      <c r="B181" s="8" t="s">
        <v>1134</v>
      </c>
      <c r="C181" s="19" t="str">
        <f>VLOOKUP(B:B,[6]master!$L$1:$U$2065,10,0)</f>
        <v>1-del</v>
      </c>
      <c r="D181" s="138">
        <v>44204</v>
      </c>
      <c r="E181" s="138">
        <v>44218</v>
      </c>
      <c r="F181" s="5" t="s">
        <v>752</v>
      </c>
      <c r="G181" s="5" t="s">
        <v>753</v>
      </c>
      <c r="H181" s="5" t="s">
        <v>32</v>
      </c>
      <c r="I181" s="4" t="str">
        <f>VLOOKUP(H:H,[7]SUMMARY!B:C,2,0)</f>
        <v>KA</v>
      </c>
      <c r="J181" s="4" t="str">
        <f>VLOOKUP(K:K,[8]MODEL!$C$1:$F$65536,4,0)</f>
        <v>New Creta</v>
      </c>
      <c r="K181" s="5" t="s">
        <v>19</v>
      </c>
      <c r="L181" s="5" t="s">
        <v>20</v>
      </c>
      <c r="M181" s="5" t="s">
        <v>754</v>
      </c>
      <c r="N181" s="145">
        <f>VLOOKUP(B:B,[6]master!$L$1:$AA$2596,16,0)</f>
        <v>44225</v>
      </c>
      <c r="O181" s="146">
        <f>VLOOKUP(B:B,[8]master!$L$1:$Z$65535,15,0)</f>
        <v>44223</v>
      </c>
      <c r="P181" s="146">
        <f>VLOOKUP(B:B,[8]retail!$A$1:$D$91,4,0)</f>
        <v>44224</v>
      </c>
      <c r="Q181" s="143">
        <f>VLOOKUP(B:B,[9]all!$D:$F,3,0)</f>
        <v>44223</v>
      </c>
      <c r="R181" s="6">
        <v>180</v>
      </c>
    </row>
    <row r="182" spans="1:18" ht="15" customHeight="1" x14ac:dyDescent="0.25">
      <c r="A182" s="4"/>
      <c r="B182" s="9" t="s">
        <v>808</v>
      </c>
      <c r="C182" s="19" t="str">
        <f>VLOOKUP(B:B,[6]master!$L$1:$U$2065,10,0)</f>
        <v>1-del</v>
      </c>
      <c r="D182" s="138">
        <v>44205</v>
      </c>
      <c r="E182" s="138">
        <v>44205</v>
      </c>
      <c r="F182" s="5" t="s">
        <v>793</v>
      </c>
      <c r="G182" s="5" t="s">
        <v>794</v>
      </c>
      <c r="H182" s="5" t="s">
        <v>137</v>
      </c>
      <c r="I182" s="4" t="str">
        <f>VLOOKUP(H:H,[7]SUMMARY!B:C,2,0)</f>
        <v>AK</v>
      </c>
      <c r="J182" s="4" t="str">
        <f>VLOOKUP(K:K,[8]MODEL!$C$1:$F$65536,4,0)</f>
        <v>NIOS</v>
      </c>
      <c r="K182" s="5" t="s">
        <v>51</v>
      </c>
      <c r="L182" s="5" t="s">
        <v>52</v>
      </c>
      <c r="M182" s="5" t="s">
        <v>796</v>
      </c>
      <c r="N182" s="145">
        <f>VLOOKUP(B:B,[6]master!$L$1:$AA$2596,16,0)</f>
        <v>44227</v>
      </c>
      <c r="O182" s="146">
        <f>VLOOKUP(B:B,[8]master!$L$1:$Z$65535,15,0)</f>
        <v>44218</v>
      </c>
      <c r="P182" s="146">
        <f>VLOOKUP(B:B,[8]retail!$A$1:$D$843,4,0)</f>
        <v>44228</v>
      </c>
      <c r="Q182" s="143">
        <f>VLOOKUP(B:B,[9]all!$D:$F,3,0)</f>
        <v>44223</v>
      </c>
      <c r="R182" s="6">
        <v>181</v>
      </c>
    </row>
    <row r="183" spans="1:18" ht="15" customHeight="1" x14ac:dyDescent="0.25">
      <c r="A183" s="4"/>
      <c r="B183" s="8" t="s">
        <v>1412</v>
      </c>
      <c r="C183" s="19" t="str">
        <f>VLOOKUP(B:B,[6]master!$L$1:$U$2065,10,0)</f>
        <v>02-del</v>
      </c>
      <c r="D183" s="138">
        <v>44205</v>
      </c>
      <c r="E183" s="138">
        <v>44233</v>
      </c>
      <c r="F183" s="5" t="s">
        <v>778</v>
      </c>
      <c r="G183" s="5" t="s">
        <v>779</v>
      </c>
      <c r="H183" s="5" t="s">
        <v>82</v>
      </c>
      <c r="I183" s="4" t="str">
        <f>VLOOKUP(H:H,[7]SUMMARY!B:C,2,0)</f>
        <v>KA</v>
      </c>
      <c r="J183" s="4" t="str">
        <f>VLOOKUP(K:K,[8]MODEL!$C$1:$F$65536,4,0)</f>
        <v>New Creta</v>
      </c>
      <c r="K183" s="5" t="s">
        <v>385</v>
      </c>
      <c r="L183" s="5" t="s">
        <v>20</v>
      </c>
      <c r="M183" s="5" t="s">
        <v>780</v>
      </c>
      <c r="N183" s="145">
        <f>VLOOKUP(B:B,[6]master!$L$1:$AA$2596,16,0)</f>
        <v>44245</v>
      </c>
      <c r="O183" s="146">
        <f>VLOOKUP(B:B,[8]master!$L$1:$Z$65535,15,0)</f>
        <v>44241</v>
      </c>
      <c r="P183" s="146">
        <f>VLOOKUP(B:B,[8]retail!$A$1:$D$843,4,0)</f>
        <v>44243</v>
      </c>
      <c r="Q183" s="143">
        <f>VLOOKUP(B:B,[9]all!$D:$F,3,0)</f>
        <v>44242</v>
      </c>
      <c r="R183" s="6">
        <v>182</v>
      </c>
    </row>
    <row r="184" spans="1:18" ht="15" customHeight="1" x14ac:dyDescent="0.25">
      <c r="A184" s="4"/>
      <c r="B184" s="8" t="s">
        <v>1067</v>
      </c>
      <c r="C184" s="19" t="str">
        <f>VLOOKUP(B:B,[6]master!$L$1:$U$2065,10,0)</f>
        <v>1-del</v>
      </c>
      <c r="D184" s="138">
        <v>44205</v>
      </c>
      <c r="E184" s="138">
        <v>44216</v>
      </c>
      <c r="F184" s="5" t="s">
        <v>775</v>
      </c>
      <c r="G184" s="5" t="s">
        <v>776</v>
      </c>
      <c r="H184" s="5" t="s">
        <v>57</v>
      </c>
      <c r="I184" s="4" t="str">
        <f>VLOOKUP(H:H,[7]SUMMARY!B:C,2,0)</f>
        <v>NG</v>
      </c>
      <c r="J184" s="4" t="str">
        <f>VLOOKUP(K:K,[8]MODEL!$C$1:$F$65536,4,0)</f>
        <v>NIOS</v>
      </c>
      <c r="K184" s="5" t="s">
        <v>97</v>
      </c>
      <c r="L184" s="5" t="s">
        <v>20</v>
      </c>
      <c r="M184" s="5" t="s">
        <v>777</v>
      </c>
      <c r="N184" s="145">
        <f>VLOOKUP(B:B,[6]master!$L$1:$AA$2596,16,0)</f>
        <v>44227</v>
      </c>
      <c r="O184" s="146">
        <f>VLOOKUP(B:B,[8]master!$L$1:$Z$65535,15,0)</f>
        <v>44224</v>
      </c>
      <c r="P184" s="146">
        <f>VLOOKUP(B:B,[8]retail!$A$1:$D$843,4,0)</f>
        <v>44228</v>
      </c>
      <c r="Q184" s="143">
        <f>VLOOKUP(B:B,[9]all!$D:$F,3,0)</f>
        <v>44224</v>
      </c>
      <c r="R184" s="6">
        <v>183</v>
      </c>
    </row>
    <row r="185" spans="1:18" ht="15" customHeight="1" x14ac:dyDescent="0.25">
      <c r="A185" s="4"/>
      <c r="B185" s="8" t="s">
        <v>898</v>
      </c>
      <c r="C185" s="19" t="str">
        <f>VLOOKUP(B:B,[6]master!$L$1:$U$2065,10,0)</f>
        <v>1-del</v>
      </c>
      <c r="D185" s="138">
        <v>44205</v>
      </c>
      <c r="E185" s="138">
        <v>44209</v>
      </c>
      <c r="F185" s="5" t="s">
        <v>800</v>
      </c>
      <c r="G185" s="5" t="s">
        <v>801</v>
      </c>
      <c r="H185" s="5" t="s">
        <v>175</v>
      </c>
      <c r="I185" s="4" t="str">
        <f>VLOOKUP(H:H,[7]SUMMARY!B:C,2,0)</f>
        <v>NG</v>
      </c>
      <c r="J185" s="4" t="str">
        <f>VLOOKUP(K:K,[8]MODEL!$C$1:$F$65536,4,0)</f>
        <v>AURA</v>
      </c>
      <c r="K185" s="5" t="s">
        <v>58</v>
      </c>
      <c r="L185" s="5" t="s">
        <v>20</v>
      </c>
      <c r="M185" s="5" t="s">
        <v>802</v>
      </c>
      <c r="N185" s="145">
        <f>VLOOKUP(B:B,[6]master!$L$1:$AA$2596,16,0)</f>
        <v>44220</v>
      </c>
      <c r="O185" s="146">
        <f>VLOOKUP(B:B,[8]master!$L$1:$Z$65535,15,0)</f>
        <v>44218</v>
      </c>
      <c r="P185" s="146">
        <f>VLOOKUP(B:B,[8]retail!$A$1:$D$843,4,0)</f>
        <v>44228</v>
      </c>
      <c r="Q185" s="143">
        <f>VLOOKUP(B:B,[9]all!$D:$F,3,0)</f>
        <v>44221</v>
      </c>
      <c r="R185" s="6">
        <v>184</v>
      </c>
    </row>
    <row r="186" spans="1:18" ht="15" customHeight="1" x14ac:dyDescent="0.25">
      <c r="A186" s="4" t="s">
        <v>1581</v>
      </c>
      <c r="B186" s="5" t="s">
        <v>630</v>
      </c>
      <c r="C186" s="19" t="s">
        <v>630</v>
      </c>
      <c r="D186" s="138">
        <v>44205</v>
      </c>
      <c r="E186" s="138">
        <v>44205</v>
      </c>
      <c r="F186" s="5" t="s">
        <v>784</v>
      </c>
      <c r="G186" s="5" t="s">
        <v>785</v>
      </c>
      <c r="H186" s="5" t="s">
        <v>57</v>
      </c>
      <c r="I186" s="4" t="str">
        <f>VLOOKUP(H:H,[7]SUMMARY!B:C,2,0)</f>
        <v>NG</v>
      </c>
      <c r="J186" s="4" t="str">
        <f>VLOOKUP(K:K,[8]MODEL!$C$1:$F$65536,4,0)</f>
        <v>Xcent</v>
      </c>
      <c r="K186" s="5" t="s">
        <v>161</v>
      </c>
      <c r="L186" s="5" t="s">
        <v>20</v>
      </c>
      <c r="M186" s="5" t="s">
        <v>786</v>
      </c>
      <c r="N186" s="145" t="s">
        <v>630</v>
      </c>
      <c r="O186" s="146" t="s">
        <v>630</v>
      </c>
      <c r="P186" s="145" t="s">
        <v>630</v>
      </c>
      <c r="Q186" s="145" t="s">
        <v>630</v>
      </c>
      <c r="R186" s="6">
        <v>185</v>
      </c>
    </row>
    <row r="187" spans="1:18" ht="15" customHeight="1" x14ac:dyDescent="0.25">
      <c r="A187" s="4"/>
      <c r="B187" s="83" t="s">
        <v>877</v>
      </c>
      <c r="C187" s="19" t="str">
        <f>VLOOKUP(B:B,[6]master!$L$1:$U$2065,10,0)</f>
        <v>1-del</v>
      </c>
      <c r="D187" s="138">
        <v>44205</v>
      </c>
      <c r="E187" s="138">
        <v>44205</v>
      </c>
      <c r="F187" s="5" t="s">
        <v>790</v>
      </c>
      <c r="G187" s="5" t="s">
        <v>791</v>
      </c>
      <c r="H187" s="5" t="s">
        <v>116</v>
      </c>
      <c r="I187" s="4" t="str">
        <f>VLOOKUP(H:H,[7]SUMMARY!B:C,2,0)</f>
        <v>NB</v>
      </c>
      <c r="J187" s="4" t="str">
        <f>VLOOKUP(K:K,[8]MODEL!$C$1:$F$65536,4,0)</f>
        <v>Venue</v>
      </c>
      <c r="K187" s="5" t="s">
        <v>117</v>
      </c>
      <c r="L187" s="5" t="s">
        <v>20</v>
      </c>
      <c r="M187" s="5" t="s">
        <v>792</v>
      </c>
      <c r="N187" s="145">
        <f>VLOOKUP(B:B,[6]master!$L$1:$AA$2596,16,0)</f>
        <v>44218</v>
      </c>
      <c r="O187" s="146">
        <f>VLOOKUP(B:B,[8]master!$L$1:$Z$65535,15,0)</f>
        <v>44214</v>
      </c>
      <c r="P187" s="146">
        <f>VLOOKUP(B:B,[8]retail!$A$1:$D$91,4,0)</f>
        <v>44216</v>
      </c>
      <c r="Q187" s="143">
        <f>VLOOKUP(B:B,[9]all!$D:$F,3,0)</f>
        <v>44215</v>
      </c>
      <c r="R187" s="6">
        <v>186</v>
      </c>
    </row>
    <row r="188" spans="1:18" ht="15" customHeight="1" x14ac:dyDescent="0.25">
      <c r="A188" s="4"/>
      <c r="B188" s="8" t="s">
        <v>1209</v>
      </c>
      <c r="C188" s="19" t="str">
        <f>VLOOKUP(B:B,[6]master!$L$1:$U$2065,10,0)</f>
        <v>02-del</v>
      </c>
      <c r="D188" s="138">
        <v>44205</v>
      </c>
      <c r="E188" s="138">
        <v>44224</v>
      </c>
      <c r="F188" s="5" t="s">
        <v>803</v>
      </c>
      <c r="G188" s="5" t="s">
        <v>804</v>
      </c>
      <c r="H188" s="5" t="s">
        <v>16</v>
      </c>
      <c r="I188" s="4" t="str">
        <f>VLOOKUP(H:H,[7]SUMMARY!B:C,2,0)</f>
        <v>AK</v>
      </c>
      <c r="J188" s="4" t="str">
        <f>VLOOKUP(K:K,[8]MODEL!$C$1:$F$65536,4,0)</f>
        <v>New Creta</v>
      </c>
      <c r="K188" s="5" t="s">
        <v>218</v>
      </c>
      <c r="L188" s="5" t="s">
        <v>20</v>
      </c>
      <c r="M188" s="5" t="s">
        <v>805</v>
      </c>
      <c r="N188" s="145">
        <f>VLOOKUP(B:B,[6]master!$L$1:$AA$2596,16,0)</f>
        <v>44234</v>
      </c>
      <c r="O188" s="146">
        <f>VLOOKUP(B:B,[8]master!$L$1:$Z$65535,15,0)</f>
        <v>44230</v>
      </c>
      <c r="P188" s="146">
        <f>VLOOKUP(B:B,[8]retail!$A$1:$D$843,4,0)</f>
        <v>44231</v>
      </c>
      <c r="Q188" s="143">
        <f>VLOOKUP(B:B,[9]all!$D:$F,3,0)</f>
        <v>44231</v>
      </c>
      <c r="R188" s="6">
        <v>187</v>
      </c>
    </row>
    <row r="189" spans="1:18" ht="15" customHeight="1" x14ac:dyDescent="0.25">
      <c r="A189" s="4"/>
      <c r="B189" s="9" t="s">
        <v>806</v>
      </c>
      <c r="C189" s="19" t="str">
        <f>VLOOKUP(B:B,[6]master!$L$1:$U$2065,10,0)</f>
        <v>1-del</v>
      </c>
      <c r="D189" s="138">
        <v>44205</v>
      </c>
      <c r="E189" s="138">
        <v>44205</v>
      </c>
      <c r="F189" s="5" t="s">
        <v>787</v>
      </c>
      <c r="G189" s="5" t="s">
        <v>788</v>
      </c>
      <c r="H189" s="5" t="s">
        <v>9</v>
      </c>
      <c r="I189" s="4" t="str">
        <f>VLOOKUP(H:H,[7]SUMMARY!B:C,2,0)</f>
        <v>NG</v>
      </c>
      <c r="J189" s="4" t="str">
        <f>VLOOKUP(K:K,[8]MODEL!$C$1:$F$65536,4,0)</f>
        <v>All New i20</v>
      </c>
      <c r="K189" s="5" t="s">
        <v>306</v>
      </c>
      <c r="L189" s="5" t="s">
        <v>438</v>
      </c>
      <c r="M189" s="5" t="s">
        <v>789</v>
      </c>
      <c r="N189" s="145">
        <f>VLOOKUP(B:B,[6]master!$L$1:$AA$2596,16,0)</f>
        <v>44212</v>
      </c>
      <c r="O189" s="146">
        <f>VLOOKUP(B:B,[8]master!$L$1:$Z$65535,15,0)</f>
        <v>44211</v>
      </c>
      <c r="P189" s="146">
        <f>VLOOKUP(B:B,[8]retail!$A$1:$D$91,4,0)</f>
        <v>44212</v>
      </c>
      <c r="Q189" s="143">
        <f>VLOOKUP(B:B,[9]all!$D:$F,3,0)</f>
        <v>44211</v>
      </c>
      <c r="R189" s="6">
        <v>188</v>
      </c>
    </row>
    <row r="190" spans="1:18" ht="15" customHeight="1" x14ac:dyDescent="0.25">
      <c r="A190" s="4"/>
      <c r="B190" s="8" t="s">
        <v>2168</v>
      </c>
      <c r="C190" s="19" t="str">
        <f>VLOOKUP(B:B,[6]master!$L$1:$U$2065,10,0)</f>
        <v>03-DEL</v>
      </c>
      <c r="D190" s="138">
        <v>44205</v>
      </c>
      <c r="E190" s="138">
        <v>44272</v>
      </c>
      <c r="F190" s="5" t="s">
        <v>797</v>
      </c>
      <c r="G190" s="5" t="s">
        <v>798</v>
      </c>
      <c r="H190" s="5" t="s">
        <v>57</v>
      </c>
      <c r="I190" s="4" t="str">
        <f>VLOOKUP(H:H,[7]SUMMARY!B:C,2,0)</f>
        <v>NG</v>
      </c>
      <c r="J190" s="4" t="str">
        <f>VLOOKUP(K:K,[8]MODEL!$C$1:$F$65536,4,0)</f>
        <v>New Creta</v>
      </c>
      <c r="K190" s="5" t="s">
        <v>391</v>
      </c>
      <c r="L190" s="7" t="s">
        <v>87</v>
      </c>
      <c r="M190" s="5" t="s">
        <v>799</v>
      </c>
      <c r="N190" s="145">
        <f>VLOOKUP(B:B,[6]master!$L$1:$AA$2596,16,0)</f>
        <v>44286</v>
      </c>
      <c r="O190" s="146">
        <f>VLOOKUP(B:B,[8]master!$L$1:$Z$65535,15,0)</f>
        <v>44277</v>
      </c>
      <c r="P190" s="146">
        <f>VLOOKUP(B:B,[8]master!$L$1:$Y$65535,14,0)</f>
        <v>44273</v>
      </c>
      <c r="Q190" s="143">
        <f>VLOOKUP(B:B,[9]all!$D:$F,3,0)</f>
        <v>44278</v>
      </c>
      <c r="R190" s="6">
        <v>189</v>
      </c>
    </row>
    <row r="191" spans="1:18" ht="15" customHeight="1" x14ac:dyDescent="0.25">
      <c r="A191" s="4"/>
      <c r="B191" s="8" t="s">
        <v>1390</v>
      </c>
      <c r="C191" s="19" t="str">
        <f>VLOOKUP(B:B,[6]master!$L$1:$U$2065,10,0)</f>
        <v>02-del</v>
      </c>
      <c r="D191" s="138">
        <v>44207</v>
      </c>
      <c r="E191" s="138">
        <v>44232</v>
      </c>
      <c r="F191" s="5" t="s">
        <v>820</v>
      </c>
      <c r="G191" s="5">
        <v>9011107222</v>
      </c>
      <c r="H191" s="5" t="s">
        <v>64</v>
      </c>
      <c r="I191" s="4" t="str">
        <f>VLOOKUP(H:H,[7]SUMMARY!B:C,2,0)</f>
        <v>RL</v>
      </c>
      <c r="J191" s="4" t="str">
        <f>VLOOKUP(K:K,[8]MODEL!$C$1:$F$65536,4,0)</f>
        <v>All New i20</v>
      </c>
      <c r="K191" s="9" t="s">
        <v>367</v>
      </c>
      <c r="L191" s="9" t="s">
        <v>438</v>
      </c>
      <c r="M191" s="5" t="s">
        <v>824</v>
      </c>
      <c r="N191" s="145">
        <f>VLOOKUP(B:B,[6]master!$L$1:$AA$2596,16,0)</f>
        <v>44241</v>
      </c>
      <c r="O191" s="146">
        <f>VLOOKUP(B:B,[8]master!$L$1:$Z$65535,15,0)</f>
        <v>44235</v>
      </c>
      <c r="P191" s="146">
        <f>VLOOKUP(B:B,[8]retail!$A$1:$D$843,4,0)</f>
        <v>44236</v>
      </c>
      <c r="Q191" s="143">
        <f>VLOOKUP(B:B,[9]all!$D:$F,3,0)</f>
        <v>44236</v>
      </c>
      <c r="R191" s="6">
        <v>190</v>
      </c>
    </row>
    <row r="192" spans="1:18" ht="15" customHeight="1" x14ac:dyDescent="0.25">
      <c r="A192" s="4"/>
      <c r="B192" s="8" t="s">
        <v>1778</v>
      </c>
      <c r="C192" s="19" t="str">
        <f>VLOOKUP(B:B,[6]master!$L$1:$U$2065,10,0)</f>
        <v>03-DEL</v>
      </c>
      <c r="D192" s="138">
        <v>44207</v>
      </c>
      <c r="E192" s="138">
        <v>44250</v>
      </c>
      <c r="F192" s="5" t="s">
        <v>835</v>
      </c>
      <c r="G192" s="5" t="s">
        <v>836</v>
      </c>
      <c r="H192" s="5" t="s">
        <v>127</v>
      </c>
      <c r="I192" s="4" t="str">
        <f>VLOOKUP(H:H,[7]SUMMARY!B:C,2,0)</f>
        <v>AK</v>
      </c>
      <c r="J192" s="4" t="str">
        <f>VLOOKUP(K:K,[8]MODEL!$C$1:$F$65536,4,0)</f>
        <v>NIOS</v>
      </c>
      <c r="K192" s="5" t="s">
        <v>51</v>
      </c>
      <c r="L192" s="5" t="s">
        <v>20</v>
      </c>
      <c r="M192" s="5" t="s">
        <v>767</v>
      </c>
      <c r="N192" s="145">
        <f>VLOOKUP(B:B,[6]master!$L$1:$AA$2596,16,0)</f>
        <v>44267</v>
      </c>
      <c r="O192" s="146">
        <f>VLOOKUP(B:B,[8]master!$L$1:$Z$65535,15,0)</f>
        <v>44267</v>
      </c>
      <c r="P192" s="146">
        <f>VLOOKUP(B:B,[8]master!$L$1:$Y$65535,14,0)</f>
        <v>44267</v>
      </c>
      <c r="Q192" s="143">
        <f>VLOOKUP(B:B,[9]all!$D:$F,3,0)</f>
        <v>44267</v>
      </c>
      <c r="R192" s="6">
        <v>191</v>
      </c>
    </row>
    <row r="193" spans="1:21" ht="15" customHeight="1" x14ac:dyDescent="0.25">
      <c r="A193" s="4"/>
      <c r="B193" s="83" t="s">
        <v>899</v>
      </c>
      <c r="C193" s="19" t="str">
        <f>VLOOKUP(B:B,[6]master!$L$1:$U$2065,10,0)</f>
        <v>1-del</v>
      </c>
      <c r="D193" s="138">
        <v>44207</v>
      </c>
      <c r="E193" s="138">
        <v>44209</v>
      </c>
      <c r="F193" s="5" t="s">
        <v>837</v>
      </c>
      <c r="G193" s="5" t="s">
        <v>769</v>
      </c>
      <c r="H193" s="5" t="s">
        <v>82</v>
      </c>
      <c r="I193" s="4" t="str">
        <f>VLOOKUP(H:H,[7]SUMMARY!B:C,2,0)</f>
        <v>KA</v>
      </c>
      <c r="J193" s="4" t="str">
        <f>VLOOKUP(K:K,[8]MODEL!$C$1:$F$65536,4,0)</f>
        <v>NIOS</v>
      </c>
      <c r="K193" s="5" t="s">
        <v>97</v>
      </c>
      <c r="L193" s="5" t="s">
        <v>52</v>
      </c>
      <c r="M193" s="5" t="s">
        <v>768</v>
      </c>
      <c r="N193" s="145">
        <f>VLOOKUP(B:B,[6]master!$L$1:$AA$2596,16,0)</f>
        <v>44216</v>
      </c>
      <c r="O193" s="146">
        <f>VLOOKUP(B:B,[8]master!$L$1:$Z$65535,15,0)</f>
        <v>44215</v>
      </c>
      <c r="P193" s="146">
        <f>VLOOKUP(B:B,[8]retail!$A$1:$D$91,4,0)</f>
        <v>44216</v>
      </c>
      <c r="Q193" s="143">
        <f>VLOOKUP(B:B,[9]all!$D:$F,3,0)</f>
        <v>44215</v>
      </c>
      <c r="R193" s="6">
        <v>192</v>
      </c>
    </row>
    <row r="194" spans="1:21" ht="15" customHeight="1" x14ac:dyDescent="0.25">
      <c r="A194" s="4" t="s">
        <v>1581</v>
      </c>
      <c r="B194" s="5" t="s">
        <v>630</v>
      </c>
      <c r="C194" s="19" t="s">
        <v>630</v>
      </c>
      <c r="D194" s="138">
        <v>44207</v>
      </c>
      <c r="E194" s="138">
        <v>44225</v>
      </c>
      <c r="F194" s="5" t="s">
        <v>813</v>
      </c>
      <c r="G194" s="5" t="s">
        <v>814</v>
      </c>
      <c r="H194" s="5" t="s">
        <v>25</v>
      </c>
      <c r="I194" s="4" t="str">
        <f>VLOOKUP(H:H,[7]SUMMARY!B:C,2,0)</f>
        <v>ML</v>
      </c>
      <c r="J194" s="4" t="str">
        <f>VLOOKUP(K:K,[8]MODEL!$C$1:$F$65536,4,0)</f>
        <v>NIOS</v>
      </c>
      <c r="K194" s="5" t="s">
        <v>51</v>
      </c>
      <c r="L194" s="5" t="s">
        <v>52</v>
      </c>
      <c r="M194" s="5" t="s">
        <v>812</v>
      </c>
      <c r="N194" s="145" t="s">
        <v>630</v>
      </c>
      <c r="O194" s="146" t="s">
        <v>630</v>
      </c>
      <c r="P194" s="145" t="s">
        <v>630</v>
      </c>
      <c r="Q194" s="145" t="s">
        <v>630</v>
      </c>
      <c r="R194" s="6">
        <v>193</v>
      </c>
    </row>
    <row r="195" spans="1:21" ht="15" customHeight="1" x14ac:dyDescent="0.25">
      <c r="A195" s="4"/>
      <c r="B195" s="9" t="s">
        <v>819</v>
      </c>
      <c r="C195" s="19" t="str">
        <f>VLOOKUP(B:B,[6]master!$L$1:$U$2065,10,0)</f>
        <v>1-del</v>
      </c>
      <c r="D195" s="138">
        <v>44207</v>
      </c>
      <c r="E195" s="138">
        <v>44207</v>
      </c>
      <c r="F195" s="5" t="s">
        <v>815</v>
      </c>
      <c r="G195" s="5" t="s">
        <v>816</v>
      </c>
      <c r="H195" s="27" t="s">
        <v>92</v>
      </c>
      <c r="I195" s="4" t="str">
        <f>VLOOKUP(H:H,[7]SUMMARY!B:C,2,0)</f>
        <v>ML</v>
      </c>
      <c r="J195" s="4" t="str">
        <f>VLOOKUP(K:K,[8]MODEL!$C$1:$F$65536,4,0)</f>
        <v>NIOS</v>
      </c>
      <c r="K195" s="5" t="s">
        <v>51</v>
      </c>
      <c r="L195" s="5" t="s">
        <v>20</v>
      </c>
      <c r="M195" s="5" t="s">
        <v>817</v>
      </c>
      <c r="N195" s="145">
        <f>VLOOKUP(B:B,[6]master!$L$1:$AA$2596,16,0)</f>
        <v>44213</v>
      </c>
      <c r="O195" s="146">
        <f>VLOOKUP(B:B,[8]master!$L$1:$Z$65535,15,0)</f>
        <v>44211</v>
      </c>
      <c r="P195" s="146">
        <f>VLOOKUP(B:B,[8]retail!$A$1:$D$91,4,0)</f>
        <v>44212</v>
      </c>
      <c r="Q195" s="143">
        <f>VLOOKUP(B:B,[9]all!$D:$F,3,0)</f>
        <v>44211</v>
      </c>
      <c r="R195" s="6">
        <v>194</v>
      </c>
    </row>
    <row r="196" spans="1:21" ht="15" customHeight="1" x14ac:dyDescent="0.25">
      <c r="A196" s="4"/>
      <c r="B196" s="9" t="s">
        <v>822</v>
      </c>
      <c r="C196" s="19" t="str">
        <f>VLOOKUP(B:B,[6]master!$L$1:$U$2065,10,0)</f>
        <v>1-del</v>
      </c>
      <c r="D196" s="138">
        <v>44207</v>
      </c>
      <c r="E196" s="138">
        <v>44207</v>
      </c>
      <c r="F196" s="5" t="s">
        <v>821</v>
      </c>
      <c r="G196" s="5">
        <v>7276742988</v>
      </c>
      <c r="H196" s="5" t="s">
        <v>132</v>
      </c>
      <c r="I196" s="4" t="str">
        <f>VLOOKUP(H:H,[7]SUMMARY!B:C,2,0)</f>
        <v>RL</v>
      </c>
      <c r="J196" s="4" t="str">
        <f>VLOOKUP(K:K,[8]MODEL!$C$1:$F$65536,4,0)</f>
        <v>Venue</v>
      </c>
      <c r="K196" s="9" t="s">
        <v>117</v>
      </c>
      <c r="L196" s="9" t="s">
        <v>74</v>
      </c>
      <c r="M196" s="5" t="s">
        <v>825</v>
      </c>
      <c r="N196" s="145">
        <f>VLOOKUP(B:B,[6]master!$L$1:$AA$2596,16,0)</f>
        <v>44212</v>
      </c>
      <c r="O196" s="146">
        <f>VLOOKUP(B:B,[8]master!$L$1:$Z$65535,15,0)</f>
        <v>44210</v>
      </c>
      <c r="P196" s="146">
        <f>VLOOKUP(B:B,[8]retail!$A$1:$D$91,4,0)</f>
        <v>44210</v>
      </c>
      <c r="Q196" s="143">
        <f>VLOOKUP(B:B,[9]all!$D:$F,3,0)</f>
        <v>44210</v>
      </c>
      <c r="R196" s="6">
        <v>195</v>
      </c>
    </row>
    <row r="197" spans="1:21" ht="15" customHeight="1" x14ac:dyDescent="0.25">
      <c r="A197" s="4"/>
      <c r="B197" s="86" t="s">
        <v>889</v>
      </c>
      <c r="C197" s="19" t="str">
        <f>VLOOKUP(B:B,[6]master!$L$1:$U$2065,10,0)</f>
        <v>02-del</v>
      </c>
      <c r="D197" s="138">
        <v>44207</v>
      </c>
      <c r="E197" s="138">
        <v>44218</v>
      </c>
      <c r="F197" s="5" t="s">
        <v>829</v>
      </c>
      <c r="G197" s="5" t="s">
        <v>830</v>
      </c>
      <c r="H197" s="5" t="s">
        <v>64</v>
      </c>
      <c r="I197" s="4" t="str">
        <f>VLOOKUP(H:H,[7]SUMMARY!B:C,2,0)</f>
        <v>RL</v>
      </c>
      <c r="J197" s="4" t="str">
        <f>VLOOKUP(K:K,[8]MODEL!$C$1:$F$65536,4,0)</f>
        <v>AURA</v>
      </c>
      <c r="K197" s="5" t="s">
        <v>58</v>
      </c>
      <c r="L197" s="5" t="s">
        <v>27</v>
      </c>
      <c r="M197" s="5" t="s">
        <v>831</v>
      </c>
      <c r="N197" s="145">
        <f>VLOOKUP(B:B,[6]master!$L$1:$AA$2596,16,0)</f>
        <v>44230</v>
      </c>
      <c r="O197" s="146">
        <f>VLOOKUP(B:B,[8]master!$L$1:$Z$65535,15,0)</f>
        <v>44223</v>
      </c>
      <c r="P197" s="146">
        <f>VLOOKUP(B:B,[8]retail!$A$1:$D$843,4,0)</f>
        <v>44229</v>
      </c>
      <c r="Q197" s="143">
        <f>VLOOKUP(B:B,[9]all!$D:$F,3,0)</f>
        <v>44224</v>
      </c>
      <c r="R197" s="6">
        <v>196</v>
      </c>
    </row>
    <row r="198" spans="1:21" ht="15" customHeight="1" x14ac:dyDescent="0.25">
      <c r="A198" s="4"/>
      <c r="B198" s="8" t="s">
        <v>1066</v>
      </c>
      <c r="C198" s="19" t="str">
        <f>VLOOKUP(B:B,[6]master!$L$1:$U$2065,10,0)</f>
        <v>02-del</v>
      </c>
      <c r="D198" s="138">
        <v>44207</v>
      </c>
      <c r="E198" s="138">
        <v>44216</v>
      </c>
      <c r="F198" s="5" t="s">
        <v>832</v>
      </c>
      <c r="G198" s="5" t="s">
        <v>833</v>
      </c>
      <c r="H198" s="5" t="s">
        <v>132</v>
      </c>
      <c r="I198" s="4" t="str">
        <f>VLOOKUP(H:H,[7]SUMMARY!B:C,2,0)</f>
        <v>RL</v>
      </c>
      <c r="J198" s="4" t="str">
        <f>VLOOKUP(K:K,[8]MODEL!$C$1:$F$65536,4,0)</f>
        <v>AURA</v>
      </c>
      <c r="K198" s="5" t="s">
        <v>58</v>
      </c>
      <c r="L198" s="5" t="s">
        <v>20</v>
      </c>
      <c r="M198" s="5" t="s">
        <v>834</v>
      </c>
      <c r="N198" s="145">
        <f>VLOOKUP(B:B,[6]master!$L$1:$AA$2596,16,0)</f>
        <v>44231</v>
      </c>
      <c r="O198" s="146">
        <f>VLOOKUP(B:B,[8]master!$L$1:$Z$65535,15,0)</f>
        <v>44226</v>
      </c>
      <c r="P198" s="146">
        <f>VLOOKUP(B:B,[8]retail!$A$1:$D$843,4,0)</f>
        <v>44229</v>
      </c>
      <c r="Q198" s="143">
        <f>VLOOKUP(B:B,[9]all!$D:$F,3,0)</f>
        <v>44226</v>
      </c>
      <c r="R198" s="6">
        <v>197</v>
      </c>
    </row>
    <row r="199" spans="1:21" ht="15" customHeight="1" x14ac:dyDescent="0.25">
      <c r="A199" s="4" t="s">
        <v>5</v>
      </c>
      <c r="B199" s="5" t="s">
        <v>319</v>
      </c>
      <c r="C199" s="19" t="e">
        <f>VLOOKUP(B:B,[6]master!$L$1:$U$2065,10,0)</f>
        <v>#N/A</v>
      </c>
      <c r="D199" s="138">
        <v>44207</v>
      </c>
      <c r="E199" s="138"/>
      <c r="F199" s="5" t="s">
        <v>826</v>
      </c>
      <c r="G199" s="5" t="s">
        <v>827</v>
      </c>
      <c r="H199" s="5" t="s">
        <v>132</v>
      </c>
      <c r="I199" s="4" t="str">
        <f>VLOOKUP(H:H,[7]SUMMARY!B:C,2,0)</f>
        <v>RL</v>
      </c>
      <c r="J199" s="4" t="str">
        <f>VLOOKUP(K:K,[8]MODEL!$C$1:$F$65536,4,0)</f>
        <v>New Creta</v>
      </c>
      <c r="K199" s="5" t="s">
        <v>223</v>
      </c>
      <c r="L199" s="5" t="s">
        <v>20</v>
      </c>
      <c r="M199" s="5" t="s">
        <v>828</v>
      </c>
      <c r="N199" s="145" t="e">
        <f>VLOOKUP(B:B,[8]master!$L$1:$AA$65535,16,0)</f>
        <v>#N/A</v>
      </c>
      <c r="O199" s="146" t="e">
        <f>VLOOKUP(F:F,'[7]T-RET'!A:B,2,0)</f>
        <v>#N/A</v>
      </c>
      <c r="P199" s="146" t="e">
        <f>VLOOKUP(B:B,[8]master!$L$1:$Y$65535,14,0)</f>
        <v>#N/A</v>
      </c>
      <c r="Q199" s="143" t="e">
        <f>VLOOKUP(B:B,[9]all!$D:$F,3,0)</f>
        <v>#N/A</v>
      </c>
      <c r="R199" s="6">
        <v>198</v>
      </c>
    </row>
    <row r="200" spans="1:21" ht="15" customHeight="1" x14ac:dyDescent="0.25">
      <c r="A200" s="4"/>
      <c r="B200" s="8" t="s">
        <v>1110</v>
      </c>
      <c r="C200" s="19" t="str">
        <f>VLOOKUP(B:B,[6]master!$L$1:$U$2065,10,0)</f>
        <v>1-del</v>
      </c>
      <c r="D200" s="138">
        <v>44207</v>
      </c>
      <c r="E200" s="138">
        <v>44217</v>
      </c>
      <c r="F200" s="5" t="s">
        <v>853</v>
      </c>
      <c r="G200" s="5" t="s">
        <v>854</v>
      </c>
      <c r="H200" s="5" t="s">
        <v>32</v>
      </c>
      <c r="I200" s="4" t="str">
        <f>VLOOKUP(H:H,[7]SUMMARY!B:C,2,0)</f>
        <v>KA</v>
      </c>
      <c r="J200" s="4" t="str">
        <f>VLOOKUP(K:K,[8]MODEL!$C$1:$F$65536,4,0)</f>
        <v>Venue</v>
      </c>
      <c r="K200" s="5" t="s">
        <v>166</v>
      </c>
      <c r="L200" s="5" t="s">
        <v>20</v>
      </c>
      <c r="M200" s="5" t="s">
        <v>852</v>
      </c>
      <c r="N200" s="145">
        <f>VLOOKUP(B:B,[6]master!$L$1:$AA$2596,16,0)</f>
        <v>44225</v>
      </c>
      <c r="O200" s="146">
        <f>VLOOKUP(B:B,[8]master!$L$1:$Z$65535,15,0)</f>
        <v>44221</v>
      </c>
      <c r="P200" s="146">
        <f>VLOOKUP(B:B,[8]retail!$A$1:$D$843,4,0)</f>
        <v>44228</v>
      </c>
      <c r="Q200" s="143">
        <f>VLOOKUP(B:B,[9]all!$D:$F,3,0)</f>
        <v>44221</v>
      </c>
      <c r="R200" s="6">
        <v>199</v>
      </c>
    </row>
    <row r="201" spans="1:21" ht="15" customHeight="1" x14ac:dyDescent="0.25">
      <c r="A201" s="4"/>
      <c r="B201" s="11" t="s">
        <v>910</v>
      </c>
      <c r="C201" s="19" t="str">
        <f>VLOOKUP(B:B,[6]master!$L$1:$U$2065,10,0)</f>
        <v>02-del</v>
      </c>
      <c r="D201" s="138">
        <v>44207</v>
      </c>
      <c r="E201" s="138">
        <v>44210</v>
      </c>
      <c r="F201" s="5" t="s">
        <v>840</v>
      </c>
      <c r="G201" s="5" t="s">
        <v>841</v>
      </c>
      <c r="H201" s="5" t="s">
        <v>116</v>
      </c>
      <c r="I201" s="4" t="str">
        <f>VLOOKUP(H:H,[7]SUMMARY!B:C,2,0)</f>
        <v>NB</v>
      </c>
      <c r="J201" s="4" t="str">
        <f>VLOOKUP(K:K,[8]MODEL!$C$1:$F$65536,4,0)</f>
        <v>Venue</v>
      </c>
      <c r="K201" s="7" t="s">
        <v>117</v>
      </c>
      <c r="L201" s="5" t="s">
        <v>74</v>
      </c>
      <c r="M201" s="5" t="s">
        <v>839</v>
      </c>
      <c r="N201" s="145">
        <f>VLOOKUP(B:B,[6]master!$L$1:$AA$2596,16,0)</f>
        <v>44242</v>
      </c>
      <c r="O201" s="146">
        <f>VLOOKUP(B:B,[8]master!$L$1:$Z$65535,15,0)</f>
        <v>44228</v>
      </c>
      <c r="P201" s="146">
        <f>VLOOKUP(B:B,[8]retail!$A$1:$D$843,4,0)</f>
        <v>44229</v>
      </c>
      <c r="Q201" s="143">
        <f>VLOOKUP(B:B,[9]all!$D:$F,3,0)</f>
        <v>44228</v>
      </c>
      <c r="R201" s="6">
        <v>200</v>
      </c>
    </row>
    <row r="202" spans="1:21" ht="15" customHeight="1" x14ac:dyDescent="0.25">
      <c r="A202" s="4" t="s">
        <v>5</v>
      </c>
      <c r="B202" s="5" t="s">
        <v>319</v>
      </c>
      <c r="C202" s="19" t="e">
        <f>VLOOKUP(B:B,[6]master!$L$1:$U$2065,10,0)</f>
        <v>#N/A</v>
      </c>
      <c r="D202" s="138">
        <v>44207</v>
      </c>
      <c r="E202" s="138"/>
      <c r="F202" s="5" t="s">
        <v>847</v>
      </c>
      <c r="G202" s="5" t="s">
        <v>848</v>
      </c>
      <c r="H202" s="5" t="s">
        <v>132</v>
      </c>
      <c r="I202" s="4" t="str">
        <f>VLOOKUP(H:H,[7]SUMMARY!B:C,2,0)</f>
        <v>RL</v>
      </c>
      <c r="J202" s="4" t="str">
        <f>VLOOKUP(K:K,[8]MODEL!$C$1:$F$65536,4,0)</f>
        <v>New Creta</v>
      </c>
      <c r="K202" s="5" t="s">
        <v>223</v>
      </c>
      <c r="L202" s="5" t="s">
        <v>20</v>
      </c>
      <c r="M202" s="5" t="s">
        <v>846</v>
      </c>
      <c r="N202" s="145" t="e">
        <f>VLOOKUP(B:B,[8]master!$L$1:$AA$65535,16,0)</f>
        <v>#N/A</v>
      </c>
      <c r="O202" s="146" t="e">
        <f>VLOOKUP(F:F,'[7]T-RET'!A:B,2,0)</f>
        <v>#N/A</v>
      </c>
      <c r="P202" s="146" t="e">
        <f>VLOOKUP(B:B,[8]master!$L$1:$Y$65535,14,0)</f>
        <v>#N/A</v>
      </c>
      <c r="Q202" s="143" t="e">
        <f>VLOOKUP(B:B,[9]all!$D:$F,3,0)</f>
        <v>#N/A</v>
      </c>
      <c r="R202" s="6">
        <v>201</v>
      </c>
    </row>
    <row r="203" spans="1:21" ht="15" customHeight="1" x14ac:dyDescent="0.25">
      <c r="A203" s="4"/>
      <c r="B203" s="8" t="s">
        <v>1109</v>
      </c>
      <c r="C203" s="19" t="str">
        <f>VLOOKUP(B:B,[6]master!$L$1:$U$2065,10,0)</f>
        <v>1-del</v>
      </c>
      <c r="D203" s="138">
        <v>44207</v>
      </c>
      <c r="E203" s="138">
        <v>44217</v>
      </c>
      <c r="F203" s="5" t="s">
        <v>850</v>
      </c>
      <c r="G203" s="5" t="s">
        <v>851</v>
      </c>
      <c r="H203" s="5" t="s">
        <v>116</v>
      </c>
      <c r="I203" s="4" t="str">
        <f>VLOOKUP(H:H,[7]SUMMARY!B:C,2,0)</f>
        <v>NB</v>
      </c>
      <c r="J203" s="4" t="str">
        <f>VLOOKUP(K:K,[8]MODEL!$C$1:$F$65536,4,0)</f>
        <v>Venue</v>
      </c>
      <c r="K203" s="5" t="s">
        <v>166</v>
      </c>
      <c r="L203" s="5" t="s">
        <v>20</v>
      </c>
      <c r="M203" s="5" t="s">
        <v>849</v>
      </c>
      <c r="N203" s="145">
        <f>VLOOKUP(B:B,[6]master!$L$1:$AA$2596,16,0)</f>
        <v>44224</v>
      </c>
      <c r="O203" s="146">
        <f>VLOOKUP(B:B,[8]master!$L$1:$Z$65535,15,0)</f>
        <v>44223</v>
      </c>
      <c r="P203" s="146">
        <f>VLOOKUP(B:B,[8]retail!$A$1:$D$843,4,0)</f>
        <v>44228</v>
      </c>
      <c r="Q203" s="143">
        <f>VLOOKUP(B:B,[9]all!$D:$F,3,0)</f>
        <v>44224</v>
      </c>
      <c r="R203" s="6">
        <v>202</v>
      </c>
    </row>
    <row r="204" spans="1:21" ht="15" customHeight="1" x14ac:dyDescent="0.25">
      <c r="A204" s="4"/>
      <c r="B204" s="9" t="s">
        <v>781</v>
      </c>
      <c r="C204" s="19" t="str">
        <f>VLOOKUP(B:B,[6]master!$L$1:$U$2065,10,0)</f>
        <v>1-del</v>
      </c>
      <c r="D204" s="138">
        <v>44208</v>
      </c>
      <c r="E204" s="138">
        <v>44212</v>
      </c>
      <c r="F204" s="5" t="s">
        <v>871</v>
      </c>
      <c r="G204" s="5" t="s">
        <v>872</v>
      </c>
      <c r="H204" s="5" t="s">
        <v>37</v>
      </c>
      <c r="I204" s="4" t="str">
        <f>VLOOKUP(H:H,[7]SUMMARY!B:C,2,0)</f>
        <v>KA</v>
      </c>
      <c r="J204" s="4" t="str">
        <f>VLOOKUP(K:K,[8]MODEL!$C$1:$F$65536,4,0)</f>
        <v>AURA</v>
      </c>
      <c r="K204" s="5" t="s">
        <v>58</v>
      </c>
      <c r="L204" s="5" t="s">
        <v>87</v>
      </c>
      <c r="M204" s="5" t="s">
        <v>845</v>
      </c>
      <c r="N204" s="145">
        <f>VLOOKUP(B:B,[6]master!$L$1:$AA$2596,16,0)</f>
        <v>44214</v>
      </c>
      <c r="O204" s="146">
        <f>VLOOKUP(B:B,[8]master!$L$1:$Z$65535,15,0)</f>
        <v>44212</v>
      </c>
      <c r="P204" s="146">
        <f>VLOOKUP(B:B,[8]retail!$A$1:$D$91,4,0)</f>
        <v>44216</v>
      </c>
      <c r="Q204" s="143" t="str">
        <f>VLOOKUP(B:B,[8]master!$L$1:$AB$65535,17,0)</f>
        <v>by party</v>
      </c>
      <c r="R204" s="6">
        <v>203</v>
      </c>
    </row>
    <row r="205" spans="1:21" ht="15" customHeight="1" x14ac:dyDescent="0.25">
      <c r="A205" s="4"/>
      <c r="B205" s="83" t="s">
        <v>1168</v>
      </c>
      <c r="C205" s="19" t="str">
        <f>VLOOKUP(B:B,[6]master!$L$1:$U$2065,10,0)</f>
        <v>03-DEL</v>
      </c>
      <c r="D205" s="138">
        <v>44208</v>
      </c>
      <c r="E205" s="138">
        <v>44208</v>
      </c>
      <c r="F205" s="5" t="s">
        <v>1289</v>
      </c>
      <c r="G205" s="5" t="s">
        <v>838</v>
      </c>
      <c r="H205" s="5" t="s">
        <v>686</v>
      </c>
      <c r="I205" s="4" t="str">
        <f>VLOOKUP(H:H,[7]SUMMARY!B:C,2,0)</f>
        <v>KA</v>
      </c>
      <c r="J205" s="4" t="str">
        <f>VLOOKUP(K:K,[8]MODEL!$C$1:$F$65536,4,0)</f>
        <v>Venue</v>
      </c>
      <c r="K205" s="5" t="s">
        <v>117</v>
      </c>
      <c r="L205" s="5" t="s">
        <v>20</v>
      </c>
      <c r="M205" s="5" t="s">
        <v>873</v>
      </c>
      <c r="N205" s="145">
        <f>VLOOKUP(B:B,[6]master!$L$1:$AA$2596,16,0)</f>
        <v>44261</v>
      </c>
      <c r="O205" s="146">
        <v>44252</v>
      </c>
      <c r="P205" s="146">
        <f>VLOOKUP(B:B,[8]master!$L$1:$Y$65535,14,0)</f>
        <v>44260</v>
      </c>
      <c r="Q205" s="143">
        <f>VLOOKUP(B:B,[9]all!$D:$F,3,0)</f>
        <v>44253</v>
      </c>
      <c r="R205" s="6">
        <v>204</v>
      </c>
      <c r="U205" s="15">
        <v>736178</v>
      </c>
    </row>
    <row r="206" spans="1:21" ht="15" customHeight="1" x14ac:dyDescent="0.25">
      <c r="A206" s="4"/>
      <c r="B206" s="8" t="s">
        <v>1354</v>
      </c>
      <c r="C206" s="19" t="str">
        <f>VLOOKUP(B:B,[6]master!$L$1:$U$2065,10,0)</f>
        <v>02-del</v>
      </c>
      <c r="D206" s="138">
        <v>44208</v>
      </c>
      <c r="E206" s="138">
        <v>44230</v>
      </c>
      <c r="F206" s="5" t="s">
        <v>868</v>
      </c>
      <c r="G206" s="5" t="s">
        <v>869</v>
      </c>
      <c r="H206" s="27" t="s">
        <v>92</v>
      </c>
      <c r="I206" s="4" t="str">
        <f>VLOOKUP(H:H,[7]SUMMARY!B:C,2,0)</f>
        <v>ML</v>
      </c>
      <c r="J206" s="4" t="str">
        <f>VLOOKUP(K:K,[8]MODEL!$C$1:$F$65536,4,0)</f>
        <v>New Creta</v>
      </c>
      <c r="K206" s="5" t="s">
        <v>218</v>
      </c>
      <c r="L206" s="5" t="s">
        <v>20</v>
      </c>
      <c r="M206" s="5" t="s">
        <v>870</v>
      </c>
      <c r="N206" s="145">
        <f>VLOOKUP(B:B,[6]master!$L$1:$AA$2596,16,0)</f>
        <v>44240</v>
      </c>
      <c r="O206" s="146">
        <f>VLOOKUP(B:B,[8]master!$L$1:$Z$65535,15,0)</f>
        <v>44236</v>
      </c>
      <c r="P206" s="146">
        <f>VLOOKUP(B:B,[8]retail!$A$1:$D$843,4,0)</f>
        <v>44236</v>
      </c>
      <c r="Q206" s="143">
        <f>VLOOKUP(B:B,[9]all!$D:$F,3,0)</f>
        <v>44236</v>
      </c>
      <c r="R206" s="6">
        <v>205</v>
      </c>
    </row>
    <row r="207" spans="1:21" ht="15" customHeight="1" x14ac:dyDescent="0.25">
      <c r="A207" s="4" t="s">
        <v>1581</v>
      </c>
      <c r="B207" s="5" t="s">
        <v>630</v>
      </c>
      <c r="C207" s="19" t="s">
        <v>630</v>
      </c>
      <c r="D207" s="138">
        <v>44208</v>
      </c>
      <c r="E207" s="138">
        <v>44218</v>
      </c>
      <c r="F207" s="5" t="s">
        <v>865</v>
      </c>
      <c r="G207" s="5" t="s">
        <v>866</v>
      </c>
      <c r="H207" s="5" t="s">
        <v>16</v>
      </c>
      <c r="I207" s="4" t="str">
        <f>VLOOKUP(H:H,[7]SUMMARY!B:C,2,0)</f>
        <v>AK</v>
      </c>
      <c r="J207" s="4" t="str">
        <f>VLOOKUP(K:K,[8]MODEL!$C$1:$F$65536,4,0)</f>
        <v>All New i20</v>
      </c>
      <c r="K207" s="5" t="s">
        <v>39</v>
      </c>
      <c r="L207" s="5" t="s">
        <v>438</v>
      </c>
      <c r="M207" s="5" t="s">
        <v>867</v>
      </c>
      <c r="N207" s="145" t="s">
        <v>630</v>
      </c>
      <c r="O207" s="146" t="s">
        <v>630</v>
      </c>
      <c r="P207" s="145" t="s">
        <v>630</v>
      </c>
      <c r="Q207" s="145" t="s">
        <v>630</v>
      </c>
      <c r="R207" s="6">
        <v>206</v>
      </c>
    </row>
    <row r="208" spans="1:21" ht="15" customHeight="1" x14ac:dyDescent="0.25">
      <c r="A208" s="4"/>
      <c r="B208" s="5" t="s">
        <v>2077</v>
      </c>
      <c r="C208" s="19" t="str">
        <f>VLOOKUP(B:B,[6]master!$L$1:$U$2065,10,0)</f>
        <v>03-DEL</v>
      </c>
      <c r="D208" s="138">
        <v>44208</v>
      </c>
      <c r="E208" s="138">
        <v>44271</v>
      </c>
      <c r="F208" s="5" t="s">
        <v>874</v>
      </c>
      <c r="G208" s="5" t="s">
        <v>875</v>
      </c>
      <c r="H208" s="5" t="s">
        <v>64</v>
      </c>
      <c r="I208" s="4" t="str">
        <f>VLOOKUP(H:H,[7]SUMMARY!B:C,2,0)</f>
        <v>RL</v>
      </c>
      <c r="J208" s="4" t="str">
        <f>VLOOKUP(K:K,[8]MODEL!$C$1:$F$65536,4,0)</f>
        <v>New Creta</v>
      </c>
      <c r="K208" s="7" t="s">
        <v>340</v>
      </c>
      <c r="L208" s="5" t="s">
        <v>11</v>
      </c>
      <c r="M208" s="5" t="s">
        <v>876</v>
      </c>
      <c r="N208" s="145">
        <f>VLOOKUP(B:B,[6]master!$L$1:$AA$2596,16,0)</f>
        <v>44280</v>
      </c>
      <c r="O208" s="146">
        <f>VLOOKUP(B:B,[8]master!$L$1:$Z$65535,15,0)</f>
        <v>44271</v>
      </c>
      <c r="P208" s="146">
        <f>VLOOKUP(B:B,[8]master!$L$1:$Y$65535,14,0)</f>
        <v>44272</v>
      </c>
      <c r="Q208" s="143">
        <f>VLOOKUP(B:B,[9]all!$D:$F,3,0)</f>
        <v>44272</v>
      </c>
      <c r="R208" s="6">
        <v>207</v>
      </c>
    </row>
    <row r="209" spans="1:18" ht="15" customHeight="1" x14ac:dyDescent="0.25">
      <c r="A209" s="4"/>
      <c r="B209" s="8" t="s">
        <v>2479</v>
      </c>
      <c r="C209" s="19" t="str">
        <f>VLOOKUP(B:B,[6]master!$L$1:$U$2065,10,0)</f>
        <v>04-DEL</v>
      </c>
      <c r="D209" s="138">
        <v>44208</v>
      </c>
      <c r="E209" s="138">
        <v>44289</v>
      </c>
      <c r="F209" s="5" t="s">
        <v>862</v>
      </c>
      <c r="G209" s="5" t="s">
        <v>863</v>
      </c>
      <c r="H209" s="5" t="s">
        <v>132</v>
      </c>
      <c r="I209" s="4" t="str">
        <f>VLOOKUP(H:H,[7]SUMMARY!B:C,2,0)</f>
        <v>RL</v>
      </c>
      <c r="J209" s="4" t="str">
        <f>VLOOKUP(K:K,[8]MODEL!$C$1:$F$65536,4,0)</f>
        <v>New Creta</v>
      </c>
      <c r="K209" s="5" t="s">
        <v>223</v>
      </c>
      <c r="L209" s="5" t="s">
        <v>20</v>
      </c>
      <c r="M209" s="5" t="s">
        <v>864</v>
      </c>
      <c r="N209" s="145">
        <f>VLOOKUP(B:B,[8]master!$L$1:$AA$65535,16,0)</f>
        <v>44299</v>
      </c>
      <c r="O209" s="146">
        <f>VLOOKUP(B:B,[8]master!$L$1:$Z$65535,15,0)</f>
        <v>44294</v>
      </c>
      <c r="P209" s="146">
        <f>VLOOKUP(B:B,[8]master!$L$1:$Y$65535,14,0)</f>
        <v>44295</v>
      </c>
      <c r="Q209" s="143">
        <f>VLOOKUP(B:B,[9]all!$D:$F,3,0)</f>
        <v>44294</v>
      </c>
      <c r="R209" s="6">
        <v>208</v>
      </c>
    </row>
    <row r="210" spans="1:18" ht="15" customHeight="1" x14ac:dyDescent="0.25">
      <c r="A210" s="4" t="s">
        <v>5</v>
      </c>
      <c r="B210" s="5" t="s">
        <v>319</v>
      </c>
      <c r="C210" s="19" t="e">
        <f>VLOOKUP(B:B,[6]master!$L$1:$U$2065,10,0)</f>
        <v>#N/A</v>
      </c>
      <c r="D210" s="138">
        <v>44209</v>
      </c>
      <c r="E210" s="138"/>
      <c r="F210" s="11" t="s">
        <v>900</v>
      </c>
      <c r="G210" s="11" t="s">
        <v>901</v>
      </c>
      <c r="H210" s="11" t="s">
        <v>686</v>
      </c>
      <c r="I210" s="4" t="str">
        <f>VLOOKUP(H:H,[7]SUMMARY!B:C,2,0)</f>
        <v>KA</v>
      </c>
      <c r="J210" s="4" t="str">
        <f>VLOOKUP(K:K,[8]MODEL!$C$1:$F$65536,4,0)</f>
        <v>New Creta</v>
      </c>
      <c r="K210" s="11" t="s">
        <v>223</v>
      </c>
      <c r="L210" s="11" t="s">
        <v>20</v>
      </c>
      <c r="M210" s="11" t="s">
        <v>902</v>
      </c>
      <c r="N210" s="145" t="e">
        <f>VLOOKUP(B:B,[8]master!$L$1:$AA$65535,16,0)</f>
        <v>#N/A</v>
      </c>
      <c r="O210" s="146" t="e">
        <f>VLOOKUP(F:F,'[7]T-RET'!A:B,2,0)</f>
        <v>#N/A</v>
      </c>
      <c r="P210" s="146" t="e">
        <f>VLOOKUP(B:B,[8]master!$L$1:$Y$65535,14,0)</f>
        <v>#N/A</v>
      </c>
      <c r="Q210" s="143" t="e">
        <f>VLOOKUP(B:B,[9]all!$D:$F,3,0)</f>
        <v>#N/A</v>
      </c>
      <c r="R210" s="6">
        <v>209</v>
      </c>
    </row>
    <row r="211" spans="1:18" ht="15" customHeight="1" x14ac:dyDescent="0.25">
      <c r="A211" s="4"/>
      <c r="B211" s="83" t="s">
        <v>906</v>
      </c>
      <c r="C211" s="19" t="str">
        <f>VLOOKUP(B:B,[6]master!$L$1:$U$2065,10,0)</f>
        <v>1-del</v>
      </c>
      <c r="D211" s="138">
        <v>44209</v>
      </c>
      <c r="E211" s="138">
        <v>44209</v>
      </c>
      <c r="F211" s="11" t="s">
        <v>903</v>
      </c>
      <c r="G211" s="11" t="s">
        <v>904</v>
      </c>
      <c r="H211" s="11" t="s">
        <v>132</v>
      </c>
      <c r="I211" s="4" t="str">
        <f>VLOOKUP(H:H,[7]SUMMARY!B:C,2,0)</f>
        <v>RL</v>
      </c>
      <c r="J211" s="4" t="str">
        <f>VLOOKUP(K:K,[8]MODEL!$C$1:$F$65536,4,0)</f>
        <v>Venue</v>
      </c>
      <c r="K211" s="11" t="s">
        <v>117</v>
      </c>
      <c r="L211" s="11" t="s">
        <v>20</v>
      </c>
      <c r="M211" s="11" t="s">
        <v>905</v>
      </c>
      <c r="N211" s="145">
        <f>VLOOKUP(B:B,[6]master!$L$1:$AA$2596,16,0)</f>
        <v>44217</v>
      </c>
      <c r="O211" s="146">
        <f>VLOOKUP(B:B,[8]master!$L$1:$Z$65535,15,0)</f>
        <v>44214</v>
      </c>
      <c r="P211" s="146">
        <f>VLOOKUP(B:B,[8]retail!$A$1:$D$91,4,0)</f>
        <v>44216</v>
      </c>
      <c r="Q211" s="143">
        <f>VLOOKUP(B:B,[9]all!$D:$F,3,0)</f>
        <v>44215</v>
      </c>
      <c r="R211" s="6">
        <v>210</v>
      </c>
    </row>
    <row r="212" spans="1:18" ht="15" customHeight="1" x14ac:dyDescent="0.25">
      <c r="A212" s="4"/>
      <c r="B212" s="9" t="s">
        <v>943</v>
      </c>
      <c r="C212" s="19" t="str">
        <f>VLOOKUP(B:B,[6]master!$L$1:$U$2065,10,0)</f>
        <v>02-del</v>
      </c>
      <c r="D212" s="138">
        <v>44210</v>
      </c>
      <c r="E212" s="138">
        <v>44211</v>
      </c>
      <c r="F212" s="11" t="s">
        <v>929</v>
      </c>
      <c r="G212" s="11" t="s">
        <v>879</v>
      </c>
      <c r="H212" s="11" t="s">
        <v>725</v>
      </c>
      <c r="I212" s="18" t="str">
        <f>VLOOKUP(H:H,[7]SUMMARY!B:C,2,0)</f>
        <v>NB</v>
      </c>
      <c r="J212" s="4" t="str">
        <f>VLOOKUP(K:K,[8]MODEL!$C$1:$F$65536,4,0)</f>
        <v>NIOS</v>
      </c>
      <c r="K212" s="11" t="s">
        <v>51</v>
      </c>
      <c r="L212" s="11" t="s">
        <v>20</v>
      </c>
      <c r="M212" s="11" t="s">
        <v>878</v>
      </c>
      <c r="N212" s="145">
        <f>VLOOKUP(B:B,[6]master!$L$1:$AA$2596,16,0)</f>
        <v>44228</v>
      </c>
      <c r="O212" s="146">
        <f>VLOOKUP(B:B,[8]master!$L$1:$Z$65535,15,0)</f>
        <v>44223</v>
      </c>
      <c r="P212" s="146">
        <f>VLOOKUP(B:B,[8]retail!$A$1:$D$843,4,0)</f>
        <v>44229</v>
      </c>
      <c r="Q212" s="143">
        <f>VLOOKUP(B:B,[9]all!$D:$F,3,0)</f>
        <v>44223</v>
      </c>
      <c r="R212" s="6">
        <v>211</v>
      </c>
    </row>
    <row r="213" spans="1:18" ht="15" customHeight="1" x14ac:dyDescent="0.25">
      <c r="A213" s="4"/>
      <c r="B213" s="8" t="s">
        <v>1336</v>
      </c>
      <c r="C213" s="19" t="str">
        <f>VLOOKUP(B:B,[6]master!$L$1:$U$2065,10,0)</f>
        <v>02-del</v>
      </c>
      <c r="D213" s="138">
        <v>44210</v>
      </c>
      <c r="E213" s="138">
        <v>44229</v>
      </c>
      <c r="F213" s="11" t="s">
        <v>930</v>
      </c>
      <c r="G213" s="11" t="s">
        <v>888</v>
      </c>
      <c r="H213" s="11" t="s">
        <v>82</v>
      </c>
      <c r="I213" s="4" t="str">
        <f>VLOOKUP(H:H,[7]SUMMARY!B:C,2,0)</f>
        <v>KA</v>
      </c>
      <c r="J213" s="4" t="str">
        <f>VLOOKUP(K:K,[8]MODEL!$C$1:$F$65536,4,0)</f>
        <v>Venue</v>
      </c>
      <c r="K213" s="11" t="s">
        <v>166</v>
      </c>
      <c r="L213" s="11" t="s">
        <v>20</v>
      </c>
      <c r="M213" s="11" t="s">
        <v>887</v>
      </c>
      <c r="N213" s="145">
        <f>VLOOKUP(B:B,[6]master!$L$1:$AA$2596,16,0)</f>
        <v>44239</v>
      </c>
      <c r="O213" s="146">
        <f>VLOOKUP(B:B,[8]master!$L$1:$Z$65535,15,0)</f>
        <v>44233</v>
      </c>
      <c r="P213" s="146">
        <f>VLOOKUP(B:B,[8]retail!$A$1:$D$843,4,0)</f>
        <v>44236</v>
      </c>
      <c r="Q213" s="143">
        <f>VLOOKUP(B:B,[9]all!$D:$F,3,0)</f>
        <v>44236</v>
      </c>
      <c r="R213" s="6">
        <v>212</v>
      </c>
    </row>
    <row r="214" spans="1:18" ht="15" customHeight="1" x14ac:dyDescent="0.25">
      <c r="A214" s="4"/>
      <c r="B214" s="11" t="s">
        <v>1536</v>
      </c>
      <c r="C214" s="19" t="str">
        <f>VLOOKUP(B:B,[6]master!$L$1:$U$2065,10,0)</f>
        <v>02-del</v>
      </c>
      <c r="D214" s="138">
        <v>44210</v>
      </c>
      <c r="E214" s="138">
        <v>44237</v>
      </c>
      <c r="F214" s="11" t="s">
        <v>922</v>
      </c>
      <c r="G214" s="11" t="s">
        <v>923</v>
      </c>
      <c r="H214" s="11" t="s">
        <v>16</v>
      </c>
      <c r="I214" s="4" t="str">
        <f>VLOOKUP(H:H,[7]SUMMARY!B:C,2,0)</f>
        <v>AK</v>
      </c>
      <c r="J214" s="4" t="str">
        <f>VLOOKUP(K:K,[8]MODEL!$C$1:$F$65536,4,0)</f>
        <v>NIOS</v>
      </c>
      <c r="K214" s="11" t="s">
        <v>420</v>
      </c>
      <c r="L214" s="11" t="s">
        <v>52</v>
      </c>
      <c r="M214" s="11" t="s">
        <v>924</v>
      </c>
      <c r="N214" s="145">
        <f>VLOOKUP(B:B,[6]master!$L$1:$AA$2596,16,0)</f>
        <v>44246</v>
      </c>
      <c r="O214" s="146">
        <f>VLOOKUP(B:B,[8]master!$L$1:$Z$65535,15,0)</f>
        <v>44241</v>
      </c>
      <c r="P214" s="146">
        <f>VLOOKUP(B:B,[8]retail!$A$1:$D$843,4,0)</f>
        <v>44247</v>
      </c>
      <c r="Q214" s="143">
        <f>VLOOKUP(B:B,[9]all!$D:$F,3,0)</f>
        <v>44244</v>
      </c>
      <c r="R214" s="6">
        <v>213</v>
      </c>
    </row>
    <row r="215" spans="1:18" ht="15" customHeight="1" x14ac:dyDescent="0.25">
      <c r="A215" s="4"/>
      <c r="B215" s="8" t="s">
        <v>945</v>
      </c>
      <c r="C215" s="19" t="str">
        <f>VLOOKUP(B:B,[6]master!$L$1:$U$2065,10,0)</f>
        <v>1-del</v>
      </c>
      <c r="D215" s="138">
        <v>44210</v>
      </c>
      <c r="E215" s="138">
        <v>44212</v>
      </c>
      <c r="F215" s="11" t="s">
        <v>925</v>
      </c>
      <c r="G215" s="11" t="s">
        <v>926</v>
      </c>
      <c r="H215" s="11" t="s">
        <v>82</v>
      </c>
      <c r="I215" s="4" t="str">
        <f>VLOOKUP(H:H,[7]SUMMARY!B:C,2,0)</f>
        <v>KA</v>
      </c>
      <c r="J215" s="4" t="str">
        <f>VLOOKUP(K:K,[8]MODEL!$C$1:$F$65536,4,0)</f>
        <v>NIOS</v>
      </c>
      <c r="K215" s="11" t="s">
        <v>155</v>
      </c>
      <c r="L215" s="11" t="s">
        <v>27</v>
      </c>
      <c r="M215" s="11" t="s">
        <v>927</v>
      </c>
      <c r="N215" s="145">
        <f>VLOOKUP(B:B,[6]master!$L$1:$AA$2596,16,0)</f>
        <v>44224</v>
      </c>
      <c r="O215" s="146">
        <f>VLOOKUP(B:B,[8]master!$L$1:$Z$65535,15,0)</f>
        <v>44223</v>
      </c>
      <c r="P215" s="146">
        <f>VLOOKUP(B:B,[8]retail!$A$1:$D$843,4,0)</f>
        <v>44228</v>
      </c>
      <c r="Q215" s="143">
        <f>VLOOKUP(B:B,[9]all!$D:$F,3,0)</f>
        <v>44223</v>
      </c>
      <c r="R215" s="6">
        <v>214</v>
      </c>
    </row>
    <row r="216" spans="1:18" ht="15" customHeight="1" x14ac:dyDescent="0.25">
      <c r="A216" s="4" t="s">
        <v>1581</v>
      </c>
      <c r="B216" s="5" t="s">
        <v>630</v>
      </c>
      <c r="C216" s="19" t="s">
        <v>630</v>
      </c>
      <c r="D216" s="138">
        <v>44210</v>
      </c>
      <c r="E216" s="138">
        <v>44255</v>
      </c>
      <c r="F216" s="11" t="s">
        <v>935</v>
      </c>
      <c r="G216" s="11" t="s">
        <v>936</v>
      </c>
      <c r="H216" s="11" t="s">
        <v>50</v>
      </c>
      <c r="I216" s="4" t="str">
        <f>VLOOKUP(H:H,[7]SUMMARY!B:C,2,0)</f>
        <v>ML</v>
      </c>
      <c r="J216" s="4" t="str">
        <f>VLOOKUP(K:K,[8]MODEL!$C$1:$F$65536,4,0)</f>
        <v>All New i20</v>
      </c>
      <c r="K216" s="11" t="s">
        <v>937</v>
      </c>
      <c r="L216" s="11" t="s">
        <v>20</v>
      </c>
      <c r="M216" s="11" t="s">
        <v>934</v>
      </c>
      <c r="N216" s="145" t="s">
        <v>630</v>
      </c>
      <c r="O216" s="146" t="s">
        <v>630</v>
      </c>
      <c r="P216" s="145" t="s">
        <v>630</v>
      </c>
      <c r="Q216" s="145" t="s">
        <v>630</v>
      </c>
      <c r="R216" s="6">
        <v>215</v>
      </c>
    </row>
    <row r="217" spans="1:18" ht="15" customHeight="1" x14ac:dyDescent="0.25">
      <c r="A217" s="4" t="s">
        <v>5</v>
      </c>
      <c r="B217" s="129" t="s">
        <v>2858</v>
      </c>
      <c r="C217" s="19" t="str">
        <f>VLOOKUP(B:B,[6]master!$L$1:$U$2065,10,0)</f>
        <v>CURRENT</v>
      </c>
      <c r="D217" s="138">
        <v>44210</v>
      </c>
      <c r="E217" s="138">
        <v>44309</v>
      </c>
      <c r="F217" s="11" t="s">
        <v>932</v>
      </c>
      <c r="G217" s="11" t="s">
        <v>933</v>
      </c>
      <c r="H217" s="11" t="s">
        <v>232</v>
      </c>
      <c r="I217" s="4" t="str">
        <f>VLOOKUP(H:H,[7]SUMMARY!B:C,2,0)</f>
        <v>NG</v>
      </c>
      <c r="J217" s="4" t="str">
        <f>VLOOKUP(K:K,[8]MODEL!$C$1:$F$65536,4,0)</f>
        <v>Venue</v>
      </c>
      <c r="K217" s="11" t="s">
        <v>317</v>
      </c>
      <c r="L217" s="11" t="s">
        <v>20</v>
      </c>
      <c r="M217" s="11" t="s">
        <v>931</v>
      </c>
      <c r="N217" s="145">
        <f>VLOOKUP(B:B,[6]master!$L$1:$AA$2596,16,0)</f>
        <v>44329</v>
      </c>
      <c r="O217" s="146">
        <f>VLOOKUP(F:F,'[7]T-RET'!A:B,2,0)</f>
        <v>44313</v>
      </c>
      <c r="P217" s="146" t="e">
        <f>VLOOKUP(B:B,[8]master!$L$1:$Y$65535,14,0)</f>
        <v>#N/A</v>
      </c>
      <c r="Q217" s="143" t="e">
        <f>VLOOKUP(B:B,[9]all!$D:$F,3,0)</f>
        <v>#N/A</v>
      </c>
      <c r="R217" s="6">
        <v>216</v>
      </c>
    </row>
    <row r="218" spans="1:18" ht="15" customHeight="1" x14ac:dyDescent="0.25">
      <c r="A218" s="4"/>
      <c r="B218" s="8" t="s">
        <v>1170</v>
      </c>
      <c r="C218" s="19" t="str">
        <f>VLOOKUP(B:B,[6]master!$L$1:$U$2065,10,0)</f>
        <v>02-del</v>
      </c>
      <c r="D218" s="138">
        <v>44210</v>
      </c>
      <c r="E218" s="138">
        <v>44221</v>
      </c>
      <c r="F218" s="11" t="s">
        <v>939</v>
      </c>
      <c r="G218" s="11" t="s">
        <v>940</v>
      </c>
      <c r="H218" s="11" t="s">
        <v>132</v>
      </c>
      <c r="I218" s="4" t="str">
        <f>VLOOKUP(H:H,[7]SUMMARY!B:C,2,0)</f>
        <v>RL</v>
      </c>
      <c r="J218" s="4" t="str">
        <f>VLOOKUP(K:K,[8]MODEL!$C$1:$F$65536,4,0)</f>
        <v>New Creta</v>
      </c>
      <c r="K218" s="84" t="s">
        <v>151</v>
      </c>
      <c r="L218" s="11" t="s">
        <v>20</v>
      </c>
      <c r="M218" s="11" t="s">
        <v>938</v>
      </c>
      <c r="N218" s="145">
        <f>VLOOKUP(B:B,[6]master!$L$1:$AA$2596,16,0)</f>
        <v>44230</v>
      </c>
      <c r="O218" s="146">
        <f>VLOOKUP(B:B,[8]master!$L$1:$Z$65535,15,0)</f>
        <v>44228</v>
      </c>
      <c r="P218" s="146">
        <f>VLOOKUP(B:B,[8]retail!$A$1:$D$91,4,0)</f>
        <v>44225</v>
      </c>
      <c r="Q218" s="143">
        <f>VLOOKUP(B:B,[9]all!$D:$F,3,0)</f>
        <v>44228</v>
      </c>
      <c r="R218" s="6">
        <v>217</v>
      </c>
    </row>
    <row r="219" spans="1:18" ht="15" customHeight="1" x14ac:dyDescent="0.25">
      <c r="A219" s="4"/>
      <c r="B219" s="8" t="s">
        <v>1559</v>
      </c>
      <c r="C219" s="19" t="str">
        <f>VLOOKUP(B:B,[6]master!$L$1:$U$2065,10,0)</f>
        <v>02-del</v>
      </c>
      <c r="D219" s="138">
        <v>44210</v>
      </c>
      <c r="E219" s="138">
        <v>44238</v>
      </c>
      <c r="F219" s="84" t="s">
        <v>1616</v>
      </c>
      <c r="G219" s="11" t="s">
        <v>942</v>
      </c>
      <c r="H219" s="11" t="s">
        <v>32</v>
      </c>
      <c r="I219" s="4" t="str">
        <f>VLOOKUP(H:H,[7]SUMMARY!B:C,2,0)</f>
        <v>KA</v>
      </c>
      <c r="J219" s="4" t="str">
        <f>VLOOKUP(K:K,[8]MODEL!$C$1:$F$65536,4,0)</f>
        <v>New Creta</v>
      </c>
      <c r="K219" s="11" t="s">
        <v>138</v>
      </c>
      <c r="L219" s="11" t="s">
        <v>11</v>
      </c>
      <c r="M219" s="11" t="s">
        <v>941</v>
      </c>
      <c r="N219" s="145">
        <f>VLOOKUP(B:B,[6]master!$L$1:$AA$2596,16,0)</f>
        <v>44248</v>
      </c>
      <c r="O219" s="146">
        <f>VLOOKUP(B:B,[8]master!$L$1:$Z$65535,15,0)</f>
        <v>44246</v>
      </c>
      <c r="P219" s="146">
        <f>VLOOKUP(B:B,[8]retail!$A$1:$D$843,4,0)</f>
        <v>44249</v>
      </c>
      <c r="Q219" s="143">
        <f>VLOOKUP(B:B,[9]all!$D:$F,3,0)</f>
        <v>44247</v>
      </c>
      <c r="R219" s="6">
        <v>218</v>
      </c>
    </row>
    <row r="220" spans="1:18" ht="15" customHeight="1" x14ac:dyDescent="0.25">
      <c r="A220" s="4" t="s">
        <v>5</v>
      </c>
      <c r="B220" s="5" t="s">
        <v>319</v>
      </c>
      <c r="C220" s="19" t="e">
        <f>VLOOKUP(B:B,[6]master!$L$1:$U$2065,10,0)</f>
        <v>#N/A</v>
      </c>
      <c r="D220" s="138">
        <v>44211</v>
      </c>
      <c r="E220" s="138"/>
      <c r="F220" s="11" t="s">
        <v>957</v>
      </c>
      <c r="G220" s="11" t="s">
        <v>958</v>
      </c>
      <c r="H220" s="11" t="s">
        <v>37</v>
      </c>
      <c r="I220" s="4" t="str">
        <f>VLOOKUP(H:H,[7]SUMMARY!B:C,2,0)</f>
        <v>KA</v>
      </c>
      <c r="J220" s="4" t="str">
        <f>VLOOKUP(K:K,[8]MODEL!$C$1:$F$65536,4,0)</f>
        <v>New Creta</v>
      </c>
      <c r="K220" s="11" t="s">
        <v>223</v>
      </c>
      <c r="L220" s="11" t="s">
        <v>20</v>
      </c>
      <c r="M220" s="11" t="s">
        <v>960</v>
      </c>
      <c r="N220" s="145" t="e">
        <f>VLOOKUP(B:B,[8]master!$L$1:$AA$65535,16,0)</f>
        <v>#N/A</v>
      </c>
      <c r="O220" s="146" t="e">
        <f>VLOOKUP(F:F,'[7]T-RET'!A:B,2,0)</f>
        <v>#N/A</v>
      </c>
      <c r="P220" s="146" t="e">
        <f>VLOOKUP(B:B,[8]master!$L$1:$Y$65535,14,0)</f>
        <v>#N/A</v>
      </c>
      <c r="Q220" s="143" t="e">
        <f>VLOOKUP(B:B,[9]all!$D:$F,3,0)</f>
        <v>#N/A</v>
      </c>
      <c r="R220" s="6">
        <v>219</v>
      </c>
    </row>
    <row r="221" spans="1:18" ht="15" customHeight="1" x14ac:dyDescent="0.25">
      <c r="A221" s="4"/>
      <c r="B221" s="9" t="s">
        <v>961</v>
      </c>
      <c r="C221" s="19" t="str">
        <f>VLOOKUP(B:B,[6]master!$L$1:$U$2065,10,0)</f>
        <v>02-del</v>
      </c>
      <c r="D221" s="138">
        <v>44211</v>
      </c>
      <c r="E221" s="138"/>
      <c r="F221" s="11" t="s">
        <v>953</v>
      </c>
      <c r="G221" s="11" t="s">
        <v>886</v>
      </c>
      <c r="H221" s="11" t="s">
        <v>64</v>
      </c>
      <c r="I221" s="4" t="str">
        <f>VLOOKUP(H:H,[7]SUMMARY!B:C,2,0)</f>
        <v>RL</v>
      </c>
      <c r="J221" s="4" t="str">
        <f>VLOOKUP(K:K,[8]MODEL!$C$1:$F$65536,4,0)</f>
        <v>All New i20</v>
      </c>
      <c r="K221" s="11" t="s">
        <v>937</v>
      </c>
      <c r="L221" s="11" t="s">
        <v>20</v>
      </c>
      <c r="M221" s="11" t="s">
        <v>885</v>
      </c>
      <c r="N221" s="145">
        <f>VLOOKUP(B:B,[6]master!$L$1:$AA$2596,16,0)</f>
        <v>44228</v>
      </c>
      <c r="O221" s="146">
        <f>VLOOKUP(B:B,[8]master!$L$1:$Z$65535,15,0)</f>
        <v>44217</v>
      </c>
      <c r="P221" s="146">
        <f>VLOOKUP(B:B,[8]retail!$A$1:$D$91,4,0)</f>
        <v>44223</v>
      </c>
      <c r="Q221" s="143">
        <f>VLOOKUP(B:B,[9]all!$D:$F,3,0)</f>
        <v>44225</v>
      </c>
      <c r="R221" s="6">
        <v>220</v>
      </c>
    </row>
    <row r="222" spans="1:18" ht="15" customHeight="1" x14ac:dyDescent="0.25">
      <c r="A222" s="4" t="s">
        <v>1581</v>
      </c>
      <c r="B222" s="5" t="s">
        <v>630</v>
      </c>
      <c r="C222" s="19" t="s">
        <v>630</v>
      </c>
      <c r="D222" s="138">
        <v>44211</v>
      </c>
      <c r="E222" s="138">
        <v>44233</v>
      </c>
      <c r="F222" s="11" t="s">
        <v>954</v>
      </c>
      <c r="G222" s="11" t="s">
        <v>955</v>
      </c>
      <c r="H222" s="11" t="s">
        <v>37</v>
      </c>
      <c r="I222" s="4" t="str">
        <f>VLOOKUP(H:H,[7]SUMMARY!B:C,2,0)</f>
        <v>KA</v>
      </c>
      <c r="J222" s="4" t="str">
        <f>VLOOKUP(K:K,[8]MODEL!$C$1:$F$65536,4,0)</f>
        <v>All New i20</v>
      </c>
      <c r="K222" s="11" t="s">
        <v>367</v>
      </c>
      <c r="L222" s="11" t="s">
        <v>40</v>
      </c>
      <c r="M222" s="11" t="s">
        <v>956</v>
      </c>
      <c r="N222" s="145" t="s">
        <v>630</v>
      </c>
      <c r="O222" s="146" t="s">
        <v>630</v>
      </c>
      <c r="P222" s="145" t="s">
        <v>630</v>
      </c>
      <c r="Q222" s="145" t="s">
        <v>630</v>
      </c>
      <c r="R222" s="6">
        <v>221</v>
      </c>
    </row>
    <row r="223" spans="1:18" ht="15" customHeight="1" x14ac:dyDescent="0.25">
      <c r="A223" s="4"/>
      <c r="B223" s="86" t="s">
        <v>66</v>
      </c>
      <c r="C223" s="19" t="str">
        <f>VLOOKUP(B:B,[6]master!$L$1:$U$2065,10,0)</f>
        <v>02-del</v>
      </c>
      <c r="D223" s="138">
        <v>44212</v>
      </c>
      <c r="E223" s="138">
        <v>44218</v>
      </c>
      <c r="F223" s="11" t="s">
        <v>983</v>
      </c>
      <c r="G223" s="11" t="s">
        <v>688</v>
      </c>
      <c r="H223" s="11" t="s">
        <v>250</v>
      </c>
      <c r="I223" s="4" t="str">
        <f>VLOOKUP(H:H,[7]SUMMARY!B:C,2,0)</f>
        <v>ML</v>
      </c>
      <c r="J223" s="4" t="str">
        <f>VLOOKUP(K:K,[8]MODEL!$C$1:$F$65536,4,0)</f>
        <v>AURA</v>
      </c>
      <c r="K223" s="11" t="s">
        <v>58</v>
      </c>
      <c r="L223" s="11" t="s">
        <v>27</v>
      </c>
      <c r="M223" s="11" t="s">
        <v>982</v>
      </c>
      <c r="N223" s="145">
        <f>VLOOKUP(B:B,[6]master!$L$1:$AA$2596,16,0)</f>
        <v>44208</v>
      </c>
      <c r="O223" s="146">
        <f>VLOOKUP(B:B,[8]master!$L$1:$Z$65535,15,0)</f>
        <v>44228</v>
      </c>
      <c r="P223" s="146">
        <f>VLOOKUP(B:B,[8]retail!$A$1:$D$843,4,0)</f>
        <v>44229</v>
      </c>
      <c r="Q223" s="143">
        <f>VLOOKUP(B:B,[9]all!$D:$F,3,0)</f>
        <v>44229</v>
      </c>
      <c r="R223" s="6">
        <v>222</v>
      </c>
    </row>
    <row r="224" spans="1:18" ht="15" customHeight="1" x14ac:dyDescent="0.25">
      <c r="A224" s="4"/>
      <c r="B224" s="8" t="s">
        <v>1577</v>
      </c>
      <c r="C224" s="19" t="str">
        <f>VLOOKUP(B:B,[6]master!$L$1:$U$2065,10,0)</f>
        <v>02-del</v>
      </c>
      <c r="D224" s="138">
        <v>44212</v>
      </c>
      <c r="E224" s="138">
        <v>44239</v>
      </c>
      <c r="F224" s="11" t="s">
        <v>966</v>
      </c>
      <c r="G224" s="11" t="s">
        <v>663</v>
      </c>
      <c r="H224" s="11" t="s">
        <v>127</v>
      </c>
      <c r="I224" s="4" t="str">
        <f>VLOOKUP(H:H,[7]SUMMARY!B:C,2,0)</f>
        <v>AK</v>
      </c>
      <c r="J224" s="4" t="str">
        <f>VLOOKUP(K:K,[8]MODEL!$C$1:$F$65536,4,0)</f>
        <v>NIOS</v>
      </c>
      <c r="K224" s="11" t="s">
        <v>420</v>
      </c>
      <c r="L224" s="11" t="s">
        <v>87</v>
      </c>
      <c r="M224" s="11" t="s">
        <v>662</v>
      </c>
      <c r="N224" s="145">
        <f>VLOOKUP(B:B,[6]master!$L$1:$AA$2596,16,0)</f>
        <v>44252</v>
      </c>
      <c r="O224" s="146">
        <f>VLOOKUP(B:B,[8]master!$L$1:$Z$65535,15,0)</f>
        <v>44248</v>
      </c>
      <c r="P224" s="146">
        <f>VLOOKUP(B:B,[8]master!$L$1:$Y$65535,14,0)</f>
        <v>44256</v>
      </c>
      <c r="Q224" s="143">
        <f>VLOOKUP(B:B,[9]all!$D:$F,3,0)</f>
        <v>44250</v>
      </c>
      <c r="R224" s="6">
        <v>223</v>
      </c>
    </row>
    <row r="225" spans="1:18" ht="15" customHeight="1" x14ac:dyDescent="0.25">
      <c r="A225" s="4"/>
      <c r="B225" s="5" t="s">
        <v>1009</v>
      </c>
      <c r="C225" s="19" t="str">
        <f>VLOOKUP(B:B,[6]master!$L$1:$U$2065,10,0)</f>
        <v>02-del</v>
      </c>
      <c r="D225" s="138">
        <v>44212</v>
      </c>
      <c r="E225" s="138">
        <v>44214</v>
      </c>
      <c r="F225" s="11" t="s">
        <v>967</v>
      </c>
      <c r="G225" s="11" t="s">
        <v>884</v>
      </c>
      <c r="H225" s="11" t="s">
        <v>37</v>
      </c>
      <c r="I225" s="4" t="str">
        <f>VLOOKUP(H:H,[7]SUMMARY!B:C,2,0)</f>
        <v>KA</v>
      </c>
      <c r="J225" s="4" t="str">
        <f>VLOOKUP(K:K,[8]MODEL!$C$1:$F$65536,4,0)</f>
        <v>Venue</v>
      </c>
      <c r="K225" s="11" t="s">
        <v>641</v>
      </c>
      <c r="L225" s="11" t="s">
        <v>20</v>
      </c>
      <c r="M225" s="11" t="s">
        <v>883</v>
      </c>
      <c r="N225" s="145">
        <f>VLOOKUP(B:B,[6]master!$L$1:$AA$2596,16,0)</f>
        <v>44208</v>
      </c>
      <c r="O225" s="146">
        <f>VLOOKUP(B:B,[8]master!$L$1:$Z$65535,15,0)</f>
        <v>44236</v>
      </c>
      <c r="P225" s="146">
        <f>VLOOKUP(B:B,[8]retail!$A$1:$D$843,4,0)</f>
        <v>44236</v>
      </c>
      <c r="Q225" s="143">
        <f>VLOOKUP(B:B,[9]all!$D:$F,3,0)</f>
        <v>44236</v>
      </c>
      <c r="R225" s="6">
        <v>224</v>
      </c>
    </row>
    <row r="226" spans="1:18" ht="15" customHeight="1" x14ac:dyDescent="0.25">
      <c r="A226" s="4" t="s">
        <v>1581</v>
      </c>
      <c r="B226" s="5" t="s">
        <v>630</v>
      </c>
      <c r="C226" s="19" t="s">
        <v>630</v>
      </c>
      <c r="D226" s="138">
        <v>44212</v>
      </c>
      <c r="E226" s="138">
        <v>44235</v>
      </c>
      <c r="F226" s="11" t="s">
        <v>968</v>
      </c>
      <c r="G226" s="11" t="s">
        <v>969</v>
      </c>
      <c r="H226" s="11" t="s">
        <v>32</v>
      </c>
      <c r="I226" s="4" t="str">
        <f>VLOOKUP(H:H,[7]SUMMARY!B:C,2,0)</f>
        <v>KA</v>
      </c>
      <c r="J226" s="4" t="str">
        <f>VLOOKUP(K:K,[8]MODEL!$C$1:$F$65536,4,0)</f>
        <v>New Creta</v>
      </c>
      <c r="K226" s="11" t="s">
        <v>19</v>
      </c>
      <c r="L226" s="11" t="s">
        <v>20</v>
      </c>
      <c r="M226" s="11" t="s">
        <v>962</v>
      </c>
      <c r="N226" s="145" t="s">
        <v>630</v>
      </c>
      <c r="O226" s="146" t="s">
        <v>630</v>
      </c>
      <c r="P226" s="145" t="s">
        <v>630</v>
      </c>
      <c r="Q226" s="145" t="s">
        <v>630</v>
      </c>
      <c r="R226" s="6">
        <v>225</v>
      </c>
    </row>
    <row r="227" spans="1:18" ht="15" customHeight="1" x14ac:dyDescent="0.25">
      <c r="A227" s="4"/>
      <c r="B227" s="5" t="s">
        <v>1010</v>
      </c>
      <c r="C227" s="19" t="str">
        <f>VLOOKUP(B:B,[6]master!$L$1:$U$2065,10,0)</f>
        <v>1-del</v>
      </c>
      <c r="D227" s="138">
        <v>44212</v>
      </c>
      <c r="E227" s="138">
        <v>44214</v>
      </c>
      <c r="F227" s="11" t="s">
        <v>970</v>
      </c>
      <c r="G227" s="11" t="s">
        <v>964</v>
      </c>
      <c r="H227" s="11" t="s">
        <v>50</v>
      </c>
      <c r="I227" s="4" t="str">
        <f>VLOOKUP(H:H,[7]SUMMARY!B:C,2,0)</f>
        <v>ML</v>
      </c>
      <c r="J227" s="4" t="str">
        <f>VLOOKUP(K:K,[8]MODEL!$C$1:$F$65536,4,0)</f>
        <v>NIOS</v>
      </c>
      <c r="K227" s="11" t="s">
        <v>51</v>
      </c>
      <c r="L227" s="11" t="s">
        <v>52</v>
      </c>
      <c r="M227" s="11" t="s">
        <v>963</v>
      </c>
      <c r="N227" s="145">
        <f>VLOOKUP(B:B,[6]master!$L$1:$AA$2596,16,0)</f>
        <v>44221</v>
      </c>
      <c r="O227" s="146">
        <f>VLOOKUP(B:B,[8]master!$L$1:$Z$65535,15,0)</f>
        <v>44218</v>
      </c>
      <c r="P227" s="146">
        <f>VLOOKUP(B:B,[8]retail!$A$1:$D$843,4,0)</f>
        <v>44228</v>
      </c>
      <c r="Q227" s="143">
        <f>VLOOKUP(B:B,[9]all!$D:$F,3,0)</f>
        <v>44218</v>
      </c>
      <c r="R227" s="6">
        <v>226</v>
      </c>
    </row>
    <row r="228" spans="1:18" ht="15" customHeight="1" x14ac:dyDescent="0.25">
      <c r="A228" s="4"/>
      <c r="B228" s="11" t="s">
        <v>1161</v>
      </c>
      <c r="C228" s="19" t="str">
        <f>VLOOKUP(B:B,[6]master!$L$1:$U$2065,10,0)</f>
        <v>02-del</v>
      </c>
      <c r="D228" s="138">
        <v>44212</v>
      </c>
      <c r="E228" s="138">
        <v>44215</v>
      </c>
      <c r="F228" s="11" t="s">
        <v>980</v>
      </c>
      <c r="G228" s="11" t="s">
        <v>981</v>
      </c>
      <c r="H228" s="11" t="s">
        <v>64</v>
      </c>
      <c r="I228" s="4" t="str">
        <f>VLOOKUP(H:H,[7]SUMMARY!B:C,2,0)</f>
        <v>RL</v>
      </c>
      <c r="J228" s="4" t="str">
        <f>VLOOKUP(K:K,[8]MODEL!$C$1:$F$65536,4,0)</f>
        <v>All New i20</v>
      </c>
      <c r="K228" s="11" t="s">
        <v>39</v>
      </c>
      <c r="L228" s="11" t="s">
        <v>27</v>
      </c>
      <c r="M228" s="11" t="s">
        <v>979</v>
      </c>
      <c r="N228" s="145">
        <f>VLOOKUP(B:B,[6]master!$L$1:$AA$2596,16,0)</f>
        <v>44252</v>
      </c>
      <c r="O228" s="146">
        <f>VLOOKUP(B:B,[8]master!$L$1:$Z$65535,15,0)</f>
        <v>44235</v>
      </c>
      <c r="P228" s="146">
        <f>VLOOKUP(B:B,[8]retail!$A$1:$D$843,4,0)</f>
        <v>44236</v>
      </c>
      <c r="Q228" s="143">
        <f>VLOOKUP(B:B,[9]all!$D:$F,3,0)</f>
        <v>44236</v>
      </c>
      <c r="R228" s="6">
        <v>227</v>
      </c>
    </row>
    <row r="229" spans="1:18" ht="15" customHeight="1" x14ac:dyDescent="0.25">
      <c r="A229" s="4"/>
      <c r="B229" s="79" t="s">
        <v>2022</v>
      </c>
      <c r="C229" s="19" t="str">
        <f>VLOOKUP(B:B,[6]master!$L$1:$U$2065,10,0)</f>
        <v>03-DEL</v>
      </c>
      <c r="D229" s="138">
        <v>44212</v>
      </c>
      <c r="E229" s="138">
        <v>44268</v>
      </c>
      <c r="F229" s="84" t="s">
        <v>2152</v>
      </c>
      <c r="G229" s="11" t="s">
        <v>972</v>
      </c>
      <c r="H229" s="11" t="s">
        <v>132</v>
      </c>
      <c r="I229" s="4" t="str">
        <f>VLOOKUP(H:H,[7]SUMMARY!B:C,2,0)</f>
        <v>RL</v>
      </c>
      <c r="J229" s="4" t="str">
        <f>VLOOKUP(K:K,[8]MODEL!$C$1:$F$65536,4,0)</f>
        <v>New Creta</v>
      </c>
      <c r="K229" s="11" t="s">
        <v>19</v>
      </c>
      <c r="L229" s="11" t="s">
        <v>20</v>
      </c>
      <c r="M229" s="11" t="s">
        <v>971</v>
      </c>
      <c r="N229" s="145">
        <f>VLOOKUP(B:B,[6]master!$L$1:$AA$2596,16,0)</f>
        <v>44279</v>
      </c>
      <c r="O229" s="146">
        <f>VLOOKUP(B:B,[8]master!$L$1:$Z$65535,15,0)</f>
        <v>44274</v>
      </c>
      <c r="P229" s="146">
        <f>VLOOKUP(B:B,[8]master!$L$1:$Y$65535,14,0)</f>
        <v>44274</v>
      </c>
      <c r="Q229" s="143">
        <f>VLOOKUP(B:B,[9]all!$D:$F,3,0)</f>
        <v>44275</v>
      </c>
      <c r="R229" s="6">
        <v>228</v>
      </c>
    </row>
    <row r="230" spans="1:18" ht="15" customHeight="1" x14ac:dyDescent="0.25">
      <c r="A230" s="4"/>
      <c r="B230" s="8" t="s">
        <v>1532</v>
      </c>
      <c r="C230" s="19" t="str">
        <f>VLOOKUP(B:B,[6]master!$L$1:$U$2065,10,0)</f>
        <v>02-del</v>
      </c>
      <c r="D230" s="138">
        <v>44212</v>
      </c>
      <c r="E230" s="138">
        <v>44237</v>
      </c>
      <c r="F230" s="11" t="s">
        <v>977</v>
      </c>
      <c r="G230" s="11" t="s">
        <v>978</v>
      </c>
      <c r="H230" s="11" t="s">
        <v>32</v>
      </c>
      <c r="I230" s="4" t="str">
        <f>VLOOKUP(H:H,[7]SUMMARY!B:C,2,0)</f>
        <v>KA</v>
      </c>
      <c r="J230" s="4" t="str">
        <f>VLOOKUP(K:K,[8]MODEL!$C$1:$F$65536,4,0)</f>
        <v>Venue</v>
      </c>
      <c r="K230" s="11" t="s">
        <v>166</v>
      </c>
      <c r="L230" s="11" t="s">
        <v>27</v>
      </c>
      <c r="M230" s="11" t="s">
        <v>976</v>
      </c>
      <c r="N230" s="145">
        <f>VLOOKUP(B:B,[6]master!$L$1:$AA$2596,16,0)</f>
        <v>44243</v>
      </c>
      <c r="O230" s="146">
        <f>VLOOKUP(B:B,[8]master!$L$1:$Z$65535,15,0)</f>
        <v>44242</v>
      </c>
      <c r="P230" s="146">
        <f>VLOOKUP(B:B,[8]retail!$A$1:$D$843,4,0)</f>
        <v>44243</v>
      </c>
      <c r="Q230" s="143">
        <f>VLOOKUP(B:B,[9]all!$D:$F,3,0)</f>
        <v>44242</v>
      </c>
      <c r="R230" s="6">
        <v>229</v>
      </c>
    </row>
    <row r="231" spans="1:18" ht="15" customHeight="1" x14ac:dyDescent="0.25">
      <c r="A231" s="4"/>
      <c r="B231" s="5" t="s">
        <v>1011</v>
      </c>
      <c r="C231" s="19" t="str">
        <f>VLOOKUP(B:B,[6]master!$L$1:$U$2065,10,0)</f>
        <v>1-del</v>
      </c>
      <c r="D231" s="138">
        <v>44212</v>
      </c>
      <c r="E231" s="138">
        <v>44214</v>
      </c>
      <c r="F231" s="11" t="s">
        <v>974</v>
      </c>
      <c r="G231" s="11" t="s">
        <v>975</v>
      </c>
      <c r="H231" s="11" t="s">
        <v>232</v>
      </c>
      <c r="I231" s="4" t="str">
        <f>VLOOKUP(H:H,[7]SUMMARY!B:C,2,0)</f>
        <v>NG</v>
      </c>
      <c r="J231" s="4" t="str">
        <f>VLOOKUP(K:K,[8]MODEL!$C$1:$F$65536,4,0)</f>
        <v>NIOS</v>
      </c>
      <c r="K231" s="11" t="s">
        <v>97</v>
      </c>
      <c r="L231" s="11" t="s">
        <v>52</v>
      </c>
      <c r="M231" s="11" t="s">
        <v>973</v>
      </c>
      <c r="N231" s="145">
        <f>VLOOKUP(B:B,[6]master!$L$1:$AA$2596,16,0)</f>
        <v>44220</v>
      </c>
      <c r="O231" s="146">
        <f>VLOOKUP(B:B,[8]master!$L$1:$Z$65535,15,0)</f>
        <v>44216</v>
      </c>
      <c r="P231" s="146">
        <f>VLOOKUP(B:B,[8]retail!$A$1:$D$843,4,0)</f>
        <v>44228</v>
      </c>
      <c r="Q231" s="143">
        <f>VLOOKUP(B:B,[9]all!$D:$F,3,0)</f>
        <v>44217</v>
      </c>
      <c r="R231" s="6">
        <v>230</v>
      </c>
    </row>
    <row r="232" spans="1:18" ht="15" customHeight="1" x14ac:dyDescent="0.25">
      <c r="A232" s="4"/>
      <c r="B232" s="8" t="s">
        <v>1187</v>
      </c>
      <c r="C232" s="19" t="str">
        <f>VLOOKUP(B:B,[6]master!$L$1:$U$2065,10,0)</f>
        <v>02-del</v>
      </c>
      <c r="D232" s="138">
        <v>44214</v>
      </c>
      <c r="E232" s="138">
        <v>44221</v>
      </c>
      <c r="F232" s="11" t="s">
        <v>1023</v>
      </c>
      <c r="G232" s="11" t="s">
        <v>1024</v>
      </c>
      <c r="H232" s="11" t="s">
        <v>102</v>
      </c>
      <c r="I232" s="4" t="str">
        <f>VLOOKUP(H:H,[7]SUMMARY!B:C,2,0)</f>
        <v>AK</v>
      </c>
      <c r="J232" s="4" t="str">
        <f>VLOOKUP(K:K,[8]MODEL!$C$1:$F$65536,4,0)</f>
        <v>Venue</v>
      </c>
      <c r="K232" s="11" t="s">
        <v>166</v>
      </c>
      <c r="L232" s="11" t="s">
        <v>438</v>
      </c>
      <c r="M232" s="11" t="s">
        <v>1026</v>
      </c>
      <c r="N232" s="145">
        <f>VLOOKUP(B:B,[6]master!$L$1:$AA$2596,16,0)</f>
        <v>44231</v>
      </c>
      <c r="O232" s="146">
        <f>VLOOKUP(B:B,[8]master!$L$1:$Z$65535,15,0)</f>
        <v>44225</v>
      </c>
      <c r="P232" s="146">
        <f>VLOOKUP(B:B,[8]retail!$A$1:$D$843,4,0)</f>
        <v>44229</v>
      </c>
      <c r="Q232" s="143">
        <f>VLOOKUP(B:B,[9]all!$D:$F,3,0)</f>
        <v>44229</v>
      </c>
      <c r="R232" s="6">
        <v>231</v>
      </c>
    </row>
    <row r="233" spans="1:18" ht="15" customHeight="1" x14ac:dyDescent="0.25">
      <c r="A233" s="4"/>
      <c r="B233" s="5" t="s">
        <v>1012</v>
      </c>
      <c r="C233" s="19" t="str">
        <f>VLOOKUP(B:B,[6]master!$L$1:$U$2065,10,0)</f>
        <v>1-del</v>
      </c>
      <c r="D233" s="138">
        <v>44214</v>
      </c>
      <c r="E233" s="138">
        <v>44214</v>
      </c>
      <c r="F233" s="11" t="s">
        <v>996</v>
      </c>
      <c r="G233" s="11" t="s">
        <v>661</v>
      </c>
      <c r="H233" s="11" t="s">
        <v>16</v>
      </c>
      <c r="I233" s="4" t="str">
        <f>VLOOKUP(H:H,[7]SUMMARY!B:C,2,0)</f>
        <v>AK</v>
      </c>
      <c r="J233" s="4" t="str">
        <f>VLOOKUP(K:K,[8]MODEL!$C$1:$F$65536,4,0)</f>
        <v>Venue</v>
      </c>
      <c r="K233" s="11" t="s">
        <v>142</v>
      </c>
      <c r="L233" s="11" t="s">
        <v>20</v>
      </c>
      <c r="M233" s="11" t="s">
        <v>660</v>
      </c>
      <c r="N233" s="145">
        <f>VLOOKUP(B:B,[6]master!$L$1:$AA$2596,16,0)</f>
        <v>44221</v>
      </c>
      <c r="O233" s="146">
        <f>VLOOKUP(B:B,[8]master!$L$1:$Z$65535,15,0)</f>
        <v>44217</v>
      </c>
      <c r="P233" s="146">
        <f>VLOOKUP(B:B,[8]retail!$A$1:$D$843,4,0)</f>
        <v>44228</v>
      </c>
      <c r="Q233" s="143">
        <f>VLOOKUP(B:B,[9]all!$D:$F,3,0)</f>
        <v>44217</v>
      </c>
      <c r="R233" s="6">
        <v>232</v>
      </c>
    </row>
    <row r="234" spans="1:18" ht="15" customHeight="1" x14ac:dyDescent="0.25">
      <c r="A234" s="4"/>
      <c r="B234" s="8" t="s">
        <v>1663</v>
      </c>
      <c r="C234" s="19" t="str">
        <f>VLOOKUP(B:B,[6]master!$L$1:$U$2065,10,0)</f>
        <v>03-DEL</v>
      </c>
      <c r="D234" s="138">
        <v>44214</v>
      </c>
      <c r="E234" s="138">
        <v>44243</v>
      </c>
      <c r="F234" s="11" t="s">
        <v>1027</v>
      </c>
      <c r="G234" s="11" t="s">
        <v>985</v>
      </c>
      <c r="H234" s="11" t="s">
        <v>25</v>
      </c>
      <c r="I234" s="4" t="str">
        <f>VLOOKUP(H:H,[7]SUMMARY!B:C,2,0)</f>
        <v>ML</v>
      </c>
      <c r="J234" s="4" t="str">
        <f>VLOOKUP(K:K,[8]MODEL!$C$1:$F$65536,4,0)</f>
        <v>Venue</v>
      </c>
      <c r="K234" s="11" t="s">
        <v>193</v>
      </c>
      <c r="L234" s="11" t="s">
        <v>74</v>
      </c>
      <c r="M234" s="11" t="s">
        <v>984</v>
      </c>
      <c r="N234" s="145">
        <f>VLOOKUP(B:B,[6]master!$L$1:$AA$2596,16,0)</f>
        <v>44257</v>
      </c>
      <c r="O234" s="146">
        <f>VLOOKUP(B:B,[8]master!$L$1:$Z$65535,15,0)</f>
        <v>44251</v>
      </c>
      <c r="P234" s="146">
        <f>VLOOKUP(B:B,[8]master!$L$1:$Y$65535,14,0)</f>
        <v>44252</v>
      </c>
      <c r="Q234" s="143">
        <f>VLOOKUP(B:B,[9]all!$D:$F,3,0)</f>
        <v>44251</v>
      </c>
      <c r="R234" s="6">
        <v>233</v>
      </c>
    </row>
    <row r="235" spans="1:18" ht="15" customHeight="1" x14ac:dyDescent="0.25">
      <c r="A235" s="4"/>
      <c r="B235" s="8" t="s">
        <v>1335</v>
      </c>
      <c r="C235" s="19" t="str">
        <f>VLOOKUP(B:B,[6]master!$L$1:$U$2065,10,0)</f>
        <v>02-del</v>
      </c>
      <c r="D235" s="138">
        <v>44214</v>
      </c>
      <c r="E235" s="138">
        <v>44229</v>
      </c>
      <c r="F235" s="11" t="s">
        <v>1003</v>
      </c>
      <c r="G235" s="11" t="s">
        <v>1004</v>
      </c>
      <c r="H235" s="11" t="s">
        <v>232</v>
      </c>
      <c r="I235" s="4" t="str">
        <f>VLOOKUP(H:H,[7]SUMMARY!B:C,2,0)</f>
        <v>NG</v>
      </c>
      <c r="J235" s="4" t="str">
        <f>VLOOKUP(K:K,[8]MODEL!$C$1:$F$65536,4,0)</f>
        <v>Venue</v>
      </c>
      <c r="K235" s="11" t="s">
        <v>193</v>
      </c>
      <c r="L235" s="84" t="s">
        <v>74</v>
      </c>
      <c r="M235" s="11" t="s">
        <v>1005</v>
      </c>
      <c r="N235" s="145">
        <f>VLOOKUP(B:B,[6]master!$L$1:$AA$2596,16,0)</f>
        <v>44236</v>
      </c>
      <c r="O235" s="146">
        <f>VLOOKUP(B:B,[8]master!$L$1:$Z$65535,15,0)</f>
        <v>44232</v>
      </c>
      <c r="P235" s="146">
        <f>VLOOKUP(B:B,[8]retail!$A$1:$D$843,4,0)</f>
        <v>44233</v>
      </c>
      <c r="Q235" s="143">
        <f>VLOOKUP(B:B,[9]all!$D:$F,3,0)</f>
        <v>44233</v>
      </c>
      <c r="R235" s="6">
        <v>234</v>
      </c>
    </row>
    <row r="236" spans="1:18" ht="15" customHeight="1" x14ac:dyDescent="0.25">
      <c r="A236" s="4"/>
      <c r="B236" s="8" t="s">
        <v>2049</v>
      </c>
      <c r="C236" s="19" t="str">
        <f>VLOOKUP(B:B,[6]master!$L$1:$U$2065,10,0)</f>
        <v>03-DEL</v>
      </c>
      <c r="D236" s="138">
        <v>44214</v>
      </c>
      <c r="E236" s="138">
        <v>44266</v>
      </c>
      <c r="F236" s="11" t="s">
        <v>1006</v>
      </c>
      <c r="G236" s="11" t="s">
        <v>1007</v>
      </c>
      <c r="H236" s="11" t="s">
        <v>232</v>
      </c>
      <c r="I236" s="4" t="str">
        <f>VLOOKUP(H:H,[7]SUMMARY!B:C,2,0)</f>
        <v>NG</v>
      </c>
      <c r="J236" s="4" t="str">
        <f>VLOOKUP(K:K,[8]MODEL!$C$1:$F$65536,4,0)</f>
        <v>New Creta</v>
      </c>
      <c r="K236" s="11" t="s">
        <v>26</v>
      </c>
      <c r="L236" s="11" t="s">
        <v>27</v>
      </c>
      <c r="M236" s="11" t="s">
        <v>1008</v>
      </c>
      <c r="N236" s="145">
        <f>VLOOKUP(B:B,[6]master!$L$1:$AA$2596,16,0)</f>
        <v>44274</v>
      </c>
      <c r="O236" s="146">
        <f>VLOOKUP(B:B,[8]master!$L$1:$Z$65535,15,0)</f>
        <v>44272</v>
      </c>
      <c r="P236" s="146">
        <f>VLOOKUP(B:B,[8]master!$L$1:$Y$65535,14,0)</f>
        <v>44271</v>
      </c>
      <c r="Q236" s="143">
        <f>VLOOKUP(B:B,[9]all!$D:$F,3,0)</f>
        <v>44272</v>
      </c>
      <c r="R236" s="6">
        <v>235</v>
      </c>
    </row>
    <row r="237" spans="1:18" ht="15" customHeight="1" x14ac:dyDescent="0.25">
      <c r="A237" s="4"/>
      <c r="B237" s="8" t="s">
        <v>1255</v>
      </c>
      <c r="C237" s="19" t="str">
        <f>VLOOKUP(B:B,[6]master!$L$1:$U$2065,10,0)</f>
        <v>02-del</v>
      </c>
      <c r="D237" s="138">
        <v>44214</v>
      </c>
      <c r="E237" s="138">
        <v>44225</v>
      </c>
      <c r="F237" s="11" t="s">
        <v>1000</v>
      </c>
      <c r="G237" s="11" t="s">
        <v>1001</v>
      </c>
      <c r="H237" s="11" t="s">
        <v>232</v>
      </c>
      <c r="I237" s="4" t="str">
        <f>VLOOKUP(H:H,[7]SUMMARY!B:C,2,0)</f>
        <v>NG</v>
      </c>
      <c r="J237" s="4" t="str">
        <f>VLOOKUP(K:K,[8]MODEL!$C$1:$F$65536,4,0)</f>
        <v>Venue</v>
      </c>
      <c r="K237" s="11" t="s">
        <v>73</v>
      </c>
      <c r="L237" s="11" t="s">
        <v>438</v>
      </c>
      <c r="M237" s="11" t="s">
        <v>1002</v>
      </c>
      <c r="N237" s="145">
        <f>VLOOKUP(B:B,[6]master!$L$1:$AA$2596,16,0)</f>
        <v>44252</v>
      </c>
      <c r="O237" s="146">
        <f>VLOOKUP(B:B,[8]master!$L$1:$Z$65535,15,0)</f>
        <v>44233</v>
      </c>
      <c r="P237" s="146">
        <f>VLOOKUP(B:B,[8]retail!$A$1:$D$843,4,0)</f>
        <v>44235</v>
      </c>
      <c r="Q237" s="143">
        <f>VLOOKUP(B:B,[9]all!$D:$F,3,0)</f>
        <v>44235</v>
      </c>
      <c r="R237" s="6">
        <v>236</v>
      </c>
    </row>
    <row r="238" spans="1:18" ht="15" customHeight="1" x14ac:dyDescent="0.25">
      <c r="A238" s="4"/>
      <c r="B238" s="8" t="s">
        <v>1674</v>
      </c>
      <c r="C238" s="19" t="str">
        <f>VLOOKUP(B:B,[6]master!$L$1:$U$2065,10,0)</f>
        <v>03-DEL</v>
      </c>
      <c r="D238" s="138">
        <v>44214</v>
      </c>
      <c r="E238" s="138">
        <v>44244</v>
      </c>
      <c r="F238" s="11" t="s">
        <v>997</v>
      </c>
      <c r="G238" s="11" t="s">
        <v>998</v>
      </c>
      <c r="H238" s="11" t="s">
        <v>37</v>
      </c>
      <c r="I238" s="4" t="str">
        <f>VLOOKUP(H:H,[7]SUMMARY!B:C,2,0)</f>
        <v>KA</v>
      </c>
      <c r="J238" s="4" t="str">
        <f>VLOOKUP(K:K,[8]MODEL!$C$1:$F$65536,4,0)</f>
        <v>AURA</v>
      </c>
      <c r="K238" s="11" t="s">
        <v>58</v>
      </c>
      <c r="L238" s="84" t="s">
        <v>27</v>
      </c>
      <c r="M238" s="11" t="s">
        <v>999</v>
      </c>
      <c r="N238" s="145">
        <f>VLOOKUP(B:B,[6]master!$L$1:$AA$2596,16,0)</f>
        <v>44264</v>
      </c>
      <c r="O238" s="146">
        <f>VLOOKUP(B:B,[8]master!$L$1:$Z$65535,15,0)</f>
        <v>44250</v>
      </c>
      <c r="P238" s="146">
        <f>VLOOKUP(B:B,[8]retail!$A$1:$D$843,4,0)</f>
        <v>44250</v>
      </c>
      <c r="Q238" s="143">
        <f>VLOOKUP(B:B,[9]all!$D:$F,3,0)</f>
        <v>44252</v>
      </c>
      <c r="R238" s="6">
        <v>237</v>
      </c>
    </row>
    <row r="239" spans="1:18" ht="15" customHeight="1" x14ac:dyDescent="0.25">
      <c r="A239" s="4" t="s">
        <v>1581</v>
      </c>
      <c r="B239" s="5" t="s">
        <v>630</v>
      </c>
      <c r="C239" s="19" t="s">
        <v>630</v>
      </c>
      <c r="D239" s="138">
        <v>44214</v>
      </c>
      <c r="E239" s="138">
        <v>44286</v>
      </c>
      <c r="F239" s="11" t="s">
        <v>993</v>
      </c>
      <c r="G239" s="11" t="s">
        <v>994</v>
      </c>
      <c r="H239" s="11" t="s">
        <v>9</v>
      </c>
      <c r="I239" s="4" t="str">
        <f>VLOOKUP(H:H,[7]SUMMARY!B:C,2,0)</f>
        <v>NG</v>
      </c>
      <c r="J239" s="4" t="str">
        <f>VLOOKUP(K:K,[8]MODEL!$C$1:$F$65536,4,0)</f>
        <v>Venue</v>
      </c>
      <c r="K239" s="11" t="s">
        <v>166</v>
      </c>
      <c r="L239" s="11" t="s">
        <v>87</v>
      </c>
      <c r="M239" s="11" t="s">
        <v>995</v>
      </c>
      <c r="N239" s="145" t="s">
        <v>630</v>
      </c>
      <c r="O239" s="146" t="s">
        <v>630</v>
      </c>
      <c r="P239" s="146" t="s">
        <v>630</v>
      </c>
      <c r="Q239" s="143" t="s">
        <v>630</v>
      </c>
      <c r="R239" s="6">
        <v>238</v>
      </c>
    </row>
    <row r="240" spans="1:18" ht="15" customHeight="1" x14ac:dyDescent="0.25">
      <c r="A240" s="4"/>
      <c r="B240" s="8" t="s">
        <v>1672</v>
      </c>
      <c r="C240" s="19" t="str">
        <f>VLOOKUP(B:B,[6]master!$L$1:$U$2065,10,0)</f>
        <v>02-del</v>
      </c>
      <c r="D240" s="138">
        <v>44214</v>
      </c>
      <c r="E240" s="138">
        <v>44244</v>
      </c>
      <c r="F240" s="11" t="s">
        <v>1013</v>
      </c>
      <c r="G240" s="11" t="s">
        <v>1014</v>
      </c>
      <c r="H240" s="11" t="s">
        <v>175</v>
      </c>
      <c r="I240" s="4" t="str">
        <f>VLOOKUP(H:H,[7]SUMMARY!B:C,2,0)</f>
        <v>NG</v>
      </c>
      <c r="J240" s="4" t="str">
        <f>VLOOKUP(K:K,[8]MODEL!$C$1:$F$65536,4,0)</f>
        <v>New Creta</v>
      </c>
      <c r="K240" s="11" t="s">
        <v>385</v>
      </c>
      <c r="L240" s="11" t="s">
        <v>27</v>
      </c>
      <c r="M240" s="11" t="s">
        <v>1015</v>
      </c>
      <c r="N240" s="145">
        <f>VLOOKUP(B:B,[6]master!$L$1:$AA$2596,16,0)</f>
        <v>44228</v>
      </c>
      <c r="O240" s="146">
        <f>VLOOKUP(B:B,[8]master!$L$1:$Z$65535,15,0)</f>
        <v>44249</v>
      </c>
      <c r="P240" s="146">
        <f>VLOOKUP(B:B,[8]retail!$A$1:$D$843,4,0)</f>
        <v>44250</v>
      </c>
      <c r="Q240" s="143">
        <f>VLOOKUP(B:B,[9]all!$D:$F,3,0)</f>
        <v>44250</v>
      </c>
      <c r="R240" s="6">
        <v>239</v>
      </c>
    </row>
    <row r="241" spans="1:18" ht="15" customHeight="1" x14ac:dyDescent="0.25">
      <c r="A241" s="4"/>
      <c r="B241" s="8" t="s">
        <v>2059</v>
      </c>
      <c r="C241" s="19" t="str">
        <f>VLOOKUP(B:B,[6]master!$L$1:$U$2065,10,0)</f>
        <v>04-DEL</v>
      </c>
      <c r="D241" s="138">
        <v>44214</v>
      </c>
      <c r="E241" s="138">
        <v>44267</v>
      </c>
      <c r="F241" s="11" t="s">
        <v>1016</v>
      </c>
      <c r="G241" s="11" t="s">
        <v>1017</v>
      </c>
      <c r="H241" s="11" t="s">
        <v>64</v>
      </c>
      <c r="I241" s="4" t="str">
        <f>VLOOKUP(H:H,[7]SUMMARY!B:C,2,0)</f>
        <v>RL</v>
      </c>
      <c r="J241" s="4" t="str">
        <f>VLOOKUP(K:K,[8]MODEL!$C$1:$F$65536,4,0)</f>
        <v>AURA</v>
      </c>
      <c r="K241" s="11" t="s">
        <v>58</v>
      </c>
      <c r="L241" s="84" t="s">
        <v>87</v>
      </c>
      <c r="M241" s="11" t="s">
        <v>1018</v>
      </c>
      <c r="N241" s="145">
        <f>VLOOKUP(B:B,[8]master!$L$1:$AA$65535,16,0)</f>
        <v>44293</v>
      </c>
      <c r="O241" s="146">
        <f>VLOOKUP(B:B,[8]master!$L$1:$Z$65535,15,0)</f>
        <v>44280</v>
      </c>
      <c r="P241" s="146">
        <f>VLOOKUP(B:B,[8]master!$L$1:$Y$65535,14,0)</f>
        <v>44274</v>
      </c>
      <c r="Q241" s="143">
        <f>VLOOKUP(B:B,[9]all!$D:$F,3,0)</f>
        <v>44280</v>
      </c>
      <c r="R241" s="6">
        <v>240</v>
      </c>
    </row>
    <row r="242" spans="1:18" ht="15" customHeight="1" x14ac:dyDescent="0.25">
      <c r="A242" s="4"/>
      <c r="B242" s="8" t="s">
        <v>1126</v>
      </c>
      <c r="C242" s="19" t="str">
        <f>VLOOKUP(B:B,[6]master!$L$1:$U$2065,10,0)</f>
        <v>02-del</v>
      </c>
      <c r="D242" s="138">
        <v>44214</v>
      </c>
      <c r="E242" s="138">
        <v>44218</v>
      </c>
      <c r="F242" s="11" t="s">
        <v>1019</v>
      </c>
      <c r="G242" s="11" t="s">
        <v>1020</v>
      </c>
      <c r="H242" s="11" t="s">
        <v>25</v>
      </c>
      <c r="I242" s="4" t="str">
        <f>VLOOKUP(H:H,[7]SUMMARY!B:C,2,0)</f>
        <v>ML</v>
      </c>
      <c r="J242" s="4" t="str">
        <f>VLOOKUP(K:K,[8]MODEL!$C$1:$F$65536,4,0)</f>
        <v>Venue</v>
      </c>
      <c r="K242" s="11" t="s">
        <v>142</v>
      </c>
      <c r="L242" s="11" t="s">
        <v>1021</v>
      </c>
      <c r="M242" s="11" t="s">
        <v>1022</v>
      </c>
      <c r="N242" s="145">
        <f>VLOOKUP(B:B,[6]master!$L$1:$AA$2596,16,0)</f>
        <v>44232</v>
      </c>
      <c r="O242" s="146">
        <f>VLOOKUP(B:B,[8]master!$L$1:$Z$65535,15,0)</f>
        <v>44228</v>
      </c>
      <c r="P242" s="146">
        <f>VLOOKUP(B:B,[8]retail!$A$1:$D$843,4,0)</f>
        <v>44229</v>
      </c>
      <c r="Q242" s="143">
        <f>VLOOKUP(B:B,[9]all!$D:$F,3,0)</f>
        <v>44229</v>
      </c>
      <c r="R242" s="6">
        <v>241</v>
      </c>
    </row>
    <row r="243" spans="1:18" ht="15" customHeight="1" x14ac:dyDescent="0.25">
      <c r="A243" s="4"/>
      <c r="B243" s="8" t="s">
        <v>1413</v>
      </c>
      <c r="C243" s="19" t="str">
        <f>VLOOKUP(B:B,[6]master!$L$1:$U$2065,10,0)</f>
        <v>02-del</v>
      </c>
      <c r="D243" s="138">
        <v>44214</v>
      </c>
      <c r="E243" s="138">
        <v>44233</v>
      </c>
      <c r="F243" s="11" t="s">
        <v>1031</v>
      </c>
      <c r="G243" s="11" t="s">
        <v>1032</v>
      </c>
      <c r="H243" s="11" t="s">
        <v>102</v>
      </c>
      <c r="I243" s="4" t="str">
        <f>VLOOKUP(H:H,[7]SUMMARY!B:C,2,0)</f>
        <v>AK</v>
      </c>
      <c r="J243" s="4" t="str">
        <f>VLOOKUP(K:K,[8]MODEL!$C$1:$F$65536,4,0)</f>
        <v>Verna</v>
      </c>
      <c r="K243" s="11" t="s">
        <v>10</v>
      </c>
      <c r="L243" s="11" t="s">
        <v>11</v>
      </c>
      <c r="M243" s="11" t="s">
        <v>1033</v>
      </c>
      <c r="N243" s="145">
        <f>VLOOKUP(B:B,[6]master!$L$1:$AA$2596,16,0)</f>
        <v>44252</v>
      </c>
      <c r="O243" s="146">
        <f>VLOOKUP(B:B,[8]master!$L$1:$Z$65535,15,0)</f>
        <v>44247</v>
      </c>
      <c r="P243" s="146">
        <f>VLOOKUP(B:B,[8]master!$L$1:$Y$65535,14,0)</f>
        <v>44256</v>
      </c>
      <c r="Q243" s="143">
        <f>VLOOKUP(B:B,[9]all!$D:$F,3,0)</f>
        <v>44247</v>
      </c>
      <c r="R243" s="6">
        <v>242</v>
      </c>
    </row>
    <row r="244" spans="1:18" ht="15" customHeight="1" x14ac:dyDescent="0.25">
      <c r="A244" s="4"/>
      <c r="B244" s="8" t="s">
        <v>1068</v>
      </c>
      <c r="C244" s="19" t="str">
        <f>VLOOKUP(B:B,[6]master!$L$1:$U$2065,10,0)</f>
        <v>1-del</v>
      </c>
      <c r="D244" s="138">
        <v>44214</v>
      </c>
      <c r="E244" s="138">
        <v>44216</v>
      </c>
      <c r="F244" s="11" t="s">
        <v>1038</v>
      </c>
      <c r="G244" s="11" t="s">
        <v>1039</v>
      </c>
      <c r="H244" s="11" t="s">
        <v>127</v>
      </c>
      <c r="I244" s="4" t="str">
        <f>VLOOKUP(H:H,[7]SUMMARY!B:C,2,0)</f>
        <v>AK</v>
      </c>
      <c r="J244" s="4" t="str">
        <f>VLOOKUP(K:K,[8]MODEL!$C$1:$F$65536,4,0)</f>
        <v>Venue</v>
      </c>
      <c r="K244" s="11" t="s">
        <v>117</v>
      </c>
      <c r="L244" s="11" t="s">
        <v>27</v>
      </c>
      <c r="M244" s="11" t="s">
        <v>1040</v>
      </c>
      <c r="N244" s="145">
        <f>VLOOKUP(B:B,[6]master!$L$1:$AA$2596,16,0)</f>
        <v>44226</v>
      </c>
      <c r="O244" s="146">
        <f>VLOOKUP(B:B,[8]master!$L$1:$Z$65535,15,0)</f>
        <v>44221</v>
      </c>
      <c r="P244" s="146">
        <f>VLOOKUP(B:B,[8]retail!$A$1:$D$843,4,0)</f>
        <v>44228</v>
      </c>
      <c r="Q244" s="143">
        <f>VLOOKUP(B:B,[9]all!$D:$F,3,0)</f>
        <v>44223</v>
      </c>
      <c r="R244" s="6">
        <v>243</v>
      </c>
    </row>
    <row r="245" spans="1:18" ht="15" customHeight="1" x14ac:dyDescent="0.25">
      <c r="A245" s="4"/>
      <c r="B245" s="11" t="s">
        <v>1537</v>
      </c>
      <c r="C245" s="19" t="str">
        <f>VLOOKUP(B:B,[6]master!$L$1:$U$2065,10,0)</f>
        <v>02-del</v>
      </c>
      <c r="D245" s="138">
        <v>44214</v>
      </c>
      <c r="E245" s="138">
        <v>44237</v>
      </c>
      <c r="F245" s="11" t="s">
        <v>1034</v>
      </c>
      <c r="G245" s="11" t="s">
        <v>918</v>
      </c>
      <c r="H245" s="11" t="s">
        <v>57</v>
      </c>
      <c r="I245" s="4" t="str">
        <f>VLOOKUP(H:H,[7]SUMMARY!B:C,2,0)</f>
        <v>NG</v>
      </c>
      <c r="J245" s="4" t="str">
        <f>VLOOKUP(K:K,[8]MODEL!$C$1:$F$65536,4,0)</f>
        <v>NIOS</v>
      </c>
      <c r="K245" s="11" t="s">
        <v>420</v>
      </c>
      <c r="L245" s="11" t="s">
        <v>52</v>
      </c>
      <c r="M245" s="11" t="s">
        <v>1035</v>
      </c>
      <c r="N245" s="145">
        <f>VLOOKUP(B:B,[6]master!$L$1:$AA$2596,16,0)</f>
        <v>44246</v>
      </c>
      <c r="O245" s="146">
        <f>VLOOKUP(B:B,[8]master!$L$1:$Z$65535,15,0)</f>
        <v>44241</v>
      </c>
      <c r="P245" s="146">
        <f>VLOOKUP(B:B,[8]retail!$A$1:$D$843,4,0)</f>
        <v>44243</v>
      </c>
      <c r="Q245" s="143">
        <f>VLOOKUP(B:B,[9]all!$D:$F,3,0)</f>
        <v>44243</v>
      </c>
      <c r="R245" s="6">
        <v>244</v>
      </c>
    </row>
    <row r="246" spans="1:18" ht="15" customHeight="1" x14ac:dyDescent="0.25">
      <c r="A246" s="4"/>
      <c r="B246" s="8" t="s">
        <v>1506</v>
      </c>
      <c r="C246" s="19" t="str">
        <f>VLOOKUP(B:B,[6]master!$L$1:$U$2065,10,0)</f>
        <v>03-DEL</v>
      </c>
      <c r="D246" s="138">
        <v>44214</v>
      </c>
      <c r="E246" s="138">
        <v>44237</v>
      </c>
      <c r="F246" s="11" t="s">
        <v>1028</v>
      </c>
      <c r="G246" s="11" t="s">
        <v>1029</v>
      </c>
      <c r="H246" s="11" t="s">
        <v>64</v>
      </c>
      <c r="I246" s="4" t="str">
        <f>VLOOKUP(H:H,[7]SUMMARY!B:C,2,0)</f>
        <v>RL</v>
      </c>
      <c r="J246" s="4" t="str">
        <f>VLOOKUP(K:K,[8]MODEL!$C$1:$F$65536,4,0)</f>
        <v>New Creta</v>
      </c>
      <c r="K246" s="11" t="s">
        <v>340</v>
      </c>
      <c r="L246" s="11" t="s">
        <v>27</v>
      </c>
      <c r="M246" s="11" t="s">
        <v>1030</v>
      </c>
      <c r="N246" s="145">
        <f>VLOOKUP(B:B,[6]master!$L$1:$AA$2596,16,0)</f>
        <v>44257</v>
      </c>
      <c r="O246" s="146">
        <f>VLOOKUP(B:B,[8]master!$L$1:$Z$65535,15,0)</f>
        <v>44252</v>
      </c>
      <c r="P246" s="146">
        <f>VLOOKUP(B:B,[8]master!$L$1:$Y$65535,14,0)</f>
        <v>44256</v>
      </c>
      <c r="Q246" s="143">
        <f>VLOOKUP(B:B,[9]all!$D:$F,3,0)</f>
        <v>44253</v>
      </c>
      <c r="R246" s="6">
        <v>245</v>
      </c>
    </row>
    <row r="247" spans="1:18" ht="15" customHeight="1" x14ac:dyDescent="0.25">
      <c r="A247" s="4"/>
      <c r="B247" s="9" t="s">
        <v>1059</v>
      </c>
      <c r="C247" s="19" t="str">
        <f>VLOOKUP(B:B,[6]master!$L$1:$U$2065,10,0)</f>
        <v>02-del</v>
      </c>
      <c r="D247" s="138">
        <v>44215</v>
      </c>
      <c r="E247" s="138">
        <v>44215</v>
      </c>
      <c r="F247" s="11" t="s">
        <v>1048</v>
      </c>
      <c r="G247" s="11" t="s">
        <v>1049</v>
      </c>
      <c r="H247" s="11" t="s">
        <v>250</v>
      </c>
      <c r="I247" s="4" t="str">
        <f>VLOOKUP(H:H,[7]SUMMARY!B:C,2,0)</f>
        <v>ML</v>
      </c>
      <c r="J247" s="4" t="str">
        <f>VLOOKUP(K:K,[8]MODEL!$C$1:$F$65536,4,0)</f>
        <v>SANTRO</v>
      </c>
      <c r="K247" s="11" t="s">
        <v>176</v>
      </c>
      <c r="L247" s="11" t="s">
        <v>27</v>
      </c>
      <c r="M247" s="11" t="s">
        <v>1047</v>
      </c>
      <c r="N247" s="145">
        <f>VLOOKUP(B:B,[6]master!$L$1:$AA$2596,16,0)</f>
        <v>44229</v>
      </c>
      <c r="O247" s="146">
        <f>VLOOKUP(B:B,[8]master!$L$1:$Z$65535,15,0)</f>
        <v>44219</v>
      </c>
      <c r="P247" s="146">
        <f>VLOOKUP(B:B,[8]retail!$A$1:$D$843,4,0)</f>
        <v>44229</v>
      </c>
      <c r="Q247" s="143">
        <f>VLOOKUP(B:B,[9]all!$D:$F,3,0)</f>
        <v>44223</v>
      </c>
      <c r="R247" s="6">
        <v>246</v>
      </c>
    </row>
    <row r="248" spans="1:18" ht="15" customHeight="1" x14ac:dyDescent="0.25">
      <c r="A248" s="4" t="s">
        <v>1581</v>
      </c>
      <c r="B248" s="5" t="s">
        <v>630</v>
      </c>
      <c r="C248" s="19" t="s">
        <v>630</v>
      </c>
      <c r="D248" s="138">
        <v>44215</v>
      </c>
      <c r="E248" s="138">
        <v>44217</v>
      </c>
      <c r="F248" s="84" t="s">
        <v>1061</v>
      </c>
      <c r="G248" s="11">
        <v>7720092673</v>
      </c>
      <c r="H248" s="5" t="s">
        <v>92</v>
      </c>
      <c r="I248" s="4" t="str">
        <f>VLOOKUP(H:H,[7]SUMMARY!B:C,2,0)</f>
        <v>ML</v>
      </c>
      <c r="J248" s="4" t="str">
        <f>VLOOKUP(K:K,[8]MODEL!$C$1:$F$65536,4,0)</f>
        <v>NIOS</v>
      </c>
      <c r="K248" s="11" t="s">
        <v>1053</v>
      </c>
      <c r="L248" s="11" t="s">
        <v>20</v>
      </c>
      <c r="M248" s="11" t="s">
        <v>1054</v>
      </c>
      <c r="N248" s="145" t="s">
        <v>630</v>
      </c>
      <c r="O248" s="146" t="s">
        <v>630</v>
      </c>
      <c r="P248" s="145" t="s">
        <v>630</v>
      </c>
      <c r="Q248" s="145" t="s">
        <v>630</v>
      </c>
      <c r="R248" s="6">
        <v>247</v>
      </c>
    </row>
    <row r="249" spans="1:18" ht="15" customHeight="1" x14ac:dyDescent="0.25">
      <c r="A249" s="4"/>
      <c r="B249" s="86" t="s">
        <v>1150</v>
      </c>
      <c r="C249" s="19" t="str">
        <f>VLOOKUP(B:B,[6]master!$L$1:$U$2065,10,0)</f>
        <v>02-del</v>
      </c>
      <c r="D249" s="138">
        <v>44215</v>
      </c>
      <c r="E249" s="138">
        <v>44219</v>
      </c>
      <c r="F249" s="11" t="s">
        <v>1056</v>
      </c>
      <c r="G249" s="11" t="s">
        <v>1057</v>
      </c>
      <c r="H249" s="11" t="s">
        <v>175</v>
      </c>
      <c r="I249" s="4" t="str">
        <f>VLOOKUP(H:H,[7]SUMMARY!B:C,2,0)</f>
        <v>NG</v>
      </c>
      <c r="J249" s="4" t="str">
        <f>VLOOKUP(K:K,[8]MODEL!$C$1:$F$65536,4,0)</f>
        <v>NIOS</v>
      </c>
      <c r="K249" s="11" t="s">
        <v>51</v>
      </c>
      <c r="L249" s="11" t="s">
        <v>20</v>
      </c>
      <c r="M249" s="11" t="s">
        <v>1058</v>
      </c>
      <c r="N249" s="145">
        <f>VLOOKUP(B:B,[6]master!$L$1:$AA$2596,16,0)</f>
        <v>44231</v>
      </c>
      <c r="O249" s="146">
        <f>VLOOKUP(B:B,[8]master!$L$1:$Z$65535,15,0)</f>
        <v>44226</v>
      </c>
      <c r="P249" s="146">
        <f>VLOOKUP(B:B,[8]retail!$A$1:$D$843,4,0)</f>
        <v>44229</v>
      </c>
      <c r="Q249" s="143">
        <f>VLOOKUP(B:B,[9]all!$D:$F,3,0)</f>
        <v>44226</v>
      </c>
      <c r="R249" s="6">
        <v>248</v>
      </c>
    </row>
    <row r="250" spans="1:18" ht="15" customHeight="1" x14ac:dyDescent="0.25">
      <c r="A250" s="4"/>
      <c r="B250" s="83" t="s">
        <v>807</v>
      </c>
      <c r="C250" s="19" t="str">
        <f>VLOOKUP(B:B,[6]master!$L$1:$U$2065,10,0)</f>
        <v>02-del</v>
      </c>
      <c r="D250" s="138">
        <v>44215</v>
      </c>
      <c r="E250" s="138">
        <v>44221</v>
      </c>
      <c r="F250" s="84" t="s">
        <v>1226</v>
      </c>
      <c r="G250" s="11">
        <v>9762770943</v>
      </c>
      <c r="H250" s="5" t="s">
        <v>686</v>
      </c>
      <c r="I250" s="4" t="str">
        <f>VLOOKUP(H:H,[7]SUMMARY!B:C,2,0)</f>
        <v>KA</v>
      </c>
      <c r="J250" s="4" t="str">
        <f>VLOOKUP(K:K,[8]MODEL!$C$1:$F$65536,4,0)</f>
        <v>Venue</v>
      </c>
      <c r="K250" s="11" t="s">
        <v>117</v>
      </c>
      <c r="L250" s="11" t="s">
        <v>20</v>
      </c>
      <c r="M250" s="11" t="s">
        <v>1060</v>
      </c>
      <c r="N250" s="145">
        <f>VLOOKUP(B:B,[6]master!$L$1:$AA$2596,16,0)</f>
        <v>44231</v>
      </c>
      <c r="O250" s="146">
        <f>VLOOKUP(B:B,[8]master!$L$1:$Z$65535,15,0)</f>
        <v>44224</v>
      </c>
      <c r="P250" s="146">
        <f>VLOOKUP(B:B,[8]retail!$A$1:$D$843,4,0)</f>
        <v>44229</v>
      </c>
      <c r="Q250" s="143">
        <f>VLOOKUP(B:B,[9]all!$D:$F,3,0)</f>
        <v>44224</v>
      </c>
      <c r="R250" s="6">
        <v>249</v>
      </c>
    </row>
    <row r="251" spans="1:18" ht="15" customHeight="1" x14ac:dyDescent="0.25">
      <c r="A251" s="4"/>
      <c r="B251" s="8" t="s">
        <v>1539</v>
      </c>
      <c r="C251" s="19" t="str">
        <f>VLOOKUP(B:B,[6]master!$L$1:$U$2065,10,0)</f>
        <v>02-del</v>
      </c>
      <c r="D251" s="138">
        <v>44215</v>
      </c>
      <c r="E251" s="138">
        <v>44238</v>
      </c>
      <c r="F251" s="11" t="s">
        <v>1062</v>
      </c>
      <c r="G251" s="11" t="s">
        <v>1063</v>
      </c>
      <c r="H251" s="5" t="s">
        <v>82</v>
      </c>
      <c r="I251" s="4" t="str">
        <f>VLOOKUP(H:H,[7]SUMMARY!B:C,2,0)</f>
        <v>KA</v>
      </c>
      <c r="J251" s="4" t="str">
        <f>VLOOKUP(K:K,[8]MODEL!$C$1:$F$65536,4,0)</f>
        <v>NIOS</v>
      </c>
      <c r="K251" s="11" t="s">
        <v>1064</v>
      </c>
      <c r="L251" s="11" t="s">
        <v>52</v>
      </c>
      <c r="M251" s="11" t="s">
        <v>1065</v>
      </c>
      <c r="N251" s="145">
        <f>VLOOKUP(B:B,[6]master!$L$1:$AA$2596,16,0)</f>
        <v>44247</v>
      </c>
      <c r="O251" s="146">
        <f>VLOOKUP(B:B,[8]master!$L$1:$Z$65535,15,0)</f>
        <v>44241</v>
      </c>
      <c r="P251" s="146">
        <f>VLOOKUP(B:B,[8]retail!$A$1:$D$843,4,0)</f>
        <v>44243</v>
      </c>
      <c r="Q251" s="143">
        <f>VLOOKUP(B:B,[9]all!$D:$F,3,0)</f>
        <v>44242</v>
      </c>
      <c r="R251" s="6">
        <v>250</v>
      </c>
    </row>
    <row r="252" spans="1:18" ht="15" customHeight="1" x14ac:dyDescent="0.25">
      <c r="A252" s="4"/>
      <c r="B252" s="8" t="s">
        <v>1140</v>
      </c>
      <c r="C252" s="19" t="str">
        <f>VLOOKUP(B:B,[6]master!$L$1:$U$2065,10,0)</f>
        <v>02-del</v>
      </c>
      <c r="D252" s="138">
        <v>44216</v>
      </c>
      <c r="E252" s="138">
        <v>44219</v>
      </c>
      <c r="F252" s="11" t="s">
        <v>1069</v>
      </c>
      <c r="G252" s="11" t="s">
        <v>843</v>
      </c>
      <c r="H252" s="11" t="s">
        <v>232</v>
      </c>
      <c r="I252" s="4" t="str">
        <f>VLOOKUP(H:H,[7]SUMMARY!B:C,2,0)</f>
        <v>NG</v>
      </c>
      <c r="J252" s="4" t="str">
        <f>VLOOKUP(K:K,[8]MODEL!$C$1:$F$65536,4,0)</f>
        <v>SANTRO</v>
      </c>
      <c r="K252" s="8" t="s">
        <v>269</v>
      </c>
      <c r="L252" s="11" t="s">
        <v>87</v>
      </c>
      <c r="M252" s="11" t="s">
        <v>842</v>
      </c>
      <c r="N252" s="145">
        <f>VLOOKUP(B:B,[6]master!$L$1:$AA$2596,16,0)</f>
        <v>44242</v>
      </c>
      <c r="O252" s="146">
        <f>VLOOKUP(B:B,[8]master!$L$1:$Z$65535,15,0)</f>
        <v>44239</v>
      </c>
      <c r="P252" s="146">
        <f>VLOOKUP(B:B,[8]retail!$A$1:$D$843,4,0)</f>
        <v>44243</v>
      </c>
      <c r="Q252" s="143">
        <f>VLOOKUP(B:B,[9]all!$D:$F,3,0)</f>
        <v>44239</v>
      </c>
      <c r="R252" s="6">
        <v>251</v>
      </c>
    </row>
    <row r="253" spans="1:18" ht="15" customHeight="1" x14ac:dyDescent="0.25">
      <c r="A253" s="4" t="s">
        <v>5</v>
      </c>
      <c r="B253" s="8" t="s">
        <v>2455</v>
      </c>
      <c r="C253" s="19" t="str">
        <f>VLOOKUP(B:B,[6]master!$L$1:$U$2065,10,0)</f>
        <v>04-DEL</v>
      </c>
      <c r="D253" s="138">
        <v>44216</v>
      </c>
      <c r="E253" s="138">
        <v>44289</v>
      </c>
      <c r="F253" s="11" t="s">
        <v>1094</v>
      </c>
      <c r="G253" s="11" t="s">
        <v>1095</v>
      </c>
      <c r="H253" s="11" t="s">
        <v>102</v>
      </c>
      <c r="I253" s="4" t="str">
        <f>VLOOKUP(H:H,[7]SUMMARY!B:C,2,0)</f>
        <v>AK</v>
      </c>
      <c r="J253" s="4" t="str">
        <f>VLOOKUP(K:K,[8]MODEL!$C$1:$F$65536,4,0)</f>
        <v>New Creta</v>
      </c>
      <c r="K253" s="11" t="s">
        <v>639</v>
      </c>
      <c r="L253" s="11" t="s">
        <v>11</v>
      </c>
      <c r="M253" s="11" t="s">
        <v>1096</v>
      </c>
      <c r="N253" s="145">
        <f>VLOOKUP(B:B,[8]master!$L$1:$AA$65535,16,0)</f>
        <v>44299</v>
      </c>
      <c r="O253" s="146">
        <f>VLOOKUP(F:F,'[7]T-RET'!A:B,2,0)</f>
        <v>44298</v>
      </c>
      <c r="P253" s="146">
        <f>VLOOKUP(B:B,[8]master!$L$1:$Y$65535,14,0)</f>
        <v>44298</v>
      </c>
      <c r="Q253" s="143" t="e">
        <f>VLOOKUP(B:B,[9]all!$D:$F,3,0)</f>
        <v>#N/A</v>
      </c>
      <c r="R253" s="6">
        <v>252</v>
      </c>
    </row>
    <row r="254" spans="1:18" ht="15" customHeight="1" x14ac:dyDescent="0.25">
      <c r="A254" s="4"/>
      <c r="B254" s="8" t="s">
        <v>1112</v>
      </c>
      <c r="C254" s="19" t="str">
        <f>VLOOKUP(B:B,[6]master!$L$1:$U$2065,10,0)</f>
        <v>02-del</v>
      </c>
      <c r="D254" s="138">
        <v>44216</v>
      </c>
      <c r="E254" s="138">
        <v>44217</v>
      </c>
      <c r="F254" s="11" t="s">
        <v>1097</v>
      </c>
      <c r="G254" s="11" t="s">
        <v>1098</v>
      </c>
      <c r="H254" s="11" t="s">
        <v>127</v>
      </c>
      <c r="I254" s="4" t="str">
        <f>VLOOKUP(H:H,[7]SUMMARY!B:C,2,0)</f>
        <v>AK</v>
      </c>
      <c r="J254" s="4" t="str">
        <f>VLOOKUP(K:K,[8]MODEL!$C$1:$F$65536,4,0)</f>
        <v>New Creta</v>
      </c>
      <c r="K254" s="11" t="s">
        <v>340</v>
      </c>
      <c r="L254" s="11" t="s">
        <v>20</v>
      </c>
      <c r="M254" s="11" t="s">
        <v>1099</v>
      </c>
      <c r="N254" s="145">
        <f>VLOOKUP(B:B,[6]master!$L$1:$AA$2596,16,0)</f>
        <v>44229</v>
      </c>
      <c r="O254" s="146">
        <f>VLOOKUP(B:B,[8]master!$L$1:$Z$65535,15,0)</f>
        <v>44228</v>
      </c>
      <c r="P254" s="146">
        <f>VLOOKUP(B:B,[8]retail!$A$1:$D$91,4,0)</f>
        <v>44225</v>
      </c>
      <c r="Q254" s="143">
        <f>VLOOKUP(B:B,[9]all!$D:$F,3,0)</f>
        <v>44228</v>
      </c>
      <c r="R254" s="6">
        <v>253</v>
      </c>
    </row>
    <row r="255" spans="1:18" ht="15" customHeight="1" x14ac:dyDescent="0.25">
      <c r="A255" s="4"/>
      <c r="B255" s="11" t="s">
        <v>1864</v>
      </c>
      <c r="C255" s="19" t="str">
        <f>VLOOKUP(B:B,[6]master!$L$1:$U$2065,10,0)</f>
        <v>03-DEL</v>
      </c>
      <c r="D255" s="138">
        <v>44216</v>
      </c>
      <c r="E255" s="138">
        <v>44256</v>
      </c>
      <c r="F255" s="11" t="s">
        <v>1100</v>
      </c>
      <c r="G255" s="11" t="s">
        <v>1101</v>
      </c>
      <c r="H255" s="11" t="s">
        <v>92</v>
      </c>
      <c r="I255" s="4" t="str">
        <f>VLOOKUP(H:H,[7]SUMMARY!B:C,2,0)</f>
        <v>ML</v>
      </c>
      <c r="J255" s="4" t="str">
        <f>VLOOKUP(K:K,[8]MODEL!$C$1:$F$65536,4,0)</f>
        <v>New Creta</v>
      </c>
      <c r="K255" s="95" t="s">
        <v>640</v>
      </c>
      <c r="L255" s="11" t="s">
        <v>20</v>
      </c>
      <c r="M255" s="11" t="s">
        <v>1102</v>
      </c>
      <c r="N255" s="145">
        <f>VLOOKUP(B:B,[6]master!$L$1:$AA$2596,16,0)</f>
        <v>44266</v>
      </c>
      <c r="O255" s="146">
        <f>VLOOKUP(B:B,[8]master!$L$1:$Z$65535,15,0)</f>
        <v>44265</v>
      </c>
      <c r="P255" s="146">
        <f>VLOOKUP(B:B,[8]master!$L$1:$Y$65535,14,0)</f>
        <v>44267</v>
      </c>
      <c r="Q255" s="143">
        <f>VLOOKUP(B:B,[9]all!$D:$F,3,0)</f>
        <v>44265</v>
      </c>
      <c r="R255" s="6">
        <v>254</v>
      </c>
    </row>
    <row r="256" spans="1:18" ht="15" customHeight="1" x14ac:dyDescent="0.25">
      <c r="A256" s="4"/>
      <c r="B256" s="8" t="s">
        <v>1169</v>
      </c>
      <c r="C256" s="19" t="str">
        <f>VLOOKUP(B:B,[6]master!$L$1:$U$2065,10,0)</f>
        <v>02-del</v>
      </c>
      <c r="D256" s="138">
        <v>44216</v>
      </c>
      <c r="E256" s="138">
        <v>44221</v>
      </c>
      <c r="F256" s="11" t="s">
        <v>1103</v>
      </c>
      <c r="G256" s="11" t="s">
        <v>1104</v>
      </c>
      <c r="H256" s="11" t="s">
        <v>57</v>
      </c>
      <c r="I256" s="4" t="str">
        <f>VLOOKUP(H:H,[7]SUMMARY!B:C,2,0)</f>
        <v>NG</v>
      </c>
      <c r="J256" s="4" t="str">
        <f>VLOOKUP(K:K,[8]MODEL!$C$1:$F$65536,4,0)</f>
        <v>Venue</v>
      </c>
      <c r="K256" s="11" t="s">
        <v>117</v>
      </c>
      <c r="L256" s="11" t="s">
        <v>20</v>
      </c>
      <c r="M256" s="11" t="s">
        <v>1105</v>
      </c>
      <c r="N256" s="145">
        <f>VLOOKUP(B:B,[6]master!$L$1:$AA$2596,16,0)</f>
        <v>44230</v>
      </c>
      <c r="O256" s="146">
        <f>VLOOKUP(B:B,[8]master!$L$1:$Z$65535,15,0)</f>
        <v>44228</v>
      </c>
      <c r="P256" s="146">
        <f>VLOOKUP(B:B,[8]retail!$A$1:$D$843,4,0)</f>
        <v>44229</v>
      </c>
      <c r="Q256" s="143">
        <f>VLOOKUP(B:B,[9]all!$D:$F,3,0)</f>
        <v>44228</v>
      </c>
      <c r="R256" s="6">
        <v>255</v>
      </c>
    </row>
    <row r="257" spans="1:18" ht="15" customHeight="1" x14ac:dyDescent="0.25">
      <c r="A257" s="4"/>
      <c r="B257" s="11" t="s">
        <v>1482</v>
      </c>
      <c r="C257" s="19" t="str">
        <f>VLOOKUP(B:B,[6]master!$L$1:$U$2065,10,0)</f>
        <v>02-del</v>
      </c>
      <c r="D257" s="138">
        <v>44217</v>
      </c>
      <c r="E257" s="138">
        <v>44235</v>
      </c>
      <c r="F257" s="11" t="s">
        <v>1113</v>
      </c>
      <c r="G257" s="11" t="s">
        <v>917</v>
      </c>
      <c r="H257" s="11" t="s">
        <v>116</v>
      </c>
      <c r="I257" s="4" t="str">
        <f>VLOOKUP(H:H,[7]SUMMARY!B:C,2,0)</f>
        <v>NB</v>
      </c>
      <c r="J257" s="4" t="str">
        <f>VLOOKUP(K:K,[8]MODEL!$C$1:$F$65536,4,0)</f>
        <v>NIOS</v>
      </c>
      <c r="K257" s="11" t="s">
        <v>255</v>
      </c>
      <c r="L257" s="11" t="s">
        <v>52</v>
      </c>
      <c r="M257" s="11" t="s">
        <v>916</v>
      </c>
      <c r="N257" s="145">
        <f>VLOOKUP(B:B,[6]master!$L$1:$AA$2596,16,0)</f>
        <v>44245</v>
      </c>
      <c r="O257" s="146">
        <f>VLOOKUP(B:B,[8]master!$L$1:$Z$65535,15,0)</f>
        <v>44243</v>
      </c>
      <c r="P257" s="146">
        <f>VLOOKUP(B:B,[8]retail!$A$1:$D$843,4,0)</f>
        <v>44247</v>
      </c>
      <c r="Q257" s="143">
        <f>VLOOKUP(B:B,[9]all!$D:$F,3,0)</f>
        <v>44244</v>
      </c>
      <c r="R257" s="6">
        <v>256</v>
      </c>
    </row>
    <row r="258" spans="1:18" ht="15" customHeight="1" x14ac:dyDescent="0.25">
      <c r="A258" s="4"/>
      <c r="B258" s="9" t="s">
        <v>1800</v>
      </c>
      <c r="C258" s="19" t="str">
        <f>VLOOKUP(B:B,[6]master!$L$1:$U$2065,10,0)</f>
        <v>02-del</v>
      </c>
      <c r="D258" s="138">
        <v>44217</v>
      </c>
      <c r="E258" s="138">
        <v>44250</v>
      </c>
      <c r="F258" s="11" t="s">
        <v>1120</v>
      </c>
      <c r="G258" s="11" t="s">
        <v>1051</v>
      </c>
      <c r="H258" s="11" t="s">
        <v>137</v>
      </c>
      <c r="I258" s="4" t="str">
        <f>VLOOKUP(H:H,[7]SUMMARY!B:C,2,0)</f>
        <v>AK</v>
      </c>
      <c r="J258" s="4" t="str">
        <f>VLOOKUP(K:K,[8]MODEL!$C$1:$F$65536,4,0)</f>
        <v>New Creta</v>
      </c>
      <c r="K258" s="10" t="s">
        <v>223</v>
      </c>
      <c r="L258" s="11" t="s">
        <v>20</v>
      </c>
      <c r="M258" s="11" t="s">
        <v>1050</v>
      </c>
      <c r="N258" s="145">
        <f>VLOOKUP(B:B,[6]master!$L$1:$AA$2596,16,0)</f>
        <v>44252</v>
      </c>
      <c r="O258" s="146">
        <f>VLOOKUP(B:B,[8]master!$L$1:$Z$65535,15,0)</f>
        <v>44250</v>
      </c>
      <c r="P258" s="146">
        <f>VLOOKUP(B:B,[8]retail!$A$1:$D$843,4,0)</f>
        <v>44252</v>
      </c>
      <c r="Q258" s="143">
        <f>VLOOKUP(B:B,[9]all!$D:$F,3,0)</f>
        <v>44251</v>
      </c>
      <c r="R258" s="6">
        <v>257</v>
      </c>
    </row>
    <row r="259" spans="1:18" ht="15" customHeight="1" x14ac:dyDescent="0.25">
      <c r="A259" s="4" t="s">
        <v>1581</v>
      </c>
      <c r="B259" s="5" t="s">
        <v>630</v>
      </c>
      <c r="C259" s="19" t="s">
        <v>630</v>
      </c>
      <c r="D259" s="138">
        <v>44217</v>
      </c>
      <c r="E259" s="138">
        <v>44247</v>
      </c>
      <c r="F259" s="11" t="s">
        <v>1114</v>
      </c>
      <c r="G259" s="11" t="s">
        <v>1115</v>
      </c>
      <c r="H259" s="11" t="s">
        <v>16</v>
      </c>
      <c r="I259" s="4" t="str">
        <f>VLOOKUP(H:H,[7]SUMMARY!B:C,2,0)</f>
        <v>AK</v>
      </c>
      <c r="J259" s="4" t="str">
        <f>VLOOKUP(K:K,[8]MODEL!$C$1:$F$65536,4,0)</f>
        <v>New Creta</v>
      </c>
      <c r="K259" s="11" t="s">
        <v>385</v>
      </c>
      <c r="L259" s="11" t="s">
        <v>20</v>
      </c>
      <c r="M259" s="11" t="s">
        <v>1116</v>
      </c>
      <c r="N259" s="145" t="s">
        <v>630</v>
      </c>
      <c r="O259" s="146" t="s">
        <v>630</v>
      </c>
      <c r="P259" s="145" t="s">
        <v>630</v>
      </c>
      <c r="Q259" s="145" t="s">
        <v>630</v>
      </c>
      <c r="R259" s="6">
        <v>258</v>
      </c>
    </row>
    <row r="260" spans="1:18" ht="15" customHeight="1" x14ac:dyDescent="0.25">
      <c r="A260" s="4"/>
      <c r="B260" s="8" t="s">
        <v>1392</v>
      </c>
      <c r="C260" s="19" t="str">
        <f>VLOOKUP(B:B,[6]master!$L$1:$U$2065,10,0)</f>
        <v>02-del</v>
      </c>
      <c r="D260" s="138">
        <v>44217</v>
      </c>
      <c r="E260" s="138">
        <v>44232</v>
      </c>
      <c r="F260" s="11" t="s">
        <v>1117</v>
      </c>
      <c r="G260" s="11" t="s">
        <v>1118</v>
      </c>
      <c r="H260" s="11" t="s">
        <v>50</v>
      </c>
      <c r="I260" s="4" t="str">
        <f>VLOOKUP(H:H,[7]SUMMARY!B:C,2,0)</f>
        <v>ML</v>
      </c>
      <c r="J260" s="4" t="str">
        <f>VLOOKUP(K:K,[8]MODEL!$C$1:$F$65536,4,0)</f>
        <v>New Creta</v>
      </c>
      <c r="K260" s="11" t="s">
        <v>26</v>
      </c>
      <c r="L260" s="11" t="s">
        <v>11</v>
      </c>
      <c r="M260" s="11" t="s">
        <v>1119</v>
      </c>
      <c r="N260" s="145">
        <f>VLOOKUP(B:B,[6]master!$L$1:$AA$2596,16,0)</f>
        <v>44245</v>
      </c>
      <c r="O260" s="146">
        <f>VLOOKUP(B:B,[8]master!$L$1:$Z$65535,15,0)</f>
        <v>44238</v>
      </c>
      <c r="P260" s="146">
        <f>VLOOKUP(B:B,[8]retail!$A$1:$D$843,4,0)</f>
        <v>44239</v>
      </c>
      <c r="Q260" s="143">
        <f>VLOOKUP(B:B,[9]all!$D:$F,3,0)</f>
        <v>44238</v>
      </c>
      <c r="R260" s="6">
        <v>259</v>
      </c>
    </row>
    <row r="261" spans="1:18" ht="15" customHeight="1" x14ac:dyDescent="0.25">
      <c r="A261" s="4"/>
      <c r="B261" s="9" t="s">
        <v>1124</v>
      </c>
      <c r="C261" s="19" t="str">
        <f>VLOOKUP(B:B,[6]master!$L$1:$U$2065,10,0)</f>
        <v>02-del</v>
      </c>
      <c r="D261" s="138">
        <v>44217</v>
      </c>
      <c r="E261" s="138">
        <v>44218</v>
      </c>
      <c r="F261" s="11" t="s">
        <v>1121</v>
      </c>
      <c r="G261" s="11" t="s">
        <v>1122</v>
      </c>
      <c r="H261" s="5" t="s">
        <v>32</v>
      </c>
      <c r="I261" s="4" t="str">
        <f>VLOOKUP(H:H,[7]SUMMARY!B:C,2,0)</f>
        <v>KA</v>
      </c>
      <c r="J261" s="4" t="str">
        <f>VLOOKUP(K:K,[8]MODEL!$C$1:$F$65536,4,0)</f>
        <v>NIOS</v>
      </c>
      <c r="K261" s="11" t="s">
        <v>51</v>
      </c>
      <c r="L261" s="11" t="s">
        <v>52</v>
      </c>
      <c r="M261" s="11" t="s">
        <v>1123</v>
      </c>
      <c r="N261" s="145">
        <f>VLOOKUP(B:B,[6]master!$L$1:$AA$2596,16,0)</f>
        <v>44232</v>
      </c>
      <c r="O261" s="146">
        <f>VLOOKUP(B:B,[8]master!$L$1:$Z$65535,15,0)</f>
        <v>44218</v>
      </c>
      <c r="P261" s="146">
        <f>VLOOKUP(B:B,[8]retail!$A$1:$D$843,4,0)</f>
        <v>44229</v>
      </c>
      <c r="Q261" s="143">
        <f>VLOOKUP(B:B,[9]all!$D:$F,3,0)</f>
        <v>44218</v>
      </c>
      <c r="R261" s="6">
        <v>260</v>
      </c>
    </row>
    <row r="262" spans="1:18" ht="15" customHeight="1" x14ac:dyDescent="0.25">
      <c r="A262" s="4"/>
      <c r="B262" s="86" t="s">
        <v>89</v>
      </c>
      <c r="C262" s="19" t="str">
        <f>VLOOKUP(B:B,[6]master!$L$1:$U$2065,10,0)</f>
        <v>02-del</v>
      </c>
      <c r="D262" s="138">
        <v>44218</v>
      </c>
      <c r="E262" s="138">
        <v>44218</v>
      </c>
      <c r="F262" s="11" t="s">
        <v>1132</v>
      </c>
      <c r="G262" s="11" t="s">
        <v>1133</v>
      </c>
      <c r="H262" s="11" t="s">
        <v>725</v>
      </c>
      <c r="I262" s="4" t="str">
        <f>VLOOKUP(H:H,[7]SUMMARY!B:C,2,0)</f>
        <v>NB</v>
      </c>
      <c r="J262" s="4" t="str">
        <f>VLOOKUP(K:K,[8]MODEL!$C$1:$F$65536,4,0)</f>
        <v>AURA</v>
      </c>
      <c r="K262" s="11" t="s">
        <v>58</v>
      </c>
      <c r="L262" s="11" t="s">
        <v>20</v>
      </c>
      <c r="M262" s="11" t="s">
        <v>844</v>
      </c>
      <c r="N262" s="145">
        <f>VLOOKUP(B:B,[6]master!$L$1:$AA$2596,16,0)</f>
        <v>44232</v>
      </c>
      <c r="O262" s="146">
        <f>VLOOKUP(B:B,[8]master!$L$1:$Z$65535,15,0)</f>
        <v>44225</v>
      </c>
      <c r="P262" s="146">
        <f>VLOOKUP(B:B,[8]retail!$A$1:$D$843,4,0)</f>
        <v>44229</v>
      </c>
      <c r="Q262" s="143">
        <f>VLOOKUP(B:B,[9]all!$D:$F,3,0)</f>
        <v>44225</v>
      </c>
      <c r="R262" s="6">
        <v>261</v>
      </c>
    </row>
    <row r="263" spans="1:18" s="47" customFormat="1" ht="15" customHeight="1" x14ac:dyDescent="0.25">
      <c r="A263" s="4" t="s">
        <v>5</v>
      </c>
      <c r="B263" s="113" t="s">
        <v>319</v>
      </c>
      <c r="C263" s="19" t="e">
        <f>VLOOKUP(B:B,[6]master!$L$1:$U$2065,10,0)</f>
        <v>#N/A</v>
      </c>
      <c r="D263" s="138">
        <v>44218</v>
      </c>
      <c r="E263" s="138"/>
      <c r="F263" s="115" t="s">
        <v>1142</v>
      </c>
      <c r="G263" s="11" t="s">
        <v>1044</v>
      </c>
      <c r="H263" s="11" t="s">
        <v>37</v>
      </c>
      <c r="I263" s="4" t="str">
        <f>VLOOKUP(H:H,[7]SUMMARY!B:C,2,0)</f>
        <v>KA</v>
      </c>
      <c r="J263" s="4" t="str">
        <f>VLOOKUP(K:K,[8]MODEL!$C$1:$F$65536,4,0)</f>
        <v>NIOS</v>
      </c>
      <c r="K263" s="84" t="s">
        <v>1053</v>
      </c>
      <c r="L263" s="11" t="s">
        <v>20</v>
      </c>
      <c r="M263" s="11" t="s">
        <v>1043</v>
      </c>
      <c r="N263" s="145" t="e">
        <f>VLOOKUP(B:B,[8]master!$L$1:$AA$65535,16,0)</f>
        <v>#N/A</v>
      </c>
      <c r="O263" s="146" t="e">
        <f>VLOOKUP(F:F,'[7]T-RET'!A:B,2,0)</f>
        <v>#N/A</v>
      </c>
      <c r="P263" s="146" t="e">
        <f>VLOOKUP(B:B,[8]master!$L$1:$Y$65535,14,0)</f>
        <v>#N/A</v>
      </c>
      <c r="Q263" s="143" t="e">
        <f>VLOOKUP(B:B,[9]all!$D:$F,3,0)</f>
        <v>#N/A</v>
      </c>
      <c r="R263" s="6">
        <v>262</v>
      </c>
    </row>
    <row r="264" spans="1:18" ht="15" customHeight="1" x14ac:dyDescent="0.3">
      <c r="A264" s="4" t="s">
        <v>5</v>
      </c>
      <c r="B264" s="124" t="s">
        <v>2508</v>
      </c>
      <c r="C264" s="19" t="str">
        <f>VLOOKUP(B:B,[6]master!$L$1:$U$2065,10,0)</f>
        <v>04-DEL</v>
      </c>
      <c r="D264" s="138">
        <v>44218</v>
      </c>
      <c r="E264" s="138">
        <v>44291</v>
      </c>
      <c r="F264" s="84" t="s">
        <v>1833</v>
      </c>
      <c r="G264" s="11" t="s">
        <v>1138</v>
      </c>
      <c r="H264" s="11" t="s">
        <v>132</v>
      </c>
      <c r="I264" s="4" t="str">
        <f>VLOOKUP(H:H,[7]SUMMARY!B:C,2,0)</f>
        <v>RL</v>
      </c>
      <c r="J264" s="4" t="str">
        <f>VLOOKUP(K:K,[8]MODEL!$C$1:$F$65536,4,0)</f>
        <v>Venue</v>
      </c>
      <c r="K264" s="11" t="s">
        <v>166</v>
      </c>
      <c r="L264" s="84" t="s">
        <v>27</v>
      </c>
      <c r="M264" s="11" t="s">
        <v>1139</v>
      </c>
      <c r="N264" s="145">
        <f>VLOOKUP(B:B,[8]master!$L$1:$AA$65535,16,0)</f>
        <v>44298</v>
      </c>
      <c r="O264" s="146">
        <f>VLOOKUP(F:F,'[7]T-RET'!A:B,2,0)</f>
        <v>44295</v>
      </c>
      <c r="P264" s="146">
        <f>VLOOKUP(B:B,[8]master!$L$1:$Y$65535,14,0)</f>
        <v>44295</v>
      </c>
      <c r="Q264" s="143">
        <f>VLOOKUP(B:B,[9]all!$D:$F,3,0)</f>
        <v>44295</v>
      </c>
      <c r="R264" s="6">
        <v>263</v>
      </c>
    </row>
    <row r="265" spans="1:18" ht="15" customHeight="1" x14ac:dyDescent="0.25">
      <c r="A265" s="1"/>
      <c r="B265" s="8" t="s">
        <v>1359</v>
      </c>
      <c r="C265" s="19" t="str">
        <f>VLOOKUP(B:B,[6]master!$L$1:$U$2065,10,0)</f>
        <v>02-del</v>
      </c>
      <c r="D265" s="150">
        <v>44218</v>
      </c>
      <c r="E265" s="150">
        <v>44230</v>
      </c>
      <c r="F265" s="11" t="s">
        <v>1135</v>
      </c>
      <c r="G265" s="11" t="s">
        <v>1136</v>
      </c>
      <c r="H265" s="93" t="s">
        <v>82</v>
      </c>
      <c r="I265" s="1" t="str">
        <f>VLOOKUP(H:H,[7]SUMMARY!B:C,2,0)</f>
        <v>KA</v>
      </c>
      <c r="J265" s="1" t="str">
        <f>VLOOKUP(K:K,[8]MODEL!$C$1:$F$65536,4,0)</f>
        <v>AURA</v>
      </c>
      <c r="K265" s="93" t="s">
        <v>58</v>
      </c>
      <c r="L265" s="93" t="s">
        <v>20</v>
      </c>
      <c r="M265" s="93" t="s">
        <v>1137</v>
      </c>
      <c r="N265" s="145">
        <f>VLOOKUP(B:B,[6]master!$L$1:$AA$2596,16,0)</f>
        <v>44248</v>
      </c>
      <c r="O265" s="146">
        <f>VLOOKUP(B:B,[8]master!$L$1:$Z$65535,15,0)</f>
        <v>44243</v>
      </c>
      <c r="P265" s="146">
        <f>VLOOKUP(B:B,[8]retail!$A$1:$D$843,4,0)</f>
        <v>44247</v>
      </c>
      <c r="Q265" s="143">
        <f>VLOOKUP(B:B,[9]all!$D:$F,3,0)</f>
        <v>44243</v>
      </c>
      <c r="R265" s="6">
        <v>264</v>
      </c>
    </row>
    <row r="266" spans="1:18" ht="15" customHeight="1" x14ac:dyDescent="0.25">
      <c r="A266" s="4"/>
      <c r="B266" s="86" t="s">
        <v>1148</v>
      </c>
      <c r="C266" s="19" t="str">
        <f>VLOOKUP(B:B,[6]master!$L$1:$U$2065,10,0)</f>
        <v>02-del</v>
      </c>
      <c r="D266" s="138">
        <v>44218</v>
      </c>
      <c r="E266" s="138">
        <v>44219</v>
      </c>
      <c r="F266" s="11" t="s">
        <v>1149</v>
      </c>
      <c r="G266" s="11" t="s">
        <v>1143</v>
      </c>
      <c r="H266" s="11" t="s">
        <v>102</v>
      </c>
      <c r="I266" s="4" t="str">
        <f>VLOOKUP(H:H,[7]SUMMARY!B:C,2,0)</f>
        <v>AK</v>
      </c>
      <c r="J266" s="4" t="str">
        <f>VLOOKUP(K:K,[8]MODEL!$C$1:$F$65536,4,0)</f>
        <v>All New i20</v>
      </c>
      <c r="K266" s="11" t="s">
        <v>39</v>
      </c>
      <c r="L266" s="11" t="s">
        <v>20</v>
      </c>
      <c r="M266" s="11" t="s">
        <v>1144</v>
      </c>
      <c r="N266" s="145">
        <f>VLOOKUP(B:B,[6]master!$L$1:$AA$2596,16,0)</f>
        <v>44228</v>
      </c>
      <c r="O266" s="146">
        <f>VLOOKUP(B:B,[8]master!$L$1:$Z$65535,15,0)</f>
        <v>44226</v>
      </c>
      <c r="P266" s="146">
        <f>VLOOKUP(B:B,[8]retail!$A$1:$D$91,4,0)</f>
        <v>44225</v>
      </c>
      <c r="Q266" s="143">
        <f>VLOOKUP(B:B,[9]all!$D:$F,3,0)</f>
        <v>44228</v>
      </c>
      <c r="R266" s="6">
        <v>265</v>
      </c>
    </row>
    <row r="267" spans="1:18" ht="15" customHeight="1" x14ac:dyDescent="0.25">
      <c r="A267" s="4" t="s">
        <v>5</v>
      </c>
      <c r="B267" s="5" t="s">
        <v>319</v>
      </c>
      <c r="C267" s="19" t="e">
        <f>VLOOKUP(B:B,[6]master!$L$1:$U$2065,10,0)</f>
        <v>#N/A</v>
      </c>
      <c r="D267" s="138">
        <v>44218</v>
      </c>
      <c r="E267" s="138"/>
      <c r="F267" s="11" t="s">
        <v>1145</v>
      </c>
      <c r="G267" s="11" t="s">
        <v>1146</v>
      </c>
      <c r="H267" s="11" t="s">
        <v>127</v>
      </c>
      <c r="I267" s="4" t="str">
        <f>VLOOKUP(H:H,[7]SUMMARY!B:C,2,0)</f>
        <v>AK</v>
      </c>
      <c r="J267" s="4" t="str">
        <f>VLOOKUP(K:K,[8]MODEL!$C$1:$F$65536,4,0)</f>
        <v>New Creta</v>
      </c>
      <c r="K267" s="11" t="s">
        <v>223</v>
      </c>
      <c r="L267" s="11" t="s">
        <v>20</v>
      </c>
      <c r="M267" s="11" t="s">
        <v>1147</v>
      </c>
      <c r="N267" s="145" t="e">
        <f>VLOOKUP(B:B,[8]master!$L$1:$AA$65535,16,0)</f>
        <v>#N/A</v>
      </c>
      <c r="O267" s="146" t="e">
        <f>VLOOKUP(F:F,'[7]T-RET'!A:B,2,0)</f>
        <v>#N/A</v>
      </c>
      <c r="P267" s="146" t="e">
        <f>VLOOKUP(B:B,[8]master!$L$1:$Y$65535,14,0)</f>
        <v>#N/A</v>
      </c>
      <c r="Q267" s="143" t="e">
        <f>VLOOKUP(B:B,[9]all!$D:$F,3,0)</f>
        <v>#N/A</v>
      </c>
      <c r="R267" s="6">
        <v>266</v>
      </c>
    </row>
    <row r="268" spans="1:18" ht="15" customHeight="1" x14ac:dyDescent="0.25">
      <c r="A268" s="4"/>
      <c r="B268" s="8" t="s">
        <v>2078</v>
      </c>
      <c r="C268" s="19" t="str">
        <f>VLOOKUP(B:B,[6]master!$L$1:$U$2065,10,0)</f>
        <v>03-DEL</v>
      </c>
      <c r="D268" s="138">
        <v>44219</v>
      </c>
      <c r="E268" s="138">
        <v>44268</v>
      </c>
      <c r="F268" s="118" t="s">
        <v>1156</v>
      </c>
      <c r="G268" s="11" t="s">
        <v>1157</v>
      </c>
      <c r="H268" s="11" t="s">
        <v>127</v>
      </c>
      <c r="I268" s="4" t="str">
        <f>VLOOKUP(H:H,[7]SUMMARY!B:C,2,0)</f>
        <v>AK</v>
      </c>
      <c r="J268" s="4" t="str">
        <f>VLOOKUP(K:K,[8]MODEL!$C$1:$F$65536,4,0)</f>
        <v>New Creta</v>
      </c>
      <c r="K268" s="11" t="s">
        <v>26</v>
      </c>
      <c r="L268" s="11" t="s">
        <v>20</v>
      </c>
      <c r="M268" s="11" t="s">
        <v>1155</v>
      </c>
      <c r="N268" s="145">
        <f>VLOOKUP(B:B,[6]master!$L$1:$AA$2596,16,0)</f>
        <v>44283</v>
      </c>
      <c r="O268" s="146">
        <f>VLOOKUP(B:B,[8]master!$L$1:$Z$65535,15,0)</f>
        <v>44272</v>
      </c>
      <c r="P268" s="146">
        <f>VLOOKUP(B:B,[8]master!$L$1:$Y$65535,14,0)</f>
        <v>44273</v>
      </c>
      <c r="Q268" s="143">
        <f>VLOOKUP(B:B,[9]all!$D:$F,3,0)</f>
        <v>44272</v>
      </c>
      <c r="R268" s="6">
        <v>267</v>
      </c>
    </row>
    <row r="269" spans="1:18" ht="15" customHeight="1" x14ac:dyDescent="0.25">
      <c r="A269" s="4"/>
      <c r="B269" s="9" t="s">
        <v>1535</v>
      </c>
      <c r="C269" s="19" t="str">
        <f>VLOOKUP(B:B,[6]master!$L$1:$U$2065,10,0)</f>
        <v>02-del</v>
      </c>
      <c r="D269" s="138">
        <v>44219</v>
      </c>
      <c r="E269" s="138">
        <v>44244</v>
      </c>
      <c r="F269" s="11" t="s">
        <v>1158</v>
      </c>
      <c r="G269" s="11" t="s">
        <v>1159</v>
      </c>
      <c r="H269" s="11" t="s">
        <v>64</v>
      </c>
      <c r="I269" s="4" t="str">
        <f>VLOOKUP(H:H,[7]SUMMARY!B:C,2,0)</f>
        <v>RL</v>
      </c>
      <c r="J269" s="4" t="str">
        <f>VLOOKUP(K:K,[8]MODEL!$C$1:$F$65536,4,0)</f>
        <v>NIOS</v>
      </c>
      <c r="K269" s="84" t="s">
        <v>420</v>
      </c>
      <c r="L269" s="84" t="s">
        <v>52</v>
      </c>
      <c r="M269" s="11" t="s">
        <v>1160</v>
      </c>
      <c r="N269" s="145">
        <f>VLOOKUP(B:B,[6]master!$L$1:$AA$2596,16,0)</f>
        <v>44254</v>
      </c>
      <c r="O269" s="146">
        <f>VLOOKUP(B:B,[8]master!$L$1:$Z$65535,15,0)</f>
        <v>44245</v>
      </c>
      <c r="P269" s="146">
        <f>VLOOKUP(B:B,[8]master!$L$1:$Y$65535,14,0)</f>
        <v>44256</v>
      </c>
      <c r="Q269" s="143">
        <f>VLOOKUP(B:B,[9]all!$D:$F,3,0)</f>
        <v>44247</v>
      </c>
      <c r="R269" s="6">
        <v>268</v>
      </c>
    </row>
    <row r="270" spans="1:18" ht="15" customHeight="1" x14ac:dyDescent="0.25">
      <c r="A270" s="4"/>
      <c r="B270" s="9" t="s">
        <v>1165</v>
      </c>
      <c r="C270" s="19" t="str">
        <f>VLOOKUP(B:B,[6]master!$L$1:$U$2065,10,0)</f>
        <v>02-del</v>
      </c>
      <c r="D270" s="138">
        <v>44219</v>
      </c>
      <c r="E270" s="138">
        <v>44219</v>
      </c>
      <c r="F270" s="11" t="s">
        <v>1571</v>
      </c>
      <c r="G270" s="11" t="s">
        <v>1163</v>
      </c>
      <c r="H270" s="11" t="s">
        <v>232</v>
      </c>
      <c r="I270" s="4" t="str">
        <f>VLOOKUP(H:H,[7]SUMMARY!B:C,2,0)</f>
        <v>NG</v>
      </c>
      <c r="J270" s="4" t="str">
        <f>VLOOKUP(K:K,[8]MODEL!$C$1:$F$65536,4,0)</f>
        <v>NIOS</v>
      </c>
      <c r="K270" s="11" t="s">
        <v>97</v>
      </c>
      <c r="L270" s="11" t="s">
        <v>52</v>
      </c>
      <c r="M270" s="11" t="s">
        <v>1164</v>
      </c>
      <c r="N270" s="145">
        <f>VLOOKUP(B:B,[6]master!$L$1:$AA$2596,16,0)</f>
        <v>44238</v>
      </c>
      <c r="O270" s="146">
        <f>VLOOKUP(B:B,[8]master!$L$1:$Z$65535,15,0)</f>
        <v>44232</v>
      </c>
      <c r="P270" s="146">
        <f>VLOOKUP(B:B,[8]retail!$A$1:$D$843,4,0)</f>
        <v>44233</v>
      </c>
      <c r="Q270" s="143">
        <f>VLOOKUP(B:B,[9]all!$D:$F,3,0)</f>
        <v>44233</v>
      </c>
      <c r="R270" s="6">
        <v>269</v>
      </c>
    </row>
    <row r="271" spans="1:18" ht="15" customHeight="1" x14ac:dyDescent="0.25">
      <c r="A271" s="4" t="s">
        <v>1581</v>
      </c>
      <c r="B271" s="83" t="s">
        <v>630</v>
      </c>
      <c r="C271" s="19" t="s">
        <v>630</v>
      </c>
      <c r="D271" s="138">
        <v>44221</v>
      </c>
      <c r="E271" s="138">
        <v>44255</v>
      </c>
      <c r="F271" s="11" t="s">
        <v>1192</v>
      </c>
      <c r="G271" s="11" t="s">
        <v>724</v>
      </c>
      <c r="H271" s="11" t="s">
        <v>725</v>
      </c>
      <c r="I271" s="4" t="str">
        <f>VLOOKUP(H:H,[7]SUMMARY!B:C,2,0)</f>
        <v>NB</v>
      </c>
      <c r="J271" s="4" t="str">
        <f>VLOOKUP(K:K,[8]MODEL!$C$1:$F$65536,4,0)</f>
        <v>Xcent</v>
      </c>
      <c r="K271" s="11" t="s">
        <v>161</v>
      </c>
      <c r="L271" s="11" t="s">
        <v>20</v>
      </c>
      <c r="M271" s="11" t="s">
        <v>723</v>
      </c>
      <c r="N271" s="145" t="s">
        <v>630</v>
      </c>
      <c r="O271" s="146" t="s">
        <v>630</v>
      </c>
      <c r="P271" s="146" t="s">
        <v>630</v>
      </c>
      <c r="Q271" s="143" t="s">
        <v>630</v>
      </c>
      <c r="R271" s="6">
        <v>270</v>
      </c>
    </row>
    <row r="272" spans="1:18" ht="15" customHeight="1" x14ac:dyDescent="0.25">
      <c r="A272" s="4"/>
      <c r="B272" s="8" t="s">
        <v>1998</v>
      </c>
      <c r="C272" s="19" t="str">
        <f>VLOOKUP(B:B,[6]master!$L$1:$U$2065,10,0)</f>
        <v>04-DEL</v>
      </c>
      <c r="D272" s="138">
        <v>44221</v>
      </c>
      <c r="E272" s="138">
        <v>44264</v>
      </c>
      <c r="F272" s="11" t="s">
        <v>1194</v>
      </c>
      <c r="G272" s="11" t="s">
        <v>1195</v>
      </c>
      <c r="H272" s="11" t="s">
        <v>37</v>
      </c>
      <c r="I272" s="4" t="str">
        <f>VLOOKUP(H:H,[7]SUMMARY!B:C,2,0)</f>
        <v>KA</v>
      </c>
      <c r="J272" s="4" t="str">
        <f>VLOOKUP(K:K,[8]MODEL!$C$1:$F$65536,4,0)</f>
        <v>AURA</v>
      </c>
      <c r="K272" s="11" t="s">
        <v>58</v>
      </c>
      <c r="L272" s="11" t="s">
        <v>20</v>
      </c>
      <c r="M272" s="11" t="s">
        <v>882</v>
      </c>
      <c r="N272" s="149">
        <f>VLOOKUP(B:B,[8]master!$L$1:$AA$65535,16,0)</f>
        <v>44291</v>
      </c>
      <c r="O272" s="146">
        <f>VLOOKUP(B:B,[8]master!$L$1:$Z$65535,15,0)</f>
        <v>44275</v>
      </c>
      <c r="P272" s="146">
        <f>VLOOKUP(B:B,[8]master!$L$1:$Y$65535,14,0)</f>
        <v>44273</v>
      </c>
      <c r="Q272" s="148">
        <f>VLOOKUP(B:B,[9]all!$D:$F,3,0)</f>
        <v>44278</v>
      </c>
      <c r="R272" s="6">
        <v>271</v>
      </c>
    </row>
    <row r="273" spans="1:18" ht="15" customHeight="1" x14ac:dyDescent="0.25">
      <c r="A273" s="4"/>
      <c r="B273" s="8" t="s">
        <v>2347</v>
      </c>
      <c r="C273" s="19" t="str">
        <f>VLOOKUP(B:B,[6]master!$L$1:$U$2065,10,0)</f>
        <v>04-DEL</v>
      </c>
      <c r="D273" s="138">
        <v>44221</v>
      </c>
      <c r="E273" s="138">
        <v>44281</v>
      </c>
      <c r="F273" s="11" t="s">
        <v>1181</v>
      </c>
      <c r="G273" s="11" t="s">
        <v>881</v>
      </c>
      <c r="H273" s="11" t="s">
        <v>232</v>
      </c>
      <c r="I273" s="4" t="str">
        <f>VLOOKUP(H:H,[7]SUMMARY!B:C,2,0)</f>
        <v>NG</v>
      </c>
      <c r="J273" s="4" t="str">
        <f>VLOOKUP(K:K,[8]MODEL!$C$1:$F$65536,4,0)</f>
        <v>New Creta</v>
      </c>
      <c r="K273" s="11" t="s">
        <v>26</v>
      </c>
      <c r="L273" s="11" t="s">
        <v>20</v>
      </c>
      <c r="M273" s="11" t="s">
        <v>880</v>
      </c>
      <c r="N273" s="145">
        <f>VLOOKUP(B:B,[8]master!$L$1:$AA$65535,16,0)</f>
        <v>44299</v>
      </c>
      <c r="O273" s="146">
        <f>VLOOKUP(B:B,[8]master!$L$1:$Z$65535,15,0)</f>
        <v>44286</v>
      </c>
      <c r="P273" s="146">
        <f>VLOOKUP(B:B,[8]master!$L$1:$Y$65535,14,0)</f>
        <v>44289</v>
      </c>
      <c r="Q273" s="143">
        <f>VLOOKUP(B:B,[9]all!$D:$F,3,0)</f>
        <v>44289</v>
      </c>
      <c r="R273" s="6">
        <v>272</v>
      </c>
    </row>
    <row r="274" spans="1:18" ht="15" customHeight="1" x14ac:dyDescent="0.25">
      <c r="A274" s="4"/>
      <c r="B274" s="8" t="s">
        <v>630</v>
      </c>
      <c r="C274" s="19" t="e">
        <f>VLOOKUP(B:B,[6]master!$L$1:$U$2065,10,0)</f>
        <v>#N/A</v>
      </c>
      <c r="D274" s="138">
        <v>44221</v>
      </c>
      <c r="E274" s="138">
        <v>44263</v>
      </c>
      <c r="F274" s="11" t="s">
        <v>1185</v>
      </c>
      <c r="G274" s="11" t="s">
        <v>1172</v>
      </c>
      <c r="H274" s="11" t="s">
        <v>687</v>
      </c>
      <c r="I274" s="4" t="str">
        <f>VLOOKUP(H:H,[7]SUMMARY!B:C,2,0)</f>
        <v>NB</v>
      </c>
      <c r="J274" s="4" t="str">
        <f>VLOOKUP(K:K,[8]MODEL!$C$1:$F$65536,4,0)</f>
        <v>SANTRO</v>
      </c>
      <c r="K274" s="11" t="s">
        <v>122</v>
      </c>
      <c r="L274" s="11" t="s">
        <v>27</v>
      </c>
      <c r="M274" s="11" t="s">
        <v>1171</v>
      </c>
      <c r="N274" s="145" t="e">
        <f>VLOOKUP(B:B,[8]master!$L$1:$AA$65535,16,0)</f>
        <v>#N/A</v>
      </c>
      <c r="O274" s="146" t="e">
        <f>VLOOKUP(F:F,'[7]T-RET'!A:B,2,0)</f>
        <v>#N/A</v>
      </c>
      <c r="P274" s="146" t="e">
        <f>VLOOKUP(B:B,[8]master!$L$1:$Y$65535,14,0)</f>
        <v>#N/A</v>
      </c>
      <c r="Q274" s="143" t="e">
        <f>VLOOKUP(B:B,[9]all!$D:$F,3,0)</f>
        <v>#N/A</v>
      </c>
      <c r="R274" s="6">
        <v>273</v>
      </c>
    </row>
    <row r="275" spans="1:18" ht="15" customHeight="1" x14ac:dyDescent="0.25">
      <c r="A275" s="4"/>
      <c r="B275" s="9" t="s">
        <v>1180</v>
      </c>
      <c r="C275" s="19" t="str">
        <f>VLOOKUP(B:B,[6]master!$L$1:$U$2065,10,0)</f>
        <v>02-del</v>
      </c>
      <c r="D275" s="138">
        <v>44221</v>
      </c>
      <c r="E275" s="138">
        <v>44221</v>
      </c>
      <c r="F275" s="11" t="s">
        <v>1174</v>
      </c>
      <c r="G275" s="11" t="s">
        <v>1175</v>
      </c>
      <c r="H275" s="11" t="s">
        <v>725</v>
      </c>
      <c r="I275" s="4" t="str">
        <f>VLOOKUP(H:H,[7]SUMMARY!B:C,2,0)</f>
        <v>NB</v>
      </c>
      <c r="J275" s="4" t="str">
        <f>VLOOKUP(K:K,[8]MODEL!$C$1:$F$65536,4,0)</f>
        <v>NIOS</v>
      </c>
      <c r="K275" s="11" t="s">
        <v>1053</v>
      </c>
      <c r="L275" s="11" t="s">
        <v>20</v>
      </c>
      <c r="M275" s="11" t="s">
        <v>1173</v>
      </c>
      <c r="N275" s="145">
        <f>VLOOKUP(B:B,[6]master!$L$1:$AA$2596,16,0)</f>
        <v>44231</v>
      </c>
      <c r="O275" s="146">
        <f>VLOOKUP(B:B,[8]master!$L$1:$Z$65535,15,0)</f>
        <v>44223</v>
      </c>
      <c r="P275" s="146">
        <f>VLOOKUP(B:B,[8]retail!$A$1:$D$843,4,0)</f>
        <v>44229</v>
      </c>
      <c r="Q275" s="143">
        <f>VLOOKUP(B:B,[9]all!$D:$F,3,0)</f>
        <v>44223</v>
      </c>
      <c r="R275" s="6">
        <v>274</v>
      </c>
    </row>
    <row r="276" spans="1:18" ht="15" customHeight="1" x14ac:dyDescent="0.25">
      <c r="A276" s="4" t="s">
        <v>5</v>
      </c>
      <c r="B276" s="5" t="s">
        <v>319</v>
      </c>
      <c r="C276" s="19" t="e">
        <f>VLOOKUP(B:B,[6]master!$L$1:$U$2065,10,0)</f>
        <v>#N/A</v>
      </c>
      <c r="D276" s="138">
        <v>44221</v>
      </c>
      <c r="E276" s="138"/>
      <c r="F276" s="11" t="s">
        <v>1177</v>
      </c>
      <c r="G276" s="11" t="s">
        <v>1178</v>
      </c>
      <c r="H276" s="11" t="s">
        <v>686</v>
      </c>
      <c r="I276" s="4" t="str">
        <f>VLOOKUP(H:H,[7]SUMMARY!B:C,2,0)</f>
        <v>KA</v>
      </c>
      <c r="J276" s="4" t="str">
        <f>VLOOKUP(K:K,[8]MODEL!$C$1:$F$65536,4,0)</f>
        <v>New Creta</v>
      </c>
      <c r="K276" s="11" t="s">
        <v>223</v>
      </c>
      <c r="L276" s="11" t="s">
        <v>20</v>
      </c>
      <c r="M276" s="11" t="s">
        <v>1179</v>
      </c>
      <c r="N276" s="145" t="e">
        <f>VLOOKUP(B:B,[8]master!$L$1:$AA$65535,16,0)</f>
        <v>#N/A</v>
      </c>
      <c r="O276" s="146" t="e">
        <f>VLOOKUP(F:F,'[7]T-RET'!A:B,2,0)</f>
        <v>#N/A</v>
      </c>
      <c r="P276" s="146" t="e">
        <f>VLOOKUP(B:B,[8]master!$L$1:$Y$65535,14,0)</f>
        <v>#N/A</v>
      </c>
      <c r="Q276" s="143" t="e">
        <f>VLOOKUP(B:B,[9]all!$D:$F,3,0)</f>
        <v>#N/A</v>
      </c>
      <c r="R276" s="6">
        <v>275</v>
      </c>
    </row>
    <row r="277" spans="1:18" ht="15" customHeight="1" x14ac:dyDescent="0.25">
      <c r="A277" s="4"/>
      <c r="B277" s="8" t="s">
        <v>1915</v>
      </c>
      <c r="C277" s="19" t="str">
        <f>VLOOKUP(B:B,[6]master!$L$1:$U$2065,10,0)</f>
        <v>03-DEL</v>
      </c>
      <c r="D277" s="138">
        <v>44221</v>
      </c>
      <c r="E277" s="138">
        <v>44260</v>
      </c>
      <c r="F277" s="11" t="s">
        <v>1182</v>
      </c>
      <c r="G277" s="11" t="s">
        <v>1183</v>
      </c>
      <c r="H277" s="11" t="s">
        <v>64</v>
      </c>
      <c r="I277" s="4" t="str">
        <f>VLOOKUP(H:H,[7]SUMMARY!B:C,2,0)</f>
        <v>RL</v>
      </c>
      <c r="J277" s="4" t="str">
        <f>VLOOKUP(K:K,[8]MODEL!$C$1:$F$65536,4,0)</f>
        <v>AURA</v>
      </c>
      <c r="K277" s="11" t="s">
        <v>58</v>
      </c>
      <c r="L277" s="11" t="s">
        <v>27</v>
      </c>
      <c r="M277" s="11" t="s">
        <v>1184</v>
      </c>
      <c r="N277" s="145">
        <f>VLOOKUP(B:B,[6]master!$L$1:$AA$2596,16,0)</f>
        <v>44271</v>
      </c>
      <c r="O277" s="146">
        <f>VLOOKUP(B:B,[8]master!$L$1:$Z$65535,15,0)</f>
        <v>44270</v>
      </c>
      <c r="P277" s="146">
        <f>VLOOKUP(B:B,[8]master!$L$1:$Y$65535,14,0)</f>
        <v>44271</v>
      </c>
      <c r="Q277" s="143">
        <f>VLOOKUP(B:B,[9]all!$D:$F,3,0)</f>
        <v>44271</v>
      </c>
      <c r="R277" s="6">
        <v>276</v>
      </c>
    </row>
    <row r="278" spans="1:18" ht="15" customHeight="1" x14ac:dyDescent="0.25">
      <c r="A278" s="4"/>
      <c r="B278" s="8" t="s">
        <v>1357</v>
      </c>
      <c r="C278" s="19" t="str">
        <f>VLOOKUP(B:B,[6]master!$L$1:$U$2065,10,0)</f>
        <v>02-del</v>
      </c>
      <c r="D278" s="138">
        <v>44221</v>
      </c>
      <c r="E278" s="138">
        <v>44230</v>
      </c>
      <c r="F278" s="11" t="s">
        <v>1189</v>
      </c>
      <c r="G278" s="11" t="s">
        <v>1190</v>
      </c>
      <c r="H278" s="11" t="s">
        <v>9</v>
      </c>
      <c r="I278" s="4" t="str">
        <f>VLOOKUP(H:H,[7]SUMMARY!B:C,2,0)</f>
        <v>NG</v>
      </c>
      <c r="J278" s="4" t="str">
        <f>VLOOKUP(K:K,[8]MODEL!$C$1:$F$65536,4,0)</f>
        <v>Venue</v>
      </c>
      <c r="K278" s="11" t="s">
        <v>193</v>
      </c>
      <c r="L278" s="11" t="s">
        <v>20</v>
      </c>
      <c r="M278" s="11" t="s">
        <v>1191</v>
      </c>
      <c r="N278" s="145">
        <f>VLOOKUP(B:B,[6]master!$L$1:$AA$2596,16,0)</f>
        <v>44208</v>
      </c>
      <c r="O278" s="146">
        <f>VLOOKUP(B:B,[8]master!$L$1:$Z$65535,15,0)</f>
        <v>44233</v>
      </c>
      <c r="P278" s="146">
        <f>VLOOKUP(B:B,[8]retail!$A$1:$D$843,4,0)</f>
        <v>44233</v>
      </c>
      <c r="Q278" s="143">
        <f>VLOOKUP(B:B,[9]all!$D:$F,3,0)</f>
        <v>44233</v>
      </c>
      <c r="R278" s="6">
        <v>277</v>
      </c>
    </row>
    <row r="279" spans="1:18" ht="15" customHeight="1" x14ac:dyDescent="0.25">
      <c r="A279" s="4"/>
      <c r="B279" s="11" t="s">
        <v>1497</v>
      </c>
      <c r="C279" s="19" t="str">
        <f>VLOOKUP(B:B,[6]master!$L$1:$U$2065,10,0)</f>
        <v>03-DEL</v>
      </c>
      <c r="D279" s="138">
        <v>44221</v>
      </c>
      <c r="E279" s="138">
        <v>44236</v>
      </c>
      <c r="F279" s="11" t="s">
        <v>1196</v>
      </c>
      <c r="G279" s="11" t="s">
        <v>1197</v>
      </c>
      <c r="H279" s="11" t="s">
        <v>232</v>
      </c>
      <c r="I279" s="4" t="str">
        <f>VLOOKUP(H:H,[7]SUMMARY!B:C,2,0)</f>
        <v>NG</v>
      </c>
      <c r="J279" s="4" t="str">
        <f>VLOOKUP(K:K,[8]MODEL!$C$1:$F$65536,4,0)</f>
        <v>AURA</v>
      </c>
      <c r="K279" s="11" t="s">
        <v>58</v>
      </c>
      <c r="L279" s="11" t="s">
        <v>59</v>
      </c>
      <c r="M279" s="11" t="s">
        <v>1198</v>
      </c>
      <c r="N279" s="145">
        <f>VLOOKUP(B:B,[6]master!$L$1:$AA$2596,16,0)</f>
        <v>44256</v>
      </c>
      <c r="O279" s="146">
        <f>VLOOKUP(B:B,[8]master!$L$1:$Z$65535,15,0)</f>
        <v>44252</v>
      </c>
      <c r="P279" s="146">
        <f>VLOOKUP(B:B,[8]master!$L$1:$Y$65535,14,0)</f>
        <v>44257</v>
      </c>
      <c r="Q279" s="148">
        <f>VLOOKUP(B:B,[9]all!$D:$F,3,0)</f>
        <v>44252</v>
      </c>
      <c r="R279" s="6">
        <v>278</v>
      </c>
    </row>
    <row r="280" spans="1:18" ht="15" customHeight="1" x14ac:dyDescent="0.25">
      <c r="A280" s="4"/>
      <c r="B280" s="8" t="s">
        <v>2317</v>
      </c>
      <c r="C280" s="19" t="str">
        <f>VLOOKUP(B:B,[6]master!$L$1:$U$2065,10,0)</f>
        <v>03-DEL</v>
      </c>
      <c r="D280" s="138">
        <v>44223</v>
      </c>
      <c r="E280" s="138">
        <v>44280</v>
      </c>
      <c r="F280" s="11" t="s">
        <v>1205</v>
      </c>
      <c r="G280" s="11" t="s">
        <v>1206</v>
      </c>
      <c r="H280" s="5" t="s">
        <v>37</v>
      </c>
      <c r="I280" s="4" t="str">
        <f>VLOOKUP(H:H,[7]SUMMARY!B:C,2,0)</f>
        <v>KA</v>
      </c>
      <c r="J280" s="4" t="str">
        <f>VLOOKUP(K:K,[8]MODEL!$C$1:$F$65536,4,0)</f>
        <v>All New i20</v>
      </c>
      <c r="K280" s="11" t="s">
        <v>306</v>
      </c>
      <c r="L280" s="11" t="s">
        <v>20</v>
      </c>
      <c r="M280" s="11" t="s">
        <v>1207</v>
      </c>
      <c r="N280" s="145">
        <f>VLOOKUP(B:B,[6]master!$L$1:$AA$2596,16,0)</f>
        <v>44286</v>
      </c>
      <c r="O280" s="146">
        <f>VLOOKUP(B:B,[8]master!$L$1:$Z$65535,15,0)</f>
        <v>44285</v>
      </c>
      <c r="P280" s="146">
        <f>VLOOKUP(B:B,[8]master!$L$1:$Y$65535,14,0)</f>
        <v>44280</v>
      </c>
      <c r="Q280" s="143">
        <f>VLOOKUP(B:B,[9]all!$D:$F,3,0)</f>
        <v>44285</v>
      </c>
      <c r="R280" s="6">
        <v>279</v>
      </c>
    </row>
    <row r="281" spans="1:18" ht="15" customHeight="1" x14ac:dyDescent="0.25">
      <c r="A281" s="4"/>
      <c r="B281" s="8" t="s">
        <v>1502</v>
      </c>
      <c r="C281" s="19" t="str">
        <f>VLOOKUP(B:B,[6]master!$L$1:$U$2065,10,0)</f>
        <v>03-DEL</v>
      </c>
      <c r="D281" s="138">
        <v>44223</v>
      </c>
      <c r="E281" s="138">
        <v>44237</v>
      </c>
      <c r="F281" s="11" t="s">
        <v>1215</v>
      </c>
      <c r="G281" s="11" t="s">
        <v>1216</v>
      </c>
      <c r="H281" s="11" t="s">
        <v>686</v>
      </c>
      <c r="I281" s="4" t="str">
        <f>VLOOKUP(H:H,[7]SUMMARY!B:C,2,0)</f>
        <v>KA</v>
      </c>
      <c r="J281" s="4" t="str">
        <f>VLOOKUP(K:K,[8]MODEL!$C$1:$F$65536,4,0)</f>
        <v>AURA</v>
      </c>
      <c r="K281" s="11" t="s">
        <v>1217</v>
      </c>
      <c r="L281" s="11" t="s">
        <v>59</v>
      </c>
      <c r="M281" s="11" t="s">
        <v>1218</v>
      </c>
      <c r="N281" s="145">
        <f>VLOOKUP(B:B,[6]master!$L$1:$AA$2596,16,0)</f>
        <v>44266</v>
      </c>
      <c r="O281" s="146">
        <f>VLOOKUP(B:B,[8]master!$L$1:$Z$65535,15,0)</f>
        <v>44252</v>
      </c>
      <c r="P281" s="146">
        <f>VLOOKUP(B:B,[8]master!$L$1:$Y$65535,14,0)</f>
        <v>44256</v>
      </c>
      <c r="Q281" s="148">
        <f>VLOOKUP(B:B,[9]all!$D:$F,3,0)</f>
        <v>44252</v>
      </c>
      <c r="R281" s="6">
        <v>280</v>
      </c>
    </row>
    <row r="282" spans="1:18" ht="15" customHeight="1" x14ac:dyDescent="0.25">
      <c r="A282" s="4"/>
      <c r="B282" s="88" t="s">
        <v>1225</v>
      </c>
      <c r="C282" s="19" t="str">
        <f>VLOOKUP(B:B,[6]master!$L$1:$U$2065,10,0)</f>
        <v>02-del</v>
      </c>
      <c r="D282" s="138">
        <v>44223</v>
      </c>
      <c r="E282" s="138">
        <v>44223</v>
      </c>
      <c r="F282" s="11" t="s">
        <v>1257</v>
      </c>
      <c r="G282" s="11" t="s">
        <v>1210</v>
      </c>
      <c r="H282" s="11" t="s">
        <v>232</v>
      </c>
      <c r="I282" s="4" t="str">
        <f>VLOOKUP(H:H,[7]SUMMARY!B:C,2,0)</f>
        <v>NG</v>
      </c>
      <c r="J282" s="4" t="str">
        <f>VLOOKUP(K:K,[8]MODEL!$C$1:$F$65536,4,0)</f>
        <v>All New i20</v>
      </c>
      <c r="K282" s="11" t="s">
        <v>370</v>
      </c>
      <c r="L282" s="11" t="s">
        <v>20</v>
      </c>
      <c r="M282" s="11" t="s">
        <v>1211</v>
      </c>
      <c r="N282" s="145">
        <f>VLOOKUP(B:B,[6]master!$L$1:$AA$2596,16,0)</f>
        <v>44229</v>
      </c>
      <c r="O282" s="146">
        <f>VLOOKUP(B:B,[8]master!$L$1:$Z$65535,15,0)</f>
        <v>44224</v>
      </c>
      <c r="P282" s="146">
        <f>VLOOKUP(B:B,[8]retail!$A$1:$D$91,4,0)</f>
        <v>44224</v>
      </c>
      <c r="Q282" s="143">
        <f>VLOOKUP(B:B,[9]all!$D:$F,3,0)</f>
        <v>44225</v>
      </c>
      <c r="R282" s="6">
        <v>281</v>
      </c>
    </row>
    <row r="283" spans="1:18" ht="15" customHeight="1" x14ac:dyDescent="0.25">
      <c r="A283" s="4" t="s">
        <v>5</v>
      </c>
      <c r="B283" s="5" t="s">
        <v>319</v>
      </c>
      <c r="C283" s="19" t="e">
        <f>VLOOKUP(B:B,[6]master!$L$1:$U$2065,10,0)</f>
        <v>#N/A</v>
      </c>
      <c r="D283" s="138">
        <v>44223</v>
      </c>
      <c r="E283" s="138"/>
      <c r="F283" s="11" t="s">
        <v>1212</v>
      </c>
      <c r="G283" s="11" t="s">
        <v>1213</v>
      </c>
      <c r="H283" s="11" t="s">
        <v>82</v>
      </c>
      <c r="I283" s="4" t="str">
        <f>VLOOKUP(H:H,[7]SUMMARY!B:C,2,0)</f>
        <v>KA</v>
      </c>
      <c r="J283" s="4" t="str">
        <f>VLOOKUP(K:K,[8]MODEL!$C$1:$F$65536,4,0)</f>
        <v>New Creta</v>
      </c>
      <c r="K283" s="11" t="s">
        <v>26</v>
      </c>
      <c r="L283" s="11" t="s">
        <v>11</v>
      </c>
      <c r="M283" s="11" t="s">
        <v>1214</v>
      </c>
      <c r="N283" s="145" t="e">
        <f>VLOOKUP(B:B,[8]master!$L$1:$AA$65535,16,0)</f>
        <v>#N/A</v>
      </c>
      <c r="O283" s="146" t="e">
        <f>VLOOKUP(F:F,'[7]T-RET'!A:B,2,0)</f>
        <v>#N/A</v>
      </c>
      <c r="P283" s="146" t="e">
        <f>VLOOKUP(B:B,[8]master!$L$1:$Y$65535,14,0)</f>
        <v>#N/A</v>
      </c>
      <c r="Q283" s="143" t="e">
        <f>VLOOKUP(B:B,[9]all!$D:$F,3,0)</f>
        <v>#N/A</v>
      </c>
      <c r="R283" s="6">
        <v>282</v>
      </c>
    </row>
    <row r="284" spans="1:18" ht="15" customHeight="1" x14ac:dyDescent="0.25">
      <c r="A284" s="4"/>
      <c r="B284" s="11" t="s">
        <v>2285</v>
      </c>
      <c r="C284" s="19" t="str">
        <f>VLOOKUP(B:B,[6]master!$L$1:$U$2065,10,0)</f>
        <v>03-DEL</v>
      </c>
      <c r="D284" s="138">
        <v>44223</v>
      </c>
      <c r="E284" s="138">
        <v>44278</v>
      </c>
      <c r="F284" s="11" t="s">
        <v>1222</v>
      </c>
      <c r="G284" s="11" t="s">
        <v>1223</v>
      </c>
      <c r="H284" s="11" t="s">
        <v>116</v>
      </c>
      <c r="I284" s="4" t="str">
        <f>VLOOKUP(H:H,[7]SUMMARY!B:C,2,0)</f>
        <v>NB</v>
      </c>
      <c r="J284" s="4" t="str">
        <f>VLOOKUP(K:K,[8]MODEL!$C$1:$F$65536,4,0)</f>
        <v>New Creta</v>
      </c>
      <c r="K284" s="11" t="s">
        <v>340</v>
      </c>
      <c r="L284" s="11" t="s">
        <v>20</v>
      </c>
      <c r="M284" s="11" t="s">
        <v>1224</v>
      </c>
      <c r="N284" s="145">
        <f>VLOOKUP(B:B,[6]master!$L$1:$AA$2596,16,0)</f>
        <v>44286</v>
      </c>
      <c r="O284" s="146">
        <f>VLOOKUP(B:B,[8]master!$L$1:$Z$65535,15,0)</f>
        <v>44282</v>
      </c>
      <c r="P284" s="146">
        <f>VLOOKUP(B:B,[8]master!$L$1:$Y$65535,14,0)</f>
        <v>44289</v>
      </c>
      <c r="Q284" s="143">
        <f>VLOOKUP(B:B,[9]all!$D:$F,3,0)</f>
        <v>44285</v>
      </c>
      <c r="R284" s="6">
        <v>283</v>
      </c>
    </row>
    <row r="285" spans="1:18" ht="15" customHeight="1" x14ac:dyDescent="0.25">
      <c r="A285" s="4" t="s">
        <v>5</v>
      </c>
      <c r="B285" s="11" t="s">
        <v>1883</v>
      </c>
      <c r="C285" s="19" t="e">
        <f>VLOOKUP(B:B,[6]master!$L$1:$U$2065,10,0)</f>
        <v>#N/A</v>
      </c>
      <c r="D285" s="138">
        <v>44223</v>
      </c>
      <c r="E285" s="138">
        <v>44295</v>
      </c>
      <c r="F285" s="11" t="s">
        <v>1219</v>
      </c>
      <c r="G285" s="11" t="s">
        <v>1220</v>
      </c>
      <c r="H285" s="11" t="s">
        <v>137</v>
      </c>
      <c r="I285" s="4" t="str">
        <f>VLOOKUP(H:H,[7]SUMMARY!B:C,2,0)</f>
        <v>AK</v>
      </c>
      <c r="J285" s="4" t="str">
        <f>VLOOKUP(K:K,[8]MODEL!$C$1:$F$65536,4,0)</f>
        <v>Venue</v>
      </c>
      <c r="K285" s="11" t="s">
        <v>166</v>
      </c>
      <c r="L285" s="11" t="s">
        <v>20</v>
      </c>
      <c r="M285" s="11" t="s">
        <v>1221</v>
      </c>
      <c r="N285" s="145" t="e">
        <f>VLOOKUP(B:B,[8]master!$L$1:$AA$65535,16,0)</f>
        <v>#N/A</v>
      </c>
      <c r="O285" s="146" t="e">
        <f>VLOOKUP(F:F,'[7]T-RET'!A:B,2,0)</f>
        <v>#N/A</v>
      </c>
      <c r="P285" s="146" t="e">
        <f>VLOOKUP(B:B,[8]master!$L$1:$Y$65535,14,0)</f>
        <v>#N/A</v>
      </c>
      <c r="Q285" s="143" t="e">
        <f>VLOOKUP(B:B,[9]all!$D:$F,3,0)</f>
        <v>#N/A</v>
      </c>
      <c r="R285" s="6">
        <v>284</v>
      </c>
    </row>
    <row r="286" spans="1:18" ht="15" customHeight="1" x14ac:dyDescent="0.25">
      <c r="A286" s="4"/>
      <c r="B286" s="11" t="s">
        <v>1386</v>
      </c>
      <c r="C286" s="19" t="str">
        <f>VLOOKUP(B:B,[6]master!$L$1:$U$2065,10,0)</f>
        <v>02-del</v>
      </c>
      <c r="D286" s="138">
        <v>44224</v>
      </c>
      <c r="E286" s="138">
        <v>44231</v>
      </c>
      <c r="F286" s="11" t="s">
        <v>1239</v>
      </c>
      <c r="G286" s="11" t="s">
        <v>1240</v>
      </c>
      <c r="H286" s="11" t="s">
        <v>175</v>
      </c>
      <c r="I286" s="4" t="str">
        <f>VLOOKUP(H:H,[7]SUMMARY!B:C,2,0)</f>
        <v>NG</v>
      </c>
      <c r="J286" s="4" t="str">
        <f>VLOOKUP(K:K,[8]MODEL!$C$1:$F$65536,4,0)</f>
        <v>New Creta</v>
      </c>
      <c r="K286" s="11" t="s">
        <v>223</v>
      </c>
      <c r="L286" s="11" t="s">
        <v>11</v>
      </c>
      <c r="M286" s="11" t="s">
        <v>1241</v>
      </c>
      <c r="N286" s="145">
        <f>VLOOKUP(B:B,[6]master!$L$1:$AA$2596,16,0)</f>
        <v>44239</v>
      </c>
      <c r="O286" s="146">
        <f>VLOOKUP(B:B,[8]master!$L$1:$Z$65535,15,0)</f>
        <v>44236</v>
      </c>
      <c r="P286" s="146">
        <f>VLOOKUP(B:B,[8]retail!$A$1:$D$843,4,0)</f>
        <v>44236</v>
      </c>
      <c r="Q286" s="143">
        <f>VLOOKUP(B:B,[9]all!$D:$F,3,0)</f>
        <v>44236</v>
      </c>
      <c r="R286" s="6">
        <v>285</v>
      </c>
    </row>
    <row r="287" spans="1:18" ht="15" customHeight="1" x14ac:dyDescent="0.25">
      <c r="A287" s="4" t="s">
        <v>1581</v>
      </c>
      <c r="B287" s="83" t="s">
        <v>630</v>
      </c>
      <c r="C287" s="19" t="s">
        <v>630</v>
      </c>
      <c r="D287" s="138">
        <v>44224</v>
      </c>
      <c r="E287" s="138">
        <v>44255</v>
      </c>
      <c r="F287" s="11" t="s">
        <v>1247</v>
      </c>
      <c r="G287" s="11" t="s">
        <v>1248</v>
      </c>
      <c r="H287" s="11" t="s">
        <v>725</v>
      </c>
      <c r="I287" s="4" t="str">
        <f>VLOOKUP(H:H,[7]SUMMARY!B:C,2,0)</f>
        <v>NB</v>
      </c>
      <c r="J287" s="4" t="str">
        <f>VLOOKUP(K:K,[8]MODEL!$C$1:$F$65536,4,0)</f>
        <v>Xcent</v>
      </c>
      <c r="K287" s="11" t="s">
        <v>161</v>
      </c>
      <c r="L287" s="11" t="s">
        <v>20</v>
      </c>
      <c r="M287" s="11" t="s">
        <v>1249</v>
      </c>
      <c r="N287" s="145" t="s">
        <v>630</v>
      </c>
      <c r="O287" s="146" t="s">
        <v>630</v>
      </c>
      <c r="P287" s="146" t="s">
        <v>630</v>
      </c>
      <c r="Q287" s="143" t="s">
        <v>630</v>
      </c>
      <c r="R287" s="6">
        <v>286</v>
      </c>
    </row>
    <row r="288" spans="1:18" ht="15" customHeight="1" x14ac:dyDescent="0.25">
      <c r="A288" s="4"/>
      <c r="B288" s="83" t="s">
        <v>1246</v>
      </c>
      <c r="C288" s="19" t="str">
        <f>VLOOKUP(B:B,[6]master!$L$1:$U$2065,10,0)</f>
        <v>02-del</v>
      </c>
      <c r="D288" s="138">
        <v>44224</v>
      </c>
      <c r="E288" s="138">
        <v>44224</v>
      </c>
      <c r="F288" s="11" t="s">
        <v>1242</v>
      </c>
      <c r="G288" s="11" t="s">
        <v>1243</v>
      </c>
      <c r="H288" s="11" t="s">
        <v>92</v>
      </c>
      <c r="I288" s="4" t="str">
        <f>VLOOKUP(H:H,[7]SUMMARY!B:C,2,0)</f>
        <v>ML</v>
      </c>
      <c r="J288" s="4" t="str">
        <f>VLOOKUP(K:K,[8]MODEL!$C$1:$F$65536,4,0)</f>
        <v>SANTRO</v>
      </c>
      <c r="K288" s="83" t="s">
        <v>1245</v>
      </c>
      <c r="L288" s="11" t="s">
        <v>20</v>
      </c>
      <c r="M288" s="11" t="s">
        <v>1244</v>
      </c>
      <c r="N288" s="145">
        <f>VLOOKUP(B:B,[6]master!$L$1:$AA$2596,16,0)</f>
        <v>44229</v>
      </c>
      <c r="O288" s="146">
        <f>VLOOKUP(B:B,[8]master!$L$1:$Z$65535,15,0)</f>
        <v>44225</v>
      </c>
      <c r="P288" s="146">
        <f>VLOOKUP(B:B,[8]retail!$A$1:$D$843,4,0)</f>
        <v>44229</v>
      </c>
      <c r="Q288" s="143">
        <f>VLOOKUP(B:B,[9]all!$D:$F,3,0)</f>
        <v>44228</v>
      </c>
      <c r="R288" s="6">
        <v>287</v>
      </c>
    </row>
    <row r="289" spans="1:18" ht="15" customHeight="1" x14ac:dyDescent="0.25">
      <c r="A289" s="4"/>
      <c r="B289" s="8" t="s">
        <v>2473</v>
      </c>
      <c r="C289" s="19" t="str">
        <f>VLOOKUP(B:B,[6]master!$L$1:$U$2065,10,0)</f>
        <v>04-DEL</v>
      </c>
      <c r="D289" s="138">
        <v>44224</v>
      </c>
      <c r="E289" s="151">
        <v>44289</v>
      </c>
      <c r="F289" s="11" t="s">
        <v>1250</v>
      </c>
      <c r="G289" s="11" t="s">
        <v>1251</v>
      </c>
      <c r="H289" s="5" t="s">
        <v>102</v>
      </c>
      <c r="I289" s="4" t="str">
        <f>VLOOKUP(H:H,[7]SUMMARY!B:C,2,0)</f>
        <v>AK</v>
      </c>
      <c r="J289" s="4" t="str">
        <f>VLOOKUP(K:K,[8]MODEL!$C$1:$F$65536,4,0)</f>
        <v>New Creta</v>
      </c>
      <c r="K289" s="11" t="s">
        <v>340</v>
      </c>
      <c r="L289" s="11" t="s">
        <v>20</v>
      </c>
      <c r="M289" s="11" t="s">
        <v>1252</v>
      </c>
      <c r="N289" s="145">
        <f>VLOOKUP(B:B,[8]master!$L$1:$AA$65535,16,0)</f>
        <v>44299</v>
      </c>
      <c r="O289" s="146">
        <f>VLOOKUP(B:B,[8]master!$L$1:$Z$65535,15,0)</f>
        <v>44294</v>
      </c>
      <c r="P289" s="146">
        <f>VLOOKUP(B:B,[8]master!$L$1:$Y$65535,14,0)</f>
        <v>44295</v>
      </c>
      <c r="Q289" s="143">
        <f>VLOOKUP(B:B,[9]all!$D:$F,3,0)</f>
        <v>44294</v>
      </c>
      <c r="R289" s="6">
        <v>288</v>
      </c>
    </row>
    <row r="290" spans="1:18" ht="15" customHeight="1" x14ac:dyDescent="0.25">
      <c r="A290" s="4"/>
      <c r="B290" s="8" t="s">
        <v>1913</v>
      </c>
      <c r="C290" s="19" t="str">
        <f>VLOOKUP(B:B,[6]master!$L$1:$U$2065,10,0)</f>
        <v>03-DEL</v>
      </c>
      <c r="D290" s="138">
        <v>44225</v>
      </c>
      <c r="E290" s="138">
        <v>44260</v>
      </c>
      <c r="F290" s="11" t="s">
        <v>1270</v>
      </c>
      <c r="G290" s="11" t="s">
        <v>1046</v>
      </c>
      <c r="H290" s="11" t="s">
        <v>57</v>
      </c>
      <c r="I290" s="4" t="str">
        <f>VLOOKUP(H:H,[7]SUMMARY!B:C,2,0)</f>
        <v>NG</v>
      </c>
      <c r="J290" s="4" t="str">
        <f>VLOOKUP(K:K,[8]MODEL!$C$1:$F$65536,4,0)</f>
        <v>AURA</v>
      </c>
      <c r="K290" s="11" t="s">
        <v>58</v>
      </c>
      <c r="L290" s="11" t="s">
        <v>27</v>
      </c>
      <c r="M290" s="11" t="s">
        <v>1045</v>
      </c>
      <c r="N290" s="145">
        <f>VLOOKUP(B:B,[6]master!$L$1:$AA$2596,16,0)</f>
        <v>44273</v>
      </c>
      <c r="O290" s="146">
        <f>VLOOKUP(B:B,[8]master!$L$1:$Z$65535,15,0)</f>
        <v>44270</v>
      </c>
      <c r="P290" s="146">
        <f>VLOOKUP(B:B,[8]master!$L$1:$Y$65535,14,0)</f>
        <v>44271</v>
      </c>
      <c r="Q290" s="143">
        <f>VLOOKUP(B:B,[9]all!$D:$F,3,0)</f>
        <v>44271</v>
      </c>
      <c r="R290" s="6">
        <v>289</v>
      </c>
    </row>
    <row r="291" spans="1:18" ht="15" customHeight="1" x14ac:dyDescent="0.25">
      <c r="A291" s="4"/>
      <c r="B291" s="83" t="s">
        <v>1199</v>
      </c>
      <c r="C291" s="19" t="str">
        <f>VLOOKUP(B:B,[6]master!$L$1:$U$2065,10,0)</f>
        <v>02-del</v>
      </c>
      <c r="D291" s="138">
        <v>44225</v>
      </c>
      <c r="E291" s="138">
        <v>44239</v>
      </c>
      <c r="F291" s="11" t="s">
        <v>1283</v>
      </c>
      <c r="G291" s="11" t="s">
        <v>1237</v>
      </c>
      <c r="H291" s="11" t="s">
        <v>725</v>
      </c>
      <c r="I291" s="4" t="str">
        <f>VLOOKUP(H:H,[7]SUMMARY!B:C,2,0)</f>
        <v>NB</v>
      </c>
      <c r="J291" s="4" t="str">
        <f>VLOOKUP(K:K,[8]MODEL!$C$1:$F$65536,4,0)</f>
        <v>Xcent</v>
      </c>
      <c r="K291" s="11" t="s">
        <v>161</v>
      </c>
      <c r="L291" s="11" t="s">
        <v>20</v>
      </c>
      <c r="M291" s="11" t="s">
        <v>1236</v>
      </c>
      <c r="N291" s="145">
        <f>VLOOKUP(B:B,[6]master!$L$1:$AA$2596,16,0)</f>
        <v>44252</v>
      </c>
      <c r="O291" s="146">
        <f>VLOOKUP(B:B,[8]master!$L$1:$Z$65535,15,0)</f>
        <v>44240</v>
      </c>
      <c r="P291" s="146">
        <f>VLOOKUP(B:B,[8]master!$L$1:$Y$65535,14,0)</f>
        <v>44258</v>
      </c>
      <c r="Q291" s="143">
        <f>VLOOKUP(B:B,[9]all!$D:$F,3,0)</f>
        <v>44240</v>
      </c>
      <c r="R291" s="6">
        <v>290</v>
      </c>
    </row>
    <row r="292" spans="1:18" ht="15" customHeight="1" x14ac:dyDescent="0.25">
      <c r="A292" s="4"/>
      <c r="B292" s="11" t="s">
        <v>1498</v>
      </c>
      <c r="C292" s="19" t="str">
        <f>VLOOKUP(B:B,[6]master!$L$1:$U$2065,10,0)</f>
        <v>02-del</v>
      </c>
      <c r="D292" s="138">
        <v>44225</v>
      </c>
      <c r="E292" s="138">
        <v>44236</v>
      </c>
      <c r="F292" s="11" t="s">
        <v>1271</v>
      </c>
      <c r="G292" s="11" t="s">
        <v>1272</v>
      </c>
      <c r="H292" s="11" t="s">
        <v>175</v>
      </c>
      <c r="I292" s="4" t="str">
        <f>VLOOKUP(H:H,[7]SUMMARY!B:C,2,0)</f>
        <v>NG</v>
      </c>
      <c r="J292" s="4" t="str">
        <f>VLOOKUP(K:K,[8]MODEL!$C$1:$F$65536,4,0)</f>
        <v>All New i20</v>
      </c>
      <c r="K292" s="11" t="s">
        <v>306</v>
      </c>
      <c r="L292" s="84" t="s">
        <v>438</v>
      </c>
      <c r="M292" s="11" t="s">
        <v>1273</v>
      </c>
      <c r="N292" s="145">
        <f>VLOOKUP(B:B,[6]master!$L$1:$AA$2596,16,0)</f>
        <v>44252</v>
      </c>
      <c r="O292" s="146">
        <f>VLOOKUP(B:B,[8]master!$L$1:$Z$65535,15,0)</f>
        <v>44249</v>
      </c>
      <c r="P292" s="146">
        <f>VLOOKUP(B:B,[8]retail!$A$1:$D$843,4,0)</f>
        <v>44249</v>
      </c>
      <c r="Q292" s="143">
        <f>VLOOKUP(B:B,[9]all!$D:$F,3,0)</f>
        <v>44251</v>
      </c>
      <c r="R292" s="6">
        <v>291</v>
      </c>
    </row>
    <row r="293" spans="1:18" ht="15" customHeight="1" x14ac:dyDescent="0.25">
      <c r="A293" s="4"/>
      <c r="B293" s="8" t="s">
        <v>2153</v>
      </c>
      <c r="C293" s="19" t="str">
        <f>VLOOKUP(B:B,[6]master!$L$1:$U$2065,10,0)</f>
        <v>03-DEL</v>
      </c>
      <c r="D293" s="138">
        <v>44225</v>
      </c>
      <c r="E293" s="138">
        <v>44271</v>
      </c>
      <c r="F293" s="84" t="s">
        <v>2228</v>
      </c>
      <c r="G293" s="11" t="s">
        <v>1265</v>
      </c>
      <c r="H293" s="11" t="s">
        <v>57</v>
      </c>
      <c r="I293" s="4" t="str">
        <f>VLOOKUP(H:H,[7]SUMMARY!B:C,2,0)</f>
        <v>NG</v>
      </c>
      <c r="J293" s="4" t="str">
        <f>VLOOKUP(K:K,[8]MODEL!$C$1:$F$65536,4,0)</f>
        <v>AURA</v>
      </c>
      <c r="K293" s="11" t="s">
        <v>58</v>
      </c>
      <c r="L293" s="11" t="s">
        <v>27</v>
      </c>
      <c r="M293" s="11" t="s">
        <v>1266</v>
      </c>
      <c r="N293" s="145">
        <f>VLOOKUP(B:B,[6]master!$L$1:$AA$2596,16,0)</f>
        <v>44280</v>
      </c>
      <c r="O293" s="146">
        <f>VLOOKUP(B:B,[8]master!$L$1:$Z$65535,15,0)</f>
        <v>44277</v>
      </c>
      <c r="P293" s="146">
        <f>VLOOKUP(B:B,[8]master!$L$1:$Y$65535,14,0)</f>
        <v>44277</v>
      </c>
      <c r="Q293" s="143">
        <f>VLOOKUP(B:B,[9]all!$D:$F,3,0)</f>
        <v>44277</v>
      </c>
      <c r="R293" s="6">
        <v>292</v>
      </c>
    </row>
    <row r="294" spans="1:18" ht="15" customHeight="1" x14ac:dyDescent="0.25">
      <c r="A294" s="4"/>
      <c r="B294" s="5" t="s">
        <v>1576</v>
      </c>
      <c r="C294" s="19" t="str">
        <f>VLOOKUP(B:B,[6]master!$L$1:$U$2065,10,0)</f>
        <v>02-del</v>
      </c>
      <c r="D294" s="138">
        <v>44225</v>
      </c>
      <c r="E294" s="138">
        <v>44243</v>
      </c>
      <c r="F294" s="11" t="s">
        <v>1267</v>
      </c>
      <c r="G294" s="11" t="s">
        <v>1268</v>
      </c>
      <c r="H294" s="11" t="s">
        <v>132</v>
      </c>
      <c r="I294" s="4" t="str">
        <f>VLOOKUP(H:H,[7]SUMMARY!B:C,2,0)</f>
        <v>RL</v>
      </c>
      <c r="J294" s="4" t="str">
        <f>VLOOKUP(K:K,[8]MODEL!$C$1:$F$65536,4,0)</f>
        <v>New Creta</v>
      </c>
      <c r="K294" s="11" t="s">
        <v>151</v>
      </c>
      <c r="L294" s="11" t="s">
        <v>20</v>
      </c>
      <c r="M294" s="11" t="s">
        <v>1269</v>
      </c>
      <c r="N294" s="145">
        <f>VLOOKUP(B:B,[6]master!$L$1:$AA$2596,16,0)</f>
        <v>44249</v>
      </c>
      <c r="O294" s="146">
        <f>VLOOKUP(B:B,[8]master!$L$1:$Z$65535,15,0)</f>
        <v>44245</v>
      </c>
      <c r="P294" s="146">
        <f>VLOOKUP(B:B,[8]retail!$A$1:$D$843,4,0)</f>
        <v>44252</v>
      </c>
      <c r="Q294" s="143">
        <f>VLOOKUP(B:B,[9]all!$D:$F,3,0)</f>
        <v>44247</v>
      </c>
      <c r="R294" s="6">
        <v>293</v>
      </c>
    </row>
    <row r="295" spans="1:18" ht="15" customHeight="1" x14ac:dyDescent="0.25">
      <c r="A295" s="4"/>
      <c r="B295" s="8" t="s">
        <v>1533</v>
      </c>
      <c r="C295" s="19" t="str">
        <f>VLOOKUP(B:B,[6]master!$L$1:$U$2065,10,0)</f>
        <v>02-del</v>
      </c>
      <c r="D295" s="138">
        <v>44225</v>
      </c>
      <c r="E295" s="138">
        <v>44237</v>
      </c>
      <c r="F295" s="11" t="s">
        <v>1274</v>
      </c>
      <c r="G295" s="11" t="s">
        <v>1275</v>
      </c>
      <c r="H295" s="11" t="s">
        <v>132</v>
      </c>
      <c r="I295" s="4" t="str">
        <f>VLOOKUP(H:H,[7]SUMMARY!B:C,2,0)</f>
        <v>RL</v>
      </c>
      <c r="J295" s="4" t="str">
        <f>VLOOKUP(K:K,[8]MODEL!$C$1:$F$65536,4,0)</f>
        <v>Venue</v>
      </c>
      <c r="K295" s="11" t="s">
        <v>166</v>
      </c>
      <c r="L295" s="11" t="s">
        <v>27</v>
      </c>
      <c r="M295" s="11" t="s">
        <v>1276</v>
      </c>
      <c r="N295" s="145">
        <f>VLOOKUP(B:B,[6]master!$L$1:$AA$2596,16,0)</f>
        <v>44249</v>
      </c>
      <c r="O295" s="146">
        <f>VLOOKUP(B:B,[8]master!$L$1:$Z$65535,15,0)</f>
        <v>44246</v>
      </c>
      <c r="P295" s="146">
        <f>VLOOKUP(B:B,[8]retail!$A$1:$D$843,4,0)</f>
        <v>44252</v>
      </c>
      <c r="Q295" s="143">
        <f>VLOOKUP(B:B,[9]all!$D:$F,3,0)</f>
        <v>44247</v>
      </c>
      <c r="R295" s="6">
        <v>294</v>
      </c>
    </row>
    <row r="296" spans="1:18" ht="15" customHeight="1" x14ac:dyDescent="0.25">
      <c r="A296" s="4"/>
      <c r="B296" s="5" t="s">
        <v>1282</v>
      </c>
      <c r="C296" s="19" t="str">
        <f>VLOOKUP(B:B,[6]master!$L$1:$U$2065,10,0)</f>
        <v>02-del</v>
      </c>
      <c r="D296" s="138">
        <v>44225</v>
      </c>
      <c r="E296" s="138">
        <v>44225</v>
      </c>
      <c r="F296" s="84" t="s">
        <v>1467</v>
      </c>
      <c r="G296" s="11" t="s">
        <v>1280</v>
      </c>
      <c r="H296" s="11" t="s">
        <v>57</v>
      </c>
      <c r="I296" s="4" t="str">
        <f>VLOOKUP(H:H,[7]SUMMARY!B:C,2,0)</f>
        <v>NG</v>
      </c>
      <c r="J296" s="4" t="str">
        <f>VLOOKUP(K:K,[8]MODEL!$C$1:$F$65536,4,0)</f>
        <v>NIOS</v>
      </c>
      <c r="K296" s="11" t="s">
        <v>51</v>
      </c>
      <c r="L296" s="11" t="s">
        <v>20</v>
      </c>
      <c r="M296" s="11" t="s">
        <v>1281</v>
      </c>
      <c r="N296" s="145">
        <f>VLOOKUP(B:B,[6]master!$L$1:$AA$2596,16,0)</f>
        <v>44242</v>
      </c>
      <c r="O296" s="146">
        <f>VLOOKUP(B:B,[8]master!$L$1:$Z$65535,15,0)</f>
        <v>44233</v>
      </c>
      <c r="P296" s="146">
        <f>VLOOKUP(B:B,[8]retail!$A$1:$D$843,4,0)</f>
        <v>44233</v>
      </c>
      <c r="Q296" s="143">
        <f>VLOOKUP(B:B,[9]all!$D:$F,3,0)</f>
        <v>44233</v>
      </c>
      <c r="R296" s="6">
        <v>295</v>
      </c>
    </row>
    <row r="297" spans="1:18" ht="15" customHeight="1" x14ac:dyDescent="0.25">
      <c r="A297" s="4"/>
      <c r="B297" s="8" t="s">
        <v>2047</v>
      </c>
      <c r="C297" s="19" t="str">
        <f>VLOOKUP(B:B,[6]master!$L$1:$U$2065,10,0)</f>
        <v>03-DEL</v>
      </c>
      <c r="D297" s="138">
        <v>44225</v>
      </c>
      <c r="E297" s="138">
        <v>44266</v>
      </c>
      <c r="F297" s="11" t="s">
        <v>1277</v>
      </c>
      <c r="G297" s="11" t="s">
        <v>1278</v>
      </c>
      <c r="H297" s="11" t="s">
        <v>64</v>
      </c>
      <c r="I297" s="4" t="str">
        <f>VLOOKUP(H:H,[7]SUMMARY!B:C,2,0)</f>
        <v>RL</v>
      </c>
      <c r="J297" s="4" t="str">
        <f>VLOOKUP(K:K,[8]MODEL!$C$1:$F$65536,4,0)</f>
        <v>New Creta</v>
      </c>
      <c r="K297" s="11" t="s">
        <v>385</v>
      </c>
      <c r="L297" s="11" t="s">
        <v>20</v>
      </c>
      <c r="M297" s="11" t="s">
        <v>1279</v>
      </c>
      <c r="N297" s="145">
        <f>VLOOKUP(B:B,[6]master!$L$1:$AA$2596,16,0)</f>
        <v>44273</v>
      </c>
      <c r="O297" s="146">
        <f>VLOOKUP(B:B,[8]master!$L$1:$Z$65535,15,0)</f>
        <v>44272</v>
      </c>
      <c r="P297" s="146">
        <f>VLOOKUP(B:B,[8]master!$L$1:$Y$65535,14,0)</f>
        <v>44273</v>
      </c>
      <c r="Q297" s="143">
        <f>VLOOKUP(B:B,[9]all!$D:$F,3,0)</f>
        <v>44273</v>
      </c>
      <c r="R297" s="6">
        <v>296</v>
      </c>
    </row>
    <row r="298" spans="1:18" ht="15" customHeight="1" x14ac:dyDescent="0.25">
      <c r="A298" s="4" t="s">
        <v>5</v>
      </c>
      <c r="B298" s="129" t="s">
        <v>2861</v>
      </c>
      <c r="C298" s="19" t="str">
        <f>VLOOKUP(B:B,[6]master!$L$1:$U$2065,10,0)</f>
        <v>ALLOT</v>
      </c>
      <c r="D298" s="138">
        <v>44228</v>
      </c>
      <c r="E298" s="138">
        <v>44327</v>
      </c>
      <c r="F298" s="11" t="s">
        <v>1342</v>
      </c>
      <c r="G298" s="11" t="s">
        <v>1343</v>
      </c>
      <c r="H298" s="11" t="s">
        <v>232</v>
      </c>
      <c r="I298" s="4" t="str">
        <f>VLOOKUP(H:H,[7]SUMMARY!B:C,2,0)</f>
        <v>NG</v>
      </c>
      <c r="J298" s="4" t="str">
        <f>VLOOKUP(K:K,[8]MODEL!$C$1:$F$65536,4,0)</f>
        <v>New Creta</v>
      </c>
      <c r="K298" s="84" t="s">
        <v>233</v>
      </c>
      <c r="L298" s="84" t="s">
        <v>20</v>
      </c>
      <c r="M298" s="11" t="s">
        <v>1344</v>
      </c>
      <c r="N298" s="145" t="e">
        <f>VLOOKUP(B:B,[8]master!$L$1:$AA$65535,16,0)</f>
        <v>#N/A</v>
      </c>
      <c r="O298" s="146" t="e">
        <f>VLOOKUP(F:F,'[7]T-RET'!A:B,2,0)</f>
        <v>#N/A</v>
      </c>
      <c r="P298" s="146" t="e">
        <f>VLOOKUP(B:B,[8]master!$L$1:$Y$65535,14,0)</f>
        <v>#N/A</v>
      </c>
      <c r="Q298" s="143" t="e">
        <f>VLOOKUP(B:B,[9]all!$D:$F,3,0)</f>
        <v>#N/A</v>
      </c>
      <c r="R298" s="6">
        <v>297</v>
      </c>
    </row>
    <row r="299" spans="1:18" ht="15" customHeight="1" x14ac:dyDescent="0.25">
      <c r="A299" s="4" t="s">
        <v>5</v>
      </c>
      <c r="B299" s="11" t="s">
        <v>2517</v>
      </c>
      <c r="C299" s="19" t="str">
        <f>VLOOKUP(B:B,[6]master!$L$1:$U$2065,10,0)</f>
        <v>ALLOT</v>
      </c>
      <c r="D299" s="138">
        <v>44228</v>
      </c>
      <c r="E299" s="138">
        <v>44294</v>
      </c>
      <c r="F299" s="11" t="s">
        <v>1299</v>
      </c>
      <c r="G299" s="11" t="s">
        <v>1300</v>
      </c>
      <c r="H299" s="11" t="s">
        <v>50</v>
      </c>
      <c r="I299" s="4" t="str">
        <f>VLOOKUP(H:H,[7]SUMMARY!B:C,2,0)</f>
        <v>ML</v>
      </c>
      <c r="J299" s="4" t="str">
        <f>VLOOKUP(K:K,[8]MODEL!$C$1:$F$65536,4,0)</f>
        <v>Venue</v>
      </c>
      <c r="K299" s="11" t="s">
        <v>193</v>
      </c>
      <c r="L299" s="84" t="s">
        <v>87</v>
      </c>
      <c r="M299" s="11" t="s">
        <v>1256</v>
      </c>
      <c r="N299" s="145">
        <f>VLOOKUP(B:B,[6]master!$L$1:$AA$2596,16,0)</f>
        <v>0</v>
      </c>
      <c r="O299" s="146" t="e">
        <f>VLOOKUP(F:F,'[7]T-RET'!A:B,2,0)</f>
        <v>#N/A</v>
      </c>
      <c r="P299" s="146" t="e">
        <f>VLOOKUP(B:B,[8]master!$L$1:$Y$65535,14,0)</f>
        <v>#N/A</v>
      </c>
      <c r="Q299" s="143" t="e">
        <f>VLOOKUP(B:B,[9]all!$D:$F,3,0)</f>
        <v>#N/A</v>
      </c>
      <c r="R299" s="6">
        <v>298</v>
      </c>
    </row>
    <row r="300" spans="1:18" ht="15" customHeight="1" x14ac:dyDescent="0.25">
      <c r="A300" s="4" t="s">
        <v>5</v>
      </c>
      <c r="B300" s="129" t="s">
        <v>2859</v>
      </c>
      <c r="C300" s="19" t="e">
        <f>VLOOKUP(B:B,[6]master!$L$1:$U$2065,10,0)</f>
        <v>#N/A</v>
      </c>
      <c r="D300" s="138">
        <v>44228</v>
      </c>
      <c r="E300" s="138">
        <v>44327</v>
      </c>
      <c r="F300" s="11" t="s">
        <v>1330</v>
      </c>
      <c r="G300" s="11" t="s">
        <v>1331</v>
      </c>
      <c r="H300" s="11" t="s">
        <v>32</v>
      </c>
      <c r="I300" s="4" t="str">
        <f>VLOOKUP(H:H,[7]SUMMARY!B:C,2,0)</f>
        <v>KA</v>
      </c>
      <c r="J300" s="4" t="str">
        <f>VLOOKUP(K:K,[8]MODEL!$C$1:$F$65536,4,0)</f>
        <v>New Creta</v>
      </c>
      <c r="K300" s="11" t="s">
        <v>19</v>
      </c>
      <c r="L300" s="11" t="s">
        <v>20</v>
      </c>
      <c r="M300" s="11" t="s">
        <v>1332</v>
      </c>
      <c r="N300" s="149" t="e">
        <f>VLOOKUP(B:B,[8]master!$L$1:$AA$65535,16,0)</f>
        <v>#N/A</v>
      </c>
      <c r="O300" s="146" t="e">
        <f>VLOOKUP(F:F,'[7]T-RET'!A:B,2,0)</f>
        <v>#N/A</v>
      </c>
      <c r="P300" s="147" t="e">
        <f>VLOOKUP(B:B,[8]master!$L$1:$Y$65535,14,0)</f>
        <v>#N/A</v>
      </c>
      <c r="Q300" s="148" t="e">
        <f>VLOOKUP(B:B,[9]all!$D:$F,3,0)</f>
        <v>#N/A</v>
      </c>
      <c r="R300" s="6">
        <v>299</v>
      </c>
    </row>
    <row r="301" spans="1:18" ht="15" customHeight="1" x14ac:dyDescent="0.25">
      <c r="A301" s="4"/>
      <c r="B301" s="8" t="s">
        <v>1596</v>
      </c>
      <c r="C301" s="19" t="str">
        <f>VLOOKUP(B:B,[6]master!$L$1:$U$2065,10,0)</f>
        <v>02-del</v>
      </c>
      <c r="D301" s="138">
        <v>44228</v>
      </c>
      <c r="E301" s="138">
        <v>44242</v>
      </c>
      <c r="F301" s="11" t="s">
        <v>1318</v>
      </c>
      <c r="G301" s="11" t="s">
        <v>1319</v>
      </c>
      <c r="H301" s="11" t="s">
        <v>32</v>
      </c>
      <c r="I301" s="4" t="str">
        <f>VLOOKUP(H:H,[7]SUMMARY!B:C,2,0)</f>
        <v>KA</v>
      </c>
      <c r="J301" s="4" t="str">
        <f>VLOOKUP(K:K,[8]MODEL!$C$1:$F$65536,4,0)</f>
        <v>Venue</v>
      </c>
      <c r="K301" s="11" t="s">
        <v>73</v>
      </c>
      <c r="L301" s="11" t="s">
        <v>27</v>
      </c>
      <c r="M301" s="11" t="s">
        <v>1320</v>
      </c>
      <c r="N301" s="145">
        <f>VLOOKUP(B:B,[6]master!$L$1:$AA$2596,16,0)</f>
        <v>44255</v>
      </c>
      <c r="O301" s="146">
        <f>VLOOKUP(B:B,[8]master!$L$1:$Z$65535,15,0)</f>
        <v>44250</v>
      </c>
      <c r="P301" s="146">
        <f>VLOOKUP(B:B,[8]retail!$A$1:$D$843,4,0)</f>
        <v>44252</v>
      </c>
      <c r="Q301" s="143" t="str">
        <f>VLOOKUP(B:B,[8]master!$L$1:$AB$65535,17,0)</f>
        <v>by party</v>
      </c>
      <c r="R301" s="6">
        <v>300</v>
      </c>
    </row>
    <row r="302" spans="1:18" ht="15" customHeight="1" x14ac:dyDescent="0.25">
      <c r="A302" s="4" t="s">
        <v>5</v>
      </c>
      <c r="B302" s="126" t="s">
        <v>2860</v>
      </c>
      <c r="C302" s="19" t="str">
        <f>VLOOKUP(B:B,[6]master!$L$1:$U$2065,10,0)</f>
        <v>CURRENT</v>
      </c>
      <c r="D302" s="138">
        <v>44228</v>
      </c>
      <c r="E302" s="138">
        <v>44310</v>
      </c>
      <c r="F302" s="11" t="s">
        <v>1308</v>
      </c>
      <c r="G302" s="11" t="s">
        <v>1309</v>
      </c>
      <c r="H302" s="11" t="s">
        <v>82</v>
      </c>
      <c r="I302" s="4" t="str">
        <f>VLOOKUP(H:H,[7]SUMMARY!B:C,2,0)</f>
        <v>KA</v>
      </c>
      <c r="J302" s="4" t="str">
        <f>VLOOKUP(K:K,[8]MODEL!$C$1:$F$65536,4,0)</f>
        <v>New Creta</v>
      </c>
      <c r="K302" s="11" t="s">
        <v>391</v>
      </c>
      <c r="L302" s="11" t="s">
        <v>11</v>
      </c>
      <c r="M302" s="11" t="s">
        <v>1310</v>
      </c>
      <c r="N302" s="145">
        <f>VLOOKUP(B:B,[6]master!$L$1:$AA$2596,16,0)</f>
        <v>44337</v>
      </c>
      <c r="O302" s="146">
        <f>VLOOKUP(F:F,'[7]T-RET'!A:B,2,0)</f>
        <v>44316</v>
      </c>
      <c r="P302" s="146" t="e">
        <f>VLOOKUP(B:B,[8]master!$L$1:$Y$65535,14,0)</f>
        <v>#N/A</v>
      </c>
      <c r="Q302" s="143" t="e">
        <f>VLOOKUP(B:B,[9]all!$D:$F,3,0)</f>
        <v>#N/A</v>
      </c>
      <c r="R302" s="6">
        <v>301</v>
      </c>
    </row>
    <row r="303" spans="1:18" ht="15" customHeight="1" x14ac:dyDescent="0.25">
      <c r="A303" s="4"/>
      <c r="B303" s="8" t="s">
        <v>2083</v>
      </c>
      <c r="C303" s="19" t="str">
        <f>VLOOKUP(B:B,[6]master!$L$1:$U$2065,10,0)</f>
        <v>03-DEL</v>
      </c>
      <c r="D303" s="138">
        <v>44228</v>
      </c>
      <c r="E303" s="138">
        <v>44268</v>
      </c>
      <c r="F303" s="11" t="s">
        <v>1304</v>
      </c>
      <c r="G303" s="11" t="s">
        <v>1305</v>
      </c>
      <c r="H303" s="11" t="s">
        <v>686</v>
      </c>
      <c r="I303" s="4" t="str">
        <f>VLOOKUP(H:H,[7]SUMMARY!B:C,2,0)</f>
        <v>KA</v>
      </c>
      <c r="J303" s="4" t="str">
        <f>VLOOKUP(K:K,[8]MODEL!$C$1:$F$65536,4,0)</f>
        <v>Venue</v>
      </c>
      <c r="K303" s="11" t="s">
        <v>1306</v>
      </c>
      <c r="L303" s="84" t="s">
        <v>27</v>
      </c>
      <c r="M303" s="11" t="s">
        <v>1307</v>
      </c>
      <c r="N303" s="145">
        <f>VLOOKUP(B:B,[6]master!$L$1:$AA$2596,16,0)</f>
        <v>44276</v>
      </c>
      <c r="O303" s="146">
        <f>VLOOKUP(B:B,[8]master!$L$1:$Z$65535,15,0)</f>
        <v>44272</v>
      </c>
      <c r="P303" s="146">
        <f>VLOOKUP(B:B,[8]master!$L$1:$Y$65535,14,0)</f>
        <v>44271</v>
      </c>
      <c r="Q303" s="143">
        <f>VLOOKUP(B:B,[9]all!$D:$F,3,0)</f>
        <v>44272</v>
      </c>
      <c r="R303" s="6">
        <v>302</v>
      </c>
    </row>
    <row r="304" spans="1:18" ht="15" customHeight="1" x14ac:dyDescent="0.25">
      <c r="A304" s="4" t="s">
        <v>5</v>
      </c>
      <c r="B304" s="5" t="s">
        <v>319</v>
      </c>
      <c r="C304" s="19" t="e">
        <f>VLOOKUP(B:B,[6]master!$L$1:$U$2065,10,0)</f>
        <v>#N/A</v>
      </c>
      <c r="D304" s="138">
        <v>44228</v>
      </c>
      <c r="E304" s="138"/>
      <c r="F304" s="11" t="s">
        <v>1314</v>
      </c>
      <c r="G304" s="11" t="s">
        <v>1315</v>
      </c>
      <c r="H304" s="11" t="s">
        <v>82</v>
      </c>
      <c r="I304" s="4" t="str">
        <f>VLOOKUP(H:H,[7]SUMMARY!B:C,2,0)</f>
        <v>KA</v>
      </c>
      <c r="J304" s="4" t="str">
        <f>VLOOKUP(K:K,[8]MODEL!$C$1:$F$65536,4,0)</f>
        <v>New Creta</v>
      </c>
      <c r="K304" s="11" t="s">
        <v>26</v>
      </c>
      <c r="L304" s="11" t="s">
        <v>1316</v>
      </c>
      <c r="M304" s="11" t="s">
        <v>1317</v>
      </c>
      <c r="N304" s="145" t="e">
        <f>VLOOKUP(B:B,[8]master!$L$1:$AA$65535,16,0)</f>
        <v>#N/A</v>
      </c>
      <c r="O304" s="146" t="e">
        <f>VLOOKUP(F:F,'[7]T-RET'!A:B,2,0)</f>
        <v>#N/A</v>
      </c>
      <c r="P304" s="146" t="e">
        <f>VLOOKUP(B:B,[8]master!$L$1:$Y$65535,14,0)</f>
        <v>#N/A</v>
      </c>
      <c r="Q304" s="143" t="e">
        <f>VLOOKUP(B:B,[9]all!$D:$F,3,0)</f>
        <v>#N/A</v>
      </c>
      <c r="R304" s="6">
        <v>303</v>
      </c>
    </row>
    <row r="305" spans="1:18" ht="15" customHeight="1" x14ac:dyDescent="0.25">
      <c r="A305" s="4" t="s">
        <v>5</v>
      </c>
      <c r="B305" s="8" t="s">
        <v>2236</v>
      </c>
      <c r="C305" s="19" t="str">
        <f>VLOOKUP(B:B,[6]master!$L$1:$U$2065,10,0)</f>
        <v>04-DEL</v>
      </c>
      <c r="D305" s="138">
        <v>44228</v>
      </c>
      <c r="E305" s="138">
        <v>44277</v>
      </c>
      <c r="F305" s="11" t="s">
        <v>1324</v>
      </c>
      <c r="G305" s="11" t="s">
        <v>1325</v>
      </c>
      <c r="H305" s="11" t="s">
        <v>92</v>
      </c>
      <c r="I305" s="4" t="str">
        <f>VLOOKUP(H:H,[7]SUMMARY!B:C,2,0)</f>
        <v>ML</v>
      </c>
      <c r="J305" s="4" t="str">
        <f>VLOOKUP(K:K,[8]MODEL!$C$1:$F$65536,4,0)</f>
        <v>New Creta</v>
      </c>
      <c r="K305" s="11" t="s">
        <v>340</v>
      </c>
      <c r="L305" s="11" t="s">
        <v>11</v>
      </c>
      <c r="M305" s="11" t="s">
        <v>1326</v>
      </c>
      <c r="N305" s="145">
        <f>VLOOKUP(B:B,[6]master!$L$1:$AA$2596,16,0)</f>
        <v>44310</v>
      </c>
      <c r="O305" s="146">
        <f>VLOOKUP(F:F,'[7]T-RET'!A:B,2,0)</f>
        <v>44306</v>
      </c>
      <c r="P305" s="146">
        <f>VLOOKUP(B:B,[8]master!$L$1:$Y$65535,14,0)</f>
        <v>44281</v>
      </c>
      <c r="Q305" s="143">
        <f>VLOOKUP(B:B,[9]all!$D:$F,3,0)</f>
        <v>44291</v>
      </c>
      <c r="R305" s="6">
        <v>304</v>
      </c>
    </row>
    <row r="306" spans="1:18" ht="15" customHeight="1" x14ac:dyDescent="0.25">
      <c r="A306" s="4" t="s">
        <v>1581</v>
      </c>
      <c r="B306" s="5" t="s">
        <v>630</v>
      </c>
      <c r="C306" s="19" t="s">
        <v>630</v>
      </c>
      <c r="D306" s="138">
        <v>44228</v>
      </c>
      <c r="E306" s="138">
        <v>44233</v>
      </c>
      <c r="F306" s="11" t="s">
        <v>1301</v>
      </c>
      <c r="G306" s="11" t="s">
        <v>1302</v>
      </c>
      <c r="H306" s="11" t="s">
        <v>687</v>
      </c>
      <c r="I306" s="4" t="str">
        <f>VLOOKUP(H:H,[7]SUMMARY!B:C,2,0)</f>
        <v>NB</v>
      </c>
      <c r="J306" s="4" t="str">
        <f>VLOOKUP(K:K,[8]MODEL!$C$1:$F$65536,4,0)</f>
        <v>NIOS</v>
      </c>
      <c r="K306" s="11" t="s">
        <v>420</v>
      </c>
      <c r="L306" s="11" t="s">
        <v>20</v>
      </c>
      <c r="M306" s="11" t="s">
        <v>1303</v>
      </c>
      <c r="N306" s="145" t="s">
        <v>630</v>
      </c>
      <c r="O306" s="146" t="s">
        <v>630</v>
      </c>
      <c r="P306" s="145" t="s">
        <v>630</v>
      </c>
      <c r="Q306" s="145" t="s">
        <v>630</v>
      </c>
      <c r="R306" s="6">
        <v>305</v>
      </c>
    </row>
    <row r="307" spans="1:18" ht="15" customHeight="1" x14ac:dyDescent="0.25">
      <c r="A307" s="4"/>
      <c r="B307" s="8" t="s">
        <v>1360</v>
      </c>
      <c r="C307" s="19" t="str">
        <f>VLOOKUP(B:B,[6]master!$L$1:$U$2065,10,0)</f>
        <v>02-del</v>
      </c>
      <c r="D307" s="138">
        <v>44228</v>
      </c>
      <c r="E307" s="138">
        <v>44230</v>
      </c>
      <c r="F307" s="11" t="s">
        <v>1321</v>
      </c>
      <c r="G307" s="11" t="s">
        <v>1322</v>
      </c>
      <c r="H307" s="11" t="s">
        <v>64</v>
      </c>
      <c r="I307" s="4" t="str">
        <f>VLOOKUP(H:H,[7]SUMMARY!B:C,2,0)</f>
        <v>RL</v>
      </c>
      <c r="J307" s="4" t="str">
        <f>VLOOKUP(K:K,[8]MODEL!$C$1:$F$65536,4,0)</f>
        <v>New Creta</v>
      </c>
      <c r="K307" s="11" t="s">
        <v>260</v>
      </c>
      <c r="L307" s="11" t="s">
        <v>20</v>
      </c>
      <c r="M307" s="11" t="s">
        <v>1323</v>
      </c>
      <c r="N307" s="145">
        <f>VLOOKUP(B:B,[6]master!$L$1:$AA$2596,16,0)</f>
        <v>44240</v>
      </c>
      <c r="O307" s="146">
        <f>VLOOKUP(B:B,[8]master!$L$1:$Z$65535,15,0)</f>
        <v>44235</v>
      </c>
      <c r="P307" s="146">
        <f>VLOOKUP(B:B,[8]retail!$A$1:$D$843,4,0)</f>
        <v>44236</v>
      </c>
      <c r="Q307" s="143">
        <f>VLOOKUP(B:B,[9]all!$D:$F,3,0)</f>
        <v>44235</v>
      </c>
      <c r="R307" s="6">
        <v>306</v>
      </c>
    </row>
    <row r="308" spans="1:18" ht="15" customHeight="1" x14ac:dyDescent="0.25">
      <c r="A308" s="4"/>
      <c r="B308" s="9" t="s">
        <v>1334</v>
      </c>
      <c r="C308" s="19" t="str">
        <f>VLOOKUP(B:B,[6]master!$L$1:$U$2065,10,0)</f>
        <v>02-del</v>
      </c>
      <c r="D308" s="138">
        <v>44228</v>
      </c>
      <c r="E308" s="138"/>
      <c r="F308" s="11" t="s">
        <v>1327</v>
      </c>
      <c r="G308" s="11" t="s">
        <v>1328</v>
      </c>
      <c r="H308" s="11" t="s">
        <v>9</v>
      </c>
      <c r="I308" s="4" t="str">
        <f>VLOOKUP(H:H,[7]SUMMARY!B:C,2,0)</f>
        <v>NG</v>
      </c>
      <c r="J308" s="4" t="str">
        <f>VLOOKUP(K:K,[8]MODEL!$C$1:$F$65536,4,0)</f>
        <v>NIOS</v>
      </c>
      <c r="K308" s="11" t="s">
        <v>51</v>
      </c>
      <c r="L308" s="11" t="s">
        <v>52</v>
      </c>
      <c r="M308" s="11" t="s">
        <v>1329</v>
      </c>
      <c r="N308" s="145">
        <f>VLOOKUP(B:B,[6]master!$L$1:$AA$2596,16,0)</f>
        <v>44243</v>
      </c>
      <c r="O308" s="146">
        <f>VLOOKUP(B:B,[8]master!$L$1:$Z$65535,15,0)</f>
        <v>44236</v>
      </c>
      <c r="P308" s="146">
        <f>VLOOKUP(B:B,[8]retail!$A$1:$D$843,4,0)</f>
        <v>44239</v>
      </c>
      <c r="Q308" s="143">
        <f>VLOOKUP(B:B,[9]all!$D:$F,3,0)</f>
        <v>44238</v>
      </c>
      <c r="R308" s="6">
        <v>307</v>
      </c>
    </row>
    <row r="309" spans="1:18" ht="15" customHeight="1" x14ac:dyDescent="0.25">
      <c r="A309" s="4"/>
      <c r="B309" s="92" t="s">
        <v>1353</v>
      </c>
      <c r="C309" s="19" t="str">
        <f>VLOOKUP(B:B,[6]master!$L$1:$U$2065,10,0)</f>
        <v>02-del</v>
      </c>
      <c r="D309" s="138">
        <v>44228</v>
      </c>
      <c r="E309" s="138">
        <v>44230</v>
      </c>
      <c r="F309" s="11" t="s">
        <v>1293</v>
      </c>
      <c r="G309" s="11" t="s">
        <v>1294</v>
      </c>
      <c r="H309" s="11" t="s">
        <v>687</v>
      </c>
      <c r="I309" s="4" t="str">
        <f>VLOOKUP(H:H,[7]SUMMARY!B:C,2,0)</f>
        <v>NB</v>
      </c>
      <c r="J309" s="4" t="str">
        <f>VLOOKUP(K:K,[8]MODEL!$C$1:$F$65536,4,0)</f>
        <v>NIOS</v>
      </c>
      <c r="K309" s="11" t="s">
        <v>420</v>
      </c>
      <c r="L309" s="11" t="s">
        <v>20</v>
      </c>
      <c r="M309" s="11" t="s">
        <v>1295</v>
      </c>
      <c r="N309" s="145">
        <f>VLOOKUP(B:B,[6]master!$L$1:$AA$2596,16,0)</f>
        <v>44234</v>
      </c>
      <c r="O309" s="146">
        <f>VLOOKUP(B:B,[8]master!$L$1:$Z$65535,15,0)</f>
        <v>44231</v>
      </c>
      <c r="P309" s="146">
        <f>VLOOKUP(B:B,[8]retail!$A$1:$D$843,4,0)</f>
        <v>44231</v>
      </c>
      <c r="Q309" s="143">
        <f>VLOOKUP(B:B,[9]all!$D:$F,3,0)</f>
        <v>44231</v>
      </c>
      <c r="R309" s="6">
        <v>308</v>
      </c>
    </row>
    <row r="310" spans="1:18" ht="15" customHeight="1" x14ac:dyDescent="0.25">
      <c r="A310" s="4" t="s">
        <v>5</v>
      </c>
      <c r="B310" s="5" t="s">
        <v>319</v>
      </c>
      <c r="C310" s="19" t="e">
        <f>VLOOKUP(B:B,[6]master!$L$1:$U$2065,10,0)</f>
        <v>#N/A</v>
      </c>
      <c r="D310" s="138">
        <v>44228</v>
      </c>
      <c r="E310" s="138"/>
      <c r="F310" s="11" t="s">
        <v>1311</v>
      </c>
      <c r="G310" s="11" t="s">
        <v>1312</v>
      </c>
      <c r="H310" s="11" t="s">
        <v>250</v>
      </c>
      <c r="I310" s="4" t="str">
        <f>VLOOKUP(H:H,[7]SUMMARY!B:C,2,0)</f>
        <v>ML</v>
      </c>
      <c r="J310" s="4" t="str">
        <f>VLOOKUP(K:K,[8]MODEL!$C$1:$F$65536,4,0)</f>
        <v>New Creta</v>
      </c>
      <c r="K310" s="11" t="s">
        <v>223</v>
      </c>
      <c r="L310" s="11" t="s">
        <v>20</v>
      </c>
      <c r="M310" s="11" t="s">
        <v>1313</v>
      </c>
      <c r="N310" s="145" t="e">
        <f>VLOOKUP(B:B,[8]master!$L$1:$AA$65535,16,0)</f>
        <v>#N/A</v>
      </c>
      <c r="O310" s="146" t="e">
        <f>VLOOKUP(F:F,'[7]T-RET'!A:B,2,0)</f>
        <v>#N/A</v>
      </c>
      <c r="P310" s="146" t="e">
        <f>VLOOKUP(B:B,[8]master!$L$1:$Y$65535,14,0)</f>
        <v>#N/A</v>
      </c>
      <c r="Q310" s="143" t="e">
        <f>VLOOKUP(B:B,[9]all!$D:$F,3,0)</f>
        <v>#N/A</v>
      </c>
      <c r="R310" s="6">
        <v>309</v>
      </c>
    </row>
    <row r="311" spans="1:18" ht="15" customHeight="1" x14ac:dyDescent="0.25">
      <c r="A311" s="4"/>
      <c r="B311" s="9" t="s">
        <v>1333</v>
      </c>
      <c r="C311" s="19" t="str">
        <f>VLOOKUP(B:B,[6]master!$L$1:$U$2065,10,0)</f>
        <v>02-del</v>
      </c>
      <c r="D311" s="138">
        <v>44228</v>
      </c>
      <c r="E311" s="138"/>
      <c r="F311" s="11" t="s">
        <v>1296</v>
      </c>
      <c r="G311" s="11" t="s">
        <v>1297</v>
      </c>
      <c r="H311" s="11" t="s">
        <v>687</v>
      </c>
      <c r="I311" s="4" t="str">
        <f>VLOOKUP(H:H,[7]SUMMARY!B:C,2,0)</f>
        <v>NB</v>
      </c>
      <c r="J311" s="4" t="str">
        <f>VLOOKUP(K:K,[8]MODEL!$C$1:$F$65536,4,0)</f>
        <v>NIOS</v>
      </c>
      <c r="K311" s="11" t="s">
        <v>51</v>
      </c>
      <c r="L311" s="11" t="s">
        <v>52</v>
      </c>
      <c r="M311" s="11" t="s">
        <v>1298</v>
      </c>
      <c r="N311" s="145">
        <f>VLOOKUP(B:B,[6]master!$L$1:$AA$2596,16,0)</f>
        <v>44231</v>
      </c>
      <c r="O311" s="146">
        <f>VLOOKUP(B:B,[8]master!$L$1:$Z$65535,15,0)</f>
        <v>44228</v>
      </c>
      <c r="P311" s="146">
        <f>VLOOKUP(B:B,[8]retail!$A$1:$D$843,4,0)</f>
        <v>44229</v>
      </c>
      <c r="Q311" s="143">
        <f>VLOOKUP(B:B,[9]all!$D:$F,3,0)</f>
        <v>44229</v>
      </c>
      <c r="R311" s="6">
        <v>310</v>
      </c>
    </row>
    <row r="312" spans="1:18" ht="15" customHeight="1" x14ac:dyDescent="0.25">
      <c r="A312" s="4"/>
      <c r="B312" s="11" t="s">
        <v>2230</v>
      </c>
      <c r="C312" s="19" t="str">
        <f>VLOOKUP(B:B,[6]master!$L$1:$U$2065,10,0)</f>
        <v>03-DEL</v>
      </c>
      <c r="D312" s="138">
        <v>44228</v>
      </c>
      <c r="E312" s="138">
        <v>44275</v>
      </c>
      <c r="F312" s="84" t="s">
        <v>1933</v>
      </c>
      <c r="G312" s="11" t="s">
        <v>1337</v>
      </c>
      <c r="H312" s="11" t="s">
        <v>16</v>
      </c>
      <c r="I312" s="4" t="str">
        <f>VLOOKUP(H:H,[7]SUMMARY!B:C,2,0)</f>
        <v>AK</v>
      </c>
      <c r="J312" s="4" t="str">
        <f>VLOOKUP(K:K,[8]MODEL!$C$1:$F$65536,4,0)</f>
        <v>AURA</v>
      </c>
      <c r="K312" s="11" t="s">
        <v>58</v>
      </c>
      <c r="L312" s="11" t="s">
        <v>20</v>
      </c>
      <c r="M312" s="11" t="s">
        <v>1338</v>
      </c>
      <c r="N312" s="145">
        <f>VLOOKUP(B:B,[6]master!$L$1:$AA$2596,16,0)</f>
        <v>44283</v>
      </c>
      <c r="O312" s="146">
        <f>VLOOKUP(B:B,[8]master!$L$1:$Z$65535,15,0)</f>
        <v>44280</v>
      </c>
      <c r="P312" s="146">
        <f>VLOOKUP(B:B,[8]master!$L$1:$Y$65535,14,0)</f>
        <v>44280</v>
      </c>
      <c r="Q312" s="143">
        <f>VLOOKUP(B:B,[9]all!$D:$F,3,0)</f>
        <v>44280</v>
      </c>
      <c r="R312" s="6">
        <v>311</v>
      </c>
    </row>
    <row r="313" spans="1:18" ht="15" customHeight="1" x14ac:dyDescent="0.25">
      <c r="A313" s="4"/>
      <c r="B313" s="11" t="s">
        <v>1671</v>
      </c>
      <c r="C313" s="19" t="str">
        <f>VLOOKUP(B:B,[6]master!$L$1:$U$2065,10,0)</f>
        <v>02-del</v>
      </c>
      <c r="D313" s="138">
        <v>44228</v>
      </c>
      <c r="E313" s="138">
        <v>44243</v>
      </c>
      <c r="F313" s="11" t="s">
        <v>1339</v>
      </c>
      <c r="G313" s="11" t="s">
        <v>1340</v>
      </c>
      <c r="H313" s="11" t="s">
        <v>50</v>
      </c>
      <c r="I313" s="4" t="str">
        <f>VLOOKUP(H:H,[7]SUMMARY!B:C,2,0)</f>
        <v>ML</v>
      </c>
      <c r="J313" s="4" t="str">
        <f>VLOOKUP(K:K,[8]MODEL!$C$1:$F$65536,4,0)</f>
        <v>All New i20</v>
      </c>
      <c r="K313" s="11" t="s">
        <v>370</v>
      </c>
      <c r="L313" s="84" t="s">
        <v>40</v>
      </c>
      <c r="M313" s="11" t="s">
        <v>1341</v>
      </c>
      <c r="N313" s="145">
        <f>VLOOKUP(B:B,[6]master!$L$1:$AA$2596,16,0)</f>
        <v>44253</v>
      </c>
      <c r="O313" s="146">
        <f>VLOOKUP(B:B,[8]master!$L$1:$Z$65535,15,0)</f>
        <v>44251</v>
      </c>
      <c r="P313" s="146">
        <f>VLOOKUP(B:B,[8]master!$L$1:$Y$65535,14,0)</f>
        <v>44249</v>
      </c>
      <c r="Q313" s="143">
        <f>VLOOKUP(B:B,[9]all!$D:$F,3,0)</f>
        <v>44251</v>
      </c>
      <c r="R313" s="6">
        <v>312</v>
      </c>
    </row>
    <row r="314" spans="1:18" ht="15" customHeight="1" x14ac:dyDescent="0.25">
      <c r="A314" s="4" t="s">
        <v>5</v>
      </c>
      <c r="B314" s="120" t="s">
        <v>319</v>
      </c>
      <c r="C314" s="19" t="e">
        <f>VLOOKUP(B:B,[6]master!$L$1:$U$2065,10,0)</f>
        <v>#N/A</v>
      </c>
      <c r="D314" s="138">
        <v>44229</v>
      </c>
      <c r="E314" s="138">
        <v>44275</v>
      </c>
      <c r="F314" s="11" t="s">
        <v>1932</v>
      </c>
      <c r="G314" s="11" t="s">
        <v>1042</v>
      </c>
      <c r="H314" s="11" t="s">
        <v>686</v>
      </c>
      <c r="I314" s="4" t="str">
        <f>VLOOKUP(H:H,[7]SUMMARY!B:C,2,0)</f>
        <v>KA</v>
      </c>
      <c r="J314" s="4" t="str">
        <f>VLOOKUP(K:K,[8]MODEL!$C$1:$F$65536,4,0)</f>
        <v>AURA</v>
      </c>
      <c r="K314" s="11" t="s">
        <v>58</v>
      </c>
      <c r="L314" s="11" t="s">
        <v>20</v>
      </c>
      <c r="M314" s="11" t="s">
        <v>1401</v>
      </c>
      <c r="N314" s="145" t="e">
        <f>VLOOKUP(B:B,[8]master!$L$1:$AA$65535,16,0)</f>
        <v>#N/A</v>
      </c>
      <c r="O314" s="146" t="e">
        <f>VLOOKUP(F:F,'[7]T-RET'!A:B,2,0)</f>
        <v>#N/A</v>
      </c>
      <c r="P314" s="146" t="e">
        <f>VLOOKUP(B:B,[8]master!$L$1:$Y$65535,14,0)</f>
        <v>#N/A</v>
      </c>
      <c r="Q314" s="143" t="e">
        <f>VLOOKUP(B:B,[9]all!$D:$F,3,0)</f>
        <v>#N/A</v>
      </c>
      <c r="R314" s="6">
        <v>313</v>
      </c>
    </row>
    <row r="315" spans="1:18" ht="15" customHeight="1" x14ac:dyDescent="0.25">
      <c r="A315" s="4"/>
      <c r="B315" s="5" t="s">
        <v>1408</v>
      </c>
      <c r="C315" s="19" t="str">
        <f>VLOOKUP(B:B,[6]master!$L$1:$U$2065,10,0)</f>
        <v>03-DEL</v>
      </c>
      <c r="D315" s="138">
        <v>44229</v>
      </c>
      <c r="E315" s="138">
        <v>44232</v>
      </c>
      <c r="F315" s="84" t="s">
        <v>1863</v>
      </c>
      <c r="G315" s="11" t="s">
        <v>1400</v>
      </c>
      <c r="H315" s="11" t="s">
        <v>16</v>
      </c>
      <c r="I315" s="4" t="str">
        <f>VLOOKUP(H:H,[7]SUMMARY!B:C,2,0)</f>
        <v>AK</v>
      </c>
      <c r="J315" s="4" t="str">
        <f>VLOOKUP(K:K,[8]MODEL!$C$1:$F$65536,4,0)</f>
        <v>All New i20</v>
      </c>
      <c r="K315" s="11" t="s">
        <v>306</v>
      </c>
      <c r="L315" s="11" t="s">
        <v>40</v>
      </c>
      <c r="M315" s="11" t="s">
        <v>1399</v>
      </c>
      <c r="N315" s="145">
        <f>VLOOKUP(B:B,[6]master!$L$1:$AA$2596,16,0)</f>
        <v>44270</v>
      </c>
      <c r="O315" s="146">
        <f>VLOOKUP(B:B,[8]master!$L$1:$Z$65535,15,0)</f>
        <v>44255</v>
      </c>
      <c r="P315" s="146">
        <f>VLOOKUP(B:B,[8]master!$L$1:$Y$65535,14,0)</f>
        <v>44264</v>
      </c>
      <c r="Q315" s="143">
        <f>VLOOKUP(B:B,[9]all!$D:$F,3,0)</f>
        <v>44263</v>
      </c>
      <c r="R315" s="6">
        <v>314</v>
      </c>
    </row>
    <row r="316" spans="1:18" ht="15" customHeight="1" x14ac:dyDescent="0.25">
      <c r="A316" s="4"/>
      <c r="B316" s="8" t="s">
        <v>2348</v>
      </c>
      <c r="C316" s="19" t="str">
        <f>VLOOKUP(B:B,[6]master!$L$1:$U$2065,10,0)</f>
        <v>04-DEL</v>
      </c>
      <c r="D316" s="138">
        <v>44230</v>
      </c>
      <c r="E316" s="138">
        <v>44281</v>
      </c>
      <c r="F316" s="11" t="s">
        <v>1364</v>
      </c>
      <c r="G316" s="11" t="s">
        <v>1365</v>
      </c>
      <c r="H316" s="11" t="s">
        <v>250</v>
      </c>
      <c r="I316" s="4" t="str">
        <f>VLOOKUP(H:H,[7]SUMMARY!B:C,2,0)</f>
        <v>ML</v>
      </c>
      <c r="J316" s="4" t="str">
        <f>VLOOKUP(K:K,[8]MODEL!$C$1:$F$65536,4,0)</f>
        <v>All New i20</v>
      </c>
      <c r="K316" s="11" t="s">
        <v>365</v>
      </c>
      <c r="L316" s="11" t="s">
        <v>40</v>
      </c>
      <c r="M316" s="11" t="s">
        <v>1366</v>
      </c>
      <c r="N316" s="145">
        <f>VLOOKUP(B:B,[8]master!$L$1:$AA$65535,16,0)</f>
        <v>44290</v>
      </c>
      <c r="O316" s="146">
        <f>VLOOKUP(B:B,[8]master!$L$1:$Z$65535,15,0)</f>
        <v>44285</v>
      </c>
      <c r="P316" s="146">
        <f>VLOOKUP(B:B,[8]master!$L$1:$Y$65535,14,0)</f>
        <v>44285</v>
      </c>
      <c r="Q316" s="143">
        <f>VLOOKUP(B:B,[9]all!$D:$F,3,0)</f>
        <v>44285</v>
      </c>
      <c r="R316" s="6">
        <v>315</v>
      </c>
    </row>
    <row r="317" spans="1:18" ht="15" customHeight="1" x14ac:dyDescent="0.25">
      <c r="A317" s="4"/>
      <c r="B317" s="8" t="s">
        <v>1504</v>
      </c>
      <c r="C317" s="19" t="str">
        <f>VLOOKUP(B:B,[6]master!$L$1:$U$2065,10,0)</f>
        <v>02-del</v>
      </c>
      <c r="D317" s="138">
        <v>44230</v>
      </c>
      <c r="E317" s="138">
        <v>44237</v>
      </c>
      <c r="F317" s="11" t="s">
        <v>1361</v>
      </c>
      <c r="G317" s="11" t="s">
        <v>1362</v>
      </c>
      <c r="H317" s="11" t="s">
        <v>116</v>
      </c>
      <c r="I317" s="4" t="str">
        <f>VLOOKUP(H:H,[7]SUMMARY!B:C,2,0)</f>
        <v>NB</v>
      </c>
      <c r="J317" s="4" t="str">
        <f>VLOOKUP(K:K,[8]MODEL!$C$1:$F$65536,4,0)</f>
        <v>Venue</v>
      </c>
      <c r="K317" s="11" t="s">
        <v>166</v>
      </c>
      <c r="L317" s="11" t="s">
        <v>20</v>
      </c>
      <c r="M317" s="11" t="s">
        <v>1363</v>
      </c>
      <c r="N317" s="145">
        <f>VLOOKUP(B:B,[6]master!$L$1:$AA$2596,16,0)</f>
        <v>44251</v>
      </c>
      <c r="O317" s="146">
        <f>VLOOKUP(B:B,[8]master!$L$1:$Z$65535,15,0)</f>
        <v>44243</v>
      </c>
      <c r="P317" s="146">
        <f>VLOOKUP(B:B,[8]retail!$A$1:$D$843,4,0)</f>
        <v>44247</v>
      </c>
      <c r="Q317" s="143">
        <f>VLOOKUP(B:B,[9]all!$D:$F,3,0)</f>
        <v>44244</v>
      </c>
      <c r="R317" s="6">
        <v>316</v>
      </c>
    </row>
    <row r="318" spans="1:18" ht="15" customHeight="1" x14ac:dyDescent="0.25">
      <c r="A318" s="4"/>
      <c r="B318" s="8" t="s">
        <v>1673</v>
      </c>
      <c r="C318" s="19" t="str">
        <f>VLOOKUP(B:B,[6]master!$L$1:$U$2065,10,0)</f>
        <v>02-del</v>
      </c>
      <c r="D318" s="138">
        <v>44230</v>
      </c>
      <c r="E318" s="138">
        <v>44244</v>
      </c>
      <c r="F318" s="11" t="s">
        <v>1370</v>
      </c>
      <c r="G318" s="11" t="s">
        <v>1371</v>
      </c>
      <c r="H318" s="11" t="s">
        <v>82</v>
      </c>
      <c r="I318" s="4" t="str">
        <f>VLOOKUP(H:H,[7]SUMMARY!B:C,2,0)</f>
        <v>KA</v>
      </c>
      <c r="J318" s="4" t="str">
        <f>VLOOKUP(K:K,[8]MODEL!$C$1:$F$65536,4,0)</f>
        <v>AURA</v>
      </c>
      <c r="K318" s="11" t="s">
        <v>58</v>
      </c>
      <c r="L318" s="11" t="s">
        <v>27</v>
      </c>
      <c r="M318" s="11" t="s">
        <v>1372</v>
      </c>
      <c r="N318" s="145">
        <f>VLOOKUP(B:B,[6]master!$L$1:$AA$2596,16,0)</f>
        <v>44252</v>
      </c>
      <c r="O318" s="146">
        <f>VLOOKUP(B:B,[8]master!$L$1:$Z$65535,15,0)</f>
        <v>44251</v>
      </c>
      <c r="P318" s="146">
        <f>VLOOKUP(B:B,[8]master!$L$1:$Y$65535,14,0)</f>
        <v>44256</v>
      </c>
      <c r="Q318" s="143">
        <f>VLOOKUP(B:B,[9]all!$D:$F,3,0)</f>
        <v>44252</v>
      </c>
      <c r="R318" s="6">
        <v>317</v>
      </c>
    </row>
    <row r="319" spans="1:18" ht="15" customHeight="1" x14ac:dyDescent="0.25">
      <c r="A319" s="4"/>
      <c r="B319" s="8" t="s">
        <v>2154</v>
      </c>
      <c r="C319" s="19" t="str">
        <f>VLOOKUP(B:B,[6]master!$L$1:$U$2065,10,0)</f>
        <v>03-DEL</v>
      </c>
      <c r="D319" s="138">
        <v>44230</v>
      </c>
      <c r="E319" s="138">
        <v>44271</v>
      </c>
      <c r="F319" s="115" t="s">
        <v>1373</v>
      </c>
      <c r="G319" s="11" t="s">
        <v>1374</v>
      </c>
      <c r="H319" s="11" t="s">
        <v>132</v>
      </c>
      <c r="I319" s="4" t="str">
        <f>VLOOKUP(H:H,[7]SUMMARY!B:C,2,0)</f>
        <v>RL</v>
      </c>
      <c r="J319" s="4" t="str">
        <f>VLOOKUP(K:K,[8]MODEL!$C$1:$F$65536,4,0)</f>
        <v>NIOS</v>
      </c>
      <c r="K319" s="11" t="s">
        <v>420</v>
      </c>
      <c r="L319" s="11" t="s">
        <v>438</v>
      </c>
      <c r="M319" s="11" t="s">
        <v>1375</v>
      </c>
      <c r="N319" s="145">
        <f>VLOOKUP(B:B,[6]master!$L$1:$AA$2596,16,0)</f>
        <v>44279</v>
      </c>
      <c r="O319" s="146">
        <f>VLOOKUP(B:B,[8]master!$L$1:$Z$65535,15,0)</f>
        <v>44274</v>
      </c>
      <c r="P319" s="146">
        <f>VLOOKUP(B:B,[8]master!$L$1:$Y$65535,14,0)</f>
        <v>44274</v>
      </c>
      <c r="Q319" s="143">
        <f>VLOOKUP(B:B,[9]all!$D:$F,3,0)</f>
        <v>44275</v>
      </c>
      <c r="R319" s="6">
        <v>318</v>
      </c>
    </row>
    <row r="320" spans="1:18" ht="15" customHeight="1" x14ac:dyDescent="0.25">
      <c r="A320" s="4"/>
      <c r="B320" s="5" t="s">
        <v>1356</v>
      </c>
      <c r="C320" s="19" t="str">
        <f>VLOOKUP(B:B,[6]master!$L$1:$U$2065,10,0)</f>
        <v>02-del</v>
      </c>
      <c r="D320" s="138">
        <v>44230</v>
      </c>
      <c r="E320" s="138">
        <v>44235</v>
      </c>
      <c r="F320" s="11" t="s">
        <v>1367</v>
      </c>
      <c r="G320" s="11" t="s">
        <v>1368</v>
      </c>
      <c r="H320" s="11" t="s">
        <v>32</v>
      </c>
      <c r="I320" s="4" t="str">
        <f>VLOOKUP(H:H,[7]SUMMARY!B:C,2,0)</f>
        <v>KA</v>
      </c>
      <c r="J320" s="4" t="str">
        <f>VLOOKUP(K:K,[8]MODEL!$C$1:$F$65536,4,0)</f>
        <v>New Creta</v>
      </c>
      <c r="K320" s="11" t="s">
        <v>19</v>
      </c>
      <c r="L320" s="11" t="s">
        <v>20</v>
      </c>
      <c r="M320" s="11" t="s">
        <v>1369</v>
      </c>
      <c r="N320" s="145">
        <f>VLOOKUP(B:B,[6]master!$L$1:$AA$2596,16,0)</f>
        <v>44239</v>
      </c>
      <c r="O320" s="146">
        <f>VLOOKUP(B:B,[8]master!$L$1:$Z$65535,15,0)</f>
        <v>44235</v>
      </c>
      <c r="P320" s="146">
        <f>VLOOKUP(B:B,[8]retail!$A$1:$D$843,4,0)</f>
        <v>44236</v>
      </c>
      <c r="Q320" s="143">
        <f>VLOOKUP(B:B,[9]all!$D:$F,3,0)</f>
        <v>44236</v>
      </c>
      <c r="R320" s="6">
        <v>319</v>
      </c>
    </row>
    <row r="321" spans="1:18" ht="15" customHeight="1" x14ac:dyDescent="0.25">
      <c r="A321" s="4"/>
      <c r="B321" s="86" t="s">
        <v>1384</v>
      </c>
      <c r="C321" s="19" t="str">
        <f>VLOOKUP(B:B,[6]master!$L$1:$U$2065,10,0)</f>
        <v>02-del</v>
      </c>
      <c r="D321" s="138">
        <v>44231</v>
      </c>
      <c r="E321" s="138">
        <v>44231</v>
      </c>
      <c r="F321" s="11" t="s">
        <v>1383</v>
      </c>
      <c r="G321" s="11" t="s">
        <v>1381</v>
      </c>
      <c r="H321" s="11" t="s">
        <v>132</v>
      </c>
      <c r="I321" s="4" t="str">
        <f>VLOOKUP(H:H,[7]SUMMARY!B:C,2,0)</f>
        <v>RL</v>
      </c>
      <c r="J321" s="4" t="str">
        <f>VLOOKUP(K:K,[8]MODEL!$C$1:$F$65536,4,0)</f>
        <v>All New i20</v>
      </c>
      <c r="K321" s="11" t="s">
        <v>39</v>
      </c>
      <c r="L321" s="11" t="s">
        <v>20</v>
      </c>
      <c r="M321" s="11" t="s">
        <v>1382</v>
      </c>
      <c r="N321" s="145">
        <f>VLOOKUP(B:B,[6]master!$L$1:$AA$2596,16,0)</f>
        <v>44241</v>
      </c>
      <c r="O321" s="146">
        <f>VLOOKUP(B:B,[8]master!$L$1:$Z$65535,15,0)</f>
        <v>44236</v>
      </c>
      <c r="P321" s="146">
        <f>VLOOKUP(B:B,[8]retail!$A$1:$D$843,4,0)</f>
        <v>44236</v>
      </c>
      <c r="Q321" s="143">
        <f>VLOOKUP(B:B,[9]all!$D:$F,3,0)</f>
        <v>44236</v>
      </c>
      <c r="R321" s="6">
        <v>320</v>
      </c>
    </row>
    <row r="322" spans="1:18" ht="15" customHeight="1" x14ac:dyDescent="0.25">
      <c r="A322" s="4" t="s">
        <v>1581</v>
      </c>
      <c r="B322" s="5" t="s">
        <v>630</v>
      </c>
      <c r="C322" s="19" t="s">
        <v>630</v>
      </c>
      <c r="D322" s="138">
        <v>44231</v>
      </c>
      <c r="E322" s="138">
        <v>44236</v>
      </c>
      <c r="F322" s="11" t="s">
        <v>2054</v>
      </c>
      <c r="G322" s="11" t="s">
        <v>1388</v>
      </c>
      <c r="H322" s="5" t="s">
        <v>37</v>
      </c>
      <c r="I322" s="4" t="str">
        <f>VLOOKUP(H:H,[7]SUMMARY!B:C,2,0)</f>
        <v>KA</v>
      </c>
      <c r="J322" s="4" t="str">
        <f>VLOOKUP(K:K,[8]MODEL!$C$1:$F$65536,4,0)</f>
        <v>New Creta</v>
      </c>
      <c r="K322" s="11" t="s">
        <v>396</v>
      </c>
      <c r="L322" s="11" t="s">
        <v>11</v>
      </c>
      <c r="M322" s="11" t="s">
        <v>1389</v>
      </c>
      <c r="N322" s="145" t="s">
        <v>630</v>
      </c>
      <c r="O322" s="146" t="s">
        <v>630</v>
      </c>
      <c r="P322" s="145" t="s">
        <v>630</v>
      </c>
      <c r="Q322" s="145" t="s">
        <v>630</v>
      </c>
      <c r="R322" s="6">
        <v>321</v>
      </c>
    </row>
    <row r="323" spans="1:18" ht="15" customHeight="1" x14ac:dyDescent="0.25">
      <c r="A323" s="4" t="s">
        <v>5</v>
      </c>
      <c r="B323" s="5" t="s">
        <v>319</v>
      </c>
      <c r="C323" s="19" t="e">
        <f>VLOOKUP(B:B,[6]master!$L$1:$U$2065,10,0)</f>
        <v>#N/A</v>
      </c>
      <c r="D323" s="138">
        <v>44231</v>
      </c>
      <c r="E323" s="138"/>
      <c r="F323" s="11" t="s">
        <v>1393</v>
      </c>
      <c r="G323" s="11" t="s">
        <v>1394</v>
      </c>
      <c r="H323" s="11" t="s">
        <v>132</v>
      </c>
      <c r="I323" s="4" t="str">
        <f>VLOOKUP(H:H,[7]SUMMARY!B:C,2,0)</f>
        <v>RL</v>
      </c>
      <c r="J323" s="4" t="str">
        <f>VLOOKUP(K:K,[8]MODEL!$C$1:$F$65536,4,0)</f>
        <v>New Creta</v>
      </c>
      <c r="K323" s="123" t="s">
        <v>138</v>
      </c>
      <c r="L323" s="11" t="s">
        <v>11</v>
      </c>
      <c r="M323" s="11" t="s">
        <v>1395</v>
      </c>
      <c r="N323" s="145" t="e">
        <f>VLOOKUP(B:B,[8]master!$L$1:$AA$65535,16,0)</f>
        <v>#N/A</v>
      </c>
      <c r="O323" s="146" t="e">
        <f>VLOOKUP(F:F,'[7]T-RET'!A:B,2,0)</f>
        <v>#N/A</v>
      </c>
      <c r="P323" s="146" t="e">
        <f>VLOOKUP(B:B,[8]master!$L$1:$Y$65535,14,0)</f>
        <v>#N/A</v>
      </c>
      <c r="Q323" s="143" t="e">
        <f>VLOOKUP(B:B,[9]all!$D:$F,3,0)</f>
        <v>#N/A</v>
      </c>
      <c r="R323" s="6">
        <v>322</v>
      </c>
    </row>
    <row r="324" spans="1:18" ht="15" customHeight="1" x14ac:dyDescent="0.25">
      <c r="A324" s="4"/>
      <c r="B324" s="5" t="s">
        <v>1106</v>
      </c>
      <c r="C324" s="19" t="str">
        <f>VLOOKUP(B:B,[6]master!$L$1:$U$2065,10,0)</f>
        <v>02-del</v>
      </c>
      <c r="D324" s="138">
        <v>44231</v>
      </c>
      <c r="E324" s="138">
        <v>44232</v>
      </c>
      <c r="F324" s="11" t="s">
        <v>1396</v>
      </c>
      <c r="G324" s="11" t="s">
        <v>1397</v>
      </c>
      <c r="H324" s="11" t="s">
        <v>232</v>
      </c>
      <c r="I324" s="4" t="str">
        <f>VLOOKUP(H:H,[7]SUMMARY!B:C,2,0)</f>
        <v>NG</v>
      </c>
      <c r="J324" s="4" t="str">
        <f>VLOOKUP(K:K,[8]MODEL!$C$1:$F$65536,4,0)</f>
        <v>Venue</v>
      </c>
      <c r="K324" s="11" t="s">
        <v>166</v>
      </c>
      <c r="L324" s="11" t="s">
        <v>74</v>
      </c>
      <c r="M324" s="11" t="s">
        <v>1398</v>
      </c>
      <c r="N324" s="145">
        <f>VLOOKUP(B:B,[6]master!$L$1:$AA$2596,16,0)</f>
        <v>44241</v>
      </c>
      <c r="O324" s="146">
        <f>VLOOKUP(B:B,[8]master!$L$1:$Z$65535,15,0)</f>
        <v>44237</v>
      </c>
      <c r="P324" s="146">
        <f>VLOOKUP(B:B,[8]retail!$A$1:$D$843,4,0)</f>
        <v>44237</v>
      </c>
      <c r="Q324" s="143">
        <f>VLOOKUP(B:B,[9]all!$D:$F,3,0)</f>
        <v>44237</v>
      </c>
      <c r="R324" s="6">
        <v>323</v>
      </c>
    </row>
    <row r="325" spans="1:18" ht="15" customHeight="1" x14ac:dyDescent="0.25">
      <c r="A325" s="4" t="s">
        <v>5</v>
      </c>
      <c r="B325" s="5" t="s">
        <v>319</v>
      </c>
      <c r="C325" s="19" t="e">
        <f>VLOOKUP(B:B,[6]master!$L$1:$U$2065,10,0)</f>
        <v>#N/A</v>
      </c>
      <c r="D325" s="138">
        <v>44232</v>
      </c>
      <c r="E325" s="138"/>
      <c r="F325" s="11" t="s">
        <v>1414</v>
      </c>
      <c r="G325" s="11" t="s">
        <v>1415</v>
      </c>
      <c r="H325" s="11" t="s">
        <v>686</v>
      </c>
      <c r="I325" s="4" t="str">
        <f>VLOOKUP(H:H,[7]SUMMARY!B:C,2,0)</f>
        <v>KA</v>
      </c>
      <c r="J325" s="4" t="str">
        <f>VLOOKUP(K:K,[8]MODEL!$C$1:$F$65536,4,0)</f>
        <v>New Creta</v>
      </c>
      <c r="K325" s="11" t="s">
        <v>223</v>
      </c>
      <c r="L325" s="11" t="s">
        <v>20</v>
      </c>
      <c r="M325" s="11" t="s">
        <v>1404</v>
      </c>
      <c r="N325" s="145" t="e">
        <f>VLOOKUP(B:B,[8]master!$L$1:$AA$65535,16,0)</f>
        <v>#N/A</v>
      </c>
      <c r="O325" s="146" t="e">
        <f>VLOOKUP(F:F,'[7]T-RET'!A:B,2,0)</f>
        <v>#N/A</v>
      </c>
      <c r="P325" s="146" t="e">
        <f>VLOOKUP(B:B,[8]master!$L$1:$Y$65535,14,0)</f>
        <v>#N/A</v>
      </c>
      <c r="Q325" s="143" t="e">
        <f>VLOOKUP(B:B,[9]all!$D:$F,3,0)</f>
        <v>#N/A</v>
      </c>
      <c r="R325" s="6">
        <v>324</v>
      </c>
    </row>
    <row r="326" spans="1:18" ht="15" customHeight="1" x14ac:dyDescent="0.25">
      <c r="A326" s="4"/>
      <c r="B326" s="8" t="s">
        <v>1724</v>
      </c>
      <c r="C326" s="19" t="str">
        <f>VLOOKUP(B:B,[6]master!$L$1:$U$2065,10,0)</f>
        <v>03-DEL</v>
      </c>
      <c r="D326" s="138">
        <v>44232</v>
      </c>
      <c r="E326" s="138">
        <v>44249</v>
      </c>
      <c r="F326" s="11" t="s">
        <v>1405</v>
      </c>
      <c r="G326" s="11" t="s">
        <v>1406</v>
      </c>
      <c r="H326" s="5" t="s">
        <v>82</v>
      </c>
      <c r="I326" s="4" t="str">
        <f>VLOOKUP(H:H,[7]SUMMARY!B:C,2,0)</f>
        <v>KA</v>
      </c>
      <c r="J326" s="4" t="str">
        <f>VLOOKUP(K:K,[8]MODEL!$C$1:$F$65536,4,0)</f>
        <v>NIOS</v>
      </c>
      <c r="K326" s="5" t="s">
        <v>51</v>
      </c>
      <c r="L326" s="11" t="s">
        <v>52</v>
      </c>
      <c r="M326" s="11" t="s">
        <v>1407</v>
      </c>
      <c r="N326" s="145">
        <f>VLOOKUP(B:B,[6]master!$L$1:$AA$2596,16,0)</f>
        <v>44258</v>
      </c>
      <c r="O326" s="146">
        <f>VLOOKUP(B:B,[8]master!$L$1:$Z$65535,15,0)</f>
        <v>44253</v>
      </c>
      <c r="P326" s="146">
        <f>VLOOKUP(B:B,[8]master!$L$1:$Y$65535,14,0)</f>
        <v>44256</v>
      </c>
      <c r="Q326" s="143">
        <f>VLOOKUP(B:B,[8]master!$L$1:$AB$65535,17,0)</f>
        <v>44256</v>
      </c>
      <c r="R326" s="6">
        <v>325</v>
      </c>
    </row>
    <row r="327" spans="1:18" s="47" customFormat="1" ht="15" customHeight="1" x14ac:dyDescent="0.25">
      <c r="A327" s="4"/>
      <c r="B327" s="8" t="s">
        <v>1820</v>
      </c>
      <c r="C327" s="19" t="str">
        <f>VLOOKUP(B:B,[6]master!$L$1:$U$2065,10,0)</f>
        <v>03-DEL</v>
      </c>
      <c r="D327" s="138">
        <v>44232</v>
      </c>
      <c r="E327" s="138">
        <v>44251</v>
      </c>
      <c r="F327" s="11" t="s">
        <v>1419</v>
      </c>
      <c r="G327" s="11" t="s">
        <v>1420</v>
      </c>
      <c r="H327" s="11" t="s">
        <v>686</v>
      </c>
      <c r="I327" s="4" t="str">
        <f>VLOOKUP(H:H,[7]SUMMARY!B:C,2,0)</f>
        <v>KA</v>
      </c>
      <c r="J327" s="4" t="str">
        <f>VLOOKUP(K:K,[8]MODEL!$C$1:$F$65536,4,0)</f>
        <v>SANTRO</v>
      </c>
      <c r="K327" s="11" t="s">
        <v>269</v>
      </c>
      <c r="L327" s="11" t="s">
        <v>27</v>
      </c>
      <c r="M327" s="11" t="s">
        <v>1421</v>
      </c>
      <c r="N327" s="145">
        <f>VLOOKUP(B:B,[6]master!$L$1:$AA$2596,16,0)</f>
        <v>44266</v>
      </c>
      <c r="O327" s="146">
        <f>VLOOKUP(B:B,[8]master!$L$1:$Z$65535,15,0)</f>
        <v>44254</v>
      </c>
      <c r="P327" s="146">
        <f>VLOOKUP(B:B,[8]master!$L$1:$Y$65535,14,0)</f>
        <v>44256</v>
      </c>
      <c r="Q327" s="143">
        <f>VLOOKUP(B:B,[8]master!$L$1:$AB$65535,17,0)</f>
        <v>44256</v>
      </c>
      <c r="R327" s="6">
        <v>326</v>
      </c>
    </row>
    <row r="328" spans="1:18" ht="15" customHeight="1" x14ac:dyDescent="0.25">
      <c r="A328" s="1"/>
      <c r="B328" s="11" t="s">
        <v>1754</v>
      </c>
      <c r="C328" s="19" t="str">
        <f>VLOOKUP(B:B,[6]master!$L$1:$U$2065,10,0)</f>
        <v>03-DEL</v>
      </c>
      <c r="D328" s="150">
        <v>44232</v>
      </c>
      <c r="E328" s="150">
        <v>44249</v>
      </c>
      <c r="F328" s="93" t="s">
        <v>1416</v>
      </c>
      <c r="G328" s="93" t="s">
        <v>1417</v>
      </c>
      <c r="H328" s="93" t="s">
        <v>250</v>
      </c>
      <c r="I328" s="1" t="str">
        <f>VLOOKUP(H:H,[7]SUMMARY!B:C,2,0)</f>
        <v>ML</v>
      </c>
      <c r="J328" s="1" t="str">
        <f>VLOOKUP(K:K,[8]MODEL!$C$1:$F$65536,4,0)</f>
        <v>NIOS</v>
      </c>
      <c r="K328" s="93" t="s">
        <v>51</v>
      </c>
      <c r="L328" s="93" t="s">
        <v>52</v>
      </c>
      <c r="M328" s="93" t="s">
        <v>1418</v>
      </c>
      <c r="N328" s="145">
        <f>VLOOKUP(B:B,[6]master!$L$1:$AA$2596,16,0)</f>
        <v>44262</v>
      </c>
      <c r="O328" s="146">
        <f>VLOOKUP(B:B,[8]master!$L$1:$Z$65535,15,0)</f>
        <v>44253</v>
      </c>
      <c r="P328" s="146">
        <f>VLOOKUP(B:B,[8]master!$L$1:$Y$65535,14,0)</f>
        <v>44256</v>
      </c>
      <c r="Q328" s="143">
        <f>VLOOKUP(B:B,[9]all!$D:$F,3,0)</f>
        <v>44254</v>
      </c>
      <c r="R328" s="6">
        <v>327</v>
      </c>
    </row>
    <row r="329" spans="1:18" ht="15" customHeight="1" x14ac:dyDescent="0.25">
      <c r="A329" s="4"/>
      <c r="B329" s="5" t="s">
        <v>1424</v>
      </c>
      <c r="C329" s="19" t="str">
        <f>VLOOKUP(B:B,[6]master!$L$1:$U$2065,10,0)</f>
        <v>03-DEL</v>
      </c>
      <c r="D329" s="138">
        <v>44232</v>
      </c>
      <c r="E329" s="138">
        <v>44233</v>
      </c>
      <c r="F329" s="84" t="s">
        <v>1588</v>
      </c>
      <c r="G329" s="11" t="s">
        <v>1422</v>
      </c>
      <c r="H329" s="11" t="s">
        <v>92</v>
      </c>
      <c r="I329" s="4" t="str">
        <f>VLOOKUP(H:H,[7]SUMMARY!B:C,2,0)</f>
        <v>ML</v>
      </c>
      <c r="J329" s="4" t="str">
        <f>VLOOKUP(K:K,[8]MODEL!$C$1:$F$65536,4,0)</f>
        <v>Venue</v>
      </c>
      <c r="K329" s="11" t="s">
        <v>117</v>
      </c>
      <c r="L329" s="11" t="s">
        <v>74</v>
      </c>
      <c r="M329" s="11" t="s">
        <v>1423</v>
      </c>
      <c r="N329" s="145">
        <f>VLOOKUP(B:B,[6]master!$L$1:$AA$2596,16,0)</f>
        <v>44256</v>
      </c>
      <c r="O329" s="146">
        <f>VLOOKUP(B:B,[8]master!$L$1:$Z$65535,15,0)</f>
        <v>44244</v>
      </c>
      <c r="P329" s="146">
        <f>VLOOKUP(B:B,[8]retail!$A$1:$D$843,4,0)</f>
        <v>44247</v>
      </c>
      <c r="Q329" s="143">
        <f>VLOOKUP(B:B,[9]all!$D:$F,3,0)</f>
        <v>44245</v>
      </c>
      <c r="R329" s="6">
        <v>328</v>
      </c>
    </row>
    <row r="330" spans="1:18" ht="15" customHeight="1" x14ac:dyDescent="0.25">
      <c r="A330" s="4"/>
      <c r="B330" s="8" t="s">
        <v>2080</v>
      </c>
      <c r="C330" s="19" t="str">
        <f>VLOOKUP(B:B,[6]master!$L$1:$U$2065,10,0)</f>
        <v>04-DEL</v>
      </c>
      <c r="D330" s="138">
        <v>44233</v>
      </c>
      <c r="E330" s="138">
        <v>44268</v>
      </c>
      <c r="F330" s="11" t="s">
        <v>1435</v>
      </c>
      <c r="G330" s="11" t="s">
        <v>1436</v>
      </c>
      <c r="H330" s="5" t="s">
        <v>37</v>
      </c>
      <c r="I330" s="4" t="str">
        <f>VLOOKUP(H:H,[7]SUMMARY!B:C,2,0)</f>
        <v>KA</v>
      </c>
      <c r="J330" s="4" t="str">
        <f>VLOOKUP(K:K,[8]MODEL!$C$1:$F$65536,4,0)</f>
        <v>All New i20</v>
      </c>
      <c r="K330" s="11" t="s">
        <v>39</v>
      </c>
      <c r="L330" s="11" t="s">
        <v>40</v>
      </c>
      <c r="M330" s="11" t="s">
        <v>1437</v>
      </c>
      <c r="N330" s="145">
        <f>VLOOKUP(B:B,[8]master!$L$1:$AA$65535,16,0)</f>
        <v>44299</v>
      </c>
      <c r="O330" s="146">
        <f>VLOOKUP(B:B,[8]master!$L$1:$Z$65535,15,0)</f>
        <v>44278</v>
      </c>
      <c r="P330" s="146">
        <f>VLOOKUP(B:B,[8]master!$L$1:$Y$65535,14,0)</f>
        <v>44280</v>
      </c>
      <c r="Q330" s="143">
        <f>VLOOKUP(B:B,[9]all!$D:$F,3,0)</f>
        <v>44280</v>
      </c>
      <c r="R330" s="6">
        <v>329</v>
      </c>
    </row>
    <row r="331" spans="1:18" ht="15" customHeight="1" x14ac:dyDescent="0.25">
      <c r="A331" s="4" t="s">
        <v>5</v>
      </c>
      <c r="B331" s="129" t="s">
        <v>2862</v>
      </c>
      <c r="C331" s="19" t="str">
        <f>VLOOKUP(B:B,[6]master!$L$1:$U$2065,10,0)</f>
        <v>ALLOT</v>
      </c>
      <c r="D331" s="138">
        <v>44233</v>
      </c>
      <c r="E331" s="138">
        <v>44309</v>
      </c>
      <c r="F331" s="115" t="s">
        <v>1449</v>
      </c>
      <c r="G331" s="11" t="s">
        <v>1450</v>
      </c>
      <c r="H331" s="11" t="s">
        <v>37</v>
      </c>
      <c r="I331" s="4" t="str">
        <f>VLOOKUP(H:H,[7]SUMMARY!B:C,2,0)</f>
        <v>KA</v>
      </c>
      <c r="J331" s="4" t="str">
        <f>VLOOKUP(K:K,[8]MODEL!$C$1:$F$65536,4,0)</f>
        <v>NIOS</v>
      </c>
      <c r="K331" s="11" t="s">
        <v>420</v>
      </c>
      <c r="L331" s="11" t="s">
        <v>52</v>
      </c>
      <c r="M331" s="11" t="s">
        <v>1451</v>
      </c>
      <c r="N331" s="145">
        <f>VLOOKUP(B:B,[6]master!$L$1:$AA$2596,16,0)</f>
        <v>0</v>
      </c>
      <c r="O331" s="146" t="e">
        <f>VLOOKUP(F:F,'[7]T-RET'!A:B,2,0)</f>
        <v>#N/A</v>
      </c>
      <c r="P331" s="146" t="e">
        <f>VLOOKUP(B:B,[8]master!$L$1:$Y$65535,14,0)</f>
        <v>#N/A</v>
      </c>
      <c r="Q331" s="143" t="e">
        <f>VLOOKUP(B:B,[9]all!$D:$F,3,0)</f>
        <v>#N/A</v>
      </c>
      <c r="R331" s="6">
        <v>330</v>
      </c>
    </row>
    <row r="332" spans="1:18" ht="15" customHeight="1" x14ac:dyDescent="0.25">
      <c r="A332" s="4"/>
      <c r="B332" s="8" t="s">
        <v>1999</v>
      </c>
      <c r="C332" s="19" t="str">
        <f>VLOOKUP(B:B,[6]master!$L$1:$U$2065,10,0)</f>
        <v>03-DEL</v>
      </c>
      <c r="D332" s="138">
        <v>44233</v>
      </c>
      <c r="E332" s="138">
        <v>44264</v>
      </c>
      <c r="F332" s="11" t="s">
        <v>1425</v>
      </c>
      <c r="G332" s="11" t="s">
        <v>1426</v>
      </c>
      <c r="H332" s="11" t="s">
        <v>127</v>
      </c>
      <c r="I332" s="4" t="str">
        <f>VLOOKUP(H:H,[7]SUMMARY!B:C,2,0)</f>
        <v>AK</v>
      </c>
      <c r="J332" s="4" t="str">
        <f>VLOOKUP(K:K,[8]MODEL!$C$1:$F$65536,4,0)</f>
        <v>New Creta</v>
      </c>
      <c r="K332" s="11" t="s">
        <v>151</v>
      </c>
      <c r="L332" s="11" t="s">
        <v>27</v>
      </c>
      <c r="M332" s="11" t="s">
        <v>1427</v>
      </c>
      <c r="N332" s="145">
        <f>VLOOKUP(B:B,[6]master!$L$1:$AA$2596,16,0)</f>
        <v>44273</v>
      </c>
      <c r="O332" s="146">
        <f>VLOOKUP(B:B,[8]master!$L$1:$Z$65535,15,0)</f>
        <v>44268</v>
      </c>
      <c r="P332" s="146">
        <f>VLOOKUP(B:B,[8]master!$L$1:$Y$65535,14,0)</f>
        <v>44271</v>
      </c>
      <c r="Q332" s="143">
        <f>VLOOKUP(B:B,[9]all!$D:$F,3,0)</f>
        <v>44270</v>
      </c>
      <c r="R332" s="6">
        <v>331</v>
      </c>
    </row>
    <row r="333" spans="1:18" ht="15" customHeight="1" x14ac:dyDescent="0.25">
      <c r="A333" s="4"/>
      <c r="B333" s="8" t="s">
        <v>2115</v>
      </c>
      <c r="C333" s="19" t="str">
        <f>VLOOKUP(B:B,[6]master!$L$1:$U$2065,10,0)</f>
        <v>03-DEL</v>
      </c>
      <c r="D333" s="138">
        <v>44233</v>
      </c>
      <c r="E333" s="138">
        <v>44270</v>
      </c>
      <c r="F333" s="11" t="s">
        <v>1431</v>
      </c>
      <c r="G333" s="11" t="s">
        <v>1432</v>
      </c>
      <c r="H333" s="11" t="s">
        <v>102</v>
      </c>
      <c r="I333" s="4" t="str">
        <f>VLOOKUP(H:H,[7]SUMMARY!B:C,2,0)</f>
        <v>AK</v>
      </c>
      <c r="J333" s="4" t="str">
        <f>VLOOKUP(K:K,[8]MODEL!$C$1:$F$65536,4,0)</f>
        <v>AURA</v>
      </c>
      <c r="K333" s="11" t="s">
        <v>58</v>
      </c>
      <c r="L333" s="11" t="s">
        <v>59</v>
      </c>
      <c r="M333" s="11" t="s">
        <v>1433</v>
      </c>
      <c r="N333" s="145">
        <f>VLOOKUP(B:B,[6]master!$L$1:$AA$2596,16,0)</f>
        <v>44280</v>
      </c>
      <c r="O333" s="146">
        <f>VLOOKUP(B:B,[8]master!$L$1:$Z$65535,15,0)</f>
        <v>44278</v>
      </c>
      <c r="P333" s="146">
        <f>VLOOKUP(B:B,[8]master!$L$1:$Y$65535,14,0)</f>
        <v>44278</v>
      </c>
      <c r="Q333" s="143">
        <f>VLOOKUP(B:B,[9]all!$D:$F,3,0)</f>
        <v>44278</v>
      </c>
      <c r="R333" s="6">
        <v>332</v>
      </c>
    </row>
    <row r="334" spans="1:18" ht="15" customHeight="1" x14ac:dyDescent="0.25">
      <c r="A334" s="4"/>
      <c r="B334" s="5" t="s">
        <v>1434</v>
      </c>
      <c r="C334" s="19" t="str">
        <f>VLOOKUP(B:B,[6]master!$L$1:$U$2065,10,0)</f>
        <v>02-del</v>
      </c>
      <c r="D334" s="138">
        <v>44233</v>
      </c>
      <c r="E334" s="138">
        <v>44233</v>
      </c>
      <c r="F334" s="11" t="s">
        <v>1428</v>
      </c>
      <c r="G334" s="11" t="s">
        <v>1429</v>
      </c>
      <c r="H334" s="11" t="s">
        <v>132</v>
      </c>
      <c r="I334" s="4" t="str">
        <f>VLOOKUP(H:H,[7]SUMMARY!B:C,2,0)</f>
        <v>RL</v>
      </c>
      <c r="J334" s="4" t="str">
        <f>VLOOKUP(K:K,[8]MODEL!$C$1:$F$65536,4,0)</f>
        <v>Venue</v>
      </c>
      <c r="K334" s="11" t="s">
        <v>117</v>
      </c>
      <c r="L334" s="11" t="s">
        <v>20</v>
      </c>
      <c r="M334" s="11" t="s">
        <v>1430</v>
      </c>
      <c r="N334" s="145">
        <f>VLOOKUP(B:B,[6]master!$L$1:$AA$2596,16,0)</f>
        <v>44252</v>
      </c>
      <c r="O334" s="146">
        <f>VLOOKUP(B:B,[8]master!$L$1:$Z$65535,15,0)</f>
        <v>44246</v>
      </c>
      <c r="P334" s="146">
        <f>VLOOKUP(B:B,[8]master!$L$1:$Y$65535,14,0)</f>
        <v>44256</v>
      </c>
      <c r="Q334" s="143">
        <f>VLOOKUP(B:B,[9]all!$D:$F,3,0)</f>
        <v>44247</v>
      </c>
      <c r="R334" s="6">
        <v>333</v>
      </c>
    </row>
    <row r="335" spans="1:18" ht="15" customHeight="1" x14ac:dyDescent="0.25">
      <c r="A335" s="4"/>
      <c r="B335" s="5" t="s">
        <v>1409</v>
      </c>
      <c r="C335" s="19" t="str">
        <f>VLOOKUP(B:B,[6]master!$L$1:$U$2065,10,0)</f>
        <v>02-del</v>
      </c>
      <c r="D335" s="138">
        <v>44233</v>
      </c>
      <c r="E335" s="138">
        <v>44236</v>
      </c>
      <c r="F335" s="11" t="s">
        <v>1455</v>
      </c>
      <c r="G335" s="11" t="s">
        <v>1456</v>
      </c>
      <c r="H335" s="11" t="s">
        <v>132</v>
      </c>
      <c r="I335" s="4" t="str">
        <f>VLOOKUP(H:H,[7]SUMMARY!B:C,2,0)</f>
        <v>RL</v>
      </c>
      <c r="J335" s="4" t="str">
        <f>VLOOKUP(K:K,[8]MODEL!$C$1:$F$65536,4,0)</f>
        <v>AURA</v>
      </c>
      <c r="K335" s="11" t="s">
        <v>58</v>
      </c>
      <c r="L335" s="11" t="s">
        <v>20</v>
      </c>
      <c r="M335" s="11" t="s">
        <v>1457</v>
      </c>
      <c r="N335" s="145">
        <f>VLOOKUP(B:B,[6]master!$L$1:$AA$2596,16,0)</f>
        <v>44241</v>
      </c>
      <c r="O335" s="146">
        <f>VLOOKUP(B:B,[8]master!$L$1:$Z$65535,15,0)</f>
        <v>44236</v>
      </c>
      <c r="P335" s="146">
        <f>VLOOKUP(B:B,[8]retail!$A$1:$D$843,4,0)</f>
        <v>44237</v>
      </c>
      <c r="Q335" s="143">
        <f>VLOOKUP(B:B,[9]all!$D:$F,3,0)</f>
        <v>44237</v>
      </c>
      <c r="R335" s="6">
        <v>334</v>
      </c>
    </row>
    <row r="336" spans="1:18" ht="15" customHeight="1" x14ac:dyDescent="0.25">
      <c r="A336" s="4" t="s">
        <v>1581</v>
      </c>
      <c r="B336" s="5" t="s">
        <v>630</v>
      </c>
      <c r="C336" s="19" t="s">
        <v>630</v>
      </c>
      <c r="D336" s="138">
        <v>44233</v>
      </c>
      <c r="E336" s="138">
        <v>44255</v>
      </c>
      <c r="F336" s="11" t="s">
        <v>1443</v>
      </c>
      <c r="G336" s="11" t="s">
        <v>1444</v>
      </c>
      <c r="H336" s="11" t="s">
        <v>16</v>
      </c>
      <c r="I336" s="4" t="str">
        <f>VLOOKUP(H:H,[7]SUMMARY!B:C,2,0)</f>
        <v>AK</v>
      </c>
      <c r="J336" s="4" t="str">
        <f>VLOOKUP(K:K,[8]MODEL!$C$1:$F$65536,4,0)</f>
        <v>SANTRO</v>
      </c>
      <c r="K336" s="11" t="s">
        <v>269</v>
      </c>
      <c r="L336" s="11" t="s">
        <v>87</v>
      </c>
      <c r="M336" s="11" t="s">
        <v>1445</v>
      </c>
      <c r="N336" s="145" t="s">
        <v>630</v>
      </c>
      <c r="O336" s="146" t="s">
        <v>630</v>
      </c>
      <c r="P336" s="145" t="s">
        <v>630</v>
      </c>
      <c r="Q336" s="145" t="s">
        <v>630</v>
      </c>
      <c r="R336" s="6">
        <v>335</v>
      </c>
    </row>
    <row r="337" spans="1:18" ht="15" customHeight="1" x14ac:dyDescent="0.25">
      <c r="A337" s="4" t="s">
        <v>5</v>
      </c>
      <c r="B337" s="5" t="s">
        <v>319</v>
      </c>
      <c r="C337" s="19" t="e">
        <f>VLOOKUP(B:B,[6]master!$L$1:$U$2065,10,0)</f>
        <v>#N/A</v>
      </c>
      <c r="D337" s="138">
        <v>44233</v>
      </c>
      <c r="E337" s="138"/>
      <c r="F337" s="11" t="s">
        <v>1458</v>
      </c>
      <c r="G337" s="11" t="s">
        <v>1459</v>
      </c>
      <c r="H337" s="11" t="s">
        <v>687</v>
      </c>
      <c r="I337" s="4" t="str">
        <f>VLOOKUP(H:H,[7]SUMMARY!B:C,2,0)</f>
        <v>NB</v>
      </c>
      <c r="J337" s="4" t="str">
        <f>VLOOKUP(K:K,[8]MODEL!$C$1:$F$65536,4,0)</f>
        <v>AURA</v>
      </c>
      <c r="K337" s="11" t="s">
        <v>58</v>
      </c>
      <c r="L337" s="11" t="s">
        <v>87</v>
      </c>
      <c r="M337" s="11" t="s">
        <v>1460</v>
      </c>
      <c r="N337" s="145" t="e">
        <f>VLOOKUP(B:B,[8]master!$L$1:$AA$65535,16,0)</f>
        <v>#N/A</v>
      </c>
      <c r="O337" s="146" t="e">
        <f>VLOOKUP(F:F,'[7]T-RET'!A:B,2,0)</f>
        <v>#N/A</v>
      </c>
      <c r="P337" s="146" t="e">
        <f>VLOOKUP(B:B,[8]master!$L$1:$Y$65535,14,0)</f>
        <v>#N/A</v>
      </c>
      <c r="Q337" s="143" t="e">
        <f>VLOOKUP(B:B,[9]all!$D:$F,3,0)</f>
        <v>#N/A</v>
      </c>
      <c r="R337" s="6">
        <v>336</v>
      </c>
    </row>
    <row r="338" spans="1:18" ht="15" customHeight="1" x14ac:dyDescent="0.25">
      <c r="A338" s="4"/>
      <c r="B338" s="8" t="s">
        <v>2048</v>
      </c>
      <c r="C338" s="19" t="str">
        <f>VLOOKUP(B:B,[6]master!$L$1:$U$2065,10,0)</f>
        <v>03-DEL</v>
      </c>
      <c r="D338" s="138">
        <v>44233</v>
      </c>
      <c r="E338" s="138">
        <v>44266</v>
      </c>
      <c r="F338" s="11" t="s">
        <v>1446</v>
      </c>
      <c r="G338" s="11" t="s">
        <v>1447</v>
      </c>
      <c r="H338" s="11" t="s">
        <v>175</v>
      </c>
      <c r="I338" s="4" t="str">
        <f>VLOOKUP(H:H,[7]SUMMARY!B:C,2,0)</f>
        <v>NG</v>
      </c>
      <c r="J338" s="4" t="str">
        <f>VLOOKUP(K:K,[8]MODEL!$C$1:$F$65536,4,0)</f>
        <v>New Creta</v>
      </c>
      <c r="K338" s="11" t="s">
        <v>385</v>
      </c>
      <c r="L338" s="11" t="s">
        <v>20</v>
      </c>
      <c r="M338" s="11" t="s">
        <v>1448</v>
      </c>
      <c r="N338" s="145">
        <f>VLOOKUP(B:B,[6]master!$L$1:$AA$2596,16,0)</f>
        <v>44286</v>
      </c>
      <c r="O338" s="146">
        <f>VLOOKUP(B:B,[8]master!$L$1:$Z$65535,15,0)</f>
        <v>44280</v>
      </c>
      <c r="P338" s="146">
        <f>VLOOKUP(B:B,[8]master!$L$1:$Y$65535,14,0)</f>
        <v>44282</v>
      </c>
      <c r="Q338" s="143">
        <f>VLOOKUP(B:B,[9]all!$D:$F,3,0)</f>
        <v>44282</v>
      </c>
      <c r="R338" s="6">
        <v>337</v>
      </c>
    </row>
    <row r="339" spans="1:18" ht="15" customHeight="1" x14ac:dyDescent="0.25">
      <c r="A339" s="4"/>
      <c r="B339" s="11" t="s">
        <v>2283</v>
      </c>
      <c r="C339" s="19" t="str">
        <f>VLOOKUP(B:B,[6]master!$L$1:$U$2065,10,0)</f>
        <v>04-DEL</v>
      </c>
      <c r="D339" s="138">
        <v>44233</v>
      </c>
      <c r="E339" s="138">
        <v>44278</v>
      </c>
      <c r="F339" s="11" t="s">
        <v>1452</v>
      </c>
      <c r="G339" s="11" t="s">
        <v>1453</v>
      </c>
      <c r="H339" s="11" t="s">
        <v>82</v>
      </c>
      <c r="I339" s="4" t="str">
        <f>VLOOKUP(H:H,[7]SUMMARY!B:C,2,0)</f>
        <v>KA</v>
      </c>
      <c r="J339" s="4" t="str">
        <f>VLOOKUP(K:K,[8]MODEL!$C$1:$F$65536,4,0)</f>
        <v>AURA</v>
      </c>
      <c r="K339" s="11" t="s">
        <v>58</v>
      </c>
      <c r="L339" s="11" t="s">
        <v>27</v>
      </c>
      <c r="M339" s="11" t="s">
        <v>1454</v>
      </c>
      <c r="N339" s="145">
        <f>VLOOKUP(B:B,[8]master!$L$1:$AA$65535,16,0)</f>
        <v>44288</v>
      </c>
      <c r="O339" s="146">
        <f>VLOOKUP(B:B,[8]master!$L$1:$Z$65535,15,0)</f>
        <v>44285</v>
      </c>
      <c r="P339" s="146">
        <f>VLOOKUP(B:B,[8]master!$L$1:$Y$65535,14,0)</f>
        <v>44289</v>
      </c>
      <c r="Q339" s="143">
        <f>VLOOKUP(B:B,[9]all!$D:$F,3,0)</f>
        <v>44285</v>
      </c>
      <c r="R339" s="6">
        <v>338</v>
      </c>
    </row>
    <row r="340" spans="1:18" ht="15" customHeight="1" x14ac:dyDescent="0.25">
      <c r="A340" s="4"/>
      <c r="B340" s="83" t="s">
        <v>1480</v>
      </c>
      <c r="C340" s="19" t="str">
        <f>VLOOKUP(B:B,[6]master!$L$1:$U$2065,10,0)</f>
        <v>02-del</v>
      </c>
      <c r="D340" s="138">
        <v>44235</v>
      </c>
      <c r="E340" s="138">
        <v>44235</v>
      </c>
      <c r="F340" s="11" t="s">
        <v>1476</v>
      </c>
      <c r="G340" s="11" t="s">
        <v>1466</v>
      </c>
      <c r="H340" s="11" t="s">
        <v>57</v>
      </c>
      <c r="I340" s="4" t="str">
        <f>VLOOKUP(H:H,[7]SUMMARY!B:C,2,0)</f>
        <v>NG</v>
      </c>
      <c r="J340" s="4" t="str">
        <f>VLOOKUP(K:K,[8]MODEL!$C$1:$F$65536,4,0)</f>
        <v>NIOS</v>
      </c>
      <c r="K340" s="11" t="s">
        <v>420</v>
      </c>
      <c r="L340" s="11" t="s">
        <v>20</v>
      </c>
      <c r="M340" s="11" t="s">
        <v>1465</v>
      </c>
      <c r="N340" s="145">
        <f>VLOOKUP(B:B,[6]master!$L$1:$AA$2596,16,0)</f>
        <v>44243</v>
      </c>
      <c r="O340" s="146">
        <f>VLOOKUP(B:B,[8]master!$L$1:$Z$65535,15,0)</f>
        <v>44238</v>
      </c>
      <c r="P340" s="146">
        <f>VLOOKUP(B:B,[8]retail!$A$1:$D$843,4,0)</f>
        <v>44239</v>
      </c>
      <c r="Q340" s="143">
        <f>VLOOKUP(B:B,[9]all!$D:$F,3,0)</f>
        <v>44239</v>
      </c>
      <c r="R340" s="6">
        <v>339</v>
      </c>
    </row>
    <row r="341" spans="1:18" ht="15" customHeight="1" x14ac:dyDescent="0.25">
      <c r="A341" s="4"/>
      <c r="B341" s="8" t="s">
        <v>2169</v>
      </c>
      <c r="C341" s="19" t="str">
        <f>VLOOKUP(B:B,[6]master!$L$1:$U$2065,10,0)</f>
        <v>03-DEL</v>
      </c>
      <c r="D341" s="138">
        <v>44235</v>
      </c>
      <c r="E341" s="138">
        <v>44272</v>
      </c>
      <c r="F341" s="11" t="s">
        <v>1477</v>
      </c>
      <c r="G341" s="11" t="s">
        <v>1478</v>
      </c>
      <c r="H341" s="11" t="s">
        <v>127</v>
      </c>
      <c r="I341" s="4" t="str">
        <f>VLOOKUP(H:H,[7]SUMMARY!B:C,2,0)</f>
        <v>AK</v>
      </c>
      <c r="J341" s="4" t="str">
        <f>VLOOKUP(K:K,[8]MODEL!$C$1:$F$65536,4,0)</f>
        <v>Venue</v>
      </c>
      <c r="K341" s="11" t="s">
        <v>193</v>
      </c>
      <c r="L341" s="11" t="s">
        <v>74</v>
      </c>
      <c r="M341" s="11" t="s">
        <v>1479</v>
      </c>
      <c r="N341" s="145">
        <f>VLOOKUP(B:B,[6]master!$L$1:$AA$2596,16,0)</f>
        <v>44283</v>
      </c>
      <c r="O341" s="146">
        <f>VLOOKUP(B:B,[8]master!$L$1:$Z$65535,15,0)</f>
        <v>44279</v>
      </c>
      <c r="P341" s="146">
        <f>VLOOKUP(B:B,[8]master!$L$1:$Y$65535,14,0)</f>
        <v>44279</v>
      </c>
      <c r="Q341" s="143">
        <f>VLOOKUP(B:B,[9]all!$D:$F,3,0)</f>
        <v>44279</v>
      </c>
      <c r="R341" s="6">
        <v>340</v>
      </c>
    </row>
    <row r="342" spans="1:18" ht="15" customHeight="1" x14ac:dyDescent="0.25">
      <c r="A342" s="4"/>
      <c r="B342" s="8" t="s">
        <v>2051</v>
      </c>
      <c r="C342" s="19" t="str">
        <f>VLOOKUP(B:B,[6]master!$L$1:$U$2065,10,0)</f>
        <v>03-DEL</v>
      </c>
      <c r="D342" s="138">
        <v>44235</v>
      </c>
      <c r="E342" s="138">
        <v>44266</v>
      </c>
      <c r="F342" s="11" t="s">
        <v>1472</v>
      </c>
      <c r="G342" s="11" t="s">
        <v>1473</v>
      </c>
      <c r="H342" s="11" t="s">
        <v>127</v>
      </c>
      <c r="I342" s="4" t="str">
        <f>VLOOKUP(H:H,[7]SUMMARY!B:C,2,0)</f>
        <v>AK</v>
      </c>
      <c r="J342" s="4" t="s">
        <v>659</v>
      </c>
      <c r="K342" s="11" t="s">
        <v>1474</v>
      </c>
      <c r="L342" s="11" t="s">
        <v>27</v>
      </c>
      <c r="M342" s="11" t="s">
        <v>1475</v>
      </c>
      <c r="N342" s="145">
        <f>VLOOKUP(B:B,[6]master!$L$1:$AA$2596,16,0)</f>
        <v>44275</v>
      </c>
      <c r="O342" s="146">
        <f>VLOOKUP(B:B,[8]master!$L$1:$Z$65535,15,0)</f>
        <v>44272</v>
      </c>
      <c r="P342" s="146">
        <f>VLOOKUP(B:B,[8]master!$L$1:$Y$65535,14,0)</f>
        <v>44272</v>
      </c>
      <c r="Q342" s="143">
        <f>VLOOKUP(B:B,[9]all!$D:$F,3,0)</f>
        <v>44272</v>
      </c>
      <c r="R342" s="6">
        <v>341</v>
      </c>
    </row>
    <row r="343" spans="1:18" ht="15" customHeight="1" x14ac:dyDescent="0.25">
      <c r="A343" s="4"/>
      <c r="B343" s="8" t="s">
        <v>1957</v>
      </c>
      <c r="C343" s="19" t="str">
        <f>VLOOKUP(B:B,[6]master!$L$1:$U$2065,10,0)</f>
        <v>03-DEL</v>
      </c>
      <c r="D343" s="138">
        <v>44235</v>
      </c>
      <c r="E343" s="138">
        <v>44263</v>
      </c>
      <c r="F343" s="115" t="s">
        <v>1489</v>
      </c>
      <c r="G343" s="11" t="s">
        <v>1490</v>
      </c>
      <c r="H343" s="11" t="s">
        <v>82</v>
      </c>
      <c r="I343" s="4" t="str">
        <f>VLOOKUP(H:H,[7]SUMMARY!B:C,2,0)</f>
        <v>KA</v>
      </c>
      <c r="J343" s="4" t="str">
        <f>VLOOKUP(K:K,[8]MODEL!$C$1:$F$65536,4,0)</f>
        <v>NIOS</v>
      </c>
      <c r="K343" s="11" t="s">
        <v>1053</v>
      </c>
      <c r="L343" s="11" t="s">
        <v>52</v>
      </c>
      <c r="M343" s="11" t="s">
        <v>1491</v>
      </c>
      <c r="N343" s="145">
        <f>VLOOKUP(B:B,[6]master!$L$1:$AA$2596,16,0)</f>
        <v>44278</v>
      </c>
      <c r="O343" s="146">
        <f>VLOOKUP(B:B,[8]master!$L$1:$Z$65535,15,0)</f>
        <v>44274</v>
      </c>
      <c r="P343" s="146">
        <f>VLOOKUP(B:B,[8]master!$L$1:$Y$65535,14,0)</f>
        <v>44273</v>
      </c>
      <c r="Q343" s="143">
        <f>VLOOKUP(B:B,[9]all!$D:$F,3,0)</f>
        <v>44274</v>
      </c>
      <c r="R343" s="6">
        <v>342</v>
      </c>
    </row>
    <row r="344" spans="1:18" ht="15" customHeight="1" x14ac:dyDescent="0.25">
      <c r="A344" s="4"/>
      <c r="B344" s="8" t="s">
        <v>1819</v>
      </c>
      <c r="C344" s="19" t="str">
        <f>VLOOKUP(B:B,[6]master!$L$1:$U$2065,10,0)</f>
        <v>03-DEL</v>
      </c>
      <c r="D344" s="138">
        <v>44235</v>
      </c>
      <c r="E344" s="138">
        <v>44251</v>
      </c>
      <c r="F344" s="11" t="s">
        <v>1483</v>
      </c>
      <c r="G344" s="11" t="s">
        <v>1484</v>
      </c>
      <c r="H344" s="11" t="s">
        <v>250</v>
      </c>
      <c r="I344" s="4" t="str">
        <f>VLOOKUP(H:H,[7]SUMMARY!B:C,2,0)</f>
        <v>ML</v>
      </c>
      <c r="J344" s="4" t="str">
        <f>VLOOKUP(K:K,[8]MODEL!$C$1:$F$65536,4,0)</f>
        <v>NIOS</v>
      </c>
      <c r="K344" s="11" t="s">
        <v>51</v>
      </c>
      <c r="L344" s="84" t="s">
        <v>52</v>
      </c>
      <c r="M344" s="11" t="s">
        <v>1485</v>
      </c>
      <c r="N344" s="145">
        <f>VLOOKUP(B:B,[6]master!$L$1:$AA$2596,16,0)</f>
        <v>44258</v>
      </c>
      <c r="O344" s="146">
        <f>VLOOKUP(B:B,[8]master!$L$1:$Z$65535,15,0)</f>
        <v>44254</v>
      </c>
      <c r="P344" s="146">
        <f>VLOOKUP(B:B,[8]master!$L$1:$Y$65535,14,0)</f>
        <v>44256</v>
      </c>
      <c r="Q344" s="143">
        <f>VLOOKUP(B:B,[8]master!$L$1:$AB$65535,17,0)</f>
        <v>44256</v>
      </c>
      <c r="R344" s="6">
        <v>343</v>
      </c>
    </row>
    <row r="345" spans="1:18" ht="15" customHeight="1" x14ac:dyDescent="0.25">
      <c r="A345" s="4" t="s">
        <v>1581</v>
      </c>
      <c r="B345" s="8" t="s">
        <v>630</v>
      </c>
      <c r="C345" s="19" t="s">
        <v>630</v>
      </c>
      <c r="D345" s="138">
        <v>44235</v>
      </c>
      <c r="E345" s="138">
        <v>44247</v>
      </c>
      <c r="F345" s="11" t="s">
        <v>1486</v>
      </c>
      <c r="G345" s="11" t="s">
        <v>1487</v>
      </c>
      <c r="H345" s="11" t="s">
        <v>127</v>
      </c>
      <c r="I345" s="4" t="str">
        <f>VLOOKUP(H:H,[7]SUMMARY!B:C,2,0)</f>
        <v>AK</v>
      </c>
      <c r="J345" s="4" t="str">
        <f>VLOOKUP(K:K,[8]MODEL!$C$1:$F$65536,4,0)</f>
        <v>New Creta</v>
      </c>
      <c r="K345" s="11" t="s">
        <v>138</v>
      </c>
      <c r="L345" s="11" t="s">
        <v>20</v>
      </c>
      <c r="M345" s="11" t="s">
        <v>1488</v>
      </c>
      <c r="N345" s="145" t="s">
        <v>630</v>
      </c>
      <c r="O345" s="146" t="s">
        <v>630</v>
      </c>
      <c r="P345" s="146" t="s">
        <v>630</v>
      </c>
      <c r="Q345" s="143" t="s">
        <v>630</v>
      </c>
      <c r="R345" s="6">
        <v>344</v>
      </c>
    </row>
    <row r="346" spans="1:18" ht="15" customHeight="1" x14ac:dyDescent="0.25">
      <c r="A346" s="4"/>
      <c r="B346" s="8" t="s">
        <v>2217</v>
      </c>
      <c r="C346" s="19" t="str">
        <f>VLOOKUP(B:B,[6]master!$L$1:$U$2065,10,0)</f>
        <v>03-DEL</v>
      </c>
      <c r="D346" s="138">
        <v>44236</v>
      </c>
      <c r="E346" s="138">
        <v>44275</v>
      </c>
      <c r="F346" s="11" t="s">
        <v>1463</v>
      </c>
      <c r="G346" s="11" t="s">
        <v>1464</v>
      </c>
      <c r="H346" s="11" t="s">
        <v>57</v>
      </c>
      <c r="I346" s="4" t="str">
        <f>VLOOKUP(H:H,[7]SUMMARY!B:C,2,0)</f>
        <v>NG</v>
      </c>
      <c r="J346" s="4" t="str">
        <f>VLOOKUP(K:K,[8]MODEL!$C$1:$F$65536,4,0)</f>
        <v>Venue</v>
      </c>
      <c r="K346" s="11" t="s">
        <v>193</v>
      </c>
      <c r="L346" s="11" t="s">
        <v>74</v>
      </c>
      <c r="M346" s="11" t="s">
        <v>1462</v>
      </c>
      <c r="N346" s="145">
        <f>VLOOKUP(B:B,[6]master!$L$1:$AA$2596,16,0)</f>
        <v>44281</v>
      </c>
      <c r="O346" s="146">
        <f>VLOOKUP(B:B,[8]master!$L$1:$Z$65535,15,0)</f>
        <v>44279</v>
      </c>
      <c r="P346" s="146">
        <f>VLOOKUP(B:B,[8]master!$L$1:$Y$65535,14,0)</f>
        <v>44281</v>
      </c>
      <c r="Q346" s="143">
        <f>VLOOKUP(B:B,[9]all!$D:$F,3,0)</f>
        <v>44280</v>
      </c>
      <c r="R346" s="6">
        <v>345</v>
      </c>
    </row>
    <row r="347" spans="1:18" ht="15" customHeight="1" x14ac:dyDescent="0.25">
      <c r="A347" s="4" t="s">
        <v>5</v>
      </c>
      <c r="B347" s="9" t="s">
        <v>2546</v>
      </c>
      <c r="C347" s="19" t="str">
        <f>VLOOKUP(B:B,[6]master!$L$1:$U$2065,10,0)</f>
        <v>04-DEL</v>
      </c>
      <c r="D347" s="138">
        <v>44236</v>
      </c>
      <c r="E347" s="138">
        <v>44295</v>
      </c>
      <c r="F347" s="11" t="s">
        <v>1517</v>
      </c>
      <c r="G347" s="11" t="s">
        <v>1518</v>
      </c>
      <c r="H347" s="11" t="s">
        <v>32</v>
      </c>
      <c r="I347" s="4" t="str">
        <f>VLOOKUP(H:H,[7]SUMMARY!B:C,2,0)</f>
        <v>KA</v>
      </c>
      <c r="J347" s="4" t="str">
        <f>VLOOKUP(K:K,[8]MODEL!$C$1:$F$65536,4,0)</f>
        <v>AURA</v>
      </c>
      <c r="K347" s="11" t="s">
        <v>58</v>
      </c>
      <c r="L347" s="11" t="s">
        <v>27</v>
      </c>
      <c r="M347" s="11" t="s">
        <v>1519</v>
      </c>
      <c r="N347" s="145">
        <f>VLOOKUP(B:B,[8]master!$L$1:$AA$65535,16,0)</f>
        <v>44299</v>
      </c>
      <c r="O347" s="146">
        <f>VLOOKUP(F:F,'[7]T-RET'!A:B,2,0)</f>
        <v>44298</v>
      </c>
      <c r="P347" s="146">
        <f>VLOOKUP(B:B,[8]master!$L$1:$Y$65535,14,0)</f>
        <v>44299</v>
      </c>
      <c r="Q347" s="143" t="e">
        <f>VLOOKUP(B:B,[9]all!$D:$F,3,0)</f>
        <v>#N/A</v>
      </c>
      <c r="R347" s="6">
        <v>346</v>
      </c>
    </row>
    <row r="348" spans="1:18" ht="15" customHeight="1" x14ac:dyDescent="0.25">
      <c r="A348" s="4"/>
      <c r="B348" s="11" t="s">
        <v>2287</v>
      </c>
      <c r="C348" s="19" t="str">
        <f>VLOOKUP(B:B,[6]master!$L$1:$U$2065,10,0)</f>
        <v>03-DEL</v>
      </c>
      <c r="D348" s="138">
        <v>44236</v>
      </c>
      <c r="E348" s="138">
        <v>44278</v>
      </c>
      <c r="F348" s="11" t="s">
        <v>1507</v>
      </c>
      <c r="G348" s="11" t="s">
        <v>1508</v>
      </c>
      <c r="H348" s="11" t="s">
        <v>132</v>
      </c>
      <c r="I348" s="4" t="str">
        <f>VLOOKUP(H:H,[7]SUMMARY!B:C,2,0)</f>
        <v>RL</v>
      </c>
      <c r="J348" s="4" t="str">
        <f>VLOOKUP(K:K,[8]MODEL!$C$1:$F$65536,4,0)</f>
        <v>Venue</v>
      </c>
      <c r="K348" s="11" t="s">
        <v>166</v>
      </c>
      <c r="L348" s="11" t="s">
        <v>27</v>
      </c>
      <c r="M348" s="11" t="s">
        <v>1509</v>
      </c>
      <c r="N348" s="145">
        <f>VLOOKUP(B:B,[6]master!$L$1:$AA$2596,16,0)</f>
        <v>44285</v>
      </c>
      <c r="O348" s="146">
        <f>VLOOKUP(B:B,[8]master!$L$1:$Z$65535,15,0)</f>
        <v>44281</v>
      </c>
      <c r="P348" s="146">
        <f>VLOOKUP(B:B,[8]master!$L$1:$Y$65535,14,0)</f>
        <v>44281</v>
      </c>
      <c r="Q348" s="143">
        <f>VLOOKUP(B:B,[9]all!$D:$F,3,0)</f>
        <v>44281</v>
      </c>
      <c r="R348" s="6">
        <v>347</v>
      </c>
    </row>
    <row r="349" spans="1:18" ht="15" customHeight="1" x14ac:dyDescent="0.25">
      <c r="A349" s="4"/>
      <c r="B349" s="8" t="s">
        <v>2050</v>
      </c>
      <c r="C349" s="19" t="str">
        <f>VLOOKUP(B:B,[6]master!$L$1:$U$2065,10,0)</f>
        <v>03-DEL</v>
      </c>
      <c r="D349" s="138">
        <v>44236</v>
      </c>
      <c r="E349" s="138">
        <v>44266</v>
      </c>
      <c r="F349" s="11" t="s">
        <v>1510</v>
      </c>
      <c r="G349" s="11" t="s">
        <v>1511</v>
      </c>
      <c r="H349" s="11" t="s">
        <v>82</v>
      </c>
      <c r="I349" s="4" t="str">
        <f>VLOOKUP(H:H,[7]SUMMARY!B:C,2,0)</f>
        <v>KA</v>
      </c>
      <c r="J349" s="4" t="e">
        <f>VLOOKUP(K:K,[8]MODEL!$C$1:$F$65536,4,0)</f>
        <v>#N/A</v>
      </c>
      <c r="K349" s="11" t="s">
        <v>1517</v>
      </c>
      <c r="L349" s="11" t="s">
        <v>27</v>
      </c>
      <c r="M349" s="11" t="s">
        <v>1512</v>
      </c>
      <c r="N349" s="145">
        <f>VLOOKUP(B:B,[6]master!$L$1:$AA$2596,16,0)</f>
        <v>44272</v>
      </c>
      <c r="O349" s="146">
        <f>VLOOKUP(B:B,[8]master!$L$1:$Z$65535,15,0)</f>
        <v>44272</v>
      </c>
      <c r="P349" s="146">
        <f>VLOOKUP(B:B,[8]master!$L$1:$Y$65535,14,0)</f>
        <v>44272</v>
      </c>
      <c r="Q349" s="143">
        <f>VLOOKUP(B:B,[9]all!$D:$F,3,0)</f>
        <v>44272</v>
      </c>
      <c r="R349" s="6">
        <v>348</v>
      </c>
    </row>
    <row r="350" spans="1:18" ht="15" customHeight="1" x14ac:dyDescent="0.25">
      <c r="A350" s="4" t="s">
        <v>5</v>
      </c>
      <c r="B350" s="5" t="s">
        <v>319</v>
      </c>
      <c r="C350" s="19" t="e">
        <f>VLOOKUP(B:B,[6]master!$L$1:$U$2065,10,0)</f>
        <v>#N/A</v>
      </c>
      <c r="D350" s="138">
        <v>44236</v>
      </c>
      <c r="E350" s="138"/>
      <c r="F350" s="11" t="s">
        <v>1513</v>
      </c>
      <c r="G350" s="11" t="s">
        <v>1514</v>
      </c>
      <c r="H350" s="11" t="s">
        <v>82</v>
      </c>
      <c r="I350" s="4" t="str">
        <f>VLOOKUP(H:H,[7]SUMMARY!B:C,2,0)</f>
        <v>KA</v>
      </c>
      <c r="J350" s="4" t="str">
        <f>VLOOKUP(K:K,[8]MODEL!$C$1:$F$65536,4,0)</f>
        <v>Elantra</v>
      </c>
      <c r="K350" s="11" t="s">
        <v>1515</v>
      </c>
      <c r="L350" s="11" t="s">
        <v>11</v>
      </c>
      <c r="M350" s="11" t="s">
        <v>1516</v>
      </c>
      <c r="N350" s="145" t="e">
        <f>VLOOKUP(B:B,[8]master!$L$1:$AA$65535,16,0)</f>
        <v>#N/A</v>
      </c>
      <c r="O350" s="146" t="e">
        <f>VLOOKUP(F:F,'[7]T-RET'!A:B,2,0)</f>
        <v>#N/A</v>
      </c>
      <c r="P350" s="146" t="e">
        <f>VLOOKUP(B:B,[8]master!$L$1:$Y$65535,14,0)</f>
        <v>#N/A</v>
      </c>
      <c r="Q350" s="143" t="e">
        <f>VLOOKUP(B:B,[9]all!$D:$F,3,0)</f>
        <v>#N/A</v>
      </c>
      <c r="R350" s="6">
        <v>349</v>
      </c>
    </row>
    <row r="351" spans="1:18" ht="15" customHeight="1" x14ac:dyDescent="0.25">
      <c r="A351" s="4" t="s">
        <v>5</v>
      </c>
      <c r="B351" s="83" t="s">
        <v>2596</v>
      </c>
      <c r="C351" s="19" t="str">
        <f>VLOOKUP(B:B,[6]master!$L$1:$U$2065,10,0)</f>
        <v>BBND</v>
      </c>
      <c r="D351" s="138">
        <v>44237</v>
      </c>
      <c r="E351" s="138">
        <v>44300</v>
      </c>
      <c r="F351" s="11" t="s">
        <v>1530</v>
      </c>
      <c r="G351" s="11" t="s">
        <v>1403</v>
      </c>
      <c r="H351" s="11" t="s">
        <v>250</v>
      </c>
      <c r="I351" s="4" t="str">
        <f>VLOOKUP(H:H,[7]SUMMARY!B:C,2,0)</f>
        <v>ML</v>
      </c>
      <c r="J351" s="4" t="str">
        <f>VLOOKUP(K:K,[8]MODEL!$C$1:$F$65536,4,0)</f>
        <v>AURA</v>
      </c>
      <c r="K351" s="11" t="s">
        <v>58</v>
      </c>
      <c r="L351" s="11" t="s">
        <v>59</v>
      </c>
      <c r="M351" s="11" t="s">
        <v>1402</v>
      </c>
      <c r="N351" s="145" t="e">
        <f>VLOOKUP(B:B,[8]master!$L$1:$AA$65535,16,0)</f>
        <v>#REF!</v>
      </c>
      <c r="O351" s="146">
        <f>VLOOKUP(F:F,'[7]T-RET'!A:B,2,0)</f>
        <v>44302</v>
      </c>
      <c r="P351" s="146" t="str">
        <f>VLOOKUP(B:B,[8]master!$L$1:$Y$65535,14,0)</f>
        <v>14/04/2021</v>
      </c>
      <c r="Q351" s="143" t="e">
        <f>VLOOKUP(B:B,[9]all!$D:$F,3,0)</f>
        <v>#N/A</v>
      </c>
      <c r="R351" s="6">
        <v>350</v>
      </c>
    </row>
    <row r="352" spans="1:18" ht="15" customHeight="1" x14ac:dyDescent="0.25">
      <c r="A352" s="4"/>
      <c r="B352" s="8" t="s">
        <v>1914</v>
      </c>
      <c r="C352" s="19" t="str">
        <f>VLOOKUP(B:B,[6]master!$L$1:$U$2065,10,0)</f>
        <v>04-DEL</v>
      </c>
      <c r="D352" s="138">
        <v>44237</v>
      </c>
      <c r="E352" s="138">
        <v>44260</v>
      </c>
      <c r="F352" s="11" t="s">
        <v>1527</v>
      </c>
      <c r="G352" s="11" t="s">
        <v>1528</v>
      </c>
      <c r="H352" s="11" t="s">
        <v>250</v>
      </c>
      <c r="I352" s="4" t="str">
        <f>VLOOKUP(H:H,[7]SUMMARY!B:C,2,0)</f>
        <v>ML</v>
      </c>
      <c r="J352" s="4" t="str">
        <f>VLOOKUP(K:K,[8]MODEL!$C$1:$F$65536,4,0)</f>
        <v>AURA</v>
      </c>
      <c r="K352" s="11" t="s">
        <v>58</v>
      </c>
      <c r="L352" s="11" t="s">
        <v>27</v>
      </c>
      <c r="M352" s="11" t="s">
        <v>1529</v>
      </c>
      <c r="N352" s="145">
        <f>VLOOKUP(B:B,[8]master!$L$1:$AA$65535,16,0)</f>
        <v>44293</v>
      </c>
      <c r="O352" s="146">
        <f>VLOOKUP(B:B,[8]master!$L$1:$Z$65535,15,0)</f>
        <v>44270</v>
      </c>
      <c r="P352" s="146">
        <f>VLOOKUP(B:B,[8]master!$L$1:$Y$65535,14,0)</f>
        <v>44271</v>
      </c>
      <c r="Q352" s="143">
        <f>VLOOKUP(B:B,[9]all!$D:$F,3,0)</f>
        <v>44272</v>
      </c>
      <c r="R352" s="6">
        <v>351</v>
      </c>
    </row>
    <row r="353" spans="1:18" ht="15" customHeight="1" x14ac:dyDescent="0.25">
      <c r="A353" s="4"/>
      <c r="B353" s="8" t="s">
        <v>1503</v>
      </c>
      <c r="C353" s="19" t="str">
        <f>VLOOKUP(B:B,[6]master!$L$1:$U$2065,10,0)</f>
        <v>02-del</v>
      </c>
      <c r="D353" s="138">
        <v>44237</v>
      </c>
      <c r="E353" s="138">
        <v>44239</v>
      </c>
      <c r="F353" s="11" t="s">
        <v>1543</v>
      </c>
      <c r="G353" s="11" t="s">
        <v>1544</v>
      </c>
      <c r="H353" s="11" t="s">
        <v>116</v>
      </c>
      <c r="I353" s="4" t="str">
        <f>VLOOKUP(H:H,[7]SUMMARY!B:C,2,0)</f>
        <v>NB</v>
      </c>
      <c r="J353" s="4" t="str">
        <f>VLOOKUP(K:K,[8]MODEL!$C$1:$F$65536,4,0)</f>
        <v>New Creta</v>
      </c>
      <c r="K353" s="11" t="s">
        <v>19</v>
      </c>
      <c r="L353" s="11" t="s">
        <v>20</v>
      </c>
      <c r="M353" s="11" t="s">
        <v>1545</v>
      </c>
      <c r="N353" s="145">
        <f>VLOOKUP(B:B,[6]master!$L$1:$AA$2596,16,0)</f>
        <v>44244</v>
      </c>
      <c r="O353" s="146">
        <f>VLOOKUP(B:B,[8]master!$L$1:$Z$65535,15,0)</f>
        <v>44242</v>
      </c>
      <c r="P353" s="146">
        <f>VLOOKUP(B:B,[8]retail!$A$1:$D$843,4,0)</f>
        <v>44243</v>
      </c>
      <c r="Q353" s="143">
        <f>VLOOKUP(B:B,[9]all!$D:$F,3,0)</f>
        <v>44242</v>
      </c>
      <c r="R353" s="6">
        <v>352</v>
      </c>
    </row>
    <row r="354" spans="1:18" ht="15" customHeight="1" x14ac:dyDescent="0.25">
      <c r="A354" s="4" t="s">
        <v>5</v>
      </c>
      <c r="B354" s="83" t="s">
        <v>2520</v>
      </c>
      <c r="C354" s="19" t="str">
        <f>VLOOKUP(B:B,[6]master!$L$1:$U$2065,10,0)</f>
        <v>04-DEL</v>
      </c>
      <c r="D354" s="138">
        <v>44237</v>
      </c>
      <c r="E354" s="138">
        <v>44291</v>
      </c>
      <c r="F354" s="11" t="s">
        <v>1546</v>
      </c>
      <c r="G354" s="11" t="s">
        <v>1547</v>
      </c>
      <c r="H354" s="11" t="s">
        <v>232</v>
      </c>
      <c r="I354" s="4" t="str">
        <f>VLOOKUP(H:H,[7]SUMMARY!B:C,2,0)</f>
        <v>NG</v>
      </c>
      <c r="J354" s="4" t="str">
        <f>VLOOKUP(K:K,[8]MODEL!$C$1:$F$65536,4,0)</f>
        <v>AURA</v>
      </c>
      <c r="K354" s="11" t="s">
        <v>58</v>
      </c>
      <c r="L354" s="84" t="s">
        <v>59</v>
      </c>
      <c r="M354" s="11" t="s">
        <v>1548</v>
      </c>
      <c r="N354" s="145">
        <f>VLOOKUP(B:B,[6]master!$L$1:$AA$2596,16,0)</f>
        <v>44306</v>
      </c>
      <c r="O354" s="146">
        <f>VLOOKUP(F:F,'[7]T-RET'!A:B,2,0)</f>
        <v>44302</v>
      </c>
      <c r="P354" s="146" t="str">
        <f>VLOOKUP(B:B,[8]master!$L$1:$Y$65535,14,0)</f>
        <v>14/04/2021</v>
      </c>
      <c r="Q354" s="143" t="e">
        <f>VLOOKUP(B:B,[9]all!$D:$F,3,0)</f>
        <v>#N/A</v>
      </c>
      <c r="R354" s="6">
        <v>353</v>
      </c>
    </row>
    <row r="355" spans="1:18" ht="15" customHeight="1" x14ac:dyDescent="0.25">
      <c r="A355" s="4"/>
      <c r="B355" s="8" t="s">
        <v>1505</v>
      </c>
      <c r="C355" s="19" t="str">
        <f>VLOOKUP(B:B,[6]master!$L$1:$U$2065,10,0)</f>
        <v>02-del</v>
      </c>
      <c r="D355" s="138">
        <v>44237</v>
      </c>
      <c r="E355" s="138">
        <v>44239</v>
      </c>
      <c r="F355" s="11" t="s">
        <v>1540</v>
      </c>
      <c r="G355" s="11" t="s">
        <v>1541</v>
      </c>
      <c r="H355" s="11" t="s">
        <v>32</v>
      </c>
      <c r="I355" s="4" t="str">
        <f>VLOOKUP(H:H,[7]SUMMARY!B:C,2,0)</f>
        <v>KA</v>
      </c>
      <c r="J355" s="4" t="str">
        <f>VLOOKUP(K:K,[8]MODEL!$C$1:$F$65536,4,0)</f>
        <v>Venue</v>
      </c>
      <c r="K355" s="11" t="s">
        <v>166</v>
      </c>
      <c r="L355" s="11" t="s">
        <v>20</v>
      </c>
      <c r="M355" s="11" t="s">
        <v>1542</v>
      </c>
      <c r="N355" s="145">
        <f>VLOOKUP(B:B,[6]master!$L$1:$AA$2596,16,0)</f>
        <v>44243</v>
      </c>
      <c r="O355" s="146">
        <f>VLOOKUP(B:B,[8]master!$L$1:$Z$65535,15,0)</f>
        <v>44240</v>
      </c>
      <c r="P355" s="146">
        <f>VLOOKUP(B:B,[8]retail!$A$1:$D$843,4,0)</f>
        <v>44243</v>
      </c>
      <c r="Q355" s="143">
        <f>VLOOKUP(B:B,[9]all!$D:$F,3,0)</f>
        <v>44240</v>
      </c>
      <c r="R355" s="6">
        <v>354</v>
      </c>
    </row>
    <row r="356" spans="1:18" ht="15" customHeight="1" x14ac:dyDescent="0.25">
      <c r="A356" s="4" t="s">
        <v>5</v>
      </c>
      <c r="B356" s="5" t="s">
        <v>319</v>
      </c>
      <c r="C356" s="19" t="e">
        <f>VLOOKUP(B:B,[6]master!$L$1:$U$2065,10,0)</f>
        <v>#N/A</v>
      </c>
      <c r="D356" s="138">
        <v>44238</v>
      </c>
      <c r="E356" s="138"/>
      <c r="F356" s="11" t="s">
        <v>1563</v>
      </c>
      <c r="G356" s="11" t="s">
        <v>689</v>
      </c>
      <c r="H356" s="11" t="s">
        <v>64</v>
      </c>
      <c r="I356" s="4" t="str">
        <f>VLOOKUP(H:H,[7]SUMMARY!B:C,2,0)</f>
        <v>RL</v>
      </c>
      <c r="J356" s="4" t="str">
        <f>VLOOKUP(K:K,[8]MODEL!$C$1:$F$65536,4,0)</f>
        <v>New Creta</v>
      </c>
      <c r="K356" s="11" t="s">
        <v>223</v>
      </c>
      <c r="L356" s="11" t="s">
        <v>20</v>
      </c>
      <c r="M356" s="11" t="s">
        <v>1564</v>
      </c>
      <c r="N356" s="145" t="e">
        <f>VLOOKUP(B:B,[8]master!$L$1:$AA$65535,16,0)</f>
        <v>#N/A</v>
      </c>
      <c r="O356" s="146" t="e">
        <f>VLOOKUP(F:F,'[7]T-RET'!A:B,2,0)</f>
        <v>#N/A</v>
      </c>
      <c r="P356" s="146" t="e">
        <f>VLOOKUP(B:B,[8]master!$L$1:$Y$65535,14,0)</f>
        <v>#N/A</v>
      </c>
      <c r="Q356" s="143" t="e">
        <f>VLOOKUP(B:B,[9]all!$D:$F,3,0)</f>
        <v>#N/A</v>
      </c>
      <c r="R356" s="6">
        <v>355</v>
      </c>
    </row>
    <row r="357" spans="1:18" ht="15" customHeight="1" x14ac:dyDescent="0.25">
      <c r="A357" s="4"/>
      <c r="B357" s="8" t="s">
        <v>1597</v>
      </c>
      <c r="C357" s="19" t="str">
        <f>VLOOKUP(B:B,[6]master!$L$1:$U$2065,10,0)</f>
        <v>02-del</v>
      </c>
      <c r="D357" s="138">
        <v>44238</v>
      </c>
      <c r="E357" s="138">
        <v>44242</v>
      </c>
      <c r="F357" s="11" t="s">
        <v>1555</v>
      </c>
      <c r="G357" s="11" t="s">
        <v>1556</v>
      </c>
      <c r="H357" s="11" t="s">
        <v>92</v>
      </c>
      <c r="I357" s="4" t="str">
        <f>VLOOKUP(H:H,[7]SUMMARY!B:C,2,0)</f>
        <v>ML</v>
      </c>
      <c r="J357" s="4" t="str">
        <f>VLOOKUP(K:K,[8]MODEL!$C$1:$F$65536,4,0)</f>
        <v>Venue</v>
      </c>
      <c r="K357" s="11" t="s">
        <v>117</v>
      </c>
      <c r="L357" s="11" t="s">
        <v>74</v>
      </c>
      <c r="M357" s="11" t="s">
        <v>1554</v>
      </c>
      <c r="N357" s="145">
        <f>VLOOKUP(B:B,[6]master!$L$1:$AA$2596,16,0)</f>
        <v>44253</v>
      </c>
      <c r="O357" s="146">
        <f>VLOOKUP(B:B,[8]master!$L$1:$Z$65535,15,0)</f>
        <v>44249</v>
      </c>
      <c r="P357" s="146">
        <f>VLOOKUP(B:B,[8]master!$L$1:$Y$65535,14,0)</f>
        <v>44256</v>
      </c>
      <c r="Q357" s="143">
        <f>VLOOKUP(B:B,[9]all!$D:$F,3,0)</f>
        <v>44250</v>
      </c>
      <c r="R357" s="6">
        <v>356</v>
      </c>
    </row>
    <row r="358" spans="1:18" ht="15" customHeight="1" x14ac:dyDescent="0.25">
      <c r="A358" s="4"/>
      <c r="B358" s="8" t="s">
        <v>1410</v>
      </c>
      <c r="C358" s="19" t="str">
        <f>VLOOKUP(B:B,[6]master!$L$1:$U$2065,10,0)</f>
        <v>02-del</v>
      </c>
      <c r="D358" s="138">
        <v>44238</v>
      </c>
      <c r="E358" s="138">
        <v>44239</v>
      </c>
      <c r="F358" s="11" t="s">
        <v>1565</v>
      </c>
      <c r="G358" s="11" t="s">
        <v>1566</v>
      </c>
      <c r="H358" s="11" t="s">
        <v>32</v>
      </c>
      <c r="I358" s="4" t="str">
        <f>VLOOKUP(H:H,[7]SUMMARY!B:C,2,0)</f>
        <v>KA</v>
      </c>
      <c r="J358" s="4" t="str">
        <f>VLOOKUP(K:K,[8]MODEL!$C$1:$F$65536,4,0)</f>
        <v>AURA</v>
      </c>
      <c r="K358" s="11" t="s">
        <v>58</v>
      </c>
      <c r="L358" s="11" t="s">
        <v>20</v>
      </c>
      <c r="M358" s="11" t="s">
        <v>1567</v>
      </c>
      <c r="N358" s="145">
        <f>VLOOKUP(B:B,[6]master!$L$1:$AA$2596,16,0)</f>
        <v>44243</v>
      </c>
      <c r="O358" s="146">
        <f>VLOOKUP(B:B,[8]master!$L$1:$Z$65535,15,0)</f>
        <v>44239</v>
      </c>
      <c r="P358" s="146">
        <f>VLOOKUP(B:B,[8]retail!$A$1:$D$843,4,0)</f>
        <v>44244</v>
      </c>
      <c r="Q358" s="143">
        <f>VLOOKUP(B:B,[9]all!$D:$F,3,0)</f>
        <v>44240</v>
      </c>
      <c r="R358" s="6">
        <v>357</v>
      </c>
    </row>
    <row r="359" spans="1:18" ht="15" customHeight="1" x14ac:dyDescent="0.25">
      <c r="A359" s="4" t="s">
        <v>5</v>
      </c>
      <c r="B359" s="129" t="s">
        <v>2863</v>
      </c>
      <c r="C359" s="19" t="str">
        <f>VLOOKUP(B:B,[6]master!$L$1:$U$2065,10,0)</f>
        <v>ALLOT</v>
      </c>
      <c r="D359" s="138">
        <v>44238</v>
      </c>
      <c r="E359" s="138">
        <v>44314</v>
      </c>
      <c r="F359" s="11" t="s">
        <v>1560</v>
      </c>
      <c r="G359" s="11" t="s">
        <v>1561</v>
      </c>
      <c r="H359" s="11" t="s">
        <v>64</v>
      </c>
      <c r="I359" s="4" t="str">
        <f>VLOOKUP(H:H,[7]SUMMARY!B:C,2,0)</f>
        <v>RL</v>
      </c>
      <c r="J359" s="4" t="str">
        <f>VLOOKUP(K:K,[8]MODEL!$C$1:$F$65536,4,0)</f>
        <v>New Creta</v>
      </c>
      <c r="K359" s="11" t="s">
        <v>260</v>
      </c>
      <c r="L359" s="11" t="s">
        <v>11</v>
      </c>
      <c r="M359" s="11" t="s">
        <v>1562</v>
      </c>
      <c r="N359" s="145" t="e">
        <f>VLOOKUP(B:B,[8]master!$L$1:$AA$65535,16,0)</f>
        <v>#N/A</v>
      </c>
      <c r="O359" s="146" t="e">
        <f>VLOOKUP(F:F,'[7]T-RET'!A:B,2,0)</f>
        <v>#N/A</v>
      </c>
      <c r="P359" s="146" t="e">
        <f>VLOOKUP(B:B,[8]master!$L$1:$Y$65535,14,0)</f>
        <v>#N/A</v>
      </c>
      <c r="Q359" s="143" t="e">
        <f>VLOOKUP(B:B,[9]all!$D:$F,3,0)</f>
        <v>#N/A</v>
      </c>
      <c r="R359" s="6">
        <v>358</v>
      </c>
    </row>
    <row r="360" spans="1:18" ht="15" customHeight="1" x14ac:dyDescent="0.25">
      <c r="A360" s="4"/>
      <c r="B360" s="8" t="s">
        <v>1779</v>
      </c>
      <c r="C360" s="19" t="str">
        <f>VLOOKUP(B:B,[6]master!$L$1:$U$2065,10,0)</f>
        <v>03-DEL</v>
      </c>
      <c r="D360" s="138">
        <v>44238</v>
      </c>
      <c r="E360" s="138">
        <v>44250</v>
      </c>
      <c r="F360" s="11" t="s">
        <v>1568</v>
      </c>
      <c r="G360" s="11" t="s">
        <v>1569</v>
      </c>
      <c r="H360" s="11" t="s">
        <v>137</v>
      </c>
      <c r="I360" s="4" t="str">
        <f>VLOOKUP(H:H,[7]SUMMARY!B:C,2,0)</f>
        <v>AK</v>
      </c>
      <c r="J360" s="4" t="str">
        <f>VLOOKUP(K:K,[8]MODEL!$C$1:$F$65536,4,0)</f>
        <v>NIOS</v>
      </c>
      <c r="K360" s="11" t="s">
        <v>51</v>
      </c>
      <c r="L360" s="11" t="s">
        <v>20</v>
      </c>
      <c r="M360" s="11" t="s">
        <v>1570</v>
      </c>
      <c r="N360" s="145">
        <f>VLOOKUP(B:B,[6]master!$L$1:$AA$2596,16,0)</f>
        <v>44257</v>
      </c>
      <c r="O360" s="146">
        <f>VLOOKUP(B:B,[8]master!$L$1:$Z$65535,15,0)</f>
        <v>44254</v>
      </c>
      <c r="P360" s="146">
        <f>VLOOKUP(B:B,[8]master!$L$1:$Y$65535,14,0)</f>
        <v>44256</v>
      </c>
      <c r="Q360" s="143">
        <f>VLOOKUP(B:B,[8]master!$L$1:$AB$65535,17,0)</f>
        <v>44256</v>
      </c>
      <c r="R360" s="6">
        <v>359</v>
      </c>
    </row>
    <row r="361" spans="1:18" ht="15" customHeight="1" x14ac:dyDescent="0.25">
      <c r="A361" s="4" t="s">
        <v>1581</v>
      </c>
      <c r="B361" s="5" t="s">
        <v>630</v>
      </c>
      <c r="C361" s="19" t="s">
        <v>630</v>
      </c>
      <c r="D361" s="138">
        <v>44239</v>
      </c>
      <c r="E361" s="138">
        <v>44259</v>
      </c>
      <c r="F361" s="11" t="s">
        <v>1586</v>
      </c>
      <c r="G361" s="11" t="s">
        <v>1573</v>
      </c>
      <c r="H361" s="11" t="s">
        <v>50</v>
      </c>
      <c r="I361" s="4" t="str">
        <f>VLOOKUP(H:H,[7]SUMMARY!B:C,2,0)</f>
        <v>ML</v>
      </c>
      <c r="J361" s="4" t="str">
        <f>VLOOKUP(K:K,[8]MODEL!$C$1:$F$65536,4,0)</f>
        <v>New Creta</v>
      </c>
      <c r="K361" s="11" t="s">
        <v>396</v>
      </c>
      <c r="L361" s="11" t="s">
        <v>20</v>
      </c>
      <c r="M361" s="11" t="s">
        <v>1572</v>
      </c>
      <c r="N361" s="145" t="s">
        <v>630</v>
      </c>
      <c r="O361" s="146" t="s">
        <v>630</v>
      </c>
      <c r="P361" s="146" t="s">
        <v>630</v>
      </c>
      <c r="Q361" s="143" t="s">
        <v>630</v>
      </c>
      <c r="R361" s="6">
        <v>360</v>
      </c>
    </row>
    <row r="362" spans="1:18" ht="15" customHeight="1" x14ac:dyDescent="0.25">
      <c r="A362" s="4"/>
      <c r="B362" s="8" t="s">
        <v>1591</v>
      </c>
      <c r="C362" s="19" t="str">
        <f>VLOOKUP(B:B,[6]master!$L$1:$U$2065,10,0)</f>
        <v>02-del</v>
      </c>
      <c r="D362" s="138">
        <v>44239</v>
      </c>
      <c r="E362" s="138">
        <v>44239</v>
      </c>
      <c r="F362" s="11" t="s">
        <v>1589</v>
      </c>
      <c r="G362" s="11" t="s">
        <v>1052</v>
      </c>
      <c r="H362" s="11" t="s">
        <v>687</v>
      </c>
      <c r="I362" s="4" t="str">
        <f>VLOOKUP(H:H,[7]SUMMARY!B:C,2,0)</f>
        <v>NB</v>
      </c>
      <c r="J362" s="4" t="str">
        <f>VLOOKUP(K:K,[8]MODEL!$C$1:$F$65536,4,0)</f>
        <v>Venue</v>
      </c>
      <c r="K362" s="11" t="s">
        <v>1306</v>
      </c>
      <c r="L362" s="11" t="s">
        <v>20</v>
      </c>
      <c r="M362" s="11" t="s">
        <v>1590</v>
      </c>
      <c r="N362" s="145">
        <f>VLOOKUP(B:B,[6]master!$L$1:$AA$2596,16,0)</f>
        <v>44246</v>
      </c>
      <c r="O362" s="146">
        <f>VLOOKUP(B:B,[8]master!$L$1:$Z$65535,15,0)</f>
        <v>44243</v>
      </c>
      <c r="P362" s="146">
        <f>VLOOKUP(B:B,[8]retail!$A$1:$D$843,4,0)</f>
        <v>44246</v>
      </c>
      <c r="Q362" s="143">
        <f>VLOOKUP(B:B,[9]all!$D:$F,3,0)</f>
        <v>44244</v>
      </c>
      <c r="R362" s="6">
        <v>361</v>
      </c>
    </row>
    <row r="363" spans="1:18" ht="15" customHeight="1" x14ac:dyDescent="0.25">
      <c r="A363" s="4"/>
      <c r="B363" s="8" t="s">
        <v>2214</v>
      </c>
      <c r="C363" s="19" t="str">
        <f>VLOOKUP(B:B,[6]master!$L$1:$U$2065,10,0)</f>
        <v>03-DEL</v>
      </c>
      <c r="D363" s="138">
        <v>44239</v>
      </c>
      <c r="E363" s="138">
        <v>44275</v>
      </c>
      <c r="F363" s="11" t="s">
        <v>1587</v>
      </c>
      <c r="G363" s="11" t="s">
        <v>1551</v>
      </c>
      <c r="H363" s="11" t="s">
        <v>32</v>
      </c>
      <c r="I363" s="4" t="str">
        <f>VLOOKUP(H:H,[7]SUMMARY!B:C,2,0)</f>
        <v>KA</v>
      </c>
      <c r="J363" s="4" t="str">
        <f>VLOOKUP(K:K,[8]MODEL!$C$1:$F$65536,4,0)</f>
        <v>Venue</v>
      </c>
      <c r="K363" s="11" t="s">
        <v>73</v>
      </c>
      <c r="L363" s="11" t="s">
        <v>438</v>
      </c>
      <c r="M363" s="11" t="s">
        <v>1550</v>
      </c>
      <c r="N363" s="145">
        <f>VLOOKUP(B:B,[6]master!$L$1:$AA$2596,16,0)</f>
        <v>44280</v>
      </c>
      <c r="O363" s="146">
        <f>VLOOKUP(B:B,[8]master!$L$1:$Z$65535,15,0)</f>
        <v>44279</v>
      </c>
      <c r="P363" s="146">
        <f>VLOOKUP(B:B,[8]master!$L$1:$Y$65535,14,0)</f>
        <v>44279</v>
      </c>
      <c r="Q363" s="143">
        <f>VLOOKUP(B:B,[9]all!$D:$F,3,0)</f>
        <v>44279</v>
      </c>
      <c r="R363" s="6">
        <v>362</v>
      </c>
    </row>
    <row r="364" spans="1:18" ht="15" customHeight="1" x14ac:dyDescent="0.25">
      <c r="A364" s="4" t="s">
        <v>1581</v>
      </c>
      <c r="B364" s="5" t="s">
        <v>630</v>
      </c>
      <c r="C364" s="19" t="s">
        <v>630</v>
      </c>
      <c r="D364" s="138">
        <v>44239</v>
      </c>
      <c r="E364" s="138">
        <v>44268</v>
      </c>
      <c r="F364" s="5" t="s">
        <v>1582</v>
      </c>
      <c r="G364" s="5">
        <v>9011555990</v>
      </c>
      <c r="H364" s="5" t="s">
        <v>250</v>
      </c>
      <c r="I364" s="4" t="str">
        <f>VLOOKUP(H:H,[7]SUMMARY!B:C,2,0)</f>
        <v>ML</v>
      </c>
      <c r="J364" s="4" t="str">
        <f>VLOOKUP(K:K,[8]MODEL!$C$1:$F$65536,4,0)</f>
        <v>Xcent</v>
      </c>
      <c r="K364" s="83" t="s">
        <v>161</v>
      </c>
      <c r="L364" s="83" t="s">
        <v>20</v>
      </c>
      <c r="M364" s="104" t="s">
        <v>1583</v>
      </c>
      <c r="N364" s="145" t="s">
        <v>630</v>
      </c>
      <c r="O364" s="146" t="s">
        <v>630</v>
      </c>
      <c r="P364" s="145" t="s">
        <v>630</v>
      </c>
      <c r="Q364" s="145" t="s">
        <v>630</v>
      </c>
      <c r="R364" s="6">
        <v>363</v>
      </c>
    </row>
    <row r="365" spans="1:18" ht="15" customHeight="1" x14ac:dyDescent="0.25">
      <c r="A365" s="4"/>
      <c r="B365" s="11" t="s">
        <v>1755</v>
      </c>
      <c r="C365" s="19" t="str">
        <f>VLOOKUP(B:B,[6]master!$L$1:$U$2065,10,0)</f>
        <v>03-DEL</v>
      </c>
      <c r="D365" s="138">
        <v>44239</v>
      </c>
      <c r="E365" s="138">
        <v>44232</v>
      </c>
      <c r="F365" s="11" t="s">
        <v>1238</v>
      </c>
      <c r="G365" s="11" t="s">
        <v>241</v>
      </c>
      <c r="H365" s="5" t="s">
        <v>175</v>
      </c>
      <c r="I365" s="4" t="str">
        <f>VLOOKUP(H:H,[7]SUMMARY!B:C,2,0)</f>
        <v>NG</v>
      </c>
      <c r="J365" s="4" t="str">
        <f>VLOOKUP(K:K,[8]MODEL!$C$1:$F$65536,4,0)</f>
        <v>NIOS</v>
      </c>
      <c r="K365" s="11" t="s">
        <v>51</v>
      </c>
      <c r="L365" s="11" t="s">
        <v>20</v>
      </c>
      <c r="M365" s="11" t="s">
        <v>1592</v>
      </c>
      <c r="N365" s="145">
        <f>VLOOKUP(B:B,[6]master!$L$1:$AA$2596,16,0)</f>
        <v>44256</v>
      </c>
      <c r="O365" s="146">
        <f>VLOOKUP(B:B,[8]master!$L$1:$Z$65535,15,0)</f>
        <v>44253</v>
      </c>
      <c r="P365" s="146">
        <f>VLOOKUP(B:B,[8]master!$L$1:$Y$65535,14,0)</f>
        <v>44256</v>
      </c>
      <c r="Q365" s="143">
        <f>VLOOKUP(B:B,[8]master!$L$1:$AB$65535,17,0)</f>
        <v>44256</v>
      </c>
      <c r="R365" s="6">
        <v>364</v>
      </c>
    </row>
    <row r="366" spans="1:18" ht="15" customHeight="1" x14ac:dyDescent="0.25">
      <c r="A366" s="4"/>
      <c r="B366" s="8" t="s">
        <v>1598</v>
      </c>
      <c r="C366" s="19" t="str">
        <f>VLOOKUP(B:B,[6]master!$L$1:$U$2065,10,0)</f>
        <v>02-del</v>
      </c>
      <c r="D366" s="138">
        <v>44239</v>
      </c>
      <c r="E366" s="138">
        <v>44242</v>
      </c>
      <c r="F366" s="11" t="s">
        <v>1593</v>
      </c>
      <c r="G366" s="11" t="s">
        <v>1594</v>
      </c>
      <c r="H366" s="5" t="s">
        <v>175</v>
      </c>
      <c r="I366" s="4" t="str">
        <f>VLOOKUP(H:H,[7]SUMMARY!B:C,2,0)</f>
        <v>NG</v>
      </c>
      <c r="J366" s="4" t="str">
        <f>VLOOKUP(K:K,[8]MODEL!$C$1:$F$65536,4,0)</f>
        <v>Venue</v>
      </c>
      <c r="K366" s="11" t="s">
        <v>117</v>
      </c>
      <c r="L366" s="11" t="s">
        <v>20</v>
      </c>
      <c r="M366" s="11" t="s">
        <v>1595</v>
      </c>
      <c r="N366" s="145">
        <f>VLOOKUP(B:B,[6]master!$L$1:$AA$2596,16,0)</f>
        <v>44251</v>
      </c>
      <c r="O366" s="146">
        <f>VLOOKUP(B:B,[8]master!$L$1:$Z$65535,15,0)</f>
        <v>44249</v>
      </c>
      <c r="P366" s="146">
        <f>VLOOKUP(B:B,[8]retail!$A$1:$D$843,4,0)</f>
        <v>44252</v>
      </c>
      <c r="Q366" s="143">
        <f>VLOOKUP(B:B,[9]all!$D:$F,3,0)</f>
        <v>44250</v>
      </c>
      <c r="R366" s="6">
        <v>365</v>
      </c>
    </row>
    <row r="367" spans="1:18" ht="15" customHeight="1" x14ac:dyDescent="0.25">
      <c r="A367" s="4"/>
      <c r="B367" s="83" t="s">
        <v>1584</v>
      </c>
      <c r="C367" s="19" t="str">
        <f>VLOOKUP(B:B,[6]master!$L$1:$U$2065,10,0)</f>
        <v>02-del</v>
      </c>
      <c r="D367" s="138">
        <v>44239</v>
      </c>
      <c r="E367" s="138">
        <v>44239</v>
      </c>
      <c r="F367" s="105" t="s">
        <v>1623</v>
      </c>
      <c r="G367" s="5" t="s">
        <v>597</v>
      </c>
      <c r="H367" s="5" t="s">
        <v>597</v>
      </c>
      <c r="I367" s="4" t="s">
        <v>1585</v>
      </c>
      <c r="J367" s="4" t="str">
        <f>VLOOKUP(K:K,[8]MODEL!$C$1:$F$65536,4,0)</f>
        <v>Xcent</v>
      </c>
      <c r="K367" s="83" t="s">
        <v>161</v>
      </c>
      <c r="L367" s="83" t="s">
        <v>20</v>
      </c>
      <c r="M367" s="5" t="s">
        <v>597</v>
      </c>
      <c r="N367" s="145">
        <f>VLOOKUP(B:B,[6]master!$L$1:$AA$2596,16,0)</f>
        <v>44239</v>
      </c>
      <c r="O367" s="146">
        <f>VLOOKUP(B:B,[8]master!$L$1:$Z$65535,15,0)</f>
        <v>44239</v>
      </c>
      <c r="P367" s="152" t="s">
        <v>597</v>
      </c>
      <c r="Q367" s="152" t="s">
        <v>597</v>
      </c>
      <c r="R367" s="6">
        <v>366</v>
      </c>
    </row>
    <row r="368" spans="1:18" ht="15" customHeight="1" x14ac:dyDescent="0.25">
      <c r="A368" s="4" t="s">
        <v>5</v>
      </c>
      <c r="B368" s="153" t="s">
        <v>319</v>
      </c>
      <c r="C368" s="19" t="e">
        <f>VLOOKUP(B:B,[6]master!$L$1:$U$2065,10,0)</f>
        <v>#N/A</v>
      </c>
      <c r="D368" s="138">
        <v>44240</v>
      </c>
      <c r="E368" s="138">
        <v>44321</v>
      </c>
      <c r="F368" s="11" t="s">
        <v>1599</v>
      </c>
      <c r="G368" s="11" t="s">
        <v>1600</v>
      </c>
      <c r="H368" s="11" t="s">
        <v>37</v>
      </c>
      <c r="I368" s="4" t="str">
        <f>VLOOKUP(H:H,[7]SUMMARY!B:C,2,0)</f>
        <v>KA</v>
      </c>
      <c r="J368" s="4" t="str">
        <f>VLOOKUP(K:K,[8]MODEL!$C$1:$F$65536,4,0)</f>
        <v>New Creta</v>
      </c>
      <c r="K368" s="84" t="s">
        <v>233</v>
      </c>
      <c r="L368" s="11" t="s">
        <v>27</v>
      </c>
      <c r="M368" s="11" t="s">
        <v>1602</v>
      </c>
      <c r="N368" s="145" t="e">
        <f>VLOOKUP(B:B,[8]master!$L$1:$AA$65535,16,0)</f>
        <v>#N/A</v>
      </c>
      <c r="O368" s="146" t="e">
        <f>VLOOKUP(F:F,'[7]T-RET'!A:B,2,0)</f>
        <v>#N/A</v>
      </c>
      <c r="P368" s="146" t="e">
        <f>VLOOKUP(B:B,[8]master!$L$1:$Y$65535,14,0)</f>
        <v>#N/A</v>
      </c>
      <c r="Q368" s="143" t="e">
        <f>VLOOKUP(B:B,[9]all!$D:$F,3,0)</f>
        <v>#N/A</v>
      </c>
      <c r="R368" s="6">
        <v>367</v>
      </c>
    </row>
    <row r="369" spans="1:18" ht="15" customHeight="1" x14ac:dyDescent="0.25">
      <c r="A369" s="4" t="s">
        <v>5</v>
      </c>
      <c r="B369" s="8" t="s">
        <v>319</v>
      </c>
      <c r="C369" s="19" t="e">
        <f>VLOOKUP(B:B,[6]master!$L$1:$U$2065,10,0)</f>
        <v>#N/A</v>
      </c>
      <c r="D369" s="138">
        <v>44240</v>
      </c>
      <c r="E369" s="138"/>
      <c r="F369" s="11" t="s">
        <v>1609</v>
      </c>
      <c r="G369" s="11" t="s">
        <v>1610</v>
      </c>
      <c r="H369" s="11" t="s">
        <v>687</v>
      </c>
      <c r="I369" s="4" t="str">
        <f>VLOOKUP(H:H,[7]SUMMARY!B:C,2,0)</f>
        <v>NB</v>
      </c>
      <c r="J369" s="4" t="str">
        <f>VLOOKUP(K:K,[8]MODEL!$C$1:$F$65536,4,0)</f>
        <v>New Creta</v>
      </c>
      <c r="K369" s="11" t="s">
        <v>26</v>
      </c>
      <c r="L369" s="84" t="s">
        <v>20</v>
      </c>
      <c r="M369" s="11" t="s">
        <v>1611</v>
      </c>
      <c r="N369" s="145" t="e">
        <f>VLOOKUP(B:B,[8]master!$L$1:$AA$65535,16,0)</f>
        <v>#N/A</v>
      </c>
      <c r="O369" s="146" t="e">
        <f>VLOOKUP(F:F,'[7]T-RET'!A:B,2,0)</f>
        <v>#N/A</v>
      </c>
      <c r="P369" s="146" t="e">
        <f>VLOOKUP(B:B,[8]master!$L$1:$Y$65535,14,0)</f>
        <v>#N/A</v>
      </c>
      <c r="Q369" s="143" t="e">
        <f>VLOOKUP(B:B,[9]all!$D:$F,3,0)</f>
        <v>#N/A</v>
      </c>
      <c r="R369" s="6">
        <v>368</v>
      </c>
    </row>
    <row r="370" spans="1:18" ht="15" customHeight="1" x14ac:dyDescent="0.25">
      <c r="A370" s="4" t="s">
        <v>5</v>
      </c>
      <c r="B370" s="5" t="s">
        <v>319</v>
      </c>
      <c r="C370" s="19" t="e">
        <f>VLOOKUP(B:B,[6]master!$L$1:$U$2065,10,0)</f>
        <v>#N/A</v>
      </c>
      <c r="D370" s="138">
        <v>44240</v>
      </c>
      <c r="E370" s="138"/>
      <c r="F370" s="11" t="s">
        <v>1606</v>
      </c>
      <c r="G370" s="11" t="s">
        <v>1607</v>
      </c>
      <c r="H370" s="11" t="s">
        <v>686</v>
      </c>
      <c r="I370" s="4" t="str">
        <f>VLOOKUP(H:H,[7]SUMMARY!B:C,2,0)</f>
        <v>KA</v>
      </c>
      <c r="J370" s="4" t="str">
        <f>VLOOKUP(K:K,[8]MODEL!$C$1:$F$65536,4,0)</f>
        <v>AURA</v>
      </c>
      <c r="K370" s="11" t="s">
        <v>58</v>
      </c>
      <c r="L370" s="11" t="s">
        <v>20</v>
      </c>
      <c r="M370" s="11" t="s">
        <v>1608</v>
      </c>
      <c r="N370" s="145" t="e">
        <f>VLOOKUP(B:B,[8]master!$L$1:$AA$65535,16,0)</f>
        <v>#N/A</v>
      </c>
      <c r="O370" s="146" t="e">
        <f>VLOOKUP(F:F,'[7]T-RET'!A:B,2,0)</f>
        <v>#N/A</v>
      </c>
      <c r="P370" s="146" t="e">
        <f>VLOOKUP(B:B,[8]master!$L$1:$Y$65535,14,0)</f>
        <v>#N/A</v>
      </c>
      <c r="Q370" s="143" t="e">
        <f>VLOOKUP(B:B,[9]all!$D:$F,3,0)</f>
        <v>#N/A</v>
      </c>
      <c r="R370" s="6">
        <v>369</v>
      </c>
    </row>
    <row r="371" spans="1:18" ht="15" customHeight="1" x14ac:dyDescent="0.25">
      <c r="A371" s="4"/>
      <c r="B371" s="11" t="s">
        <v>2229</v>
      </c>
      <c r="C371" s="19" t="str">
        <f>VLOOKUP(B:B,[6]master!$L$1:$U$2065,10,0)</f>
        <v>03-DEL</v>
      </c>
      <c r="D371" s="138">
        <v>44240</v>
      </c>
      <c r="E371" s="138">
        <v>44275</v>
      </c>
      <c r="F371" s="11" t="s">
        <v>1603</v>
      </c>
      <c r="G371" s="11" t="s">
        <v>1604</v>
      </c>
      <c r="H371" s="11" t="s">
        <v>37</v>
      </c>
      <c r="I371" s="4" t="str">
        <f>VLOOKUP(H:H,[7]SUMMARY!B:C,2,0)</f>
        <v>KA</v>
      </c>
      <c r="J371" s="4" t="str">
        <f>VLOOKUP(K:K,[8]MODEL!$C$1:$F$65536,4,0)</f>
        <v>AURA</v>
      </c>
      <c r="K371" s="11" t="s">
        <v>58</v>
      </c>
      <c r="L371" s="11" t="s">
        <v>20</v>
      </c>
      <c r="M371" s="11" t="s">
        <v>1605</v>
      </c>
      <c r="N371" s="145">
        <f>VLOOKUP(B:B,[6]master!$L$1:$AA$2596,16,0)</f>
        <v>44285</v>
      </c>
      <c r="O371" s="146">
        <f>VLOOKUP(B:B,[8]master!$L$1:$Z$65535,15,0)</f>
        <v>44280</v>
      </c>
      <c r="P371" s="146">
        <f>VLOOKUP(B:B,[8]master!$L$1:$Y$65535,14,0)</f>
        <v>44280</v>
      </c>
      <c r="Q371" s="143">
        <f>VLOOKUP(B:B,[9]all!$D:$F,3,0)</f>
        <v>44280</v>
      </c>
      <c r="R371" s="6">
        <v>370</v>
      </c>
    </row>
    <row r="372" spans="1:18" ht="15" customHeight="1" x14ac:dyDescent="0.25">
      <c r="A372" s="4"/>
      <c r="B372" s="5" t="s">
        <v>1848</v>
      </c>
      <c r="C372" s="19" t="str">
        <f>VLOOKUP(B:B,[6]master!$L$1:$U$2065,10,0)</f>
        <v>03-DEL</v>
      </c>
      <c r="D372" s="138">
        <v>44240</v>
      </c>
      <c r="E372" s="138">
        <v>44256</v>
      </c>
      <c r="F372" s="11" t="s">
        <v>1612</v>
      </c>
      <c r="G372" s="11" t="s">
        <v>1613</v>
      </c>
      <c r="H372" s="11" t="s">
        <v>92</v>
      </c>
      <c r="I372" s="4" t="str">
        <f>VLOOKUP(H:H,[7]SUMMARY!B:C,2,0)</f>
        <v>ML</v>
      </c>
      <c r="J372" s="4" t="str">
        <f>VLOOKUP(K:K,[8]MODEL!$C$1:$F$65536,4,0)</f>
        <v>All New i20</v>
      </c>
      <c r="K372" s="11" t="s">
        <v>185</v>
      </c>
      <c r="L372" s="11" t="s">
        <v>20</v>
      </c>
      <c r="M372" s="11" t="s">
        <v>1614</v>
      </c>
      <c r="N372" s="145">
        <f>VLOOKUP(B:B,[6]master!$L$1:$AA$2596,16,0)</f>
        <v>44260</v>
      </c>
      <c r="O372" s="146">
        <f>VLOOKUP(B:B,[8]master!$L$1:$Z$65535,15,0)</f>
        <v>44258</v>
      </c>
      <c r="P372" s="146">
        <f>VLOOKUP(B:B,[8]master!$L$1:$Y$65535,14,0)</f>
        <v>44260</v>
      </c>
      <c r="Q372" s="143" t="s">
        <v>1685</v>
      </c>
      <c r="R372" s="6">
        <v>371</v>
      </c>
    </row>
    <row r="373" spans="1:18" ht="15" customHeight="1" x14ac:dyDescent="0.25">
      <c r="A373" s="4" t="s">
        <v>5</v>
      </c>
      <c r="B373" s="8" t="s">
        <v>2550</v>
      </c>
      <c r="C373" s="19" t="str">
        <f>VLOOKUP(B:B,[6]master!$L$1:$U$2065,10,0)</f>
        <v>04-DEL</v>
      </c>
      <c r="D373" s="138">
        <v>44242</v>
      </c>
      <c r="E373" s="138">
        <v>44298</v>
      </c>
      <c r="F373" s="11" t="s">
        <v>1617</v>
      </c>
      <c r="G373" s="11" t="s">
        <v>1644</v>
      </c>
      <c r="H373" s="11" t="s">
        <v>725</v>
      </c>
      <c r="I373" s="4" t="str">
        <f>VLOOKUP(H:H,[7]SUMMARY!B:C,2,0)</f>
        <v>NB</v>
      </c>
      <c r="J373" s="4" t="str">
        <f>VLOOKUP(K:K,[8]MODEL!$C$1:$F$65536,4,0)</f>
        <v>AURA</v>
      </c>
      <c r="K373" s="11" t="s">
        <v>58</v>
      </c>
      <c r="L373" s="84" t="s">
        <v>87</v>
      </c>
      <c r="M373" s="11" t="s">
        <v>1645</v>
      </c>
      <c r="N373" s="145">
        <f>VLOOKUP(B:B,[6]master!$L$1:$AA$2596,16,0)</f>
        <v>44300</v>
      </c>
      <c r="O373" s="146">
        <f>VLOOKUP(F:F,'[7]T-RET'!A:B,2,0)</f>
        <v>44300</v>
      </c>
      <c r="P373" s="146" t="str">
        <f>VLOOKUP(B:B,[8]master!$L$1:$Y$65535,14,0)</f>
        <v>14/04/2021</v>
      </c>
      <c r="Q373" s="143" t="e">
        <f>VLOOKUP(B:B,[9]all!$D:$F,3,0)</f>
        <v>#N/A</v>
      </c>
      <c r="R373" s="6">
        <v>372</v>
      </c>
    </row>
    <row r="374" spans="1:18" ht="15" customHeight="1" x14ac:dyDescent="0.25">
      <c r="A374" s="4" t="s">
        <v>5</v>
      </c>
      <c r="B374" s="5" t="s">
        <v>319</v>
      </c>
      <c r="C374" s="19" t="e">
        <f>VLOOKUP(B:B,[6]master!$L$1:$U$2065,10,0)</f>
        <v>#N/A</v>
      </c>
      <c r="D374" s="138">
        <v>44242</v>
      </c>
      <c r="E374" s="138"/>
      <c r="F374" s="11" t="s">
        <v>1641</v>
      </c>
      <c r="G374" s="11" t="s">
        <v>1642</v>
      </c>
      <c r="H374" s="11" t="s">
        <v>687</v>
      </c>
      <c r="I374" s="4" t="str">
        <f>VLOOKUP(H:H,[7]SUMMARY!B:C,2,0)</f>
        <v>NB</v>
      </c>
      <c r="J374" s="4" t="str">
        <f>VLOOKUP(K:K,[8]MODEL!$C$1:$F$65536,4,0)</f>
        <v>New Creta</v>
      </c>
      <c r="K374" s="11" t="s">
        <v>233</v>
      </c>
      <c r="L374" s="11" t="s">
        <v>20</v>
      </c>
      <c r="M374" s="11" t="s">
        <v>1643</v>
      </c>
      <c r="N374" s="145" t="e">
        <f>VLOOKUP(B:B,[8]master!$L$1:$AA$65535,16,0)</f>
        <v>#N/A</v>
      </c>
      <c r="O374" s="146" t="e">
        <f>VLOOKUP(F:F,'[7]T-RET'!A:B,2,0)</f>
        <v>#N/A</v>
      </c>
      <c r="P374" s="146" t="e">
        <f>VLOOKUP(B:B,[8]master!$L$1:$Y$65535,14,0)</f>
        <v>#N/A</v>
      </c>
      <c r="Q374" s="143" t="e">
        <f>VLOOKUP(B:B,[9]all!$D:$F,3,0)</f>
        <v>#N/A</v>
      </c>
      <c r="R374" s="6">
        <v>373</v>
      </c>
    </row>
    <row r="375" spans="1:18" ht="15" customHeight="1" x14ac:dyDescent="0.25">
      <c r="A375" s="4" t="s">
        <v>1581</v>
      </c>
      <c r="B375" s="129" t="s">
        <v>630</v>
      </c>
      <c r="C375" s="19" t="s">
        <v>630</v>
      </c>
      <c r="D375" s="138">
        <v>44242</v>
      </c>
      <c r="E375" s="138">
        <v>44327</v>
      </c>
      <c r="F375" s="11" t="s">
        <v>1615</v>
      </c>
      <c r="G375" s="11" t="s">
        <v>1650</v>
      </c>
      <c r="H375" s="11" t="s">
        <v>16</v>
      </c>
      <c r="I375" s="4" t="str">
        <f>VLOOKUP(H:H,[7]SUMMARY!B:C,2,0)</f>
        <v>AK</v>
      </c>
      <c r="J375" s="4" t="str">
        <f>VLOOKUP(K:K,[8]MODEL!$C$1:$F$65536,4,0)</f>
        <v>NIOS</v>
      </c>
      <c r="K375" s="11" t="s">
        <v>51</v>
      </c>
      <c r="L375" s="11" t="s">
        <v>52</v>
      </c>
      <c r="M375" s="11" t="s">
        <v>1651</v>
      </c>
      <c r="N375" s="149" t="s">
        <v>630</v>
      </c>
      <c r="O375" s="146" t="s">
        <v>630</v>
      </c>
      <c r="P375" s="146" t="s">
        <v>630</v>
      </c>
      <c r="Q375" s="148" t="s">
        <v>630</v>
      </c>
      <c r="R375" s="6">
        <v>374</v>
      </c>
    </row>
    <row r="376" spans="1:18" ht="15" customHeight="1" x14ac:dyDescent="0.25">
      <c r="A376" s="4" t="s">
        <v>5</v>
      </c>
      <c r="B376" s="8" t="s">
        <v>2859</v>
      </c>
      <c r="C376" s="19" t="e">
        <f>VLOOKUP(B:B,[6]master!$L$1:$U$2065,10,0)</f>
        <v>#N/A</v>
      </c>
      <c r="D376" s="138">
        <v>44242</v>
      </c>
      <c r="E376" s="138">
        <v>44309</v>
      </c>
      <c r="F376" s="11" t="s">
        <v>1654</v>
      </c>
      <c r="G376" s="11" t="s">
        <v>1655</v>
      </c>
      <c r="H376" s="11" t="s">
        <v>137</v>
      </c>
      <c r="I376" s="4" t="str">
        <f>VLOOKUP(H:H,[7]SUMMARY!B:C,2,0)</f>
        <v>AK</v>
      </c>
      <c r="J376" s="4" t="str">
        <f>VLOOKUP(K:K,[8]MODEL!$C$1:$F$65536,4,0)</f>
        <v>Venue</v>
      </c>
      <c r="K376" s="11" t="s">
        <v>73</v>
      </c>
      <c r="L376" s="11" t="s">
        <v>74</v>
      </c>
      <c r="M376" s="11" t="s">
        <v>1656</v>
      </c>
      <c r="N376" s="145" t="e">
        <f>VLOOKUP(B:B,[8]master!$L$1:$AA$65535,16,0)</f>
        <v>#N/A</v>
      </c>
      <c r="O376" s="146" t="e">
        <f>VLOOKUP(F:F,'[7]T-RET'!A:B,2,0)</f>
        <v>#N/A</v>
      </c>
      <c r="P376" s="146" t="e">
        <f>VLOOKUP(B:B,[8]master!$L$1:$Y$65535,14,0)</f>
        <v>#N/A</v>
      </c>
      <c r="Q376" s="143" t="e">
        <f>VLOOKUP(B:B,[9]all!$D:$F,3,0)</f>
        <v>#N/A</v>
      </c>
      <c r="R376" s="6">
        <v>375</v>
      </c>
    </row>
    <row r="377" spans="1:18" ht="15" customHeight="1" x14ac:dyDescent="0.25">
      <c r="A377" s="4"/>
      <c r="B377" s="8" t="s">
        <v>2023</v>
      </c>
      <c r="C377" s="19" t="str">
        <f>VLOOKUP(B:B,[6]master!$L$1:$U$2065,10,0)</f>
        <v>03-DEL</v>
      </c>
      <c r="D377" s="138">
        <v>44242</v>
      </c>
      <c r="E377" s="138">
        <v>44265</v>
      </c>
      <c r="F377" s="11" t="s">
        <v>1618</v>
      </c>
      <c r="G377" s="11" t="s">
        <v>1633</v>
      </c>
      <c r="H377" s="11" t="s">
        <v>57</v>
      </c>
      <c r="I377" s="4" t="str">
        <f>VLOOKUP(H:H,[7]SUMMARY!B:C,2,0)</f>
        <v>NG</v>
      </c>
      <c r="J377" s="4" t="str">
        <f>VLOOKUP(K:K,[8]MODEL!$C$1:$F$65536,4,0)</f>
        <v>New Creta</v>
      </c>
      <c r="K377" s="11" t="s">
        <v>138</v>
      </c>
      <c r="L377" s="11" t="s">
        <v>354</v>
      </c>
      <c r="M377" s="11" t="s">
        <v>1634</v>
      </c>
      <c r="N377" s="145">
        <f>VLOOKUP(B:B,[6]master!$L$1:$AA$2596,16,0)</f>
        <v>44273</v>
      </c>
      <c r="O377" s="146">
        <f>VLOOKUP(B:B,[8]master!$L$1:$Z$65535,15,0)</f>
        <v>44268</v>
      </c>
      <c r="P377" s="146">
        <f>VLOOKUP(B:B,[8]master!$L$1:$Y$65535,14,0)</f>
        <v>44271</v>
      </c>
      <c r="Q377" s="143">
        <f>VLOOKUP(B:B,[9]all!$D:$F,3,0)</f>
        <v>44271</v>
      </c>
      <c r="R377" s="6">
        <v>376</v>
      </c>
    </row>
    <row r="378" spans="1:18" ht="15" customHeight="1" x14ac:dyDescent="0.25">
      <c r="A378" s="4" t="s">
        <v>5</v>
      </c>
      <c r="B378" s="9" t="s">
        <v>319</v>
      </c>
      <c r="C378" s="19" t="e">
        <f>VLOOKUP(B:B,[6]master!$L$1:$U$2065,10,0)</f>
        <v>#N/A</v>
      </c>
      <c r="D378" s="138">
        <v>44242</v>
      </c>
      <c r="E378" s="138">
        <v>44295</v>
      </c>
      <c r="F378" s="11" t="s">
        <v>1621</v>
      </c>
      <c r="G378" s="11" t="s">
        <v>1652</v>
      </c>
      <c r="H378" s="11" t="s">
        <v>9</v>
      </c>
      <c r="I378" s="4" t="str">
        <f>VLOOKUP(H:H,[7]SUMMARY!B:C,2,0)</f>
        <v>NG</v>
      </c>
      <c r="J378" s="4" t="str">
        <f>VLOOKUP(K:K,[8]MODEL!$C$1:$F$65536,4,0)</f>
        <v>AURA</v>
      </c>
      <c r="K378" s="11" t="s">
        <v>58</v>
      </c>
      <c r="L378" s="11" t="s">
        <v>59</v>
      </c>
      <c r="M378" s="11" t="s">
        <v>1653</v>
      </c>
      <c r="N378" s="145" t="e">
        <f>VLOOKUP(B:B,[8]master!$L$1:$AA$65535,16,0)</f>
        <v>#N/A</v>
      </c>
      <c r="O378" s="146" t="e">
        <f>VLOOKUP(F:F,'[7]T-RET'!A:B,2,0)</f>
        <v>#N/A</v>
      </c>
      <c r="P378" s="146" t="e">
        <f>VLOOKUP(B:B,[8]master!$L$1:$Y$65535,14,0)</f>
        <v>#N/A</v>
      </c>
      <c r="Q378" s="143" t="e">
        <f>VLOOKUP(B:B,[9]all!$D:$F,3,0)</f>
        <v>#N/A</v>
      </c>
      <c r="R378" s="6">
        <v>377</v>
      </c>
    </row>
    <row r="379" spans="1:18" ht="15" customHeight="1" x14ac:dyDescent="0.25">
      <c r="A379" s="4"/>
      <c r="B379" s="8" t="s">
        <v>2157</v>
      </c>
      <c r="C379" s="19" t="str">
        <f>VLOOKUP(B:B,[6]master!$L$1:$U$2065,10,0)</f>
        <v>03-DEL</v>
      </c>
      <c r="D379" s="138">
        <v>44242</v>
      </c>
      <c r="E379" s="138">
        <v>44271</v>
      </c>
      <c r="F379" s="11" t="s">
        <v>1657</v>
      </c>
      <c r="G379" s="11" t="s">
        <v>1658</v>
      </c>
      <c r="H379" s="11" t="s">
        <v>37</v>
      </c>
      <c r="I379" s="4" t="str">
        <f>VLOOKUP(H:H,[7]SUMMARY!B:C,2,0)</f>
        <v>KA</v>
      </c>
      <c r="J379" s="4" t="str">
        <f>VLOOKUP(K:K,[8]MODEL!$C$1:$F$65536,4,0)</f>
        <v>All New i20</v>
      </c>
      <c r="K379" s="11" t="s">
        <v>370</v>
      </c>
      <c r="L379" s="11" t="s">
        <v>40</v>
      </c>
      <c r="M379" s="11" t="s">
        <v>1659</v>
      </c>
      <c r="N379" s="145">
        <f>VLOOKUP(B:B,[6]master!$L$1:$AA$2596,16,0)</f>
        <v>44280</v>
      </c>
      <c r="O379" s="146">
        <f>VLOOKUP(B:B,[8]master!$L$1:$Z$65535,15,0)</f>
        <v>44274</v>
      </c>
      <c r="P379" s="146">
        <f>VLOOKUP(B:B,[8]master!$L$1:$Y$65535,14,0)</f>
        <v>44279</v>
      </c>
      <c r="Q379" s="143" t="s">
        <v>1685</v>
      </c>
      <c r="R379" s="6">
        <v>378</v>
      </c>
    </row>
    <row r="380" spans="1:18" ht="15" customHeight="1" x14ac:dyDescent="0.25">
      <c r="A380" s="4" t="s">
        <v>5</v>
      </c>
      <c r="B380" s="8" t="s">
        <v>2483</v>
      </c>
      <c r="C380" s="19" t="str">
        <f>VLOOKUP(B:B,[6]master!$L$1:$U$2065,10,0)</f>
        <v>04-DEL</v>
      </c>
      <c r="D380" s="138">
        <v>44242</v>
      </c>
      <c r="E380" s="138">
        <v>44291</v>
      </c>
      <c r="F380" s="11" t="s">
        <v>1638</v>
      </c>
      <c r="G380" s="11" t="s">
        <v>1639</v>
      </c>
      <c r="H380" s="11" t="s">
        <v>127</v>
      </c>
      <c r="I380" s="4" t="str">
        <f>VLOOKUP(H:H,[7]SUMMARY!B:C,2,0)</f>
        <v>AK</v>
      </c>
      <c r="J380" s="4" t="str">
        <f>VLOOKUP(K:K,[8]MODEL!$C$1:$F$65536,4,0)</f>
        <v>Venue</v>
      </c>
      <c r="K380" s="11" t="s">
        <v>73</v>
      </c>
      <c r="L380" s="11" t="s">
        <v>20</v>
      </c>
      <c r="M380" s="11" t="s">
        <v>1640</v>
      </c>
      <c r="N380" s="145">
        <f>VLOOKUP(B:B,[8]master!$L$1:$AA$65535,16,0)</f>
        <v>44299</v>
      </c>
      <c r="O380" s="146">
        <f>VLOOKUP(F:F,'[7]T-RET'!A:B,2,0)</f>
        <v>44298</v>
      </c>
      <c r="P380" s="146">
        <f>VLOOKUP(B:B,[8]master!$L$1:$Y$65535,14,0)</f>
        <v>44299</v>
      </c>
      <c r="Q380" s="143" t="e">
        <f>VLOOKUP(B:B,[9]all!$D:$F,3,0)</f>
        <v>#N/A</v>
      </c>
      <c r="R380" s="6">
        <v>379</v>
      </c>
    </row>
    <row r="381" spans="1:18" ht="15" customHeight="1" x14ac:dyDescent="0.25">
      <c r="A381" s="4"/>
      <c r="B381" s="8" t="s">
        <v>2025</v>
      </c>
      <c r="C381" s="19" t="str">
        <f>VLOOKUP(B:B,[6]master!$L$1:$U$2065,10,0)</f>
        <v>BBND</v>
      </c>
      <c r="D381" s="138">
        <v>44242</v>
      </c>
      <c r="E381" s="138">
        <v>44265</v>
      </c>
      <c r="F381" s="115" t="s">
        <v>1635</v>
      </c>
      <c r="G381" s="11" t="s">
        <v>1636</v>
      </c>
      <c r="H381" s="11" t="s">
        <v>127</v>
      </c>
      <c r="I381" s="4" t="str">
        <f>VLOOKUP(H:H,[7]SUMMARY!B:C,2,0)</f>
        <v>AK</v>
      </c>
      <c r="J381" s="4" t="str">
        <f>VLOOKUP(K:K,[8]MODEL!$C$1:$F$65536,4,0)</f>
        <v>NIOS</v>
      </c>
      <c r="K381" s="11" t="s">
        <v>420</v>
      </c>
      <c r="L381" s="11" t="s">
        <v>27</v>
      </c>
      <c r="M381" s="11" t="s">
        <v>1637</v>
      </c>
      <c r="N381" s="145">
        <f>VLOOKUP(B:B,[6]master!$L$1:$AA$2596,16,0)</f>
        <v>0</v>
      </c>
      <c r="O381" s="146">
        <f>VLOOKUP(B:B,[8]master!$L$1:$Z$65535,15,0)</f>
        <v>44272</v>
      </c>
      <c r="P381" s="146">
        <f>VLOOKUP(B:B,[8]master!$L$1:$Y$65535,14,0)</f>
        <v>44273</v>
      </c>
      <c r="Q381" s="143">
        <f>VLOOKUP(B:B,[9]all!$D:$F,3,0)</f>
        <v>44274</v>
      </c>
      <c r="R381" s="6">
        <v>380</v>
      </c>
    </row>
    <row r="382" spans="1:18" ht="15" customHeight="1" x14ac:dyDescent="0.25">
      <c r="A382" s="4" t="s">
        <v>5</v>
      </c>
      <c r="B382" s="9" t="s">
        <v>2864</v>
      </c>
      <c r="C382" s="19" t="str">
        <f>VLOOKUP(B:B,[6]master!$L$1:$U$2065,10,0)</f>
        <v>ALLOT</v>
      </c>
      <c r="D382" s="138">
        <v>44242</v>
      </c>
      <c r="E382" s="138">
        <v>44341</v>
      </c>
      <c r="F382" s="11" t="s">
        <v>1660</v>
      </c>
      <c r="G382" s="11" t="s">
        <v>1661</v>
      </c>
      <c r="H382" s="11" t="s">
        <v>37</v>
      </c>
      <c r="I382" s="4" t="str">
        <f>VLOOKUP(H:H,[7]SUMMARY!B:C,2,0)</f>
        <v>KA</v>
      </c>
      <c r="J382" s="4" t="str">
        <f>VLOOKUP(K:K,[8]MODEL!$C$1:$F$65536,4,0)</f>
        <v>New Creta</v>
      </c>
      <c r="K382" s="11" t="s">
        <v>391</v>
      </c>
      <c r="L382" s="11" t="s">
        <v>87</v>
      </c>
      <c r="M382" s="11" t="s">
        <v>1662</v>
      </c>
      <c r="N382" s="145" t="e">
        <f>VLOOKUP(B:B,[8]master!$L$1:$AA$65535,16,0)</f>
        <v>#N/A</v>
      </c>
      <c r="O382" s="146" t="e">
        <f>VLOOKUP(F:F,'[7]T-RET'!A:B,2,0)</f>
        <v>#N/A</v>
      </c>
      <c r="P382" s="146" t="e">
        <f>VLOOKUP(B:B,[8]master!$L$1:$Y$65535,14,0)</f>
        <v>#N/A</v>
      </c>
      <c r="Q382" s="143" t="e">
        <f>VLOOKUP(B:B,[9]all!$D:$F,3,0)</f>
        <v>#N/A</v>
      </c>
      <c r="R382" s="6">
        <v>381</v>
      </c>
    </row>
    <row r="383" spans="1:18" ht="15" customHeight="1" x14ac:dyDescent="0.25">
      <c r="A383" s="4"/>
      <c r="B383" s="83" t="s">
        <v>1442</v>
      </c>
      <c r="C383" s="19" t="str">
        <f>VLOOKUP(B:B,[6]master!$L$1:$U$2065,10,0)</f>
        <v>02-del</v>
      </c>
      <c r="D383" s="138">
        <v>44242</v>
      </c>
      <c r="E383" s="138">
        <v>44249</v>
      </c>
      <c r="F383" s="11" t="s">
        <v>1646</v>
      </c>
      <c r="G383" s="11" t="s">
        <v>1647</v>
      </c>
      <c r="H383" s="11" t="s">
        <v>16</v>
      </c>
      <c r="I383" s="4" t="str">
        <f>VLOOKUP(H:H,[7]SUMMARY!B:C,2,0)</f>
        <v>AK</v>
      </c>
      <c r="J383" s="4" t="str">
        <f>VLOOKUP(K:K,[8]MODEL!$C$1:$F$65536,4,0)</f>
        <v>All New i20</v>
      </c>
      <c r="K383" s="11" t="s">
        <v>39</v>
      </c>
      <c r="L383" s="11" t="s">
        <v>40</v>
      </c>
      <c r="M383" s="11" t="s">
        <v>1649</v>
      </c>
      <c r="N383" s="145">
        <f>VLOOKUP(B:B,[6]master!$L$1:$AA$2596,16,0)</f>
        <v>44252</v>
      </c>
      <c r="O383" s="146">
        <f>VLOOKUP(B:B,[8]master!$L$1:$Z$65535,15,0)</f>
        <v>44249</v>
      </c>
      <c r="P383" s="146">
        <f>VLOOKUP(B:B,[8]retail!$A$1:$D$843,4,0)</f>
        <v>44249</v>
      </c>
      <c r="Q383" s="143" t="str">
        <f>VLOOKUP(B:B,[8]master!$L$1:$AB$65535,17,0)</f>
        <v>by party</v>
      </c>
      <c r="R383" s="6">
        <v>382</v>
      </c>
    </row>
    <row r="384" spans="1:18" ht="15" customHeight="1" x14ac:dyDescent="0.25">
      <c r="A384" s="4"/>
      <c r="B384" s="8" t="s">
        <v>2194</v>
      </c>
      <c r="C384" s="19" t="str">
        <f>VLOOKUP(B:B,[6]master!$L$1:$U$2065,10,0)</f>
        <v>03-DEL</v>
      </c>
      <c r="D384" s="138">
        <v>44243</v>
      </c>
      <c r="E384" s="138">
        <v>44274</v>
      </c>
      <c r="F384" s="11" t="s">
        <v>1675</v>
      </c>
      <c r="G384" s="11" t="s">
        <v>1553</v>
      </c>
      <c r="H384" s="11" t="s">
        <v>25</v>
      </c>
      <c r="I384" s="4" t="str">
        <f>VLOOKUP(H:H,[7]SUMMARY!B:C,2,0)</f>
        <v>ML</v>
      </c>
      <c r="J384" s="4" t="str">
        <f>VLOOKUP(K:K,[8]MODEL!$C$1:$F$65536,4,0)</f>
        <v>New Creta</v>
      </c>
      <c r="K384" s="11" t="s">
        <v>486</v>
      </c>
      <c r="L384" s="11" t="s">
        <v>20</v>
      </c>
      <c r="M384" s="11" t="s">
        <v>1552</v>
      </c>
      <c r="N384" s="145">
        <f>VLOOKUP(B:B,[6]master!$L$1:$AA$2596,16,0)</f>
        <v>44283</v>
      </c>
      <c r="O384" s="146">
        <f>VLOOKUP(B:B,[8]master!$L$1:$Z$65535,15,0)</f>
        <v>44279</v>
      </c>
      <c r="P384" s="146">
        <f>VLOOKUP(B:B,[8]master!$L$1:$Y$65535,14,0)</f>
        <v>44279</v>
      </c>
      <c r="Q384" s="143">
        <f>VLOOKUP(B:B,[9]all!$D:$F,3,0)</f>
        <v>44279</v>
      </c>
      <c r="R384" s="6">
        <v>383</v>
      </c>
    </row>
    <row r="385" spans="1:18" ht="15" customHeight="1" x14ac:dyDescent="0.25">
      <c r="A385" s="4" t="s">
        <v>5</v>
      </c>
      <c r="B385" s="8" t="s">
        <v>1883</v>
      </c>
      <c r="C385" s="19" t="e">
        <f>VLOOKUP(B:B,[6]master!$L$1:$U$2065,10,0)</f>
        <v>#N/A</v>
      </c>
      <c r="D385" s="138">
        <v>44243</v>
      </c>
      <c r="E385" s="138">
        <v>44264</v>
      </c>
      <c r="F385" s="11" t="s">
        <v>1676</v>
      </c>
      <c r="G385" s="11" t="s">
        <v>1677</v>
      </c>
      <c r="H385" s="11" t="s">
        <v>102</v>
      </c>
      <c r="I385" s="4" t="str">
        <f>VLOOKUP(H:H,[7]SUMMARY!B:C,2,0)</f>
        <v>AK</v>
      </c>
      <c r="J385" s="4" t="str">
        <f>VLOOKUP(K:K,[8]MODEL!$C$1:$F$65536,4,0)</f>
        <v>Venue</v>
      </c>
      <c r="K385" s="11" t="s">
        <v>46</v>
      </c>
      <c r="L385" s="11" t="s">
        <v>20</v>
      </c>
      <c r="M385" s="11" t="s">
        <v>1678</v>
      </c>
      <c r="N385" s="145" t="e">
        <f>VLOOKUP(B:B,[8]master!$L$1:$AA$65535,16,0)</f>
        <v>#N/A</v>
      </c>
      <c r="O385" s="146" t="e">
        <f>VLOOKUP(F:F,'[7]T-RET'!A:B,2,0)</f>
        <v>#N/A</v>
      </c>
      <c r="P385" s="146" t="e">
        <f>VLOOKUP(B:B,[8]master!$L$1:$Y$65535,14,0)</f>
        <v>#N/A</v>
      </c>
      <c r="Q385" s="143" t="e">
        <f>VLOOKUP(B:B,[9]all!$D:$F,3,0)</f>
        <v>#N/A</v>
      </c>
      <c r="R385" s="6">
        <v>384</v>
      </c>
    </row>
    <row r="386" spans="1:18" ht="15" customHeight="1" x14ac:dyDescent="0.25">
      <c r="A386" s="4" t="s">
        <v>2017</v>
      </c>
      <c r="B386" s="9" t="s">
        <v>630</v>
      </c>
      <c r="C386" s="19" t="s">
        <v>630</v>
      </c>
      <c r="D386" s="138">
        <v>44244</v>
      </c>
      <c r="E386" s="138">
        <v>44259</v>
      </c>
      <c r="F386" s="11" t="s">
        <v>1686</v>
      </c>
      <c r="G386" s="11" t="s">
        <v>1670</v>
      </c>
      <c r="H386" s="5" t="s">
        <v>686</v>
      </c>
      <c r="I386" s="4" t="str">
        <f>VLOOKUP(H:H,[7]SUMMARY!B:C,2,0)</f>
        <v>KA</v>
      </c>
      <c r="J386" s="4" t="str">
        <f>VLOOKUP(K:K,[8]MODEL!$C$1:$F$65536,4,0)</f>
        <v>NIOS</v>
      </c>
      <c r="K386" s="11" t="s">
        <v>97</v>
      </c>
      <c r="L386" s="11" t="s">
        <v>27</v>
      </c>
      <c r="M386" s="11" t="s">
        <v>1669</v>
      </c>
      <c r="N386" s="145" t="s">
        <v>630</v>
      </c>
      <c r="O386" s="146" t="s">
        <v>630</v>
      </c>
      <c r="P386" s="146" t="s">
        <v>630</v>
      </c>
      <c r="Q386" s="143" t="s">
        <v>630</v>
      </c>
      <c r="R386" s="6">
        <v>385</v>
      </c>
    </row>
    <row r="387" spans="1:18" ht="15" customHeight="1" x14ac:dyDescent="0.25">
      <c r="A387" s="4"/>
      <c r="B387" s="11" t="s">
        <v>2286</v>
      </c>
      <c r="C387" s="19" t="str">
        <f>VLOOKUP(B:B,[6]master!$L$1:$U$2065,10,0)</f>
        <v>04-DEL</v>
      </c>
      <c r="D387" s="138">
        <v>44244</v>
      </c>
      <c r="E387" s="138">
        <v>44278</v>
      </c>
      <c r="F387" s="11" t="s">
        <v>1688</v>
      </c>
      <c r="G387" s="11" t="s">
        <v>1689</v>
      </c>
      <c r="H387" s="11" t="s">
        <v>687</v>
      </c>
      <c r="I387" s="4" t="str">
        <f>VLOOKUP(H:H,[7]SUMMARY!B:C,2,0)</f>
        <v>NB</v>
      </c>
      <c r="J387" s="4" t="str">
        <f>VLOOKUP(K:K,[8]MODEL!$C$1:$F$65536,4,0)</f>
        <v>Venue</v>
      </c>
      <c r="K387" s="11" t="s">
        <v>193</v>
      </c>
      <c r="L387" s="11" t="s">
        <v>74</v>
      </c>
      <c r="M387" s="11" t="s">
        <v>1687</v>
      </c>
      <c r="N387" s="145">
        <f>VLOOKUP(B:B,[8]master!$L$1:$AA$65535,16,0)</f>
        <v>44299</v>
      </c>
      <c r="O387" s="146">
        <f>VLOOKUP(B:B,[8]master!$L$1:$Z$65535,15,0)</f>
        <v>44281</v>
      </c>
      <c r="P387" s="146">
        <f>VLOOKUP(B:B,[8]master!$L$1:$Y$65535,14,0)</f>
        <v>44285</v>
      </c>
      <c r="Q387" s="143">
        <f>VLOOKUP(B:B,[9]all!$D:$F,3,0)</f>
        <v>44285</v>
      </c>
      <c r="R387" s="6">
        <v>386</v>
      </c>
    </row>
    <row r="388" spans="1:18" ht="15" customHeight="1" x14ac:dyDescent="0.25">
      <c r="A388" s="4" t="s">
        <v>5</v>
      </c>
      <c r="B388" s="8" t="s">
        <v>1883</v>
      </c>
      <c r="C388" s="19" t="e">
        <f>VLOOKUP(B:B,[6]master!$L$1:$U$2065,10,0)</f>
        <v>#N/A</v>
      </c>
      <c r="D388" s="138">
        <v>44244</v>
      </c>
      <c r="E388" s="138">
        <v>44289</v>
      </c>
      <c r="F388" s="11" t="s">
        <v>1691</v>
      </c>
      <c r="G388" s="11" t="s">
        <v>1692</v>
      </c>
      <c r="H388" s="11" t="s">
        <v>57</v>
      </c>
      <c r="I388" s="4" t="str">
        <f>VLOOKUP(H:H,[7]SUMMARY!B:C,2,0)</f>
        <v>NG</v>
      </c>
      <c r="J388" s="4" t="str">
        <f>VLOOKUP(K:K,[8]MODEL!$C$1:$F$65536,4,0)</f>
        <v>New Creta</v>
      </c>
      <c r="K388" s="11" t="s">
        <v>138</v>
      </c>
      <c r="L388" s="11" t="s">
        <v>20</v>
      </c>
      <c r="M388" s="11" t="s">
        <v>1690</v>
      </c>
      <c r="N388" s="145" t="e">
        <f>VLOOKUP(B:B,[8]master!$L$1:$AA$65535,16,0)</f>
        <v>#N/A</v>
      </c>
      <c r="O388" s="146" t="e">
        <f>VLOOKUP(F:F,'[7]T-RET'!A:B,2,0)</f>
        <v>#N/A</v>
      </c>
      <c r="P388" s="146" t="e">
        <f>VLOOKUP(B:B,[8]master!$L$1:$Y$65535,14,0)</f>
        <v>#N/A</v>
      </c>
      <c r="Q388" s="143" t="e">
        <f>VLOOKUP(B:B,[9]all!$D:$F,3,0)</f>
        <v>#N/A</v>
      </c>
      <c r="R388" s="6">
        <v>387</v>
      </c>
    </row>
    <row r="389" spans="1:18" ht="15" customHeight="1" x14ac:dyDescent="0.25">
      <c r="A389" s="4"/>
      <c r="B389" s="9" t="s">
        <v>1696</v>
      </c>
      <c r="C389" s="19" t="str">
        <f>VLOOKUP(B:B,[6]master!$L$1:$U$2065,10,0)</f>
        <v>02-del</v>
      </c>
      <c r="D389" s="138">
        <v>44244</v>
      </c>
      <c r="E389" s="138">
        <v>44245</v>
      </c>
      <c r="F389" s="11" t="s">
        <v>1695</v>
      </c>
      <c r="G389" s="11" t="s">
        <v>1694</v>
      </c>
      <c r="H389" s="11" t="s">
        <v>82</v>
      </c>
      <c r="I389" s="4" t="str">
        <f>VLOOKUP(H:H,[7]SUMMARY!B:C,2,0)</f>
        <v>KA</v>
      </c>
      <c r="J389" s="4" t="str">
        <f>VLOOKUP(K:K,[8]MODEL!$C$1:$F$65536,4,0)</f>
        <v>All New i20</v>
      </c>
      <c r="K389" s="11" t="s">
        <v>937</v>
      </c>
      <c r="L389" s="11" t="s">
        <v>20</v>
      </c>
      <c r="M389" s="11" t="s">
        <v>1693</v>
      </c>
      <c r="N389" s="145">
        <f>VLOOKUP(B:B,[6]master!$L$1:$AA$2596,16,0)</f>
        <v>44251</v>
      </c>
      <c r="O389" s="146">
        <f>VLOOKUP(B:B,[8]master!$L$1:$Z$65535,15,0)</f>
        <v>44249</v>
      </c>
      <c r="P389" s="146">
        <f>VLOOKUP(B:B,[8]master!$L$1:$Y$65535,14,0)</f>
        <v>44183</v>
      </c>
      <c r="Q389" s="143">
        <f>VLOOKUP(B:B,[9]all!$D:$F,3,0)</f>
        <v>44249</v>
      </c>
      <c r="R389" s="6">
        <v>388</v>
      </c>
    </row>
    <row r="390" spans="1:18" ht="15" customHeight="1" x14ac:dyDescent="0.25">
      <c r="A390" s="4" t="s">
        <v>5</v>
      </c>
      <c r="B390" s="8" t="s">
        <v>2474</v>
      </c>
      <c r="C390" s="19" t="str">
        <f>VLOOKUP(B:B,[6]master!$L$1:$U$2065,10,0)</f>
        <v>04-DEL</v>
      </c>
      <c r="D390" s="138">
        <v>44245</v>
      </c>
      <c r="E390" s="138">
        <v>44289</v>
      </c>
      <c r="F390" s="84" t="s">
        <v>2568</v>
      </c>
      <c r="G390" s="11" t="s">
        <v>1697</v>
      </c>
      <c r="H390" s="11" t="s">
        <v>32</v>
      </c>
      <c r="I390" s="4" t="str">
        <f>VLOOKUP(H:H,[7]SUMMARY!B:C,2,0)</f>
        <v>KA</v>
      </c>
      <c r="J390" s="4" t="str">
        <f>VLOOKUP(K:K,[8]MODEL!$C$1:$F$65536,4,0)</f>
        <v>New Creta</v>
      </c>
      <c r="K390" s="11" t="s">
        <v>340</v>
      </c>
      <c r="L390" s="11" t="s">
        <v>20</v>
      </c>
      <c r="M390" s="11" t="s">
        <v>1698</v>
      </c>
      <c r="N390" s="145">
        <f>VLOOKUP(B:B,[6]master!$L$1:$AA$2596,16,0)</f>
        <v>44306</v>
      </c>
      <c r="O390" s="146">
        <f>VLOOKUP(F:F,'[7]T-RET'!A:B,2,0)</f>
        <v>44300</v>
      </c>
      <c r="P390" s="146" t="e">
        <f>VLOOKUP(B:B,[8]master!$L$1:$Y$65535,14,0)</f>
        <v>#N/A</v>
      </c>
      <c r="Q390" s="143" t="e">
        <f>VLOOKUP(B:B,[9]all!$D:$F,3,0)</f>
        <v>#N/A</v>
      </c>
      <c r="R390" s="6">
        <v>389</v>
      </c>
    </row>
    <row r="391" spans="1:18" ht="15" customHeight="1" x14ac:dyDescent="0.25">
      <c r="A391" s="4"/>
      <c r="B391" s="5" t="s">
        <v>1712</v>
      </c>
      <c r="C391" s="19" t="str">
        <f>VLOOKUP(B:B,[6]master!$L$1:$U$2065,10,0)</f>
        <v>02-del</v>
      </c>
      <c r="D391" s="138">
        <v>44245</v>
      </c>
      <c r="E391" s="138">
        <v>44247</v>
      </c>
      <c r="F391" s="11" t="s">
        <v>1699</v>
      </c>
      <c r="G391" s="11" t="s">
        <v>1700</v>
      </c>
      <c r="H391" s="11" t="s">
        <v>32</v>
      </c>
      <c r="I391" s="4" t="str">
        <f>VLOOKUP(H:H,[7]SUMMARY!B:C,2,0)</f>
        <v>KA</v>
      </c>
      <c r="J391" s="4" t="str">
        <f>VLOOKUP(K:K,[8]MODEL!$C$1:$F$65536,4,0)</f>
        <v>New Creta</v>
      </c>
      <c r="K391" s="11" t="s">
        <v>138</v>
      </c>
      <c r="L391" s="11" t="s">
        <v>20</v>
      </c>
      <c r="M391" s="11" t="s">
        <v>1701</v>
      </c>
      <c r="N391" s="145">
        <f>VLOOKUP(B:B,[6]master!$L$1:$AA$2596,16,0)</f>
        <v>44252</v>
      </c>
      <c r="O391" s="146">
        <f>VLOOKUP(B:B,[8]master!$L$1:$Z$65535,15,0)</f>
        <v>44248</v>
      </c>
      <c r="P391" s="146">
        <f>VLOOKUP(B:B,[8]retail!$A$1:$D$843,4,0)</f>
        <v>44252</v>
      </c>
      <c r="Q391" s="143">
        <f>VLOOKUP(B:B,[9]all!$D:$F,3,0)</f>
        <v>44249</v>
      </c>
      <c r="R391" s="6">
        <v>390</v>
      </c>
    </row>
    <row r="392" spans="1:18" ht="15" customHeight="1" x14ac:dyDescent="0.25">
      <c r="A392" s="4"/>
      <c r="B392" s="8" t="s">
        <v>1723</v>
      </c>
      <c r="C392" s="19" t="str">
        <f>VLOOKUP(B:B,[6]master!$L$1:$U$2065,10,0)</f>
        <v>03-DEL</v>
      </c>
      <c r="D392" s="138">
        <v>44246</v>
      </c>
      <c r="E392" s="138">
        <v>44249</v>
      </c>
      <c r="F392" s="11" t="s">
        <v>1707</v>
      </c>
      <c r="G392" s="11" t="s">
        <v>1708</v>
      </c>
      <c r="H392" s="11" t="s">
        <v>250</v>
      </c>
      <c r="I392" s="4" t="str">
        <f>VLOOKUP(H:H,[7]SUMMARY!B:C,2,0)</f>
        <v>ML</v>
      </c>
      <c r="J392" s="4" t="str">
        <f>VLOOKUP(K:K,[8]MODEL!$C$1:$F$65536,4,0)</f>
        <v>Venue</v>
      </c>
      <c r="K392" s="11" t="s">
        <v>46</v>
      </c>
      <c r="L392" s="11" t="s">
        <v>27</v>
      </c>
      <c r="M392" s="11" t="s">
        <v>1706</v>
      </c>
      <c r="N392" s="145">
        <f>VLOOKUP(B:B,[6]master!$L$1:$AA$2596,16,0)</f>
        <v>44261</v>
      </c>
      <c r="O392" s="146">
        <f>VLOOKUP(B:B,[8]master!$L$1:$Z$65535,15,0)</f>
        <v>44254</v>
      </c>
      <c r="P392" s="146">
        <f>VLOOKUP(B:B,[8]master!$L$1:$Y$65535,14,0)</f>
        <v>44257</v>
      </c>
      <c r="Q392" s="143">
        <f>VLOOKUP(B:B,[8]master!$L$1:$AB$65535,17,0)</f>
        <v>44257</v>
      </c>
      <c r="R392" s="6">
        <v>391</v>
      </c>
    </row>
    <row r="393" spans="1:18" ht="15" customHeight="1" x14ac:dyDescent="0.25">
      <c r="A393" s="4"/>
      <c r="B393" s="5" t="s">
        <v>1862</v>
      </c>
      <c r="C393" s="19" t="str">
        <f>VLOOKUP(B:B,[6]master!$L$1:$U$2065,10,0)</f>
        <v>03-DEL</v>
      </c>
      <c r="D393" s="138">
        <v>44246</v>
      </c>
      <c r="E393" s="138">
        <v>44259</v>
      </c>
      <c r="F393" s="11" t="s">
        <v>1704</v>
      </c>
      <c r="G393" s="11" t="s">
        <v>1705</v>
      </c>
      <c r="H393" s="11" t="s">
        <v>32</v>
      </c>
      <c r="I393" s="4" t="str">
        <f>VLOOKUP(H:H,[7]SUMMARY!B:C,2,0)</f>
        <v>KA</v>
      </c>
      <c r="J393" s="4" t="str">
        <f>VLOOKUP(K:K,[8]MODEL!$C$1:$F$65536,4,0)</f>
        <v>NIOS</v>
      </c>
      <c r="K393" s="11" t="s">
        <v>51</v>
      </c>
      <c r="L393" s="11" t="s">
        <v>52</v>
      </c>
      <c r="M393" s="11" t="s">
        <v>1703</v>
      </c>
      <c r="N393" s="145">
        <f>VLOOKUP(B:B,[6]master!$L$1:$AA$2596,16,0)</f>
        <v>44266</v>
      </c>
      <c r="O393" s="146">
        <f>VLOOKUP(B:B,[8]master!$L$1:$Z$65535,15,0)</f>
        <v>44261</v>
      </c>
      <c r="P393" s="146">
        <f>VLOOKUP(B:B,[8]master!$L$1:$Y$65535,14,0)</f>
        <v>44264</v>
      </c>
      <c r="Q393" s="143">
        <f>VLOOKUP(B:B,[9]all!$D:$F,3,0)</f>
        <v>44263</v>
      </c>
      <c r="R393" s="6">
        <v>392</v>
      </c>
    </row>
    <row r="394" spans="1:18" ht="15" customHeight="1" x14ac:dyDescent="0.25">
      <c r="A394" s="4"/>
      <c r="B394" s="5" t="s">
        <v>2001</v>
      </c>
      <c r="C394" s="19" t="str">
        <f>VLOOKUP(B:B,[6]master!$L$1:$U$2065,10,0)</f>
        <v>03-DEL</v>
      </c>
      <c r="D394" s="138">
        <v>44246</v>
      </c>
      <c r="E394" s="138">
        <v>44267</v>
      </c>
      <c r="F394" s="11" t="s">
        <v>1710</v>
      </c>
      <c r="G394" s="11" t="s">
        <v>1711</v>
      </c>
      <c r="H394" s="11" t="s">
        <v>16</v>
      </c>
      <c r="I394" s="4" t="str">
        <f>VLOOKUP(H:H,[7]SUMMARY!B:C,2,0)</f>
        <v>AK</v>
      </c>
      <c r="J394" s="4" t="str">
        <f>VLOOKUP(K:K,[8]MODEL!$C$1:$F$65536,4,0)</f>
        <v>New Creta</v>
      </c>
      <c r="K394" s="11" t="s">
        <v>223</v>
      </c>
      <c r="L394" s="11" t="s">
        <v>20</v>
      </c>
      <c r="M394" s="11" t="s">
        <v>1709</v>
      </c>
      <c r="N394" s="145">
        <f>VLOOKUP(B:B,[6]master!$L$1:$AA$2596,16,0)</f>
        <v>44269</v>
      </c>
      <c r="O394" s="146">
        <f>VLOOKUP(B:B,[8]master!$L$1:$Z$65535,15,0)</f>
        <v>44267</v>
      </c>
      <c r="P394" s="146">
        <f>VLOOKUP(B:B,[8]master!$L$1:$Y$65535,14,0)</f>
        <v>44267</v>
      </c>
      <c r="Q394" s="143" t="s">
        <v>1685</v>
      </c>
      <c r="R394" s="6">
        <v>393</v>
      </c>
    </row>
    <row r="395" spans="1:18" ht="15" customHeight="1" x14ac:dyDescent="0.25">
      <c r="A395" s="4"/>
      <c r="B395" s="9" t="s">
        <v>2173</v>
      </c>
      <c r="C395" s="19" t="str">
        <f>VLOOKUP(B:B,[6]master!$L$1:$U$2065,10,0)</f>
        <v>04-DEL</v>
      </c>
      <c r="D395" s="138">
        <v>44247</v>
      </c>
      <c r="E395" s="138">
        <v>44281</v>
      </c>
      <c r="F395" s="115" t="s">
        <v>1713</v>
      </c>
      <c r="G395" s="11" t="s">
        <v>1620</v>
      </c>
      <c r="H395" s="11" t="s">
        <v>116</v>
      </c>
      <c r="I395" s="4" t="str">
        <f>VLOOKUP(H:H,[7]SUMMARY!B:C,2,0)</f>
        <v>NB</v>
      </c>
      <c r="J395" s="4" t="str">
        <f>VLOOKUP(K:K,[8]MODEL!$C$1:$F$65536,4,0)</f>
        <v>NIOS</v>
      </c>
      <c r="K395" s="11" t="s">
        <v>420</v>
      </c>
      <c r="L395" s="11" t="s">
        <v>52</v>
      </c>
      <c r="M395" s="11" t="s">
        <v>1619</v>
      </c>
      <c r="N395" s="145">
        <f>VLOOKUP(B:B,[8]master!$L$1:$AA$65535,16,0)</f>
        <v>44291</v>
      </c>
      <c r="O395" s="146">
        <f>VLOOKUP(B:B,[8]master!$L$1:$Z$65535,15,0)</f>
        <v>44282</v>
      </c>
      <c r="P395" s="146">
        <f>VLOOKUP(B:B,[8]master!$L$1:$Y$65535,14,0)</f>
        <v>44281</v>
      </c>
      <c r="Q395" s="143" t="s">
        <v>1685</v>
      </c>
      <c r="R395" s="6">
        <v>394</v>
      </c>
    </row>
    <row r="396" spans="1:18" ht="15" customHeight="1" x14ac:dyDescent="0.25">
      <c r="A396" s="4"/>
      <c r="B396" s="5" t="s">
        <v>2000</v>
      </c>
      <c r="C396" s="19" t="str">
        <f>VLOOKUP(B:B,[6]master!$L$1:$U$2065,10,0)</f>
        <v>03-DEL</v>
      </c>
      <c r="D396" s="138">
        <v>44247</v>
      </c>
      <c r="E396" s="138">
        <v>44267</v>
      </c>
      <c r="F396" s="11" t="s">
        <v>1714</v>
      </c>
      <c r="G396" s="11" t="s">
        <v>1715</v>
      </c>
      <c r="H396" s="11" t="s">
        <v>32</v>
      </c>
      <c r="I396" s="4" t="str">
        <f>VLOOKUP(H:H,[7]SUMMARY!B:C,2,0)</f>
        <v>KA</v>
      </c>
      <c r="J396" s="4" t="str">
        <f>VLOOKUP(K:K,[8]MODEL!$C$1:$F$65536,4,0)</f>
        <v>New Creta</v>
      </c>
      <c r="K396" s="11" t="s">
        <v>19</v>
      </c>
      <c r="L396" s="11" t="s">
        <v>20</v>
      </c>
      <c r="M396" s="11" t="s">
        <v>1716</v>
      </c>
      <c r="N396" s="145">
        <f>VLOOKUP(B:B,[6]master!$L$1:$AA$2596,16,0)</f>
        <v>44270</v>
      </c>
      <c r="O396" s="146">
        <f>VLOOKUP(B:B,[8]master!$L$1:$Z$65535,15,0)</f>
        <v>44267</v>
      </c>
      <c r="P396" s="146">
        <f>VLOOKUP(B:B,[8]master!$L$1:$Y$65535,14,0)</f>
        <v>44267</v>
      </c>
      <c r="Q396" s="143">
        <f>VLOOKUP(B:B,[9]all!$D:$F,3,0)</f>
        <v>44267</v>
      </c>
      <c r="R396" s="6">
        <v>395</v>
      </c>
    </row>
    <row r="397" spans="1:18" ht="15" customHeight="1" x14ac:dyDescent="0.25">
      <c r="A397" s="4"/>
      <c r="B397" s="5" t="s">
        <v>1574</v>
      </c>
      <c r="C397" s="19" t="str">
        <f>VLOOKUP(B:B,[6]master!$L$1:$U$2065,10,0)</f>
        <v>02-del</v>
      </c>
      <c r="D397" s="138">
        <v>44247</v>
      </c>
      <c r="E397" s="138">
        <v>44249</v>
      </c>
      <c r="F397" s="11" t="s">
        <v>1720</v>
      </c>
      <c r="G397" s="11" t="s">
        <v>1721</v>
      </c>
      <c r="H397" s="11" t="s">
        <v>102</v>
      </c>
      <c r="I397" s="4" t="str">
        <f>VLOOKUP(H:H,[7]SUMMARY!B:C,2,0)</f>
        <v>AK</v>
      </c>
      <c r="J397" s="4" t="str">
        <f>VLOOKUP(K:K,[8]MODEL!$C$1:$F$65536,4,0)</f>
        <v>New Creta</v>
      </c>
      <c r="K397" s="11" t="s">
        <v>385</v>
      </c>
      <c r="L397" s="11" t="s">
        <v>20</v>
      </c>
      <c r="M397" s="11" t="s">
        <v>1722</v>
      </c>
      <c r="N397" s="145">
        <f>VLOOKUP(B:B,[6]master!$L$1:$AA$2596,16,0)</f>
        <v>44251</v>
      </c>
      <c r="O397" s="146">
        <f>VLOOKUP(B:B,[8]master!$L$1:$Z$65535,15,0)</f>
        <v>44249</v>
      </c>
      <c r="P397" s="146">
        <f>VLOOKUP(B:B,[8]retail!$A$1:$D$843,4,0)</f>
        <v>44252</v>
      </c>
      <c r="Q397" s="143" t="str">
        <f>VLOOKUP(B:B,[8]master!$L$1:$AB$65535,17,0)</f>
        <v>by party</v>
      </c>
      <c r="R397" s="6">
        <v>396</v>
      </c>
    </row>
    <row r="398" spans="1:18" ht="15" customHeight="1" x14ac:dyDescent="0.25">
      <c r="A398" s="4" t="s">
        <v>5</v>
      </c>
      <c r="B398" s="9" t="s">
        <v>2543</v>
      </c>
      <c r="C398" s="19" t="str">
        <f>VLOOKUP(B:B,[6]master!$L$1:$U$2065,10,0)</f>
        <v>CURRENT</v>
      </c>
      <c r="D398" s="138">
        <v>44247</v>
      </c>
      <c r="E398" s="138">
        <v>44295</v>
      </c>
      <c r="F398" s="11" t="s">
        <v>1717</v>
      </c>
      <c r="G398" s="11" t="s">
        <v>1718</v>
      </c>
      <c r="H398" s="11" t="s">
        <v>92</v>
      </c>
      <c r="I398" s="4" t="str">
        <f>VLOOKUP(H:H,[7]SUMMARY!B:C,2,0)</f>
        <v>ML</v>
      </c>
      <c r="J398" s="4" t="str">
        <f>VLOOKUP(K:K,[8]MODEL!$C$1:$F$65536,4,0)</f>
        <v>New Creta</v>
      </c>
      <c r="K398" s="11" t="s">
        <v>640</v>
      </c>
      <c r="L398" s="11" t="s">
        <v>392</v>
      </c>
      <c r="M398" s="11" t="s">
        <v>1719</v>
      </c>
      <c r="N398" s="145">
        <f>VLOOKUP(B:B,[6]master!$L$1:$AA$2596,16,0)</f>
        <v>44335</v>
      </c>
      <c r="O398" s="146">
        <f>VLOOKUP(F:F,'[7]T-RET'!A:B,2,0)</f>
        <v>44302</v>
      </c>
      <c r="P398" s="146" t="str">
        <f>VLOOKUP(B:B,[8]master!$L$1:$Y$65535,14,0)</f>
        <v>14/04/2021</v>
      </c>
      <c r="Q398" s="143" t="e">
        <f>VLOOKUP(B:B,[9]all!$D:$F,3,0)</f>
        <v>#N/A</v>
      </c>
      <c r="R398" s="6">
        <v>397</v>
      </c>
    </row>
    <row r="399" spans="1:18" ht="15" customHeight="1" x14ac:dyDescent="0.25">
      <c r="A399" s="4" t="s">
        <v>5</v>
      </c>
      <c r="B399" s="11" t="s">
        <v>2865</v>
      </c>
      <c r="C399" s="19" t="str">
        <f>VLOOKUP(B:B,[6]master!$L$1:$U$2065,10,0)</f>
        <v>CURRENT</v>
      </c>
      <c r="D399" s="138">
        <v>44249</v>
      </c>
      <c r="E399" s="138">
        <v>44313</v>
      </c>
      <c r="F399" s="11" t="s">
        <v>1756</v>
      </c>
      <c r="G399" s="11" t="s">
        <v>1757</v>
      </c>
      <c r="H399" s="11" t="s">
        <v>50</v>
      </c>
      <c r="I399" s="4" t="str">
        <f>VLOOKUP(H:H,[7]SUMMARY!B:C,2,0)</f>
        <v>ML</v>
      </c>
      <c r="J399" s="4" t="str">
        <f>VLOOKUP(K:K,[8]MODEL!$C$1:$F$65536,4,0)</f>
        <v>AURA</v>
      </c>
      <c r="K399" s="11" t="s">
        <v>58</v>
      </c>
      <c r="L399" s="11" t="s">
        <v>20</v>
      </c>
      <c r="M399" s="11" t="s">
        <v>1758</v>
      </c>
      <c r="N399" s="145" t="e">
        <f>VLOOKUP(B:B,[8]master!$L$1:$AA$65535,16,0)</f>
        <v>#N/A</v>
      </c>
      <c r="O399" s="146">
        <f>VLOOKUP(F:F,'[7]T-RET'!A:B,2,0)</f>
        <v>44328</v>
      </c>
      <c r="P399" s="146" t="e">
        <f>VLOOKUP(B:B,[8]master!$L$1:$Y$65535,14,0)</f>
        <v>#N/A</v>
      </c>
      <c r="Q399" s="143" t="e">
        <f>VLOOKUP(B:B,[9]all!$D:$F,3,0)</f>
        <v>#N/A</v>
      </c>
      <c r="R399" s="6">
        <v>398</v>
      </c>
    </row>
    <row r="400" spans="1:18" ht="15" customHeight="1" x14ac:dyDescent="0.25">
      <c r="A400" s="4" t="s">
        <v>5</v>
      </c>
      <c r="B400" s="11" t="s">
        <v>2519</v>
      </c>
      <c r="C400" s="19" t="str">
        <f>VLOOKUP(B:B,[6]master!$L$1:$U$2065,10,0)</f>
        <v>BBND</v>
      </c>
      <c r="D400" s="138">
        <v>44249</v>
      </c>
      <c r="E400" s="138">
        <v>44294</v>
      </c>
      <c r="F400" s="115" t="s">
        <v>1753</v>
      </c>
      <c r="G400" s="11" t="s">
        <v>1730</v>
      </c>
      <c r="H400" s="11" t="s">
        <v>25</v>
      </c>
      <c r="I400" s="4" t="str">
        <f>VLOOKUP(H:H,[7]SUMMARY!B:C,2,0)</f>
        <v>ML</v>
      </c>
      <c r="J400" s="4" t="str">
        <f>VLOOKUP(K:K,[8]MODEL!$C$1:$F$65536,4,0)</f>
        <v>NIOS</v>
      </c>
      <c r="K400" s="11" t="s">
        <v>420</v>
      </c>
      <c r="L400" s="11" t="s">
        <v>27</v>
      </c>
      <c r="M400" s="11" t="s">
        <v>1729</v>
      </c>
      <c r="N400" s="145">
        <f>VLOOKUP(B:B,[6]master!$L$1:$AA$2596,16,0)</f>
        <v>0</v>
      </c>
      <c r="O400" s="146">
        <f>VLOOKUP(F:F,'[7]T-RET'!A:B,2,0)</f>
        <v>44300</v>
      </c>
      <c r="P400" s="146" t="str">
        <f>VLOOKUP(B:B,[8]master!$L$1:$Y$65535,14,0)</f>
        <v>14/04/2021</v>
      </c>
      <c r="Q400" s="143" t="e">
        <f>VLOOKUP(B:B,[9]all!$D:$F,3,0)</f>
        <v>#N/A</v>
      </c>
      <c r="R400" s="6">
        <v>399</v>
      </c>
    </row>
    <row r="401" spans="1:18" ht="15" customHeight="1" x14ac:dyDescent="0.25">
      <c r="A401" s="4" t="s">
        <v>5</v>
      </c>
      <c r="B401" s="5" t="s">
        <v>319</v>
      </c>
      <c r="C401" s="19" t="e">
        <f>VLOOKUP(B:B,[6]master!$L$1:$U$2065,10,0)</f>
        <v>#N/A</v>
      </c>
      <c r="D401" s="138">
        <v>44249</v>
      </c>
      <c r="E401" s="138"/>
      <c r="F401" s="11" t="s">
        <v>1732</v>
      </c>
      <c r="G401" s="11" t="s">
        <v>1733</v>
      </c>
      <c r="H401" s="11" t="s">
        <v>127</v>
      </c>
      <c r="I401" s="4" t="str">
        <f>VLOOKUP(H:H,[7]SUMMARY!B:C,2,0)</f>
        <v>AK</v>
      </c>
      <c r="J401" s="4" t="str">
        <f>VLOOKUP(K:K,[8]MODEL!$C$1:$F$65536,4,0)</f>
        <v>New Creta</v>
      </c>
      <c r="K401" s="10" t="s">
        <v>26</v>
      </c>
      <c r="L401" s="84" t="s">
        <v>11</v>
      </c>
      <c r="M401" s="11" t="s">
        <v>1731</v>
      </c>
      <c r="N401" s="145" t="e">
        <f>VLOOKUP(B:B,[8]master!$L$1:$AA$65535,16,0)</f>
        <v>#N/A</v>
      </c>
      <c r="O401" s="146" t="e">
        <f>VLOOKUP(F:F,'[7]T-RET'!A:B,2,0)</f>
        <v>#N/A</v>
      </c>
      <c r="P401" s="146" t="e">
        <f>VLOOKUP(B:B,[8]master!$L$1:$Y$65535,14,0)</f>
        <v>#N/A</v>
      </c>
      <c r="Q401" s="143" t="e">
        <f>VLOOKUP(B:B,[9]all!$D:$F,3,0)</f>
        <v>#N/A</v>
      </c>
      <c r="R401" s="6">
        <v>400</v>
      </c>
    </row>
    <row r="402" spans="1:18" ht="15" customHeight="1" x14ac:dyDescent="0.25">
      <c r="A402" s="4"/>
      <c r="B402" s="8" t="s">
        <v>2081</v>
      </c>
      <c r="C402" s="19" t="str">
        <f>VLOOKUP(B:B,[6]master!$L$1:$U$2065,10,0)</f>
        <v>03-DEL</v>
      </c>
      <c r="D402" s="138">
        <v>44249</v>
      </c>
      <c r="E402" s="138">
        <v>44268</v>
      </c>
      <c r="F402" s="11" t="s">
        <v>1744</v>
      </c>
      <c r="G402" s="11" t="s">
        <v>1745</v>
      </c>
      <c r="H402" s="11" t="s">
        <v>686</v>
      </c>
      <c r="I402" s="4" t="str">
        <f>VLOOKUP(H:H,[7]SUMMARY!B:C,2,0)</f>
        <v>KA</v>
      </c>
      <c r="J402" s="4" t="str">
        <f>VLOOKUP(K:K,[8]MODEL!$C$1:$F$65536,4,0)</f>
        <v>SANTRO</v>
      </c>
      <c r="K402" s="11" t="s">
        <v>176</v>
      </c>
      <c r="L402" s="11" t="s">
        <v>438</v>
      </c>
      <c r="M402" s="11" t="s">
        <v>1746</v>
      </c>
      <c r="N402" s="145">
        <f>VLOOKUP(B:B,[6]master!$L$1:$AA$2596,16,0)</f>
        <v>44283</v>
      </c>
      <c r="O402" s="146">
        <f>VLOOKUP(B:B,[8]master!$L$1:$Z$65535,15,0)</f>
        <v>44275</v>
      </c>
      <c r="P402" s="146">
        <f>VLOOKUP(B:B,[8]master!$L$1:$Y$65535,14,0)</f>
        <v>44273</v>
      </c>
      <c r="Q402" s="143">
        <f>VLOOKUP(B:B,[9]all!$D:$F,3,0)</f>
        <v>44275</v>
      </c>
      <c r="R402" s="6">
        <v>401</v>
      </c>
    </row>
    <row r="403" spans="1:18" ht="15" customHeight="1" x14ac:dyDescent="0.25">
      <c r="A403" s="4" t="s">
        <v>5</v>
      </c>
      <c r="B403" s="9" t="s">
        <v>2506</v>
      </c>
      <c r="C403" s="19" t="str">
        <f>VLOOKUP(B:B,[6]master!$L$1:$U$2065,10,0)</f>
        <v>04-DEL</v>
      </c>
      <c r="D403" s="138">
        <v>44249</v>
      </c>
      <c r="E403" s="138">
        <v>44295</v>
      </c>
      <c r="F403" s="11" t="s">
        <v>1747</v>
      </c>
      <c r="G403" s="11" t="s">
        <v>1748</v>
      </c>
      <c r="H403" s="11" t="s">
        <v>132</v>
      </c>
      <c r="I403" s="4" t="str">
        <f>VLOOKUP(H:H,[7]SUMMARY!B:C,2,0)</f>
        <v>RL</v>
      </c>
      <c r="J403" s="4" t="str">
        <f>VLOOKUP(K:K,[8]MODEL!$C$1:$F$65536,4,0)</f>
        <v>AURA</v>
      </c>
      <c r="K403" s="11" t="s">
        <v>58</v>
      </c>
      <c r="L403" s="11" t="s">
        <v>59</v>
      </c>
      <c r="M403" s="11" t="s">
        <v>1749</v>
      </c>
      <c r="N403" s="145">
        <f>VLOOKUP(B:B,[8]master!$L$1:$AA$65535,16,0)</f>
        <v>44299</v>
      </c>
      <c r="O403" s="146">
        <f>VLOOKUP(F:F,'[7]T-RET'!A:B,2,0)</f>
        <v>44298</v>
      </c>
      <c r="P403" s="146">
        <f>VLOOKUP(B:B,[8]master!$L$1:$Y$65535,14,0)</f>
        <v>44299</v>
      </c>
      <c r="Q403" s="143" t="e">
        <f>VLOOKUP(B:B,[9]all!$D:$F,3,0)</f>
        <v>#N/A</v>
      </c>
      <c r="R403" s="6">
        <v>402</v>
      </c>
    </row>
    <row r="404" spans="1:18" ht="15" customHeight="1" x14ac:dyDescent="0.25">
      <c r="A404" s="4" t="s">
        <v>1581</v>
      </c>
      <c r="B404" s="8" t="s">
        <v>2227</v>
      </c>
      <c r="C404" s="19" t="s">
        <v>630</v>
      </c>
      <c r="D404" s="138">
        <v>44249</v>
      </c>
      <c r="E404" s="138">
        <v>44275</v>
      </c>
      <c r="F404" s="11" t="s">
        <v>1767</v>
      </c>
      <c r="G404" s="11" t="s">
        <v>1768</v>
      </c>
      <c r="H404" s="11" t="s">
        <v>37</v>
      </c>
      <c r="I404" s="4" t="str">
        <f>VLOOKUP(H:H,[7]SUMMARY!B:C,2,0)</f>
        <v>KA</v>
      </c>
      <c r="J404" s="4" t="str">
        <f>VLOOKUP(K:K,[8]MODEL!$C$1:$F$65536,4,0)</f>
        <v>NIOS</v>
      </c>
      <c r="K404" s="11" t="s">
        <v>51</v>
      </c>
      <c r="L404" s="11" t="s">
        <v>27</v>
      </c>
      <c r="M404" s="11" t="s">
        <v>1769</v>
      </c>
      <c r="N404" s="145" t="s">
        <v>630</v>
      </c>
      <c r="O404" s="146" t="s">
        <v>630</v>
      </c>
      <c r="P404" s="146" t="s">
        <v>630</v>
      </c>
      <c r="Q404" s="143" t="s">
        <v>630</v>
      </c>
      <c r="R404" s="6">
        <v>403</v>
      </c>
    </row>
    <row r="405" spans="1:18" ht="15" customHeight="1" x14ac:dyDescent="0.25">
      <c r="A405" s="4" t="s">
        <v>5</v>
      </c>
      <c r="B405" s="8" t="s">
        <v>319</v>
      </c>
      <c r="C405" s="19" t="e">
        <f>VLOOKUP(B:B,[6]master!$L$1:$U$2065,10,0)</f>
        <v>#N/A</v>
      </c>
      <c r="D405" s="138">
        <v>44249</v>
      </c>
      <c r="E405" s="138">
        <v>44289</v>
      </c>
      <c r="F405" s="11" t="s">
        <v>1750</v>
      </c>
      <c r="G405" s="11" t="s">
        <v>1751</v>
      </c>
      <c r="H405" s="11" t="s">
        <v>64</v>
      </c>
      <c r="I405" s="4" t="str">
        <f>VLOOKUP(H:H,[7]SUMMARY!B:C,2,0)</f>
        <v>RL</v>
      </c>
      <c r="J405" s="4" t="str">
        <f>VLOOKUP(K:K,[8]MODEL!$C$1:$F$65536,4,0)</f>
        <v>New Creta</v>
      </c>
      <c r="K405" s="11" t="s">
        <v>385</v>
      </c>
      <c r="L405" s="11" t="s">
        <v>11</v>
      </c>
      <c r="M405" s="11" t="s">
        <v>1752</v>
      </c>
      <c r="N405" s="145" t="e">
        <f>VLOOKUP(B:B,[8]master!$L$1:$AA$65535,16,0)</f>
        <v>#N/A</v>
      </c>
      <c r="O405" s="146" t="e">
        <f>VLOOKUP(F:F,'[7]T-RET'!A:B,2,0)</f>
        <v>#N/A</v>
      </c>
      <c r="P405" s="146" t="e">
        <f>VLOOKUP(B:B,[8]master!$L$1:$Y$65535,14,0)</f>
        <v>#N/A</v>
      </c>
      <c r="Q405" s="143" t="e">
        <f>VLOOKUP(B:B,[9]all!$D:$F,3,0)</f>
        <v>#N/A</v>
      </c>
      <c r="R405" s="6">
        <v>404</v>
      </c>
    </row>
    <row r="406" spans="1:18" ht="15" customHeight="1" x14ac:dyDescent="0.25">
      <c r="A406" s="4" t="s">
        <v>5</v>
      </c>
      <c r="B406" s="5" t="s">
        <v>319</v>
      </c>
      <c r="C406" s="19" t="e">
        <f>VLOOKUP(B:B,[6]master!$L$1:$U$2065,10,0)</f>
        <v>#N/A</v>
      </c>
      <c r="D406" s="138">
        <v>44249</v>
      </c>
      <c r="E406" s="138"/>
      <c r="F406" s="11" t="s">
        <v>1762</v>
      </c>
      <c r="G406" s="11" t="s">
        <v>1763</v>
      </c>
      <c r="H406" s="11" t="s">
        <v>687</v>
      </c>
      <c r="I406" s="4" t="str">
        <f>VLOOKUP(H:H,[7]SUMMARY!B:C,2,0)</f>
        <v>NB</v>
      </c>
      <c r="J406" s="4" t="str">
        <f>VLOOKUP(K:K,[8]MODEL!$C$1:$F$65536,4,0)</f>
        <v>New Creta</v>
      </c>
      <c r="K406" s="11" t="s">
        <v>223</v>
      </c>
      <c r="L406" s="11" t="s">
        <v>20</v>
      </c>
      <c r="M406" s="11" t="s">
        <v>1764</v>
      </c>
      <c r="N406" s="145" t="e">
        <f>VLOOKUP(B:B,[8]master!$L$1:$AA$65535,16,0)</f>
        <v>#N/A</v>
      </c>
      <c r="O406" s="146" t="e">
        <f>VLOOKUP(F:F,'[7]T-RET'!A:B,2,0)</f>
        <v>#N/A</v>
      </c>
      <c r="P406" s="146" t="e">
        <f>VLOOKUP(B:B,[8]master!$L$1:$Y$65535,14,0)</f>
        <v>#N/A</v>
      </c>
      <c r="Q406" s="143" t="e">
        <f>VLOOKUP(B:B,[9]all!$D:$F,3,0)</f>
        <v>#N/A</v>
      </c>
      <c r="R406" s="6">
        <v>405</v>
      </c>
    </row>
    <row r="407" spans="1:18" ht="15" customHeight="1" x14ac:dyDescent="0.25">
      <c r="A407" s="4"/>
      <c r="B407" s="83" t="s">
        <v>1776</v>
      </c>
      <c r="C407" s="19" t="str">
        <f>VLOOKUP(B:B,[6]master!$L$1:$U$2065,10,0)</f>
        <v>02-del</v>
      </c>
      <c r="D407" s="138">
        <v>44249</v>
      </c>
      <c r="E407" s="138">
        <v>44250</v>
      </c>
      <c r="F407" s="11" t="s">
        <v>2113</v>
      </c>
      <c r="G407" s="11" t="s">
        <v>1773</v>
      </c>
      <c r="H407" s="11" t="s">
        <v>175</v>
      </c>
      <c r="I407" s="4" t="str">
        <f>VLOOKUP(H:H,[7]SUMMARY!B:C,2,0)</f>
        <v>NG</v>
      </c>
      <c r="J407" s="4" t="str">
        <f>VLOOKUP(K:K,[8]MODEL!$C$1:$F$65536,4,0)</f>
        <v>All New i20</v>
      </c>
      <c r="K407" s="11" t="s">
        <v>185</v>
      </c>
      <c r="L407" s="11" t="s">
        <v>20</v>
      </c>
      <c r="M407" s="11" t="s">
        <v>1774</v>
      </c>
      <c r="N407" s="145">
        <f>VLOOKUP(B:B,[6]master!$L$1:$AA$2596,16,0)</f>
        <v>44252</v>
      </c>
      <c r="O407" s="147">
        <f>VLOOKUP(B:B,[8]master!$L$1:$Z$65535,15,0)</f>
        <v>44250</v>
      </c>
      <c r="P407" s="147">
        <f>VLOOKUP(B:B,[8]retail!$A$1:$D$843,4,0)</f>
        <v>44250</v>
      </c>
      <c r="Q407" s="148">
        <f>VLOOKUP(B:B,[9]all!$D:$F,3,0)</f>
        <v>44251</v>
      </c>
      <c r="R407" s="6">
        <v>406</v>
      </c>
    </row>
    <row r="408" spans="1:18" ht="15" customHeight="1" x14ac:dyDescent="0.25">
      <c r="A408" s="4"/>
      <c r="B408" s="83" t="s">
        <v>1777</v>
      </c>
      <c r="C408" s="19" t="str">
        <f>VLOOKUP(B:B,[6]master!$L$1:$U$2065,10,0)</f>
        <v>03-DEL</v>
      </c>
      <c r="D408" s="138">
        <v>44249</v>
      </c>
      <c r="E408" s="138">
        <v>44250</v>
      </c>
      <c r="F408" s="11" t="s">
        <v>2114</v>
      </c>
      <c r="G408" s="11" t="s">
        <v>1765</v>
      </c>
      <c r="H408" s="11" t="s">
        <v>175</v>
      </c>
      <c r="I408" s="4" t="str">
        <f>VLOOKUP(H:H,[7]SUMMARY!B:C,2,0)</f>
        <v>NG</v>
      </c>
      <c r="J408" s="4" t="str">
        <f>VLOOKUP(K:K,[8]MODEL!$C$1:$F$65536,4,0)</f>
        <v>All New i20</v>
      </c>
      <c r="K408" s="11" t="s">
        <v>185</v>
      </c>
      <c r="L408" s="11" t="s">
        <v>20</v>
      </c>
      <c r="M408" s="11" t="s">
        <v>1766</v>
      </c>
      <c r="N408" s="145">
        <f>VLOOKUP(B:B,[6]master!$L$1:$AA$2596,16,0)</f>
        <v>44281</v>
      </c>
      <c r="O408" s="146">
        <f>VLOOKUP(B:B,[8]master!$L$1:$Z$65535,15,0)</f>
        <v>44279</v>
      </c>
      <c r="P408" s="147">
        <f>VLOOKUP(B:B,[8]master!$L$1:$Y$65535,14,0)</f>
        <v>44273</v>
      </c>
      <c r="Q408" s="148">
        <f>VLOOKUP(B:B,[9]all!$D:$F,3,0)</f>
        <v>44279</v>
      </c>
      <c r="R408" s="6">
        <v>407</v>
      </c>
    </row>
    <row r="409" spans="1:18" ht="15" customHeight="1" x14ac:dyDescent="0.25">
      <c r="A409" s="4" t="s">
        <v>1581</v>
      </c>
      <c r="B409" s="5" t="s">
        <v>630</v>
      </c>
      <c r="C409" s="19" t="s">
        <v>630</v>
      </c>
      <c r="D409" s="138">
        <v>44249</v>
      </c>
      <c r="E409" s="138">
        <v>44289</v>
      </c>
      <c r="F409" s="11" t="s">
        <v>1759</v>
      </c>
      <c r="G409" s="11" t="s">
        <v>1760</v>
      </c>
      <c r="H409" s="11" t="s">
        <v>686</v>
      </c>
      <c r="I409" s="4" t="str">
        <f>VLOOKUP(H:H,[7]SUMMARY!B:C,2,0)</f>
        <v>KA</v>
      </c>
      <c r="J409" s="4" t="str">
        <f>VLOOKUP(K:K,[8]MODEL!$C$1:$F$65536,4,0)</f>
        <v>AURA</v>
      </c>
      <c r="K409" s="11" t="s">
        <v>58</v>
      </c>
      <c r="L409" s="11" t="s">
        <v>20</v>
      </c>
      <c r="M409" s="11" t="s">
        <v>1761</v>
      </c>
      <c r="N409" s="145" t="s">
        <v>630</v>
      </c>
      <c r="O409" s="146" t="s">
        <v>630</v>
      </c>
      <c r="P409" s="146" t="s">
        <v>630</v>
      </c>
      <c r="Q409" s="143" t="s">
        <v>630</v>
      </c>
      <c r="R409" s="6">
        <v>408</v>
      </c>
    </row>
    <row r="410" spans="1:18" ht="15" customHeight="1" x14ac:dyDescent="0.25">
      <c r="A410" s="4" t="s">
        <v>5</v>
      </c>
      <c r="B410" s="11" t="s">
        <v>2515</v>
      </c>
      <c r="C410" s="19" t="str">
        <f>VLOOKUP(B:B,[6]master!$L$1:$U$2065,10,0)</f>
        <v>04-DEL</v>
      </c>
      <c r="D410" s="138">
        <v>44249</v>
      </c>
      <c r="E410" s="138">
        <v>44294</v>
      </c>
      <c r="F410" s="84" t="s">
        <v>2569</v>
      </c>
      <c r="G410" s="11" t="s">
        <v>1770</v>
      </c>
      <c r="H410" s="11" t="s">
        <v>37</v>
      </c>
      <c r="I410" s="4" t="str">
        <f>VLOOKUP(H:H,[7]SUMMARY!B:C,2,0)</f>
        <v>KA</v>
      </c>
      <c r="J410" s="4" t="str">
        <f>VLOOKUP(K:K,[8]MODEL!$C$1:$F$65536,4,0)</f>
        <v>AURA</v>
      </c>
      <c r="K410" s="11" t="s">
        <v>1771</v>
      </c>
      <c r="L410" s="11" t="s">
        <v>87</v>
      </c>
      <c r="M410" s="11" t="s">
        <v>1772</v>
      </c>
      <c r="N410" s="145">
        <f>VLOOKUP(B:B,[8]master!$L$1:$AA$65535,16,0)</f>
        <v>44299</v>
      </c>
      <c r="O410" s="146">
        <f>VLOOKUP(F:F,'[7]T-RET'!A:B,2,0)</f>
        <v>44298</v>
      </c>
      <c r="P410" s="146">
        <f>VLOOKUP(B:B,[8]master!$L$1:$Y$65535,14,0)</f>
        <v>44299</v>
      </c>
      <c r="Q410" s="143" t="e">
        <f>VLOOKUP(B:B,[9]all!$D:$F,3,0)</f>
        <v>#N/A</v>
      </c>
      <c r="R410" s="6">
        <v>409</v>
      </c>
    </row>
    <row r="411" spans="1:18" ht="15" customHeight="1" x14ac:dyDescent="0.25">
      <c r="A411" s="4"/>
      <c r="B411" s="8" t="s">
        <v>2082</v>
      </c>
      <c r="C411" s="19" t="str">
        <f>VLOOKUP(B:B,[6]master!$L$1:$U$2065,10,0)</f>
        <v>03-DEL</v>
      </c>
      <c r="D411" s="138">
        <v>44249</v>
      </c>
      <c r="E411" s="138">
        <v>44268</v>
      </c>
      <c r="F411" s="11" t="s">
        <v>1946</v>
      </c>
      <c r="G411" s="11" t="s">
        <v>1775</v>
      </c>
      <c r="H411" s="11" t="s">
        <v>686</v>
      </c>
      <c r="I411" s="4" t="str">
        <f>VLOOKUP(H:H,[7]SUMMARY!B:C,2,0)</f>
        <v>KA</v>
      </c>
      <c r="J411" s="4" t="str">
        <f>VLOOKUP(K:K,[8]MODEL!$C$1:$F$65536,4,0)</f>
        <v>Venue</v>
      </c>
      <c r="K411" s="11" t="s">
        <v>73</v>
      </c>
      <c r="L411" s="11" t="s">
        <v>20</v>
      </c>
      <c r="M411" s="120" t="s">
        <v>2294</v>
      </c>
      <c r="N411" s="145">
        <f>VLOOKUP(B:B,[6]master!$L$1:$AA$2596,16,0)</f>
        <v>44282</v>
      </c>
      <c r="O411" s="146">
        <f>VLOOKUP(B:B,[8]master!$L$1:$Z$65535,15,0)</f>
        <v>44276</v>
      </c>
      <c r="P411" s="146">
        <f>VLOOKUP(B:B,[8]master!$L$1:$Y$65535,14,0)</f>
        <v>44277</v>
      </c>
      <c r="Q411" s="143">
        <f>VLOOKUP(B:B,[9]all!$D:$F,3,0)</f>
        <v>44277</v>
      </c>
      <c r="R411" s="6">
        <v>410</v>
      </c>
    </row>
    <row r="412" spans="1:18" ht="15" customHeight="1" x14ac:dyDescent="0.25">
      <c r="A412" s="4"/>
      <c r="B412" s="8" t="s">
        <v>1956</v>
      </c>
      <c r="C412" s="19" t="str">
        <f>VLOOKUP(B:B,[6]master!$L$1:$U$2065,10,0)</f>
        <v>04-DEL</v>
      </c>
      <c r="D412" s="138">
        <v>44250</v>
      </c>
      <c r="E412" s="138">
        <v>44263</v>
      </c>
      <c r="F412" s="11" t="s">
        <v>1809</v>
      </c>
      <c r="G412" s="11" t="s">
        <v>1810</v>
      </c>
      <c r="H412" s="11" t="s">
        <v>116</v>
      </c>
      <c r="I412" s="4" t="str">
        <f>VLOOKUP(H:H,[7]SUMMARY!B:C,2,0)</f>
        <v>NB</v>
      </c>
      <c r="J412" s="4" t="str">
        <f>VLOOKUP(K:K,[8]MODEL!$C$1:$F$65536,4,0)</f>
        <v>Verna</v>
      </c>
      <c r="K412" s="11" t="s">
        <v>10</v>
      </c>
      <c r="L412" s="84" t="s">
        <v>40</v>
      </c>
      <c r="M412" s="11" t="s">
        <v>1811</v>
      </c>
      <c r="N412" s="145">
        <f>VLOOKUP(B:B,[8]master!$L$1:$AA$65535,16,0)</f>
        <v>44298</v>
      </c>
      <c r="O412" s="146">
        <f>VLOOKUP(B:B,[8]master!$L$1:$Z$65535,15,0)</f>
        <v>44275</v>
      </c>
      <c r="P412" s="146">
        <f>VLOOKUP(B:B,[8]master!$L$1:$Y$65535,14,0)</f>
        <v>44274</v>
      </c>
      <c r="Q412" s="143">
        <f>VLOOKUP(B:B,[9]all!$D:$F,3,0)</f>
        <v>44278</v>
      </c>
      <c r="R412" s="6">
        <v>411</v>
      </c>
    </row>
    <row r="413" spans="1:18" ht="15" customHeight="1" x14ac:dyDescent="0.25">
      <c r="A413" s="4"/>
      <c r="B413" s="8" t="s">
        <v>2210</v>
      </c>
      <c r="C413" s="19" t="str">
        <f>VLOOKUP(B:B,[6]master!$L$1:$U$2065,10,0)</f>
        <v>04-DEL</v>
      </c>
      <c r="D413" s="138">
        <v>44250</v>
      </c>
      <c r="E413" s="138">
        <v>44289</v>
      </c>
      <c r="F413" s="11" t="s">
        <v>2484</v>
      </c>
      <c r="G413" s="11" t="s">
        <v>1781</v>
      </c>
      <c r="H413" s="11" t="s">
        <v>25</v>
      </c>
      <c r="I413" s="4" t="str">
        <f>VLOOKUP(H:H,[7]SUMMARY!B:C,2,0)</f>
        <v>ML</v>
      </c>
      <c r="J413" s="4" t="str">
        <f>VLOOKUP(K:K,[8]MODEL!$C$1:$F$65536,4,0)</f>
        <v>New Creta</v>
      </c>
      <c r="K413" s="11" t="s">
        <v>19</v>
      </c>
      <c r="L413" s="11" t="s">
        <v>20</v>
      </c>
      <c r="M413" s="11" t="s">
        <v>1780</v>
      </c>
      <c r="N413" s="145">
        <f>VLOOKUP(B:B,[8]master!$L$1:$AA$65535,16,0)</f>
        <v>44291</v>
      </c>
      <c r="O413" s="146">
        <f>VLOOKUP(B:B,[8]master!$L$1:$Z$65535,15,0)</f>
        <v>44285</v>
      </c>
      <c r="P413" s="146">
        <f>VLOOKUP(B:B,[8]master!$L$1:$Y$65535,14,0)</f>
        <v>44289</v>
      </c>
      <c r="Q413" s="143" t="s">
        <v>1685</v>
      </c>
      <c r="R413" s="6">
        <v>412</v>
      </c>
    </row>
    <row r="414" spans="1:18" ht="15" customHeight="1" x14ac:dyDescent="0.25">
      <c r="A414" s="4"/>
      <c r="B414" s="8" t="s">
        <v>1785</v>
      </c>
      <c r="C414" s="19" t="str">
        <f>VLOOKUP(B:B,[6]master!$L$1:$U$2065,10,0)</f>
        <v>03-DEL</v>
      </c>
      <c r="D414" s="138">
        <v>44250</v>
      </c>
      <c r="E414" s="138">
        <v>44250</v>
      </c>
      <c r="F414" s="11" t="s">
        <v>1782</v>
      </c>
      <c r="G414" s="11" t="s">
        <v>1783</v>
      </c>
      <c r="H414" s="11" t="s">
        <v>232</v>
      </c>
      <c r="I414" s="4" t="str">
        <f>VLOOKUP(H:H,[7]SUMMARY!B:C,2,0)</f>
        <v>NG</v>
      </c>
      <c r="J414" s="4" t="str">
        <f>VLOOKUP(K:K,[8]MODEL!$C$1:$F$65536,4,0)</f>
        <v>NIOS</v>
      </c>
      <c r="K414" s="11" t="s">
        <v>51</v>
      </c>
      <c r="L414" s="11" t="s">
        <v>20</v>
      </c>
      <c r="M414" s="11" t="s">
        <v>1784</v>
      </c>
      <c r="N414" s="145">
        <f>VLOOKUP(B:B,[6]master!$L$1:$AA$2596,16,0)</f>
        <v>44274</v>
      </c>
      <c r="O414" s="146">
        <f>VLOOKUP(B:B,[8]master!$L$1:$Z$65535,15,0)</f>
        <v>44271</v>
      </c>
      <c r="P414" s="146">
        <f>VLOOKUP(B:B,[8]master!$L$1:$Y$65535,14,0)</f>
        <v>44271</v>
      </c>
      <c r="Q414" s="143">
        <f>VLOOKUP(B:B,[9]all!$D:$F,3,0)</f>
        <v>44272</v>
      </c>
      <c r="R414" s="6">
        <v>413</v>
      </c>
    </row>
    <row r="415" spans="1:18" ht="15" customHeight="1" x14ac:dyDescent="0.25">
      <c r="A415" s="4" t="s">
        <v>5</v>
      </c>
      <c r="B415" s="129" t="s">
        <v>2866</v>
      </c>
      <c r="C415" s="19" t="str">
        <f>VLOOKUP(B:B,[6]master!$L$1:$U$2065,10,0)</f>
        <v>ALLOT</v>
      </c>
      <c r="D415" s="138">
        <v>44250</v>
      </c>
      <c r="E415" s="138">
        <v>44309</v>
      </c>
      <c r="F415" s="11" t="s">
        <v>1815</v>
      </c>
      <c r="G415" s="11" t="s">
        <v>1816</v>
      </c>
      <c r="H415" s="11" t="s">
        <v>64</v>
      </c>
      <c r="I415" s="4" t="str">
        <f>VLOOKUP(H:H,[7]SUMMARY!B:C,2,0)</f>
        <v>RL</v>
      </c>
      <c r="J415" s="4" t="str">
        <f>VLOOKUP(K:K,[8]MODEL!$C$1:$F$65536,4,0)</f>
        <v>NIOS</v>
      </c>
      <c r="K415" s="11" t="s">
        <v>51</v>
      </c>
      <c r="L415" s="84" t="s">
        <v>20</v>
      </c>
      <c r="M415" s="11" t="s">
        <v>1817</v>
      </c>
      <c r="N415" s="145">
        <f>VLOOKUP(B:B,[6]master!$L$1:$AA$2596,16,0)</f>
        <v>0</v>
      </c>
      <c r="O415" s="146" t="e">
        <f>VLOOKUP(F:F,'[7]T-RET'!A:B,2,0)</f>
        <v>#N/A</v>
      </c>
      <c r="P415" s="146" t="e">
        <f>VLOOKUP(B:B,[8]master!$L$1:$Y$65535,14,0)</f>
        <v>#N/A</v>
      </c>
      <c r="Q415" s="143" t="e">
        <f>VLOOKUP(B:B,[9]all!$D:$F,3,0)</f>
        <v>#N/A</v>
      </c>
      <c r="R415" s="6">
        <v>414</v>
      </c>
    </row>
    <row r="416" spans="1:18" ht="15" customHeight="1" x14ac:dyDescent="0.25">
      <c r="A416" s="4"/>
      <c r="B416" s="8" t="s">
        <v>2116</v>
      </c>
      <c r="C416" s="19" t="str">
        <f>VLOOKUP(B:B,[6]master!$L$1:$U$2065,10,0)</f>
        <v>04-DEL</v>
      </c>
      <c r="D416" s="138">
        <v>44250</v>
      </c>
      <c r="E416" s="138">
        <v>44270</v>
      </c>
      <c r="F416" s="11" t="s">
        <v>1812</v>
      </c>
      <c r="G416" s="11" t="s">
        <v>1813</v>
      </c>
      <c r="H416" s="11" t="s">
        <v>132</v>
      </c>
      <c r="I416" s="4" t="str">
        <f>VLOOKUP(H:H,[7]SUMMARY!B:C,2,0)</f>
        <v>RL</v>
      </c>
      <c r="J416" s="4" t="str">
        <f>VLOOKUP(K:K,[8]MODEL!$C$1:$F$65536,4,0)</f>
        <v>NIOS</v>
      </c>
      <c r="K416" s="11" t="s">
        <v>51</v>
      </c>
      <c r="L416" s="11" t="s">
        <v>52</v>
      </c>
      <c r="M416" s="11" t="s">
        <v>1814</v>
      </c>
      <c r="N416" s="145">
        <f>VLOOKUP(B:B,[8]master!$L$1:$AA$65535,16,0)</f>
        <v>44299</v>
      </c>
      <c r="O416" s="146">
        <f>VLOOKUP(B:B,[8]master!$L$1:$Z$65535,15,0)</f>
        <v>44280</v>
      </c>
      <c r="P416" s="146">
        <f>VLOOKUP(B:B,[8]master!$L$1:$Y$65535,14,0)</f>
        <v>44274</v>
      </c>
      <c r="Q416" s="143">
        <f>VLOOKUP(B:B,[9]all!$D:$F,3,0)</f>
        <v>44280</v>
      </c>
      <c r="R416" s="6">
        <v>415</v>
      </c>
    </row>
    <row r="417" spans="1:18" ht="15" customHeight="1" x14ac:dyDescent="0.25">
      <c r="A417" s="4"/>
      <c r="B417" s="9" t="s">
        <v>1818</v>
      </c>
      <c r="C417" s="19" t="str">
        <f>VLOOKUP(B:B,[6]master!$L$1:$U$2065,10,0)</f>
        <v>03-DEL</v>
      </c>
      <c r="D417" s="138">
        <v>44250</v>
      </c>
      <c r="E417" s="138">
        <v>44251</v>
      </c>
      <c r="F417" s="11" t="s">
        <v>1801</v>
      </c>
      <c r="G417" s="11" t="s">
        <v>1802</v>
      </c>
      <c r="H417" s="11" t="s">
        <v>32</v>
      </c>
      <c r="I417" s="4" t="str">
        <f>VLOOKUP(H:H,[7]SUMMARY!B:C,2,0)</f>
        <v>KA</v>
      </c>
      <c r="J417" s="4" t="str">
        <f>VLOOKUP(K:K,[8]MODEL!$C$1:$F$65536,4,0)</f>
        <v>SANTRO</v>
      </c>
      <c r="K417" s="11" t="s">
        <v>122</v>
      </c>
      <c r="L417" s="11" t="s">
        <v>20</v>
      </c>
      <c r="M417" s="11" t="s">
        <v>1803</v>
      </c>
      <c r="N417" s="145">
        <f>VLOOKUP(B:B,[6]master!$L$1:$AA$2596,16,0)</f>
        <v>44258</v>
      </c>
      <c r="O417" s="146">
        <f>VLOOKUP(B:B,[8]master!$L$1:$Z$65535,15,0)</f>
        <v>44252</v>
      </c>
      <c r="P417" s="146">
        <f>VLOOKUP(B:B,[8]master!$L$1:$Y$65535,14,0)</f>
        <v>44256</v>
      </c>
      <c r="Q417" s="143">
        <f>VLOOKUP(B:B,[9]all!$D:$F,3,0)</f>
        <v>44253</v>
      </c>
      <c r="R417" s="6">
        <v>416</v>
      </c>
    </row>
    <row r="418" spans="1:18" ht="15" customHeight="1" x14ac:dyDescent="0.25">
      <c r="A418" s="4" t="s">
        <v>5</v>
      </c>
      <c r="B418" s="5" t="s">
        <v>319</v>
      </c>
      <c r="C418" s="19" t="e">
        <f>VLOOKUP(B:B,[6]master!$L$1:$U$2065,10,0)</f>
        <v>#N/A</v>
      </c>
      <c r="D418" s="138">
        <v>44250</v>
      </c>
      <c r="E418" s="138"/>
      <c r="F418" s="11" t="s">
        <v>1804</v>
      </c>
      <c r="G418" s="11" t="s">
        <v>1805</v>
      </c>
      <c r="H418" s="11" t="s">
        <v>64</v>
      </c>
      <c r="I418" s="4" t="str">
        <f>VLOOKUP(H:H,[7]SUMMARY!B:C,2,0)</f>
        <v>RL</v>
      </c>
      <c r="J418" s="4" t="str">
        <f>VLOOKUP(K:K,[8]MODEL!$C$1:$F$65536,4,0)</f>
        <v>New Creta</v>
      </c>
      <c r="K418" s="11" t="s">
        <v>26</v>
      </c>
      <c r="L418" s="11" t="s">
        <v>11</v>
      </c>
      <c r="M418" s="11" t="s">
        <v>1806</v>
      </c>
      <c r="N418" s="145" t="e">
        <f>VLOOKUP(B:B,[8]master!$L$1:$AA$65535,16,0)</f>
        <v>#N/A</v>
      </c>
      <c r="O418" s="146" t="e">
        <f>VLOOKUP(F:F,'[7]T-RET'!A:B,2,0)</f>
        <v>#N/A</v>
      </c>
      <c r="P418" s="146" t="e">
        <f>VLOOKUP(B:B,[8]master!$L$1:$Y$65535,14,0)</f>
        <v>#N/A</v>
      </c>
      <c r="Q418" s="143" t="e">
        <f>VLOOKUP(B:B,[9]all!$D:$F,3,0)</f>
        <v>#N/A</v>
      </c>
      <c r="R418" s="6">
        <v>417</v>
      </c>
    </row>
    <row r="419" spans="1:18" ht="15" customHeight="1" x14ac:dyDescent="0.25">
      <c r="A419" s="4"/>
      <c r="B419" s="5" t="s">
        <v>1886</v>
      </c>
      <c r="C419" s="19" t="str">
        <f>VLOOKUP(B:B,[6]master!$L$1:$U$2065,10,0)</f>
        <v>04-DEL</v>
      </c>
      <c r="D419" s="138">
        <v>44250</v>
      </c>
      <c r="E419" s="138"/>
      <c r="F419" s="11" t="s">
        <v>1888</v>
      </c>
      <c r="G419" s="11" t="s">
        <v>1807</v>
      </c>
      <c r="H419" s="11" t="s">
        <v>725</v>
      </c>
      <c r="I419" s="4" t="str">
        <f>VLOOKUP(H:H,[7]SUMMARY!B:C,2,0)</f>
        <v>NB</v>
      </c>
      <c r="J419" s="4" t="str">
        <f>VLOOKUP(K:K,[8]MODEL!$C$1:$F$65536,4,0)</f>
        <v>Xcent</v>
      </c>
      <c r="K419" s="11" t="s">
        <v>161</v>
      </c>
      <c r="L419" s="11" t="s">
        <v>20</v>
      </c>
      <c r="M419" s="11" t="s">
        <v>1808</v>
      </c>
      <c r="N419" s="145">
        <f>VLOOKUP(B:B,[8]master!$L$1:$AA$65535,16,0)</f>
        <v>44298</v>
      </c>
      <c r="O419" s="146">
        <f>VLOOKUP(B:B,[8]master!$L$1:$Z$65535,15,0)</f>
        <v>44273</v>
      </c>
      <c r="P419" s="146">
        <f>VLOOKUP(B:B,[8]master!$L$1:$Y$65535,14,0)</f>
        <v>44266</v>
      </c>
      <c r="Q419" s="143">
        <f>VLOOKUP(B:B,[9]all!$D:$F,3,0)</f>
        <v>44273</v>
      </c>
      <c r="R419" s="6">
        <v>418</v>
      </c>
    </row>
    <row r="420" spans="1:18" ht="15" customHeight="1" x14ac:dyDescent="0.25">
      <c r="A420" s="4"/>
      <c r="B420" s="8" t="s">
        <v>1828</v>
      </c>
      <c r="C420" s="19" t="str">
        <f>VLOOKUP(B:B,[6]master!$L$1:$U$2065,10,0)</f>
        <v>02-del</v>
      </c>
      <c r="D420" s="138">
        <v>44251</v>
      </c>
      <c r="E420" s="138">
        <v>44251</v>
      </c>
      <c r="F420" s="11" t="s">
        <v>1825</v>
      </c>
      <c r="G420" s="11" t="s">
        <v>1826</v>
      </c>
      <c r="H420" s="5" t="s">
        <v>250</v>
      </c>
      <c r="I420" s="4" t="str">
        <f>VLOOKUP(H:H,[7]SUMMARY!B:C,2,0)</f>
        <v>ML</v>
      </c>
      <c r="J420" s="4" t="str">
        <f>VLOOKUP(K:K,[8]MODEL!$C$1:$F$65536,4,0)</f>
        <v>NIOS</v>
      </c>
      <c r="K420" s="11" t="s">
        <v>97</v>
      </c>
      <c r="L420" s="11" t="s">
        <v>52</v>
      </c>
      <c r="M420" s="11" t="s">
        <v>1827</v>
      </c>
      <c r="N420" s="145">
        <f>VLOOKUP(B:B,[6]master!$L$1:$AA$2596,16,0)</f>
        <v>44254</v>
      </c>
      <c r="O420" s="146">
        <f>VLOOKUP(B:B,[8]master!$L$1:$Z$65535,15,0)</f>
        <v>44251</v>
      </c>
      <c r="P420" s="146">
        <f>VLOOKUP(B:B,[8]master!$L$1:$Y$65535,14,0)</f>
        <v>44252</v>
      </c>
      <c r="Q420" s="143">
        <f>VLOOKUP(B:B,[9]all!$D:$F,3,0)</f>
        <v>44252</v>
      </c>
      <c r="R420" s="6">
        <v>419</v>
      </c>
    </row>
    <row r="421" spans="1:18" ht="15" customHeight="1" x14ac:dyDescent="0.25">
      <c r="A421" s="4" t="s">
        <v>1581</v>
      </c>
      <c r="B421" s="5" t="s">
        <v>630</v>
      </c>
      <c r="C421" s="19" t="s">
        <v>630</v>
      </c>
      <c r="D421" s="138">
        <v>44251</v>
      </c>
      <c r="E421" s="138">
        <v>44255</v>
      </c>
      <c r="F421" s="11" t="s">
        <v>1830</v>
      </c>
      <c r="G421" s="11" t="s">
        <v>1831</v>
      </c>
      <c r="H421" s="11" t="s">
        <v>132</v>
      </c>
      <c r="I421" s="4" t="str">
        <f>VLOOKUP(H:H,[7]SUMMARY!B:C,2,0)</f>
        <v>RL</v>
      </c>
      <c r="J421" s="4" t="str">
        <f>VLOOKUP(K:K,[8]MODEL!$C$1:$F$65536,4,0)</f>
        <v>SANTRO</v>
      </c>
      <c r="K421" s="11" t="s">
        <v>176</v>
      </c>
      <c r="L421" s="11" t="s">
        <v>27</v>
      </c>
      <c r="M421" s="11" t="s">
        <v>1832</v>
      </c>
      <c r="N421" s="145" t="s">
        <v>630</v>
      </c>
      <c r="O421" s="146" t="s">
        <v>630</v>
      </c>
      <c r="P421" s="146" t="s">
        <v>630</v>
      </c>
      <c r="Q421" s="143" t="s">
        <v>630</v>
      </c>
      <c r="R421" s="6">
        <v>420</v>
      </c>
    </row>
    <row r="422" spans="1:18" ht="15" customHeight="1" x14ac:dyDescent="0.25">
      <c r="A422" s="4"/>
      <c r="B422" s="5" t="s">
        <v>1849</v>
      </c>
      <c r="C422" s="19" t="str">
        <f>VLOOKUP(B:B,[6]master!$L$1:$U$2065,10,0)</f>
        <v>03-DEL</v>
      </c>
      <c r="D422" s="138">
        <v>44252</v>
      </c>
      <c r="E422" s="138">
        <v>44252</v>
      </c>
      <c r="F422" s="11" t="s">
        <v>1843</v>
      </c>
      <c r="G422" s="11" t="s">
        <v>1844</v>
      </c>
      <c r="H422" s="11" t="s">
        <v>127</v>
      </c>
      <c r="I422" s="4" t="str">
        <f>VLOOKUP(H:H,[7]SUMMARY!B:C,2,0)</f>
        <v>AK</v>
      </c>
      <c r="J422" s="4" t="str">
        <f>VLOOKUP(K:K,[8]MODEL!$C$1:$F$65536,4,0)</f>
        <v>All New i20</v>
      </c>
      <c r="K422" s="11" t="s">
        <v>185</v>
      </c>
      <c r="L422" s="11" t="s">
        <v>20</v>
      </c>
      <c r="M422" s="11" t="s">
        <v>1845</v>
      </c>
      <c r="N422" s="145">
        <f>VLOOKUP(B:B,[6]master!$L$1:$AA$2596,16,0)</f>
        <v>44260</v>
      </c>
      <c r="O422" s="146">
        <f>VLOOKUP(B:B,[8]master!$L$1:$Z$65535,15,0)</f>
        <v>44254</v>
      </c>
      <c r="P422" s="146">
        <f>VLOOKUP(B:B,[8]master!$L$1:$Y$65535,14,0)</f>
        <v>44253</v>
      </c>
      <c r="Q422" s="143">
        <f>VLOOKUP(B:B,[8]master!$L$1:$AB$65535,17,0)</f>
        <v>44256</v>
      </c>
      <c r="R422" s="6">
        <v>421</v>
      </c>
    </row>
    <row r="423" spans="1:18" ht="15" customHeight="1" x14ac:dyDescent="0.25">
      <c r="A423" s="4" t="s">
        <v>5</v>
      </c>
      <c r="B423" s="11" t="s">
        <v>2231</v>
      </c>
      <c r="C423" s="19" t="str">
        <f>VLOOKUP(B:B,[6]master!$L$1:$U$2065,10,0)</f>
        <v>CURRENT</v>
      </c>
      <c r="D423" s="138">
        <v>44252</v>
      </c>
      <c r="E423" s="138">
        <v>44275</v>
      </c>
      <c r="F423" s="11" t="s">
        <v>1839</v>
      </c>
      <c r="G423" s="11" t="s">
        <v>1840</v>
      </c>
      <c r="H423" s="11" t="s">
        <v>116</v>
      </c>
      <c r="I423" s="4" t="str">
        <f>VLOOKUP(H:H,[7]SUMMARY!B:C,2,0)</f>
        <v>NB</v>
      </c>
      <c r="J423" s="4" t="str">
        <f>VLOOKUP(K:K,[8]MODEL!$C$1:$F$65536,4,0)</f>
        <v>TUCSON</v>
      </c>
      <c r="K423" s="11" t="s">
        <v>1841</v>
      </c>
      <c r="L423" s="11" t="s">
        <v>20</v>
      </c>
      <c r="M423" s="11" t="s">
        <v>1842</v>
      </c>
      <c r="N423" s="145">
        <f>VLOOKUP(B:B,[6]master!$L$1:$AA$2596,16,0)</f>
        <v>44334</v>
      </c>
      <c r="O423" s="146">
        <f>VLOOKUP(F:F,'[7]T-RET'!A:B,2,0)</f>
        <v>44328</v>
      </c>
      <c r="P423" s="146" t="e">
        <f>VLOOKUP(B:B,[8]master!$L$1:$Y$65535,14,0)</f>
        <v>#N/A</v>
      </c>
      <c r="Q423" s="143" t="e">
        <f>VLOOKUP(B:B,[9]all!$D:$F,3,0)</f>
        <v>#N/A</v>
      </c>
      <c r="R423" s="6">
        <v>422</v>
      </c>
    </row>
    <row r="424" spans="1:18" ht="15" customHeight="1" x14ac:dyDescent="0.25">
      <c r="A424" s="4"/>
      <c r="B424" s="4" t="s">
        <v>1902</v>
      </c>
      <c r="C424" s="19" t="str">
        <f>VLOOKUP(B:B,[6]master!$L$1:$U$2065,10,0)</f>
        <v>04-DEL</v>
      </c>
      <c r="D424" s="138">
        <v>44253</v>
      </c>
      <c r="E424" s="138">
        <v>44267</v>
      </c>
      <c r="F424" s="84" t="s">
        <v>2574</v>
      </c>
      <c r="G424" s="11" t="s">
        <v>1846</v>
      </c>
      <c r="H424" s="11" t="s">
        <v>250</v>
      </c>
      <c r="I424" s="4" t="str">
        <f>VLOOKUP(H:H,[7]SUMMARY!B:C,2,0)</f>
        <v>ML</v>
      </c>
      <c r="J424" s="4" t="str">
        <f>VLOOKUP(K:K,[8]MODEL!$C$1:$F$65536,4,0)</f>
        <v>New Creta</v>
      </c>
      <c r="K424" s="11" t="s">
        <v>138</v>
      </c>
      <c r="L424" s="11" t="s">
        <v>20</v>
      </c>
      <c r="M424" s="11" t="s">
        <v>1847</v>
      </c>
      <c r="N424" s="145">
        <f>VLOOKUP(B:B,[8]master!$L$1:$AA$65535,16,0)</f>
        <v>44290</v>
      </c>
      <c r="O424" s="146">
        <f>VLOOKUP(B:B,[8]master!$L$1:$Z$65535,15,0)</f>
        <v>44285</v>
      </c>
      <c r="P424" s="146">
        <f>VLOOKUP(B:B,[8]master!$L$1:$Y$65535,14,0)</f>
        <v>44289</v>
      </c>
      <c r="Q424" s="143">
        <f>VLOOKUP(B:B,[9]all!$D:$F,3,0)</f>
        <v>44286</v>
      </c>
      <c r="R424" s="6">
        <v>423</v>
      </c>
    </row>
    <row r="425" spans="1:18" ht="15" customHeight="1" x14ac:dyDescent="0.25">
      <c r="A425" s="4" t="s">
        <v>5</v>
      </c>
      <c r="B425" s="8" t="s">
        <v>2534</v>
      </c>
      <c r="C425" s="19" t="str">
        <f>VLOOKUP(B:B,[6]master!$L$1:$U$2065,10,0)</f>
        <v>BBND</v>
      </c>
      <c r="D425" s="138">
        <v>44256</v>
      </c>
      <c r="E425" s="138">
        <v>44295</v>
      </c>
      <c r="F425" s="11" t="s">
        <v>1865</v>
      </c>
      <c r="G425" s="11" t="s">
        <v>1866</v>
      </c>
      <c r="H425" s="11" t="s">
        <v>82</v>
      </c>
      <c r="I425" s="4" t="str">
        <f>VLOOKUP(H:H,[7]SUMMARY!B:C,2,0)</f>
        <v>KA</v>
      </c>
      <c r="J425" s="4" t="str">
        <f>VLOOKUP(K:K,[8]MODEL!$C$1:$F$65536,4,0)</f>
        <v>SANTRO</v>
      </c>
      <c r="K425" s="11" t="s">
        <v>269</v>
      </c>
      <c r="L425" s="11" t="s">
        <v>438</v>
      </c>
      <c r="M425" s="11" t="s">
        <v>1867</v>
      </c>
      <c r="N425" s="145">
        <f>VLOOKUP(B:B,[6]master!$L$1:$AA$2596,16,0)</f>
        <v>0</v>
      </c>
      <c r="O425" s="146">
        <f>VLOOKUP(F:F,'[7]T-RET'!A:B,2,0)</f>
        <v>44306</v>
      </c>
      <c r="P425" s="146" t="str">
        <f>VLOOKUP(B:B,[8]master!$L$1:$Y$65535,14,0)</f>
        <v>14/04/2021</v>
      </c>
      <c r="Q425" s="143" t="e">
        <f>VLOOKUP(B:B,[9]all!$D:$F,3,0)</f>
        <v>#N/A</v>
      </c>
      <c r="R425" s="6">
        <v>424</v>
      </c>
    </row>
    <row r="426" spans="1:18" ht="15" customHeight="1" x14ac:dyDescent="0.25">
      <c r="A426" s="4"/>
      <c r="B426" s="5" t="s">
        <v>1887</v>
      </c>
      <c r="C426" s="19" t="str">
        <f>VLOOKUP(B:B,[6]master!$L$1:$U$2065,10,0)</f>
        <v>03-DEL</v>
      </c>
      <c r="D426" s="138">
        <v>44256</v>
      </c>
      <c r="E426" s="138"/>
      <c r="F426" s="11" t="s">
        <v>1885</v>
      </c>
      <c r="G426" s="11" t="s">
        <v>1871</v>
      </c>
      <c r="H426" s="11" t="s">
        <v>250</v>
      </c>
      <c r="I426" s="4" t="str">
        <f>VLOOKUP(H:H,[7]SUMMARY!B:C,2,0)</f>
        <v>ML</v>
      </c>
      <c r="J426" s="4" t="str">
        <f>VLOOKUP(K:K,[8]MODEL!$C$1:$F$65536,4,0)</f>
        <v>Xcent</v>
      </c>
      <c r="K426" s="11" t="s">
        <v>161</v>
      </c>
      <c r="L426" s="11" t="s">
        <v>20</v>
      </c>
      <c r="M426" s="11" t="s">
        <v>1872</v>
      </c>
      <c r="N426" s="145">
        <f>VLOOKUP(B:B,[6]master!$L$1:$AA$2596,16,0)</f>
        <v>44266</v>
      </c>
      <c r="O426" s="146">
        <f>VLOOKUP(B:B,[8]master!$L$1:$Z$65535,15,0)</f>
        <v>44260</v>
      </c>
      <c r="P426" s="146">
        <f>VLOOKUP(B:B,[8]master!$L$1:$Y$65535,14,0)</f>
        <v>44261</v>
      </c>
      <c r="Q426" s="143">
        <f>VLOOKUP(B:B,[9]all!$D:$F,3,0)</f>
        <v>44260</v>
      </c>
      <c r="R426" s="6">
        <v>425</v>
      </c>
    </row>
    <row r="427" spans="1:18" ht="15" customHeight="1" x14ac:dyDescent="0.3">
      <c r="A427" s="4" t="s">
        <v>5</v>
      </c>
      <c r="B427" s="124" t="s">
        <v>2867</v>
      </c>
      <c r="C427" s="19" t="str">
        <f>VLOOKUP(B:B,[6]master!$L$1:$U$2065,10,0)</f>
        <v>CURRENT</v>
      </c>
      <c r="D427" s="138">
        <v>44256</v>
      </c>
      <c r="E427" s="138">
        <v>44309</v>
      </c>
      <c r="F427" s="11" t="s">
        <v>1876</v>
      </c>
      <c r="G427" s="11" t="s">
        <v>1873</v>
      </c>
      <c r="H427" s="11" t="s">
        <v>132</v>
      </c>
      <c r="I427" s="4" t="str">
        <f>VLOOKUP(H:H,[7]SUMMARY!B:C,2,0)</f>
        <v>RL</v>
      </c>
      <c r="J427" s="4" t="str">
        <f>VLOOKUP(K:K,[8]MODEL!$C$1:$F$65536,4,0)</f>
        <v>Verna</v>
      </c>
      <c r="K427" s="11" t="s">
        <v>1874</v>
      </c>
      <c r="L427" s="11" t="s">
        <v>20</v>
      </c>
      <c r="M427" s="11" t="s">
        <v>1875</v>
      </c>
      <c r="N427" s="145">
        <f>VLOOKUP(B:B,[6]master!$L$1:$AA$2596,16,0)</f>
        <v>44329</v>
      </c>
      <c r="O427" s="146">
        <f>VLOOKUP(F:F,'[7]T-RET'!A:B,2,0)</f>
        <v>44313</v>
      </c>
      <c r="P427" s="146" t="e">
        <f>VLOOKUP(B:B,[8]master!$L$1:$Y$65535,14,0)</f>
        <v>#N/A</v>
      </c>
      <c r="Q427" s="143" t="e">
        <f>VLOOKUP(B:B,[9]all!$D:$F,3,0)</f>
        <v>#N/A</v>
      </c>
      <c r="R427" s="6">
        <v>426</v>
      </c>
    </row>
    <row r="428" spans="1:18" ht="15" customHeight="1" x14ac:dyDescent="0.25">
      <c r="A428" s="4" t="s">
        <v>5</v>
      </c>
      <c r="B428" s="8" t="s">
        <v>1883</v>
      </c>
      <c r="C428" s="19" t="e">
        <f>VLOOKUP(B:B,[6]master!$L$1:$U$2065,10,0)</f>
        <v>#N/A</v>
      </c>
      <c r="D428" s="138">
        <v>44256</v>
      </c>
      <c r="E428" s="138">
        <v>44259</v>
      </c>
      <c r="F428" s="11" t="s">
        <v>1868</v>
      </c>
      <c r="G428" s="11" t="s">
        <v>1869</v>
      </c>
      <c r="H428" s="11" t="s">
        <v>116</v>
      </c>
      <c r="I428" s="4" t="str">
        <f>VLOOKUP(H:H,[7]SUMMARY!B:C,2,0)</f>
        <v>NB</v>
      </c>
      <c r="J428" s="4" t="str">
        <f>VLOOKUP(K:K,[8]MODEL!$C$1:$F$65536,4,0)</f>
        <v>Verna</v>
      </c>
      <c r="K428" s="84" t="s">
        <v>10</v>
      </c>
      <c r="L428" s="11" t="s">
        <v>20</v>
      </c>
      <c r="M428" s="11" t="s">
        <v>1870</v>
      </c>
      <c r="N428" s="145" t="e">
        <f>VLOOKUP(B:B,[8]master!$L$1:$AA$65535,16,0)</f>
        <v>#N/A</v>
      </c>
      <c r="O428" s="146" t="e">
        <f>VLOOKUP(F:F,'[7]T-RET'!A:B,2,0)</f>
        <v>#N/A</v>
      </c>
      <c r="P428" s="146" t="e">
        <f>VLOOKUP(B:B,[8]master!$L$1:$Y$65535,14,0)</f>
        <v>#N/A</v>
      </c>
      <c r="Q428" s="143" t="e">
        <f>VLOOKUP(B:B,[9]all!$D:$F,3,0)</f>
        <v>#N/A</v>
      </c>
      <c r="R428" s="6">
        <v>427</v>
      </c>
    </row>
    <row r="429" spans="1:18" ht="15" customHeight="1" x14ac:dyDescent="0.25">
      <c r="A429" s="4" t="s">
        <v>5</v>
      </c>
      <c r="B429" s="8" t="s">
        <v>2482</v>
      </c>
      <c r="C429" s="19" t="str">
        <f>VLOOKUP(B:B,[6]master!$L$1:$U$2065,10,0)</f>
        <v>04-DEL</v>
      </c>
      <c r="D429" s="138">
        <v>44257</v>
      </c>
      <c r="E429" s="138">
        <v>44207</v>
      </c>
      <c r="F429" s="11" t="s">
        <v>1900</v>
      </c>
      <c r="G429" s="11" t="s">
        <v>1901</v>
      </c>
      <c r="H429" s="11" t="s">
        <v>32</v>
      </c>
      <c r="I429" s="4" t="str">
        <f>VLOOKUP(H:H,[7]SUMMARY!B:C,2,0)</f>
        <v>KA</v>
      </c>
      <c r="J429" s="4" t="str">
        <f>VLOOKUP(K:K,[8]MODEL!$C$1:$F$65536,4,0)</f>
        <v>New Creta</v>
      </c>
      <c r="K429" s="11" t="s">
        <v>138</v>
      </c>
      <c r="L429" s="11" t="s">
        <v>27</v>
      </c>
      <c r="M429" s="11" t="s">
        <v>1899</v>
      </c>
      <c r="N429" s="145">
        <f>VLOOKUP(B:B,[8]master!$L$1:$AA$65535,16,0)</f>
        <v>44299</v>
      </c>
      <c r="O429" s="146">
        <f>VLOOKUP(F:F,'[7]T-RET'!A:B,2,0)</f>
        <v>44299</v>
      </c>
      <c r="P429" s="146">
        <f>VLOOKUP(B:B,[8]master!$L$1:$Y$65535,14,0)</f>
        <v>44299</v>
      </c>
      <c r="Q429" s="143" t="e">
        <f>VLOOKUP(B:B,[9]all!$D:$F,3,0)</f>
        <v>#N/A</v>
      </c>
      <c r="R429" s="6">
        <v>428</v>
      </c>
    </row>
    <row r="430" spans="1:18" ht="15" customHeight="1" x14ac:dyDescent="0.25">
      <c r="A430" s="4"/>
      <c r="B430" s="8" t="s">
        <v>1880</v>
      </c>
      <c r="C430" s="19" t="str">
        <f>VLOOKUP(B:B,[6]master!$L$1:$U$2065,10,0)</f>
        <v>03-DEL</v>
      </c>
      <c r="D430" s="138">
        <v>44257</v>
      </c>
      <c r="E430" s="138">
        <v>44257</v>
      </c>
      <c r="F430" s="11" t="s">
        <v>1877</v>
      </c>
      <c r="G430" s="11" t="s">
        <v>1878</v>
      </c>
      <c r="H430" s="11" t="s">
        <v>57</v>
      </c>
      <c r="I430" s="4" t="str">
        <f>VLOOKUP(H:H,[7]SUMMARY!B:C,2,0)</f>
        <v>NG</v>
      </c>
      <c r="J430" s="4" t="str">
        <f>VLOOKUP(K:K,[8]MODEL!$C$1:$F$65536,4,0)</f>
        <v>Venue</v>
      </c>
      <c r="K430" s="11" t="s">
        <v>117</v>
      </c>
      <c r="L430" s="11" t="s">
        <v>20</v>
      </c>
      <c r="M430" s="11" t="s">
        <v>1879</v>
      </c>
      <c r="N430" s="145">
        <f>VLOOKUP(B:B,[6]master!$L$1:$AA$2596,16,0)</f>
        <v>44260</v>
      </c>
      <c r="O430" s="146">
        <f>VLOOKUP(B:B,[8]master!$L$1:$Z$65535,15,0)</f>
        <v>44259</v>
      </c>
      <c r="P430" s="146">
        <f>VLOOKUP(B:B,[8]master!$L$1:$Y$65535,14,0)</f>
        <v>44264</v>
      </c>
      <c r="Q430" s="143">
        <f>VLOOKUP(B:B,[9]all!$D:$F,3,0)</f>
        <v>44260</v>
      </c>
      <c r="R430" s="6">
        <v>429</v>
      </c>
    </row>
    <row r="431" spans="1:18" ht="15" customHeight="1" x14ac:dyDescent="0.25">
      <c r="A431" s="4"/>
      <c r="B431" s="5" t="s">
        <v>1892</v>
      </c>
      <c r="C431" s="19" t="str">
        <f>VLOOKUP(B:B,[6]master!$L$1:$U$2065,10,0)</f>
        <v>03-DEL</v>
      </c>
      <c r="D431" s="138">
        <v>44257</v>
      </c>
      <c r="E431" s="138">
        <v>44257</v>
      </c>
      <c r="F431" s="84" t="s">
        <v>1912</v>
      </c>
      <c r="G431" s="11" t="s">
        <v>1728</v>
      </c>
      <c r="H431" s="11" t="s">
        <v>686</v>
      </c>
      <c r="I431" s="4" t="str">
        <f>VLOOKUP(H:H,[7]SUMMARY!B:C,2,0)</f>
        <v>KA</v>
      </c>
      <c r="J431" s="4" t="str">
        <f>VLOOKUP(K:K,[8]MODEL!$C$1:$F$65536,4,0)</f>
        <v>Xcent</v>
      </c>
      <c r="K431" s="11" t="s">
        <v>161</v>
      </c>
      <c r="L431" s="11" t="s">
        <v>20</v>
      </c>
      <c r="M431" s="11" t="s">
        <v>1727</v>
      </c>
      <c r="N431" s="145">
        <f>VLOOKUP(B:B,[6]master!$L$1:$AA$2596,16,0)</f>
        <v>44266</v>
      </c>
      <c r="O431" s="146">
        <f>VLOOKUP(B:B,[8]master!$L$1:$Z$65535,15,0)</f>
        <v>44264</v>
      </c>
      <c r="P431" s="146">
        <f>VLOOKUP(B:B,[8]master!$L$1:$Y$65535,14,0)</f>
        <v>44264</v>
      </c>
      <c r="Q431" s="143">
        <f>VLOOKUP(B:B,[9]all!$D:$F,3,0)</f>
        <v>44264</v>
      </c>
      <c r="R431" s="6">
        <v>430</v>
      </c>
    </row>
    <row r="432" spans="1:18" ht="15" customHeight="1" x14ac:dyDescent="0.25">
      <c r="A432" s="4"/>
      <c r="B432" s="5" t="s">
        <v>1893</v>
      </c>
      <c r="C432" s="19" t="str">
        <f>VLOOKUP(B:B,[6]master!$L$1:$U$2065,10,0)</f>
        <v>03-DEL</v>
      </c>
      <c r="D432" s="138">
        <v>44257</v>
      </c>
      <c r="E432" s="138">
        <v>44257</v>
      </c>
      <c r="F432" s="11" t="s">
        <v>1889</v>
      </c>
      <c r="G432" s="11" t="s">
        <v>1890</v>
      </c>
      <c r="H432" s="11" t="s">
        <v>137</v>
      </c>
      <c r="I432" s="4" t="str">
        <f>VLOOKUP(H:H,[7]SUMMARY!B:C,2,0)</f>
        <v>AK</v>
      </c>
      <c r="J432" s="4" t="str">
        <f>VLOOKUP(K:K,[8]MODEL!$C$1:$F$65536,4,0)</f>
        <v>Venue</v>
      </c>
      <c r="K432" s="11" t="s">
        <v>117</v>
      </c>
      <c r="L432" s="11" t="s">
        <v>20</v>
      </c>
      <c r="M432" s="11" t="s">
        <v>1891</v>
      </c>
      <c r="N432" s="145">
        <f>VLOOKUP(B:B,[6]master!$L$1:$AA$2596,16,0)</f>
        <v>44266</v>
      </c>
      <c r="O432" s="146">
        <f>VLOOKUP(B:B,[8]master!$L$1:$Z$65535,15,0)</f>
        <v>44264</v>
      </c>
      <c r="P432" s="146">
        <f>VLOOKUP(B:B,[8]master!$L$1:$Y$65535,14,0)</f>
        <v>44264</v>
      </c>
      <c r="Q432" s="143">
        <f>VLOOKUP(B:B,[9]all!$D:$F,3,0)</f>
        <v>44264</v>
      </c>
      <c r="R432" s="6">
        <v>431</v>
      </c>
    </row>
    <row r="433" spans="1:18" ht="15" customHeight="1" x14ac:dyDescent="0.25">
      <c r="A433" s="4" t="s">
        <v>5</v>
      </c>
      <c r="B433" s="5" t="s">
        <v>319</v>
      </c>
      <c r="C433" s="19" t="e">
        <f>VLOOKUP(B:B,[6]master!$L$1:$U$2065,10,0)</f>
        <v>#N/A</v>
      </c>
      <c r="D433" s="138">
        <v>44258</v>
      </c>
      <c r="E433" s="138"/>
      <c r="F433" s="11" t="s">
        <v>1894</v>
      </c>
      <c r="G433" s="11" t="s">
        <v>1726</v>
      </c>
      <c r="H433" s="11" t="s">
        <v>16</v>
      </c>
      <c r="I433" s="4" t="str">
        <f>VLOOKUP(H:H,[7]SUMMARY!B:C,2,0)</f>
        <v>AK</v>
      </c>
      <c r="J433" s="4" t="str">
        <f>VLOOKUP(K:K,[8]MODEL!$C$1:$F$65536,4,0)</f>
        <v>New Creta</v>
      </c>
      <c r="K433" s="11" t="s">
        <v>391</v>
      </c>
      <c r="L433" s="11" t="s">
        <v>20</v>
      </c>
      <c r="M433" s="11" t="s">
        <v>1725</v>
      </c>
      <c r="N433" s="145" t="e">
        <f>VLOOKUP(B:B,[8]master!$L$1:$AA$65535,16,0)</f>
        <v>#N/A</v>
      </c>
      <c r="O433" s="146" t="e">
        <f>VLOOKUP(F:F,'[7]T-RET'!A:B,2,0)</f>
        <v>#N/A</v>
      </c>
      <c r="P433" s="146" t="e">
        <f>VLOOKUP(B:B,[8]master!$L$1:$Y$65535,14,0)</f>
        <v>#N/A</v>
      </c>
      <c r="Q433" s="143" t="e">
        <f>VLOOKUP(B:B,[9]all!$D:$F,3,0)</f>
        <v>#N/A</v>
      </c>
      <c r="R433" s="6">
        <v>432</v>
      </c>
    </row>
    <row r="434" spans="1:18" ht="15" customHeight="1" x14ac:dyDescent="0.25">
      <c r="A434" s="4" t="s">
        <v>5</v>
      </c>
      <c r="B434" s="5" t="s">
        <v>319</v>
      </c>
      <c r="C434" s="19" t="e">
        <f>VLOOKUP(B:B,[6]master!$L$1:$U$2065,10,0)</f>
        <v>#N/A</v>
      </c>
      <c r="D434" s="138">
        <v>44258</v>
      </c>
      <c r="E434" s="138"/>
      <c r="F434" s="11" t="s">
        <v>1908</v>
      </c>
      <c r="G434" s="11" t="s">
        <v>1909</v>
      </c>
      <c r="H434" s="11" t="s">
        <v>687</v>
      </c>
      <c r="I434" s="4" t="str">
        <f>VLOOKUP(H:H,[7]SUMMARY!B:C,2,0)</f>
        <v>NB</v>
      </c>
      <c r="J434" s="4" t="str">
        <f>VLOOKUP(K:K,[8]MODEL!$C$1:$F$65536,4,0)</f>
        <v>NIOS</v>
      </c>
      <c r="K434" s="11" t="s">
        <v>51</v>
      </c>
      <c r="L434" s="11" t="s">
        <v>20</v>
      </c>
      <c r="M434" s="11" t="s">
        <v>1910</v>
      </c>
      <c r="N434" s="145" t="e">
        <f>VLOOKUP(B:B,[8]master!$L$1:$AA$65535,16,0)</f>
        <v>#N/A</v>
      </c>
      <c r="O434" s="146" t="e">
        <f>VLOOKUP(F:F,'[7]T-RET'!A:B,2,0)</f>
        <v>#N/A</v>
      </c>
      <c r="P434" s="146" t="e">
        <f>VLOOKUP(B:B,[8]master!$L$1:$Y$65535,14,0)</f>
        <v>#N/A</v>
      </c>
      <c r="Q434" s="143" t="e">
        <f>VLOOKUP(B:B,[9]all!$D:$F,3,0)</f>
        <v>#N/A</v>
      </c>
      <c r="R434" s="6">
        <v>433</v>
      </c>
    </row>
    <row r="435" spans="1:18" ht="15" customHeight="1" x14ac:dyDescent="0.25">
      <c r="A435" s="4"/>
      <c r="B435" s="8" t="s">
        <v>2215</v>
      </c>
      <c r="C435" s="19" t="str">
        <f>VLOOKUP(B:B,[6]master!$L$1:$U$2065,10,0)</f>
        <v>04-DEL</v>
      </c>
      <c r="D435" s="138">
        <v>44258</v>
      </c>
      <c r="E435" s="138">
        <v>44275</v>
      </c>
      <c r="F435" s="84" t="s">
        <v>2575</v>
      </c>
      <c r="G435" s="11" t="s">
        <v>1906</v>
      </c>
      <c r="H435" s="11" t="s">
        <v>686</v>
      </c>
      <c r="I435" s="4" t="str">
        <f>VLOOKUP(H:H,[7]SUMMARY!B:C,2,0)</f>
        <v>KA</v>
      </c>
      <c r="J435" s="4" t="str">
        <f>VLOOKUP(K:K,[8]MODEL!$C$1:$F$65536,4,0)</f>
        <v>Venue</v>
      </c>
      <c r="K435" s="11" t="s">
        <v>142</v>
      </c>
      <c r="L435" s="11" t="s">
        <v>438</v>
      </c>
      <c r="M435" s="11" t="s">
        <v>1907</v>
      </c>
      <c r="N435" s="145">
        <f>VLOOKUP(B:B,[8]master!$L$1:$AA$65535,16,0)</f>
        <v>44289</v>
      </c>
      <c r="O435" s="146">
        <f>VLOOKUP(B:B,[8]master!$L$1:$Z$65535,15,0)</f>
        <v>44280</v>
      </c>
      <c r="P435" s="146">
        <f>VLOOKUP(B:B,[8]master!$L$1:$Y$65535,14,0)</f>
        <v>44280</v>
      </c>
      <c r="Q435" s="143">
        <f>VLOOKUP(B:B,[9]all!$D:$F,3,0)</f>
        <v>44280</v>
      </c>
      <c r="R435" s="6">
        <v>434</v>
      </c>
    </row>
    <row r="436" spans="1:18" ht="15" customHeight="1" x14ac:dyDescent="0.25">
      <c r="A436" s="4" t="s">
        <v>5</v>
      </c>
      <c r="B436" s="129" t="s">
        <v>2868</v>
      </c>
      <c r="C436" s="19" t="str">
        <f>VLOOKUP(B:B,[6]master!$L$1:$U$2065,10,0)</f>
        <v>CURRENT</v>
      </c>
      <c r="D436" s="138">
        <v>44258</v>
      </c>
      <c r="E436" s="138">
        <v>44321</v>
      </c>
      <c r="F436" s="11" t="s">
        <v>1895</v>
      </c>
      <c r="G436" s="11" t="s">
        <v>1896</v>
      </c>
      <c r="H436" s="11" t="s">
        <v>92</v>
      </c>
      <c r="I436" s="4" t="str">
        <f>VLOOKUP(H:H,[7]SUMMARY!B:C,2,0)</f>
        <v>ML</v>
      </c>
      <c r="J436" s="4" t="str">
        <f>VLOOKUP(K:K,[8]MODEL!$C$1:$F$65536,4,0)</f>
        <v>NIOS</v>
      </c>
      <c r="K436" s="84" t="s">
        <v>51</v>
      </c>
      <c r="L436" s="11" t="s">
        <v>52</v>
      </c>
      <c r="M436" s="11" t="s">
        <v>1897</v>
      </c>
      <c r="N436" s="145" t="e">
        <f>VLOOKUP(B:B,[8]master!$L$1:$AA$65535,16,0)</f>
        <v>#N/A</v>
      </c>
      <c r="O436" s="146">
        <f>VLOOKUP(F:F,'[7]T-RET'!A:B,2,0)</f>
        <v>44329</v>
      </c>
      <c r="P436" s="146" t="e">
        <f>VLOOKUP(B:B,[8]master!$L$1:$Y$65535,14,0)</f>
        <v>#N/A</v>
      </c>
      <c r="Q436" s="143" t="e">
        <f>VLOOKUP(B:B,[9]all!$D:$F,3,0)</f>
        <v>#N/A</v>
      </c>
      <c r="R436" s="6">
        <v>435</v>
      </c>
    </row>
    <row r="437" spans="1:18" ht="15" customHeight="1" x14ac:dyDescent="0.25">
      <c r="A437" s="4" t="s">
        <v>5</v>
      </c>
      <c r="B437" s="129" t="s">
        <v>1883</v>
      </c>
      <c r="C437" s="19" t="e">
        <f>VLOOKUP(B:B,[6]master!$L$1:$U$2065,10,0)</f>
        <v>#N/A</v>
      </c>
      <c r="D437" s="138">
        <v>44258</v>
      </c>
      <c r="E437" s="138">
        <v>44327</v>
      </c>
      <c r="F437" s="11" t="s">
        <v>1903</v>
      </c>
      <c r="G437" s="11" t="s">
        <v>1904</v>
      </c>
      <c r="H437" s="11" t="s">
        <v>32</v>
      </c>
      <c r="I437" s="4" t="str">
        <f>VLOOKUP(H:H,[7]SUMMARY!B:C,2,0)</f>
        <v>KA</v>
      </c>
      <c r="J437" s="4" t="str">
        <f>VLOOKUP(K:K,[8]MODEL!$C$1:$F$65536,4,0)</f>
        <v>Venue</v>
      </c>
      <c r="K437" s="11" t="s">
        <v>166</v>
      </c>
      <c r="L437" s="11" t="s">
        <v>20</v>
      </c>
      <c r="M437" s="11" t="s">
        <v>1905</v>
      </c>
      <c r="N437" s="145" t="e">
        <f>VLOOKUP(B:B,[6]master!$L$1:$AA$2596,16,0)</f>
        <v>#N/A</v>
      </c>
      <c r="O437" s="146" t="e">
        <f>VLOOKUP(F:F,'[7]T-RET'!A:B,2,0)</f>
        <v>#N/A</v>
      </c>
      <c r="P437" s="146" t="e">
        <f>VLOOKUP(B:B,[8]master!$L$1:$Y$65535,14,0)</f>
        <v>#N/A</v>
      </c>
      <c r="Q437" s="143" t="e">
        <f>VLOOKUP(B:B,[9]all!$D:$F,3,0)</f>
        <v>#N/A</v>
      </c>
      <c r="R437" s="6">
        <v>436</v>
      </c>
    </row>
    <row r="438" spans="1:18" ht="15" customHeight="1" x14ac:dyDescent="0.25">
      <c r="A438" s="4" t="s">
        <v>5</v>
      </c>
      <c r="B438" s="8" t="s">
        <v>2552</v>
      </c>
      <c r="C438" s="19" t="str">
        <f>VLOOKUP(B:B,[6]master!$L$1:$U$2065,10,0)</f>
        <v>CURRENT</v>
      </c>
      <c r="D438" s="138">
        <v>44259</v>
      </c>
      <c r="E438" s="138">
        <v>44298</v>
      </c>
      <c r="F438" s="11" t="s">
        <v>1925</v>
      </c>
      <c r="G438" s="11" t="s">
        <v>1926</v>
      </c>
      <c r="H438" s="11" t="s">
        <v>132</v>
      </c>
      <c r="I438" s="4" t="str">
        <f>VLOOKUP(H:H,[7]SUMMARY!B:C,2,0)</f>
        <v>RL</v>
      </c>
      <c r="J438" s="4" t="str">
        <f>VLOOKUP(K:K,[8]MODEL!$C$1:$F$65536,4,0)</f>
        <v>Venue</v>
      </c>
      <c r="K438" s="11" t="s">
        <v>166</v>
      </c>
      <c r="L438" s="11" t="s">
        <v>27</v>
      </c>
      <c r="M438" s="11" t="s">
        <v>1927</v>
      </c>
      <c r="N438" s="145">
        <f>VLOOKUP(B:B,[6]master!$L$1:$AA$2596,16,0)</f>
        <v>44334</v>
      </c>
      <c r="O438" s="146">
        <f>VLOOKUP(F:F,'[7]T-RET'!A:B,2,0)</f>
        <v>44306</v>
      </c>
      <c r="P438" s="146" t="str">
        <f>VLOOKUP(B:B,[8]master!$L$1:$Y$65535,14,0)</f>
        <v>14/04/2021</v>
      </c>
      <c r="Q438" s="143" t="e">
        <f>VLOOKUP(B:B,[9]all!$D:$F,3,0)</f>
        <v>#N/A</v>
      </c>
      <c r="R438" s="6">
        <v>437</v>
      </c>
    </row>
    <row r="439" spans="1:18" ht="15" customHeight="1" x14ac:dyDescent="0.25">
      <c r="A439" s="4"/>
      <c r="B439" s="9" t="s">
        <v>1929</v>
      </c>
      <c r="C439" s="19" t="str">
        <f>VLOOKUP(B:B,[6]master!$L$1:$U$2065,10,0)</f>
        <v>03-DEL</v>
      </c>
      <c r="D439" s="138">
        <v>44259</v>
      </c>
      <c r="E439" s="138">
        <v>44260</v>
      </c>
      <c r="F439" s="11" t="s">
        <v>1922</v>
      </c>
      <c r="G439" s="11" t="s">
        <v>1923</v>
      </c>
      <c r="H439" s="11" t="s">
        <v>132</v>
      </c>
      <c r="I439" s="4" t="str">
        <f>VLOOKUP(H:H,[7]SUMMARY!B:C,2,0)</f>
        <v>RL</v>
      </c>
      <c r="J439" s="4" t="str">
        <f>VLOOKUP(K:K,[8]MODEL!$C$1:$F$65536,4,0)</f>
        <v>Venue</v>
      </c>
      <c r="K439" s="11" t="s">
        <v>117</v>
      </c>
      <c r="L439" s="11" t="s">
        <v>20</v>
      </c>
      <c r="M439" s="11" t="s">
        <v>1924</v>
      </c>
      <c r="N439" s="145">
        <f>VLOOKUP(B:B,[6]master!$L$1:$AA$2596,16,0)</f>
        <v>44275</v>
      </c>
      <c r="O439" s="146">
        <f>VLOOKUP(B:B,[8]master!$L$1:$Z$65535,15,0)</f>
        <v>44272</v>
      </c>
      <c r="P439" s="146">
        <f>VLOOKUP(B:B,[8]master!$L$1:$Y$65535,14,0)</f>
        <v>44272</v>
      </c>
      <c r="Q439" s="143">
        <f>VLOOKUP(B:B,[9]all!$D:$F,3,0)</f>
        <v>44272</v>
      </c>
      <c r="R439" s="6">
        <v>438</v>
      </c>
    </row>
    <row r="440" spans="1:18" ht="15" customHeight="1" x14ac:dyDescent="0.3">
      <c r="A440" s="4" t="s">
        <v>5</v>
      </c>
      <c r="B440" s="135" t="s">
        <v>2478</v>
      </c>
      <c r="C440" s="19" t="str">
        <f>VLOOKUP(B:B,[6]master!$L$1:$U$2065,10,0)</f>
        <v>CURRENT</v>
      </c>
      <c r="D440" s="138">
        <v>44259</v>
      </c>
      <c r="E440" s="138">
        <v>44331</v>
      </c>
      <c r="F440" s="84" t="s">
        <v>2844</v>
      </c>
      <c r="G440" s="11" t="s">
        <v>1920</v>
      </c>
      <c r="H440" s="11" t="s">
        <v>50</v>
      </c>
      <c r="I440" s="4" t="str">
        <f>VLOOKUP(H:H,[7]SUMMARY!B:C,2,0)</f>
        <v>ML</v>
      </c>
      <c r="J440" s="4" t="str">
        <f>VLOOKUP(K:K,[8]MODEL!$C$1:$F$65536,4,0)</f>
        <v>New Creta</v>
      </c>
      <c r="K440" s="84" t="s">
        <v>223</v>
      </c>
      <c r="L440" s="11" t="s">
        <v>20</v>
      </c>
      <c r="M440" s="11" t="s">
        <v>1921</v>
      </c>
      <c r="N440" s="145">
        <f>VLOOKUP(B:B,[6]master!$L$1:$AA$2596,16,0)</f>
        <v>44334</v>
      </c>
      <c r="O440" s="146">
        <f>VLOOKUP(F:F,'[7]T-RET'!A:B,2,0)</f>
        <v>44331</v>
      </c>
      <c r="P440" s="146" t="e">
        <f>VLOOKUP(B:B,[8]master!$L$1:$Y$65535,14,0)</f>
        <v>#N/A</v>
      </c>
      <c r="Q440" s="143" t="e">
        <f>VLOOKUP(B:B,[9]all!$D:$F,3,0)</f>
        <v>#N/A</v>
      </c>
      <c r="R440" s="6">
        <v>439</v>
      </c>
    </row>
    <row r="441" spans="1:18" ht="15" customHeight="1" x14ac:dyDescent="0.25">
      <c r="A441" s="4"/>
      <c r="B441" s="9" t="s">
        <v>1928</v>
      </c>
      <c r="C441" s="19" t="str">
        <f>VLOOKUP(B:B,[6]master!$L$1:$U$2065,10,0)</f>
        <v>03-DEL</v>
      </c>
      <c r="D441" s="138">
        <v>44259</v>
      </c>
      <c r="E441" s="138">
        <v>44260</v>
      </c>
      <c r="F441" s="11" t="s">
        <v>1917</v>
      </c>
      <c r="G441" s="11" t="s">
        <v>1918</v>
      </c>
      <c r="H441" s="11" t="s">
        <v>32</v>
      </c>
      <c r="I441" s="4" t="str">
        <f>VLOOKUP(H:H,[7]SUMMARY!B:C,2,0)</f>
        <v>KA</v>
      </c>
      <c r="J441" s="4" t="str">
        <f>VLOOKUP(K:K,[8]MODEL!$C$1:$F$65536,4,0)</f>
        <v>Venue</v>
      </c>
      <c r="K441" s="11" t="s">
        <v>117</v>
      </c>
      <c r="L441" s="11" t="s">
        <v>74</v>
      </c>
      <c r="M441" s="11" t="s">
        <v>1919</v>
      </c>
      <c r="N441" s="145">
        <f>VLOOKUP(B:B,[6]master!$L$1:$AA$2596,16,0)</f>
        <v>44271</v>
      </c>
      <c r="O441" s="146">
        <f>VLOOKUP(B:B,[8]master!$L$1:$Z$65535,15,0)</f>
        <v>44265</v>
      </c>
      <c r="P441" s="146">
        <f>VLOOKUP(B:B,[8]master!$L$1:$Y$65535,14,0)</f>
        <v>44267</v>
      </c>
      <c r="Q441" s="143">
        <f>VLOOKUP(B:B,[9]all!$D:$F,3,0)</f>
        <v>44266</v>
      </c>
      <c r="R441" s="6">
        <v>440</v>
      </c>
    </row>
    <row r="442" spans="1:18" ht="15" customHeight="1" x14ac:dyDescent="0.25">
      <c r="A442" s="4" t="s">
        <v>5</v>
      </c>
      <c r="B442" s="2" t="s">
        <v>2346</v>
      </c>
      <c r="C442" s="19" t="str">
        <f>VLOOKUP(B:B,[6]master!$L$1:$U$2065,10,0)</f>
        <v>CURRENT</v>
      </c>
      <c r="D442" s="138">
        <v>44260</v>
      </c>
      <c r="E442" s="138">
        <v>44261</v>
      </c>
      <c r="F442" s="11" t="s">
        <v>1940</v>
      </c>
      <c r="G442" s="11" t="s">
        <v>1941</v>
      </c>
      <c r="H442" s="11" t="s">
        <v>250</v>
      </c>
      <c r="I442" s="4" t="str">
        <f>VLOOKUP(H:H,[7]SUMMARY!B:C,2,0)</f>
        <v>ML</v>
      </c>
      <c r="J442" s="4" t="str">
        <f>VLOOKUP(K:K,[8]MODEL!$C$1:$F$65536,4,0)</f>
        <v>NIOS</v>
      </c>
      <c r="K442" s="11" t="s">
        <v>97</v>
      </c>
      <c r="L442" s="11" t="s">
        <v>52</v>
      </c>
      <c r="M442" s="11" t="s">
        <v>1942</v>
      </c>
      <c r="N442" s="145">
        <f>VLOOKUP(B:B,[6]master!$L$1:$AA$2596,16,0)</f>
        <v>44333</v>
      </c>
      <c r="O442" s="146">
        <f>VLOOKUP(F:F,'[7]T-RET'!A:B,2,0)</f>
        <v>44330</v>
      </c>
      <c r="P442" s="146" t="e">
        <f>VLOOKUP(B:B,[8]master!$L$1:$Y$65535,14,0)</f>
        <v>#N/A</v>
      </c>
      <c r="Q442" s="143" t="e">
        <f>VLOOKUP(B:B,[9]all!$D:$F,3,0)</f>
        <v>#N/A</v>
      </c>
      <c r="R442" s="6">
        <v>441</v>
      </c>
    </row>
    <row r="443" spans="1:18" ht="15" customHeight="1" x14ac:dyDescent="0.25">
      <c r="A443" s="4" t="s">
        <v>5</v>
      </c>
      <c r="B443" s="129" t="s">
        <v>1883</v>
      </c>
      <c r="C443" s="19" t="e">
        <f>VLOOKUP(B:B,[6]master!$L$1:$U$2065,10,0)</f>
        <v>#N/A</v>
      </c>
      <c r="D443" s="138">
        <v>44260</v>
      </c>
      <c r="E443" s="138">
        <v>44327</v>
      </c>
      <c r="F443" s="11" t="s">
        <v>1935</v>
      </c>
      <c r="G443" s="11" t="s">
        <v>1936</v>
      </c>
      <c r="H443" s="11" t="s">
        <v>82</v>
      </c>
      <c r="I443" s="4" t="str">
        <f>VLOOKUP(H:H,[7]SUMMARY!B:C,2,0)</f>
        <v>KA</v>
      </c>
      <c r="J443" s="4" t="str">
        <f>VLOOKUP(K:K,[8]MODEL!$C$1:$F$65536,4,0)</f>
        <v>New Creta</v>
      </c>
      <c r="K443" s="11" t="s">
        <v>385</v>
      </c>
      <c r="L443" s="11" t="s">
        <v>11</v>
      </c>
      <c r="M443" s="11" t="s">
        <v>1934</v>
      </c>
      <c r="N443" s="145" t="e">
        <f>VLOOKUP(B:B,[8]master!$L$1:$AA$65535,16,0)</f>
        <v>#N/A</v>
      </c>
      <c r="O443" s="146" t="e">
        <f>VLOOKUP(F:F,'[7]T-RET'!A:B,2,0)</f>
        <v>#N/A</v>
      </c>
      <c r="P443" s="146" t="e">
        <f>VLOOKUP(B:B,[8]master!$L$1:$Y$65535,14,0)</f>
        <v>#N/A</v>
      </c>
      <c r="Q443" s="143" t="e">
        <f>VLOOKUP(B:B,[9]all!$D:$F,3,0)</f>
        <v>#N/A</v>
      </c>
      <c r="R443" s="6">
        <v>442</v>
      </c>
    </row>
    <row r="444" spans="1:18" ht="15" customHeight="1" x14ac:dyDescent="0.25">
      <c r="A444" s="4"/>
      <c r="B444" s="8" t="s">
        <v>2156</v>
      </c>
      <c r="C444" s="19" t="str">
        <f>VLOOKUP(B:B,[6]master!$L$1:$U$2065,10,0)</f>
        <v>04-DEL</v>
      </c>
      <c r="D444" s="138">
        <v>44260</v>
      </c>
      <c r="E444" s="138">
        <v>44271</v>
      </c>
      <c r="F444" s="11" t="s">
        <v>1938</v>
      </c>
      <c r="G444" s="11" t="s">
        <v>1939</v>
      </c>
      <c r="H444" s="11" t="s">
        <v>37</v>
      </c>
      <c r="I444" s="4" t="str">
        <f>VLOOKUP(H:H,[7]SUMMARY!B:C,2,0)</f>
        <v>KA</v>
      </c>
      <c r="J444" s="4" t="str">
        <f>VLOOKUP(K:K,[8]MODEL!$C$1:$F$65536,4,0)</f>
        <v>NIOS</v>
      </c>
      <c r="K444" s="11" t="s">
        <v>51</v>
      </c>
      <c r="L444" s="11" t="s">
        <v>52</v>
      </c>
      <c r="M444" s="11" t="s">
        <v>1937</v>
      </c>
      <c r="N444" s="145">
        <f>VLOOKUP(B:B,[8]master!$L$1:$AA$65535,16,0)</f>
        <v>44288</v>
      </c>
      <c r="O444" s="146">
        <f>VLOOKUP(B:B,[8]master!$L$1:$Z$65535,15,0)</f>
        <v>44285</v>
      </c>
      <c r="P444" s="146">
        <f>VLOOKUP(B:B,[8]master!$L$1:$Y$65535,14,0)</f>
        <v>44285</v>
      </c>
      <c r="Q444" s="143">
        <f>VLOOKUP(B:B,[9]all!$D:$F,3,0)</f>
        <v>44285</v>
      </c>
      <c r="R444" s="6">
        <v>443</v>
      </c>
    </row>
    <row r="445" spans="1:18" ht="15" customHeight="1" x14ac:dyDescent="0.25">
      <c r="A445" s="4"/>
      <c r="B445" s="4" t="s">
        <v>1943</v>
      </c>
      <c r="C445" s="19" t="str">
        <f>VLOOKUP(B:B,[6]master!$L$1:$U$2065,10,0)</f>
        <v>03-DEL</v>
      </c>
      <c r="D445" s="138">
        <v>44261</v>
      </c>
      <c r="E445" s="138">
        <v>44261</v>
      </c>
      <c r="F445" s="11" t="s">
        <v>1947</v>
      </c>
      <c r="G445" s="11" t="s">
        <v>1948</v>
      </c>
      <c r="H445" s="11" t="s">
        <v>57</v>
      </c>
      <c r="I445" s="4" t="str">
        <f>VLOOKUP(H:H,[7]SUMMARY!B:C,2,0)</f>
        <v>NG</v>
      </c>
      <c r="J445" s="4" t="str">
        <f>VLOOKUP(K:K,[8]MODEL!$C$1:$F$65536,4,0)</f>
        <v>All New i20</v>
      </c>
      <c r="K445" s="11" t="s">
        <v>39</v>
      </c>
      <c r="L445" s="11" t="s">
        <v>20</v>
      </c>
      <c r="M445" s="11" t="s">
        <v>1949</v>
      </c>
      <c r="N445" s="145">
        <f>VLOOKUP(B:B,[6]master!$L$1:$AA$2596,16,0)</f>
        <v>44286</v>
      </c>
      <c r="O445" s="146">
        <f>VLOOKUP(B:B,[8]master!$L$1:$Z$65535,15,0)</f>
        <v>44280</v>
      </c>
      <c r="P445" s="146">
        <f>VLOOKUP(B:B,[8]master!$L$1:$Y$65535,14,0)</f>
        <v>44280</v>
      </c>
      <c r="Q445" s="143">
        <f>VLOOKUP(B:B,[9]all!$D:$F,3,0)</f>
        <v>44280</v>
      </c>
      <c r="R445" s="6">
        <v>444</v>
      </c>
    </row>
    <row r="446" spans="1:18" ht="15" customHeight="1" x14ac:dyDescent="0.25">
      <c r="A446" s="4" t="s">
        <v>5</v>
      </c>
      <c r="B446" s="122" t="s">
        <v>2869</v>
      </c>
      <c r="C446" s="19" t="str">
        <f>VLOOKUP(B:B,[6]master!$L$1:$U$2065,10,0)</f>
        <v>ALLOT</v>
      </c>
      <c r="D446" s="138">
        <v>44261</v>
      </c>
      <c r="E446" s="138">
        <v>44336</v>
      </c>
      <c r="F446" s="11" t="s">
        <v>1953</v>
      </c>
      <c r="G446" s="11" t="s">
        <v>1954</v>
      </c>
      <c r="H446" s="11" t="s">
        <v>57</v>
      </c>
      <c r="I446" s="4" t="str">
        <f>VLOOKUP(H:H,[7]SUMMARY!B:C,2,0)</f>
        <v>NG</v>
      </c>
      <c r="J446" s="4" t="str">
        <f>VLOOKUP(K:K,[8]MODEL!$C$1:$F$65536,4,0)</f>
        <v>SANTRO</v>
      </c>
      <c r="K446" s="11" t="s">
        <v>269</v>
      </c>
      <c r="L446" s="11" t="s">
        <v>87</v>
      </c>
      <c r="M446" s="11" t="s">
        <v>1955</v>
      </c>
      <c r="N446" s="145" t="e">
        <f>VLOOKUP(B:B,[8]master!$L$1:$AA$65535,16,0)</f>
        <v>#N/A</v>
      </c>
      <c r="O446" s="146" t="e">
        <f>VLOOKUP(F:F,'[7]T-RET'!A:B,2,0)</f>
        <v>#N/A</v>
      </c>
      <c r="P446" s="146" t="e">
        <f>VLOOKUP(B:B,[8]master!$L$1:$Y$65535,14,0)</f>
        <v>#N/A</v>
      </c>
      <c r="Q446" s="143" t="e">
        <f>VLOOKUP(B:B,[9]all!$D:$F,3,0)</f>
        <v>#N/A</v>
      </c>
      <c r="R446" s="6">
        <v>445</v>
      </c>
    </row>
    <row r="447" spans="1:18" ht="15" customHeight="1" x14ac:dyDescent="0.25">
      <c r="A447" s="4" t="s">
        <v>5</v>
      </c>
      <c r="B447" s="5" t="s">
        <v>319</v>
      </c>
      <c r="C447" s="19" t="e">
        <f>VLOOKUP(B:B,[6]master!$L$1:$U$2065,10,0)</f>
        <v>#N/A</v>
      </c>
      <c r="D447" s="138">
        <v>44261</v>
      </c>
      <c r="E447" s="138"/>
      <c r="F447" s="11" t="s">
        <v>1950</v>
      </c>
      <c r="G447" s="11" t="s">
        <v>1951</v>
      </c>
      <c r="H447" s="11" t="s">
        <v>82</v>
      </c>
      <c r="I447" s="4" t="str">
        <f>VLOOKUP(H:H,[7]SUMMARY!B:C,2,0)</f>
        <v>KA</v>
      </c>
      <c r="J447" s="4" t="str">
        <f>VLOOKUP(K:K,[8]MODEL!$C$1:$F$65536,4,0)</f>
        <v>New Creta</v>
      </c>
      <c r="K447" s="11" t="s">
        <v>223</v>
      </c>
      <c r="L447" s="11" t="s">
        <v>20</v>
      </c>
      <c r="M447" s="11" t="s">
        <v>1952</v>
      </c>
      <c r="N447" s="145" t="e">
        <f>VLOOKUP(B:B,[8]master!$L$1:$AA$65535,16,0)</f>
        <v>#N/A</v>
      </c>
      <c r="O447" s="146" t="e">
        <f>VLOOKUP(F:F,'[7]T-RET'!A:B,2,0)</f>
        <v>#N/A</v>
      </c>
      <c r="P447" s="146" t="e">
        <f>VLOOKUP(B:B,[8]master!$L$1:$Y$65535,14,0)</f>
        <v>#N/A</v>
      </c>
      <c r="Q447" s="143" t="e">
        <f>VLOOKUP(B:B,[9]all!$D:$F,3,0)</f>
        <v>#N/A</v>
      </c>
      <c r="R447" s="6">
        <v>446</v>
      </c>
    </row>
    <row r="448" spans="1:18" ht="15" customHeight="1" x14ac:dyDescent="0.25">
      <c r="A448" s="4" t="s">
        <v>5</v>
      </c>
      <c r="B448" s="8" t="s">
        <v>2460</v>
      </c>
      <c r="C448" s="19" t="str">
        <f>VLOOKUP(B:B,[6]master!$L$1:$U$2065,10,0)</f>
        <v>04-DEL</v>
      </c>
      <c r="D448" s="138">
        <v>44263</v>
      </c>
      <c r="E448" s="138">
        <v>44289</v>
      </c>
      <c r="F448" s="11" t="s">
        <v>1976</v>
      </c>
      <c r="G448" s="11" t="s">
        <v>1977</v>
      </c>
      <c r="H448" s="11" t="s">
        <v>92</v>
      </c>
      <c r="I448" s="4" t="str">
        <f>VLOOKUP(H:H,[7]SUMMARY!B:C,2,0)</f>
        <v>ML</v>
      </c>
      <c r="J448" s="4" t="str">
        <f>VLOOKUP(K:K,[8]MODEL!$C$1:$F$65536,4,0)</f>
        <v>NIOS</v>
      </c>
      <c r="K448" s="11" t="s">
        <v>97</v>
      </c>
      <c r="L448" s="11" t="s">
        <v>438</v>
      </c>
      <c r="M448" s="11" t="s">
        <v>1979</v>
      </c>
      <c r="N448" s="145">
        <f>VLOOKUP(B:B,[8]master!$L$1:$AA$65535,16,0)</f>
        <v>44299</v>
      </c>
      <c r="O448" s="146">
        <f>VLOOKUP(F:F,'[7]T-RET'!A:B,2,0)</f>
        <v>44295</v>
      </c>
      <c r="P448" s="146">
        <f>VLOOKUP(B:B,[8]master!$L$1:$Y$65535,14,0)</f>
        <v>44295</v>
      </c>
      <c r="Q448" s="143">
        <f>VLOOKUP(B:B,[9]all!$D:$F,3,0)</f>
        <v>44295</v>
      </c>
      <c r="R448" s="6">
        <v>447</v>
      </c>
    </row>
    <row r="449" spans="1:18" ht="15" customHeight="1" x14ac:dyDescent="0.25">
      <c r="A449" s="4" t="s">
        <v>5</v>
      </c>
      <c r="B449" s="5" t="s">
        <v>319</v>
      </c>
      <c r="C449" s="19" t="e">
        <f>VLOOKUP(B:B,[6]master!$L$1:$U$2065,10,0)</f>
        <v>#N/A</v>
      </c>
      <c r="D449" s="138">
        <v>44263</v>
      </c>
      <c r="E449" s="138"/>
      <c r="F449" s="11" t="s">
        <v>1983</v>
      </c>
      <c r="G449" s="11" t="s">
        <v>1984</v>
      </c>
      <c r="H449" s="11" t="s">
        <v>127</v>
      </c>
      <c r="I449" s="4" t="str">
        <f>VLOOKUP(H:H,[7]SUMMARY!B:C,2,0)</f>
        <v>AK</v>
      </c>
      <c r="J449" s="4" t="str">
        <f>VLOOKUP(K:K,[8]MODEL!$C$1:$F$65536,4,0)</f>
        <v>All New i20</v>
      </c>
      <c r="K449" s="11" t="s">
        <v>365</v>
      </c>
      <c r="L449" s="11" t="s">
        <v>40</v>
      </c>
      <c r="M449" s="11" t="s">
        <v>1986</v>
      </c>
      <c r="N449" s="145" t="e">
        <f>VLOOKUP(B:B,[8]master!$L$1:$AA$65535,16,0)</f>
        <v>#N/A</v>
      </c>
      <c r="O449" s="146" t="e">
        <f>VLOOKUP(F:F,'[7]T-RET'!A:B,2,0)</f>
        <v>#N/A</v>
      </c>
      <c r="P449" s="146" t="e">
        <f>VLOOKUP(B:B,[8]master!$L$1:$Y$65535,14,0)</f>
        <v>#N/A</v>
      </c>
      <c r="Q449" s="143" t="e">
        <f>VLOOKUP(B:B,[9]all!$D:$F,3,0)</f>
        <v>#N/A</v>
      </c>
      <c r="R449" s="6">
        <v>448</v>
      </c>
    </row>
    <row r="450" spans="1:18" ht="15" customHeight="1" x14ac:dyDescent="0.25">
      <c r="A450" s="4" t="s">
        <v>5</v>
      </c>
      <c r="B450" s="9" t="s">
        <v>2518</v>
      </c>
      <c r="C450" s="19" t="str">
        <f>VLOOKUP(B:B,[6]master!$L$1:$U$2065,10,0)</f>
        <v>04-DEL</v>
      </c>
      <c r="D450" s="138">
        <v>44263</v>
      </c>
      <c r="E450" s="138"/>
      <c r="F450" s="11" t="s">
        <v>1968</v>
      </c>
      <c r="G450" s="11" t="s">
        <v>1969</v>
      </c>
      <c r="H450" s="11" t="s">
        <v>32</v>
      </c>
      <c r="I450" s="4" t="str">
        <f>VLOOKUP(H:H,[7]SUMMARY!B:C,2,0)</f>
        <v>KA</v>
      </c>
      <c r="J450" s="4" t="str">
        <f>VLOOKUP(K:K,[8]MODEL!$C$1:$F$65536,4,0)</f>
        <v>NIOS</v>
      </c>
      <c r="K450" s="11" t="s">
        <v>51</v>
      </c>
      <c r="L450" s="11" t="s">
        <v>20</v>
      </c>
      <c r="M450" s="11" t="s">
        <v>1970</v>
      </c>
      <c r="N450" s="145">
        <f>VLOOKUP(B:B,[8]master!$L$1:$AA$65535,16,0)</f>
        <v>44299</v>
      </c>
      <c r="O450" s="146">
        <f>VLOOKUP(F:F,'[7]T-RET'!A:B,2,0)</f>
        <v>44298</v>
      </c>
      <c r="P450" s="146">
        <f>VLOOKUP(B:B,[8]master!$L$1:$Y$65535,14,0)</f>
        <v>44298</v>
      </c>
      <c r="Q450" s="143" t="e">
        <f>VLOOKUP(B:B,[9]all!$D:$F,3,0)</f>
        <v>#N/A</v>
      </c>
      <c r="R450" s="6">
        <v>449</v>
      </c>
    </row>
    <row r="451" spans="1:18" ht="15" customHeight="1" x14ac:dyDescent="0.25">
      <c r="A451" s="4"/>
      <c r="B451" s="8" t="s">
        <v>2041</v>
      </c>
      <c r="C451" s="19" t="str">
        <f>VLOOKUP(B:B,[6]master!$L$1:$U$2065,10,0)</f>
        <v>03-DEL</v>
      </c>
      <c r="D451" s="138">
        <v>44263</v>
      </c>
      <c r="E451" s="138">
        <v>44265</v>
      </c>
      <c r="F451" s="11" t="s">
        <v>1958</v>
      </c>
      <c r="G451" s="11" t="s">
        <v>1959</v>
      </c>
      <c r="H451" s="11" t="s">
        <v>127</v>
      </c>
      <c r="I451" s="4" t="str">
        <f>VLOOKUP(H:H,[7]SUMMARY!B:C,2,0)</f>
        <v>AK</v>
      </c>
      <c r="J451" s="4" t="str">
        <f>VLOOKUP(K:K,[8]MODEL!$C$1:$F$65536,4,0)</f>
        <v>AURA</v>
      </c>
      <c r="K451" s="11" t="s">
        <v>1960</v>
      </c>
      <c r="L451" s="11" t="s">
        <v>20</v>
      </c>
      <c r="M451" s="11" t="s">
        <v>1961</v>
      </c>
      <c r="N451" s="145">
        <f>VLOOKUP(B:B,[6]master!$L$1:$AA$2596,16,0)</f>
        <v>44276</v>
      </c>
      <c r="O451" s="146">
        <f>VLOOKUP(B:B,[8]master!$L$1:$Z$65535,15,0)</f>
        <v>44273</v>
      </c>
      <c r="P451" s="146">
        <f>VLOOKUP(B:B,[8]master!$L$1:$Y$65535,14,0)</f>
        <v>44273</v>
      </c>
      <c r="Q451" s="143">
        <f>VLOOKUP(B:B,[9]all!$D:$F,3,0)</f>
        <v>44273</v>
      </c>
      <c r="R451" s="6">
        <v>450</v>
      </c>
    </row>
    <row r="452" spans="1:18" ht="15" customHeight="1" x14ac:dyDescent="0.25">
      <c r="A452" s="4" t="s">
        <v>5</v>
      </c>
      <c r="B452" s="129" t="s">
        <v>2873</v>
      </c>
      <c r="C452" s="19" t="str">
        <f>VLOOKUP(B:B,[6]master!$L$1:$U$2065,10,0)</f>
        <v>BBND</v>
      </c>
      <c r="D452" s="138">
        <v>44263</v>
      </c>
      <c r="E452" s="138">
        <v>44322</v>
      </c>
      <c r="F452" s="11" t="s">
        <v>1980</v>
      </c>
      <c r="G452" s="11" t="s">
        <v>1981</v>
      </c>
      <c r="H452" s="11" t="s">
        <v>64</v>
      </c>
      <c r="I452" s="4" t="str">
        <f>VLOOKUP(H:H,[7]SUMMARY!B:C,2,0)</f>
        <v>RL</v>
      </c>
      <c r="J452" s="4" t="str">
        <f>VLOOKUP(K:K,[8]MODEL!$C$1:$F$65536,4,0)</f>
        <v>All New i20</v>
      </c>
      <c r="K452" s="11" t="s">
        <v>370</v>
      </c>
      <c r="L452" s="11" t="s">
        <v>438</v>
      </c>
      <c r="M452" s="11" t="s">
        <v>1982</v>
      </c>
      <c r="N452" s="145" t="e">
        <f>VLOOKUP(B:B,[8]master!$L$1:$AA$65535,16,0)</f>
        <v>#N/A</v>
      </c>
      <c r="O452" s="146">
        <f>VLOOKUP(F:F,'[7]T-RET'!A:B,2,0)</f>
        <v>44329</v>
      </c>
      <c r="P452" s="146" t="e">
        <f>VLOOKUP(B:B,[8]master!$L$1:$Y$65535,14,0)</f>
        <v>#N/A</v>
      </c>
      <c r="Q452" s="143" t="e">
        <f>VLOOKUP(B:B,[9]all!$D:$F,3,0)</f>
        <v>#N/A</v>
      </c>
      <c r="R452" s="6">
        <v>451</v>
      </c>
    </row>
    <row r="453" spans="1:18" ht="15" customHeight="1" x14ac:dyDescent="0.25">
      <c r="A453" s="4" t="s">
        <v>5</v>
      </c>
      <c r="B453" s="5" t="s">
        <v>319</v>
      </c>
      <c r="C453" s="19" t="e">
        <f>VLOOKUP(B:B,[6]master!$L$1:$U$2065,10,0)</f>
        <v>#N/A</v>
      </c>
      <c r="D453" s="138">
        <v>44263</v>
      </c>
      <c r="E453" s="138"/>
      <c r="F453" s="11" t="s">
        <v>1971</v>
      </c>
      <c r="G453" s="11" t="s">
        <v>1972</v>
      </c>
      <c r="H453" s="11" t="s">
        <v>64</v>
      </c>
      <c r="I453" s="4" t="str">
        <f>VLOOKUP(H:H,[7]SUMMARY!B:C,2,0)</f>
        <v>RL</v>
      </c>
      <c r="J453" s="4" t="str">
        <f>VLOOKUP(K:K,[8]MODEL!$C$1:$F$65536,4,0)</f>
        <v>AURA</v>
      </c>
      <c r="K453" s="11" t="s">
        <v>58</v>
      </c>
      <c r="L453" s="11" t="s">
        <v>20</v>
      </c>
      <c r="M453" s="11" t="s">
        <v>1973</v>
      </c>
      <c r="N453" s="145" t="e">
        <f>VLOOKUP(B:B,[8]master!$L$1:$AA$65535,16,0)</f>
        <v>#N/A</v>
      </c>
      <c r="O453" s="146" t="e">
        <f>VLOOKUP(F:F,'[7]T-RET'!A:B,2,0)</f>
        <v>#N/A</v>
      </c>
      <c r="P453" s="146" t="e">
        <f>VLOOKUP(B:B,[8]master!$L$1:$Y$65535,14,0)</f>
        <v>#N/A</v>
      </c>
      <c r="Q453" s="143" t="e">
        <f>VLOOKUP(B:B,[9]all!$D:$F,3,0)</f>
        <v>#N/A</v>
      </c>
      <c r="R453" s="6">
        <v>452</v>
      </c>
    </row>
    <row r="454" spans="1:18" ht="15" customHeight="1" x14ac:dyDescent="0.25">
      <c r="A454" s="4" t="s">
        <v>5</v>
      </c>
      <c r="B454" s="9" t="s">
        <v>2461</v>
      </c>
      <c r="C454" s="19" t="str">
        <f>VLOOKUP(B:B,[6]master!$L$1:$U$2065,10,0)</f>
        <v>04-DEL</v>
      </c>
      <c r="D454" s="138">
        <v>44263</v>
      </c>
      <c r="E454" s="138">
        <v>44298</v>
      </c>
      <c r="F454" s="84" t="s">
        <v>2570</v>
      </c>
      <c r="G454" s="11" t="s">
        <v>1974</v>
      </c>
      <c r="H454" s="11" t="s">
        <v>102</v>
      </c>
      <c r="I454" s="4" t="str">
        <f>VLOOKUP(H:H,[7]SUMMARY!B:C,2,0)</f>
        <v>AK</v>
      </c>
      <c r="J454" s="4" t="str">
        <f>VLOOKUP(K:K,[8]MODEL!$C$1:$F$65536,4,0)</f>
        <v>Venue</v>
      </c>
      <c r="K454" s="11" t="s">
        <v>193</v>
      </c>
      <c r="L454" s="84" t="s">
        <v>74</v>
      </c>
      <c r="M454" s="11" t="s">
        <v>1975</v>
      </c>
      <c r="N454" s="145">
        <f>VLOOKUP(B:B,[8]master!$L$1:$AA$65535,16,0)</f>
        <v>44299</v>
      </c>
      <c r="O454" s="146">
        <f>VLOOKUP(F:F,'[7]T-RET'!A:B,2,0)</f>
        <v>44298</v>
      </c>
      <c r="P454" s="146">
        <f>VLOOKUP(B:B,[8]master!$L$1:$Y$65535,14,0)</f>
        <v>44298</v>
      </c>
      <c r="Q454" s="143" t="e">
        <f>VLOOKUP(B:B,[9]all!$D:$F,3,0)</f>
        <v>#N/A</v>
      </c>
      <c r="R454" s="6">
        <v>453</v>
      </c>
    </row>
    <row r="455" spans="1:18" ht="15" customHeight="1" x14ac:dyDescent="0.25">
      <c r="A455" s="4" t="s">
        <v>5</v>
      </c>
      <c r="B455" s="125" t="s">
        <v>2549</v>
      </c>
      <c r="C455" s="19" t="str">
        <f>VLOOKUP(B:B,[6]master!$L$1:$U$2065,10,0)</f>
        <v>04-DEL</v>
      </c>
      <c r="D455" s="138">
        <v>44263</v>
      </c>
      <c r="E455" s="138">
        <v>44298</v>
      </c>
      <c r="F455" s="11" t="s">
        <v>1990</v>
      </c>
      <c r="G455" s="11" t="s">
        <v>1991</v>
      </c>
      <c r="H455" s="11" t="s">
        <v>116</v>
      </c>
      <c r="I455" s="4" t="str">
        <f>VLOOKUP(H:H,[7]SUMMARY!B:C,2,0)</f>
        <v>NB</v>
      </c>
      <c r="J455" s="4" t="str">
        <f>VLOOKUP(K:K,[8]MODEL!$C$1:$F$65536,4,0)</f>
        <v>NIOS</v>
      </c>
      <c r="K455" s="11" t="s">
        <v>51</v>
      </c>
      <c r="L455" s="11" t="s">
        <v>52</v>
      </c>
      <c r="M455" s="11" t="s">
        <v>1992</v>
      </c>
      <c r="N455" s="145">
        <f>VLOOKUP(B:B,[6]master!$L$1:$AA$2596,16,0)</f>
        <v>44307</v>
      </c>
      <c r="O455" s="146">
        <f>VLOOKUP(F:F,'[7]T-RET'!A:B,2,0)</f>
        <v>44306</v>
      </c>
      <c r="P455" s="146" t="str">
        <f>VLOOKUP(B:B,[8]master!$L$1:$Y$65535,14,0)</f>
        <v>14/04/2021</v>
      </c>
      <c r="Q455" s="143" t="e">
        <f>VLOOKUP(B:B,[9]all!$D:$F,3,0)</f>
        <v>#N/A</v>
      </c>
      <c r="R455" s="6">
        <v>454</v>
      </c>
    </row>
    <row r="456" spans="1:18" ht="15" customHeight="1" x14ac:dyDescent="0.25">
      <c r="A456" s="4" t="s">
        <v>1581</v>
      </c>
      <c r="B456" s="5" t="s">
        <v>630</v>
      </c>
      <c r="C456" s="19" t="s">
        <v>630</v>
      </c>
      <c r="D456" s="138">
        <v>44263</v>
      </c>
      <c r="E456" s="138">
        <v>44286</v>
      </c>
      <c r="F456" s="11" t="s">
        <v>1962</v>
      </c>
      <c r="G456" s="11" t="s">
        <v>1963</v>
      </c>
      <c r="H456" s="11" t="s">
        <v>116</v>
      </c>
      <c r="I456" s="4" t="str">
        <f>VLOOKUP(H:H,[7]SUMMARY!B:C,2,0)</f>
        <v>NB</v>
      </c>
      <c r="J456" s="4" t="str">
        <f>VLOOKUP(K:K,[8]MODEL!$C$1:$F$65536,4,0)</f>
        <v>Venue</v>
      </c>
      <c r="K456" s="11" t="s">
        <v>117</v>
      </c>
      <c r="L456" s="11" t="s">
        <v>20</v>
      </c>
      <c r="M456" s="11" t="s">
        <v>1964</v>
      </c>
      <c r="N456" s="145" t="s">
        <v>630</v>
      </c>
      <c r="O456" s="146" t="s">
        <v>630</v>
      </c>
      <c r="P456" s="146" t="s">
        <v>630</v>
      </c>
      <c r="Q456" s="143" t="s">
        <v>630</v>
      </c>
      <c r="R456" s="6">
        <v>455</v>
      </c>
    </row>
    <row r="457" spans="1:18" ht="15" customHeight="1" x14ac:dyDescent="0.25">
      <c r="A457" s="4" t="s">
        <v>5</v>
      </c>
      <c r="B457" s="129" t="s">
        <v>2872</v>
      </c>
      <c r="C457" s="19" t="str">
        <f>VLOOKUP(B:B,[6]master!$L$1:$U$2065,10,0)</f>
        <v>CURRENT</v>
      </c>
      <c r="D457" s="138">
        <v>44263</v>
      </c>
      <c r="E457" s="138"/>
      <c r="F457" s="11" t="s">
        <v>1993</v>
      </c>
      <c r="G457" s="11" t="s">
        <v>1994</v>
      </c>
      <c r="H457" s="11" t="s">
        <v>25</v>
      </c>
      <c r="I457" s="4" t="str">
        <f>VLOOKUP(H:H,[7]SUMMARY!B:C,2,0)</f>
        <v>ML</v>
      </c>
      <c r="J457" s="4" t="str">
        <f>VLOOKUP(K:K,[8]MODEL!$C$1:$F$65536,4,0)</f>
        <v>NIOS</v>
      </c>
      <c r="K457" s="11" t="s">
        <v>51</v>
      </c>
      <c r="L457" s="11" t="s">
        <v>52</v>
      </c>
      <c r="M457" s="11" t="s">
        <v>1995</v>
      </c>
      <c r="N457" s="145" t="e">
        <f>VLOOKUP(B:B,[8]master!$L$1:$AA$65535,16,0)</f>
        <v>#N/A</v>
      </c>
      <c r="O457" s="146">
        <f>VLOOKUP(F:F,'[7]T-RET'!A:B,2,0)</f>
        <v>44316</v>
      </c>
      <c r="P457" s="146" t="e">
        <f>VLOOKUP(B:B,[8]master!$L$1:$Y$65535,14,0)</f>
        <v>#N/A</v>
      </c>
      <c r="Q457" s="143" t="e">
        <f>VLOOKUP(B:B,[9]all!$D:$F,3,0)</f>
        <v>#N/A</v>
      </c>
      <c r="R457" s="6">
        <v>456</v>
      </c>
    </row>
    <row r="458" spans="1:18" ht="15" customHeight="1" x14ac:dyDescent="0.25">
      <c r="A458" s="4" t="s">
        <v>5</v>
      </c>
      <c r="B458" s="88" t="s">
        <v>2871</v>
      </c>
      <c r="C458" s="19" t="str">
        <f>VLOOKUP(B:B,[6]master!$L$1:$U$2065,10,0)</f>
        <v>ALLOT</v>
      </c>
      <c r="D458" s="138">
        <v>44263</v>
      </c>
      <c r="E458" s="138">
        <v>44321</v>
      </c>
      <c r="F458" s="11" t="s">
        <v>1987</v>
      </c>
      <c r="G458" s="11" t="s">
        <v>1988</v>
      </c>
      <c r="H458" s="11" t="s">
        <v>25</v>
      </c>
      <c r="I458" s="4" t="str">
        <f>VLOOKUP(H:H,[7]SUMMARY!B:C,2,0)</f>
        <v>ML</v>
      </c>
      <c r="J458" s="4" t="str">
        <f>VLOOKUP(K:K,[8]MODEL!$C$1:$F$65536,4,0)</f>
        <v>NIOS</v>
      </c>
      <c r="K458" s="11" t="s">
        <v>51</v>
      </c>
      <c r="L458" s="11" t="s">
        <v>52</v>
      </c>
      <c r="M458" s="11" t="s">
        <v>1989</v>
      </c>
      <c r="N458" s="145">
        <f>VLOOKUP(B:B,[6]master!$L$1:$AA$2596,16,0)</f>
        <v>0</v>
      </c>
      <c r="O458" s="146" t="e">
        <f>VLOOKUP(F:F,'[7]T-RET'!A:B,2,0)</f>
        <v>#N/A</v>
      </c>
      <c r="P458" s="146" t="e">
        <f>VLOOKUP(B:B,[8]master!$L$1:$Y$65535,14,0)</f>
        <v>#N/A</v>
      </c>
      <c r="Q458" s="143" t="e">
        <f>VLOOKUP(B:B,[9]all!$D:$F,3,0)</f>
        <v>#N/A</v>
      </c>
      <c r="R458" s="6">
        <v>457</v>
      </c>
    </row>
    <row r="459" spans="1:18" ht="15" customHeight="1" x14ac:dyDescent="0.25">
      <c r="A459" s="4" t="s">
        <v>5</v>
      </c>
      <c r="B459" s="129" t="s">
        <v>2870</v>
      </c>
      <c r="C459" s="19" t="str">
        <f>VLOOKUP(B:B,[6]master!$L$1:$U$2065,10,0)</f>
        <v>ALLOT</v>
      </c>
      <c r="D459" s="138">
        <v>44263</v>
      </c>
      <c r="E459" s="138">
        <v>44309</v>
      </c>
      <c r="F459" s="11" t="s">
        <v>1965</v>
      </c>
      <c r="G459" s="11" t="s">
        <v>1966</v>
      </c>
      <c r="H459" s="11" t="s">
        <v>64</v>
      </c>
      <c r="I459" s="4" t="str">
        <f>VLOOKUP(H:H,[7]SUMMARY!B:C,2,0)</f>
        <v>RL</v>
      </c>
      <c r="J459" s="4" t="str">
        <f>VLOOKUP(K:K,[8]MODEL!$C$1:$F$65536,4,0)</f>
        <v>NIOS</v>
      </c>
      <c r="K459" s="11" t="s">
        <v>420</v>
      </c>
      <c r="L459" s="11" t="s">
        <v>20</v>
      </c>
      <c r="M459" s="11" t="s">
        <v>1967</v>
      </c>
      <c r="N459" s="145">
        <f>VLOOKUP(B:B,[6]master!$L$1:$AA$2596,16,0)</f>
        <v>0</v>
      </c>
      <c r="O459" s="146" t="e">
        <f>VLOOKUP(F:F,'[7]T-RET'!A:B,2,0)</f>
        <v>#N/A</v>
      </c>
      <c r="P459" s="146" t="e">
        <f>VLOOKUP(B:B,[8]master!$L$1:$Y$65535,14,0)</f>
        <v>#N/A</v>
      </c>
      <c r="Q459" s="143" t="e">
        <f>VLOOKUP(B:B,[9]all!$D:$F,3,0)</f>
        <v>#N/A</v>
      </c>
      <c r="R459" s="6">
        <v>458</v>
      </c>
    </row>
    <row r="460" spans="1:18" ht="15" customHeight="1" x14ac:dyDescent="0.25">
      <c r="A460" s="4" t="s">
        <v>5</v>
      </c>
      <c r="B460" s="8" t="s">
        <v>2480</v>
      </c>
      <c r="C460" s="19" t="str">
        <f>VLOOKUP(B:B,[6]master!$L$1:$U$2065,10,0)</f>
        <v>BBND</v>
      </c>
      <c r="D460" s="138">
        <v>44263</v>
      </c>
      <c r="E460" s="138">
        <v>44289</v>
      </c>
      <c r="F460" s="11" t="s">
        <v>2003</v>
      </c>
      <c r="G460" s="11" t="s">
        <v>2004</v>
      </c>
      <c r="H460" s="11" t="s">
        <v>232</v>
      </c>
      <c r="I460" s="4" t="str">
        <f>VLOOKUP(H:H,[7]SUMMARY!B:C,2,0)</f>
        <v>NG</v>
      </c>
      <c r="J460" s="4" t="str">
        <f>VLOOKUP(K:K,[8]MODEL!$C$1:$F$65536,4,0)</f>
        <v>New Creta</v>
      </c>
      <c r="K460" s="11" t="s">
        <v>19</v>
      </c>
      <c r="L460" s="84" t="s">
        <v>20</v>
      </c>
      <c r="M460" s="11" t="s">
        <v>2005</v>
      </c>
      <c r="N460" s="145">
        <f>VLOOKUP(B:B,[6]master!$L$1:$AA$2596,16,0)</f>
        <v>0</v>
      </c>
      <c r="O460" s="146">
        <f>VLOOKUP(F:F,'[7]T-RET'!A:B,2,0)</f>
        <v>44301</v>
      </c>
      <c r="P460" s="146" t="str">
        <f>VLOOKUP(B:B,[8]master!$L$1:$Y$65535,14,0)</f>
        <v>14/04/2021</v>
      </c>
      <c r="Q460" s="143" t="e">
        <f>VLOOKUP(B:B,[9]all!$D:$F,3,0)</f>
        <v>#N/A</v>
      </c>
      <c r="R460" s="6">
        <v>459</v>
      </c>
    </row>
    <row r="461" spans="1:18" ht="15" customHeight="1" x14ac:dyDescent="0.25">
      <c r="A461" s="4"/>
      <c r="B461" s="8" t="s">
        <v>2457</v>
      </c>
      <c r="C461" s="19" t="str">
        <f>VLOOKUP(B:B,[6]master!$L$1:$U$2065,10,0)</f>
        <v>04-DEL</v>
      </c>
      <c r="D461" s="138">
        <v>44263</v>
      </c>
      <c r="E461" s="138">
        <v>44289</v>
      </c>
      <c r="F461" s="11" t="s">
        <v>2006</v>
      </c>
      <c r="G461" s="11" t="s">
        <v>2007</v>
      </c>
      <c r="H461" s="11" t="s">
        <v>25</v>
      </c>
      <c r="I461" s="4" t="str">
        <f>VLOOKUP(H:H,[7]SUMMARY!B:C,2,0)</f>
        <v>ML</v>
      </c>
      <c r="J461" s="4" t="str">
        <f>VLOOKUP(K:K,[8]MODEL!$C$1:$F$65536,4,0)</f>
        <v>New Creta</v>
      </c>
      <c r="K461" s="11" t="s">
        <v>385</v>
      </c>
      <c r="L461" s="11" t="s">
        <v>11</v>
      </c>
      <c r="M461" s="11" t="s">
        <v>2008</v>
      </c>
      <c r="N461" s="145">
        <f>VLOOKUP(B:B,[8]master!$L$1:$AA$65535,16,0)</f>
        <v>44299</v>
      </c>
      <c r="O461" s="146">
        <f>VLOOKUP(B:B,[8]master!$L$1:$Z$65535,15,0)</f>
        <v>44292</v>
      </c>
      <c r="P461" s="146">
        <f>VLOOKUP(B:B,[8]master!$L$1:$Y$65535,14,0)</f>
        <v>44295</v>
      </c>
      <c r="Q461" s="143">
        <f>VLOOKUP(B:B,[9]all!$D:$F,3,0)</f>
        <v>44293</v>
      </c>
      <c r="R461" s="6">
        <v>460</v>
      </c>
    </row>
    <row r="462" spans="1:18" ht="15" customHeight="1" x14ac:dyDescent="0.25">
      <c r="A462" s="4" t="s">
        <v>1581</v>
      </c>
      <c r="B462" s="5" t="s">
        <v>2227</v>
      </c>
      <c r="C462" s="19" t="s">
        <v>630</v>
      </c>
      <c r="D462" s="138">
        <v>44263</v>
      </c>
      <c r="E462" s="138">
        <v>44275</v>
      </c>
      <c r="F462" s="11" t="s">
        <v>2009</v>
      </c>
      <c r="G462" s="11" t="s">
        <v>2010</v>
      </c>
      <c r="H462" s="11" t="s">
        <v>232</v>
      </c>
      <c r="I462" s="4" t="str">
        <f>VLOOKUP(H:H,[7]SUMMARY!B:C,2,0)</f>
        <v>NG</v>
      </c>
      <c r="J462" s="4" t="str">
        <f>VLOOKUP(K:K,[8]MODEL!$C$1:$F$65536,4,0)</f>
        <v>Xcent</v>
      </c>
      <c r="K462" s="11" t="s">
        <v>161</v>
      </c>
      <c r="L462" s="11" t="s">
        <v>20</v>
      </c>
      <c r="M462" s="11" t="s">
        <v>2011</v>
      </c>
      <c r="N462" s="145" t="s">
        <v>630</v>
      </c>
      <c r="O462" s="146" t="s">
        <v>630</v>
      </c>
      <c r="P462" s="146" t="s">
        <v>630</v>
      </c>
      <c r="Q462" s="143" t="s">
        <v>630</v>
      </c>
      <c r="R462" s="6">
        <v>461</v>
      </c>
    </row>
    <row r="463" spans="1:18" ht="15" customHeight="1" x14ac:dyDescent="0.25">
      <c r="A463" s="4"/>
      <c r="B463" s="8" t="s">
        <v>2060</v>
      </c>
      <c r="C463" s="19" t="str">
        <f>VLOOKUP(B:B,[6]master!$L$1:$U$2065,10,0)</f>
        <v>03-DEL</v>
      </c>
      <c r="D463" s="138">
        <v>44263</v>
      </c>
      <c r="E463" s="138">
        <v>44267</v>
      </c>
      <c r="F463" s="11" t="s">
        <v>2012</v>
      </c>
      <c r="G463" s="11" t="s">
        <v>2013</v>
      </c>
      <c r="H463" s="11" t="s">
        <v>116</v>
      </c>
      <c r="I463" s="4" t="str">
        <f>VLOOKUP(H:H,[7]SUMMARY!B:C,2,0)</f>
        <v>NB</v>
      </c>
      <c r="J463" s="4" t="str">
        <f>VLOOKUP(K:K,[8]MODEL!$C$1:$F$65536,4,0)</f>
        <v>New Creta</v>
      </c>
      <c r="K463" s="11" t="s">
        <v>151</v>
      </c>
      <c r="L463" s="11" t="s">
        <v>20</v>
      </c>
      <c r="M463" s="11" t="s">
        <v>2014</v>
      </c>
      <c r="N463" s="145">
        <f>VLOOKUP(B:B,[6]master!$L$1:$AA$2596,16,0)</f>
        <v>44282</v>
      </c>
      <c r="O463" s="146">
        <f>VLOOKUP(B:B,[8]master!$L$1:$Z$65535,15,0)</f>
        <v>44275</v>
      </c>
      <c r="P463" s="146">
        <f>VLOOKUP(B:B,[8]master!$L$1:$Y$65535,14,0)</f>
        <v>44277</v>
      </c>
      <c r="Q463" s="143">
        <f>VLOOKUP(B:B,[9]all!$D:$F,3,0)</f>
        <v>44277</v>
      </c>
      <c r="R463" s="6">
        <v>462</v>
      </c>
    </row>
    <row r="464" spans="1:18" ht="15" customHeight="1" x14ac:dyDescent="0.25">
      <c r="A464" s="4"/>
      <c r="B464" s="11" t="s">
        <v>2306</v>
      </c>
      <c r="C464" s="19" t="str">
        <f>VLOOKUP(B:B,[6]master!$L$1:$U$2065,10,0)</f>
        <v>03-DEL</v>
      </c>
      <c r="D464" s="138">
        <v>44263</v>
      </c>
      <c r="E464" s="138">
        <v>44278</v>
      </c>
      <c r="F464" s="11" t="s">
        <v>500</v>
      </c>
      <c r="G464" s="11" t="s">
        <v>2015</v>
      </c>
      <c r="H464" s="11" t="s">
        <v>116</v>
      </c>
      <c r="I464" s="4" t="str">
        <f>VLOOKUP(H:H,[7]SUMMARY!B:C,2,0)</f>
        <v>NB</v>
      </c>
      <c r="J464" s="4" t="str">
        <f>VLOOKUP(K:K,[8]MODEL!$C$1:$F$65536,4,0)</f>
        <v>NIOS</v>
      </c>
      <c r="K464" s="11" t="s">
        <v>51</v>
      </c>
      <c r="L464" s="11" t="s">
        <v>20</v>
      </c>
      <c r="M464" s="11" t="s">
        <v>2016</v>
      </c>
      <c r="N464" s="145">
        <f>VLOOKUP(B:B,[6]master!$L$1:$AA$2596,16,0)</f>
        <v>44286</v>
      </c>
      <c r="O464" s="146">
        <f>VLOOKUP(B:B,[8]master!$L$1:$Z$65535,15,0)</f>
        <v>44281</v>
      </c>
      <c r="P464" s="146">
        <f>VLOOKUP(B:B,[8]master!$L$1:$Y$65535,14,0)</f>
        <v>44282</v>
      </c>
      <c r="Q464" s="143">
        <f>VLOOKUP(B:B,[9]all!$D:$F,3,0)</f>
        <v>44281</v>
      </c>
      <c r="R464" s="6">
        <v>463</v>
      </c>
    </row>
    <row r="465" spans="1:18" ht="15" customHeight="1" x14ac:dyDescent="0.25">
      <c r="A465" s="4" t="s">
        <v>5</v>
      </c>
      <c r="B465" s="5" t="s">
        <v>319</v>
      </c>
      <c r="C465" s="19" t="e">
        <f>VLOOKUP(B:B,[6]master!$L$1:$U$2065,10,0)</f>
        <v>#N/A</v>
      </c>
      <c r="D465" s="138">
        <v>44264</v>
      </c>
      <c r="E465" s="138"/>
      <c r="F465" s="11" t="s">
        <v>2030</v>
      </c>
      <c r="G465" s="11" t="s">
        <v>2031</v>
      </c>
      <c r="H465" s="11" t="s">
        <v>82</v>
      </c>
      <c r="I465" s="4" t="str">
        <f>VLOOKUP(H:H,[7]SUMMARY!B:C,2,0)</f>
        <v>KA</v>
      </c>
      <c r="J465" s="4" t="str">
        <f>VLOOKUP(K:K,[8]MODEL!$C$1:$F$65536,4,0)</f>
        <v>New Creta</v>
      </c>
      <c r="K465" s="11" t="s">
        <v>391</v>
      </c>
      <c r="L465" s="11" t="s">
        <v>20</v>
      </c>
      <c r="M465" s="11" t="s">
        <v>2029</v>
      </c>
      <c r="N465" s="145" t="e">
        <f>VLOOKUP(B:B,[8]master!$L$1:$AA$65535,16,0)</f>
        <v>#N/A</v>
      </c>
      <c r="O465" s="146" t="e">
        <f>VLOOKUP(F:F,'[7]T-RET'!A:B,2,0)</f>
        <v>#N/A</v>
      </c>
      <c r="P465" s="146" t="e">
        <f>VLOOKUP(B:B,[8]master!$L$1:$Y$65535,14,0)</f>
        <v>#N/A</v>
      </c>
      <c r="Q465" s="143" t="e">
        <f>VLOOKUP(B:B,[9]all!$D:$F,3,0)</f>
        <v>#N/A</v>
      </c>
      <c r="R465" s="6">
        <v>464</v>
      </c>
    </row>
    <row r="466" spans="1:18" ht="15" customHeight="1" x14ac:dyDescent="0.25">
      <c r="A466" s="4"/>
      <c r="B466" s="8" t="s">
        <v>2212</v>
      </c>
      <c r="C466" s="19" t="str">
        <f>VLOOKUP(B:B,[6]master!$L$1:$U$2065,10,0)</f>
        <v>04-DEL</v>
      </c>
      <c r="D466" s="138">
        <v>44264</v>
      </c>
      <c r="E466" s="138">
        <v>44275</v>
      </c>
      <c r="F466" s="11" t="s">
        <v>2027</v>
      </c>
      <c r="G466" s="11" t="s">
        <v>2028</v>
      </c>
      <c r="H466" s="11" t="s">
        <v>25</v>
      </c>
      <c r="I466" s="4" t="str">
        <f>VLOOKUP(H:H,[7]SUMMARY!B:C,2,0)</f>
        <v>ML</v>
      </c>
      <c r="J466" s="4" t="str">
        <f>VLOOKUP(K:K,[8]MODEL!$C$1:$F$65536,4,0)</f>
        <v>All New i20</v>
      </c>
      <c r="K466" s="11" t="s">
        <v>367</v>
      </c>
      <c r="L466" s="11" t="s">
        <v>20</v>
      </c>
      <c r="M466" s="11" t="s">
        <v>2026</v>
      </c>
      <c r="N466" s="145">
        <f>VLOOKUP(B:B,[8]master!$L$1:$AA$65535,16,0)</f>
        <v>44288</v>
      </c>
      <c r="O466" s="146">
        <f>VLOOKUP(B:B,[8]master!$L$1:$Z$65535,15,0)</f>
        <v>44282</v>
      </c>
      <c r="P466" s="146">
        <f>VLOOKUP(B:B,[8]master!$L$1:$Y$65535,14,0)</f>
        <v>44281</v>
      </c>
      <c r="Q466" s="143">
        <f>VLOOKUP(B:B,[9]all!$D:$F,3,0)</f>
        <v>44285</v>
      </c>
      <c r="R466" s="6">
        <v>465</v>
      </c>
    </row>
    <row r="467" spans="1:18" ht="15" customHeight="1" x14ac:dyDescent="0.25">
      <c r="A467" s="4" t="s">
        <v>5</v>
      </c>
      <c r="B467" s="126" t="s">
        <v>2583</v>
      </c>
      <c r="C467" s="19" t="str">
        <f>VLOOKUP(B:B,[6]master!$L$1:$U$2065,10,0)</f>
        <v>BBND</v>
      </c>
      <c r="D467" s="138">
        <v>44264</v>
      </c>
      <c r="E467" s="138">
        <v>44275</v>
      </c>
      <c r="F467" s="11" t="s">
        <v>2033</v>
      </c>
      <c r="G467" s="11" t="s">
        <v>2034</v>
      </c>
      <c r="H467" s="11" t="s">
        <v>175</v>
      </c>
      <c r="I467" s="4" t="str">
        <f>VLOOKUP(H:H,[7]SUMMARY!B:C,2,0)</f>
        <v>NG</v>
      </c>
      <c r="J467" s="4" t="str">
        <f>VLOOKUP(K:K,[8]MODEL!$C$1:$F$65536,4,0)</f>
        <v>New Creta</v>
      </c>
      <c r="K467" s="11" t="s">
        <v>19</v>
      </c>
      <c r="L467" s="11" t="s">
        <v>20</v>
      </c>
      <c r="M467" s="11" t="s">
        <v>2032</v>
      </c>
      <c r="N467" s="145">
        <f>VLOOKUP(B:B,[6]master!$L$1:$AA$2596,16,0)</f>
        <v>0</v>
      </c>
      <c r="O467" s="146">
        <f>VLOOKUP(F:F,'[7]T-RET'!A:B,2,0)</f>
        <v>44306</v>
      </c>
      <c r="P467" s="146" t="e">
        <f>VLOOKUP(B:B,[8]master!$L$1:$Y$65535,14,0)</f>
        <v>#N/A</v>
      </c>
      <c r="Q467" s="143" t="e">
        <f>VLOOKUP(B:B,[9]all!$D:$F,3,0)</f>
        <v>#N/A</v>
      </c>
      <c r="R467" s="6">
        <v>466</v>
      </c>
    </row>
    <row r="468" spans="1:18" ht="15" customHeight="1" x14ac:dyDescent="0.25">
      <c r="A468" s="4" t="s">
        <v>5</v>
      </c>
      <c r="B468" s="11" t="s">
        <v>2507</v>
      </c>
      <c r="C468" s="19" t="str">
        <f>VLOOKUP(B:B,[6]master!$L$1:$U$2065,10,0)</f>
        <v>ALLOT</v>
      </c>
      <c r="D468" s="138">
        <v>44264</v>
      </c>
      <c r="E468" s="138">
        <v>44291</v>
      </c>
      <c r="F468" s="11" t="s">
        <v>2036</v>
      </c>
      <c r="G468" s="11" t="s">
        <v>2037</v>
      </c>
      <c r="H468" s="11" t="s">
        <v>32</v>
      </c>
      <c r="I468" s="4" t="str">
        <f>VLOOKUP(H:H,[7]SUMMARY!B:C,2,0)</f>
        <v>KA</v>
      </c>
      <c r="J468" s="4" t="str">
        <f>VLOOKUP(K:K,[8]MODEL!$C$1:$F$65536,4,0)</f>
        <v>All New i20</v>
      </c>
      <c r="K468" s="11" t="s">
        <v>367</v>
      </c>
      <c r="L468" s="11" t="s">
        <v>40</v>
      </c>
      <c r="M468" s="11" t="s">
        <v>2035</v>
      </c>
      <c r="N468" s="145">
        <f>VLOOKUP(B:B,[6]master!$L$1:$AA$2596,16,0)</f>
        <v>0</v>
      </c>
      <c r="O468" s="146" t="e">
        <f>VLOOKUP(F:F,'[7]T-RET'!A:B,2,0)</f>
        <v>#N/A</v>
      </c>
      <c r="P468" s="146" t="e">
        <f>VLOOKUP(B:B,[8]master!$L$1:$Y$65535,14,0)</f>
        <v>#N/A</v>
      </c>
      <c r="Q468" s="143" t="e">
        <f>VLOOKUP(B:B,[9]all!$D:$F,3,0)</f>
        <v>#N/A</v>
      </c>
      <c r="R468" s="6">
        <v>467</v>
      </c>
    </row>
    <row r="469" spans="1:18" ht="15" customHeight="1" x14ac:dyDescent="0.25">
      <c r="A469" s="4"/>
      <c r="B469" s="8" t="s">
        <v>2211</v>
      </c>
      <c r="C469" s="19" t="str">
        <f>VLOOKUP(B:B,[6]master!$L$1:$U$2065,10,0)</f>
        <v>03-DEL</v>
      </c>
      <c r="D469" s="138">
        <v>44264</v>
      </c>
      <c r="E469" s="138">
        <v>44275</v>
      </c>
      <c r="F469" s="11" t="s">
        <v>2039</v>
      </c>
      <c r="G469" s="11" t="s">
        <v>2040</v>
      </c>
      <c r="H469" s="11" t="s">
        <v>32</v>
      </c>
      <c r="I469" s="4" t="str">
        <f>VLOOKUP(H:H,[7]SUMMARY!B:C,2,0)</f>
        <v>KA</v>
      </c>
      <c r="J469" s="4" t="str">
        <f>VLOOKUP(K:K,[8]MODEL!$C$1:$F$65536,4,0)</f>
        <v>New Creta</v>
      </c>
      <c r="K469" s="11" t="s">
        <v>19</v>
      </c>
      <c r="L469" s="11" t="s">
        <v>20</v>
      </c>
      <c r="M469" s="11" t="s">
        <v>2038</v>
      </c>
      <c r="N469" s="145">
        <f>VLOOKUP(B:B,[6]master!$L$1:$AA$2596,16,0)</f>
        <v>44286</v>
      </c>
      <c r="O469" s="146">
        <f>VLOOKUP(B:B,[8]master!$L$1:$Z$65535,15,0)</f>
        <v>44279</v>
      </c>
      <c r="P469" s="146">
        <f>VLOOKUP(B:B,[8]master!$L$1:$Y$65535,14,0)</f>
        <v>44280</v>
      </c>
      <c r="Q469" s="143">
        <f>VLOOKUP(B:B,[9]all!$D:$F,3,0)</f>
        <v>44280</v>
      </c>
      <c r="R469" s="6">
        <v>468</v>
      </c>
    </row>
    <row r="470" spans="1:18" ht="15" customHeight="1" x14ac:dyDescent="0.25">
      <c r="A470" s="4"/>
      <c r="B470" s="8" t="s">
        <v>2456</v>
      </c>
      <c r="C470" s="19" t="str">
        <f>VLOOKUP(B:B,[6]master!$L$1:$U$2065,10,0)</f>
        <v>04-DEL</v>
      </c>
      <c r="D470" s="138">
        <v>44265</v>
      </c>
      <c r="E470" s="138">
        <v>44289</v>
      </c>
      <c r="F470" s="11" t="s">
        <v>1387</v>
      </c>
      <c r="G470" s="11" t="s">
        <v>1388</v>
      </c>
      <c r="H470" s="5" t="s">
        <v>37</v>
      </c>
      <c r="I470" s="4" t="str">
        <f>VLOOKUP(H:H,[7]SUMMARY!B:C,2,0)</f>
        <v>KA</v>
      </c>
      <c r="J470" s="4" t="str">
        <f>VLOOKUP(K:K,[8]MODEL!$C$1:$F$65536,4,0)</f>
        <v>New Creta</v>
      </c>
      <c r="K470" s="93" t="s">
        <v>396</v>
      </c>
      <c r="L470" s="11" t="s">
        <v>11</v>
      </c>
      <c r="M470" s="11" t="s">
        <v>1389</v>
      </c>
      <c r="N470" s="145">
        <f>VLOOKUP(B:B,[8]master!$L$1:$AA$65535,16,0)</f>
        <v>44299</v>
      </c>
      <c r="O470" s="146">
        <f>VLOOKUP(B:B,[8]master!$L$1:$Z$65535,15,0)</f>
        <v>44292</v>
      </c>
      <c r="P470" s="146">
        <f>VLOOKUP(B:B,[8]master!$L$1:$Y$65535,14,0)</f>
        <v>44295</v>
      </c>
      <c r="Q470" s="143">
        <f>VLOOKUP(B:B,[9]all!$D:$F,3,0)</f>
        <v>44293</v>
      </c>
      <c r="R470" s="6">
        <v>469</v>
      </c>
    </row>
    <row r="471" spans="1:18" ht="15" customHeight="1" x14ac:dyDescent="0.25">
      <c r="A471" s="4" t="s">
        <v>5</v>
      </c>
      <c r="B471" s="130" t="s">
        <v>2874</v>
      </c>
      <c r="C471" s="19" t="str">
        <f>VLOOKUP(B:B,[6]master!$L$1:$U$2065,10,0)</f>
        <v>ALLOT</v>
      </c>
      <c r="D471" s="138">
        <v>44265</v>
      </c>
      <c r="E471" s="138">
        <v>44327</v>
      </c>
      <c r="F471" s="11" t="s">
        <v>2052</v>
      </c>
      <c r="G471" s="11" t="s">
        <v>1997</v>
      </c>
      <c r="H471" s="11" t="s">
        <v>50</v>
      </c>
      <c r="I471" s="4" t="str">
        <f>VLOOKUP(H:H,[7]SUMMARY!B:C,2,0)</f>
        <v>ML</v>
      </c>
      <c r="J471" s="4" t="str">
        <f>VLOOKUP(K:K,[8]MODEL!$C$1:$F$65536,4,0)</f>
        <v>NIOS</v>
      </c>
      <c r="K471" s="11" t="s">
        <v>51</v>
      </c>
      <c r="L471" s="11" t="s">
        <v>52</v>
      </c>
      <c r="M471" s="11" t="s">
        <v>1996</v>
      </c>
      <c r="N471" s="145" t="e">
        <f>VLOOKUP(B:B,[8]master!$L$1:$AA$65535,16,0)</f>
        <v>#N/A</v>
      </c>
      <c r="O471" s="146" t="e">
        <f>VLOOKUP(F:F,'[7]T-RET'!A:B,2,0)</f>
        <v>#N/A</v>
      </c>
      <c r="P471" s="146" t="e">
        <f>VLOOKUP(B:B,[8]master!$L$1:$Y$65535,14,0)</f>
        <v>#N/A</v>
      </c>
      <c r="Q471" s="143" t="e">
        <f>VLOOKUP(B:B,[9]all!$D:$F,3,0)</f>
        <v>#N/A</v>
      </c>
      <c r="R471" s="6">
        <v>470</v>
      </c>
    </row>
    <row r="472" spans="1:18" ht="15" customHeight="1" x14ac:dyDescent="0.25">
      <c r="A472" s="4"/>
      <c r="B472" s="8" t="s">
        <v>2055</v>
      </c>
      <c r="C472" s="19" t="str">
        <f>VLOOKUP(B:B,[6]master!$L$1:$U$2065,10,0)</f>
        <v>03-DEL</v>
      </c>
      <c r="D472" s="138">
        <v>44265</v>
      </c>
      <c r="E472" s="138">
        <v>44266</v>
      </c>
      <c r="F472" s="11" t="s">
        <v>2053</v>
      </c>
      <c r="G472" s="11" t="s">
        <v>2019</v>
      </c>
      <c r="H472" s="11" t="s">
        <v>137</v>
      </c>
      <c r="I472" s="4" t="str">
        <f>VLOOKUP(H:H,[7]SUMMARY!B:C,2,0)</f>
        <v>AK</v>
      </c>
      <c r="J472" s="4" t="str">
        <f>VLOOKUP(K:K,[8]MODEL!$C$1:$F$65536,4,0)</f>
        <v>SANTRO</v>
      </c>
      <c r="K472" s="11" t="s">
        <v>122</v>
      </c>
      <c r="L472" s="11" t="s">
        <v>27</v>
      </c>
      <c r="M472" s="11" t="s">
        <v>2018</v>
      </c>
      <c r="N472" s="145">
        <f>VLOOKUP(B:B,[6]master!$L$1:$AA$2596,16,0)</f>
        <v>44274</v>
      </c>
      <c r="O472" s="146">
        <f>VLOOKUP(B:B,[8]master!$L$1:$Z$65535,15,0)</f>
        <v>44272</v>
      </c>
      <c r="P472" s="146">
        <f>VLOOKUP(B:B,[8]master!$L$1:$Y$65535,14,0)</f>
        <v>44272</v>
      </c>
      <c r="Q472" s="143">
        <f>VLOOKUP(B:B,[9]all!$D:$F,3,0)</f>
        <v>44272</v>
      </c>
      <c r="R472" s="6">
        <v>471</v>
      </c>
    </row>
    <row r="473" spans="1:18" ht="15" customHeight="1" x14ac:dyDescent="0.25">
      <c r="A473" s="4"/>
      <c r="B473" s="8" t="s">
        <v>2213</v>
      </c>
      <c r="C473" s="19" t="str">
        <f>VLOOKUP(B:B,[6]master!$L$1:$U$2065,10,0)</f>
        <v>04-DEL</v>
      </c>
      <c r="D473" s="138">
        <v>44266</v>
      </c>
      <c r="E473" s="138">
        <v>44275</v>
      </c>
      <c r="F473" s="11" t="s">
        <v>2064</v>
      </c>
      <c r="G473" s="11" t="s">
        <v>2065</v>
      </c>
      <c r="H473" s="11" t="s">
        <v>686</v>
      </c>
      <c r="I473" s="4" t="str">
        <f>VLOOKUP(H:H,[7]SUMMARY!B:C,2,0)</f>
        <v>KA</v>
      </c>
      <c r="J473" s="4" t="str">
        <f>VLOOKUP(K:K,[8]MODEL!$C$1:$F$65536,4,0)</f>
        <v>All New i20</v>
      </c>
      <c r="K473" s="11" t="s">
        <v>39</v>
      </c>
      <c r="L473" s="11" t="s">
        <v>20</v>
      </c>
      <c r="M473" s="11" t="s">
        <v>2063</v>
      </c>
      <c r="N473" s="145">
        <f>VLOOKUP(B:B,[8]master!$L$1:$AA$65535,16,0)</f>
        <v>44299</v>
      </c>
      <c r="O473" s="146">
        <f>VLOOKUP(B:B,[8]master!$L$1:$Z$65535,15,0)</f>
        <v>44281</v>
      </c>
      <c r="P473" s="146">
        <f>VLOOKUP(B:B,[8]master!$L$1:$Y$65535,14,0)</f>
        <v>44280</v>
      </c>
      <c r="Q473" s="143">
        <f>VLOOKUP(B:B,[9]all!$D:$F,3,0)</f>
        <v>44282</v>
      </c>
      <c r="R473" s="6">
        <v>472</v>
      </c>
    </row>
    <row r="474" spans="1:18" ht="15" customHeight="1" x14ac:dyDescent="0.25">
      <c r="A474" s="4" t="s">
        <v>5</v>
      </c>
      <c r="B474" s="129" t="s">
        <v>2875</v>
      </c>
      <c r="C474" s="19" t="str">
        <f>VLOOKUP(B:B,[6]master!$L$1:$U$2065,10,0)</f>
        <v>CURRENT</v>
      </c>
      <c r="D474" s="138">
        <v>44266</v>
      </c>
      <c r="E474" s="138">
        <v>44327</v>
      </c>
      <c r="F474" s="11" t="s">
        <v>2057</v>
      </c>
      <c r="G474" s="11" t="s">
        <v>2058</v>
      </c>
      <c r="H474" s="11" t="s">
        <v>102</v>
      </c>
      <c r="I474" s="4" t="str">
        <f>VLOOKUP(H:H,[7]SUMMARY!B:C,2,0)</f>
        <v>AK</v>
      </c>
      <c r="J474" s="4" t="str">
        <f>VLOOKUP(K:K,[8]MODEL!$C$1:$F$65536,4,0)</f>
        <v>AURA</v>
      </c>
      <c r="K474" s="11" t="s">
        <v>58</v>
      </c>
      <c r="L474" s="11" t="s">
        <v>20</v>
      </c>
      <c r="M474" s="11" t="s">
        <v>2056</v>
      </c>
      <c r="N474" s="145" t="e">
        <f>VLOOKUP(B:B,[8]master!$L$1:$AA$65535,16,0)</f>
        <v>#N/A</v>
      </c>
      <c r="O474" s="146" t="e">
        <f>VLOOKUP(F:F,'[7]T-RET'!A:B,2,0)</f>
        <v>#N/A</v>
      </c>
      <c r="P474" s="146" t="e">
        <f>VLOOKUP(B:B,[8]master!$L$1:$Y$65535,14,0)</f>
        <v>#N/A</v>
      </c>
      <c r="Q474" s="143" t="e">
        <f>VLOOKUP(B:B,[9]all!$D:$F,3,0)</f>
        <v>#N/A</v>
      </c>
      <c r="R474" s="6">
        <v>473</v>
      </c>
    </row>
    <row r="475" spans="1:18" ht="15" customHeight="1" x14ac:dyDescent="0.25">
      <c r="A475" s="4"/>
      <c r="B475" s="27" t="s">
        <v>1884</v>
      </c>
      <c r="C475" s="19" t="str">
        <f>VLOOKUP(B:B,[6]master!$L$1:$U$2065,10,0)</f>
        <v>04-DEL</v>
      </c>
      <c r="D475" s="138">
        <v>44266</v>
      </c>
      <c r="E475" s="138">
        <v>44267</v>
      </c>
      <c r="F475" s="11" t="s">
        <v>2067</v>
      </c>
      <c r="G475" s="11" t="s">
        <v>2068</v>
      </c>
      <c r="H475" s="11" t="s">
        <v>64</v>
      </c>
      <c r="I475" s="4" t="str">
        <f>VLOOKUP(H:H,[7]SUMMARY!B:C,2,0)</f>
        <v>RL</v>
      </c>
      <c r="J475" s="4" t="str">
        <f>VLOOKUP(K:K,[8]MODEL!$C$1:$F$65536,4,0)</f>
        <v>NIOS</v>
      </c>
      <c r="K475" s="11" t="s">
        <v>51</v>
      </c>
      <c r="L475" s="11" t="s">
        <v>20</v>
      </c>
      <c r="M475" s="11" t="s">
        <v>2066</v>
      </c>
      <c r="N475" s="145">
        <f>VLOOKUP(B:B,[8]master!$L$1:$AA$65535,16,0)</f>
        <v>44287</v>
      </c>
      <c r="O475" s="146">
        <f>VLOOKUP(B:B,[8]master!$L$1:$Z$65535,15,0)</f>
        <v>44278</v>
      </c>
      <c r="P475" s="146">
        <f>VLOOKUP(B:B,[8]master!$L$1:$Y$65535,14,0)</f>
        <v>44278</v>
      </c>
      <c r="Q475" s="143">
        <f>VLOOKUP(B:B,[9]all!$D:$F,3,0)</f>
        <v>44278</v>
      </c>
      <c r="R475" s="6">
        <v>474</v>
      </c>
    </row>
    <row r="476" spans="1:18" ht="15" customHeight="1" x14ac:dyDescent="0.25">
      <c r="A476" s="4"/>
      <c r="B476" s="5" t="s">
        <v>2076</v>
      </c>
      <c r="C476" s="19" t="str">
        <f>VLOOKUP(B:B,[6]master!$L$1:$U$2065,10,0)</f>
        <v>03-DEL</v>
      </c>
      <c r="D476" s="138">
        <v>44266</v>
      </c>
      <c r="E476" s="138">
        <v>44267</v>
      </c>
      <c r="F476" s="11" t="s">
        <v>2073</v>
      </c>
      <c r="G476" s="11" t="s">
        <v>2074</v>
      </c>
      <c r="H476" s="11" t="s">
        <v>687</v>
      </c>
      <c r="I476" s="4" t="str">
        <f>VLOOKUP(H:H,[7]SUMMARY!B:C,2,0)</f>
        <v>NB</v>
      </c>
      <c r="J476" s="4" t="str">
        <f>VLOOKUP(K:K,[8]MODEL!$C$1:$F$65536,4,0)</f>
        <v>Verna</v>
      </c>
      <c r="K476" s="11" t="s">
        <v>696</v>
      </c>
      <c r="L476" s="11" t="s">
        <v>20</v>
      </c>
      <c r="M476" s="11" t="s">
        <v>2072</v>
      </c>
      <c r="N476" s="145">
        <f>VLOOKUP(B:B,[6]master!$L$1:$AA$2596,16,0)</f>
        <v>44286</v>
      </c>
      <c r="O476" s="146">
        <f>VLOOKUP(B:B,[8]master!$L$1:$Z$65535,15,0)</f>
        <v>44278</v>
      </c>
      <c r="P476" s="146">
        <f>VLOOKUP(B:B,[8]master!$L$1:$Y$65535,14,0)</f>
        <v>44280</v>
      </c>
      <c r="Q476" s="143">
        <f>VLOOKUP(B:B,[9]all!$D:$F,3,0)</f>
        <v>44280</v>
      </c>
      <c r="R476" s="6">
        <v>475</v>
      </c>
    </row>
    <row r="477" spans="1:18" ht="15" customHeight="1" x14ac:dyDescent="0.25">
      <c r="A477" s="4"/>
      <c r="B477" s="5" t="s">
        <v>2075</v>
      </c>
      <c r="C477" s="19" t="str">
        <f>VLOOKUP(B:B,[6]master!$L$1:$U$2065,10,0)</f>
        <v>03-DEL</v>
      </c>
      <c r="D477" s="138">
        <v>44266</v>
      </c>
      <c r="E477" s="138">
        <v>44267</v>
      </c>
      <c r="F477" s="11" t="s">
        <v>2070</v>
      </c>
      <c r="G477" s="11" t="s">
        <v>2071</v>
      </c>
      <c r="H477" s="11" t="s">
        <v>16</v>
      </c>
      <c r="I477" s="4" t="str">
        <f>VLOOKUP(H:H,[7]SUMMARY!B:C,2,0)</f>
        <v>AK</v>
      </c>
      <c r="J477" s="4" t="str">
        <f>VLOOKUP(K:K,[8]MODEL!$C$1:$F$65536,4,0)</f>
        <v>Venue</v>
      </c>
      <c r="K477" s="11" t="s">
        <v>142</v>
      </c>
      <c r="L477" s="11" t="s">
        <v>20</v>
      </c>
      <c r="M477" s="11" t="s">
        <v>2069</v>
      </c>
      <c r="N477" s="145">
        <f>VLOOKUP(B:B,[6]master!$L$1:$AA$2596,16,0)</f>
        <v>44274</v>
      </c>
      <c r="O477" s="146">
        <f>VLOOKUP(B:B,[8]master!$L$1:$Z$65535,15,0)</f>
        <v>44268</v>
      </c>
      <c r="P477" s="146">
        <f>VLOOKUP(B:B,[8]master!$L$1:$Y$65535,14,0)</f>
        <v>44271</v>
      </c>
      <c r="Q477" s="143">
        <f>VLOOKUP(B:B,[9]all!$D:$F,3,0)</f>
        <v>44270</v>
      </c>
      <c r="R477" s="6">
        <v>476</v>
      </c>
    </row>
    <row r="478" spans="1:18" ht="15" customHeight="1" x14ac:dyDescent="0.25">
      <c r="A478" s="4"/>
      <c r="B478" s="83" t="s">
        <v>2112</v>
      </c>
      <c r="C478" s="19" t="str">
        <f>VLOOKUP(B:B,[6]master!$L$1:$U$2065,10,0)</f>
        <v>03-DEL</v>
      </c>
      <c r="D478" s="138">
        <v>44267</v>
      </c>
      <c r="E478" s="138">
        <v>44268</v>
      </c>
      <c r="F478" s="11" t="s">
        <v>2084</v>
      </c>
      <c r="G478" s="11" t="s">
        <v>2062</v>
      </c>
      <c r="H478" s="11" t="s">
        <v>232</v>
      </c>
      <c r="I478" s="4" t="str">
        <f>VLOOKUP(H:H,[7]SUMMARY!B:C,2,0)</f>
        <v>NG</v>
      </c>
      <c r="J478" s="4" t="str">
        <f>VLOOKUP(K:K,[8]MODEL!$C$1:$F$65536,4,0)</f>
        <v>SANTRO</v>
      </c>
      <c r="K478" s="11" t="s">
        <v>122</v>
      </c>
      <c r="L478" s="11" t="s">
        <v>20</v>
      </c>
      <c r="M478" s="11" t="s">
        <v>2061</v>
      </c>
      <c r="N478" s="145">
        <f>VLOOKUP(B:B,[6]master!$L$1:$AA$2596,16,0)</f>
        <v>44279</v>
      </c>
      <c r="O478" s="146">
        <f>VLOOKUP(B:B,[8]master!$L$1:$Z$65535,15,0)</f>
        <v>44274</v>
      </c>
      <c r="P478" s="146">
        <f>VLOOKUP(B:B,[8]master!$L$1:$Y$65535,14,0)</f>
        <v>44279</v>
      </c>
      <c r="Q478" s="143">
        <f>VLOOKUP(B:B,[9]all!$D:$F,3,0)</f>
        <v>44277</v>
      </c>
      <c r="R478" s="6">
        <v>477</v>
      </c>
    </row>
    <row r="479" spans="1:18" ht="15" customHeight="1" x14ac:dyDescent="0.25">
      <c r="A479" s="4"/>
      <c r="B479" s="83" t="s">
        <v>2111</v>
      </c>
      <c r="C479" s="19" t="str">
        <f>VLOOKUP(B:B,[6]master!$L$1:$U$2065,10,0)</f>
        <v>03-DEL</v>
      </c>
      <c r="D479" s="138">
        <v>44267</v>
      </c>
      <c r="E479" s="138">
        <v>44268</v>
      </c>
      <c r="F479" s="11" t="s">
        <v>2092</v>
      </c>
      <c r="G479" s="11" t="s">
        <v>2093</v>
      </c>
      <c r="H479" s="11" t="s">
        <v>232</v>
      </c>
      <c r="I479" s="4" t="str">
        <f>VLOOKUP(H:H,[7]SUMMARY!B:C,2,0)</f>
        <v>NG</v>
      </c>
      <c r="J479" s="4" t="str">
        <f>VLOOKUP(K:K,[8]MODEL!$C$1:$F$65536,4,0)</f>
        <v>NIOS</v>
      </c>
      <c r="K479" s="11" t="s">
        <v>97</v>
      </c>
      <c r="L479" s="11" t="s">
        <v>27</v>
      </c>
      <c r="M479" s="11" t="s">
        <v>2091</v>
      </c>
      <c r="N479" s="145">
        <f>VLOOKUP(B:B,[6]master!$L$1:$AA$2596,16,0)</f>
        <v>44279</v>
      </c>
      <c r="O479" s="146">
        <f>VLOOKUP(B:B,[8]master!$L$1:$Z$65535,15,0)</f>
        <v>44275</v>
      </c>
      <c r="P479" s="146">
        <f>VLOOKUP(B:B,[8]master!$L$1:$Y$65535,14,0)</f>
        <v>44273</v>
      </c>
      <c r="Q479" s="143">
        <f>VLOOKUP(B:B,[9]all!$D:$F,3,0)</f>
        <v>44277</v>
      </c>
      <c r="R479" s="6">
        <v>478</v>
      </c>
    </row>
    <row r="480" spans="1:18" ht="15" customHeight="1" x14ac:dyDescent="0.25">
      <c r="A480" s="4" t="s">
        <v>5</v>
      </c>
      <c r="B480" s="5" t="s">
        <v>319</v>
      </c>
      <c r="C480" s="19" t="e">
        <f>VLOOKUP(B:B,[6]master!$L$1:$U$2065,10,0)</f>
        <v>#N/A</v>
      </c>
      <c r="D480" s="138">
        <v>44267</v>
      </c>
      <c r="E480" s="138"/>
      <c r="F480" s="11" t="s">
        <v>2097</v>
      </c>
      <c r="G480" s="11" t="s">
        <v>2098</v>
      </c>
      <c r="H480" s="11" t="s">
        <v>132</v>
      </c>
      <c r="I480" s="4" t="str">
        <f>VLOOKUP(H:H,[7]SUMMARY!B:C,2,0)</f>
        <v>RL</v>
      </c>
      <c r="J480" s="4" t="str">
        <f>VLOOKUP(K:K,[8]MODEL!$C$1:$F$65536,4,0)</f>
        <v>Venue</v>
      </c>
      <c r="K480" s="11" t="s">
        <v>317</v>
      </c>
      <c r="L480" s="11" t="s">
        <v>20</v>
      </c>
      <c r="M480" s="11" t="s">
        <v>2096</v>
      </c>
      <c r="N480" s="145" t="e">
        <f>VLOOKUP(B:B,[8]master!$L$1:$AA$65535,16,0)</f>
        <v>#N/A</v>
      </c>
      <c r="O480" s="146" t="e">
        <f>VLOOKUP(F:F,'[7]T-RET'!A:B,2,0)</f>
        <v>#N/A</v>
      </c>
      <c r="P480" s="146" t="e">
        <f>VLOOKUP(B:B,[8]master!$L$1:$Y$65535,14,0)</f>
        <v>#N/A</v>
      </c>
      <c r="Q480" s="143" t="e">
        <f>VLOOKUP(B:B,[9]all!$D:$F,3,0)</f>
        <v>#N/A</v>
      </c>
      <c r="R480" s="6">
        <v>479</v>
      </c>
    </row>
    <row r="481" spans="1:18" ht="15" customHeight="1" x14ac:dyDescent="0.25">
      <c r="A481" s="4" t="s">
        <v>5</v>
      </c>
      <c r="B481" s="5" t="s">
        <v>319</v>
      </c>
      <c r="C481" s="19" t="e">
        <f>VLOOKUP(B:B,[6]master!$L$1:$U$2065,10,0)</f>
        <v>#N/A</v>
      </c>
      <c r="D481" s="138">
        <v>44267</v>
      </c>
      <c r="E481" s="138"/>
      <c r="F481" s="11" t="s">
        <v>2086</v>
      </c>
      <c r="G481" s="11" t="s">
        <v>2087</v>
      </c>
      <c r="H481" s="11" t="s">
        <v>25</v>
      </c>
      <c r="I481" s="4" t="str">
        <f>VLOOKUP(H:H,[7]SUMMARY!B:C,2,0)</f>
        <v>ML</v>
      </c>
      <c r="J481" s="4" t="str">
        <f>VLOOKUP(K:K,[8]MODEL!$C$1:$F$65536,4,0)</f>
        <v>New Creta</v>
      </c>
      <c r="K481" s="11" t="s">
        <v>223</v>
      </c>
      <c r="L481" s="11" t="s">
        <v>20</v>
      </c>
      <c r="M481" s="11" t="s">
        <v>2085</v>
      </c>
      <c r="N481" s="145" t="e">
        <f>VLOOKUP(B:B,[8]master!$L$1:$AA$65535,16,0)</f>
        <v>#N/A</v>
      </c>
      <c r="O481" s="146" t="e">
        <f>VLOOKUP(F:F,'[7]T-RET'!A:B,2,0)</f>
        <v>#N/A</v>
      </c>
      <c r="P481" s="146" t="e">
        <f>VLOOKUP(B:B,[8]master!$L$1:$Y$65535,14,0)</f>
        <v>#N/A</v>
      </c>
      <c r="Q481" s="143" t="e">
        <f>VLOOKUP(B:B,[9]all!$D:$F,3,0)</f>
        <v>#N/A</v>
      </c>
      <c r="R481" s="6">
        <v>480</v>
      </c>
    </row>
    <row r="482" spans="1:18" ht="15" customHeight="1" x14ac:dyDescent="0.25">
      <c r="A482" s="4" t="s">
        <v>5</v>
      </c>
      <c r="B482" s="129" t="s">
        <v>2876</v>
      </c>
      <c r="C482" s="19" t="str">
        <f>VLOOKUP(B:B,[6]master!$L$1:$U$2065,10,0)</f>
        <v>CURRENT</v>
      </c>
      <c r="D482" s="138">
        <v>44267</v>
      </c>
      <c r="E482" s="138">
        <v>44316</v>
      </c>
      <c r="F482" s="11" t="s">
        <v>2089</v>
      </c>
      <c r="G482" s="11" t="s">
        <v>2090</v>
      </c>
      <c r="H482" s="11" t="s">
        <v>686</v>
      </c>
      <c r="I482" s="4" t="str">
        <f>VLOOKUP(H:H,[7]SUMMARY!B:C,2,0)</f>
        <v>KA</v>
      </c>
      <c r="J482" s="4" t="str">
        <f>VLOOKUP(K:K,[8]MODEL!$C$1:$F$65536,4,0)</f>
        <v>New Creta</v>
      </c>
      <c r="K482" s="11" t="s">
        <v>26</v>
      </c>
      <c r="L482" s="11" t="s">
        <v>11</v>
      </c>
      <c r="M482" s="11" t="s">
        <v>2088</v>
      </c>
      <c r="N482" s="145" t="e">
        <f>VLOOKUP(B:B,[8]master!$L$1:$AA$65535,16,0)</f>
        <v>#N/A</v>
      </c>
      <c r="O482" s="146">
        <f>VLOOKUP(F:F,'[7]T-RET'!A:B,2,0)</f>
        <v>44329</v>
      </c>
      <c r="P482" s="146" t="e">
        <f>VLOOKUP(B:B,[8]master!$L$1:$Y$65535,14,0)</f>
        <v>#N/A</v>
      </c>
      <c r="Q482" s="143" t="e">
        <f>VLOOKUP(B:B,[9]all!$D:$F,3,0)</f>
        <v>#N/A</v>
      </c>
      <c r="R482" s="6">
        <v>481</v>
      </c>
    </row>
    <row r="483" spans="1:18" ht="15" customHeight="1" x14ac:dyDescent="0.25">
      <c r="A483" s="4" t="s">
        <v>5</v>
      </c>
      <c r="B483" s="5" t="s">
        <v>319</v>
      </c>
      <c r="C483" s="19" t="e">
        <f>VLOOKUP(B:B,[6]master!$L$1:$U$2065,10,0)</f>
        <v>#N/A</v>
      </c>
      <c r="D483" s="138">
        <v>44267</v>
      </c>
      <c r="E483" s="138"/>
      <c r="F483" s="11" t="s">
        <v>2100</v>
      </c>
      <c r="G483" s="11" t="s">
        <v>2101</v>
      </c>
      <c r="H483" s="11" t="s">
        <v>232</v>
      </c>
      <c r="I483" s="4" t="str">
        <f>VLOOKUP(H:H,[7]SUMMARY!B:C,2,0)</f>
        <v>NG</v>
      </c>
      <c r="J483" s="4" t="str">
        <f>VLOOKUP(K:K,[8]MODEL!$C$1:$F$65536,4,0)</f>
        <v>New Creta</v>
      </c>
      <c r="K483" s="11" t="s">
        <v>385</v>
      </c>
      <c r="L483" s="11" t="s">
        <v>11</v>
      </c>
      <c r="M483" s="11" t="s">
        <v>2099</v>
      </c>
      <c r="N483" s="145" t="e">
        <f>VLOOKUP(B:B,[8]master!$L$1:$AA$65535,16,0)</f>
        <v>#N/A</v>
      </c>
      <c r="O483" s="146" t="e">
        <f>VLOOKUP(F:F,'[7]T-RET'!A:B,2,0)</f>
        <v>#N/A</v>
      </c>
      <c r="P483" s="146" t="e">
        <f>VLOOKUP(B:B,[8]master!$L$1:$Y$65535,14,0)</f>
        <v>#N/A</v>
      </c>
      <c r="Q483" s="143" t="e">
        <f>VLOOKUP(B:B,[9]all!$D:$F,3,0)</f>
        <v>#N/A</v>
      </c>
      <c r="R483" s="6">
        <v>482</v>
      </c>
    </row>
    <row r="484" spans="1:18" ht="15" customHeight="1" x14ac:dyDescent="0.25">
      <c r="A484" s="4" t="s">
        <v>5</v>
      </c>
      <c r="B484" s="129" t="s">
        <v>2877</v>
      </c>
      <c r="C484" s="19" t="str">
        <f>VLOOKUP(B:B,[6]master!$L$1:$U$2065,10,0)</f>
        <v>CURRENT</v>
      </c>
      <c r="D484" s="138">
        <v>44268</v>
      </c>
      <c r="E484" s="138">
        <v>44309</v>
      </c>
      <c r="F484" s="11" t="s">
        <v>2103</v>
      </c>
      <c r="G484" s="11" t="s">
        <v>2104</v>
      </c>
      <c r="H484" s="11" t="s">
        <v>232</v>
      </c>
      <c r="I484" s="4" t="str">
        <f>VLOOKUP(H:H,[7]SUMMARY!B:C,2,0)</f>
        <v>NG</v>
      </c>
      <c r="J484" s="4" t="str">
        <f>VLOOKUP(K:K,[8]MODEL!$C$1:$F$65536,4,0)</f>
        <v>NIOS</v>
      </c>
      <c r="K484" s="11" t="s">
        <v>51</v>
      </c>
      <c r="L484" s="11" t="s">
        <v>20</v>
      </c>
      <c r="M484" s="11" t="s">
        <v>2102</v>
      </c>
      <c r="N484" s="145">
        <f>VLOOKUP(B:B,[6]master!$L$1:$AA$2596,16,0)</f>
        <v>44334</v>
      </c>
      <c r="O484" s="146">
        <f>VLOOKUP(F:F,'[7]T-RET'!A:B,2,0)</f>
        <v>44313</v>
      </c>
      <c r="P484" s="146" t="e">
        <f>VLOOKUP(B:B,[8]master!$L$1:$Y$65535,14,0)</f>
        <v>#N/A</v>
      </c>
      <c r="Q484" s="143" t="e">
        <f>VLOOKUP(B:B,[9]all!$D:$F,3,0)</f>
        <v>#N/A</v>
      </c>
      <c r="R484" s="6">
        <v>483</v>
      </c>
    </row>
    <row r="485" spans="1:18" ht="15" customHeight="1" x14ac:dyDescent="0.25">
      <c r="A485" s="4"/>
      <c r="B485" s="5" t="s">
        <v>2126</v>
      </c>
      <c r="C485" s="19" t="str">
        <f>VLOOKUP(B:B,[6]master!$L$1:$U$2065,10,0)</f>
        <v>03-DEL</v>
      </c>
      <c r="D485" s="138">
        <v>44268</v>
      </c>
      <c r="E485" s="138">
        <v>44268</v>
      </c>
      <c r="F485" s="11" t="s">
        <v>2120</v>
      </c>
      <c r="G485" s="11" t="s">
        <v>2121</v>
      </c>
      <c r="H485" s="11" t="s">
        <v>16</v>
      </c>
      <c r="I485" s="4" t="str">
        <f>VLOOKUP(H:H,[7]SUMMARY!B:C,2,0)</f>
        <v>AK</v>
      </c>
      <c r="J485" s="4" t="str">
        <f>VLOOKUP(K:K,[8]MODEL!$C$1:$F$65536,4,0)</f>
        <v>Venue</v>
      </c>
      <c r="K485" s="11" t="s">
        <v>117</v>
      </c>
      <c r="L485" s="11" t="s">
        <v>74</v>
      </c>
      <c r="M485" s="11" t="s">
        <v>2122</v>
      </c>
      <c r="N485" s="145">
        <f>VLOOKUP(B:B,[6]master!$L$1:$AA$2596,16,0)</f>
        <v>44276</v>
      </c>
      <c r="O485" s="146">
        <f>VLOOKUP(B:B,[8]master!$L$1:$Z$65535,15,0)</f>
        <v>44272</v>
      </c>
      <c r="P485" s="146">
        <f>VLOOKUP(B:B,[8]master!$L$1:$Y$65535,14,0)</f>
        <v>44272</v>
      </c>
      <c r="Q485" s="143">
        <f>VLOOKUP(B:B,[9]all!$D:$F,3,0)</f>
        <v>44272</v>
      </c>
      <c r="R485" s="6">
        <v>484</v>
      </c>
    </row>
    <row r="486" spans="1:18" s="161" customFormat="1" ht="15" customHeight="1" x14ac:dyDescent="0.3">
      <c r="A486" s="154" t="s">
        <v>5</v>
      </c>
      <c r="B486" s="155" t="s">
        <v>2859</v>
      </c>
      <c r="C486" s="156" t="e">
        <f>VLOOKUP(B:B,[6]master!$L$1:$U$2065,10,0)</f>
        <v>#N/A</v>
      </c>
      <c r="D486" s="157">
        <v>44268</v>
      </c>
      <c r="E486" s="157">
        <v>44309</v>
      </c>
      <c r="F486" s="158" t="s">
        <v>2117</v>
      </c>
      <c r="G486" s="158" t="s">
        <v>2118</v>
      </c>
      <c r="H486" s="158" t="s">
        <v>16</v>
      </c>
      <c r="I486" s="154" t="str">
        <f>VLOOKUP(H:H,[7]SUMMARY!B:C,2,0)</f>
        <v>AK</v>
      </c>
      <c r="J486" s="154" t="str">
        <f>VLOOKUP(K:K,[8]MODEL!$C$1:$F$65536,4,0)</f>
        <v>New Creta</v>
      </c>
      <c r="K486" s="84" t="s">
        <v>218</v>
      </c>
      <c r="L486" s="84" t="s">
        <v>354</v>
      </c>
      <c r="M486" s="158" t="s">
        <v>2119</v>
      </c>
      <c r="N486" s="159" t="e">
        <f>VLOOKUP(B:B,[8]master!$L$1:$AA$65535,16,0)</f>
        <v>#N/A</v>
      </c>
      <c r="O486" s="146" t="e">
        <f>VLOOKUP(F:F,'[7]T-RET'!A:B,2,0)</f>
        <v>#N/A</v>
      </c>
      <c r="P486" s="160" t="e">
        <f>VLOOKUP(B:B,[8]master!$L$1:$Y$65535,14,0)</f>
        <v>#N/A</v>
      </c>
      <c r="Q486" s="160" t="e">
        <f>VLOOKUP(B:B,[9]all!$D:$F,3,0)</f>
        <v>#N/A</v>
      </c>
      <c r="R486" s="6">
        <v>485</v>
      </c>
    </row>
    <row r="487" spans="1:18" ht="15" customHeight="1" x14ac:dyDescent="0.25">
      <c r="A487" s="4"/>
      <c r="B487" s="8" t="s">
        <v>2216</v>
      </c>
      <c r="C487" s="19" t="str">
        <f>VLOOKUP(B:B,[6]master!$L$1:$U$2065,10,0)</f>
        <v>04-DEL</v>
      </c>
      <c r="D487" s="138">
        <v>44268</v>
      </c>
      <c r="E487" s="138">
        <v>44275</v>
      </c>
      <c r="F487" s="11" t="s">
        <v>2123</v>
      </c>
      <c r="G487" s="11" t="s">
        <v>2124</v>
      </c>
      <c r="H487" s="11" t="s">
        <v>127</v>
      </c>
      <c r="I487" s="4" t="str">
        <f>VLOOKUP(H:H,[7]SUMMARY!B:C,2,0)</f>
        <v>AK</v>
      </c>
      <c r="J487" s="4" t="str">
        <f>VLOOKUP(K:K,[8]MODEL!$C$1:$F$65536,4,0)</f>
        <v>Venue</v>
      </c>
      <c r="K487" s="11" t="s">
        <v>117</v>
      </c>
      <c r="L487" s="11" t="s">
        <v>20</v>
      </c>
      <c r="M487" s="11" t="s">
        <v>2125</v>
      </c>
      <c r="N487" s="145">
        <f>VLOOKUP(B:B,[8]master!$L$1:$AA$65535,16,0)</f>
        <v>44299</v>
      </c>
      <c r="O487" s="146">
        <f>VLOOKUP(B:B,[8]master!$L$1:$Z$65535,15,0)</f>
        <v>44286</v>
      </c>
      <c r="P487" s="146">
        <f>VLOOKUP(B:B,[8]master!$L$1:$Y$65535,14,0)</f>
        <v>44289</v>
      </c>
      <c r="Q487" s="143">
        <f>VLOOKUP(B:B,[9]all!$D:$F,3,0)</f>
        <v>44294</v>
      </c>
      <c r="R487" s="6">
        <v>486</v>
      </c>
    </row>
    <row r="488" spans="1:18" ht="15" customHeight="1" x14ac:dyDescent="0.25">
      <c r="A488" s="4" t="s">
        <v>5</v>
      </c>
      <c r="B488" s="5" t="s">
        <v>319</v>
      </c>
      <c r="C488" s="19" t="e">
        <f>VLOOKUP(B:B,[6]master!$L$1:$U$2065,10,0)</f>
        <v>#N/A</v>
      </c>
      <c r="D488" s="138">
        <v>44270</v>
      </c>
      <c r="E488" s="138"/>
      <c r="F488" s="11" t="s">
        <v>2127</v>
      </c>
      <c r="G488" s="11" t="s">
        <v>2095</v>
      </c>
      <c r="H488" s="11" t="s">
        <v>32</v>
      </c>
      <c r="I488" s="4" t="str">
        <f>VLOOKUP(H:H,[7]SUMMARY!B:C,2,0)</f>
        <v>KA</v>
      </c>
      <c r="J488" s="4" t="str">
        <f>VLOOKUP(K:K,[8]MODEL!$C$1:$F$65536,4,0)</f>
        <v>SANTRO</v>
      </c>
      <c r="K488" s="11" t="s">
        <v>269</v>
      </c>
      <c r="L488" s="11" t="s">
        <v>20</v>
      </c>
      <c r="M488" s="11" t="s">
        <v>2094</v>
      </c>
      <c r="N488" s="145" t="e">
        <f>VLOOKUP(B:B,[8]master!$L$1:$AA$65535,16,0)</f>
        <v>#N/A</v>
      </c>
      <c r="O488" s="146" t="e">
        <f>VLOOKUP(F:F,'[7]T-RET'!A:B,2,0)</f>
        <v>#N/A</v>
      </c>
      <c r="P488" s="146" t="e">
        <f>VLOOKUP(B:B,[8]master!$L$1:$Y$65535,14,0)</f>
        <v>#N/A</v>
      </c>
      <c r="Q488" s="143" t="e">
        <f>VLOOKUP(B:B,[9]all!$D:$F,3,0)</f>
        <v>#N/A</v>
      </c>
      <c r="R488" s="6">
        <v>487</v>
      </c>
    </row>
    <row r="489" spans="1:18" ht="15" customHeight="1" x14ac:dyDescent="0.25">
      <c r="A489" s="4" t="s">
        <v>5</v>
      </c>
      <c r="B489" s="11" t="s">
        <v>2232</v>
      </c>
      <c r="C489" s="19" t="str">
        <f>VLOOKUP(B:B,[6]master!$L$1:$U$2065,10,0)</f>
        <v>04-DEL</v>
      </c>
      <c r="D489" s="138">
        <v>44270</v>
      </c>
      <c r="E489" s="138">
        <v>44275</v>
      </c>
      <c r="F489" s="84" t="s">
        <v>2571</v>
      </c>
      <c r="G489" s="11" t="s">
        <v>2128</v>
      </c>
      <c r="H489" s="11" t="s">
        <v>64</v>
      </c>
      <c r="I489" s="4" t="str">
        <f>VLOOKUP(H:H,[7]SUMMARY!B:C,2,0)</f>
        <v>RL</v>
      </c>
      <c r="J489" s="4" t="str">
        <f>VLOOKUP(K:K,[8]MODEL!$C$1:$F$65536,4,0)</f>
        <v>All New i20</v>
      </c>
      <c r="K489" s="11" t="s">
        <v>39</v>
      </c>
      <c r="L489" s="11" t="s">
        <v>87</v>
      </c>
      <c r="M489" s="11" t="s">
        <v>2129</v>
      </c>
      <c r="N489" s="145">
        <f>VLOOKUP(B:B,[8]master!$L$1:$AA$65535,16,0)</f>
        <v>44299</v>
      </c>
      <c r="O489" s="146" t="e">
        <f>VLOOKUP(F:F,'[7]T-RET'!A:B,2,0)</f>
        <v>#N/A</v>
      </c>
      <c r="P489" s="146">
        <f>VLOOKUP(B:B,[8]master!$L$1:$Y$65535,14,0)</f>
        <v>44285</v>
      </c>
      <c r="Q489" s="143">
        <f>VLOOKUP(B:B,[9]all!$D:$F,3,0)</f>
        <v>44291</v>
      </c>
      <c r="R489" s="6">
        <v>488</v>
      </c>
    </row>
    <row r="490" spans="1:18" ht="15" customHeight="1" x14ac:dyDescent="0.25">
      <c r="A490" s="4" t="s">
        <v>5</v>
      </c>
      <c r="B490" s="162" t="s">
        <v>2878</v>
      </c>
      <c r="C490" s="19" t="str">
        <f>VLOOKUP(B:B,[6]master!$L$1:$U$2065,10,0)</f>
        <v>ALLOT</v>
      </c>
      <c r="D490" s="138">
        <v>44270</v>
      </c>
      <c r="E490" s="138">
        <v>44327</v>
      </c>
      <c r="F490" s="11" t="s">
        <v>2148</v>
      </c>
      <c r="G490" s="11" t="s">
        <v>2149</v>
      </c>
      <c r="H490" s="11" t="s">
        <v>137</v>
      </c>
      <c r="I490" s="4" t="str">
        <f>VLOOKUP(H:H,[7]SUMMARY!B:C,2,0)</f>
        <v>AK</v>
      </c>
      <c r="J490" s="4" t="str">
        <f>VLOOKUP(K:K,[8]MODEL!$C$1:$F$65536,4,0)</f>
        <v>NIOS</v>
      </c>
      <c r="K490" s="11" t="s">
        <v>255</v>
      </c>
      <c r="L490" s="84" t="s">
        <v>20</v>
      </c>
      <c r="M490" s="11" t="s">
        <v>2150</v>
      </c>
      <c r="N490" s="145" t="e">
        <f>VLOOKUP(B:B,[8]master!$L$1:$AA$65535,16,0)</f>
        <v>#N/A</v>
      </c>
      <c r="O490" s="146" t="e">
        <f>VLOOKUP(F:F,'[7]T-RET'!A:B,2,0)</f>
        <v>#N/A</v>
      </c>
      <c r="P490" s="146" t="e">
        <f>VLOOKUP(B:B,[8]master!$L$1:$Y$65535,14,0)</f>
        <v>#N/A</v>
      </c>
      <c r="Q490" s="143" t="e">
        <f>VLOOKUP(B:B,[9]all!$D:$F,3,0)</f>
        <v>#N/A</v>
      </c>
      <c r="R490" s="6">
        <v>489</v>
      </c>
    </row>
    <row r="491" spans="1:18" ht="15" customHeight="1" x14ac:dyDescent="0.25">
      <c r="A491" s="4" t="s">
        <v>5</v>
      </c>
      <c r="B491" s="5" t="s">
        <v>319</v>
      </c>
      <c r="C491" s="19" t="e">
        <f>VLOOKUP(B:B,[6]master!$L$1:$U$2065,10,0)</f>
        <v>#N/A</v>
      </c>
      <c r="D491" s="138">
        <v>44270</v>
      </c>
      <c r="E491" s="138"/>
      <c r="F491" s="11" t="s">
        <v>2142</v>
      </c>
      <c r="G491" s="11" t="s">
        <v>2143</v>
      </c>
      <c r="H491" s="11" t="s">
        <v>725</v>
      </c>
      <c r="I491" s="4" t="str">
        <f>VLOOKUP(H:H,[7]SUMMARY!B:C,2,0)</f>
        <v>NB</v>
      </c>
      <c r="J491" s="4" t="str">
        <f>VLOOKUP(K:K,[8]MODEL!$C$1:$F$65536,4,0)</f>
        <v>Xcent</v>
      </c>
      <c r="K491" s="11" t="s">
        <v>161</v>
      </c>
      <c r="L491" s="11" t="s">
        <v>20</v>
      </c>
      <c r="M491" s="11" t="s">
        <v>2144</v>
      </c>
      <c r="N491" s="145" t="e">
        <f>VLOOKUP(B:B,[8]master!$L$1:$AA$65535,16,0)</f>
        <v>#N/A</v>
      </c>
      <c r="O491" s="146" t="e">
        <f>VLOOKUP(F:F,'[7]T-RET'!A:B,2,0)</f>
        <v>#N/A</v>
      </c>
      <c r="P491" s="146" t="e">
        <f>VLOOKUP(B:B,[8]master!$L$1:$Y$65535,14,0)</f>
        <v>#N/A</v>
      </c>
      <c r="Q491" s="143" t="e">
        <f>VLOOKUP(B:B,[9]all!$D:$F,3,0)</f>
        <v>#N/A</v>
      </c>
      <c r="R491" s="6">
        <v>490</v>
      </c>
    </row>
    <row r="492" spans="1:18" ht="15" customHeight="1" x14ac:dyDescent="0.25">
      <c r="A492" s="4"/>
      <c r="B492" s="5" t="s">
        <v>2151</v>
      </c>
      <c r="C492" s="19" t="str">
        <f>VLOOKUP(B:B,[6]master!$L$1:$U$2065,10,0)</f>
        <v>03-DEL</v>
      </c>
      <c r="D492" s="138">
        <v>44270</v>
      </c>
      <c r="E492" s="138">
        <v>44270</v>
      </c>
      <c r="F492" s="11" t="s">
        <v>2139</v>
      </c>
      <c r="G492" s="11" t="s">
        <v>2140</v>
      </c>
      <c r="H492" s="11" t="s">
        <v>50</v>
      </c>
      <c r="I492" s="4" t="str">
        <f>VLOOKUP(H:H,[7]SUMMARY!B:C,2,0)</f>
        <v>ML</v>
      </c>
      <c r="J492" s="4" t="str">
        <f>VLOOKUP(K:K,[8]MODEL!$C$1:$F$65536,4,0)</f>
        <v>New Creta</v>
      </c>
      <c r="K492" s="11" t="s">
        <v>138</v>
      </c>
      <c r="L492" s="11" t="s">
        <v>20</v>
      </c>
      <c r="M492" s="11" t="s">
        <v>2141</v>
      </c>
      <c r="N492" s="145">
        <f>VLOOKUP(B:B,[6]master!$L$1:$AA$2596,16,0)</f>
        <v>44275</v>
      </c>
      <c r="O492" s="146">
        <f>VLOOKUP(B:B,[8]master!$L$1:$Z$65535,15,0)</f>
        <v>44273</v>
      </c>
      <c r="P492" s="146">
        <f>VLOOKUP(B:B,[8]master!$L$1:$Y$65535,14,0)</f>
        <v>44274</v>
      </c>
      <c r="Q492" s="143" t="s">
        <v>1685</v>
      </c>
      <c r="R492" s="6">
        <v>491</v>
      </c>
    </row>
    <row r="493" spans="1:18" ht="15" customHeight="1" x14ac:dyDescent="0.25">
      <c r="A493" s="4"/>
      <c r="B493" s="9" t="s">
        <v>2316</v>
      </c>
      <c r="C493" s="19" t="str">
        <f>VLOOKUP(B:B,[6]master!$L$1:$U$2065,10,0)</f>
        <v>04-DEL</v>
      </c>
      <c r="D493" s="138">
        <v>44270</v>
      </c>
      <c r="E493" s="138">
        <v>44279</v>
      </c>
      <c r="F493" s="11" t="s">
        <v>2135</v>
      </c>
      <c r="G493" s="11" t="s">
        <v>2136</v>
      </c>
      <c r="H493" s="11" t="s">
        <v>102</v>
      </c>
      <c r="I493" s="4" t="str">
        <f>VLOOKUP(H:H,[7]SUMMARY!B:C,2,0)</f>
        <v>AK</v>
      </c>
      <c r="J493" s="4" t="str">
        <f>VLOOKUP(K:K,[8]MODEL!$C$1:$F$65536,4,0)</f>
        <v>All New i20</v>
      </c>
      <c r="K493" s="11" t="s">
        <v>2137</v>
      </c>
      <c r="L493" s="84" t="s">
        <v>20</v>
      </c>
      <c r="M493" s="11" t="s">
        <v>2138</v>
      </c>
      <c r="N493" s="145">
        <f>VLOOKUP(B:B,[8]master!$L$1:$AA$65535,16,0)</f>
        <v>44288</v>
      </c>
      <c r="O493" s="146">
        <f>VLOOKUP(B:B,[8]master!$L$1:$Z$65535,15,0)</f>
        <v>44285</v>
      </c>
      <c r="P493" s="146">
        <f>VLOOKUP(B:B,[8]master!$L$1:$Y$65535,14,0)</f>
        <v>44285</v>
      </c>
      <c r="Q493" s="143">
        <f>VLOOKUP(B:B,[9]all!$D:$F,3,0)</f>
        <v>44285</v>
      </c>
      <c r="R493" s="6">
        <v>492</v>
      </c>
    </row>
    <row r="494" spans="1:18" ht="15" customHeight="1" x14ac:dyDescent="0.25">
      <c r="A494" s="4" t="s">
        <v>5</v>
      </c>
      <c r="B494" s="5" t="s">
        <v>319</v>
      </c>
      <c r="C494" s="19" t="e">
        <f>VLOOKUP(B:B,[6]master!$L$1:$U$2065,10,0)</f>
        <v>#N/A</v>
      </c>
      <c r="D494" s="138">
        <v>44270</v>
      </c>
      <c r="E494" s="138"/>
      <c r="F494" s="11" t="s">
        <v>2145</v>
      </c>
      <c r="G494" s="11" t="s">
        <v>2146</v>
      </c>
      <c r="H494" s="11" t="s">
        <v>16</v>
      </c>
      <c r="I494" s="4" t="str">
        <f>VLOOKUP(H:H,[7]SUMMARY!B:C,2,0)</f>
        <v>AK</v>
      </c>
      <c r="J494" s="4" t="str">
        <f>VLOOKUP(K:K,[8]MODEL!$C$1:$F$65536,4,0)</f>
        <v>NIOS</v>
      </c>
      <c r="K494" s="11" t="s">
        <v>51</v>
      </c>
      <c r="L494" s="11" t="s">
        <v>52</v>
      </c>
      <c r="M494" s="11" t="s">
        <v>2147</v>
      </c>
      <c r="N494" s="145" t="e">
        <f>VLOOKUP(B:B,[8]master!$L$1:$AA$65535,16,0)</f>
        <v>#N/A</v>
      </c>
      <c r="O494" s="146" t="e">
        <f>VLOOKUP(F:F,'[7]T-RET'!A:B,2,0)</f>
        <v>#N/A</v>
      </c>
      <c r="P494" s="146" t="e">
        <f>VLOOKUP(B:B,[8]master!$L$1:$Y$65535,14,0)</f>
        <v>#N/A</v>
      </c>
      <c r="Q494" s="143" t="e">
        <f>VLOOKUP(B:B,[9]all!$D:$F,3,0)</f>
        <v>#N/A</v>
      </c>
      <c r="R494" s="6">
        <v>493</v>
      </c>
    </row>
    <row r="495" spans="1:18" ht="15" customHeight="1" x14ac:dyDescent="0.25">
      <c r="A495" s="4" t="s">
        <v>5</v>
      </c>
      <c r="B495" s="5" t="s">
        <v>2161</v>
      </c>
      <c r="C495" s="19" t="str">
        <f>VLOOKUP(B:B,[6]master!$L$1:$U$2065,10,0)</f>
        <v>CURRENT</v>
      </c>
      <c r="D495" s="138">
        <v>44270</v>
      </c>
      <c r="E495" s="138">
        <v>44271</v>
      </c>
      <c r="F495" s="11" t="s">
        <v>2158</v>
      </c>
      <c r="G495" s="11" t="s">
        <v>2159</v>
      </c>
      <c r="H495" s="11" t="s">
        <v>64</v>
      </c>
      <c r="I495" s="4" t="str">
        <f>VLOOKUP(H:H,[7]SUMMARY!B:C,2,0)</f>
        <v>RL</v>
      </c>
      <c r="J495" s="4" t="str">
        <f>VLOOKUP(K:K,[8]MODEL!$C$1:$F$65536,4,0)</f>
        <v>All New i20</v>
      </c>
      <c r="K495" s="11" t="s">
        <v>185</v>
      </c>
      <c r="L495" s="11" t="s">
        <v>438</v>
      </c>
      <c r="M495" s="11" t="s">
        <v>2160</v>
      </c>
      <c r="N495" s="145">
        <f>VLOOKUP(B:B,[6]master!$L$1:$AA$2596,16,0)</f>
        <v>44336</v>
      </c>
      <c r="O495" s="146">
        <f>VLOOKUP(F:F,'[7]T-RET'!A:B,2,0)</f>
        <v>44334</v>
      </c>
      <c r="P495" s="146" t="e">
        <f>VLOOKUP(B:B,[8]master!$L$1:$Y$65535,14,0)</f>
        <v>#N/A</v>
      </c>
      <c r="Q495" s="143" t="e">
        <f>VLOOKUP(B:B,[9]all!$D:$F,3,0)</f>
        <v>#N/A</v>
      </c>
      <c r="R495" s="6">
        <v>494</v>
      </c>
    </row>
    <row r="496" spans="1:18" ht="15" customHeight="1" x14ac:dyDescent="0.25">
      <c r="A496" s="4" t="s">
        <v>5</v>
      </c>
      <c r="B496" s="5" t="s">
        <v>319</v>
      </c>
      <c r="C496" s="19" t="e">
        <f>VLOOKUP(B:B,[6]master!$L$1:$U$2065,10,0)</f>
        <v>#N/A</v>
      </c>
      <c r="D496" s="138">
        <v>44272</v>
      </c>
      <c r="E496" s="138"/>
      <c r="F496" s="11" t="s">
        <v>2174</v>
      </c>
      <c r="G496" s="11" t="s">
        <v>2175</v>
      </c>
      <c r="H496" s="11" t="s">
        <v>16</v>
      </c>
      <c r="I496" s="4" t="str">
        <f>VLOOKUP(H:H,[7]SUMMARY!B:C,2,0)</f>
        <v>AK</v>
      </c>
      <c r="J496" s="4" t="str">
        <f>VLOOKUP(K:K,[8]MODEL!$C$1:$F$65536,4,0)</f>
        <v>NIOS</v>
      </c>
      <c r="K496" s="11" t="s">
        <v>51</v>
      </c>
      <c r="L496" s="121" t="s">
        <v>52</v>
      </c>
      <c r="M496" s="11" t="s">
        <v>2177</v>
      </c>
      <c r="N496" s="145" t="e">
        <f>VLOOKUP(B:B,[8]master!$L$1:$AA$65535,16,0)</f>
        <v>#N/A</v>
      </c>
      <c r="O496" s="146" t="e">
        <f>VLOOKUP(F:F,'[7]T-RET'!A:B,2,0)</f>
        <v>#N/A</v>
      </c>
      <c r="P496" s="146" t="e">
        <f>VLOOKUP(B:B,[8]master!$L$1:$Y$65535,14,0)</f>
        <v>#N/A</v>
      </c>
      <c r="Q496" s="143" t="e">
        <f>VLOOKUP(B:B,[9]all!$D:$F,3,0)</f>
        <v>#N/A</v>
      </c>
      <c r="R496" s="6">
        <v>495</v>
      </c>
    </row>
    <row r="497" spans="1:18" ht="15" customHeight="1" x14ac:dyDescent="0.25">
      <c r="A497" s="4" t="s">
        <v>5</v>
      </c>
      <c r="B497" s="11" t="s">
        <v>2233</v>
      </c>
      <c r="C497" s="19" t="str">
        <f>VLOOKUP(B:B,[6]master!$L$1:$U$2065,10,0)</f>
        <v>CURRENT</v>
      </c>
      <c r="D497" s="138">
        <v>44272</v>
      </c>
      <c r="E497" s="138">
        <v>44275</v>
      </c>
      <c r="F497" s="11" t="s">
        <v>2170</v>
      </c>
      <c r="G497" s="11" t="s">
        <v>2171</v>
      </c>
      <c r="H497" s="5" t="s">
        <v>37</v>
      </c>
      <c r="I497" s="4" t="str">
        <f>VLOOKUP(H:H,[7]SUMMARY!B:C,2,0)</f>
        <v>KA</v>
      </c>
      <c r="J497" s="4" t="str">
        <f>VLOOKUP(K:K,[8]MODEL!$C$1:$F$65536,4,0)</f>
        <v>Venue</v>
      </c>
      <c r="K497" s="11" t="s">
        <v>142</v>
      </c>
      <c r="L497" s="11" t="s">
        <v>74</v>
      </c>
      <c r="M497" s="11" t="s">
        <v>2172</v>
      </c>
      <c r="N497" s="145">
        <f>VLOOKUP(B:B,[6]master!$L$1:$AA$2596,16,0)</f>
        <v>44330</v>
      </c>
      <c r="O497" s="146">
        <f>VLOOKUP(F:F,'[7]T-RET'!A:B,2,0)</f>
        <v>44329</v>
      </c>
      <c r="P497" s="146" t="str">
        <f>VLOOKUP(B:B,[8]master!$L$1:$Y$65535,14,0)</f>
        <v>14/04/2021</v>
      </c>
      <c r="Q497" s="143" t="e">
        <f>VLOOKUP(B:B,[9]all!$D:$F,3,0)</f>
        <v>#N/A</v>
      </c>
      <c r="R497" s="6">
        <v>496</v>
      </c>
    </row>
    <row r="498" spans="1:18" ht="15" customHeight="1" x14ac:dyDescent="0.25">
      <c r="A498" s="4" t="s">
        <v>1581</v>
      </c>
      <c r="B498" s="5" t="s">
        <v>630</v>
      </c>
      <c r="C498" s="19" t="s">
        <v>630</v>
      </c>
      <c r="D498" s="138">
        <v>44273</v>
      </c>
      <c r="E498" s="138">
        <v>44286</v>
      </c>
      <c r="F498" s="11" t="s">
        <v>2178</v>
      </c>
      <c r="G498" s="11" t="s">
        <v>2179</v>
      </c>
      <c r="H498" s="11" t="s">
        <v>16</v>
      </c>
      <c r="I498" s="4" t="str">
        <f>VLOOKUP(H:H,[7]SUMMARY!B:C,2,0)</f>
        <v>AK</v>
      </c>
      <c r="J498" s="4" t="str">
        <f>VLOOKUP(K:K,[8]MODEL!$C$1:$F$65536,4,0)</f>
        <v>SANTRO</v>
      </c>
      <c r="K498" s="11" t="s">
        <v>269</v>
      </c>
      <c r="L498" s="11" t="s">
        <v>20</v>
      </c>
      <c r="M498" s="11" t="s">
        <v>2180</v>
      </c>
      <c r="N498" s="145" t="s">
        <v>630</v>
      </c>
      <c r="O498" s="146" t="s">
        <v>630</v>
      </c>
      <c r="P498" s="146" t="s">
        <v>630</v>
      </c>
      <c r="Q498" s="143" t="s">
        <v>630</v>
      </c>
      <c r="R498" s="6">
        <v>497</v>
      </c>
    </row>
    <row r="499" spans="1:18" ht="15" customHeight="1" x14ac:dyDescent="0.25">
      <c r="A499" s="4" t="s">
        <v>5</v>
      </c>
      <c r="B499" s="5" t="s">
        <v>319</v>
      </c>
      <c r="C499" s="19" t="e">
        <f>VLOOKUP(B:B,[6]master!$L$1:$U$2065,10,0)</f>
        <v>#N/A</v>
      </c>
      <c r="D499" s="138">
        <v>44273</v>
      </c>
      <c r="E499" s="138"/>
      <c r="F499" s="11" t="s">
        <v>2198</v>
      </c>
      <c r="G499" s="11" t="s">
        <v>2199</v>
      </c>
      <c r="H499" s="11" t="s">
        <v>686</v>
      </c>
      <c r="I499" s="4" t="str">
        <f>VLOOKUP(H:H,[7]SUMMARY!B:C,2,0)</f>
        <v>KA</v>
      </c>
      <c r="J499" s="4" t="str">
        <f>VLOOKUP(K:K,[8]MODEL!$C$1:$F$65536,4,0)</f>
        <v>SANTRO</v>
      </c>
      <c r="K499" s="11" t="s">
        <v>269</v>
      </c>
      <c r="L499" s="11" t="s">
        <v>20</v>
      </c>
      <c r="M499" s="11" t="s">
        <v>2200</v>
      </c>
      <c r="N499" s="145" t="e">
        <f>VLOOKUP(B:B,[8]master!$L$1:$AA$65535,16,0)</f>
        <v>#N/A</v>
      </c>
      <c r="O499" s="146" t="e">
        <f>VLOOKUP(F:F,'[7]T-RET'!A:B,2,0)</f>
        <v>#N/A</v>
      </c>
      <c r="P499" s="146" t="e">
        <f>VLOOKUP(B:B,[8]master!$L$1:$Y$65535,14,0)</f>
        <v>#N/A</v>
      </c>
      <c r="Q499" s="143" t="e">
        <f>VLOOKUP(B:B,[9]all!$D:$F,3,0)</f>
        <v>#N/A</v>
      </c>
      <c r="R499" s="6">
        <v>498</v>
      </c>
    </row>
    <row r="500" spans="1:18" ht="15" customHeight="1" x14ac:dyDescent="0.25">
      <c r="A500" s="4" t="s">
        <v>5</v>
      </c>
      <c r="B500" s="8" t="s">
        <v>319</v>
      </c>
      <c r="C500" s="19" t="e">
        <f>VLOOKUP(B:B,[6]master!$L$1:$U$2065,10,0)</f>
        <v>#N/A</v>
      </c>
      <c r="D500" s="138">
        <v>44273</v>
      </c>
      <c r="E500" s="138">
        <v>44295</v>
      </c>
      <c r="F500" s="11" t="s">
        <v>2195</v>
      </c>
      <c r="G500" s="11" t="s">
        <v>2196</v>
      </c>
      <c r="H500" s="11" t="s">
        <v>64</v>
      </c>
      <c r="I500" s="4" t="str">
        <f>VLOOKUP(H:H,[7]SUMMARY!B:C,2,0)</f>
        <v>RL</v>
      </c>
      <c r="J500" s="4" t="str">
        <f>VLOOKUP(K:K,[8]MODEL!$C$1:$F$65536,4,0)</f>
        <v>New Creta</v>
      </c>
      <c r="K500" s="11" t="s">
        <v>26</v>
      </c>
      <c r="L500" s="11" t="s">
        <v>20</v>
      </c>
      <c r="M500" s="11" t="s">
        <v>2197</v>
      </c>
      <c r="N500" s="145" t="e">
        <f>VLOOKUP(B:B,[8]master!$L$1:$AA$65535,16,0)</f>
        <v>#N/A</v>
      </c>
      <c r="O500" s="146" t="e">
        <f>VLOOKUP(F:F,'[7]T-RET'!A:B,2,0)</f>
        <v>#N/A</v>
      </c>
      <c r="P500" s="146" t="e">
        <f>VLOOKUP(B:B,[8]master!$L$1:$Y$65535,14,0)</f>
        <v>#N/A</v>
      </c>
      <c r="Q500" s="143" t="e">
        <f>VLOOKUP(B:B,[9]all!$D:$F,3,0)</f>
        <v>#N/A</v>
      </c>
      <c r="R500" s="6">
        <v>499</v>
      </c>
    </row>
    <row r="501" spans="1:18" ht="15" customHeight="1" x14ac:dyDescent="0.25">
      <c r="A501" s="4"/>
      <c r="B501" s="11" t="s">
        <v>2234</v>
      </c>
      <c r="C501" s="19" t="str">
        <f>VLOOKUP(B:B,[6]master!$L$1:$U$2065,10,0)</f>
        <v>03-DEL</v>
      </c>
      <c r="D501" s="138">
        <v>44274</v>
      </c>
      <c r="E501" s="138">
        <v>44275</v>
      </c>
      <c r="F501" s="11" t="s">
        <v>2221</v>
      </c>
      <c r="G501" s="11" t="s">
        <v>2222</v>
      </c>
      <c r="H501" s="11" t="s">
        <v>687</v>
      </c>
      <c r="I501" s="4" t="str">
        <f>VLOOKUP(H:H,[7]SUMMARY!B:C,2,0)</f>
        <v>NB</v>
      </c>
      <c r="J501" s="4" t="str">
        <f>VLOOKUP(K:K,[8]MODEL!$C$1:$F$65536,4,0)</f>
        <v>New Creta</v>
      </c>
      <c r="K501" s="11" t="s">
        <v>223</v>
      </c>
      <c r="L501" s="11" t="s">
        <v>20</v>
      </c>
      <c r="M501" s="11" t="s">
        <v>2223</v>
      </c>
      <c r="N501" s="145">
        <f>VLOOKUP(B:B,[6]master!$L$1:$AA$2596,16,0)</f>
        <v>44285</v>
      </c>
      <c r="O501" s="146">
        <f>VLOOKUP(B:B,[8]master!$L$1:$Z$65535,15,0)</f>
        <v>44285</v>
      </c>
      <c r="P501" s="146">
        <f>VLOOKUP(B:B,[8]master!$L$1:$Y$65535,14,0)</f>
        <v>44285</v>
      </c>
      <c r="Q501" s="143" t="s">
        <v>1685</v>
      </c>
      <c r="R501" s="6">
        <v>500</v>
      </c>
    </row>
    <row r="502" spans="1:18" ht="15" customHeight="1" x14ac:dyDescent="0.25">
      <c r="A502" s="4" t="s">
        <v>5</v>
      </c>
      <c r="B502" s="5" t="s">
        <v>319</v>
      </c>
      <c r="C502" s="19" t="e">
        <f>VLOOKUP(B:B,[6]master!$L$1:$U$2065,10,0)</f>
        <v>#N/A</v>
      </c>
      <c r="D502" s="138">
        <v>44274</v>
      </c>
      <c r="E502" s="138"/>
      <c r="F502" s="11" t="s">
        <v>2218</v>
      </c>
      <c r="G502" s="11" t="s">
        <v>2219</v>
      </c>
      <c r="H502" s="11" t="s">
        <v>57</v>
      </c>
      <c r="I502" s="4" t="str">
        <f>VLOOKUP(H:H,[7]SUMMARY!B:C,2,0)</f>
        <v>NG</v>
      </c>
      <c r="J502" s="4" t="str">
        <f>VLOOKUP(K:K,[8]MODEL!$C$1:$F$65536,4,0)</f>
        <v>New Creta</v>
      </c>
      <c r="K502" s="11" t="s">
        <v>385</v>
      </c>
      <c r="L502" s="11" t="s">
        <v>20</v>
      </c>
      <c r="M502" s="11" t="s">
        <v>2220</v>
      </c>
      <c r="N502" s="145" t="e">
        <f>VLOOKUP(B:B,[8]master!$L$1:$AA$65535,16,0)</f>
        <v>#N/A</v>
      </c>
      <c r="O502" s="146" t="e">
        <f>VLOOKUP(F:F,'[7]T-RET'!A:B,2,0)</f>
        <v>#N/A</v>
      </c>
      <c r="P502" s="146" t="e">
        <f>VLOOKUP(B:B,[8]master!$L$1:$Y$65535,14,0)</f>
        <v>#N/A</v>
      </c>
      <c r="Q502" s="143" t="e">
        <f>VLOOKUP(B:B,[9]all!$D:$F,3,0)</f>
        <v>#N/A</v>
      </c>
      <c r="R502" s="6">
        <v>501</v>
      </c>
    </row>
    <row r="503" spans="1:18" ht="15" customHeight="1" x14ac:dyDescent="0.25">
      <c r="A503" s="4" t="s">
        <v>5</v>
      </c>
      <c r="B503" s="8" t="s">
        <v>2551</v>
      </c>
      <c r="C503" s="19" t="str">
        <f>VLOOKUP(B:B,[6]master!$L$1:$U$2065,10,0)</f>
        <v>04-DEL</v>
      </c>
      <c r="D503" s="138">
        <v>44274</v>
      </c>
      <c r="E503" s="138">
        <v>44298</v>
      </c>
      <c r="F503" s="11" t="s">
        <v>2224</v>
      </c>
      <c r="G503" s="11" t="s">
        <v>2225</v>
      </c>
      <c r="H503" s="11" t="s">
        <v>16</v>
      </c>
      <c r="I503" s="4" t="str">
        <f>VLOOKUP(H:H,[7]SUMMARY!B:C,2,0)</f>
        <v>AK</v>
      </c>
      <c r="J503" s="4" t="str">
        <f>VLOOKUP(K:K,[8]MODEL!$C$1:$F$65536,4,0)</f>
        <v>All New i20</v>
      </c>
      <c r="K503" s="11" t="s">
        <v>367</v>
      </c>
      <c r="L503" s="11" t="s">
        <v>27</v>
      </c>
      <c r="M503" s="11" t="s">
        <v>2226</v>
      </c>
      <c r="N503" s="145">
        <f>VLOOKUP(B:B,[6]master!$L$1:$AA$2596,16,0)</f>
        <v>44307</v>
      </c>
      <c r="O503" s="146">
        <f>VLOOKUP(F:F,'[7]T-RET'!A:B,2,0)</f>
        <v>44300</v>
      </c>
      <c r="P503" s="146" t="e">
        <f>VLOOKUP(B:B,[8]master!$L$1:$Y$65535,14,0)</f>
        <v>#N/A</v>
      </c>
      <c r="Q503" s="143" t="e">
        <f>VLOOKUP(B:B,[9]all!$D:$F,3,0)</f>
        <v>#N/A</v>
      </c>
      <c r="R503" s="6">
        <v>502</v>
      </c>
    </row>
    <row r="504" spans="1:18" ht="15" customHeight="1" x14ac:dyDescent="0.25">
      <c r="A504" s="4" t="s">
        <v>5</v>
      </c>
      <c r="B504" s="5" t="s">
        <v>319</v>
      </c>
      <c r="C504" s="19" t="e">
        <f>VLOOKUP(B:B,[6]master!$L$1:$U$2065,10,0)</f>
        <v>#N/A</v>
      </c>
      <c r="D504" s="138">
        <v>44275</v>
      </c>
      <c r="E504" s="138"/>
      <c r="F504" s="11" t="s">
        <v>2268</v>
      </c>
      <c r="G504" s="11" t="s">
        <v>2269</v>
      </c>
      <c r="H504" s="11" t="s">
        <v>232</v>
      </c>
      <c r="I504" s="4" t="str">
        <f>VLOOKUP(H:H,[7]SUMMARY!B:C,2,0)</f>
        <v>NG</v>
      </c>
      <c r="J504" s="4" t="str">
        <f>VLOOKUP(K:K,[8]MODEL!$C$1:$F$65536,4,0)</f>
        <v>New Creta</v>
      </c>
      <c r="K504" s="11" t="s">
        <v>26</v>
      </c>
      <c r="L504" s="11" t="s">
        <v>354</v>
      </c>
      <c r="M504" s="11" t="s">
        <v>2271</v>
      </c>
      <c r="N504" s="145" t="e">
        <f>VLOOKUP(B:B,[8]master!$L$1:$AA$65535,16,0)</f>
        <v>#N/A</v>
      </c>
      <c r="O504" s="146" t="e">
        <f>VLOOKUP(F:F,'[7]T-RET'!A:B,2,0)</f>
        <v>#N/A</v>
      </c>
      <c r="P504" s="146" t="e">
        <f>VLOOKUP(B:B,[8]master!$L$1:$Y$65535,14,0)</f>
        <v>#N/A</v>
      </c>
      <c r="Q504" s="143" t="e">
        <f>VLOOKUP(B:B,[9]all!$D:$F,3,0)</f>
        <v>#N/A</v>
      </c>
      <c r="R504" s="6">
        <v>503</v>
      </c>
    </row>
    <row r="505" spans="1:18" ht="15" customHeight="1" x14ac:dyDescent="0.25">
      <c r="A505" s="4" t="s">
        <v>5</v>
      </c>
      <c r="B505" s="122" t="s">
        <v>319</v>
      </c>
      <c r="C505" s="19" t="e">
        <f>VLOOKUP(B:B,[6]master!$L$1:$U$2065,10,0)</f>
        <v>#N/A</v>
      </c>
      <c r="D505" s="138">
        <v>44275</v>
      </c>
      <c r="E505" s="138">
        <v>44336</v>
      </c>
      <c r="F505" s="11" t="s">
        <v>2241</v>
      </c>
      <c r="G505" s="11" t="s">
        <v>2242</v>
      </c>
      <c r="H505" s="11" t="s">
        <v>686</v>
      </c>
      <c r="I505" s="4" t="str">
        <f>VLOOKUP(H:H,[7]SUMMARY!B:C,2,0)</f>
        <v>KA</v>
      </c>
      <c r="J505" s="4" t="str">
        <f>VLOOKUP(K:K,[8]MODEL!$C$1:$F$65536,4,0)</f>
        <v>New Creta</v>
      </c>
      <c r="K505" s="11" t="s">
        <v>19</v>
      </c>
      <c r="L505" s="11" t="s">
        <v>20</v>
      </c>
      <c r="M505" s="11" t="s">
        <v>2240</v>
      </c>
      <c r="N505" s="145" t="e">
        <f>VLOOKUP(B:B,[8]master!$L$1:$AA$65535,16,0)</f>
        <v>#N/A</v>
      </c>
      <c r="O505" s="146" t="e">
        <f>VLOOKUP(F:F,'[7]T-RET'!A:B,2,0)</f>
        <v>#N/A</v>
      </c>
      <c r="P505" s="146" t="e">
        <f>VLOOKUP(B:B,[8]master!$L$1:$Y$65535,14,0)</f>
        <v>#N/A</v>
      </c>
      <c r="Q505" s="143" t="e">
        <f>VLOOKUP(B:B,[9]all!$D:$F,3,0)</f>
        <v>#N/A</v>
      </c>
      <c r="R505" s="6">
        <v>504</v>
      </c>
    </row>
    <row r="506" spans="1:18" ht="15" customHeight="1" x14ac:dyDescent="0.25">
      <c r="A506" s="4"/>
      <c r="B506" s="8" t="s">
        <v>2282</v>
      </c>
      <c r="C506" s="19" t="str">
        <f>VLOOKUP(B:B,[6]master!$L$1:$U$2065,10,0)</f>
        <v>04-DEL</v>
      </c>
      <c r="D506" s="138">
        <v>44275</v>
      </c>
      <c r="E506" s="138">
        <v>44277</v>
      </c>
      <c r="F506" s="11" t="s">
        <v>2261</v>
      </c>
      <c r="G506" s="11" t="s">
        <v>2262</v>
      </c>
      <c r="H506" s="11" t="s">
        <v>64</v>
      </c>
      <c r="I506" s="4" t="str">
        <f>VLOOKUP(H:H,[7]SUMMARY!B:C,2,0)</f>
        <v>RL</v>
      </c>
      <c r="J506" s="4" t="str">
        <f>VLOOKUP(K:K,[8]MODEL!$C$1:$F$65536,4,0)</f>
        <v>All New i20</v>
      </c>
      <c r="K506" s="11" t="s">
        <v>39</v>
      </c>
      <c r="L506" s="11" t="s">
        <v>20</v>
      </c>
      <c r="M506" s="11" t="s">
        <v>2260</v>
      </c>
      <c r="N506" s="145">
        <f>VLOOKUP(B:B,[8]master!$L$1:$AA$65535,16,0)</f>
        <v>44298</v>
      </c>
      <c r="O506" s="146">
        <f>VLOOKUP(B:B,[8]master!$L$1:$Z$65535,15,0)</f>
        <v>44294</v>
      </c>
      <c r="P506" s="146">
        <f>VLOOKUP(B:B,[8]master!$L$1:$Y$65535,14,0)</f>
        <v>44295</v>
      </c>
      <c r="Q506" s="143">
        <f>VLOOKUP(B:B,[9]all!$D:$F,3,0)</f>
        <v>44294</v>
      </c>
      <c r="R506" s="6">
        <v>505</v>
      </c>
    </row>
    <row r="507" spans="1:18" ht="15" customHeight="1" x14ac:dyDescent="0.25">
      <c r="A507" s="4"/>
      <c r="B507" s="11" t="s">
        <v>2284</v>
      </c>
      <c r="C507" s="19" t="str">
        <f>VLOOKUP(B:B,[6]master!$L$1:$U$2065,10,0)</f>
        <v>04-DEL</v>
      </c>
      <c r="D507" s="138">
        <v>44275</v>
      </c>
      <c r="E507" s="138">
        <v>44278</v>
      </c>
      <c r="F507" s="11" t="s">
        <v>2255</v>
      </c>
      <c r="G507" s="11" t="s">
        <v>2256</v>
      </c>
      <c r="H507" s="11" t="s">
        <v>32</v>
      </c>
      <c r="I507" s="4" t="str">
        <f>VLOOKUP(H:H,[7]SUMMARY!B:C,2,0)</f>
        <v>KA</v>
      </c>
      <c r="J507" s="4" t="str">
        <f>VLOOKUP(K:K,[8]MODEL!$C$1:$F$65536,4,0)</f>
        <v>New Creta</v>
      </c>
      <c r="K507" s="11" t="s">
        <v>385</v>
      </c>
      <c r="L507" s="84" t="s">
        <v>20</v>
      </c>
      <c r="M507" s="11" t="s">
        <v>2254</v>
      </c>
      <c r="N507" s="145">
        <f>VLOOKUP(B:B,[8]master!$L$1:$AA$65535,16,0)</f>
        <v>44292</v>
      </c>
      <c r="O507" s="146">
        <f>VLOOKUP(B:B,[8]master!$L$1:$Z$65535,15,0)</f>
        <v>44283</v>
      </c>
      <c r="P507" s="146">
        <f>VLOOKUP(B:B,[8]master!$L$1:$Y$65535,14,0)</f>
        <v>44289</v>
      </c>
      <c r="Q507" s="143" t="s">
        <v>1685</v>
      </c>
      <c r="R507" s="6">
        <v>506</v>
      </c>
    </row>
    <row r="508" spans="1:18" ht="15" customHeight="1" x14ac:dyDescent="0.25">
      <c r="A508" s="4" t="s">
        <v>5</v>
      </c>
      <c r="B508" s="5" t="s">
        <v>319</v>
      </c>
      <c r="C508" s="19" t="e">
        <f>VLOOKUP(B:B,[6]master!$L$1:$U$2065,10,0)</f>
        <v>#N/A</v>
      </c>
      <c r="D508" s="138">
        <v>44275</v>
      </c>
      <c r="E508" s="138"/>
      <c r="F508" s="11" t="s">
        <v>2252</v>
      </c>
      <c r="G508" s="11" t="s">
        <v>2253</v>
      </c>
      <c r="H508" s="11" t="s">
        <v>37</v>
      </c>
      <c r="I508" s="4" t="str">
        <f>VLOOKUP(H:H,[7]SUMMARY!B:C,2,0)</f>
        <v>KA</v>
      </c>
      <c r="J508" s="4" t="str">
        <f>VLOOKUP(K:K,[8]MODEL!$C$1:$F$65536,4,0)</f>
        <v>SANTRO</v>
      </c>
      <c r="K508" s="11" t="s">
        <v>269</v>
      </c>
      <c r="L508" s="11" t="s">
        <v>27</v>
      </c>
      <c r="M508" s="11" t="s">
        <v>2251</v>
      </c>
      <c r="N508" s="145" t="e">
        <f>VLOOKUP(B:B,[8]master!$L$1:$AA$65535,16,0)</f>
        <v>#N/A</v>
      </c>
      <c r="O508" s="146" t="e">
        <f>VLOOKUP(F:F,'[7]T-RET'!A:B,2,0)</f>
        <v>#N/A</v>
      </c>
      <c r="P508" s="146" t="e">
        <f>VLOOKUP(B:B,[8]master!$L$1:$Y$65535,14,0)</f>
        <v>#N/A</v>
      </c>
      <c r="Q508" s="143" t="e">
        <f>VLOOKUP(B:B,[9]all!$D:$F,3,0)</f>
        <v>#N/A</v>
      </c>
      <c r="R508" s="6">
        <v>507</v>
      </c>
    </row>
    <row r="509" spans="1:18" ht="15" customHeight="1" x14ac:dyDescent="0.25">
      <c r="A509" s="4" t="s">
        <v>5</v>
      </c>
      <c r="B509" s="9" t="s">
        <v>2548</v>
      </c>
      <c r="C509" s="19" t="str">
        <f>VLOOKUP(B:B,[6]master!$L$1:$U$2065,10,0)</f>
        <v>CURRENT</v>
      </c>
      <c r="D509" s="138">
        <v>44275</v>
      </c>
      <c r="E509" s="138">
        <v>44295</v>
      </c>
      <c r="F509" s="11" t="s">
        <v>2249</v>
      </c>
      <c r="G509" s="11" t="s">
        <v>2250</v>
      </c>
      <c r="H509" s="11" t="s">
        <v>25</v>
      </c>
      <c r="I509" s="4" t="str">
        <f>VLOOKUP(H:H,[7]SUMMARY!B:C,2,0)</f>
        <v>ML</v>
      </c>
      <c r="J509" s="4" t="str">
        <f>VLOOKUP(K:K,[8]MODEL!$C$1:$F$65536,4,0)</f>
        <v>NIOS</v>
      </c>
      <c r="K509" s="11" t="s">
        <v>51</v>
      </c>
      <c r="L509" s="11" t="s">
        <v>52</v>
      </c>
      <c r="M509" s="11" t="s">
        <v>2248</v>
      </c>
      <c r="N509" s="145">
        <f>VLOOKUP(B:B,[6]master!$L$1:$AA$2596,16,0)</f>
        <v>44330</v>
      </c>
      <c r="O509" s="146">
        <f>VLOOKUP(F:F,'[7]T-RET'!A:B,2,0)</f>
        <v>44300</v>
      </c>
      <c r="P509" s="146" t="str">
        <f>VLOOKUP(B:B,[8]master!$L$1:$Y$65535,14,0)</f>
        <v>14/04/2021</v>
      </c>
      <c r="Q509" s="143" t="e">
        <f>VLOOKUP(B:B,[9]all!$D:$F,3,0)</f>
        <v>#N/A</v>
      </c>
      <c r="R509" s="6">
        <v>508</v>
      </c>
    </row>
    <row r="510" spans="1:18" ht="15" customHeight="1" x14ac:dyDescent="0.25">
      <c r="A510" s="4" t="s">
        <v>5</v>
      </c>
      <c r="B510" s="9" t="s">
        <v>2545</v>
      </c>
      <c r="C510" s="19" t="str">
        <f>VLOOKUP(B:B,[6]master!$L$1:$U$2065,10,0)</f>
        <v>CURRENT</v>
      </c>
      <c r="D510" s="138">
        <v>44275</v>
      </c>
      <c r="E510" s="138">
        <v>44295</v>
      </c>
      <c r="F510" s="11" t="s">
        <v>2264</v>
      </c>
      <c r="G510" s="11" t="s">
        <v>2265</v>
      </c>
      <c r="H510" s="11" t="s">
        <v>50</v>
      </c>
      <c r="I510" s="4" t="str">
        <f>VLOOKUP(H:H,[7]SUMMARY!B:C,2,0)</f>
        <v>ML</v>
      </c>
      <c r="J510" s="4" t="str">
        <f>VLOOKUP(K:K,[8]MODEL!$C$1:$F$65536,4,0)</f>
        <v>New Creta</v>
      </c>
      <c r="K510" s="11" t="s">
        <v>151</v>
      </c>
      <c r="L510" s="84" t="s">
        <v>11</v>
      </c>
      <c r="M510" s="11" t="s">
        <v>2263</v>
      </c>
      <c r="N510" s="145">
        <f>VLOOKUP(B:B,[6]master!$L$1:$AA$2596,16,0)</f>
        <v>44330</v>
      </c>
      <c r="O510" s="146">
        <f>VLOOKUP(F:F,'[7]T-RET'!A:B,2,0)</f>
        <v>44328</v>
      </c>
      <c r="P510" s="146" t="e">
        <f>VLOOKUP(B:B,[8]master!$L$1:$Y$65535,14,0)</f>
        <v>#N/A</v>
      </c>
      <c r="Q510" s="143" t="e">
        <f>VLOOKUP(B:B,[9]all!$D:$F,3,0)</f>
        <v>#N/A</v>
      </c>
      <c r="R510" s="6">
        <v>509</v>
      </c>
    </row>
    <row r="511" spans="1:18" ht="15" customHeight="1" x14ac:dyDescent="0.25">
      <c r="A511" s="4" t="s">
        <v>1581</v>
      </c>
      <c r="B511" s="8" t="s">
        <v>2227</v>
      </c>
      <c r="C511" s="19" t="s">
        <v>630</v>
      </c>
      <c r="D511" s="138">
        <v>44275</v>
      </c>
      <c r="E511" s="138">
        <v>44281</v>
      </c>
      <c r="F511" s="11" t="s">
        <v>2258</v>
      </c>
      <c r="G511" s="11" t="s">
        <v>2259</v>
      </c>
      <c r="H511" s="11" t="s">
        <v>250</v>
      </c>
      <c r="I511" s="4" t="str">
        <f>VLOOKUP(H:H,[7]SUMMARY!B:C,2,0)</f>
        <v>ML</v>
      </c>
      <c r="J511" s="4" t="str">
        <f>VLOOKUP(K:K,[8]MODEL!$C$1:$F$65536,4,0)</f>
        <v>All New i20</v>
      </c>
      <c r="K511" s="11" t="s">
        <v>475</v>
      </c>
      <c r="L511" s="11" t="s">
        <v>20</v>
      </c>
      <c r="M511" s="11" t="s">
        <v>2257</v>
      </c>
      <c r="N511" s="145" t="s">
        <v>630</v>
      </c>
      <c r="O511" s="146" t="s">
        <v>630</v>
      </c>
      <c r="P511" s="146" t="s">
        <v>630</v>
      </c>
      <c r="Q511" s="143" t="s">
        <v>630</v>
      </c>
      <c r="R511" s="6">
        <v>510</v>
      </c>
    </row>
    <row r="512" spans="1:18" ht="15" customHeight="1" x14ac:dyDescent="0.25">
      <c r="A512" s="4" t="s">
        <v>5</v>
      </c>
      <c r="B512" s="92" t="s">
        <v>2452</v>
      </c>
      <c r="C512" s="19" t="str">
        <f>VLOOKUP(B:B,[6]master!$L$1:$U$2065,10,0)</f>
        <v>BBND</v>
      </c>
      <c r="D512" s="138">
        <v>44275</v>
      </c>
      <c r="E512" s="138">
        <v>44287</v>
      </c>
      <c r="F512" s="11" t="s">
        <v>2246</v>
      </c>
      <c r="G512" s="11" t="s">
        <v>2247</v>
      </c>
      <c r="H512" s="11" t="s">
        <v>725</v>
      </c>
      <c r="I512" s="4" t="str">
        <f>VLOOKUP(H:H,[7]SUMMARY!B:C,2,0)</f>
        <v>NB</v>
      </c>
      <c r="J512" s="4" t="str">
        <f>VLOOKUP(K:K,[8]MODEL!$C$1:$F$65536,4,0)</f>
        <v>Xcent</v>
      </c>
      <c r="K512" s="11" t="s">
        <v>161</v>
      </c>
      <c r="L512" s="11" t="s">
        <v>20</v>
      </c>
      <c r="M512" s="11" t="s">
        <v>2245</v>
      </c>
      <c r="N512" s="145">
        <f>VLOOKUP(B:B,[6]master!$L$1:$AA$2596,16,0)</f>
        <v>0</v>
      </c>
      <c r="O512" s="146">
        <f>VLOOKUP(F:F,'[7]T-RET'!A:B,2,0)</f>
        <v>44299</v>
      </c>
      <c r="P512" s="146" t="str">
        <f>VLOOKUP(B:B,[8]master!$L$1:$Y$65535,14,0)</f>
        <v>14/04/2021</v>
      </c>
      <c r="Q512" s="143" t="e">
        <f>VLOOKUP(B:B,[9]all!$D:$F,3,0)</f>
        <v>#N/A</v>
      </c>
      <c r="R512" s="6">
        <v>511</v>
      </c>
    </row>
    <row r="513" spans="1:19" ht="15" customHeight="1" x14ac:dyDescent="0.25">
      <c r="A513" s="4" t="s">
        <v>5</v>
      </c>
      <c r="B513" s="129" t="s">
        <v>1883</v>
      </c>
      <c r="C513" s="19" t="e">
        <f>VLOOKUP(B:B,[6]master!$L$1:$U$2065,10,0)</f>
        <v>#N/A</v>
      </c>
      <c r="D513" s="138">
        <v>44277</v>
      </c>
      <c r="E513" s="138">
        <v>44327</v>
      </c>
      <c r="F513" s="8" t="s">
        <v>2298</v>
      </c>
      <c r="G513" s="8" t="s">
        <v>2021</v>
      </c>
      <c r="H513" s="8" t="s">
        <v>82</v>
      </c>
      <c r="I513" s="4" t="str">
        <f>VLOOKUP(H:H,[7]SUMMARY!B:C,2,0)</f>
        <v>KA</v>
      </c>
      <c r="J513" s="4" t="str">
        <f>VLOOKUP(K:K,[8]MODEL!$C$1:$F$65536,4,0)</f>
        <v>New Creta</v>
      </c>
      <c r="K513" s="8" t="s">
        <v>151</v>
      </c>
      <c r="L513" s="8" t="s">
        <v>20</v>
      </c>
      <c r="M513" s="8" t="s">
        <v>2020</v>
      </c>
      <c r="N513" s="145" t="e">
        <f>VLOOKUP(B:B,[8]master!$L$1:$AA$65535,16,0)</f>
        <v>#N/A</v>
      </c>
      <c r="O513" s="146" t="e">
        <f>VLOOKUP(F:F,'[7]T-RET'!A:B,2,0)</f>
        <v>#N/A</v>
      </c>
      <c r="P513" s="146" t="e">
        <f>VLOOKUP(B:B,[8]master!$L$1:$Y$65535,14,0)</f>
        <v>#N/A</v>
      </c>
      <c r="Q513" s="143" t="e">
        <f>VLOOKUP(B:B,[9]all!$D:$F,3,0)</f>
        <v>#N/A</v>
      </c>
      <c r="R513" s="6">
        <v>512</v>
      </c>
    </row>
    <row r="514" spans="1:19" ht="15" customHeight="1" x14ac:dyDescent="0.25">
      <c r="A514" s="4" t="s">
        <v>5</v>
      </c>
      <c r="B514" s="5" t="s">
        <v>319</v>
      </c>
      <c r="C514" s="19" t="e">
        <f>VLOOKUP(B:B,[6]master!$L$1:$U$2065,10,0)</f>
        <v>#N/A</v>
      </c>
      <c r="D514" s="138">
        <v>44277</v>
      </c>
      <c r="E514" s="138"/>
      <c r="F514" s="8" t="s">
        <v>2288</v>
      </c>
      <c r="G514" s="8" t="s">
        <v>2289</v>
      </c>
      <c r="H514" s="8" t="s">
        <v>92</v>
      </c>
      <c r="I514" s="4" t="str">
        <f>VLOOKUP(H:H,[7]SUMMARY!B:C,2,0)</f>
        <v>ML</v>
      </c>
      <c r="J514" s="4" t="str">
        <f>VLOOKUP(K:K,[8]MODEL!$C$1:$F$65536,4,0)</f>
        <v>New Creta</v>
      </c>
      <c r="K514" s="8" t="s">
        <v>223</v>
      </c>
      <c r="L514" s="8" t="s">
        <v>11</v>
      </c>
      <c r="M514" s="8" t="s">
        <v>2290</v>
      </c>
      <c r="N514" s="145" t="e">
        <f>VLOOKUP(B:B,[8]master!$L$1:$AA$65535,16,0)</f>
        <v>#N/A</v>
      </c>
      <c r="O514" s="146" t="e">
        <f>VLOOKUP(F:F,'[7]T-RET'!A:B,2,0)</f>
        <v>#N/A</v>
      </c>
      <c r="P514" s="146" t="e">
        <f>VLOOKUP(B:B,[8]master!$L$1:$Y$65535,14,0)</f>
        <v>#N/A</v>
      </c>
      <c r="Q514" s="143" t="e">
        <f>VLOOKUP(B:B,[9]all!$D:$F,3,0)</f>
        <v>#N/A</v>
      </c>
      <c r="R514" s="6">
        <v>513</v>
      </c>
    </row>
    <row r="515" spans="1:19" ht="15" customHeight="1" x14ac:dyDescent="0.3">
      <c r="A515" s="4" t="s">
        <v>5</v>
      </c>
      <c r="B515" s="124" t="s">
        <v>2879</v>
      </c>
      <c r="C515" s="19" t="str">
        <f>VLOOKUP(B:B,[6]master!$L$1:$U$2065,10,0)</f>
        <v>ALLOT</v>
      </c>
      <c r="D515" s="138">
        <v>44277</v>
      </c>
      <c r="E515" s="138">
        <v>44329</v>
      </c>
      <c r="F515" s="8" t="s">
        <v>2291</v>
      </c>
      <c r="G515" s="8" t="s">
        <v>2292</v>
      </c>
      <c r="H515" s="8" t="s">
        <v>687</v>
      </c>
      <c r="I515" s="4" t="str">
        <f>VLOOKUP(H:H,[7]SUMMARY!B:C,2,0)</f>
        <v>NB</v>
      </c>
      <c r="J515" s="4" t="str">
        <f>VLOOKUP(K:K,[8]MODEL!$C$1:$F$65536,4,0)</f>
        <v>New Creta</v>
      </c>
      <c r="K515" s="8" t="s">
        <v>19</v>
      </c>
      <c r="L515" s="8" t="s">
        <v>20</v>
      </c>
      <c r="M515" s="8" t="s">
        <v>2293</v>
      </c>
      <c r="N515" s="145" t="e">
        <f>VLOOKUP(B:B,[8]master!$L$1:$AA$65535,16,0)</f>
        <v>#N/A</v>
      </c>
      <c r="O515" s="146">
        <f>VLOOKUP(F:F,'[7]T-RET'!A:B,2,0)</f>
        <v>44331</v>
      </c>
      <c r="P515" s="146" t="e">
        <f>VLOOKUP(B:B,[8]master!$L$1:$Y$65535,14,0)</f>
        <v>#N/A</v>
      </c>
      <c r="Q515" s="143" t="e">
        <f>VLOOKUP(B:B,[9]all!$D:$F,3,0)</f>
        <v>#N/A</v>
      </c>
      <c r="R515" s="6">
        <v>514</v>
      </c>
    </row>
    <row r="516" spans="1:19" ht="15" customHeight="1" x14ac:dyDescent="0.25">
      <c r="A516" s="4" t="s">
        <v>5</v>
      </c>
      <c r="B516" s="5" t="s">
        <v>319</v>
      </c>
      <c r="C516" s="19" t="e">
        <f>VLOOKUP(B:B,[6]master!$L$1:$U$2065,10,0)</f>
        <v>#N/A</v>
      </c>
      <c r="D516" s="138">
        <v>44277</v>
      </c>
      <c r="E516" s="138"/>
      <c r="F516" s="8" t="s">
        <v>2295</v>
      </c>
      <c r="G516" s="8" t="s">
        <v>2296</v>
      </c>
      <c r="H516" s="8" t="s">
        <v>250</v>
      </c>
      <c r="I516" s="4" t="str">
        <f>VLOOKUP(H:H,[7]SUMMARY!B:C,2,0)</f>
        <v>ML</v>
      </c>
      <c r="J516" s="4" t="str">
        <f>VLOOKUP(K:K,[8]MODEL!$C$1:$F$65536,4,0)</f>
        <v>AURA</v>
      </c>
      <c r="K516" s="8" t="s">
        <v>58</v>
      </c>
      <c r="L516" s="8" t="s">
        <v>27</v>
      </c>
      <c r="M516" s="8" t="s">
        <v>2297</v>
      </c>
      <c r="N516" s="145" t="e">
        <f>VLOOKUP(B:B,[8]master!$L$1:$AA$65535,16,0)</f>
        <v>#N/A</v>
      </c>
      <c r="O516" s="146" t="e">
        <f>VLOOKUP(F:F,'[7]T-RET'!A:B,2,0)</f>
        <v>#N/A</v>
      </c>
      <c r="P516" s="146" t="e">
        <f>VLOOKUP(B:B,[8]master!$L$1:$Y$65535,14,0)</f>
        <v>#N/A</v>
      </c>
      <c r="Q516" s="143" t="e">
        <f>VLOOKUP(B:B,[9]all!$D:$F,3,0)</f>
        <v>#N/A</v>
      </c>
      <c r="R516" s="6">
        <v>515</v>
      </c>
    </row>
    <row r="517" spans="1:19" ht="15" customHeight="1" x14ac:dyDescent="0.25">
      <c r="A517" s="4" t="s">
        <v>5</v>
      </c>
      <c r="B517" s="163" t="s">
        <v>2880</v>
      </c>
      <c r="C517" s="19" t="str">
        <f>VLOOKUP(B:B,[6]master!$L$1:$U$2065,10,0)</f>
        <v>ALLOT</v>
      </c>
      <c r="D517" s="138">
        <v>44278</v>
      </c>
      <c r="E517" s="138">
        <v>44327</v>
      </c>
      <c r="F517" s="8" t="s">
        <v>2299</v>
      </c>
      <c r="G517" s="8" t="s">
        <v>2300</v>
      </c>
      <c r="H517" s="8" t="s">
        <v>92</v>
      </c>
      <c r="I517" s="4" t="str">
        <f>VLOOKUP(H:H,[7]SUMMARY!B:C,2,0)</f>
        <v>ML</v>
      </c>
      <c r="J517" s="4" t="str">
        <f>VLOOKUP(K:K,[8]MODEL!$C$1:$F$65536,4,0)</f>
        <v>Venue</v>
      </c>
      <c r="K517" s="8" t="s">
        <v>117</v>
      </c>
      <c r="L517" s="8" t="s">
        <v>20</v>
      </c>
      <c r="M517" s="8" t="s">
        <v>2301</v>
      </c>
      <c r="N517" s="145">
        <f>VLOOKUP(B:B,[6]master!$L$1:$AA$2596,16,0)</f>
        <v>0</v>
      </c>
      <c r="O517" s="146" t="e">
        <f>VLOOKUP(F:F,'[7]T-RET'!A:B,2,0)</f>
        <v>#N/A</v>
      </c>
      <c r="P517" s="146" t="e">
        <f>VLOOKUP(B:B,[8]master!$L$1:$Y$65535,14,0)</f>
        <v>#N/A</v>
      </c>
      <c r="Q517" s="143" t="e">
        <f>VLOOKUP(B:B,[9]all!$D:$F,3,0)</f>
        <v>#N/A</v>
      </c>
      <c r="R517" s="6">
        <v>516</v>
      </c>
    </row>
    <row r="518" spans="1:19" ht="15" customHeight="1" x14ac:dyDescent="0.25">
      <c r="A518" s="4"/>
      <c r="B518" s="5" t="s">
        <v>2310</v>
      </c>
      <c r="C518" s="19" t="str">
        <f>VLOOKUP(B:B,[6]master!$L$1:$U$2065,10,0)</f>
        <v>03-DEL</v>
      </c>
      <c r="D518" s="138">
        <v>44278</v>
      </c>
      <c r="E518" s="138">
        <v>44279</v>
      </c>
      <c r="F518" s="11" t="s">
        <v>2307</v>
      </c>
      <c r="G518" s="11" t="s">
        <v>2308</v>
      </c>
      <c r="H518" s="11" t="s">
        <v>132</v>
      </c>
      <c r="I518" s="4" t="str">
        <f>VLOOKUP(H:H,[7]SUMMARY!B:C,2,0)</f>
        <v>RL</v>
      </c>
      <c r="J518" s="4" t="str">
        <f>VLOOKUP(K:K,[8]MODEL!$C$1:$F$65536,4,0)</f>
        <v>NIOS</v>
      </c>
      <c r="K518" s="11" t="s">
        <v>51</v>
      </c>
      <c r="L518" s="11" t="s">
        <v>27</v>
      </c>
      <c r="M518" s="11" t="s">
        <v>2309</v>
      </c>
      <c r="N518" s="145">
        <f>VLOOKUP(B:B,[6]master!$L$1:$AA$2596,16,0)</f>
        <v>44285</v>
      </c>
      <c r="O518" s="146">
        <f>VLOOKUP(B:B,[8]master!$L$1:$Z$65535,15,0)</f>
        <v>44280</v>
      </c>
      <c r="P518" s="146">
        <f>VLOOKUP(B:B,[8]master!$L$1:$Y$65535,14,0)</f>
        <v>44281</v>
      </c>
      <c r="Q518" s="143">
        <f>VLOOKUP(B:B,[9]all!$D:$F,3,0)</f>
        <v>44281</v>
      </c>
      <c r="R518" s="6">
        <v>517</v>
      </c>
    </row>
    <row r="519" spans="1:19" ht="15" customHeight="1" x14ac:dyDescent="0.25">
      <c r="A519" s="4" t="s">
        <v>5</v>
      </c>
      <c r="B519" s="129" t="s">
        <v>2881</v>
      </c>
      <c r="C519" s="19" t="str">
        <f>VLOOKUP(B:B,[6]master!$L$1:$U$2065,10,0)</f>
        <v>CURRENT</v>
      </c>
      <c r="D519" s="138">
        <v>44279</v>
      </c>
      <c r="E519" s="138">
        <v>44311</v>
      </c>
      <c r="F519" s="11" t="s">
        <v>456</v>
      </c>
      <c r="G519" s="11" t="s">
        <v>457</v>
      </c>
      <c r="H519" s="11" t="s">
        <v>16</v>
      </c>
      <c r="I519" s="4" t="str">
        <f>VLOOKUP(H:H,[7]SUMMARY!B:C,2,0)</f>
        <v>AK</v>
      </c>
      <c r="J519" s="4" t="str">
        <f>VLOOKUP(K:K,[8]MODEL!$C$1:$F$65536,4,0)</f>
        <v>New Creta</v>
      </c>
      <c r="K519" s="11" t="s">
        <v>26</v>
      </c>
      <c r="L519" s="11" t="s">
        <v>11</v>
      </c>
      <c r="M519" s="11" t="s">
        <v>458</v>
      </c>
      <c r="N519" s="145">
        <f>VLOOKUP(B:B,[6]master!$L$1:$AA$2596,16,0)</f>
        <v>44330</v>
      </c>
      <c r="O519" s="146">
        <f>VLOOKUP(F:F,'[7]T-RET'!A:B,2,0)</f>
        <v>44328</v>
      </c>
      <c r="P519" s="146" t="e">
        <f>VLOOKUP(B:B,[8]master!$L$1:$Y$65535,14,0)</f>
        <v>#N/A</v>
      </c>
      <c r="Q519" s="143" t="e">
        <f>VLOOKUP(B:B,[9]all!$D:$F,3,0)</f>
        <v>#N/A</v>
      </c>
      <c r="R519" s="6">
        <v>518</v>
      </c>
    </row>
    <row r="520" spans="1:19" ht="15" customHeight="1" x14ac:dyDescent="0.25">
      <c r="A520" s="4" t="s">
        <v>5</v>
      </c>
      <c r="B520" s="5" t="s">
        <v>319</v>
      </c>
      <c r="C520" s="19" t="e">
        <f>VLOOKUP(B:B,[6]master!$L$1:$U$2065,10,0)</f>
        <v>#N/A</v>
      </c>
      <c r="D520" s="138">
        <v>44279</v>
      </c>
      <c r="E520" s="138"/>
      <c r="F520" s="11" t="s">
        <v>2318</v>
      </c>
      <c r="G520" s="11" t="s">
        <v>1658</v>
      </c>
      <c r="H520" s="11" t="s">
        <v>37</v>
      </c>
      <c r="I520" s="4" t="str">
        <f>VLOOKUP(H:H,[7]SUMMARY!B:C,2,0)</f>
        <v>KA</v>
      </c>
      <c r="J520" s="4" t="str">
        <f>VLOOKUP(K:K,[8]MODEL!$C$1:$F$65536,4,0)</f>
        <v>All New i20</v>
      </c>
      <c r="K520" s="11" t="s">
        <v>370</v>
      </c>
      <c r="L520" s="11" t="s">
        <v>40</v>
      </c>
      <c r="M520" s="11" t="s">
        <v>2319</v>
      </c>
      <c r="N520" s="145" t="e">
        <f>VLOOKUP(B:B,[8]master!$L$1:$AA$65535,16,0)</f>
        <v>#N/A</v>
      </c>
      <c r="O520" s="146" t="e">
        <f>VLOOKUP(F:F,'[7]T-RET'!A:B,2,0)</f>
        <v>#N/A</v>
      </c>
      <c r="P520" s="146" t="e">
        <f>VLOOKUP(B:B,[8]master!$L$1:$Y$65535,14,0)</f>
        <v>#N/A</v>
      </c>
      <c r="Q520" s="143" t="e">
        <f>VLOOKUP(B:B,[9]all!$D:$F,3,0)</f>
        <v>#N/A</v>
      </c>
      <c r="R520" s="6">
        <v>519</v>
      </c>
    </row>
    <row r="521" spans="1:19" ht="15" customHeight="1" x14ac:dyDescent="0.25">
      <c r="A521" s="4" t="s">
        <v>1581</v>
      </c>
      <c r="B521" s="5" t="s">
        <v>630</v>
      </c>
      <c r="C521" s="19" t="s">
        <v>630</v>
      </c>
      <c r="D521" s="138">
        <v>44279</v>
      </c>
      <c r="E521" s="138">
        <v>44300</v>
      </c>
      <c r="F521" s="11" t="s">
        <v>2586</v>
      </c>
      <c r="G521" s="11" t="s">
        <v>2321</v>
      </c>
      <c r="H521" s="11" t="s">
        <v>32</v>
      </c>
      <c r="I521" s="4" t="str">
        <f>VLOOKUP(H:H,[7]SUMMARY!B:C,2,0)</f>
        <v>KA</v>
      </c>
      <c r="J521" s="4" t="str">
        <f>VLOOKUP(K:K,[8]MODEL!$C$1:$F$65536,4,0)</f>
        <v>NIOS</v>
      </c>
      <c r="K521" s="11" t="s">
        <v>51</v>
      </c>
      <c r="L521" s="11" t="s">
        <v>52</v>
      </c>
      <c r="M521" s="11" t="s">
        <v>2322</v>
      </c>
      <c r="N521" s="145" t="s">
        <v>630</v>
      </c>
      <c r="O521" s="146" t="s">
        <v>630</v>
      </c>
      <c r="P521" s="146" t="s">
        <v>630</v>
      </c>
      <c r="Q521" s="143" t="s">
        <v>630</v>
      </c>
      <c r="R521" s="6">
        <v>520</v>
      </c>
    </row>
    <row r="522" spans="1:19" ht="15" customHeight="1" x14ac:dyDescent="0.25">
      <c r="A522" s="4" t="s">
        <v>5</v>
      </c>
      <c r="B522" s="122" t="s">
        <v>2882</v>
      </c>
      <c r="C522" s="19" t="str">
        <f>VLOOKUP(B:B,[6]master!$L$1:$U$2065,10,0)</f>
        <v>ALLOT</v>
      </c>
      <c r="D522" s="138">
        <v>44280</v>
      </c>
      <c r="E522" s="138">
        <v>44336</v>
      </c>
      <c r="F522" s="11" t="s">
        <v>2338</v>
      </c>
      <c r="G522" s="11" t="s">
        <v>2303</v>
      </c>
      <c r="H522" s="11" t="s">
        <v>25</v>
      </c>
      <c r="I522" s="4" t="str">
        <f>VLOOKUP(H:H,[7]SUMMARY!B:C,2,0)</f>
        <v>ML</v>
      </c>
      <c r="J522" s="4" t="str">
        <f>VLOOKUP(K:K,[8]MODEL!$C$1:$F$65536,4,0)</f>
        <v>AURA</v>
      </c>
      <c r="K522" s="11" t="s">
        <v>58</v>
      </c>
      <c r="L522" s="11" t="s">
        <v>27</v>
      </c>
      <c r="M522" s="11" t="s">
        <v>2302</v>
      </c>
      <c r="N522" s="145" t="e">
        <f>VLOOKUP(B:B,[8]master!$L$1:$AA$65535,16,0)</f>
        <v>#N/A</v>
      </c>
      <c r="O522" s="146" t="e">
        <f>VLOOKUP(F:F,'[7]T-RET'!A:B,2,0)</f>
        <v>#N/A</v>
      </c>
      <c r="P522" s="146" t="e">
        <f>VLOOKUP(B:B,[8]master!$L$1:$Y$65535,14,0)</f>
        <v>#N/A</v>
      </c>
      <c r="Q522" s="143" t="e">
        <f>VLOOKUP(B:B,[9]all!$D:$F,3,0)</f>
        <v>#N/A</v>
      </c>
      <c r="R522" s="6">
        <v>521</v>
      </c>
    </row>
    <row r="523" spans="1:19" ht="15" customHeight="1" x14ac:dyDescent="0.25">
      <c r="A523" s="4" t="s">
        <v>5</v>
      </c>
      <c r="B523" s="5" t="s">
        <v>319</v>
      </c>
      <c r="C523" s="19" t="e">
        <f>VLOOKUP(B:B,[6]master!$L$1:$U$2065,10,0)</f>
        <v>#N/A</v>
      </c>
      <c r="D523" s="138">
        <v>44280</v>
      </c>
      <c r="E523" s="138"/>
      <c r="F523" s="11" t="s">
        <v>2332</v>
      </c>
      <c r="G523" s="11" t="s">
        <v>2333</v>
      </c>
      <c r="H523" s="11" t="s">
        <v>686</v>
      </c>
      <c r="I523" s="4" t="str">
        <f>VLOOKUP(H:H,[7]SUMMARY!B:C,2,0)</f>
        <v>KA</v>
      </c>
      <c r="J523" s="4" t="str">
        <f>VLOOKUP(K:K,[8]MODEL!$C$1:$F$65536,4,0)</f>
        <v>New Creta</v>
      </c>
      <c r="K523" s="11" t="s">
        <v>19</v>
      </c>
      <c r="L523" s="11" t="s">
        <v>20</v>
      </c>
      <c r="M523" s="11" t="s">
        <v>2334</v>
      </c>
      <c r="N523" s="145" t="e">
        <f>VLOOKUP(B:B,[8]master!$L$1:$AA$65535,16,0)</f>
        <v>#N/A</v>
      </c>
      <c r="O523" s="146" t="e">
        <f>VLOOKUP(F:F,'[7]T-RET'!A:B,2,0)</f>
        <v>#N/A</v>
      </c>
      <c r="P523" s="146" t="e">
        <f>VLOOKUP(B:B,[8]master!$L$1:$Y$65535,14,0)</f>
        <v>#N/A</v>
      </c>
      <c r="Q523" s="143" t="e">
        <f>VLOOKUP(B:B,[9]all!$D:$F,3,0)</f>
        <v>#N/A</v>
      </c>
      <c r="R523" s="6">
        <v>522</v>
      </c>
    </row>
    <row r="524" spans="1:19" ht="15" customHeight="1" x14ac:dyDescent="0.25">
      <c r="A524" s="4" t="s">
        <v>5</v>
      </c>
      <c r="B524" s="5" t="s">
        <v>319</v>
      </c>
      <c r="C524" s="19" t="e">
        <f>VLOOKUP(B:B,[6]master!$L$1:$U$2065,10,0)</f>
        <v>#N/A</v>
      </c>
      <c r="D524" s="138">
        <v>44280</v>
      </c>
      <c r="E524" s="138"/>
      <c r="F524" s="11" t="s">
        <v>2335</v>
      </c>
      <c r="G524" s="11" t="s">
        <v>2336</v>
      </c>
      <c r="H524" s="11" t="s">
        <v>64</v>
      </c>
      <c r="I524" s="4" t="str">
        <f>VLOOKUP(H:H,[7]SUMMARY!B:C,2,0)</f>
        <v>RL</v>
      </c>
      <c r="J524" s="4" t="str">
        <f>VLOOKUP(K:K,[8]MODEL!$C$1:$F$65536,4,0)</f>
        <v>New Creta</v>
      </c>
      <c r="K524" s="11" t="s">
        <v>260</v>
      </c>
      <c r="L524" s="11" t="s">
        <v>20</v>
      </c>
      <c r="M524" s="11" t="s">
        <v>2337</v>
      </c>
      <c r="N524" s="145" t="e">
        <f>VLOOKUP(B:B,[8]master!$L$1:$AA$65535,16,0)</f>
        <v>#N/A</v>
      </c>
      <c r="O524" s="146" t="e">
        <f>VLOOKUP(F:F,'[7]T-RET'!A:B,2,0)</f>
        <v>#N/A</v>
      </c>
      <c r="P524" s="146" t="e">
        <f>VLOOKUP(B:B,[8]master!$L$1:$Y$65535,14,0)</f>
        <v>#N/A</v>
      </c>
      <c r="Q524" s="143" t="e">
        <f>VLOOKUP(B:B,[9]all!$D:$F,3,0)</f>
        <v>#N/A</v>
      </c>
      <c r="R524" s="6">
        <v>523</v>
      </c>
    </row>
    <row r="525" spans="1:19" ht="15" customHeight="1" x14ac:dyDescent="0.25">
      <c r="A525" s="4"/>
      <c r="B525" s="2" t="s">
        <v>1898</v>
      </c>
      <c r="C525" s="19" t="str">
        <f>VLOOKUP(B:B,[6]master!$L$1:$U$2065,10,0)</f>
        <v>04-DEL</v>
      </c>
      <c r="D525" s="138">
        <v>44280</v>
      </c>
      <c r="E525" s="138">
        <v>44282</v>
      </c>
      <c r="F525" s="11" t="s">
        <v>2339</v>
      </c>
      <c r="G525" s="11" t="s">
        <v>2340</v>
      </c>
      <c r="H525" s="11" t="s">
        <v>175</v>
      </c>
      <c r="I525" s="4" t="str">
        <f>VLOOKUP(H:H,[7]SUMMARY!B:C,2,0)</f>
        <v>NG</v>
      </c>
      <c r="J525" s="4" t="str">
        <f>VLOOKUP(K:K,[8]MODEL!$C$1:$F$65536,4,0)</f>
        <v>NIOS</v>
      </c>
      <c r="K525" s="11" t="s">
        <v>97</v>
      </c>
      <c r="L525" s="11" t="s">
        <v>52</v>
      </c>
      <c r="M525" s="11" t="s">
        <v>2341</v>
      </c>
      <c r="N525" s="145">
        <f>VLOOKUP(B:B,[8]master!$L$1:$AA$65535,16,0)</f>
        <v>44288</v>
      </c>
      <c r="O525" s="146">
        <f>VLOOKUP(B:B,[8]master!$L$1:$Z$65535,15,0)</f>
        <v>44283</v>
      </c>
      <c r="P525" s="146">
        <f>VLOOKUP(B:B,[8]master!$L$1:$Y$65535,14,0)</f>
        <v>44289</v>
      </c>
      <c r="Q525" s="143">
        <f>VLOOKUP(B:B,[9]all!$D:$F,3,0)</f>
        <v>44285</v>
      </c>
      <c r="R525" s="6">
        <v>524</v>
      </c>
    </row>
    <row r="526" spans="1:19" ht="15" customHeight="1" x14ac:dyDescent="0.25">
      <c r="A526" s="4"/>
      <c r="B526" s="9" t="s">
        <v>2345</v>
      </c>
      <c r="C526" s="19" t="str">
        <f>VLOOKUP(B:B,[6]master!$L$1:$U$2065,10,0)</f>
        <v>04-DEL</v>
      </c>
      <c r="D526" s="138">
        <v>44280</v>
      </c>
      <c r="E526" s="138"/>
      <c r="F526" s="11" t="s">
        <v>2342</v>
      </c>
      <c r="G526" s="11" t="s">
        <v>2343</v>
      </c>
      <c r="H526" s="11" t="s">
        <v>116</v>
      </c>
      <c r="I526" s="4" t="str">
        <f>VLOOKUP(H:H,[7]SUMMARY!B:C,2,0)</f>
        <v>NB</v>
      </c>
      <c r="J526" s="4" t="str">
        <f>VLOOKUP(K:K,[8]MODEL!$C$1:$F$65536,4,0)</f>
        <v>Venue</v>
      </c>
      <c r="K526" s="11" t="s">
        <v>46</v>
      </c>
      <c r="L526" s="11" t="s">
        <v>20</v>
      </c>
      <c r="M526" s="11" t="s">
        <v>2344</v>
      </c>
      <c r="N526" s="145">
        <f>VLOOKUP(B:B,[8]master!$L$1:$AA$65535,16,0)</f>
        <v>44290</v>
      </c>
      <c r="O526" s="146">
        <f>VLOOKUP(B:B,[8]master!$L$1:$Z$65535,15,0)</f>
        <v>44285</v>
      </c>
      <c r="P526" s="146">
        <f>VLOOKUP(B:B,[8]master!$L$1:$Y$65535,14,0)</f>
        <v>44289</v>
      </c>
      <c r="Q526" s="143">
        <f>VLOOKUP(B:B,[9]all!$D:$F,3,0)</f>
        <v>44285</v>
      </c>
      <c r="R526" s="6">
        <v>525</v>
      </c>
    </row>
    <row r="527" spans="1:19" ht="15" customHeight="1" x14ac:dyDescent="0.25">
      <c r="A527" s="4" t="s">
        <v>5</v>
      </c>
      <c r="B527" s="11" t="s">
        <v>1883</v>
      </c>
      <c r="C527" s="19" t="e">
        <f>VLOOKUP(B:B,[6]master!$L$1:$U$2065,10,0)</f>
        <v>#N/A</v>
      </c>
      <c r="D527" s="138">
        <v>44281</v>
      </c>
      <c r="E527" s="138">
        <v>44327</v>
      </c>
      <c r="F527" s="11" t="s">
        <v>2360</v>
      </c>
      <c r="G527" s="11" t="s">
        <v>2361</v>
      </c>
      <c r="H527" s="11" t="s">
        <v>687</v>
      </c>
      <c r="I527" s="4" t="str">
        <f>VLOOKUP(H:H,[7]SUMMARY!B:C,2,0)</f>
        <v>NB</v>
      </c>
      <c r="J527" s="4" t="str">
        <f>VLOOKUP(K:K,[8]MODEL!$C$1:$F$65536,4,0)</f>
        <v>All New i20</v>
      </c>
      <c r="K527" s="11" t="s">
        <v>475</v>
      </c>
      <c r="L527" s="11" t="s">
        <v>20</v>
      </c>
      <c r="M527" s="11" t="s">
        <v>2315</v>
      </c>
      <c r="N527" s="145" t="e">
        <f>VLOOKUP(B:B,[6]master!$L$1:$AA$2596,16,0)</f>
        <v>#N/A</v>
      </c>
      <c r="O527" s="146" t="e">
        <f>VLOOKUP(F:F,'[7]T-RET'!A:B,2,0)</f>
        <v>#N/A</v>
      </c>
      <c r="P527" s="146" t="e">
        <f>VLOOKUP(B:B,[8]master!$L$1:$Y$65535,14,0)</f>
        <v>#N/A</v>
      </c>
      <c r="Q527" s="143" t="e">
        <f>VLOOKUP(B:B,[9]all!$D:$F,3,0)</f>
        <v>#N/A</v>
      </c>
      <c r="R527" s="6">
        <v>526</v>
      </c>
    </row>
    <row r="528" spans="1:19" ht="15" customHeight="1" x14ac:dyDescent="0.25">
      <c r="A528" s="4" t="s">
        <v>5</v>
      </c>
      <c r="B528" s="8" t="s">
        <v>2547</v>
      </c>
      <c r="C528" s="19" t="str">
        <f>VLOOKUP(B:B,[6]master!$L$1:$U$2065,10,0)</f>
        <v>CURRENT</v>
      </c>
      <c r="D528" s="138">
        <v>44281</v>
      </c>
      <c r="E528" s="138">
        <v>44309</v>
      </c>
      <c r="F528" s="11" t="s">
        <v>2358</v>
      </c>
      <c r="G528" s="11" t="s">
        <v>2359</v>
      </c>
      <c r="H528" s="11" t="s">
        <v>92</v>
      </c>
      <c r="I528" s="4" t="str">
        <f>VLOOKUP(H:H,[7]SUMMARY!B:C,2,0)</f>
        <v>ML</v>
      </c>
      <c r="J528" s="4" t="str">
        <f>VLOOKUP(K:K,[8]MODEL!$C$1:$F$65536,4,0)</f>
        <v>NIOS</v>
      </c>
      <c r="K528" s="11" t="s">
        <v>420</v>
      </c>
      <c r="L528" s="11" t="s">
        <v>52</v>
      </c>
      <c r="M528" s="11" t="s">
        <v>2357</v>
      </c>
      <c r="N528" s="145">
        <f>VLOOKUP(B:B,[6]master!$L$1:$AA$2596,16,0)</f>
        <v>44330</v>
      </c>
      <c r="O528" s="146">
        <f>VLOOKUP(F:F,'[7]T-RET'!A:B,2,0)</f>
        <v>44309</v>
      </c>
      <c r="P528" s="146" t="e">
        <f>VLOOKUP(B:B,[8]master!$L$1:$Y$65535,14,0)</f>
        <v>#N/A</v>
      </c>
      <c r="Q528" s="143" t="e">
        <f>VLOOKUP(B:B,[9]all!$D:$F,3,0)</f>
        <v>#N/A</v>
      </c>
      <c r="R528" s="6">
        <v>527</v>
      </c>
      <c r="S528" s="15">
        <v>750670</v>
      </c>
    </row>
    <row r="529" spans="1:18" ht="15" customHeight="1" x14ac:dyDescent="0.25">
      <c r="A529" s="4" t="s">
        <v>5</v>
      </c>
      <c r="B529" s="8" t="s">
        <v>2382</v>
      </c>
      <c r="C529" s="19" t="str">
        <f>VLOOKUP(B:B,[6]master!$L$1:$U$2065,10,0)</f>
        <v>BBND</v>
      </c>
      <c r="D529" s="138">
        <v>44281</v>
      </c>
      <c r="E529" s="138">
        <v>44285</v>
      </c>
      <c r="F529" s="11" t="s">
        <v>2366</v>
      </c>
      <c r="G529" s="11" t="s">
        <v>2367</v>
      </c>
      <c r="H529" s="11" t="s">
        <v>132</v>
      </c>
      <c r="I529" s="4" t="str">
        <f>VLOOKUP(H:H,[7]SUMMARY!B:C,2,0)</f>
        <v>RL</v>
      </c>
      <c r="J529" s="4" t="str">
        <f>VLOOKUP(K:K,[8]MODEL!$C$1:$F$65536,4,0)</f>
        <v>New Creta</v>
      </c>
      <c r="K529" s="93" t="s">
        <v>486</v>
      </c>
      <c r="L529" s="11" t="s">
        <v>20</v>
      </c>
      <c r="M529" s="11" t="s">
        <v>2365</v>
      </c>
      <c r="N529" s="145">
        <f>VLOOKUP(B:B,[6]master!$L$1:$AA$2596,16,0)</f>
        <v>0</v>
      </c>
      <c r="O529" s="146">
        <f>VLOOKUP(F:F,'[7]T-RET'!A:B,2,0)</f>
        <v>44300</v>
      </c>
      <c r="P529" s="146" t="str">
        <f>VLOOKUP(B:B,[8]master!$L$1:$Y$65535,14,0)</f>
        <v>14/04/2021</v>
      </c>
      <c r="Q529" s="143" t="e">
        <f>VLOOKUP(B:B,[9]all!$D:$F,3,0)</f>
        <v>#N/A</v>
      </c>
      <c r="R529" s="6">
        <v>528</v>
      </c>
    </row>
    <row r="530" spans="1:18" ht="15" customHeight="1" x14ac:dyDescent="0.25">
      <c r="A530" s="4" t="s">
        <v>5</v>
      </c>
      <c r="B530" s="2" t="s">
        <v>2381</v>
      </c>
      <c r="C530" s="19" t="str">
        <f>VLOOKUP(B:B,[6]master!$L$1:$U$2065,10,0)</f>
        <v>04-DEL</v>
      </c>
      <c r="D530" s="138">
        <v>44281</v>
      </c>
      <c r="E530" s="138">
        <v>44282</v>
      </c>
      <c r="F530" s="11" t="s">
        <v>2369</v>
      </c>
      <c r="G530" s="11" t="s">
        <v>2370</v>
      </c>
      <c r="H530" s="11" t="s">
        <v>687</v>
      </c>
      <c r="I530" s="4" t="str">
        <f>VLOOKUP(H:H,[7]SUMMARY!B:C,2,0)</f>
        <v>NB</v>
      </c>
      <c r="J530" s="4" t="str">
        <f>VLOOKUP(K:K,[8]MODEL!$C$1:$F$65536,4,0)</f>
        <v>New Creta</v>
      </c>
      <c r="K530" s="11" t="s">
        <v>218</v>
      </c>
      <c r="L530" s="11" t="s">
        <v>20</v>
      </c>
      <c r="M530" s="11" t="s">
        <v>2368</v>
      </c>
      <c r="N530" s="145">
        <f>VLOOKUP(B:B,[8]master!$L$1:$AA$65535,16,0)</f>
        <v>44299</v>
      </c>
      <c r="O530" s="146">
        <f>VLOOKUP(F:F,'[7]T-RET'!A:B,2,0)</f>
        <v>44298</v>
      </c>
      <c r="P530" s="146">
        <f>VLOOKUP(B:B,[8]master!$L$1:$Y$65535,14,0)</f>
        <v>44299</v>
      </c>
      <c r="Q530" s="143" t="e">
        <f>VLOOKUP(B:B,[9]all!$D:$F,3,0)</f>
        <v>#N/A</v>
      </c>
      <c r="R530" s="6">
        <v>529</v>
      </c>
    </row>
    <row r="531" spans="1:18" ht="15" customHeight="1" x14ac:dyDescent="0.25">
      <c r="A531" s="4"/>
      <c r="B531" s="9" t="s">
        <v>2374</v>
      </c>
      <c r="C531" s="19" t="str">
        <f>VLOOKUP(B:B,[6]master!$L$1:$U$2065,10,0)</f>
        <v>04-DEL</v>
      </c>
      <c r="D531" s="138">
        <v>44281</v>
      </c>
      <c r="E531" s="138">
        <v>44282</v>
      </c>
      <c r="F531" s="11" t="s">
        <v>2363</v>
      </c>
      <c r="G531" s="11" t="s">
        <v>2364</v>
      </c>
      <c r="H531" s="11" t="s">
        <v>32</v>
      </c>
      <c r="I531" s="4" t="str">
        <f>VLOOKUP(H:H,[7]SUMMARY!B:C,2,0)</f>
        <v>KA</v>
      </c>
      <c r="J531" s="4" t="str">
        <f>VLOOKUP(K:K,[8]MODEL!$C$1:$F$65536,4,0)</f>
        <v>NIOS</v>
      </c>
      <c r="K531" s="11" t="s">
        <v>97</v>
      </c>
      <c r="L531" s="11" t="s">
        <v>52</v>
      </c>
      <c r="M531" s="11" t="s">
        <v>2362</v>
      </c>
      <c r="N531" s="145">
        <f>VLOOKUP(B:B,[8]master!$L$1:$AA$65535,16,0)</f>
        <v>44299</v>
      </c>
      <c r="O531" s="146">
        <f>VLOOKUP(B:B,[8]master!$L$1:$Z$65535,15,0)</f>
        <v>44286</v>
      </c>
      <c r="P531" s="146">
        <f>VLOOKUP(B:B,[8]master!$L$1:$Y$65535,14,0)</f>
        <v>44285</v>
      </c>
      <c r="Q531" s="143">
        <f>VLOOKUP(B:B,[9]all!$D:$F,3,0)</f>
        <v>44289</v>
      </c>
      <c r="R531" s="6">
        <v>530</v>
      </c>
    </row>
    <row r="532" spans="1:18" ht="15" customHeight="1" x14ac:dyDescent="0.25">
      <c r="A532" s="4"/>
      <c r="B532" s="9" t="s">
        <v>2375</v>
      </c>
      <c r="C532" s="19" t="str">
        <f>VLOOKUP(B:B,[6]master!$L$1:$U$2065,10,0)</f>
        <v>04-DEL</v>
      </c>
      <c r="D532" s="138">
        <v>44281</v>
      </c>
      <c r="E532" s="138">
        <v>44282</v>
      </c>
      <c r="F532" s="11" t="s">
        <v>2372</v>
      </c>
      <c r="G532" s="11" t="s">
        <v>2373</v>
      </c>
      <c r="H532" s="11" t="s">
        <v>175</v>
      </c>
      <c r="I532" s="4" t="str">
        <f>VLOOKUP(H:H,[7]SUMMARY!B:C,2,0)</f>
        <v>NG</v>
      </c>
      <c r="J532" s="4" t="str">
        <f>VLOOKUP(K:K,[8]MODEL!$C$1:$F$65536,4,0)</f>
        <v>Venue</v>
      </c>
      <c r="K532" s="11" t="s">
        <v>142</v>
      </c>
      <c r="L532" s="11" t="s">
        <v>20</v>
      </c>
      <c r="M532" s="11" t="s">
        <v>2371</v>
      </c>
      <c r="N532" s="145">
        <f>VLOOKUP(B:B,[8]master!$L$1:$AA$65535,16,0)</f>
        <v>44294</v>
      </c>
      <c r="O532" s="146">
        <f>VLOOKUP(B:B,[8]master!$L$1:$Z$65535,15,0)</f>
        <v>44286</v>
      </c>
      <c r="P532" s="146">
        <f>VLOOKUP(B:B,[8]master!$L$1:$Y$65535,14,0)</f>
        <v>44295</v>
      </c>
      <c r="Q532" s="143">
        <f>VLOOKUP(B:B,[9]all!$D:$F,3,0)</f>
        <v>44291</v>
      </c>
      <c r="R532" s="6">
        <v>531</v>
      </c>
    </row>
    <row r="533" spans="1:18" ht="15" customHeight="1" x14ac:dyDescent="0.25">
      <c r="A533" s="4" t="s">
        <v>5</v>
      </c>
      <c r="B533" s="5" t="s">
        <v>319</v>
      </c>
      <c r="C533" s="19" t="e">
        <f>VLOOKUP(B:B,[6]master!$L$1:$U$2065,10,0)</f>
        <v>#N/A</v>
      </c>
      <c r="D533" s="138">
        <v>44285</v>
      </c>
      <c r="E533" s="138"/>
      <c r="F533" s="11" t="s">
        <v>2440</v>
      </c>
      <c r="G533" s="11" t="s">
        <v>2392</v>
      </c>
      <c r="H533" s="11" t="s">
        <v>32</v>
      </c>
      <c r="I533" s="4" t="str">
        <f>VLOOKUP(H:H,[7]SUMMARY!B:C,2,0)</f>
        <v>KA</v>
      </c>
      <c r="J533" s="4" t="str">
        <f>VLOOKUP(K:K,[8]MODEL!$C$1:$F$65536,4,0)</f>
        <v>New Creta</v>
      </c>
      <c r="K533" s="11" t="s">
        <v>223</v>
      </c>
      <c r="L533" s="11" t="s">
        <v>20</v>
      </c>
      <c r="M533" s="11" t="s">
        <v>2393</v>
      </c>
      <c r="N533" s="145" t="e">
        <f>VLOOKUP(B:B,[8]master!$L$1:$AA$65535,16,0)</f>
        <v>#N/A</v>
      </c>
      <c r="O533" s="146" t="e">
        <f>VLOOKUP(F:F,'[7]T-RET'!A:B,2,0)</f>
        <v>#N/A</v>
      </c>
      <c r="P533" s="146" t="e">
        <f>VLOOKUP(B:B,[8]master!$L$1:$Y$65535,14,0)</f>
        <v>#N/A</v>
      </c>
      <c r="Q533" s="143" t="e">
        <f>VLOOKUP(B:B,[9]all!$D:$F,3,0)</f>
        <v>#N/A</v>
      </c>
      <c r="R533" s="6">
        <v>532</v>
      </c>
    </row>
    <row r="534" spans="1:18" ht="15" customHeight="1" x14ac:dyDescent="0.25">
      <c r="A534" s="4" t="s">
        <v>5</v>
      </c>
      <c r="B534" s="5" t="s">
        <v>319</v>
      </c>
      <c r="C534" s="19" t="e">
        <f>VLOOKUP(B:B,[6]master!$L$1:$U$2065,10,0)</f>
        <v>#N/A</v>
      </c>
      <c r="D534" s="138">
        <v>44285</v>
      </c>
      <c r="E534" s="138"/>
      <c r="F534" s="11" t="s">
        <v>2413</v>
      </c>
      <c r="G534" s="11" t="s">
        <v>2414</v>
      </c>
      <c r="H534" s="11" t="s">
        <v>57</v>
      </c>
      <c r="I534" s="4" t="str">
        <f>VLOOKUP(H:H,[7]SUMMARY!B:C,2,0)</f>
        <v>NG</v>
      </c>
      <c r="J534" s="4" t="str">
        <f>VLOOKUP(K:K,[8]MODEL!$C$1:$F$65536,4,0)</f>
        <v>New Creta</v>
      </c>
      <c r="K534" s="11" t="s">
        <v>260</v>
      </c>
      <c r="L534" s="11" t="s">
        <v>20</v>
      </c>
      <c r="M534" s="11" t="s">
        <v>2415</v>
      </c>
      <c r="N534" s="145" t="e">
        <f>VLOOKUP(B:B,[8]master!$L$1:$AA$65535,16,0)</f>
        <v>#N/A</v>
      </c>
      <c r="O534" s="146" t="e">
        <f>VLOOKUP(F:F,'[7]T-RET'!A:B,2,0)</f>
        <v>#N/A</v>
      </c>
      <c r="P534" s="146" t="e">
        <f>VLOOKUP(B:B,[8]master!$L$1:$Y$65535,14,0)</f>
        <v>#N/A</v>
      </c>
      <c r="Q534" s="143" t="e">
        <f>VLOOKUP(B:B,[9]all!$D:$F,3,0)</f>
        <v>#N/A</v>
      </c>
      <c r="R534" s="6">
        <v>533</v>
      </c>
    </row>
    <row r="535" spans="1:18" ht="15" customHeight="1" x14ac:dyDescent="0.25">
      <c r="A535" s="4" t="s">
        <v>5</v>
      </c>
      <c r="B535" s="129" t="s">
        <v>2883</v>
      </c>
      <c r="C535" s="19" t="str">
        <f>VLOOKUP(B:B,[6]master!$L$1:$U$2065,10,0)</f>
        <v>CURRENT</v>
      </c>
      <c r="D535" s="138">
        <v>44285</v>
      </c>
      <c r="E535" s="138">
        <v>44322</v>
      </c>
      <c r="F535" s="11" t="s">
        <v>2386</v>
      </c>
      <c r="G535" s="11" t="s">
        <v>2387</v>
      </c>
      <c r="H535" s="11" t="s">
        <v>57</v>
      </c>
      <c r="I535" s="4" t="str">
        <f>VLOOKUP(H:H,[7]SUMMARY!B:C,2,0)</f>
        <v>NG</v>
      </c>
      <c r="J535" s="4" t="str">
        <f>VLOOKUP(K:K,[8]MODEL!$C$1:$F$65536,4,0)</f>
        <v>All New i20</v>
      </c>
      <c r="K535" s="11" t="s">
        <v>2137</v>
      </c>
      <c r="L535" s="11" t="s">
        <v>20</v>
      </c>
      <c r="M535" s="11" t="s">
        <v>2388</v>
      </c>
      <c r="N535" s="145" t="e">
        <f>VLOOKUP(B:B,[8]master!$L$1:$AA$65535,16,0)</f>
        <v>#N/A</v>
      </c>
      <c r="O535" s="146">
        <f>VLOOKUP(F:F,'[7]T-RET'!A:B,2,0)</f>
        <v>44329</v>
      </c>
      <c r="P535" s="146" t="e">
        <f>VLOOKUP(B:B,[8]master!$L$1:$Y$65535,14,0)</f>
        <v>#N/A</v>
      </c>
      <c r="Q535" s="143" t="e">
        <f>VLOOKUP(B:B,[9]all!$D:$F,3,0)</f>
        <v>#N/A</v>
      </c>
      <c r="R535" s="6">
        <v>534</v>
      </c>
    </row>
    <row r="536" spans="1:18" ht="15" customHeight="1" x14ac:dyDescent="0.25">
      <c r="A536" s="4" t="s">
        <v>5</v>
      </c>
      <c r="B536" s="92" t="s">
        <v>2422</v>
      </c>
      <c r="C536" s="19" t="str">
        <f>VLOOKUP(B:B,[6]master!$L$1:$U$2065,10,0)</f>
        <v>04-DEL</v>
      </c>
      <c r="D536" s="138">
        <v>44285</v>
      </c>
      <c r="E536" s="138">
        <v>44285</v>
      </c>
      <c r="F536" s="11" t="s">
        <v>2419</v>
      </c>
      <c r="G536" s="11" t="s">
        <v>2420</v>
      </c>
      <c r="H536" s="11" t="s">
        <v>25</v>
      </c>
      <c r="I536" s="4" t="str">
        <f>VLOOKUP(H:H,[7]SUMMARY!B:C,2,0)</f>
        <v>ML</v>
      </c>
      <c r="J536" s="4" t="str">
        <f>VLOOKUP(K:K,[8]MODEL!$C$1:$F$65536,4,0)</f>
        <v>All New i20</v>
      </c>
      <c r="K536" s="11" t="s">
        <v>937</v>
      </c>
      <c r="L536" s="11" t="s">
        <v>40</v>
      </c>
      <c r="M536" s="11" t="s">
        <v>2421</v>
      </c>
      <c r="N536" s="145">
        <f>VLOOKUP(B:B,[8]master!$L$1:$AA$65535,16,0)</f>
        <v>44299</v>
      </c>
      <c r="O536" s="146">
        <f>VLOOKUP(F:F,'[7]T-RET'!A:B,2,0)</f>
        <v>44298</v>
      </c>
      <c r="P536" s="146">
        <f>VLOOKUP(B:B,[8]master!$L$1:$Y$65535,14,0)</f>
        <v>44298</v>
      </c>
      <c r="Q536" s="143" t="e">
        <f>VLOOKUP(B:B,[9]all!$D:$F,3,0)</f>
        <v>#N/A</v>
      </c>
      <c r="R536" s="6">
        <v>535</v>
      </c>
    </row>
    <row r="537" spans="1:18" ht="15" customHeight="1" x14ac:dyDescent="0.25">
      <c r="A537" s="4" t="s">
        <v>5</v>
      </c>
      <c r="B537" s="5" t="s">
        <v>319</v>
      </c>
      <c r="C537" s="19" t="e">
        <f>VLOOKUP(B:B,[6]master!$L$1:$U$2065,10,0)</f>
        <v>#N/A</v>
      </c>
      <c r="D537" s="138">
        <v>44285</v>
      </c>
      <c r="E537" s="138"/>
      <c r="F537" s="11" t="s">
        <v>1176</v>
      </c>
      <c r="G537" s="11" t="s">
        <v>2408</v>
      </c>
      <c r="H537" s="11" t="s">
        <v>250</v>
      </c>
      <c r="I537" s="4" t="str">
        <f>VLOOKUP(H:H,[7]SUMMARY!B:C,2,0)</f>
        <v>ML</v>
      </c>
      <c r="J537" s="4" t="str">
        <f>VLOOKUP(K:K,[8]MODEL!$C$1:$F$65536,4,0)</f>
        <v>New Creta</v>
      </c>
      <c r="K537" s="11" t="s">
        <v>385</v>
      </c>
      <c r="L537" s="11" t="s">
        <v>354</v>
      </c>
      <c r="M537" s="11" t="s">
        <v>2410</v>
      </c>
      <c r="N537" s="145" t="e">
        <f>VLOOKUP(B:B,[8]master!$L$1:$AA$65535,16,0)</f>
        <v>#N/A</v>
      </c>
      <c r="O537" s="146" t="e">
        <f>VLOOKUP(F:F,'[7]T-RET'!A:B,2,0)</f>
        <v>#N/A</v>
      </c>
      <c r="P537" s="146" t="e">
        <f>VLOOKUP(B:B,[8]master!$L$1:$Y$65535,14,0)</f>
        <v>#N/A</v>
      </c>
      <c r="Q537" s="143" t="e">
        <f>VLOOKUP(B:B,[9]all!$D:$F,3,0)</f>
        <v>#N/A</v>
      </c>
      <c r="R537" s="6">
        <v>536</v>
      </c>
    </row>
    <row r="538" spans="1:18" ht="15" customHeight="1" x14ac:dyDescent="0.25">
      <c r="A538" s="4" t="s">
        <v>5</v>
      </c>
      <c r="B538" s="5" t="s">
        <v>319</v>
      </c>
      <c r="C538" s="19" t="e">
        <f>VLOOKUP(B:B,[6]master!$L$1:$U$2065,10,0)</f>
        <v>#N/A</v>
      </c>
      <c r="D538" s="138">
        <v>44285</v>
      </c>
      <c r="E538" s="138"/>
      <c r="F538" s="11" t="s">
        <v>2399</v>
      </c>
      <c r="G538" s="11" t="s">
        <v>2193</v>
      </c>
      <c r="H538" s="11" t="s">
        <v>32</v>
      </c>
      <c r="I538" s="4" t="str">
        <f>VLOOKUP(H:H,[7]SUMMARY!B:C,2,0)</f>
        <v>KA</v>
      </c>
      <c r="J538" s="4" t="str">
        <f>VLOOKUP(K:K,[8]MODEL!$C$1:$F$65536,4,0)</f>
        <v>New Creta</v>
      </c>
      <c r="K538" s="11" t="s">
        <v>233</v>
      </c>
      <c r="L538" s="11" t="s">
        <v>354</v>
      </c>
      <c r="M538" s="11" t="s">
        <v>2192</v>
      </c>
      <c r="N538" s="145" t="e">
        <f>VLOOKUP(B:B,[8]master!$L$1:$AA$65535,16,0)</f>
        <v>#N/A</v>
      </c>
      <c r="O538" s="146" t="e">
        <f>VLOOKUP(F:F,'[7]T-RET'!A:B,2,0)</f>
        <v>#N/A</v>
      </c>
      <c r="P538" s="146" t="e">
        <f>VLOOKUP(B:B,[8]master!$L$1:$Y$65535,14,0)</f>
        <v>#N/A</v>
      </c>
      <c r="Q538" s="143" t="e">
        <f>VLOOKUP(B:B,[9]all!$D:$F,3,0)</f>
        <v>#N/A</v>
      </c>
      <c r="R538" s="6">
        <v>537</v>
      </c>
    </row>
    <row r="539" spans="1:18" ht="15" customHeight="1" x14ac:dyDescent="0.25">
      <c r="A539" s="4" t="s">
        <v>5</v>
      </c>
      <c r="B539" s="5" t="s">
        <v>319</v>
      </c>
      <c r="C539" s="19" t="e">
        <f>VLOOKUP(B:B,[6]master!$L$1:$U$2065,10,0)</f>
        <v>#N/A</v>
      </c>
      <c r="D539" s="138">
        <v>44285</v>
      </c>
      <c r="E539" s="138"/>
      <c r="F539" s="11" t="s">
        <v>2412</v>
      </c>
      <c r="G539" s="11" t="s">
        <v>2267</v>
      </c>
      <c r="H539" s="11" t="s">
        <v>64</v>
      </c>
      <c r="I539" s="4" t="str">
        <f>VLOOKUP(H:H,[7]SUMMARY!B:C,2,0)</f>
        <v>RL</v>
      </c>
      <c r="J539" s="4" t="str">
        <f>VLOOKUP(K:K,[8]MODEL!$C$1:$F$65536,4,0)</f>
        <v>AURA</v>
      </c>
      <c r="K539" s="11" t="s">
        <v>58</v>
      </c>
      <c r="L539" s="11" t="s">
        <v>20</v>
      </c>
      <c r="M539" s="11" t="s">
        <v>2266</v>
      </c>
      <c r="N539" s="145" t="e">
        <f>VLOOKUP(B:B,[8]master!$L$1:$AA$65535,16,0)</f>
        <v>#N/A</v>
      </c>
      <c r="O539" s="146" t="e">
        <f>VLOOKUP(F:F,'[7]T-RET'!A:B,2,0)</f>
        <v>#N/A</v>
      </c>
      <c r="P539" s="146" t="e">
        <f>VLOOKUP(B:B,[8]master!$L$1:$Y$65535,14,0)</f>
        <v>#N/A</v>
      </c>
      <c r="Q539" s="143" t="e">
        <f>VLOOKUP(B:B,[9]all!$D:$F,3,0)</f>
        <v>#N/A</v>
      </c>
      <c r="R539" s="6">
        <v>538</v>
      </c>
    </row>
    <row r="540" spans="1:18" ht="15" customHeight="1" x14ac:dyDescent="0.25">
      <c r="A540" s="4" t="s">
        <v>1581</v>
      </c>
      <c r="B540" s="2" t="s">
        <v>630</v>
      </c>
      <c r="C540" s="19" t="s">
        <v>630</v>
      </c>
      <c r="D540" s="138">
        <v>44285</v>
      </c>
      <c r="E540" s="138">
        <v>44295</v>
      </c>
      <c r="F540" s="11" t="s">
        <v>2389</v>
      </c>
      <c r="G540" s="11" t="s">
        <v>2390</v>
      </c>
      <c r="H540" s="11" t="s">
        <v>232</v>
      </c>
      <c r="I540" s="4" t="str">
        <f>VLOOKUP(H:H,[7]SUMMARY!B:C,2,0)</f>
        <v>NG</v>
      </c>
      <c r="J540" s="4" t="str">
        <f>VLOOKUP(K:K,[8]MODEL!$C$1:$F$65536,4,0)</f>
        <v>Venue</v>
      </c>
      <c r="K540" s="11" t="s">
        <v>117</v>
      </c>
      <c r="L540" s="11" t="s">
        <v>20</v>
      </c>
      <c r="M540" s="11" t="s">
        <v>2391</v>
      </c>
      <c r="N540" s="145" t="s">
        <v>630</v>
      </c>
      <c r="O540" s="146" t="s">
        <v>630</v>
      </c>
      <c r="P540" s="146" t="s">
        <v>630</v>
      </c>
      <c r="Q540" s="143" t="s">
        <v>630</v>
      </c>
      <c r="R540" s="6">
        <v>539</v>
      </c>
    </row>
    <row r="541" spans="1:18" ht="15" customHeight="1" x14ac:dyDescent="0.25">
      <c r="A541" s="4"/>
      <c r="B541" s="2" t="s">
        <v>2407</v>
      </c>
      <c r="C541" s="19" t="str">
        <f>VLOOKUP(B:B,[6]master!$L$1:$U$2065,10,0)</f>
        <v>04-DEL</v>
      </c>
      <c r="D541" s="138">
        <v>44285</v>
      </c>
      <c r="E541" s="138">
        <v>44285</v>
      </c>
      <c r="F541" s="11" t="s">
        <v>2383</v>
      </c>
      <c r="G541" s="11" t="s">
        <v>2384</v>
      </c>
      <c r="H541" s="11" t="s">
        <v>116</v>
      </c>
      <c r="I541" s="4" t="str">
        <f>VLOOKUP(H:H,[7]SUMMARY!B:C,2,0)</f>
        <v>NB</v>
      </c>
      <c r="J541" s="4" t="str">
        <f>VLOOKUP(K:K,[8]MODEL!$C$1:$F$65536,4,0)</f>
        <v>New Creta</v>
      </c>
      <c r="K541" s="11" t="s">
        <v>218</v>
      </c>
      <c r="L541" s="11" t="s">
        <v>20</v>
      </c>
      <c r="M541" s="11" t="s">
        <v>2385</v>
      </c>
      <c r="N541" s="145">
        <f>VLOOKUP(B:B,[8]master!$L$1:$AA$65535,16,0)</f>
        <v>44299</v>
      </c>
      <c r="O541" s="146">
        <f>VLOOKUP(B:B,[8]master!$L$1:$Z$65535,15,0)</f>
        <v>44292</v>
      </c>
      <c r="P541" s="146">
        <f>VLOOKUP(B:B,[8]master!$L$1:$Y$65535,14,0)</f>
        <v>44295</v>
      </c>
      <c r="Q541" s="143">
        <f>VLOOKUP(B:B,[9]all!$D:$F,3,0)</f>
        <v>44293</v>
      </c>
      <c r="R541" s="6">
        <v>540</v>
      </c>
    </row>
    <row r="542" spans="1:18" ht="15" customHeight="1" x14ac:dyDescent="0.25">
      <c r="A542" s="4"/>
      <c r="B542" s="2" t="s">
        <v>2411</v>
      </c>
      <c r="C542" s="19" t="str">
        <f>VLOOKUP(B:B,[6]master!$L$1:$U$2065,10,0)</f>
        <v>04-DEL</v>
      </c>
      <c r="D542" s="138">
        <v>44285</v>
      </c>
      <c r="E542" s="138">
        <v>44285</v>
      </c>
      <c r="F542" s="11" t="s">
        <v>2405</v>
      </c>
      <c r="G542" s="11" t="s">
        <v>2406</v>
      </c>
      <c r="H542" s="11" t="s">
        <v>132</v>
      </c>
      <c r="I542" s="4" t="str">
        <f>VLOOKUP(H:H,[7]SUMMARY!B:C,2,0)</f>
        <v>RL</v>
      </c>
      <c r="J542" s="4" t="str">
        <f>VLOOKUP(K:K,[8]MODEL!$C$1:$F$65536,4,0)</f>
        <v>Venue</v>
      </c>
      <c r="K542" s="11" t="s">
        <v>117</v>
      </c>
      <c r="L542" s="11" t="s">
        <v>20</v>
      </c>
      <c r="M542" s="11" t="s">
        <v>2404</v>
      </c>
      <c r="N542" s="145">
        <f>VLOOKUP(B:B,[8]master!$L$1:$AA$65535,16,0)</f>
        <v>44294</v>
      </c>
      <c r="O542" s="146">
        <f>VLOOKUP(B:B,[8]master!$L$1:$Z$65535,15,0)</f>
        <v>44292</v>
      </c>
      <c r="P542" s="146">
        <f>VLOOKUP(B:B,[8]master!$L$1:$Y$65535,14,0)</f>
        <v>44295</v>
      </c>
      <c r="Q542" s="143">
        <f>VLOOKUP(B:B,[9]all!$D:$F,3,0)</f>
        <v>44293</v>
      </c>
      <c r="R542" s="6">
        <v>541</v>
      </c>
    </row>
    <row r="543" spans="1:18" ht="15" customHeight="1" x14ac:dyDescent="0.25">
      <c r="A543" s="4" t="s">
        <v>5</v>
      </c>
      <c r="B543" s="8" t="s">
        <v>2459</v>
      </c>
      <c r="C543" s="19" t="str">
        <f>VLOOKUP(B:B,[6]master!$L$1:$U$2065,10,0)</f>
        <v>04-DEL</v>
      </c>
      <c r="D543" s="138">
        <v>44285</v>
      </c>
      <c r="E543" s="138">
        <v>44289</v>
      </c>
      <c r="F543" s="11" t="s">
        <v>2416</v>
      </c>
      <c r="G543" s="11" t="s">
        <v>2417</v>
      </c>
      <c r="H543" s="11" t="s">
        <v>50</v>
      </c>
      <c r="I543" s="4" t="str">
        <f>VLOOKUP(H:H,[7]SUMMARY!B:C,2,0)</f>
        <v>ML</v>
      </c>
      <c r="J543" s="4" t="str">
        <f>VLOOKUP(K:K,[8]MODEL!$C$1:$F$65536,4,0)</f>
        <v>NIOS</v>
      </c>
      <c r="K543" s="11" t="s">
        <v>155</v>
      </c>
      <c r="L543" s="11" t="s">
        <v>27</v>
      </c>
      <c r="M543" s="11" t="s">
        <v>2418</v>
      </c>
      <c r="N543" s="145" t="e">
        <f>VLOOKUP(B:B,[8]master!$L$1:$AA$65535,16,0)</f>
        <v>#REF!</v>
      </c>
      <c r="O543" s="146">
        <f>VLOOKUP(F:F,'[7]T-RET'!A:B,2,0)</f>
        <v>44298</v>
      </c>
      <c r="P543" s="146">
        <f>VLOOKUP(B:B,[8]master!$L$1:$Y$65535,14,0)</f>
        <v>44299</v>
      </c>
      <c r="Q543" s="143" t="e">
        <f>VLOOKUP(B:B,[9]all!$D:$F,3,0)</f>
        <v>#N/A</v>
      </c>
      <c r="R543" s="6">
        <v>542</v>
      </c>
    </row>
    <row r="544" spans="1:18" ht="15" customHeight="1" x14ac:dyDescent="0.25">
      <c r="A544" s="4" t="s">
        <v>5</v>
      </c>
      <c r="B544" s="5" t="s">
        <v>319</v>
      </c>
      <c r="C544" s="19" t="e">
        <f>VLOOKUP(B:B,[6]master!$L$1:$U$2065,10,0)</f>
        <v>#N/A</v>
      </c>
      <c r="D544" s="138">
        <v>44285</v>
      </c>
      <c r="E544" s="138"/>
      <c r="F544" s="11" t="s">
        <v>2425</v>
      </c>
      <c r="G544" s="11" t="s">
        <v>2423</v>
      </c>
      <c r="H544" s="5" t="s">
        <v>102</v>
      </c>
      <c r="I544" s="4" t="str">
        <f>VLOOKUP(H:H,[7]SUMMARY!B:C,2,0)</f>
        <v>AK</v>
      </c>
      <c r="J544" s="4" t="str">
        <f>VLOOKUP(K:K,[8]MODEL!$C$1:$F$65536,4,0)</f>
        <v>AURA</v>
      </c>
      <c r="K544" s="11" t="s">
        <v>58</v>
      </c>
      <c r="L544" s="11" t="s">
        <v>20</v>
      </c>
      <c r="M544" s="11" t="s">
        <v>2424</v>
      </c>
      <c r="N544" s="145" t="e">
        <f>VLOOKUP(B:B,[8]master!$L$1:$AA$65535,16,0)</f>
        <v>#N/A</v>
      </c>
      <c r="O544" s="146" t="e">
        <f>VLOOKUP(F:F,'[7]T-RET'!A:B,2,0)</f>
        <v>#N/A</v>
      </c>
      <c r="P544" s="146" t="e">
        <f>VLOOKUP(B:B,[8]master!$L$1:$Y$65535,14,0)</f>
        <v>#N/A</v>
      </c>
      <c r="Q544" s="143" t="e">
        <f>VLOOKUP(B:B,[9]all!$D:$F,3,0)</f>
        <v>#N/A</v>
      </c>
      <c r="R544" s="6">
        <v>543</v>
      </c>
    </row>
    <row r="545" spans="1:18" ht="15" customHeight="1" x14ac:dyDescent="0.25">
      <c r="A545" s="4" t="s">
        <v>5</v>
      </c>
      <c r="B545" s="9" t="s">
        <v>2516</v>
      </c>
      <c r="C545" s="19" t="str">
        <f>VLOOKUP(B:B,[6]master!$L$1:$U$2065,10,0)</f>
        <v>CURRENT</v>
      </c>
      <c r="D545" s="138">
        <v>44285</v>
      </c>
      <c r="E545" s="138">
        <v>44295</v>
      </c>
      <c r="F545" s="11" t="s">
        <v>2435</v>
      </c>
      <c r="G545" s="11" t="s">
        <v>2436</v>
      </c>
      <c r="H545" s="11" t="s">
        <v>132</v>
      </c>
      <c r="I545" s="4" t="str">
        <f>VLOOKUP(H:H,[7]SUMMARY!B:C,2,0)</f>
        <v>RL</v>
      </c>
      <c r="J545" s="4" t="str">
        <f>VLOOKUP(K:K,[8]MODEL!$C$1:$F$65536,4,0)</f>
        <v>Venue</v>
      </c>
      <c r="K545" s="11" t="s">
        <v>166</v>
      </c>
      <c r="L545" s="11" t="s">
        <v>20</v>
      </c>
      <c r="M545" s="11" t="s">
        <v>2437</v>
      </c>
      <c r="N545" s="145">
        <f>VLOOKUP(B:B,[6]master!$L$1:$AA$2596,16,0)</f>
        <v>44321</v>
      </c>
      <c r="O545" s="146">
        <f>VLOOKUP(F:F,'[7]T-RET'!A:B,2,0)</f>
        <v>44300</v>
      </c>
      <c r="P545" s="146" t="str">
        <f>VLOOKUP(B:B,[8]master!$L$1:$Y$65535,14,0)</f>
        <v>14/04/2021</v>
      </c>
      <c r="Q545" s="143" t="e">
        <f>VLOOKUP(B:B,[9]all!$D:$F,3,0)</f>
        <v>#N/A</v>
      </c>
      <c r="R545" s="6">
        <v>544</v>
      </c>
    </row>
    <row r="546" spans="1:18" ht="15" customHeight="1" x14ac:dyDescent="0.25">
      <c r="A546" s="4" t="s">
        <v>5</v>
      </c>
      <c r="B546" s="5" t="s">
        <v>319</v>
      </c>
      <c r="C546" s="19" t="e">
        <f>VLOOKUP(B:B,[6]master!$L$1:$U$2065,10,0)</f>
        <v>#N/A</v>
      </c>
      <c r="D546" s="138">
        <v>44286</v>
      </c>
      <c r="E546" s="138"/>
      <c r="F546" s="11" t="s">
        <v>2438</v>
      </c>
      <c r="G546" s="11" t="s">
        <v>2403</v>
      </c>
      <c r="H546" s="11" t="s">
        <v>32</v>
      </c>
      <c r="I546" s="4" t="str">
        <f>VLOOKUP(H:H,[7]SUMMARY!B:C,2,0)</f>
        <v>KA</v>
      </c>
      <c r="J546" s="4" t="str">
        <f>VLOOKUP(K:K,[8]MODEL!$C$1:$F$65536,4,0)</f>
        <v>New Creta</v>
      </c>
      <c r="K546" s="11" t="s">
        <v>26</v>
      </c>
      <c r="L546" s="11" t="s">
        <v>2439</v>
      </c>
      <c r="M546" s="11" t="s">
        <v>2402</v>
      </c>
      <c r="N546" s="145" t="e">
        <f>VLOOKUP(B:B,[8]master!$L$1:$AA$65535,16,0)</f>
        <v>#N/A</v>
      </c>
      <c r="O546" s="146" t="e">
        <f>VLOOKUP(F:F,'[7]T-RET'!A:B,2,0)</f>
        <v>#N/A</v>
      </c>
      <c r="P546" s="146" t="e">
        <f>VLOOKUP(B:B,[8]master!$L$1:$Y$65535,14,0)</f>
        <v>#N/A</v>
      </c>
      <c r="Q546" s="143" t="e">
        <f>VLOOKUP(B:B,[9]all!$D:$F,3,0)</f>
        <v>#N/A</v>
      </c>
      <c r="R546" s="6">
        <v>545</v>
      </c>
    </row>
    <row r="547" spans="1:18" ht="15" customHeight="1" x14ac:dyDescent="0.25">
      <c r="A547" s="4" t="s">
        <v>5</v>
      </c>
      <c r="B547" s="86" t="s">
        <v>2448</v>
      </c>
      <c r="C547" s="19" t="str">
        <f>VLOOKUP(B:B,[6]master!$L$1:$U$2065,10,0)</f>
        <v>CURRENT</v>
      </c>
      <c r="D547" s="138">
        <v>44286</v>
      </c>
      <c r="E547" s="138">
        <v>44286</v>
      </c>
      <c r="F547" s="84" t="s">
        <v>2572</v>
      </c>
      <c r="G547" s="11" t="s">
        <v>2444</v>
      </c>
      <c r="H547" s="11" t="s">
        <v>32</v>
      </c>
      <c r="I547" s="4" t="str">
        <f>VLOOKUP(H:H,[7]SUMMARY!B:C,2,0)</f>
        <v>KA</v>
      </c>
      <c r="J547" s="4" t="str">
        <f>VLOOKUP(K:K,[8]MODEL!$C$1:$F$65536,4,0)</f>
        <v>Venue</v>
      </c>
      <c r="K547" s="11" t="s">
        <v>117</v>
      </c>
      <c r="L547" s="11" t="s">
        <v>20</v>
      </c>
      <c r="M547" s="11" t="s">
        <v>2443</v>
      </c>
      <c r="N547" s="145">
        <f>VLOOKUP(B:B,[6]master!$L$1:$AA$2596,16,0)</f>
        <v>44330</v>
      </c>
      <c r="O547" s="146">
        <f>VLOOKUP(F:F,'[7]T-RET'!A:B,2,0)</f>
        <v>44300</v>
      </c>
      <c r="P547" s="146" t="e">
        <f>VLOOKUP(B:B,[8]master!$L$1:$Y$65535,14,0)</f>
        <v>#N/A</v>
      </c>
      <c r="Q547" s="143" t="e">
        <f>VLOOKUP(B:B,[9]all!$D:$F,3,0)</f>
        <v>#N/A</v>
      </c>
      <c r="R547" s="6">
        <v>546</v>
      </c>
    </row>
    <row r="548" spans="1:18" ht="15" customHeight="1" x14ac:dyDescent="0.25">
      <c r="A548" s="4"/>
      <c r="B548" s="83" t="s">
        <v>2505</v>
      </c>
      <c r="C548" s="19" t="str">
        <f>VLOOKUP(B:B,[6]master!$L$1:$U$2065,10,0)</f>
        <v>CURRENT</v>
      </c>
      <c r="D548" s="138">
        <v>44287</v>
      </c>
      <c r="E548" s="138">
        <v>44294</v>
      </c>
      <c r="F548" s="11" t="s">
        <v>2445</v>
      </c>
      <c r="G548" s="11" t="s">
        <v>2446</v>
      </c>
      <c r="H548" s="11" t="s">
        <v>232</v>
      </c>
      <c r="I548" s="4" t="str">
        <f>VLOOKUP(H:H,[7]SUMMARY!B:C,2,0)</f>
        <v>NG</v>
      </c>
      <c r="J548" s="4" t="str">
        <f>VLOOKUP(K:K,[8]MODEL!$C$1:$F$65536,4,0)</f>
        <v>AURA</v>
      </c>
      <c r="K548" s="11" t="s">
        <v>58</v>
      </c>
      <c r="L548" s="11" t="s">
        <v>59</v>
      </c>
      <c r="M548" s="11" t="s">
        <v>2447</v>
      </c>
      <c r="N548" s="145">
        <f>VLOOKUP(B:B,[6]master!$L$1:$AA$2596,16,0)</f>
        <v>44323</v>
      </c>
      <c r="O548" s="146">
        <f>VLOOKUP(F:F,'[7]T-RET'!A:B,2,0)</f>
        <v>44316</v>
      </c>
      <c r="P548" s="146" t="e">
        <f>VLOOKUP(B:B,[8]master!$L$1:$Y$65535,14,0)</f>
        <v>#N/A</v>
      </c>
      <c r="Q548" s="143" t="e">
        <f>VLOOKUP(B:B,[9]all!$D:$F,3,0)</f>
        <v>#N/A</v>
      </c>
      <c r="R548" s="6">
        <v>547</v>
      </c>
    </row>
    <row r="549" spans="1:18" ht="15" customHeight="1" x14ac:dyDescent="0.25">
      <c r="A549" s="4"/>
      <c r="B549" s="5" t="s">
        <v>319</v>
      </c>
      <c r="C549" s="19" t="e">
        <f>VLOOKUP(B:B,[6]master!$L$1:$U$2065,10,0)</f>
        <v>#N/A</v>
      </c>
      <c r="D549" s="138">
        <v>44288</v>
      </c>
      <c r="E549" s="138"/>
      <c r="F549" s="11" t="s">
        <v>2462</v>
      </c>
      <c r="G549" s="11" t="s">
        <v>2463</v>
      </c>
      <c r="H549" s="11" t="s">
        <v>64</v>
      </c>
      <c r="I549" s="4" t="str">
        <f>VLOOKUP(H:H,[7]SUMMARY!B:C,2,0)</f>
        <v>RL</v>
      </c>
      <c r="J549" s="4" t="str">
        <f>VLOOKUP(K:K,[8]MODEL!$C$1:$F$65536,4,0)</f>
        <v>NIOS</v>
      </c>
      <c r="K549" s="11" t="s">
        <v>51</v>
      </c>
      <c r="L549" s="11" t="s">
        <v>20</v>
      </c>
      <c r="M549" s="11" t="s">
        <v>2465</v>
      </c>
      <c r="N549" s="145" t="e">
        <f>VLOOKUP(B:B,[8]master!$L$1:$AA$65535,16,0)</f>
        <v>#N/A</v>
      </c>
      <c r="O549" s="146" t="e">
        <f>VLOOKUP(F:F,'[7]T-RET'!A:B,2,0)</f>
        <v>#N/A</v>
      </c>
      <c r="P549" s="146" t="e">
        <f>VLOOKUP(B:B,[8]master!$L$1:$Y$65535,14,0)</f>
        <v>#N/A</v>
      </c>
      <c r="Q549" s="143" t="e">
        <f>VLOOKUP(B:B,[9]all!$D:$F,3,0)</f>
        <v>#N/A</v>
      </c>
      <c r="R549" s="6">
        <v>548</v>
      </c>
    </row>
    <row r="550" spans="1:18" ht="15" customHeight="1" x14ac:dyDescent="0.25">
      <c r="A550" s="4"/>
      <c r="B550" s="129" t="s">
        <v>2885</v>
      </c>
      <c r="C550" s="19" t="str">
        <f>VLOOKUP(B:B,[6]master!$L$1:$U$2065,10,0)</f>
        <v>ALLOT</v>
      </c>
      <c r="D550" s="138">
        <v>44288</v>
      </c>
      <c r="E550" s="138">
        <v>44309</v>
      </c>
      <c r="F550" s="11" t="s">
        <v>2468</v>
      </c>
      <c r="G550" s="11" t="s">
        <v>2469</v>
      </c>
      <c r="H550" s="11" t="s">
        <v>50</v>
      </c>
      <c r="I550" s="4" t="str">
        <f>VLOOKUP(H:H,[7]SUMMARY!B:C,2,0)</f>
        <v>ML</v>
      </c>
      <c r="J550" s="4" t="str">
        <f>VLOOKUP(K:K,[8]MODEL!$C$1:$F$65536,4,0)</f>
        <v>NIOS</v>
      </c>
      <c r="K550" s="11" t="s">
        <v>51</v>
      </c>
      <c r="L550" s="11" t="s">
        <v>438</v>
      </c>
      <c r="M550" s="11" t="s">
        <v>2471</v>
      </c>
      <c r="N550" s="145" t="e">
        <f>VLOOKUP(B:B,[8]master!$L$1:$AA$65535,16,0)</f>
        <v>#N/A</v>
      </c>
      <c r="O550" s="146" t="e">
        <f>VLOOKUP(F:F,'[7]T-RET'!A:B,2,0)</f>
        <v>#N/A</v>
      </c>
      <c r="P550" s="146" t="e">
        <f>VLOOKUP(B:B,[8]master!$L$1:$Y$65535,14,0)</f>
        <v>#N/A</v>
      </c>
      <c r="Q550" s="143" t="e">
        <f>VLOOKUP(B:B,[9]all!$D:$F,3,0)</f>
        <v>#N/A</v>
      </c>
      <c r="R550" s="6">
        <v>549</v>
      </c>
    </row>
    <row r="551" spans="1:18" ht="15" customHeight="1" x14ac:dyDescent="0.25">
      <c r="A551" s="4"/>
      <c r="B551" s="129" t="s">
        <v>1883</v>
      </c>
      <c r="C551" s="19" t="e">
        <f>VLOOKUP(B:B,[6]master!$L$1:$U$2065,10,0)</f>
        <v>#N/A</v>
      </c>
      <c r="D551" s="138">
        <v>44288</v>
      </c>
      <c r="E551" s="138">
        <v>44327</v>
      </c>
      <c r="F551" s="11" t="s">
        <v>2472</v>
      </c>
      <c r="G551" s="11" t="s">
        <v>2239</v>
      </c>
      <c r="H551" s="11" t="s">
        <v>175</v>
      </c>
      <c r="I551" s="4" t="str">
        <f>VLOOKUP(H:H,[7]SUMMARY!B:C,2,0)</f>
        <v>NG</v>
      </c>
      <c r="J551" s="4" t="str">
        <f>VLOOKUP(K:K,[8]MODEL!$C$1:$F$65536,4,0)</f>
        <v>Venue</v>
      </c>
      <c r="K551" s="11" t="s">
        <v>166</v>
      </c>
      <c r="L551" s="11" t="s">
        <v>20</v>
      </c>
      <c r="M551" s="11" t="s">
        <v>2238</v>
      </c>
      <c r="N551" s="145" t="e">
        <f>VLOOKUP(B:B,[6]master!$L$1:$AA$2596,16,0)</f>
        <v>#N/A</v>
      </c>
      <c r="O551" s="146" t="e">
        <f>VLOOKUP(F:F,'[7]T-RET'!A:B,2,0)</f>
        <v>#N/A</v>
      </c>
      <c r="P551" s="146" t="e">
        <f>VLOOKUP(B:B,[8]master!$L$1:$Y$65535,14,0)</f>
        <v>#N/A</v>
      </c>
      <c r="Q551" s="143" t="e">
        <f>VLOOKUP(B:B,[9]all!$D:$F,3,0)</f>
        <v>#N/A</v>
      </c>
      <c r="R551" s="6">
        <v>550</v>
      </c>
    </row>
    <row r="552" spans="1:18" ht="15" customHeight="1" x14ac:dyDescent="0.25">
      <c r="A552" s="4"/>
      <c r="B552" s="5" t="s">
        <v>319</v>
      </c>
      <c r="C552" s="19" t="e">
        <f>VLOOKUP(B:B,[6]master!$L$1:$U$2065,10,0)</f>
        <v>#N/A</v>
      </c>
      <c r="D552" s="138">
        <v>44288</v>
      </c>
      <c r="E552" s="138"/>
      <c r="F552" s="11" t="s">
        <v>2467</v>
      </c>
      <c r="G552" s="11" t="s">
        <v>2244</v>
      </c>
      <c r="H552" s="11" t="s">
        <v>57</v>
      </c>
      <c r="I552" s="4" t="str">
        <f>VLOOKUP(H:H,[7]SUMMARY!B:C,2,0)</f>
        <v>NG</v>
      </c>
      <c r="J552" s="4" t="str">
        <f>VLOOKUP(K:K,[8]MODEL!$C$1:$F$65536,4,0)</f>
        <v>NIOS</v>
      </c>
      <c r="K552" s="11" t="s">
        <v>51</v>
      </c>
      <c r="L552" s="11" t="s">
        <v>52</v>
      </c>
      <c r="M552" s="11" t="s">
        <v>2243</v>
      </c>
      <c r="N552" s="145" t="e">
        <f>VLOOKUP(B:B,[8]master!$L$1:$AA$65535,16,0)</f>
        <v>#N/A</v>
      </c>
      <c r="O552" s="146" t="e">
        <f>VLOOKUP(F:F,'[7]T-RET'!A:B,2,0)</f>
        <v>#N/A</v>
      </c>
      <c r="P552" s="146" t="e">
        <f>VLOOKUP(B:B,[8]master!$L$1:$Y$65535,14,0)</f>
        <v>#N/A</v>
      </c>
      <c r="Q552" s="143" t="e">
        <f>VLOOKUP(B:B,[9]all!$D:$F,3,0)</f>
        <v>#N/A</v>
      </c>
      <c r="R552" s="6">
        <v>551</v>
      </c>
    </row>
    <row r="553" spans="1:18" ht="15" customHeight="1" x14ac:dyDescent="0.3">
      <c r="A553" s="4"/>
      <c r="B553" s="164" t="s">
        <v>2884</v>
      </c>
      <c r="C553" s="19" t="s">
        <v>2891</v>
      </c>
      <c r="D553" s="138">
        <v>44288</v>
      </c>
      <c r="E553" s="138">
        <v>44327</v>
      </c>
      <c r="F553" s="11" t="s">
        <v>2442</v>
      </c>
      <c r="G553" s="11" t="s">
        <v>2466</v>
      </c>
      <c r="H553" s="11" t="s">
        <v>102</v>
      </c>
      <c r="I553" s="4" t="str">
        <f>VLOOKUP(H:H,[7]SUMMARY!B:C,2,0)</f>
        <v>AK</v>
      </c>
      <c r="J553" s="4" t="str">
        <f>VLOOKUP(K:K,[8]MODEL!$C$1:$F$65536,4,0)</f>
        <v>AURA</v>
      </c>
      <c r="K553" s="11" t="s">
        <v>58</v>
      </c>
      <c r="L553" s="11" t="s">
        <v>20</v>
      </c>
      <c r="M553" s="11" t="s">
        <v>2441</v>
      </c>
      <c r="N553" s="145" t="e">
        <f>VLOOKUP(B:B,[8]master!$L$1:$AA$65535,16,0)</f>
        <v>#N/A</v>
      </c>
      <c r="O553" s="146" t="e">
        <f>VLOOKUP(F:F,'[7]T-RET'!A:B,2,0)</f>
        <v>#N/A</v>
      </c>
      <c r="P553" s="146" t="e">
        <f>VLOOKUP(B:B,[8]master!$L$1:$Y$65535,14,0)</f>
        <v>#N/A</v>
      </c>
      <c r="Q553" s="143" t="e">
        <f>VLOOKUP(B:B,[9]all!$D:$F,3,0)</f>
        <v>#N/A</v>
      </c>
      <c r="R553" s="6">
        <v>552</v>
      </c>
    </row>
    <row r="554" spans="1:18" ht="15" customHeight="1" x14ac:dyDescent="0.25">
      <c r="A554" s="4"/>
      <c r="B554" s="5" t="s">
        <v>319</v>
      </c>
      <c r="C554" s="19" t="e">
        <f>VLOOKUP(B:B,[6]master!$L$1:$U$2065,10,0)</f>
        <v>#N/A</v>
      </c>
      <c r="D554" s="138">
        <v>44289</v>
      </c>
      <c r="E554" s="138"/>
      <c r="F554" s="8" t="s">
        <v>2491</v>
      </c>
      <c r="G554" s="8" t="s">
        <v>2401</v>
      </c>
      <c r="H554" s="8" t="s">
        <v>127</v>
      </c>
      <c r="I554" s="4" t="str">
        <f>VLOOKUP(H:H,[7]SUMMARY!B:C,2,0)</f>
        <v>AK</v>
      </c>
      <c r="J554" s="4" t="str">
        <f>VLOOKUP(K:K,[8]MODEL!$C$1:$F$65536,4,0)</f>
        <v>New Creta</v>
      </c>
      <c r="K554" s="8" t="s">
        <v>223</v>
      </c>
      <c r="L554" s="8" t="s">
        <v>20</v>
      </c>
      <c r="M554" s="8" t="s">
        <v>2400</v>
      </c>
      <c r="N554" s="145" t="e">
        <f>VLOOKUP(B:B,[8]master!$L$1:$AA$65535,16,0)</f>
        <v>#N/A</v>
      </c>
      <c r="O554" s="146" t="e">
        <f>VLOOKUP(F:F,'[7]T-RET'!A:B,2,0)</f>
        <v>#N/A</v>
      </c>
      <c r="P554" s="146" t="e">
        <f>VLOOKUP(B:B,[8]master!$L$1:$Y$65535,14,0)</f>
        <v>#N/A</v>
      </c>
      <c r="Q554" s="143" t="e">
        <f>VLOOKUP(B:B,[9]all!$D:$F,3,0)</f>
        <v>#N/A</v>
      </c>
      <c r="R554" s="6">
        <v>553</v>
      </c>
    </row>
    <row r="555" spans="1:18" ht="15" customHeight="1" x14ac:dyDescent="0.25">
      <c r="A555" s="4"/>
      <c r="B555" s="5" t="s">
        <v>319</v>
      </c>
      <c r="C555" s="19" t="e">
        <f>VLOOKUP(B:B,[6]master!$L$1:$U$2065,10,0)</f>
        <v>#N/A</v>
      </c>
      <c r="D555" s="138">
        <v>44289</v>
      </c>
      <c r="E555" s="138"/>
      <c r="F555" s="8" t="s">
        <v>2485</v>
      </c>
      <c r="G555" s="8" t="s">
        <v>2486</v>
      </c>
      <c r="H555" s="8" t="s">
        <v>686</v>
      </c>
      <c r="I555" s="4" t="str">
        <f>VLOOKUP(H:H,[7]SUMMARY!B:C,2,0)</f>
        <v>KA</v>
      </c>
      <c r="J555" s="4" t="str">
        <f>VLOOKUP(K:K,[8]MODEL!$C$1:$F$65536,4,0)</f>
        <v>Verna</v>
      </c>
      <c r="K555" s="8" t="s">
        <v>426</v>
      </c>
      <c r="L555" s="8" t="s">
        <v>27</v>
      </c>
      <c r="M555" s="8" t="s">
        <v>2487</v>
      </c>
      <c r="N555" s="145" t="e">
        <f>VLOOKUP(B:B,[8]master!$L$1:$AA$65535,16,0)</f>
        <v>#N/A</v>
      </c>
      <c r="O555" s="146" t="e">
        <f>VLOOKUP(F:F,'[7]T-RET'!A:B,2,0)</f>
        <v>#N/A</v>
      </c>
      <c r="P555" s="146" t="e">
        <f>VLOOKUP(B:B,[8]master!$L$1:$Y$65535,14,0)</f>
        <v>#N/A</v>
      </c>
      <c r="Q555" s="143" t="e">
        <f>VLOOKUP(B:B,[9]all!$D:$F,3,0)</f>
        <v>#N/A</v>
      </c>
      <c r="R555" s="6">
        <v>554</v>
      </c>
    </row>
    <row r="556" spans="1:18" ht="15" customHeight="1" x14ac:dyDescent="0.25">
      <c r="A556" s="4"/>
      <c r="B556" s="9" t="s">
        <v>2475</v>
      </c>
      <c r="C556" s="19" t="str">
        <f>VLOOKUP(B:B,[6]master!$L$1:$U$2065,10,0)</f>
        <v>CURRENT</v>
      </c>
      <c r="D556" s="138">
        <v>44289</v>
      </c>
      <c r="E556" s="138"/>
      <c r="F556" s="8" t="s">
        <v>2488</v>
      </c>
      <c r="G556" s="8" t="s">
        <v>2489</v>
      </c>
      <c r="H556" s="8" t="s">
        <v>686</v>
      </c>
      <c r="I556" s="4" t="str">
        <f>VLOOKUP(H:H,[7]SUMMARY!B:C,2,0)</f>
        <v>KA</v>
      </c>
      <c r="J556" s="4" t="str">
        <f>VLOOKUP(K:K,[8]MODEL!$C$1:$F$65536,4,0)</f>
        <v>New Creta</v>
      </c>
      <c r="K556" s="123" t="s">
        <v>138</v>
      </c>
      <c r="L556" s="8" t="s">
        <v>20</v>
      </c>
      <c r="M556" s="8" t="s">
        <v>2490</v>
      </c>
      <c r="N556" s="145">
        <f>VLOOKUP(B:B,[6]master!$L$1:$AA$2596,16,0)</f>
        <v>44320</v>
      </c>
      <c r="O556" s="146">
        <f>VLOOKUP(F:F,'[7]T-RET'!A:B,2,0)</f>
        <v>44305</v>
      </c>
      <c r="P556" s="146" t="e">
        <f>VLOOKUP(B:B,[8]master!$L$1:$Y$65535,14,0)</f>
        <v>#N/A</v>
      </c>
      <c r="Q556" s="143" t="e">
        <f>VLOOKUP(B:B,[9]all!$D:$F,3,0)</f>
        <v>#N/A</v>
      </c>
      <c r="R556" s="6">
        <v>555</v>
      </c>
    </row>
    <row r="557" spans="1:18" ht="15" customHeight="1" x14ac:dyDescent="0.25">
      <c r="A557" s="4"/>
      <c r="B557" s="5" t="s">
        <v>319</v>
      </c>
      <c r="C557" s="19" t="e">
        <f>VLOOKUP(B:B,[6]master!$L$1:$U$2065,10,0)</f>
        <v>#N/A</v>
      </c>
      <c r="D557" s="138">
        <v>44291</v>
      </c>
      <c r="E557" s="138"/>
      <c r="F557" s="11" t="s">
        <v>2495</v>
      </c>
      <c r="G557" s="11" t="s">
        <v>2496</v>
      </c>
      <c r="H557" s="11" t="s">
        <v>37</v>
      </c>
      <c r="I557" s="4" t="str">
        <f>VLOOKUP(H:H,[7]SUMMARY!B:C,2,0)</f>
        <v>KA</v>
      </c>
      <c r="J557" s="4" t="str">
        <f>VLOOKUP(K:K,[8]MODEL!$C$1:$F$65536,4,0)</f>
        <v>New Creta</v>
      </c>
      <c r="K557" s="11" t="s">
        <v>260</v>
      </c>
      <c r="L557" s="11" t="s">
        <v>20</v>
      </c>
      <c r="M557" s="11" t="s">
        <v>2497</v>
      </c>
      <c r="N557" s="145" t="e">
        <f>VLOOKUP(B:B,[8]master!$L$1:$AA$65535,16,0)</f>
        <v>#N/A</v>
      </c>
      <c r="O557" s="146" t="e">
        <f>VLOOKUP(F:F,'[7]T-RET'!A:B,2,0)</f>
        <v>#N/A</v>
      </c>
      <c r="P557" s="146" t="e">
        <f>VLOOKUP(B:B,[8]master!$L$1:$Y$65535,14,0)</f>
        <v>#N/A</v>
      </c>
      <c r="Q557" s="143" t="e">
        <f>VLOOKUP(B:B,[9]all!$D:$F,3,0)</f>
        <v>#N/A</v>
      </c>
      <c r="R557" s="6">
        <v>556</v>
      </c>
    </row>
    <row r="558" spans="1:18" ht="15" customHeight="1" x14ac:dyDescent="0.25">
      <c r="A558" s="4"/>
      <c r="B558" s="9" t="s">
        <v>2544</v>
      </c>
      <c r="C558" s="19" t="str">
        <f>VLOOKUP(B:B,[6]master!$L$1:$U$2065,10,0)</f>
        <v>ALLOT</v>
      </c>
      <c r="D558" s="138">
        <v>44291</v>
      </c>
      <c r="E558" s="138">
        <v>44295</v>
      </c>
      <c r="F558" s="11" t="s">
        <v>2493</v>
      </c>
      <c r="G558" s="11" t="s">
        <v>2494</v>
      </c>
      <c r="H558" s="11" t="s">
        <v>64</v>
      </c>
      <c r="I558" s="4" t="str">
        <f>VLOOKUP(H:H,[7]SUMMARY!B:C,2,0)</f>
        <v>RL</v>
      </c>
      <c r="J558" s="4" t="str">
        <f>VLOOKUP(K:K,[8]MODEL!$C$1:$F$65536,4,0)</f>
        <v>New Creta</v>
      </c>
      <c r="K558" s="11" t="s">
        <v>218</v>
      </c>
      <c r="L558" s="11" t="s">
        <v>20</v>
      </c>
      <c r="M558" s="11" t="s">
        <v>2492</v>
      </c>
      <c r="N558" s="145">
        <f>VLOOKUP(B:B,[6]master!$L$1:$AA$2596,16,0)</f>
        <v>0</v>
      </c>
      <c r="O558" s="146" t="e">
        <f>VLOOKUP(F:F,'[7]T-RET'!A:B,2,0)</f>
        <v>#N/A</v>
      </c>
      <c r="P558" s="146" t="e">
        <f>VLOOKUP(B:B,[8]master!$L$1:$Y$65535,14,0)</f>
        <v>#N/A</v>
      </c>
      <c r="Q558" s="143" t="e">
        <f>VLOOKUP(B:B,[9]all!$D:$F,3,0)</f>
        <v>#N/A</v>
      </c>
      <c r="R558" s="6">
        <v>557</v>
      </c>
    </row>
    <row r="559" spans="1:18" ht="15" customHeight="1" x14ac:dyDescent="0.25">
      <c r="A559" s="4"/>
      <c r="B559" s="4" t="s">
        <v>1883</v>
      </c>
      <c r="C559" s="19" t="e">
        <f>VLOOKUP(B:B,[6]master!$L$1:$U$2065,10,0)</f>
        <v>#N/A</v>
      </c>
      <c r="D559" s="138">
        <v>44291</v>
      </c>
      <c r="E559" s="138">
        <v>44327</v>
      </c>
      <c r="F559" s="11" t="s">
        <v>2498</v>
      </c>
      <c r="G559" s="11" t="s">
        <v>2499</v>
      </c>
      <c r="H559" s="11" t="s">
        <v>102</v>
      </c>
      <c r="I559" s="4" t="str">
        <f>VLOOKUP(H:H,[7]SUMMARY!B:C,2,0)</f>
        <v>AK</v>
      </c>
      <c r="J559" s="4" t="str">
        <f>VLOOKUP(K:K,[8]MODEL!$C$1:$F$65536,4,0)</f>
        <v>Venue</v>
      </c>
      <c r="K559" s="11" t="s">
        <v>117</v>
      </c>
      <c r="L559" s="11" t="s">
        <v>74</v>
      </c>
      <c r="M559" s="11" t="s">
        <v>2500</v>
      </c>
      <c r="N559" s="145" t="e">
        <f>VLOOKUP(B:B,[6]master!$L$1:$AA$2596,16,0)</f>
        <v>#N/A</v>
      </c>
      <c r="O559" s="146" t="e">
        <f>VLOOKUP(F:F,'[7]T-RET'!A:B,2,0)</f>
        <v>#N/A</v>
      </c>
      <c r="P559" s="146" t="e">
        <f>VLOOKUP(B:B,[8]master!$L$1:$Y$65535,14,0)</f>
        <v>#N/A</v>
      </c>
      <c r="Q559" s="143" t="e">
        <f>VLOOKUP(B:B,[9]all!$D:$F,3,0)</f>
        <v>#N/A</v>
      </c>
      <c r="R559" s="6">
        <v>558</v>
      </c>
    </row>
    <row r="560" spans="1:18" ht="15" customHeight="1" x14ac:dyDescent="0.25">
      <c r="A560" s="4"/>
      <c r="B560" s="4" t="s">
        <v>2501</v>
      </c>
      <c r="C560" s="19" t="str">
        <f>VLOOKUP(B:B,[6]master!$L$1:$U$2065,10,0)</f>
        <v>04-DEL</v>
      </c>
      <c r="D560" s="138">
        <v>44291</v>
      </c>
      <c r="E560" s="138">
        <v>44291</v>
      </c>
      <c r="F560" s="11" t="s">
        <v>2502</v>
      </c>
      <c r="G560" s="11" t="s">
        <v>2503</v>
      </c>
      <c r="H560" s="11" t="s">
        <v>132</v>
      </c>
      <c r="I560" s="4" t="str">
        <f>VLOOKUP(H:H,[7]SUMMARY!B:C,2,0)</f>
        <v>RL</v>
      </c>
      <c r="J560" s="4" t="str">
        <f>VLOOKUP(K:K,[8]MODEL!$C$1:$F$65536,4,0)</f>
        <v>Venue</v>
      </c>
      <c r="K560" s="11" t="s">
        <v>117</v>
      </c>
      <c r="L560" s="11" t="s">
        <v>74</v>
      </c>
      <c r="M560" s="11" t="s">
        <v>2504</v>
      </c>
      <c r="N560" s="145">
        <f>VLOOKUP(B:B,[8]master!$L$1:$AA$65535,16,0)</f>
        <v>44299</v>
      </c>
      <c r="O560" s="146">
        <f>VLOOKUP(F:F,'[7]T-RET'!A:B,2,0)</f>
        <v>44295</v>
      </c>
      <c r="P560" s="146">
        <f>VLOOKUP(B:B,[8]master!$L$1:$Y$65535,14,0)</f>
        <v>44295</v>
      </c>
      <c r="Q560" s="143">
        <f>VLOOKUP(B:B,[9]all!$D:$F,3,0)</f>
        <v>44295</v>
      </c>
      <c r="R560" s="6">
        <v>559</v>
      </c>
    </row>
    <row r="561" spans="1:18" ht="15" customHeight="1" x14ac:dyDescent="0.25">
      <c r="A561" s="4"/>
      <c r="B561" s="5" t="s">
        <v>319</v>
      </c>
      <c r="C561" s="19" t="e">
        <f>VLOOKUP(B:B,[6]master!$L$1:$U$2065,10,0)</f>
        <v>#N/A</v>
      </c>
      <c r="D561" s="138">
        <v>44291</v>
      </c>
      <c r="E561" s="138"/>
      <c r="F561" s="11" t="s">
        <v>2509</v>
      </c>
      <c r="G561" s="11" t="s">
        <v>2510</v>
      </c>
      <c r="H561" s="11" t="s">
        <v>57</v>
      </c>
      <c r="I561" s="4" t="str">
        <f>VLOOKUP(H:H,[7]SUMMARY!B:C,2,0)</f>
        <v>NG</v>
      </c>
      <c r="J561" s="4" t="str">
        <f>VLOOKUP(K:K,[8]MODEL!$C$1:$F$65536,4,0)</f>
        <v>New Creta</v>
      </c>
      <c r="K561" s="11" t="s">
        <v>223</v>
      </c>
      <c r="L561" s="11" t="s">
        <v>11</v>
      </c>
      <c r="M561" s="11" t="s">
        <v>2511</v>
      </c>
      <c r="N561" s="145" t="e">
        <f>VLOOKUP(B:B,[8]master!$L$1:$AA$65535,16,0)</f>
        <v>#N/A</v>
      </c>
      <c r="O561" s="146" t="e">
        <f>VLOOKUP(F:F,'[7]T-RET'!A:B,2,0)</f>
        <v>#N/A</v>
      </c>
      <c r="P561" s="146" t="e">
        <f>VLOOKUP(B:B,[8]master!$L$1:$Y$65535,14,0)</f>
        <v>#N/A</v>
      </c>
      <c r="Q561" s="143" t="e">
        <f>VLOOKUP(B:B,[9]all!$D:$F,3,0)</f>
        <v>#N/A</v>
      </c>
      <c r="R561" s="6">
        <v>560</v>
      </c>
    </row>
    <row r="562" spans="1:18" ht="15" customHeight="1" x14ac:dyDescent="0.25">
      <c r="A562" s="4"/>
      <c r="B562" s="122" t="s">
        <v>2886</v>
      </c>
      <c r="C562" s="19" t="s">
        <v>2891</v>
      </c>
      <c r="D562" s="138">
        <v>44291</v>
      </c>
      <c r="E562" s="138">
        <v>44336</v>
      </c>
      <c r="F562" s="11" t="s">
        <v>2512</v>
      </c>
      <c r="G562" s="11" t="s">
        <v>2513</v>
      </c>
      <c r="H562" s="11" t="s">
        <v>64</v>
      </c>
      <c r="I562" s="4" t="str">
        <f>VLOOKUP(H:H,[7]SUMMARY!B:C,2,0)</f>
        <v>RL</v>
      </c>
      <c r="J562" s="4" t="str">
        <f>VLOOKUP(K:K,[8]MODEL!$C$1:$F$65536,4,0)</f>
        <v>New Creta</v>
      </c>
      <c r="K562" s="11" t="s">
        <v>138</v>
      </c>
      <c r="L562" s="11" t="s">
        <v>20</v>
      </c>
      <c r="M562" s="11" t="s">
        <v>2514</v>
      </c>
      <c r="N562" s="145" t="e">
        <f>VLOOKUP(B:B,[8]master!$L$1:$AA$65535,16,0)</f>
        <v>#N/A</v>
      </c>
      <c r="O562" s="146" t="e">
        <f>VLOOKUP(F:F,'[7]T-RET'!A:B,2,0)</f>
        <v>#N/A</v>
      </c>
      <c r="P562" s="146" t="e">
        <f>VLOOKUP(B:B,[8]master!$L$1:$Y$65535,14,0)</f>
        <v>#N/A</v>
      </c>
      <c r="Q562" s="143" t="e">
        <f>VLOOKUP(B:B,[9]all!$D:$F,3,0)</f>
        <v>#N/A</v>
      </c>
      <c r="R562" s="6">
        <v>561</v>
      </c>
    </row>
    <row r="563" spans="1:18" ht="15" customHeight="1" x14ac:dyDescent="0.25">
      <c r="A563" s="4"/>
      <c r="B563" s="8" t="s">
        <v>2562</v>
      </c>
      <c r="C563" s="19" t="e">
        <f>VLOOKUP(B:B,[6]master!$L$1:$U$2065,10,0)</f>
        <v>#N/A</v>
      </c>
      <c r="D563" s="138">
        <v>44293</v>
      </c>
      <c r="E563" s="138">
        <v>44293</v>
      </c>
      <c r="F563" s="11" t="s">
        <v>2530</v>
      </c>
      <c r="G563" s="11" t="s">
        <v>2531</v>
      </c>
      <c r="H563" s="11" t="s">
        <v>64</v>
      </c>
      <c r="I563" s="4" t="str">
        <f>VLOOKUP(H:H,[7]SUMMARY!B:C,2,0)</f>
        <v>RL</v>
      </c>
      <c r="J563" s="4" t="str">
        <f>VLOOKUP(K:K,[8]MODEL!$C$1:$F$65536,4,0)</f>
        <v>All New i20</v>
      </c>
      <c r="K563" s="11" t="s">
        <v>937</v>
      </c>
      <c r="L563" s="11" t="s">
        <v>40</v>
      </c>
      <c r="M563" s="11" t="s">
        <v>2532</v>
      </c>
      <c r="N563" s="145" t="e">
        <f>VLOOKUP(B:B,[8]master!$L$1:$AA$65535,16,0)</f>
        <v>#N/A</v>
      </c>
      <c r="O563" s="146" t="e">
        <f>VLOOKUP(F:F,'[7]T-RET'!A:B,2,0)</f>
        <v>#N/A</v>
      </c>
      <c r="P563" s="146" t="e">
        <f>VLOOKUP(B:B,[8]master!$L$1:$Y$65535,14,0)</f>
        <v>#N/A</v>
      </c>
      <c r="Q563" s="143" t="e">
        <f>VLOOKUP(B:B,[9]all!$D:$F,3,0)</f>
        <v>#N/A</v>
      </c>
      <c r="R563" s="6">
        <v>562</v>
      </c>
    </row>
    <row r="564" spans="1:18" ht="15" customHeight="1" x14ac:dyDescent="0.25">
      <c r="A564" s="4"/>
      <c r="B564" s="5" t="s">
        <v>319</v>
      </c>
      <c r="C564" s="19" t="e">
        <f>VLOOKUP(B:B,[6]master!$L$1:$U$2065,10,0)</f>
        <v>#N/A</v>
      </c>
      <c r="D564" s="138">
        <v>44293</v>
      </c>
      <c r="E564" s="138"/>
      <c r="F564" s="11" t="s">
        <v>2527</v>
      </c>
      <c r="G564" s="11" t="s">
        <v>2528</v>
      </c>
      <c r="H564" s="11" t="s">
        <v>232</v>
      </c>
      <c r="I564" s="4" t="str">
        <f>VLOOKUP(H:H,[7]SUMMARY!B:C,2,0)</f>
        <v>NG</v>
      </c>
      <c r="J564" s="4" t="str">
        <f>VLOOKUP(K:K,[8]MODEL!$C$1:$F$65536,4,0)</f>
        <v>New Creta</v>
      </c>
      <c r="K564" s="11" t="s">
        <v>223</v>
      </c>
      <c r="L564" s="11" t="s">
        <v>20</v>
      </c>
      <c r="M564" s="11" t="s">
        <v>2529</v>
      </c>
      <c r="N564" s="145" t="e">
        <f>VLOOKUP(B:B,[8]master!$L$1:$AA$65535,16,0)</f>
        <v>#N/A</v>
      </c>
      <c r="O564" s="146" t="e">
        <f>VLOOKUP(F:F,'[7]T-RET'!A:B,2,0)</f>
        <v>#N/A</v>
      </c>
      <c r="P564" s="146" t="e">
        <f>VLOOKUP(B:B,[8]master!$L$1:$Y$65535,14,0)</f>
        <v>#N/A</v>
      </c>
      <c r="Q564" s="143" t="e">
        <f>VLOOKUP(B:B,[9]all!$D:$F,3,0)</f>
        <v>#N/A</v>
      </c>
      <c r="R564" s="6">
        <v>563</v>
      </c>
    </row>
    <row r="565" spans="1:18" ht="15" customHeight="1" x14ac:dyDescent="0.25">
      <c r="A565" s="4"/>
      <c r="B565" s="9" t="s">
        <v>2563</v>
      </c>
      <c r="C565" s="19" t="str">
        <f>VLOOKUP(B:B,[6]master!$L$1:$U$2065,10,0)</f>
        <v>ALLOT</v>
      </c>
      <c r="D565" s="138">
        <v>44293</v>
      </c>
      <c r="E565" s="138">
        <v>44295</v>
      </c>
      <c r="F565" s="11" t="s">
        <v>2521</v>
      </c>
      <c r="G565" s="11" t="s">
        <v>2522</v>
      </c>
      <c r="H565" s="11" t="s">
        <v>116</v>
      </c>
      <c r="I565" s="4" t="str">
        <f>VLOOKUP(H:H,[7]SUMMARY!B:C,2,0)</f>
        <v>NB</v>
      </c>
      <c r="J565" s="4" t="str">
        <f>VLOOKUP(K:K,[8]MODEL!$C$1:$F$65536,4,0)</f>
        <v>New Creta</v>
      </c>
      <c r="K565" s="11" t="s">
        <v>385</v>
      </c>
      <c r="L565" s="11" t="s">
        <v>11</v>
      </c>
      <c r="M565" s="11" t="s">
        <v>2523</v>
      </c>
      <c r="N565" s="145">
        <f>VLOOKUP(B:B,[6]master!$L$1:$AA$2596,16,0)</f>
        <v>0</v>
      </c>
      <c r="O565" s="146">
        <f>VLOOKUP(F:F,'[7]T-RET'!A:B,2,0)</f>
        <v>44331</v>
      </c>
      <c r="P565" s="146" t="e">
        <f>VLOOKUP(B:B,[8]master!$L$1:$Y$65535,14,0)</f>
        <v>#N/A</v>
      </c>
      <c r="Q565" s="143" t="e">
        <f>VLOOKUP(B:B,[9]all!$D:$F,3,0)</f>
        <v>#N/A</v>
      </c>
      <c r="R565" s="6">
        <v>564</v>
      </c>
    </row>
    <row r="566" spans="1:18" ht="15" customHeight="1" x14ac:dyDescent="0.25">
      <c r="A566" s="4"/>
      <c r="B566" s="11" t="s">
        <v>2887</v>
      </c>
      <c r="C566" s="19" t="str">
        <f>VLOOKUP(B:B,[6]master!$L$1:$U$2065,10,0)</f>
        <v>CURRENT</v>
      </c>
      <c r="D566" s="138">
        <v>44293</v>
      </c>
      <c r="E566" s="138">
        <v>44313</v>
      </c>
      <c r="F566" s="11" t="s">
        <v>2524</v>
      </c>
      <c r="G566" s="11" t="s">
        <v>2525</v>
      </c>
      <c r="H566" s="11" t="s">
        <v>32</v>
      </c>
      <c r="I566" s="4" t="str">
        <f>VLOOKUP(H:H,[7]SUMMARY!B:C,2,0)</f>
        <v>KA</v>
      </c>
      <c r="J566" s="4" t="str">
        <f>VLOOKUP(K:K,[8]MODEL!$C$1:$F$65536,4,0)</f>
        <v>New Creta</v>
      </c>
      <c r="K566" s="11" t="s">
        <v>340</v>
      </c>
      <c r="L566" s="11" t="s">
        <v>11</v>
      </c>
      <c r="M566" s="11" t="s">
        <v>2526</v>
      </c>
      <c r="N566" s="145" t="e">
        <f>VLOOKUP(B:B,[8]master!$L$1:$AA$65535,16,0)</f>
        <v>#N/A</v>
      </c>
      <c r="O566" s="146">
        <f>VLOOKUP(F:F,'[7]T-RET'!A:B,2,0)</f>
        <v>44327</v>
      </c>
      <c r="P566" s="146" t="e">
        <f>VLOOKUP(B:B,[8]master!$L$1:$Y$65535,14,0)</f>
        <v>#N/A</v>
      </c>
      <c r="Q566" s="143" t="e">
        <f>VLOOKUP(B:B,[9]all!$D:$F,3,0)</f>
        <v>#N/A</v>
      </c>
      <c r="R566" s="6">
        <v>565</v>
      </c>
    </row>
    <row r="567" spans="1:18" ht="15" customHeight="1" x14ac:dyDescent="0.25">
      <c r="A567" s="4"/>
      <c r="B567" s="129" t="s">
        <v>1883</v>
      </c>
      <c r="C567" s="19" t="e">
        <f>VLOOKUP(B:B,[6]master!$L$1:$U$2065,10,0)</f>
        <v>#N/A</v>
      </c>
      <c r="D567" s="138">
        <v>44293</v>
      </c>
      <c r="E567" s="138">
        <v>44327</v>
      </c>
      <c r="F567" s="11" t="s">
        <v>2556</v>
      </c>
      <c r="G567" s="11" t="s">
        <v>2557</v>
      </c>
      <c r="H567" s="11" t="s">
        <v>687</v>
      </c>
      <c r="I567" s="4" t="str">
        <f>VLOOKUP(H:H,[7]SUMMARY!B:C,2,0)</f>
        <v>NB</v>
      </c>
      <c r="J567" s="4" t="str">
        <f>VLOOKUP(K:K,[8]MODEL!$C$1:$F$65536,4,0)</f>
        <v>New Creta</v>
      </c>
      <c r="K567" s="11" t="s">
        <v>486</v>
      </c>
      <c r="L567" s="11" t="s">
        <v>20</v>
      </c>
      <c r="M567" s="11" t="s">
        <v>2558</v>
      </c>
      <c r="N567" s="145" t="e">
        <f>VLOOKUP(B:B,[8]master!$L$1:$AA$65535,16,0)</f>
        <v>#N/A</v>
      </c>
      <c r="O567" s="146" t="e">
        <f>VLOOKUP(F:F,'[7]T-RET'!A:B,2,0)</f>
        <v>#N/A</v>
      </c>
      <c r="P567" s="146" t="e">
        <f>VLOOKUP(B:B,[8]master!$L$1:$Y$65535,14,0)</f>
        <v>#N/A</v>
      </c>
      <c r="Q567" s="143" t="e">
        <f>VLOOKUP(B:B,[9]all!$D:$F,3,0)</f>
        <v>#N/A</v>
      </c>
      <c r="R567" s="6">
        <v>566</v>
      </c>
    </row>
    <row r="568" spans="1:18" ht="15" customHeight="1" x14ac:dyDescent="0.25">
      <c r="A568" s="4"/>
      <c r="B568" s="92" t="s">
        <v>2888</v>
      </c>
      <c r="C568" s="19" t="str">
        <f>VLOOKUP(B:B,[6]master!$L$1:$U$2065,10,0)</f>
        <v>ALLOT</v>
      </c>
      <c r="D568" s="138">
        <v>44293</v>
      </c>
      <c r="E568" s="138">
        <v>44293</v>
      </c>
      <c r="F568" s="11" t="s">
        <v>2553</v>
      </c>
      <c r="G568" s="11" t="s">
        <v>2554</v>
      </c>
      <c r="H568" s="11" t="s">
        <v>687</v>
      </c>
      <c r="I568" s="4" t="str">
        <f>VLOOKUP(H:H,[7]SUMMARY!B:C,2,0)</f>
        <v>NB</v>
      </c>
      <c r="J568" s="4" t="str">
        <f>VLOOKUP(K:K,[8]MODEL!$C$1:$F$65536,4,0)</f>
        <v>All New i20</v>
      </c>
      <c r="K568" s="11" t="s">
        <v>315</v>
      </c>
      <c r="L568" s="11" t="s">
        <v>20</v>
      </c>
      <c r="M568" s="11" t="s">
        <v>2555</v>
      </c>
      <c r="N568" s="145">
        <f>VLOOKUP(B:B,[6]master!$L$1:$AA$2596,16,0)</f>
        <v>0</v>
      </c>
      <c r="O568" s="146" t="e">
        <f>VLOOKUP(F:F,'[7]T-RET'!A:B,2,0)</f>
        <v>#N/A</v>
      </c>
      <c r="P568" s="146" t="e">
        <f>VLOOKUP(B:B,[8]master!$L$1:$Y$65535,14,0)</f>
        <v>#N/A</v>
      </c>
      <c r="Q568" s="143" t="e">
        <f>VLOOKUP(B:B,[9]all!$D:$F,3,0)</f>
        <v>#N/A</v>
      </c>
      <c r="R568" s="6">
        <v>567</v>
      </c>
    </row>
    <row r="569" spans="1:18" ht="15" customHeight="1" x14ac:dyDescent="0.25">
      <c r="A569" s="4"/>
      <c r="B569" s="137" t="s">
        <v>1883</v>
      </c>
      <c r="C569" s="19" t="e">
        <f>VLOOKUP(B:B,[6]master!$L$1:$U$2065,10,0)</f>
        <v>#N/A</v>
      </c>
      <c r="D569" s="138">
        <v>44298</v>
      </c>
      <c r="E569" s="138">
        <v>44340</v>
      </c>
      <c r="F569" s="11" t="s">
        <v>2559</v>
      </c>
      <c r="G569" s="11" t="s">
        <v>2560</v>
      </c>
      <c r="H569" s="11" t="s">
        <v>175</v>
      </c>
      <c r="I569" s="4" t="str">
        <f>VLOOKUP(H:H,[7]SUMMARY!B:C,2,0)</f>
        <v>NG</v>
      </c>
      <c r="J569" s="4" t="str">
        <f>VLOOKUP(K:K,[8]MODEL!$C$1:$F$65536,4,0)</f>
        <v>Verna</v>
      </c>
      <c r="K569" s="11" t="s">
        <v>696</v>
      </c>
      <c r="L569" s="11" t="s">
        <v>11</v>
      </c>
      <c r="M569" s="11" t="s">
        <v>2561</v>
      </c>
      <c r="N569" s="145" t="e">
        <f>VLOOKUP(B:B,[8]master!$L$1:$AA$65535,16,0)</f>
        <v>#N/A</v>
      </c>
      <c r="O569" s="146" t="e">
        <f>VLOOKUP(F:F,'[7]T-RET'!A:B,2,0)</f>
        <v>#N/A</v>
      </c>
      <c r="P569" s="146" t="e">
        <f>VLOOKUP(B:B,[8]master!$L$1:$Y$65535,14,0)</f>
        <v>#N/A</v>
      </c>
      <c r="Q569" s="143" t="e">
        <f>VLOOKUP(B:B,[9]all!$D:$F,3,0)</f>
        <v>#N/A</v>
      </c>
      <c r="R569" s="6">
        <v>568</v>
      </c>
    </row>
    <row r="570" spans="1:18" ht="15" customHeight="1" x14ac:dyDescent="0.25">
      <c r="A570" s="4"/>
      <c r="B570" s="9" t="s">
        <v>2582</v>
      </c>
      <c r="C570" s="19" t="str">
        <f>VLOOKUP(B:B,[6]master!$L$1:$U$2065,10,0)</f>
        <v>CURRENT</v>
      </c>
      <c r="D570" s="151">
        <v>44298</v>
      </c>
      <c r="E570" s="138">
        <v>44300</v>
      </c>
      <c r="F570" s="11" t="s">
        <v>2566</v>
      </c>
      <c r="G570" s="11" t="s">
        <v>2567</v>
      </c>
      <c r="H570" s="11" t="s">
        <v>82</v>
      </c>
      <c r="I570" s="4" t="str">
        <f>VLOOKUP(H:H,[7]SUMMARY!B:C,2,0)</f>
        <v>KA</v>
      </c>
      <c r="J570" s="4" t="str">
        <f>VLOOKUP(K:K,[8]MODEL!$C$1:$F$65536,4,0)</f>
        <v>All New i20</v>
      </c>
      <c r="K570" s="11" t="s">
        <v>39</v>
      </c>
      <c r="L570" s="11" t="s">
        <v>438</v>
      </c>
      <c r="M570" s="11" t="s">
        <v>2565</v>
      </c>
      <c r="N570" s="145">
        <f>VLOOKUP(B:B,[6]master!$L$1:$AA$2596,16,0)</f>
        <v>44336</v>
      </c>
      <c r="O570" s="146">
        <f>VLOOKUP(F:F,'[7]T-RET'!A:B,2,0)</f>
        <v>44333</v>
      </c>
      <c r="P570" s="146" t="e">
        <f>VLOOKUP(B:B,[8]master!$L$1:$Y$65535,14,0)</f>
        <v>#N/A</v>
      </c>
      <c r="Q570" s="143" t="e">
        <f>VLOOKUP(B:B,[9]all!$D:$F,3,0)</f>
        <v>#N/A</v>
      </c>
      <c r="R570" s="6">
        <v>569</v>
      </c>
    </row>
    <row r="571" spans="1:18" ht="15" customHeight="1" x14ac:dyDescent="0.25">
      <c r="A571" s="4"/>
      <c r="B571" s="5" t="s">
        <v>319</v>
      </c>
      <c r="C571" s="19" t="e">
        <f>VLOOKUP(B:B,[6]master!$L$1:$U$2065,10,0)</f>
        <v>#N/A</v>
      </c>
      <c r="D571" s="151">
        <v>44298</v>
      </c>
      <c r="E571" s="138"/>
      <c r="F571" s="11" t="s">
        <v>2576</v>
      </c>
      <c r="G571" s="11" t="s">
        <v>2577</v>
      </c>
      <c r="H571" s="11" t="s">
        <v>232</v>
      </c>
      <c r="I571" s="4" t="str">
        <f>VLOOKUP(H:H,[7]SUMMARY!B:C,2,0)</f>
        <v>NG</v>
      </c>
      <c r="J571" s="4" t="str">
        <f>VLOOKUP(K:K,[8]MODEL!$C$1:$F$65536,4,0)</f>
        <v>New Creta</v>
      </c>
      <c r="K571" s="11" t="s">
        <v>385</v>
      </c>
      <c r="L571" s="11" t="s">
        <v>20</v>
      </c>
      <c r="M571" s="11" t="s">
        <v>2578</v>
      </c>
      <c r="N571" s="145" t="e">
        <f>VLOOKUP(B:B,[8]master!$L$1:$AA$65535,16,0)</f>
        <v>#N/A</v>
      </c>
      <c r="O571" s="146" t="e">
        <f>VLOOKUP(F:F,'[7]T-RET'!A:B,2,0)</f>
        <v>#N/A</v>
      </c>
      <c r="P571" s="146" t="e">
        <f>VLOOKUP(B:B,[8]master!$L$1:$Y$65535,14,0)</f>
        <v>#N/A</v>
      </c>
      <c r="Q571" s="143" t="e">
        <f>VLOOKUP(B:B,[9]all!$D:$F,3,0)</f>
        <v>#N/A</v>
      </c>
      <c r="R571" s="6">
        <v>570</v>
      </c>
    </row>
    <row r="572" spans="1:18" ht="15" customHeight="1" x14ac:dyDescent="0.3">
      <c r="A572" s="4"/>
      <c r="B572" s="124" t="s">
        <v>2889</v>
      </c>
      <c r="C572" s="19" t="str">
        <f>VLOOKUP(B:B,[6]master!$L$1:$U$2065,10,0)</f>
        <v>ALLOT</v>
      </c>
      <c r="D572" s="151">
        <v>44299</v>
      </c>
      <c r="E572" s="138">
        <v>44309</v>
      </c>
      <c r="F572" s="11" t="s">
        <v>2579</v>
      </c>
      <c r="G572" s="11" t="s">
        <v>2580</v>
      </c>
      <c r="H572" s="11" t="s">
        <v>102</v>
      </c>
      <c r="I572" s="4" t="str">
        <f>VLOOKUP(H:H,[7]SUMMARY!B:C,2,0)</f>
        <v>AK</v>
      </c>
      <c r="J572" s="4" t="str">
        <f>VLOOKUP(K:K,[8]MODEL!$C$1:$F$65536,4,0)</f>
        <v>Verna</v>
      </c>
      <c r="K572" s="11" t="s">
        <v>426</v>
      </c>
      <c r="L572" s="11" t="s">
        <v>11</v>
      </c>
      <c r="M572" s="11" t="s">
        <v>2581</v>
      </c>
      <c r="N572" s="145">
        <f>VLOOKUP(B:B,[6]master!$L$1:$AA$2596,16,0)</f>
        <v>0</v>
      </c>
      <c r="O572" s="146" t="e">
        <f>VLOOKUP(F:F,'[7]T-RET'!A:B,2,0)</f>
        <v>#N/A</v>
      </c>
      <c r="P572" s="146" t="e">
        <f>VLOOKUP(B:B,[8]master!$L$1:$Y$65535,14,0)</f>
        <v>#N/A</v>
      </c>
      <c r="Q572" s="143" t="e">
        <f>VLOOKUP(B:B,[9]all!$D:$F,3,0)</f>
        <v>#N/A</v>
      </c>
      <c r="R572" s="6">
        <v>571</v>
      </c>
    </row>
    <row r="573" spans="1:18" ht="15" customHeight="1" x14ac:dyDescent="0.25">
      <c r="A573" s="4"/>
      <c r="B573" s="5" t="s">
        <v>319</v>
      </c>
      <c r="C573" s="19" t="e">
        <f>VLOOKUP(B:B,[6]master!$L$1:$U$2065,10,0)</f>
        <v>#N/A</v>
      </c>
      <c r="D573" s="138">
        <v>44300</v>
      </c>
      <c r="E573" s="138"/>
      <c r="F573" s="129" t="s">
        <v>2597</v>
      </c>
      <c r="G573" s="129" t="s">
        <v>2598</v>
      </c>
      <c r="H573" s="129" t="s">
        <v>37</v>
      </c>
      <c r="I573" s="4" t="str">
        <f>VLOOKUP(H:H,[7]SUMMARY!B:C,2,0)</f>
        <v>KA</v>
      </c>
      <c r="J573" s="4" t="str">
        <f>VLOOKUP(K:K,[8]MODEL!$C$1:$F$65536,4,0)</f>
        <v>New Creta</v>
      </c>
      <c r="K573" s="129" t="s">
        <v>233</v>
      </c>
      <c r="L573" s="129" t="s">
        <v>20</v>
      </c>
      <c r="M573" s="129" t="s">
        <v>2599</v>
      </c>
      <c r="N573" s="145" t="e">
        <f>VLOOKUP(B:B,[8]master!$L$1:$AA$65535,16,0)</f>
        <v>#N/A</v>
      </c>
      <c r="O573" s="146" t="e">
        <f>VLOOKUP(F:F,'[7]T-RET'!A:B,2,0)</f>
        <v>#N/A</v>
      </c>
      <c r="P573" s="146" t="e">
        <f>VLOOKUP(B:B,[8]master!$L$1:$Y$65535,14,0)</f>
        <v>#N/A</v>
      </c>
      <c r="Q573" s="143" t="e">
        <f>VLOOKUP(B:B,[9]all!$D:$F,3,0)</f>
        <v>#N/A</v>
      </c>
      <c r="R573" s="6">
        <v>572</v>
      </c>
    </row>
    <row r="574" spans="1:18" ht="15" customHeight="1" x14ac:dyDescent="0.25">
      <c r="A574" s="4"/>
      <c r="B574" s="5" t="s">
        <v>319</v>
      </c>
      <c r="C574" s="19" t="e">
        <f>VLOOKUP(B:B,[6]master!$L$1:$U$2065,10,0)</f>
        <v>#N/A</v>
      </c>
      <c r="D574" s="138">
        <v>44300</v>
      </c>
      <c r="E574" s="138"/>
      <c r="F574" s="11" t="s">
        <v>2320</v>
      </c>
      <c r="G574" s="11" t="s">
        <v>2321</v>
      </c>
      <c r="H574" s="11" t="s">
        <v>32</v>
      </c>
      <c r="I574" s="4" t="str">
        <f>VLOOKUP(H:H,[7]SUMMARY!B:C,2,0)</f>
        <v>KA</v>
      </c>
      <c r="J574" s="4" t="str">
        <f>VLOOKUP(K:K,[8]MODEL!$C$1:$F$65536,4,0)</f>
        <v>AURA</v>
      </c>
      <c r="K574" s="11" t="s">
        <v>58</v>
      </c>
      <c r="L574" s="128" t="s">
        <v>20</v>
      </c>
      <c r="M574" s="129" t="s">
        <v>2585</v>
      </c>
      <c r="N574" s="145" t="e">
        <f>VLOOKUP(B:B,[8]master!$L$1:$AA$65535,16,0)</f>
        <v>#N/A</v>
      </c>
      <c r="O574" s="146" t="e">
        <f>VLOOKUP(F:F,'[7]T-RET'!A:B,2,0)</f>
        <v>#N/A</v>
      </c>
      <c r="P574" s="146" t="e">
        <f>VLOOKUP(B:B,[8]master!$L$1:$Y$65535,14,0)</f>
        <v>#N/A</v>
      </c>
      <c r="Q574" s="143" t="e">
        <f>VLOOKUP(B:B,[9]all!$D:$F,3,0)</f>
        <v>#N/A</v>
      </c>
      <c r="R574" s="6">
        <v>573</v>
      </c>
    </row>
    <row r="575" spans="1:18" ht="15" customHeight="1" x14ac:dyDescent="0.25">
      <c r="A575" s="4"/>
      <c r="B575" s="130" t="s">
        <v>2736</v>
      </c>
      <c r="C575" s="19" t="s">
        <v>2891</v>
      </c>
      <c r="D575" s="138">
        <v>44300</v>
      </c>
      <c r="E575" s="138">
        <v>44321</v>
      </c>
      <c r="F575" s="11" t="s">
        <v>2587</v>
      </c>
      <c r="G575" s="11" t="s">
        <v>2588</v>
      </c>
      <c r="H575" s="11" t="s">
        <v>132</v>
      </c>
      <c r="I575" s="4" t="str">
        <f>VLOOKUP(H:H,[7]SUMMARY!B:C,2,0)</f>
        <v>RL</v>
      </c>
      <c r="J575" s="4" t="str">
        <f>VLOOKUP(K:K,[8]MODEL!$C$1:$F$65536,4,0)</f>
        <v>NIOS</v>
      </c>
      <c r="K575" s="11" t="s">
        <v>155</v>
      </c>
      <c r="L575" s="11" t="s">
        <v>27</v>
      </c>
      <c r="M575" s="11" t="s">
        <v>2589</v>
      </c>
      <c r="N575" s="145" t="e">
        <f>VLOOKUP(B:B,[8]master!$L$1:$AA$65535,16,0)</f>
        <v>#N/A</v>
      </c>
      <c r="O575" s="146" t="e">
        <f>VLOOKUP(F:F,'[7]T-RET'!A:B,2,0)</f>
        <v>#N/A</v>
      </c>
      <c r="P575" s="146" t="e">
        <f>VLOOKUP(B:B,[8]master!$L$1:$Y$65535,14,0)</f>
        <v>#N/A</v>
      </c>
      <c r="Q575" s="143" t="e">
        <f>VLOOKUP(B:B,[9]all!$D:$F,3,0)</f>
        <v>#N/A</v>
      </c>
      <c r="R575" s="6">
        <v>574</v>
      </c>
    </row>
    <row r="576" spans="1:18" ht="15" customHeight="1" x14ac:dyDescent="0.25">
      <c r="A576" s="4"/>
      <c r="B576" s="131" t="s">
        <v>2737</v>
      </c>
      <c r="C576" s="19" t="str">
        <f>VLOOKUP(B:B,[6]master!$L$1:$U$2065,10,0)</f>
        <v>ALLOT</v>
      </c>
      <c r="D576" s="138">
        <v>44300</v>
      </c>
      <c r="E576" s="138">
        <v>44310</v>
      </c>
      <c r="F576" s="11" t="s">
        <v>2593</v>
      </c>
      <c r="G576" s="11" t="s">
        <v>2594</v>
      </c>
      <c r="H576" s="11" t="s">
        <v>725</v>
      </c>
      <c r="I576" s="4" t="str">
        <f>VLOOKUP(H:H,[7]SUMMARY!B:C,2,0)</f>
        <v>NB</v>
      </c>
      <c r="J576" s="4" t="str">
        <f>VLOOKUP(K:K,[8]MODEL!$C$1:$F$65536,4,0)</f>
        <v>NIOS</v>
      </c>
      <c r="K576" s="11" t="s">
        <v>420</v>
      </c>
      <c r="L576" s="11" t="s">
        <v>87</v>
      </c>
      <c r="M576" s="11" t="s">
        <v>2595</v>
      </c>
      <c r="N576" s="145">
        <f>VLOOKUP(B:B,[6]master!$L$1:$AA$2596,16,0)</f>
        <v>0</v>
      </c>
      <c r="O576" s="146">
        <f>VLOOKUP(F:F,'[7]T-RET'!A:B,2,0)</f>
        <v>44328</v>
      </c>
      <c r="P576" s="146" t="e">
        <f>VLOOKUP(B:B,[8]master!$L$1:$Y$65535,14,0)</f>
        <v>#N/A</v>
      </c>
      <c r="Q576" s="143" t="e">
        <f>VLOOKUP(B:B,[9]all!$D:$F,3,0)</f>
        <v>#N/A</v>
      </c>
      <c r="R576" s="6">
        <v>575</v>
      </c>
    </row>
    <row r="577" spans="1:18" ht="15" customHeight="1" x14ac:dyDescent="0.25">
      <c r="A577" s="4"/>
      <c r="B577" s="8" t="s">
        <v>2476</v>
      </c>
      <c r="C577" s="19" t="str">
        <f>VLOOKUP(B:B,[6]master!$L$1:$U$2065,10,0)</f>
        <v>CURRENT</v>
      </c>
      <c r="D577" s="138">
        <v>44300</v>
      </c>
      <c r="E577" s="138">
        <v>44300</v>
      </c>
      <c r="F577" s="11" t="s">
        <v>2590</v>
      </c>
      <c r="G577" s="11" t="s">
        <v>2591</v>
      </c>
      <c r="H577" s="11" t="s">
        <v>32</v>
      </c>
      <c r="I577" s="4" t="e">
        <f ca="1">I576VLOOKUP(H:H,[7]SUMMARY!B:C,2,0)</f>
        <v>#NAME?</v>
      </c>
      <c r="J577" s="4" t="str">
        <f>VLOOKUP(K:K,[8]MODEL!$C$1:$F$65536,4,0)</f>
        <v>New Creta</v>
      </c>
      <c r="K577" s="11" t="s">
        <v>19</v>
      </c>
      <c r="L577" s="11" t="s">
        <v>20</v>
      </c>
      <c r="M577" s="11" t="s">
        <v>2592</v>
      </c>
      <c r="N577" s="145">
        <f>VLOOKUP(B:B,[6]master!$L$1:$AA$2596,16,0)</f>
        <v>44328</v>
      </c>
      <c r="O577" s="146">
        <f>VLOOKUP(F:F,'[7]T-RET'!A:B,2,0)</f>
        <v>44300</v>
      </c>
      <c r="P577" s="146" t="e">
        <f>VLOOKUP(B:B,[8]master!$L$1:$Y$65535,14,0)</f>
        <v>#N/A</v>
      </c>
      <c r="Q577" s="143" t="e">
        <f>VLOOKUP(B:B,[9]all!$D:$F,3,0)</f>
        <v>#N/A</v>
      </c>
      <c r="R577" s="6">
        <v>576</v>
      </c>
    </row>
    <row r="578" spans="1:18" ht="15" customHeight="1" x14ac:dyDescent="0.25">
      <c r="A578" s="4"/>
      <c r="B578" s="5" t="s">
        <v>319</v>
      </c>
      <c r="C578" s="19" t="e">
        <f>VLOOKUP(B:B,[6]master!$L$1:$U$2065,10,0)</f>
        <v>#N/A</v>
      </c>
      <c r="D578" s="139">
        <v>44300</v>
      </c>
      <c r="E578" s="138"/>
      <c r="F578" s="129" t="s">
        <v>2600</v>
      </c>
      <c r="G578" s="129" t="s">
        <v>2601</v>
      </c>
      <c r="H578" s="129" t="s">
        <v>132</v>
      </c>
      <c r="I578" s="4" t="str">
        <f>VLOOKUP(H:H,[7]SUMMARY!B:C,2,0)</f>
        <v>RL</v>
      </c>
      <c r="J578" s="4" t="str">
        <f>VLOOKUP(K:K,[8]MODEL!$C$1:$F$65536,4,0)</f>
        <v>Verna</v>
      </c>
      <c r="K578" s="129" t="s">
        <v>1874</v>
      </c>
      <c r="L578" s="129" t="s">
        <v>11</v>
      </c>
      <c r="M578" s="129" t="s">
        <v>2602</v>
      </c>
      <c r="N578" s="145" t="e">
        <f>VLOOKUP(B:B,[8]master!$L$1:$AA$65535,16,0)</f>
        <v>#N/A</v>
      </c>
      <c r="O578" s="146" t="e">
        <f>VLOOKUP(F:F,'[7]T-RET'!A:B,2,0)</f>
        <v>#N/A</v>
      </c>
      <c r="P578" s="146" t="e">
        <f>VLOOKUP(B:B,[8]master!$L$1:$Y$65535,14,0)</f>
        <v>#N/A</v>
      </c>
      <c r="Q578" s="143" t="e">
        <f>VLOOKUP(B:B,[9]all!$D:$F,3,0)</f>
        <v>#N/A</v>
      </c>
      <c r="R578" s="6">
        <v>577</v>
      </c>
    </row>
    <row r="579" spans="1:18" ht="15" customHeight="1" x14ac:dyDescent="0.3">
      <c r="A579" s="4"/>
      <c r="B579" s="124" t="s">
        <v>319</v>
      </c>
      <c r="C579" s="19" t="e">
        <f>VLOOKUP(B:B,[6]master!$L$1:$U$2065,10,0)</f>
        <v>#N/A</v>
      </c>
      <c r="D579" s="139">
        <v>44301</v>
      </c>
      <c r="E579" s="138">
        <v>44329</v>
      </c>
      <c r="F579" s="129" t="s">
        <v>2603</v>
      </c>
      <c r="G579" s="129" t="s">
        <v>2604</v>
      </c>
      <c r="H579" s="129" t="s">
        <v>132</v>
      </c>
      <c r="I579" s="4" t="str">
        <f>VLOOKUP(H:H,[7]SUMMARY!B:C,2,0)</f>
        <v>RL</v>
      </c>
      <c r="J579" s="4" t="str">
        <f>VLOOKUP(K:K,[8]MODEL!$C$1:$F$65536,4,0)</f>
        <v>New Creta</v>
      </c>
      <c r="K579" s="129" t="s">
        <v>19</v>
      </c>
      <c r="L579" s="128" t="s">
        <v>20</v>
      </c>
      <c r="M579" s="129" t="s">
        <v>2605</v>
      </c>
      <c r="N579" s="145" t="e">
        <f>VLOOKUP(B:B,[8]master!$L$1:$AA$65535,16,0)</f>
        <v>#N/A</v>
      </c>
      <c r="O579" s="146" t="e">
        <f>VLOOKUP(F:F,'[7]T-RET'!A:B,2,0)</f>
        <v>#N/A</v>
      </c>
      <c r="P579" s="146" t="e">
        <f>VLOOKUP(B:B,[8]master!$L$1:$Y$65535,14,0)</f>
        <v>#N/A</v>
      </c>
      <c r="Q579" s="143" t="e">
        <f>VLOOKUP(B:B,[9]all!$D:$F,3,0)</f>
        <v>#N/A</v>
      </c>
      <c r="R579" s="6">
        <v>578</v>
      </c>
    </row>
    <row r="580" spans="1:18" ht="15" customHeight="1" x14ac:dyDescent="0.25">
      <c r="A580" s="4"/>
      <c r="B580" s="5" t="s">
        <v>319</v>
      </c>
      <c r="C580" s="19" t="e">
        <f>VLOOKUP(B:B,[6]master!$L$1:$U$2065,10,0)</f>
        <v>#N/A</v>
      </c>
      <c r="D580" s="139">
        <v>44301</v>
      </c>
      <c r="E580" s="138"/>
      <c r="F580" s="129" t="s">
        <v>2606</v>
      </c>
      <c r="G580" s="129" t="s">
        <v>2607</v>
      </c>
      <c r="H580" s="129" t="s">
        <v>82</v>
      </c>
      <c r="I580" s="4" t="str">
        <f>VLOOKUP(H:H,[7]SUMMARY!B:C,2,0)</f>
        <v>KA</v>
      </c>
      <c r="J580" s="4" t="str">
        <f>VLOOKUP(K:K,[8]MODEL!$C$1:$F$65536,4,0)</f>
        <v>New Creta</v>
      </c>
      <c r="K580" s="129" t="s">
        <v>138</v>
      </c>
      <c r="L580" s="129" t="s">
        <v>11</v>
      </c>
      <c r="M580" s="129" t="s">
        <v>2608</v>
      </c>
      <c r="N580" s="145" t="e">
        <f>VLOOKUP(B:B,[8]master!$L$1:$AA$65535,16,0)</f>
        <v>#N/A</v>
      </c>
      <c r="O580" s="146" t="e">
        <f>VLOOKUP(F:F,'[7]T-RET'!A:B,2,0)</f>
        <v>#N/A</v>
      </c>
      <c r="P580" s="146" t="e">
        <f>VLOOKUP(B:B,[8]master!$L$1:$Y$65535,14,0)</f>
        <v>#N/A</v>
      </c>
      <c r="Q580" s="143" t="e">
        <f>VLOOKUP(B:B,[9]all!$D:$F,3,0)</f>
        <v>#N/A</v>
      </c>
      <c r="R580" s="6">
        <v>579</v>
      </c>
    </row>
    <row r="581" spans="1:18" ht="15" customHeight="1" x14ac:dyDescent="0.25">
      <c r="A581" s="4"/>
      <c r="B581" s="83" t="s">
        <v>1883</v>
      </c>
      <c r="C581" s="19" t="e">
        <f>VLOOKUP(B:B,[6]master!$L$1:$U$2065,10,0)</f>
        <v>#N/A</v>
      </c>
      <c r="D581" s="139">
        <v>44302</v>
      </c>
      <c r="E581" s="139">
        <v>44327</v>
      </c>
      <c r="F581" s="129" t="s">
        <v>2609</v>
      </c>
      <c r="G581" s="129" t="s">
        <v>2610</v>
      </c>
      <c r="H581" s="129" t="s">
        <v>57</v>
      </c>
      <c r="I581" s="4" t="str">
        <f>VLOOKUP(H:H,[7]SUMMARY!B:C,2,0)</f>
        <v>NG</v>
      </c>
      <c r="J581" s="4" t="str">
        <f>VLOOKUP(K:K,[8]MODEL!$C$1:$F$65536,4,0)</f>
        <v>NIOS</v>
      </c>
      <c r="K581" s="129" t="s">
        <v>97</v>
      </c>
      <c r="L581" s="129" t="s">
        <v>52</v>
      </c>
      <c r="M581" s="129" t="s">
        <v>2611</v>
      </c>
      <c r="N581" s="145" t="e">
        <f>VLOOKUP(B:B,[6]master!$L$1:$AA$2596,16,0)</f>
        <v>#N/A</v>
      </c>
      <c r="O581" s="146" t="e">
        <f>VLOOKUP(F:F,'[7]T-RET'!A:B,2,0)</f>
        <v>#N/A</v>
      </c>
      <c r="P581" s="146" t="e">
        <f>VLOOKUP(B:B,[8]master!$L$1:$Y$65535,14,0)</f>
        <v>#N/A</v>
      </c>
      <c r="Q581" s="143" t="e">
        <f>VLOOKUP(B:B,[9]all!$D:$F,3,0)</f>
        <v>#N/A</v>
      </c>
      <c r="R581" s="6">
        <v>580</v>
      </c>
    </row>
    <row r="582" spans="1:18" ht="15" customHeight="1" x14ac:dyDescent="0.25">
      <c r="A582" s="4"/>
      <c r="B582" s="132" t="s">
        <v>2738</v>
      </c>
      <c r="C582" s="19" t="str">
        <f>VLOOKUP(B:B,[6]master!$L$1:$U$2065,10,0)</f>
        <v>ALLOT</v>
      </c>
      <c r="D582" s="139">
        <v>44302</v>
      </c>
      <c r="E582" s="138">
        <v>44327</v>
      </c>
      <c r="F582" s="129" t="s">
        <v>2612</v>
      </c>
      <c r="G582" s="129" t="s">
        <v>2613</v>
      </c>
      <c r="H582" s="129" t="s">
        <v>57</v>
      </c>
      <c r="I582" s="4" t="str">
        <f>VLOOKUP(H:H,[7]SUMMARY!B:C,2,0)</f>
        <v>NG</v>
      </c>
      <c r="J582" s="4" t="str">
        <f>VLOOKUP(K:K,[8]MODEL!$C$1:$F$65536,4,0)</f>
        <v>Venue</v>
      </c>
      <c r="K582" s="129" t="s">
        <v>166</v>
      </c>
      <c r="L582" s="129" t="s">
        <v>20</v>
      </c>
      <c r="M582" s="129" t="s">
        <v>2614</v>
      </c>
      <c r="N582" s="145" t="e">
        <f>VLOOKUP(B:B,[8]master!$L$1:$AA$65535,16,0)</f>
        <v>#N/A</v>
      </c>
      <c r="O582" s="146" t="e">
        <f>VLOOKUP(F:F,'[7]T-RET'!A:B,2,0)</f>
        <v>#N/A</v>
      </c>
      <c r="P582" s="146" t="e">
        <f>VLOOKUP(B:B,[8]master!$L$1:$Y$65535,14,0)</f>
        <v>#N/A</v>
      </c>
      <c r="Q582" s="143" t="e">
        <f>VLOOKUP(B:B,[9]all!$D:$F,3,0)</f>
        <v>#N/A</v>
      </c>
      <c r="R582" s="6">
        <v>581</v>
      </c>
    </row>
    <row r="583" spans="1:18" ht="15" customHeight="1" x14ac:dyDescent="0.25">
      <c r="A583" s="4"/>
      <c r="B583" s="5" t="s">
        <v>319</v>
      </c>
      <c r="C583" s="19" t="e">
        <f>VLOOKUP(B:B,[6]master!$L$1:$U$2065,10,0)</f>
        <v>#N/A</v>
      </c>
      <c r="D583" s="139">
        <v>44302</v>
      </c>
      <c r="E583" s="138"/>
      <c r="F583" s="129" t="s">
        <v>2615</v>
      </c>
      <c r="G583" s="129" t="s">
        <v>2616</v>
      </c>
      <c r="H583" s="129" t="s">
        <v>32</v>
      </c>
      <c r="I583" s="4" t="str">
        <f>VLOOKUP(H:H,[7]SUMMARY!B:C,2,0)</f>
        <v>KA</v>
      </c>
      <c r="J583" s="4" t="str">
        <f>VLOOKUP(K:K,[8]MODEL!$C$1:$F$65536,4,0)</f>
        <v>New Creta</v>
      </c>
      <c r="K583" s="129" t="s">
        <v>223</v>
      </c>
      <c r="L583" s="129" t="s">
        <v>20</v>
      </c>
      <c r="M583" s="129" t="s">
        <v>2617</v>
      </c>
      <c r="N583" s="145" t="e">
        <f>VLOOKUP(B:B,[8]master!$L$1:$AA$65535,16,0)</f>
        <v>#N/A</v>
      </c>
      <c r="O583" s="146" t="e">
        <f>VLOOKUP(F:F,'[7]T-RET'!A:B,2,0)</f>
        <v>#N/A</v>
      </c>
      <c r="P583" s="146" t="e">
        <f>VLOOKUP(B:B,[8]master!$L$1:$Y$65535,14,0)</f>
        <v>#N/A</v>
      </c>
      <c r="Q583" s="143" t="e">
        <f>VLOOKUP(B:B,[9]all!$D:$F,3,0)</f>
        <v>#N/A</v>
      </c>
      <c r="R583" s="6">
        <v>582</v>
      </c>
    </row>
    <row r="584" spans="1:18" ht="15" customHeight="1" x14ac:dyDescent="0.25">
      <c r="A584" s="4"/>
      <c r="B584" s="126" t="s">
        <v>2739</v>
      </c>
      <c r="C584" s="19" t="str">
        <f>VLOOKUP(B:B,[6]master!$L$1:$U$2065,10,0)</f>
        <v>ALLOT</v>
      </c>
      <c r="D584" s="139">
        <v>44305</v>
      </c>
      <c r="E584" s="138">
        <v>44307</v>
      </c>
      <c r="F584" s="11" t="s">
        <v>2618</v>
      </c>
      <c r="G584" s="129"/>
      <c r="H584" s="129" t="s">
        <v>188</v>
      </c>
      <c r="I584" s="4">
        <f>VLOOKUP(H:H,[7]SUMMARY!B:C,2,0)</f>
        <v>0</v>
      </c>
      <c r="J584" s="4" t="str">
        <f>VLOOKUP(K:K,[8]MODEL!$C$1:$F$65536,4,0)</f>
        <v>Elantra</v>
      </c>
      <c r="K584" s="126" t="s">
        <v>2619</v>
      </c>
      <c r="L584" s="126" t="s">
        <v>20</v>
      </c>
      <c r="M584" s="129"/>
      <c r="N584" s="145">
        <f>VLOOKUP(B:B,[6]master!$L$1:$AA$2596,16,0)</f>
        <v>0</v>
      </c>
      <c r="O584" s="146" t="e">
        <f>VLOOKUP(F:F,'[7]T-RET'!A:B,2,0)</f>
        <v>#N/A</v>
      </c>
      <c r="P584" s="146" t="e">
        <f>VLOOKUP(B:B,[8]master!$L$1:$Y$65535,14,0)</f>
        <v>#N/A</v>
      </c>
      <c r="Q584" s="143" t="e">
        <f>VLOOKUP(B:B,[9]all!$D:$F,3,0)</f>
        <v>#N/A</v>
      </c>
      <c r="R584" s="6">
        <v>583</v>
      </c>
    </row>
    <row r="585" spans="1:18" ht="15" customHeight="1" x14ac:dyDescent="0.25">
      <c r="A585" s="4"/>
      <c r="B585" s="122" t="s">
        <v>2740</v>
      </c>
      <c r="C585" s="19" t="s">
        <v>2891</v>
      </c>
      <c r="D585" s="140">
        <v>44307</v>
      </c>
      <c r="E585" s="138">
        <v>44336</v>
      </c>
      <c r="F585" s="122" t="s">
        <v>2620</v>
      </c>
      <c r="G585" s="129" t="s">
        <v>2621</v>
      </c>
      <c r="H585" s="129" t="s">
        <v>32</v>
      </c>
      <c r="I585" s="4" t="str">
        <f>VLOOKUP(H:H,[7]SUMMARY!B:C,2,0)</f>
        <v>KA</v>
      </c>
      <c r="J585" s="4" t="str">
        <f>VLOOKUP(K:K,[8]MODEL!$C$1:$F$65536,4,0)</f>
        <v>New Creta</v>
      </c>
      <c r="K585" s="129" t="s">
        <v>340</v>
      </c>
      <c r="L585" s="129" t="s">
        <v>20</v>
      </c>
      <c r="M585" s="129" t="s">
        <v>2622</v>
      </c>
      <c r="N585" s="145" t="e">
        <f>VLOOKUP(B:B,[8]master!$L$1:$AA$65535,16,0)</f>
        <v>#N/A</v>
      </c>
      <c r="O585" s="146" t="e">
        <f>VLOOKUP(F:F,'[7]T-RET'!A:B,2,0)</f>
        <v>#N/A</v>
      </c>
      <c r="P585" s="146" t="e">
        <f>VLOOKUP(B:B,[8]master!$L$1:$Y$65535,14,0)</f>
        <v>#N/A</v>
      </c>
      <c r="Q585" s="143" t="e">
        <f>VLOOKUP(B:B,[9]all!$D:$F,3,0)</f>
        <v>#N/A</v>
      </c>
      <c r="R585" s="6">
        <v>584</v>
      </c>
    </row>
    <row r="586" spans="1:18" ht="15" customHeight="1" x14ac:dyDescent="0.25">
      <c r="A586" s="4"/>
      <c r="B586" s="129" t="s">
        <v>2741</v>
      </c>
      <c r="C586" s="19" t="str">
        <f>VLOOKUP(B:B,[6]master!$L$1:$U$2065,10,0)</f>
        <v>ALLOT</v>
      </c>
      <c r="D586" s="140">
        <v>44308</v>
      </c>
      <c r="E586" s="138">
        <v>44327</v>
      </c>
      <c r="F586" s="129" t="s">
        <v>2623</v>
      </c>
      <c r="G586" s="129" t="s">
        <v>2624</v>
      </c>
      <c r="H586" s="129" t="s">
        <v>64</v>
      </c>
      <c r="I586" s="4" t="str">
        <f>VLOOKUP(H:H,[7]SUMMARY!B:C,2,0)</f>
        <v>RL</v>
      </c>
      <c r="J586" s="4" t="str">
        <f>VLOOKUP(K:K,[8]MODEL!$C$1:$F$65536,4,0)</f>
        <v>NIOS</v>
      </c>
      <c r="K586" s="129" t="s">
        <v>420</v>
      </c>
      <c r="L586" s="129" t="s">
        <v>20</v>
      </c>
      <c r="M586" s="129" t="s">
        <v>2625</v>
      </c>
      <c r="N586" s="145">
        <f>VLOOKUP(B:B,[6]master!$L$1:$AA$2596,16,0)</f>
        <v>0</v>
      </c>
      <c r="O586" s="146" t="e">
        <f>VLOOKUP(F:F,'[7]T-RET'!A:B,2,0)</f>
        <v>#N/A</v>
      </c>
      <c r="P586" s="146" t="e">
        <f>VLOOKUP(B:B,[8]master!$L$1:$Y$65535,14,0)</f>
        <v>#N/A</v>
      </c>
      <c r="Q586" s="143" t="e">
        <f>VLOOKUP(B:B,[9]all!$D:$F,3,0)</f>
        <v>#N/A</v>
      </c>
      <c r="R586" s="6">
        <v>585</v>
      </c>
    </row>
    <row r="587" spans="1:18" ht="15" customHeight="1" x14ac:dyDescent="0.25">
      <c r="A587" s="4"/>
      <c r="B587" s="5" t="s">
        <v>319</v>
      </c>
      <c r="C587" s="19" t="e">
        <f>VLOOKUP(B:B,[6]master!$L$1:$U$2065,10,0)</f>
        <v>#N/A</v>
      </c>
      <c r="D587" s="139">
        <v>44308</v>
      </c>
      <c r="E587" s="138"/>
      <c r="F587" s="129" t="s">
        <v>2626</v>
      </c>
      <c r="G587" s="129" t="s">
        <v>2627</v>
      </c>
      <c r="H587" s="129" t="s">
        <v>725</v>
      </c>
      <c r="I587" s="4" t="str">
        <f>VLOOKUP(H:H,[7]SUMMARY!B:C,2,0)</f>
        <v>NB</v>
      </c>
      <c r="J587" s="4" t="str">
        <f>VLOOKUP(K:K,[8]MODEL!$C$1:$F$65536,4,0)</f>
        <v>AURA</v>
      </c>
      <c r="K587" s="129" t="s">
        <v>58</v>
      </c>
      <c r="L587" s="129" t="s">
        <v>20</v>
      </c>
      <c r="M587" s="129" t="s">
        <v>2628</v>
      </c>
      <c r="N587" s="145" t="e">
        <f>VLOOKUP(B:B,[8]master!$L$1:$AA$65535,16,0)</f>
        <v>#N/A</v>
      </c>
      <c r="O587" s="146" t="e">
        <f>VLOOKUP(F:F,'[7]T-RET'!A:B,2,0)</f>
        <v>#N/A</v>
      </c>
      <c r="P587" s="146" t="e">
        <f>VLOOKUP(B:B,[8]master!$L$1:$Y$65535,14,0)</f>
        <v>#N/A</v>
      </c>
      <c r="Q587" s="143" t="e">
        <f>VLOOKUP(B:B,[9]all!$D:$F,3,0)</f>
        <v>#N/A</v>
      </c>
      <c r="R587" s="6">
        <v>586</v>
      </c>
    </row>
    <row r="588" spans="1:18" ht="15" customHeight="1" x14ac:dyDescent="0.25">
      <c r="A588" s="4" t="s">
        <v>1581</v>
      </c>
      <c r="B588" s="133" t="s">
        <v>630</v>
      </c>
      <c r="C588" s="19" t="s">
        <v>630</v>
      </c>
      <c r="D588" s="139">
        <v>44309</v>
      </c>
      <c r="E588" s="138">
        <v>44336</v>
      </c>
      <c r="F588" s="129" t="s">
        <v>2629</v>
      </c>
      <c r="G588" s="129" t="s">
        <v>2630</v>
      </c>
      <c r="H588" s="129" t="s">
        <v>50</v>
      </c>
      <c r="I588" s="4" t="str">
        <f>VLOOKUP(H:H,[7]SUMMARY!B:C,2,0)</f>
        <v>ML</v>
      </c>
      <c r="J588" s="4" t="str">
        <f>VLOOKUP(K:K,[8]MODEL!$C$1:$F$65536,4,0)</f>
        <v>AURA</v>
      </c>
      <c r="K588" s="129" t="s">
        <v>58</v>
      </c>
      <c r="L588" s="129" t="s">
        <v>59</v>
      </c>
      <c r="M588" s="129" t="s">
        <v>2631</v>
      </c>
      <c r="N588" s="145" t="s">
        <v>630</v>
      </c>
      <c r="O588" s="146" t="s">
        <v>630</v>
      </c>
      <c r="P588" s="146" t="s">
        <v>630</v>
      </c>
      <c r="Q588" s="143" t="s">
        <v>630</v>
      </c>
      <c r="R588" s="6">
        <v>587</v>
      </c>
    </row>
    <row r="589" spans="1:18" ht="15" customHeight="1" x14ac:dyDescent="0.25">
      <c r="A589" s="4"/>
      <c r="B589" s="5" t="s">
        <v>319</v>
      </c>
      <c r="C589" s="19" t="e">
        <f>VLOOKUP(B:B,[6]master!$L$1:$U$2065,10,0)</f>
        <v>#N/A</v>
      </c>
      <c r="D589" s="139">
        <v>44312</v>
      </c>
      <c r="E589" s="138"/>
      <c r="F589" s="129" t="s">
        <v>2632</v>
      </c>
      <c r="G589" s="129" t="s">
        <v>2633</v>
      </c>
      <c r="H589" s="129" t="s">
        <v>175</v>
      </c>
      <c r="I589" s="4" t="str">
        <f>VLOOKUP(H:H,[7]SUMMARY!B:C,2,0)</f>
        <v>NG</v>
      </c>
      <c r="J589" s="4" t="str">
        <f>VLOOKUP(K:K,[8]MODEL!$C$1:$F$65536,4,0)</f>
        <v>NIOS</v>
      </c>
      <c r="K589" s="129" t="s">
        <v>51</v>
      </c>
      <c r="L589" s="129" t="s">
        <v>20</v>
      </c>
      <c r="M589" s="129" t="s">
        <v>2634</v>
      </c>
      <c r="N589" s="145" t="e">
        <f>VLOOKUP(B:B,[8]master!$L$1:$AA$65535,16,0)</f>
        <v>#N/A</v>
      </c>
      <c r="O589" s="146" t="e">
        <f>VLOOKUP(F:F,'[7]T-RET'!A:B,2,0)</f>
        <v>#N/A</v>
      </c>
      <c r="P589" s="146" t="e">
        <f>VLOOKUP(B:B,[8]master!$L$1:$Y$65535,14,0)</f>
        <v>#N/A</v>
      </c>
      <c r="Q589" s="143" t="e">
        <f>VLOOKUP(B:B,[9]all!$D:$F,3,0)</f>
        <v>#N/A</v>
      </c>
      <c r="R589" s="6">
        <v>588</v>
      </c>
    </row>
    <row r="590" spans="1:18" ht="15" customHeight="1" x14ac:dyDescent="0.25">
      <c r="A590" s="4"/>
      <c r="B590" s="5" t="s">
        <v>319</v>
      </c>
      <c r="C590" s="19" t="e">
        <f>VLOOKUP(B:B,[6]master!$L$1:$U$2065,10,0)</f>
        <v>#N/A</v>
      </c>
      <c r="D590" s="139">
        <v>44312</v>
      </c>
      <c r="E590" s="138"/>
      <c r="F590" s="129" t="s">
        <v>2635</v>
      </c>
      <c r="G590" s="129" t="s">
        <v>2636</v>
      </c>
      <c r="H590" s="129" t="s">
        <v>32</v>
      </c>
      <c r="I590" s="4" t="str">
        <f>VLOOKUP(H:H,[7]SUMMARY!B:C,2,0)</f>
        <v>KA</v>
      </c>
      <c r="J590" s="4" t="str">
        <f>VLOOKUP(K:K,[8]MODEL!$C$1:$F$65536,4,0)</f>
        <v>NIOS</v>
      </c>
      <c r="K590" s="129" t="s">
        <v>51</v>
      </c>
      <c r="L590" s="129" t="s">
        <v>20</v>
      </c>
      <c r="M590" s="129" t="s">
        <v>2637</v>
      </c>
      <c r="N590" s="145" t="e">
        <f>VLOOKUP(B:B,[8]master!$L$1:$AA$65535,16,0)</f>
        <v>#N/A</v>
      </c>
      <c r="O590" s="146" t="e">
        <f>VLOOKUP(F:F,'[7]T-RET'!A:B,2,0)</f>
        <v>#N/A</v>
      </c>
      <c r="P590" s="146" t="e">
        <f>VLOOKUP(B:B,[8]master!$L$1:$Y$65535,14,0)</f>
        <v>#N/A</v>
      </c>
      <c r="Q590" s="143" t="e">
        <f>VLOOKUP(B:B,[9]all!$D:$F,3,0)</f>
        <v>#N/A</v>
      </c>
      <c r="R590" s="6">
        <v>589</v>
      </c>
    </row>
    <row r="591" spans="1:18" ht="15" customHeight="1" x14ac:dyDescent="0.25">
      <c r="A591" s="4"/>
      <c r="B591" s="8" t="s">
        <v>2742</v>
      </c>
      <c r="C591" s="19" t="str">
        <f>VLOOKUP(B:B,[6]master!$L$1:$U$2065,10,0)</f>
        <v>CURRENT</v>
      </c>
      <c r="D591" s="139">
        <v>44313</v>
      </c>
      <c r="E591" s="138">
        <v>44314</v>
      </c>
      <c r="F591" s="129" t="s">
        <v>2638</v>
      </c>
      <c r="G591" s="129" t="s">
        <v>2639</v>
      </c>
      <c r="H591" s="129" t="s">
        <v>127</v>
      </c>
      <c r="I591" s="4" t="str">
        <f>VLOOKUP(H:H,[7]SUMMARY!B:C,2,0)</f>
        <v>AK</v>
      </c>
      <c r="J591" s="4" t="str">
        <f>VLOOKUP(K:K,[8]MODEL!$C$1:$F$65536,4,0)</f>
        <v>New Creta</v>
      </c>
      <c r="K591" s="129" t="s">
        <v>26</v>
      </c>
      <c r="L591" s="129" t="s">
        <v>20</v>
      </c>
      <c r="M591" s="129" t="s">
        <v>2640</v>
      </c>
      <c r="N591" s="145" t="e">
        <f>VLOOKUP(B:B,[8]master!$L$1:$AA$65535,16,0)</f>
        <v>#REF!</v>
      </c>
      <c r="O591" s="146" t="e">
        <f>VLOOKUP(F:F,'[7]T-RET'!A:B,2,0)</f>
        <v>#N/A</v>
      </c>
      <c r="P591" s="146" t="e">
        <f>VLOOKUP(B:B,[8]master!$L$1:$Y$65535,14,0)</f>
        <v>#N/A</v>
      </c>
      <c r="Q591" s="143" t="e">
        <f>VLOOKUP(B:B,[9]all!$D:$F,3,0)</f>
        <v>#N/A</v>
      </c>
      <c r="R591" s="6">
        <v>590</v>
      </c>
    </row>
    <row r="592" spans="1:18" ht="15" customHeight="1" x14ac:dyDescent="0.25">
      <c r="A592" s="4"/>
      <c r="B592" s="5" t="s">
        <v>319</v>
      </c>
      <c r="C592" s="19" t="e">
        <f>VLOOKUP(B:B,[6]master!$L$1:$U$2065,10,0)</f>
        <v>#N/A</v>
      </c>
      <c r="D592" s="139">
        <v>44315</v>
      </c>
      <c r="E592" s="138"/>
      <c r="F592" s="129" t="s">
        <v>2641</v>
      </c>
      <c r="G592" s="129" t="s">
        <v>2642</v>
      </c>
      <c r="H592" s="129" t="s">
        <v>32</v>
      </c>
      <c r="I592" s="4" t="str">
        <f>VLOOKUP(H:H,[7]SUMMARY!B:C,2,0)</f>
        <v>KA</v>
      </c>
      <c r="J592" s="4" t="str">
        <f>VLOOKUP(K:K,[8]MODEL!$C$1:$F$65536,4,0)</f>
        <v>New Creta</v>
      </c>
      <c r="K592" s="129" t="s">
        <v>223</v>
      </c>
      <c r="L592" s="129" t="s">
        <v>20</v>
      </c>
      <c r="M592" s="129" t="s">
        <v>2643</v>
      </c>
      <c r="N592" s="145" t="e">
        <f>VLOOKUP(B:B,[8]master!$L$1:$AA$65535,16,0)</f>
        <v>#N/A</v>
      </c>
      <c r="O592" s="146" t="e">
        <f>VLOOKUP(F:F,'[7]T-RET'!A:B,2,0)</f>
        <v>#N/A</v>
      </c>
      <c r="P592" s="146" t="e">
        <f>VLOOKUP(B:B,[8]master!$L$1:$Y$65535,14,0)</f>
        <v>#N/A</v>
      </c>
      <c r="Q592" s="143" t="e">
        <f>VLOOKUP(B:B,[9]all!$D:$F,3,0)</f>
        <v>#N/A</v>
      </c>
      <c r="R592" s="6">
        <v>591</v>
      </c>
    </row>
    <row r="593" spans="1:18" ht="15" customHeight="1" x14ac:dyDescent="0.25">
      <c r="A593" s="4"/>
      <c r="B593" s="5" t="s">
        <v>319</v>
      </c>
      <c r="C593" s="19" t="e">
        <f>VLOOKUP(B:B,[6]master!$L$1:$U$2065,10,0)</f>
        <v>#N/A</v>
      </c>
      <c r="D593" s="140">
        <v>44316</v>
      </c>
      <c r="E593" s="138"/>
      <c r="F593" s="129" t="s">
        <v>2644</v>
      </c>
      <c r="G593" s="129" t="s">
        <v>2645</v>
      </c>
      <c r="H593" s="129" t="s">
        <v>132</v>
      </c>
      <c r="I593" s="4" t="str">
        <f>VLOOKUP(H:H,[7]SUMMARY!B:C,2,0)</f>
        <v>RL</v>
      </c>
      <c r="J593" s="4" t="str">
        <f>VLOOKUP(K:K,[8]MODEL!$C$1:$F$65536,4,0)</f>
        <v>SANTRO</v>
      </c>
      <c r="K593" s="11" t="s">
        <v>269</v>
      </c>
      <c r="L593" s="129" t="s">
        <v>27</v>
      </c>
      <c r="M593" s="129" t="s">
        <v>2646</v>
      </c>
      <c r="N593" s="145" t="e">
        <f>VLOOKUP(B:B,[8]master!$L$1:$AA$65535,16,0)</f>
        <v>#N/A</v>
      </c>
      <c r="O593" s="146" t="e">
        <f>VLOOKUP(F:F,'[7]T-RET'!A:B,2,0)</f>
        <v>#N/A</v>
      </c>
      <c r="P593" s="146" t="e">
        <f>VLOOKUP(B:B,[8]master!$L$1:$Y$65535,14,0)</f>
        <v>#N/A</v>
      </c>
      <c r="Q593" s="143" t="e">
        <f>VLOOKUP(B:B,[9]all!$D:$F,3,0)</f>
        <v>#N/A</v>
      </c>
      <c r="R593" s="6">
        <v>592</v>
      </c>
    </row>
    <row r="594" spans="1:18" ht="15" customHeight="1" x14ac:dyDescent="0.25">
      <c r="A594" s="4" t="s">
        <v>2892</v>
      </c>
      <c r="B594" s="88" t="s">
        <v>2743</v>
      </c>
      <c r="C594" s="19" t="str">
        <f>VLOOKUP(B:B,[6]master!$L$1:$U$2065,10,0)</f>
        <v>ALLOT</v>
      </c>
      <c r="D594" s="140">
        <v>44317</v>
      </c>
      <c r="E594" s="140">
        <v>44317</v>
      </c>
      <c r="F594" s="129" t="s">
        <v>2647</v>
      </c>
      <c r="G594" s="129" t="s">
        <v>2648</v>
      </c>
      <c r="H594" s="129" t="s">
        <v>50</v>
      </c>
      <c r="I594" s="4" t="str">
        <f>VLOOKUP(H:H,[7]SUMMARY!B:C,2,0)</f>
        <v>ML</v>
      </c>
      <c r="J594" s="4" t="str">
        <f>VLOOKUP(K:K,[8]MODEL!$C$1:$F$65536,4,0)</f>
        <v>All New i20</v>
      </c>
      <c r="K594" s="129" t="s">
        <v>475</v>
      </c>
      <c r="L594" s="129" t="s">
        <v>20</v>
      </c>
      <c r="M594" s="129" t="s">
        <v>2649</v>
      </c>
      <c r="N594" s="145" t="e">
        <f>VLOOKUP(B:B,[8]master!$L$1:$AA$65535,16,0)</f>
        <v>#REF!</v>
      </c>
      <c r="O594" s="146" t="e">
        <f>VLOOKUP(F:F,'[7]T-RET'!A:B,2,0)</f>
        <v>#N/A</v>
      </c>
      <c r="P594" s="146" t="e">
        <f>VLOOKUP(B:B,[8]master!$L$1:$Y$65535,14,0)</f>
        <v>#N/A</v>
      </c>
      <c r="Q594" s="143" t="e">
        <f>VLOOKUP(B:B,[9]all!$D:$F,3,0)</f>
        <v>#N/A</v>
      </c>
      <c r="R594" s="6">
        <v>593</v>
      </c>
    </row>
    <row r="595" spans="1:18" ht="15" customHeight="1" x14ac:dyDescent="0.25">
      <c r="A595" s="4" t="s">
        <v>2892</v>
      </c>
      <c r="B595" s="5" t="s">
        <v>319</v>
      </c>
      <c r="C595" s="19" t="e">
        <f>VLOOKUP(B:B,[6]master!$L$1:$U$2065,10,0)</f>
        <v>#N/A</v>
      </c>
      <c r="D595" s="140">
        <v>44317</v>
      </c>
      <c r="E595" s="138"/>
      <c r="F595" s="129" t="s">
        <v>2650</v>
      </c>
      <c r="G595" s="129" t="s">
        <v>2651</v>
      </c>
      <c r="H595" s="129" t="s">
        <v>725</v>
      </c>
      <c r="I595" s="4" t="str">
        <f>VLOOKUP(H:H,[7]SUMMARY!B:C,2,0)</f>
        <v>NB</v>
      </c>
      <c r="J595" s="4" t="str">
        <f>VLOOKUP(K:K,[8]MODEL!$C$1:$F$65536,4,0)</f>
        <v>NIOS</v>
      </c>
      <c r="K595" s="129" t="s">
        <v>51</v>
      </c>
      <c r="L595" s="129" t="s">
        <v>20</v>
      </c>
      <c r="M595" s="129" t="s">
        <v>2652</v>
      </c>
      <c r="N595" s="145" t="e">
        <f>VLOOKUP(B:B,[8]master!$L$1:$AA$65535,16,0)</f>
        <v>#N/A</v>
      </c>
      <c r="O595" s="146" t="e">
        <f>VLOOKUP(F:F,'[7]T-RET'!A:B,2,0)</f>
        <v>#N/A</v>
      </c>
      <c r="P595" s="146" t="e">
        <f>VLOOKUP(B:B,[8]master!$L$1:$Y$65535,14,0)</f>
        <v>#N/A</v>
      </c>
      <c r="Q595" s="143" t="e">
        <f>VLOOKUP(B:B,[9]all!$D:$F,3,0)</f>
        <v>#N/A</v>
      </c>
      <c r="R595" s="6">
        <v>594</v>
      </c>
    </row>
    <row r="596" spans="1:18" ht="15" customHeight="1" x14ac:dyDescent="0.25">
      <c r="A596" s="4" t="s">
        <v>2892</v>
      </c>
      <c r="B596" s="129" t="s">
        <v>2744</v>
      </c>
      <c r="C596" s="19" t="str">
        <f>VLOOKUP(B:B,[6]master!$L$1:$U$2065,10,0)</f>
        <v>ALLOT</v>
      </c>
      <c r="D596" s="140">
        <v>44318</v>
      </c>
      <c r="E596" s="138">
        <v>44327</v>
      </c>
      <c r="F596" s="129" t="s">
        <v>2653</v>
      </c>
      <c r="G596" s="129" t="s">
        <v>770</v>
      </c>
      <c r="H596" s="129" t="s">
        <v>25</v>
      </c>
      <c r="I596" s="4" t="str">
        <f>VLOOKUP(H:H,[7]SUMMARY!B:C,2,0)</f>
        <v>ML</v>
      </c>
      <c r="J596" s="4" t="str">
        <f>VLOOKUP(K:K,[8]MODEL!$C$1:$F$65536,4,0)</f>
        <v>Venue</v>
      </c>
      <c r="K596" s="129" t="s">
        <v>166</v>
      </c>
      <c r="L596" s="129" t="s">
        <v>27</v>
      </c>
      <c r="M596" s="129" t="s">
        <v>2654</v>
      </c>
      <c r="N596" s="145" t="e">
        <f>VLOOKUP(B:B,[8]master!$L$1:$AA$65535,16,0)</f>
        <v>#N/A</v>
      </c>
      <c r="O596" s="146" t="e">
        <f>VLOOKUP(F:F,'[7]T-RET'!A:B,2,0)</f>
        <v>#N/A</v>
      </c>
      <c r="P596" s="146" t="e">
        <f>VLOOKUP(B:B,[8]master!$L$1:$Y$65535,14,0)</f>
        <v>#N/A</v>
      </c>
      <c r="Q596" s="143" t="e">
        <f>VLOOKUP(B:B,[9]all!$D:$F,3,0)</f>
        <v>#N/A</v>
      </c>
      <c r="R596" s="6">
        <v>595</v>
      </c>
    </row>
    <row r="597" spans="1:18" ht="15" customHeight="1" x14ac:dyDescent="0.25">
      <c r="A597" s="4" t="s">
        <v>2892</v>
      </c>
      <c r="B597" s="5" t="s">
        <v>319</v>
      </c>
      <c r="C597" s="19" t="e">
        <f>VLOOKUP(B:B,[6]master!$L$1:$U$2065,10,0)</f>
        <v>#N/A</v>
      </c>
      <c r="D597" s="140">
        <v>44318</v>
      </c>
      <c r="E597" s="138"/>
      <c r="F597" s="129" t="s">
        <v>2655</v>
      </c>
      <c r="G597" s="129" t="s">
        <v>2656</v>
      </c>
      <c r="H597" s="129" t="s">
        <v>232</v>
      </c>
      <c r="I597" s="4" t="str">
        <f>VLOOKUP(H:H,[7]SUMMARY!B:C,2,0)</f>
        <v>NG</v>
      </c>
      <c r="J597" s="4" t="str">
        <f>VLOOKUP(K:K,[8]MODEL!$C$1:$F$65536,4,0)</f>
        <v>AURA</v>
      </c>
      <c r="K597" s="129" t="s">
        <v>58</v>
      </c>
      <c r="L597" s="129" t="s">
        <v>20</v>
      </c>
      <c r="M597" s="129" t="s">
        <v>2657</v>
      </c>
      <c r="N597" s="145" t="e">
        <f>VLOOKUP(B:B,[8]master!$L$1:$AA$65535,16,0)</f>
        <v>#N/A</v>
      </c>
      <c r="O597" s="146" t="e">
        <f>VLOOKUP(F:F,'[7]T-RET'!A:B,2,0)</f>
        <v>#N/A</v>
      </c>
      <c r="P597" s="146" t="e">
        <f>VLOOKUP(B:B,[8]master!$L$1:$Y$65535,14,0)</f>
        <v>#N/A</v>
      </c>
      <c r="Q597" s="143" t="e">
        <f>VLOOKUP(B:B,[9]all!$D:$F,3,0)</f>
        <v>#N/A</v>
      </c>
      <c r="R597" s="6">
        <v>596</v>
      </c>
    </row>
    <row r="598" spans="1:18" ht="15" customHeight="1" x14ac:dyDescent="0.25">
      <c r="A598" s="4" t="s">
        <v>2892</v>
      </c>
      <c r="B598" s="5" t="s">
        <v>319</v>
      </c>
      <c r="C598" s="19" t="e">
        <f>VLOOKUP(B:B,[6]master!$L$1:$U$2065,10,0)</f>
        <v>#N/A</v>
      </c>
      <c r="D598" s="140">
        <v>44318</v>
      </c>
      <c r="E598" s="138"/>
      <c r="F598" s="129" t="s">
        <v>2658</v>
      </c>
      <c r="G598" s="129" t="s">
        <v>2659</v>
      </c>
      <c r="H598" s="129" t="s">
        <v>50</v>
      </c>
      <c r="I598" s="4" t="str">
        <f>VLOOKUP(H:H,[7]SUMMARY!B:C,2,0)</f>
        <v>ML</v>
      </c>
      <c r="J598" s="4" t="str">
        <f>VLOOKUP(K:K,[8]MODEL!$C$1:$F$65536,4,0)</f>
        <v>New Creta</v>
      </c>
      <c r="K598" s="129" t="s">
        <v>391</v>
      </c>
      <c r="L598" s="129" t="s">
        <v>87</v>
      </c>
      <c r="M598" s="129" t="s">
        <v>2660</v>
      </c>
      <c r="N598" s="145" t="e">
        <f>VLOOKUP(B:B,[8]master!$L$1:$AA$65535,16,0)</f>
        <v>#N/A</v>
      </c>
      <c r="O598" s="146" t="e">
        <f>VLOOKUP(F:F,'[7]T-RET'!A:B,2,0)</f>
        <v>#N/A</v>
      </c>
      <c r="P598" s="146" t="e">
        <f>VLOOKUP(B:B,[8]master!$L$1:$Y$65535,14,0)</f>
        <v>#N/A</v>
      </c>
      <c r="Q598" s="143" t="e">
        <f>VLOOKUP(B:B,[9]all!$D:$F,3,0)</f>
        <v>#N/A</v>
      </c>
      <c r="R598" s="6">
        <v>597</v>
      </c>
    </row>
    <row r="599" spans="1:18" ht="15" customHeight="1" x14ac:dyDescent="0.25">
      <c r="A599" s="4" t="s">
        <v>2892</v>
      </c>
      <c r="B599" s="5" t="s">
        <v>319</v>
      </c>
      <c r="C599" s="19" t="e">
        <f>VLOOKUP(B:B,[6]master!$L$1:$U$2065,10,0)</f>
        <v>#N/A</v>
      </c>
      <c r="D599" s="140">
        <v>44319</v>
      </c>
      <c r="E599" s="138"/>
      <c r="F599" s="129" t="s">
        <v>2661</v>
      </c>
      <c r="G599" s="129" t="s">
        <v>2662</v>
      </c>
      <c r="H599" s="129" t="s">
        <v>116</v>
      </c>
      <c r="I599" s="4" t="str">
        <f>VLOOKUP(H:H,[7]SUMMARY!B:C,2,0)</f>
        <v>NB</v>
      </c>
      <c r="J599" s="4" t="str">
        <f>VLOOKUP(K:K,[8]MODEL!$C$1:$F$65536,4,0)</f>
        <v>New Creta</v>
      </c>
      <c r="K599" s="129" t="s">
        <v>223</v>
      </c>
      <c r="L599" s="129" t="s">
        <v>20</v>
      </c>
      <c r="M599" s="129" t="s">
        <v>2663</v>
      </c>
      <c r="N599" s="145" t="e">
        <f>VLOOKUP(B:B,[8]master!$L$1:$AA$65535,16,0)</f>
        <v>#N/A</v>
      </c>
      <c r="O599" s="146" t="e">
        <f>VLOOKUP(F:F,'[7]T-RET'!A:B,2,0)</f>
        <v>#N/A</v>
      </c>
      <c r="P599" s="146" t="e">
        <f>VLOOKUP(B:B,[8]master!$L$1:$Y$65535,14,0)</f>
        <v>#N/A</v>
      </c>
      <c r="Q599" s="143" t="e">
        <f>VLOOKUP(B:B,[9]all!$D:$F,3,0)</f>
        <v>#N/A</v>
      </c>
      <c r="R599" s="6">
        <v>598</v>
      </c>
    </row>
    <row r="600" spans="1:18" ht="15" customHeight="1" x14ac:dyDescent="0.3">
      <c r="A600" s="4" t="s">
        <v>2892</v>
      </c>
      <c r="B600" s="124" t="s">
        <v>2745</v>
      </c>
      <c r="C600" s="19" t="str">
        <f>VLOOKUP(B:B,[6]master!$L$1:$U$2065,10,0)</f>
        <v>CURRENT</v>
      </c>
      <c r="D600" s="140">
        <v>44319</v>
      </c>
      <c r="E600" s="138">
        <v>44322</v>
      </c>
      <c r="F600" s="129" t="s">
        <v>2664</v>
      </c>
      <c r="G600" s="129" t="s">
        <v>2665</v>
      </c>
      <c r="H600" s="129" t="s">
        <v>116</v>
      </c>
      <c r="I600" s="4" t="str">
        <f>VLOOKUP(H:H,[7]SUMMARY!B:C,2,0)</f>
        <v>NB</v>
      </c>
      <c r="J600" s="4" t="str">
        <f>VLOOKUP(K:K,[8]MODEL!$C$1:$F$65536,4,0)</f>
        <v>All New i20</v>
      </c>
      <c r="K600" s="129" t="s">
        <v>185</v>
      </c>
      <c r="L600" s="129" t="s">
        <v>20</v>
      </c>
      <c r="M600" s="129" t="s">
        <v>2666</v>
      </c>
      <c r="N600" s="145" t="e">
        <f>VLOOKUP(B:B,[8]master!$L$1:$AA$65535,16,0)</f>
        <v>#REF!</v>
      </c>
      <c r="O600" s="146">
        <f>VLOOKUP(F:F,'[7]T-RET'!A:B,2,0)</f>
        <v>44331</v>
      </c>
      <c r="P600" s="146" t="e">
        <f>VLOOKUP(B:B,[8]master!$L$1:$Y$65535,14,0)</f>
        <v>#N/A</v>
      </c>
      <c r="Q600" s="143" t="e">
        <f>VLOOKUP(B:B,[9]all!$D:$F,3,0)</f>
        <v>#N/A</v>
      </c>
      <c r="R600" s="6">
        <v>599</v>
      </c>
    </row>
    <row r="601" spans="1:18" ht="15" customHeight="1" x14ac:dyDescent="0.25">
      <c r="A601" s="4" t="s">
        <v>2892</v>
      </c>
      <c r="B601" s="5" t="s">
        <v>319</v>
      </c>
      <c r="C601" s="19" t="e">
        <f>VLOOKUP(B:B,[6]master!$L$1:$U$2065,10,0)</f>
        <v>#N/A</v>
      </c>
      <c r="D601" s="140">
        <v>44319</v>
      </c>
      <c r="E601" s="138"/>
      <c r="F601" s="129" t="s">
        <v>2667</v>
      </c>
      <c r="G601" s="129" t="s">
        <v>2668</v>
      </c>
      <c r="H601" s="11" t="s">
        <v>132</v>
      </c>
      <c r="I601" s="4" t="str">
        <f>VLOOKUP(H:H,[7]SUMMARY!B:C,2,0)</f>
        <v>RL</v>
      </c>
      <c r="J601" s="4" t="str">
        <f>VLOOKUP(K:K,[8]MODEL!$C$1:$F$65536,4,0)</f>
        <v>New Creta</v>
      </c>
      <c r="K601" s="129" t="s">
        <v>223</v>
      </c>
      <c r="L601" s="129" t="s">
        <v>20</v>
      </c>
      <c r="M601" s="129" t="s">
        <v>2669</v>
      </c>
      <c r="N601" s="145" t="e">
        <f>VLOOKUP(B:B,[8]master!$L$1:$AA$65535,16,0)</f>
        <v>#N/A</v>
      </c>
      <c r="O601" s="146" t="e">
        <f>VLOOKUP(F:F,'[7]T-RET'!A:B,2,0)</f>
        <v>#N/A</v>
      </c>
      <c r="P601" s="146" t="e">
        <f>VLOOKUP(B:B,[8]master!$L$1:$Y$65535,14,0)</f>
        <v>#N/A</v>
      </c>
      <c r="Q601" s="143" t="e">
        <f>VLOOKUP(B:B,[9]all!$D:$F,3,0)</f>
        <v>#N/A</v>
      </c>
      <c r="R601" s="6">
        <v>600</v>
      </c>
    </row>
    <row r="602" spans="1:18" ht="15" customHeight="1" x14ac:dyDescent="0.25">
      <c r="A602" s="4" t="s">
        <v>2892</v>
      </c>
      <c r="B602" s="5" t="s">
        <v>319</v>
      </c>
      <c r="C602" s="19" t="e">
        <f>VLOOKUP(B:B,[6]master!$L$1:$U$2065,10,0)</f>
        <v>#N/A</v>
      </c>
      <c r="D602" s="140">
        <v>44322</v>
      </c>
      <c r="E602" s="138"/>
      <c r="F602" s="129" t="s">
        <v>2670</v>
      </c>
      <c r="G602" s="129" t="s">
        <v>2671</v>
      </c>
      <c r="H602" s="129" t="s">
        <v>32</v>
      </c>
      <c r="I602" s="4" t="str">
        <f>VLOOKUP(H:H,[7]SUMMARY!B:C,2,0)</f>
        <v>KA</v>
      </c>
      <c r="J602" s="4" t="str">
        <f>VLOOKUP(K:K,[8]MODEL!$C$1:$F$65536,4,0)</f>
        <v>NIOS</v>
      </c>
      <c r="K602" s="129" t="s">
        <v>51</v>
      </c>
      <c r="L602" s="129" t="s">
        <v>20</v>
      </c>
      <c r="M602" s="129" t="s">
        <v>2672</v>
      </c>
      <c r="N602" s="145" t="e">
        <f>VLOOKUP(B:B,[8]master!$L$1:$AA$65535,16,0)</f>
        <v>#N/A</v>
      </c>
      <c r="O602" s="146" t="e">
        <f>VLOOKUP(F:F,'[7]T-RET'!A:B,2,0)</f>
        <v>#N/A</v>
      </c>
      <c r="P602" s="146" t="e">
        <f>VLOOKUP(B:B,[8]master!$L$1:$Y$65535,14,0)</f>
        <v>#N/A</v>
      </c>
      <c r="Q602" s="143" t="e">
        <f>VLOOKUP(B:B,[9]all!$D:$F,3,0)</f>
        <v>#N/A</v>
      </c>
      <c r="R602" s="6">
        <v>601</v>
      </c>
    </row>
    <row r="603" spans="1:18" ht="15" customHeight="1" x14ac:dyDescent="0.3">
      <c r="A603" s="4" t="s">
        <v>2892</v>
      </c>
      <c r="B603" s="124" t="s">
        <v>2746</v>
      </c>
      <c r="C603" s="19" t="str">
        <f>VLOOKUP(B:B,[6]master!$L$1:$U$2065,10,0)</f>
        <v>ALLOT</v>
      </c>
      <c r="D603" s="140">
        <v>44322</v>
      </c>
      <c r="E603" s="138">
        <v>44327</v>
      </c>
      <c r="F603" s="129" t="s">
        <v>2673</v>
      </c>
      <c r="G603" s="129" t="s">
        <v>2674</v>
      </c>
      <c r="H603" s="129" t="s">
        <v>175</v>
      </c>
      <c r="I603" s="4" t="str">
        <f>VLOOKUP(H:H,[7]SUMMARY!B:C,2,0)</f>
        <v>NG</v>
      </c>
      <c r="J603" s="4" t="str">
        <f>VLOOKUP(K:K,[8]MODEL!$C$1:$F$65536,4,0)</f>
        <v>New Creta</v>
      </c>
      <c r="K603" s="129" t="s">
        <v>385</v>
      </c>
      <c r="L603" s="129" t="s">
        <v>20</v>
      </c>
      <c r="M603" s="129" t="s">
        <v>2675</v>
      </c>
      <c r="N603" s="145" t="e">
        <f>VLOOKUP(B:B,[8]master!$L$1:$AA$65535,16,0)</f>
        <v>#N/A</v>
      </c>
      <c r="O603" s="146" t="e">
        <f>VLOOKUP(F:F,'[7]T-RET'!A:B,2,0)</f>
        <v>#N/A</v>
      </c>
      <c r="P603" s="146" t="e">
        <f>VLOOKUP(B:B,[8]master!$L$1:$Y$65535,14,0)</f>
        <v>#N/A</v>
      </c>
      <c r="Q603" s="143" t="e">
        <f>VLOOKUP(B:B,[9]all!$D:$F,3,0)</f>
        <v>#N/A</v>
      </c>
      <c r="R603" s="6">
        <v>602</v>
      </c>
    </row>
    <row r="604" spans="1:18" ht="15" customHeight="1" x14ac:dyDescent="0.3">
      <c r="A604" s="4" t="s">
        <v>2892</v>
      </c>
      <c r="B604" s="124" t="s">
        <v>2747</v>
      </c>
      <c r="C604" s="19" t="str">
        <f>VLOOKUP(B:B,[6]master!$L$1:$U$2065,10,0)</f>
        <v>ALLOT</v>
      </c>
      <c r="D604" s="140">
        <v>44322</v>
      </c>
      <c r="E604" s="138">
        <v>44327</v>
      </c>
      <c r="F604" s="129" t="s">
        <v>2676</v>
      </c>
      <c r="G604" s="129" t="s">
        <v>2677</v>
      </c>
      <c r="H604" s="129" t="s">
        <v>132</v>
      </c>
      <c r="I604" s="4" t="str">
        <f>VLOOKUP(H:H,[7]SUMMARY!B:C,2,0)</f>
        <v>RL</v>
      </c>
      <c r="J604" s="4" t="str">
        <f>VLOOKUP(K:K,[8]MODEL!$C$1:$F$65536,4,0)</f>
        <v>New Creta</v>
      </c>
      <c r="K604" s="129" t="s">
        <v>151</v>
      </c>
      <c r="L604" s="129" t="s">
        <v>20</v>
      </c>
      <c r="M604" s="129" t="s">
        <v>2678</v>
      </c>
      <c r="N604" s="145" t="e">
        <f>VLOOKUP(B:B,[8]master!$L$1:$AA$65535,16,0)</f>
        <v>#N/A</v>
      </c>
      <c r="O604" s="146" t="e">
        <f>VLOOKUP(F:F,'[7]T-RET'!A:B,2,0)</f>
        <v>#N/A</v>
      </c>
      <c r="P604" s="146" t="e">
        <f>VLOOKUP(B:B,[8]master!$L$1:$Y$65535,14,0)</f>
        <v>#N/A</v>
      </c>
      <c r="Q604" s="143" t="e">
        <f>VLOOKUP(B:B,[9]all!$D:$F,3,0)</f>
        <v>#N/A</v>
      </c>
      <c r="R604" s="6">
        <v>603</v>
      </c>
    </row>
    <row r="605" spans="1:18" ht="15" customHeight="1" x14ac:dyDescent="0.25">
      <c r="A605" s="4" t="s">
        <v>2892</v>
      </c>
      <c r="B605" s="134" t="s">
        <v>2748</v>
      </c>
      <c r="C605" s="19" t="str">
        <f>VLOOKUP(B:B,[6]master!$L$1:$U$2065,10,0)</f>
        <v>ALLOT</v>
      </c>
      <c r="D605" s="140">
        <v>44323</v>
      </c>
      <c r="E605" s="138">
        <v>44327</v>
      </c>
      <c r="F605" s="129" t="s">
        <v>2679</v>
      </c>
      <c r="G605" s="129" t="s">
        <v>2680</v>
      </c>
      <c r="H605" s="129" t="s">
        <v>64</v>
      </c>
      <c r="I605" s="4" t="str">
        <f>VLOOKUP(H:H,[7]SUMMARY!B:C,2,0)</f>
        <v>RL</v>
      </c>
      <c r="J605" s="4" t="str">
        <f>VLOOKUP(K:K,[8]MODEL!$C$1:$F$65536,4,0)</f>
        <v>Venue</v>
      </c>
      <c r="K605" s="129" t="s">
        <v>73</v>
      </c>
      <c r="L605" s="129" t="s">
        <v>74</v>
      </c>
      <c r="M605" s="129" t="s">
        <v>2681</v>
      </c>
      <c r="N605" s="145" t="e">
        <f>VLOOKUP(B:B,[8]master!$L$1:$AA$65535,16,0)</f>
        <v>#REF!</v>
      </c>
      <c r="O605" s="146" t="e">
        <f>VLOOKUP(F:F,'[7]T-RET'!A:B,2,0)</f>
        <v>#N/A</v>
      </c>
      <c r="P605" s="146" t="e">
        <f>VLOOKUP(B:B,[8]master!$L$1:$Y$65535,14,0)</f>
        <v>#N/A</v>
      </c>
      <c r="Q605" s="143" t="e">
        <f>VLOOKUP(B:B,[9]all!$D:$F,3,0)</f>
        <v>#N/A</v>
      </c>
      <c r="R605" s="6">
        <v>604</v>
      </c>
    </row>
    <row r="606" spans="1:18" ht="15" customHeight="1" x14ac:dyDescent="0.25">
      <c r="A606" s="4" t="s">
        <v>2892</v>
      </c>
      <c r="B606" s="5" t="s">
        <v>319</v>
      </c>
      <c r="C606" s="19" t="e">
        <f>VLOOKUP(B:B,[6]master!$L$1:$U$2065,10,0)</f>
        <v>#N/A</v>
      </c>
      <c r="D606" s="140">
        <v>44324</v>
      </c>
      <c r="E606" s="138"/>
      <c r="F606" s="129" t="s">
        <v>2682</v>
      </c>
      <c r="G606" s="129" t="s">
        <v>2683</v>
      </c>
      <c r="H606" s="129" t="s">
        <v>116</v>
      </c>
      <c r="I606" s="4" t="str">
        <f>VLOOKUP(H:H,[7]SUMMARY!B:C,2,0)</f>
        <v>NB</v>
      </c>
      <c r="J606" s="4" t="str">
        <f>VLOOKUP(K:K,[8]MODEL!$C$1:$F$65536,4,0)</f>
        <v>NIOS</v>
      </c>
      <c r="K606" s="129" t="s">
        <v>51</v>
      </c>
      <c r="L606" s="129" t="s">
        <v>52</v>
      </c>
      <c r="M606" s="129" t="s">
        <v>2684</v>
      </c>
      <c r="N606" s="145" t="e">
        <f>VLOOKUP(B:B,[8]master!$L$1:$AA$65535,16,0)</f>
        <v>#N/A</v>
      </c>
      <c r="O606" s="146" t="e">
        <f>VLOOKUP(F:F,'[7]T-RET'!A:B,2,0)</f>
        <v>#N/A</v>
      </c>
      <c r="P606" s="146" t="e">
        <f>VLOOKUP(B:B,[8]master!$L$1:$Y$65535,14,0)</f>
        <v>#N/A</v>
      </c>
      <c r="Q606" s="143" t="e">
        <f>VLOOKUP(B:B,[9]all!$D:$F,3,0)</f>
        <v>#N/A</v>
      </c>
      <c r="R606" s="6">
        <v>605</v>
      </c>
    </row>
    <row r="607" spans="1:18" ht="15" customHeight="1" x14ac:dyDescent="0.25">
      <c r="A607" s="4" t="s">
        <v>2892</v>
      </c>
      <c r="B607" s="5" t="s">
        <v>319</v>
      </c>
      <c r="C607" s="19" t="e">
        <f>VLOOKUP(B:B,[6]master!$L$1:$U$2065,10,0)</f>
        <v>#N/A</v>
      </c>
      <c r="D607" s="140">
        <v>44328</v>
      </c>
      <c r="E607" s="138"/>
      <c r="F607" s="129" t="s">
        <v>2685</v>
      </c>
      <c r="G607" s="129" t="s">
        <v>2686</v>
      </c>
      <c r="H607" s="129" t="s">
        <v>250</v>
      </c>
      <c r="I607" s="4" t="str">
        <f>VLOOKUP(H:H,[7]SUMMARY!B:C,2,0)</f>
        <v>ML</v>
      </c>
      <c r="J607" s="4" t="str">
        <f>VLOOKUP(K:K,[8]MODEL!$C$1:$F$65536,4,0)</f>
        <v>AURA</v>
      </c>
      <c r="K607" s="129" t="s">
        <v>58</v>
      </c>
      <c r="L607" s="129" t="s">
        <v>20</v>
      </c>
      <c r="M607" s="129" t="s">
        <v>2687</v>
      </c>
      <c r="N607" s="145" t="e">
        <f>VLOOKUP(B:B,[8]master!$L$1:$AA$65535,16,0)</f>
        <v>#N/A</v>
      </c>
      <c r="O607" s="146" t="e">
        <f>VLOOKUP(F:F,'[7]T-RET'!A:B,2,0)</f>
        <v>#N/A</v>
      </c>
      <c r="P607" s="146" t="e">
        <f>VLOOKUP(B:B,[8]master!$L$1:$Y$65535,14,0)</f>
        <v>#N/A</v>
      </c>
      <c r="Q607" s="143" t="e">
        <f>VLOOKUP(B:B,[9]all!$D:$F,3,0)</f>
        <v>#N/A</v>
      </c>
      <c r="R607" s="6">
        <v>606</v>
      </c>
    </row>
    <row r="608" spans="1:18" ht="15" customHeight="1" x14ac:dyDescent="0.3">
      <c r="A608" s="4" t="s">
        <v>2892</v>
      </c>
      <c r="B608" s="135" t="s">
        <v>2481</v>
      </c>
      <c r="C608" s="19" t="str">
        <f>VLOOKUP(B:B,[6]master!$L$1:$U$2065,10,0)</f>
        <v>CURRENT</v>
      </c>
      <c r="D608" s="140">
        <v>44328</v>
      </c>
      <c r="E608" s="138">
        <v>44333</v>
      </c>
      <c r="F608" s="129" t="s">
        <v>2688</v>
      </c>
      <c r="G608" s="129" t="s">
        <v>2689</v>
      </c>
      <c r="H608" s="129" t="s">
        <v>102</v>
      </c>
      <c r="I608" s="4" t="str">
        <f>VLOOKUP(H:H,[7]SUMMARY!B:C,2,0)</f>
        <v>AK</v>
      </c>
      <c r="J608" s="4" t="str">
        <f>VLOOKUP(K:K,[8]MODEL!$C$1:$F$65536,4,0)</f>
        <v>New Creta</v>
      </c>
      <c r="K608" s="129" t="s">
        <v>223</v>
      </c>
      <c r="L608" s="129" t="s">
        <v>20</v>
      </c>
      <c r="M608" s="129" t="s">
        <v>2690</v>
      </c>
      <c r="N608" s="145" t="e">
        <f>VLOOKUP(B:B,[8]master!$L$1:$AA$65535,16,0)</f>
        <v>#REF!</v>
      </c>
      <c r="O608" s="146">
        <f>VLOOKUP(F:F,'[7]T-RET'!A:B,2,0)</f>
        <v>44331</v>
      </c>
      <c r="P608" s="146" t="e">
        <f>VLOOKUP(B:B,[8]master!$L$1:$Y$65535,14,0)</f>
        <v>#N/A</v>
      </c>
      <c r="Q608" s="143" t="e">
        <f>VLOOKUP(B:B,[9]all!$D:$F,3,0)</f>
        <v>#N/A</v>
      </c>
      <c r="R608" s="6">
        <v>607</v>
      </c>
    </row>
    <row r="609" spans="1:18" ht="15" customHeight="1" x14ac:dyDescent="0.25">
      <c r="A609" s="4" t="s">
        <v>2892</v>
      </c>
      <c r="B609" s="133" t="s">
        <v>2749</v>
      </c>
      <c r="C609" s="19" t="str">
        <f>VLOOKUP(B:B,[6]master!$L$1:$U$2065,10,0)</f>
        <v>ALLOT</v>
      </c>
      <c r="D609" s="140">
        <v>44328</v>
      </c>
      <c r="E609" s="138">
        <v>44336</v>
      </c>
      <c r="F609" s="129" t="s">
        <v>2691</v>
      </c>
      <c r="G609" s="129" t="s">
        <v>2692</v>
      </c>
      <c r="H609" s="129" t="s">
        <v>102</v>
      </c>
      <c r="I609" s="4" t="str">
        <f>VLOOKUP(H:H,[7]SUMMARY!B:C,2,0)</f>
        <v>AK</v>
      </c>
      <c r="J609" s="4" t="str">
        <f>VLOOKUP(K:K,[8]MODEL!$C$1:$F$65536,4,0)</f>
        <v>AURA</v>
      </c>
      <c r="K609" s="129" t="s">
        <v>58</v>
      </c>
      <c r="L609" s="129" t="s">
        <v>59</v>
      </c>
      <c r="M609" s="129" t="s">
        <v>2693</v>
      </c>
      <c r="N609" s="145" t="e">
        <f>VLOOKUP(B:B,[8]master!$L$1:$AA$65535,16,0)</f>
        <v>#REF!</v>
      </c>
      <c r="O609" s="146" t="e">
        <f>VLOOKUP(F:F,'[7]T-RET'!A:B,2,0)</f>
        <v>#N/A</v>
      </c>
      <c r="P609" s="146" t="e">
        <f>VLOOKUP(B:B,[8]master!$L$1:$Y$65535,14,0)</f>
        <v>#N/A</v>
      </c>
      <c r="Q609" s="143" t="e">
        <f>VLOOKUP(B:B,[9]all!$D:$F,3,0)</f>
        <v>#N/A</v>
      </c>
      <c r="R609" s="6">
        <v>608</v>
      </c>
    </row>
    <row r="610" spans="1:18" ht="15" customHeight="1" x14ac:dyDescent="0.25">
      <c r="A610" s="4" t="s">
        <v>2892</v>
      </c>
      <c r="B610" s="5" t="s">
        <v>319</v>
      </c>
      <c r="C610" s="19" t="e">
        <f>VLOOKUP(B:B,[6]master!$L$1:$U$2065,10,0)</f>
        <v>#N/A</v>
      </c>
      <c r="D610" s="140">
        <v>44329</v>
      </c>
      <c r="E610" s="138"/>
      <c r="F610" s="129" t="s">
        <v>2694</v>
      </c>
      <c r="G610" s="129" t="s">
        <v>2695</v>
      </c>
      <c r="H610" s="129" t="s">
        <v>137</v>
      </c>
      <c r="I610" s="4" t="str">
        <f>VLOOKUP(H:H,[7]SUMMARY!B:C,2,0)</f>
        <v>AK</v>
      </c>
      <c r="J610" s="4" t="str">
        <f>VLOOKUP(K:K,[8]MODEL!$C$1:$F$65536,4,0)</f>
        <v>Verna</v>
      </c>
      <c r="K610" s="129" t="s">
        <v>10</v>
      </c>
      <c r="L610" s="129" t="s">
        <v>11</v>
      </c>
      <c r="M610" s="129" t="s">
        <v>2696</v>
      </c>
      <c r="N610" s="145" t="e">
        <f>VLOOKUP(B:B,[8]master!$L$1:$AA$65535,16,0)</f>
        <v>#N/A</v>
      </c>
      <c r="O610" s="146" t="e">
        <f>VLOOKUP(F:F,'[7]T-RET'!A:B,2,0)</f>
        <v>#N/A</v>
      </c>
      <c r="P610" s="146" t="e">
        <f>VLOOKUP(B:B,[8]master!$L$1:$Y$65535,14,0)</f>
        <v>#N/A</v>
      </c>
      <c r="Q610" s="143" t="e">
        <f>VLOOKUP(B:B,[9]all!$D:$F,3,0)</f>
        <v>#N/A</v>
      </c>
      <c r="R610" s="6">
        <v>609</v>
      </c>
    </row>
    <row r="611" spans="1:18" ht="15" customHeight="1" x14ac:dyDescent="0.25">
      <c r="A611" s="4" t="s">
        <v>2892</v>
      </c>
      <c r="B611" s="5" t="s">
        <v>319</v>
      </c>
      <c r="C611" s="19" t="e">
        <f>VLOOKUP(B:B,[6]master!$L$1:$U$2065,10,0)</f>
        <v>#N/A</v>
      </c>
      <c r="D611" s="140">
        <v>44330</v>
      </c>
      <c r="E611" s="138"/>
      <c r="F611" s="129" t="s">
        <v>2697</v>
      </c>
      <c r="G611" s="129" t="s">
        <v>2698</v>
      </c>
      <c r="H611" s="129" t="s">
        <v>686</v>
      </c>
      <c r="I611" s="4" t="str">
        <f>VLOOKUP(H:H,[7]SUMMARY!B:C,2,0)</f>
        <v>KA</v>
      </c>
      <c r="J611" s="4" t="str">
        <f>VLOOKUP(K:K,[8]MODEL!$C$1:$F$65536,4,0)</f>
        <v>New Creta</v>
      </c>
      <c r="K611" s="129" t="s">
        <v>223</v>
      </c>
      <c r="L611" s="129" t="s">
        <v>20</v>
      </c>
      <c r="M611" s="129" t="s">
        <v>2699</v>
      </c>
      <c r="N611" s="145" t="e">
        <f>VLOOKUP(B:B,[8]master!$L$1:$AA$65535,16,0)</f>
        <v>#N/A</v>
      </c>
      <c r="O611" s="146" t="e">
        <f>VLOOKUP(F:F,'[7]T-RET'!A:B,2,0)</f>
        <v>#N/A</v>
      </c>
      <c r="P611" s="146" t="e">
        <f>VLOOKUP(B:B,[8]master!$L$1:$Y$65535,14,0)</f>
        <v>#N/A</v>
      </c>
      <c r="Q611" s="143" t="e">
        <f>VLOOKUP(B:B,[9]all!$D:$F,3,0)</f>
        <v>#N/A</v>
      </c>
      <c r="R611" s="6">
        <v>610</v>
      </c>
    </row>
    <row r="612" spans="1:18" ht="15" customHeight="1" x14ac:dyDescent="0.25">
      <c r="A612" s="4" t="s">
        <v>2892</v>
      </c>
      <c r="B612" s="5" t="s">
        <v>319</v>
      </c>
      <c r="C612" s="19" t="e">
        <f>VLOOKUP(B:B,[6]master!$L$1:$U$2065,10,0)</f>
        <v>#N/A</v>
      </c>
      <c r="D612" s="140">
        <v>44331</v>
      </c>
      <c r="E612" s="138"/>
      <c r="F612" s="129" t="s">
        <v>2700</v>
      </c>
      <c r="G612" s="129" t="s">
        <v>2701</v>
      </c>
      <c r="H612" s="129" t="s">
        <v>37</v>
      </c>
      <c r="I612" s="4" t="str">
        <f>VLOOKUP(H:H,[7]SUMMARY!B:C,2,0)</f>
        <v>KA</v>
      </c>
      <c r="J612" s="4" t="str">
        <f>VLOOKUP(K:K,[8]MODEL!$C$1:$F$65536,4,0)</f>
        <v>SANTRO</v>
      </c>
      <c r="K612" s="11" t="s">
        <v>269</v>
      </c>
      <c r="L612" s="129" t="s">
        <v>27</v>
      </c>
      <c r="M612" s="129" t="s">
        <v>2702</v>
      </c>
      <c r="N612" s="145" t="e">
        <f>VLOOKUP(B:B,[8]master!$L$1:$AA$65535,16,0)</f>
        <v>#N/A</v>
      </c>
      <c r="O612" s="146" t="e">
        <f>VLOOKUP(F:F,'[7]T-RET'!A:B,2,0)</f>
        <v>#N/A</v>
      </c>
      <c r="P612" s="146" t="e">
        <f>VLOOKUP(B:B,[8]master!$L$1:$Y$65535,14,0)</f>
        <v>#N/A</v>
      </c>
      <c r="Q612" s="143" t="e">
        <f>VLOOKUP(B:B,[9]all!$D:$F,3,0)</f>
        <v>#N/A</v>
      </c>
      <c r="R612" s="6">
        <v>611</v>
      </c>
    </row>
    <row r="613" spans="1:18" ht="15" customHeight="1" x14ac:dyDescent="0.25">
      <c r="A613" s="4" t="s">
        <v>2892</v>
      </c>
      <c r="B613" s="5" t="s">
        <v>319</v>
      </c>
      <c r="C613" s="19" t="e">
        <f>VLOOKUP(B:B,[6]master!$L$1:$U$2065,10,0)</f>
        <v>#N/A</v>
      </c>
      <c r="D613" s="127">
        <v>44333</v>
      </c>
      <c r="E613" s="138"/>
      <c r="F613" s="122" t="s">
        <v>2703</v>
      </c>
      <c r="G613" s="122" t="s">
        <v>2704</v>
      </c>
      <c r="H613" s="122" t="s">
        <v>232</v>
      </c>
      <c r="I613" s="4" t="str">
        <f>VLOOKUP(H:H,[7]SUMMARY!B:C,2,0)</f>
        <v>NG</v>
      </c>
      <c r="J613" s="4" t="str">
        <f>VLOOKUP(K:K,[8]MODEL!$C$1:$F$65536,4,0)</f>
        <v>NIOS</v>
      </c>
      <c r="K613" s="122" t="s">
        <v>51</v>
      </c>
      <c r="L613" s="122" t="s">
        <v>52</v>
      </c>
      <c r="M613" s="122" t="s">
        <v>2705</v>
      </c>
      <c r="N613" s="145" t="e">
        <f>VLOOKUP(B:B,[8]master!$L$1:$AA$65535,16,0)</f>
        <v>#N/A</v>
      </c>
      <c r="O613" s="146" t="e">
        <f>VLOOKUP(F:F,'[7]T-RET'!A:B,2,0)</f>
        <v>#N/A</v>
      </c>
      <c r="P613" s="146" t="e">
        <f>VLOOKUP(B:B,[8]master!$L$1:$Y$65535,14,0)</f>
        <v>#N/A</v>
      </c>
      <c r="Q613" s="143" t="e">
        <f>VLOOKUP(B:B,[9]all!$D:$F,3,0)</f>
        <v>#N/A</v>
      </c>
      <c r="R613" s="6">
        <v>612</v>
      </c>
    </row>
    <row r="614" spans="1:18" ht="15" customHeight="1" x14ac:dyDescent="0.3">
      <c r="A614" s="4" t="s">
        <v>2892</v>
      </c>
      <c r="B614" s="135" t="s">
        <v>2750</v>
      </c>
      <c r="C614" s="19" t="str">
        <f>VLOOKUP(B:B,[6]master!$L$1:$U$2065,10,0)</f>
        <v>ALLOT</v>
      </c>
      <c r="D614" s="127">
        <v>44334</v>
      </c>
      <c r="E614" s="138">
        <v>44335</v>
      </c>
      <c r="F614" s="122" t="s">
        <v>2706</v>
      </c>
      <c r="G614" s="122" t="s">
        <v>2707</v>
      </c>
      <c r="H614" s="122" t="s">
        <v>37</v>
      </c>
      <c r="I614" s="4" t="str">
        <f>VLOOKUP(H:H,[7]SUMMARY!B:C,2,0)</f>
        <v>KA</v>
      </c>
      <c r="J614" s="4" t="str">
        <f>VLOOKUP(K:K,[8]MODEL!$C$1:$F$65536,4,0)</f>
        <v>Venue</v>
      </c>
      <c r="K614" s="122" t="s">
        <v>193</v>
      </c>
      <c r="L614" s="122" t="s">
        <v>74</v>
      </c>
      <c r="M614" s="122" t="s">
        <v>2708</v>
      </c>
      <c r="N614" s="145" t="e">
        <f>VLOOKUP(B:B,[8]master!$L$1:$AA$65535,16,0)</f>
        <v>#N/A</v>
      </c>
      <c r="O614" s="146" t="e">
        <f>VLOOKUP(F:F,'[7]T-RET'!A:B,2,0)</f>
        <v>#N/A</v>
      </c>
      <c r="P614" s="146" t="e">
        <f>VLOOKUP(B:B,[8]master!$L$1:$Y$65535,14,0)</f>
        <v>#N/A</v>
      </c>
      <c r="Q614" s="143" t="e">
        <f>VLOOKUP(B:B,[9]all!$D:$F,3,0)</f>
        <v>#N/A</v>
      </c>
      <c r="R614" s="6">
        <v>613</v>
      </c>
    </row>
    <row r="615" spans="1:18" ht="15" customHeight="1" x14ac:dyDescent="0.25">
      <c r="A615" s="4" t="s">
        <v>2892</v>
      </c>
      <c r="B615" s="5" t="s">
        <v>319</v>
      </c>
      <c r="C615" s="19" t="e">
        <f>VLOOKUP(B:B,[6]master!$L$1:$U$2065,10,0)</f>
        <v>#N/A</v>
      </c>
      <c r="D615" s="127">
        <v>44334</v>
      </c>
      <c r="E615" s="138"/>
      <c r="F615" s="122" t="s">
        <v>2709</v>
      </c>
      <c r="G615" s="122" t="s">
        <v>2710</v>
      </c>
      <c r="H615" s="122" t="s">
        <v>250</v>
      </c>
      <c r="I615" s="4" t="str">
        <f>VLOOKUP(H:H,[7]SUMMARY!B:C,2,0)</f>
        <v>ML</v>
      </c>
      <c r="J615" s="4" t="str">
        <f>VLOOKUP(K:K,[8]MODEL!$C$1:$F$65536,4,0)</f>
        <v>NIOS</v>
      </c>
      <c r="K615" s="122" t="s">
        <v>51</v>
      </c>
      <c r="L615" s="122" t="s">
        <v>20</v>
      </c>
      <c r="M615" s="122" t="s">
        <v>2711</v>
      </c>
      <c r="N615" s="145" t="e">
        <f>VLOOKUP(B:B,[8]master!$L$1:$AA$65535,16,0)</f>
        <v>#N/A</v>
      </c>
      <c r="O615" s="146" t="e">
        <f>VLOOKUP(F:F,'[7]T-RET'!A:B,2,0)</f>
        <v>#N/A</v>
      </c>
      <c r="P615" s="146" t="e">
        <f>VLOOKUP(B:B,[8]master!$L$1:$Y$65535,14,0)</f>
        <v>#N/A</v>
      </c>
      <c r="Q615" s="143" t="e">
        <f>VLOOKUP(B:B,[9]all!$D:$F,3,0)</f>
        <v>#N/A</v>
      </c>
      <c r="R615" s="6">
        <v>614</v>
      </c>
    </row>
    <row r="616" spans="1:18" ht="15" customHeight="1" x14ac:dyDescent="0.25">
      <c r="A616" s="4" t="s">
        <v>2892</v>
      </c>
      <c r="B616" s="5" t="s">
        <v>319</v>
      </c>
      <c r="C616" s="19" t="e">
        <f>VLOOKUP(B:B,[6]master!$L$1:$U$2065,10,0)</f>
        <v>#N/A</v>
      </c>
      <c r="D616" s="127">
        <v>44334</v>
      </c>
      <c r="E616" s="138"/>
      <c r="F616" s="122" t="s">
        <v>2712</v>
      </c>
      <c r="G616" s="122" t="s">
        <v>2713</v>
      </c>
      <c r="H616" s="122" t="s">
        <v>32</v>
      </c>
      <c r="I616" s="4" t="str">
        <f>VLOOKUP(H:H,[7]SUMMARY!B:C,2,0)</f>
        <v>KA</v>
      </c>
      <c r="J616" s="4" t="str">
        <f>VLOOKUP(K:K,[8]MODEL!$C$1:$F$65536,4,0)</f>
        <v>Venue</v>
      </c>
      <c r="K616" s="122" t="s">
        <v>413</v>
      </c>
      <c r="L616" s="122" t="s">
        <v>27</v>
      </c>
      <c r="M616" s="122" t="s">
        <v>2714</v>
      </c>
      <c r="N616" s="145" t="e">
        <f>VLOOKUP(B:B,[8]master!$L$1:$AA$65535,16,0)</f>
        <v>#N/A</v>
      </c>
      <c r="O616" s="146" t="e">
        <f>VLOOKUP(F:F,'[7]T-RET'!A:B,2,0)</f>
        <v>#N/A</v>
      </c>
      <c r="P616" s="146" t="e">
        <f>VLOOKUP(B:B,[8]master!$L$1:$Y$65535,14,0)</f>
        <v>#N/A</v>
      </c>
      <c r="Q616" s="143" t="e">
        <f>VLOOKUP(B:B,[9]all!$D:$F,3,0)</f>
        <v>#N/A</v>
      </c>
      <c r="R616" s="6">
        <v>615</v>
      </c>
    </row>
    <row r="617" spans="1:18" ht="15" customHeight="1" x14ac:dyDescent="0.25">
      <c r="A617" s="4" t="s">
        <v>2892</v>
      </c>
      <c r="B617" s="5" t="s">
        <v>319</v>
      </c>
      <c r="C617" s="19" t="e">
        <f>VLOOKUP(B:B,[6]master!$L$1:$U$2065,10,0)</f>
        <v>#N/A</v>
      </c>
      <c r="D617" s="127">
        <v>44335</v>
      </c>
      <c r="E617" s="138"/>
      <c r="F617" s="122" t="s">
        <v>2715</v>
      </c>
      <c r="G617" s="122" t="s">
        <v>2716</v>
      </c>
      <c r="H617" s="122" t="s">
        <v>32</v>
      </c>
      <c r="I617" s="4" t="str">
        <f>VLOOKUP(H:H,[7]SUMMARY!B:C,2,0)</f>
        <v>KA</v>
      </c>
      <c r="J617" s="4" t="str">
        <f>VLOOKUP(K:K,[8]MODEL!$C$1:$F$65536,4,0)</f>
        <v>New Creta</v>
      </c>
      <c r="K617" s="122" t="s">
        <v>340</v>
      </c>
      <c r="L617" s="122" t="s">
        <v>20</v>
      </c>
      <c r="M617" s="122" t="s">
        <v>2717</v>
      </c>
      <c r="N617" s="145" t="e">
        <f>VLOOKUP(B:B,[8]master!$L$1:$AA$65535,16,0)</f>
        <v>#N/A</v>
      </c>
      <c r="O617" s="146" t="e">
        <f>VLOOKUP(F:F,'[7]T-RET'!A:B,2,0)</f>
        <v>#N/A</v>
      </c>
      <c r="P617" s="146" t="e">
        <f>VLOOKUP(B:B,[8]master!$L$1:$Y$65535,14,0)</f>
        <v>#N/A</v>
      </c>
      <c r="Q617" s="143" t="e">
        <f>VLOOKUP(B:B,[9]all!$D:$F,3,0)</f>
        <v>#N/A</v>
      </c>
      <c r="R617" s="6">
        <v>616</v>
      </c>
    </row>
    <row r="618" spans="1:18" ht="15" customHeight="1" x14ac:dyDescent="0.25">
      <c r="A618" s="4" t="s">
        <v>2892</v>
      </c>
      <c r="B618" s="5" t="s">
        <v>319</v>
      </c>
      <c r="C618" s="19" t="e">
        <f>VLOOKUP(B:B,[6]master!$L$1:$U$2065,10,0)</f>
        <v>#N/A</v>
      </c>
      <c r="D618" s="140">
        <v>44335</v>
      </c>
      <c r="E618" s="138"/>
      <c r="F618" s="122" t="s">
        <v>2718</v>
      </c>
      <c r="G618" s="122" t="s">
        <v>2719</v>
      </c>
      <c r="H618" s="122" t="s">
        <v>32</v>
      </c>
      <c r="I618" s="4" t="str">
        <f>VLOOKUP(H:H,[7]SUMMARY!B:C,2,0)</f>
        <v>KA</v>
      </c>
      <c r="J618" s="4" t="str">
        <f>VLOOKUP(K:K,[8]MODEL!$C$1:$F$65536,4,0)</f>
        <v>New Creta</v>
      </c>
      <c r="K618" s="122" t="s">
        <v>138</v>
      </c>
      <c r="L618" s="122" t="s">
        <v>20</v>
      </c>
      <c r="M618" s="122" t="s">
        <v>2720</v>
      </c>
      <c r="N618" s="145" t="e">
        <f>VLOOKUP(B:B,[8]master!$L$1:$AA$65535,16,0)</f>
        <v>#N/A</v>
      </c>
      <c r="O618" s="146" t="e">
        <f>VLOOKUP(F:F,'[7]T-RET'!A:B,2,0)</f>
        <v>#N/A</v>
      </c>
      <c r="P618" s="146" t="e">
        <f>VLOOKUP(B:B,[8]master!$L$1:$Y$65535,14,0)</f>
        <v>#N/A</v>
      </c>
      <c r="Q618" s="143" t="e">
        <f>VLOOKUP(B:B,[9]all!$D:$F,3,0)</f>
        <v>#N/A</v>
      </c>
      <c r="R618" s="6">
        <v>617</v>
      </c>
    </row>
    <row r="619" spans="1:18" ht="15" customHeight="1" x14ac:dyDescent="0.25">
      <c r="A619" s="4" t="s">
        <v>2892</v>
      </c>
      <c r="B619" s="5" t="s">
        <v>319</v>
      </c>
      <c r="C619" s="19" t="e">
        <f>VLOOKUP(B:B,[6]master!$L$1:$U$2065,10,0)</f>
        <v>#N/A</v>
      </c>
      <c r="D619" s="127">
        <v>44336</v>
      </c>
      <c r="E619" s="138"/>
      <c r="F619" s="122" t="s">
        <v>2721</v>
      </c>
      <c r="G619" s="122" t="s">
        <v>2722</v>
      </c>
      <c r="H619" s="122" t="s">
        <v>37</v>
      </c>
      <c r="I619" s="4" t="str">
        <f>VLOOKUP(H:H,[7]SUMMARY!B:C,2,0)</f>
        <v>KA</v>
      </c>
      <c r="J619" s="4" t="str">
        <f>VLOOKUP(K:K,[8]MODEL!$C$1:$F$65536,4,0)</f>
        <v>New Creta</v>
      </c>
      <c r="K619" s="122" t="s">
        <v>385</v>
      </c>
      <c r="L619" s="122" t="s">
        <v>20</v>
      </c>
      <c r="M619" s="122" t="s">
        <v>2723</v>
      </c>
      <c r="N619" s="145" t="e">
        <f>VLOOKUP(B:B,[8]master!$L$1:$AA$65535,16,0)</f>
        <v>#N/A</v>
      </c>
      <c r="O619" s="146" t="e">
        <f>VLOOKUP(F:F,'[7]T-RET'!A:B,2,0)</f>
        <v>#N/A</v>
      </c>
      <c r="P619" s="146" t="e">
        <f>VLOOKUP(B:B,[8]master!$L$1:$Y$65535,14,0)</f>
        <v>#N/A</v>
      </c>
      <c r="Q619" s="143" t="e">
        <f>VLOOKUP(B:B,[9]all!$D:$F,3,0)</f>
        <v>#N/A</v>
      </c>
      <c r="R619" s="6">
        <v>618</v>
      </c>
    </row>
    <row r="620" spans="1:18" ht="15" customHeight="1" x14ac:dyDescent="0.3">
      <c r="A620" s="4" t="s">
        <v>2892</v>
      </c>
      <c r="B620" s="136" t="s">
        <v>2751</v>
      </c>
      <c r="C620" s="19" t="str">
        <f>VLOOKUP(B:B,[6]master!$L$1:$U$2065,10,0)</f>
        <v>FREE</v>
      </c>
      <c r="D620" s="127">
        <v>44336</v>
      </c>
      <c r="E620" s="138">
        <v>44341</v>
      </c>
      <c r="F620" s="122" t="s">
        <v>2724</v>
      </c>
      <c r="G620" s="122" t="s">
        <v>2725</v>
      </c>
      <c r="H620" s="122" t="s">
        <v>82</v>
      </c>
      <c r="I620" s="4" t="str">
        <f>VLOOKUP(H:H,[7]SUMMARY!B:C,2,0)</f>
        <v>KA</v>
      </c>
      <c r="J620" s="4" t="str">
        <f>VLOOKUP(K:K,[8]MODEL!$C$1:$F$65536,4,0)</f>
        <v>Venue</v>
      </c>
      <c r="K620" s="122" t="s">
        <v>166</v>
      </c>
      <c r="L620" s="122" t="s">
        <v>20</v>
      </c>
      <c r="M620" s="122" t="s">
        <v>2726</v>
      </c>
      <c r="N620" s="145" t="e">
        <f>VLOOKUP(B:B,[8]master!$L$1:$AA$65535,16,0)</f>
        <v>#N/A</v>
      </c>
      <c r="O620" s="146" t="e">
        <f>VLOOKUP(F:F,'[7]T-RET'!A:B,2,0)</f>
        <v>#N/A</v>
      </c>
      <c r="P620" s="146" t="e">
        <f>VLOOKUP(B:B,[8]master!$L$1:$Y$65535,14,0)</f>
        <v>#N/A</v>
      </c>
      <c r="Q620" s="143" t="e">
        <f>VLOOKUP(B:B,[9]all!$D:$F,3,0)</f>
        <v>#N/A</v>
      </c>
      <c r="R620" s="6">
        <v>619</v>
      </c>
    </row>
    <row r="621" spans="1:18" ht="15" customHeight="1" x14ac:dyDescent="0.25">
      <c r="A621" s="4" t="s">
        <v>2892</v>
      </c>
      <c r="B621" s="5" t="s">
        <v>319</v>
      </c>
      <c r="C621" s="19" t="e">
        <f>VLOOKUP(B:B,[6]master!$L$1:$U$2065,10,0)</f>
        <v>#N/A</v>
      </c>
      <c r="D621" s="127">
        <v>44336</v>
      </c>
      <c r="E621" s="138"/>
      <c r="F621" s="122" t="s">
        <v>2727</v>
      </c>
      <c r="G621" s="122" t="s">
        <v>2728</v>
      </c>
      <c r="H621" s="122" t="s">
        <v>82</v>
      </c>
      <c r="I621" s="4" t="str">
        <f>VLOOKUP(H:H,[7]SUMMARY!B:C,2,0)</f>
        <v>KA</v>
      </c>
      <c r="J621" s="4" t="str">
        <f>VLOOKUP(K:K,[8]MODEL!$C$1:$F$65536,4,0)</f>
        <v>AURA</v>
      </c>
      <c r="K621" s="122" t="s">
        <v>58</v>
      </c>
      <c r="L621" s="122" t="s">
        <v>27</v>
      </c>
      <c r="M621" s="122" t="s">
        <v>2729</v>
      </c>
      <c r="N621" s="145" t="e">
        <f>VLOOKUP(B:B,[8]master!$L$1:$AA$65535,16,0)</f>
        <v>#N/A</v>
      </c>
      <c r="O621" s="146" t="e">
        <f>VLOOKUP(F:F,'[7]T-RET'!A:B,2,0)</f>
        <v>#N/A</v>
      </c>
      <c r="P621" s="146" t="e">
        <f>VLOOKUP(B:B,[8]master!$L$1:$Y$65535,14,0)</f>
        <v>#N/A</v>
      </c>
      <c r="Q621" s="143" t="e">
        <f>VLOOKUP(B:B,[9]all!$D:$F,3,0)</f>
        <v>#N/A</v>
      </c>
      <c r="R621" s="6">
        <v>620</v>
      </c>
    </row>
    <row r="622" spans="1:18" ht="15" customHeight="1" x14ac:dyDescent="0.25">
      <c r="A622" s="4" t="s">
        <v>2892</v>
      </c>
      <c r="B622" s="9" t="s">
        <v>2752</v>
      </c>
      <c r="C622" s="19" t="str">
        <f>VLOOKUP(B:B,[6]master!$L$1:$U$2065,10,0)</f>
        <v>ALLOT</v>
      </c>
      <c r="D622" s="127">
        <v>44336</v>
      </c>
      <c r="E622" s="138">
        <v>44341</v>
      </c>
      <c r="F622" s="122" t="s">
        <v>2730</v>
      </c>
      <c r="G622" s="122" t="s">
        <v>2731</v>
      </c>
      <c r="H622" s="122" t="s">
        <v>32</v>
      </c>
      <c r="I622" s="4" t="str">
        <f>VLOOKUP(H:H,[7]SUMMARY!B:C,2,0)</f>
        <v>KA</v>
      </c>
      <c r="J622" s="4" t="str">
        <f>VLOOKUP(K:K,[8]MODEL!$C$1:$F$65536,4,0)</f>
        <v>New Creta</v>
      </c>
      <c r="K622" s="122" t="s">
        <v>19</v>
      </c>
      <c r="L622" s="122" t="s">
        <v>11</v>
      </c>
      <c r="M622" s="122" t="s">
        <v>2732</v>
      </c>
      <c r="N622" s="145" t="e">
        <f>VLOOKUP(B:B,[8]master!$L$1:$AA$65535,16,0)</f>
        <v>#N/A</v>
      </c>
      <c r="O622" s="146" t="e">
        <f>VLOOKUP(F:F,'[7]T-RET'!A:B,2,0)</f>
        <v>#N/A</v>
      </c>
      <c r="P622" s="146" t="e">
        <f>VLOOKUP(B:B,[8]master!$L$1:$Y$65535,14,0)</f>
        <v>#N/A</v>
      </c>
      <c r="Q622" s="143" t="e">
        <f>VLOOKUP(B:B,[9]all!$D:$F,3,0)</f>
        <v>#N/A</v>
      </c>
      <c r="R622" s="6">
        <v>621</v>
      </c>
    </row>
    <row r="623" spans="1:18" ht="15" customHeight="1" x14ac:dyDescent="0.25">
      <c r="A623" s="4" t="s">
        <v>2892</v>
      </c>
      <c r="B623" s="137" t="s">
        <v>2753</v>
      </c>
      <c r="C623" s="19" t="str">
        <f>VLOOKUP(B:B,[6]master!$L$1:$U$2065,10,0)</f>
        <v>ALLOT</v>
      </c>
      <c r="D623" s="127">
        <v>44337</v>
      </c>
      <c r="E623" s="138">
        <v>44321</v>
      </c>
      <c r="F623" s="122" t="s">
        <v>2733</v>
      </c>
      <c r="G623" s="122" t="s">
        <v>2734</v>
      </c>
      <c r="H623" s="122" t="s">
        <v>32</v>
      </c>
      <c r="I623" s="4" t="str">
        <f>VLOOKUP(H:H,[7]SUMMARY!B:C,2,0)</f>
        <v>KA</v>
      </c>
      <c r="J623" s="4" t="str">
        <f>VLOOKUP(K:K,[8]MODEL!$C$1:$F$65536,4,0)</f>
        <v>Verna</v>
      </c>
      <c r="K623" s="122" t="s">
        <v>696</v>
      </c>
      <c r="L623" s="122" t="s">
        <v>11</v>
      </c>
      <c r="M623" s="122" t="s">
        <v>2735</v>
      </c>
      <c r="N623" s="145" t="e">
        <f>VLOOKUP(B:B,[8]master!$L$1:$AA$65535,16,0)</f>
        <v>#N/A</v>
      </c>
      <c r="O623" s="146" t="e">
        <f>VLOOKUP(F:F,'[7]T-RET'!A:B,2,0)</f>
        <v>#N/A</v>
      </c>
      <c r="P623" s="146" t="e">
        <f>VLOOKUP(B:B,[8]master!$L$1:$Y$65535,14,0)</f>
        <v>#N/A</v>
      </c>
      <c r="Q623" s="143" t="e">
        <f>VLOOKUP(B:B,[9]all!$D:$F,3,0)</f>
        <v>#N/A</v>
      </c>
      <c r="R623" s="6">
        <v>622</v>
      </c>
    </row>
    <row r="624" spans="1:18" ht="15" customHeight="1" x14ac:dyDescent="0.25">
      <c r="A624" s="4" t="s">
        <v>2892</v>
      </c>
      <c r="B624" s="5" t="s">
        <v>319</v>
      </c>
      <c r="C624" s="19" t="e">
        <f>VLOOKUP(B:B,[6]master!$L$1:$U$2065,10,0)</f>
        <v>#N/A</v>
      </c>
      <c r="D624" s="127">
        <v>44337</v>
      </c>
      <c r="E624" s="138"/>
      <c r="F624" s="11"/>
      <c r="G624" s="11"/>
      <c r="H624" s="11"/>
      <c r="I624" s="4" t="e">
        <f>VLOOKUP(H:H,[7]SUMMARY!B:C,2,0)</f>
        <v>#N/A</v>
      </c>
      <c r="J624" s="4" t="e">
        <f>VLOOKUP(K:K,[8]MODEL!$C$1:$F$65536,4,0)</f>
        <v>#N/A</v>
      </c>
      <c r="K624" s="11"/>
      <c r="L624" s="11"/>
      <c r="M624" s="129"/>
      <c r="N624" s="145" t="e">
        <f>VLOOKUP(B:B,[8]master!$L$1:$AA$65535,16,0)</f>
        <v>#N/A</v>
      </c>
      <c r="O624" s="146" t="e">
        <f>VLOOKUP(F:F,'[7]T-RET'!A:B,2,0)</f>
        <v>#N/A</v>
      </c>
      <c r="P624" s="146" t="e">
        <f>VLOOKUP(B:B,[8]master!$L$1:$Y$65535,14,0)</f>
        <v>#N/A</v>
      </c>
      <c r="Q624" s="143" t="e">
        <f>VLOOKUP(B:B,[9]all!$D:$F,3,0)</f>
        <v>#N/A</v>
      </c>
      <c r="R624" s="6">
        <v>623</v>
      </c>
    </row>
    <row r="625" spans="1:18" ht="15" customHeight="1" x14ac:dyDescent="0.25">
      <c r="A625" s="4" t="s">
        <v>2892</v>
      </c>
      <c r="B625" s="5" t="s">
        <v>319</v>
      </c>
      <c r="C625" s="19" t="e">
        <f>VLOOKUP(B:B,[6]master!$L$1:$U$2065,10,0)</f>
        <v>#N/A</v>
      </c>
      <c r="D625" s="127">
        <v>44337</v>
      </c>
      <c r="E625" s="138"/>
      <c r="F625" s="11"/>
      <c r="G625" s="11"/>
      <c r="H625" s="11"/>
      <c r="I625" s="4" t="e">
        <f>VLOOKUP(H:H,[7]SUMMARY!B:C,2,0)</f>
        <v>#N/A</v>
      </c>
      <c r="J625" s="4" t="e">
        <f>VLOOKUP(K:K,[8]MODEL!$C$1:$F$65536,4,0)</f>
        <v>#N/A</v>
      </c>
      <c r="K625" s="11"/>
      <c r="L625" s="11"/>
      <c r="M625" s="129"/>
      <c r="N625" s="145" t="e">
        <f>VLOOKUP(B:B,[8]master!$L$1:$AA$65535,16,0)</f>
        <v>#N/A</v>
      </c>
      <c r="O625" s="146" t="e">
        <f>VLOOKUP(F:F,'[7]T-RET'!A:B,2,0)</f>
        <v>#N/A</v>
      </c>
      <c r="P625" s="146" t="e">
        <f>VLOOKUP(B:B,[8]master!$L$1:$Y$65535,14,0)</f>
        <v>#N/A</v>
      </c>
      <c r="Q625" s="143" t="e">
        <f>VLOOKUP(B:B,[9]all!$D:$F,3,0)</f>
        <v>#N/A</v>
      </c>
      <c r="R625" s="6">
        <v>624</v>
      </c>
    </row>
    <row r="626" spans="1:18" ht="15" customHeight="1" x14ac:dyDescent="0.25">
      <c r="A626" s="4" t="s">
        <v>2892</v>
      </c>
      <c r="B626" s="5" t="s">
        <v>319</v>
      </c>
      <c r="C626" s="19" t="e">
        <f>VLOOKUP(B:B,[6]master!$L$1:$U$2065,10,0)</f>
        <v>#N/A</v>
      </c>
      <c r="D626" s="127">
        <v>44337</v>
      </c>
      <c r="E626" s="138"/>
      <c r="F626" s="11"/>
      <c r="G626" s="11"/>
      <c r="H626" s="11"/>
      <c r="I626" s="4" t="e">
        <f>VLOOKUP(H:H,[7]SUMMARY!B:C,2,0)</f>
        <v>#N/A</v>
      </c>
      <c r="J626" s="4" t="e">
        <f>VLOOKUP(K:K,[8]MODEL!$C$1:$F$65536,4,0)</f>
        <v>#N/A</v>
      </c>
      <c r="K626" s="11"/>
      <c r="L626" s="11"/>
      <c r="M626" s="129"/>
      <c r="N626" s="145" t="e">
        <f>VLOOKUP(B:B,[8]master!$L$1:$AA$65535,16,0)</f>
        <v>#N/A</v>
      </c>
      <c r="O626" s="146" t="e">
        <f>VLOOKUP(F:F,'[7]T-RET'!A:B,2,0)</f>
        <v>#N/A</v>
      </c>
      <c r="P626" s="146" t="e">
        <f>VLOOKUP(B:B,[8]master!$L$1:$Y$65535,14,0)</f>
        <v>#N/A</v>
      </c>
      <c r="Q626" s="143" t="e">
        <f>VLOOKUP(B:B,[9]all!$D:$F,3,0)</f>
        <v>#N/A</v>
      </c>
      <c r="R626" s="6">
        <v>618</v>
      </c>
    </row>
    <row r="627" spans="1:18" ht="15" customHeight="1" x14ac:dyDescent="0.25">
      <c r="A627" s="4" t="s">
        <v>2892</v>
      </c>
      <c r="B627" s="5" t="s">
        <v>319</v>
      </c>
      <c r="C627" s="19" t="e">
        <f>VLOOKUP(B:B,[6]master!$L$1:$U$2065,10,0)</f>
        <v>#N/A</v>
      </c>
      <c r="D627" s="127">
        <v>44337</v>
      </c>
      <c r="E627" s="138"/>
      <c r="F627" s="11"/>
      <c r="G627" s="11"/>
      <c r="H627" s="11"/>
      <c r="I627" s="4" t="e">
        <f>VLOOKUP(H:H,[7]SUMMARY!B:C,2,0)</f>
        <v>#N/A</v>
      </c>
      <c r="J627" s="4" t="e">
        <f>VLOOKUP(K:K,[8]MODEL!$C$1:$F$65536,4,0)</f>
        <v>#N/A</v>
      </c>
      <c r="K627" s="11"/>
      <c r="L627" s="11"/>
      <c r="M627" s="129"/>
      <c r="N627" s="145" t="e">
        <f>VLOOKUP(B:B,[8]master!$L$1:$AA$65535,16,0)</f>
        <v>#N/A</v>
      </c>
      <c r="O627" s="146" t="e">
        <f>VLOOKUP(F:F,'[7]T-RET'!A:B,2,0)</f>
        <v>#N/A</v>
      </c>
      <c r="P627" s="146" t="e">
        <f>VLOOKUP(B:B,[8]master!$L$1:$Y$65535,14,0)</f>
        <v>#N/A</v>
      </c>
      <c r="Q627" s="143" t="e">
        <f>VLOOKUP(B:B,[9]all!$D:$F,3,0)</f>
        <v>#N/A</v>
      </c>
      <c r="R627" s="6">
        <v>619</v>
      </c>
    </row>
    <row r="628" spans="1:18" ht="15" customHeight="1" x14ac:dyDescent="0.25">
      <c r="A628" s="4" t="s">
        <v>2892</v>
      </c>
      <c r="B628" s="5" t="s">
        <v>319</v>
      </c>
      <c r="C628" s="19" t="e">
        <f>VLOOKUP(B:B,[6]master!$L$1:$U$2065,10,0)</f>
        <v>#N/A</v>
      </c>
      <c r="D628" s="127">
        <v>44337</v>
      </c>
      <c r="E628" s="138"/>
      <c r="F628" s="11"/>
      <c r="G628" s="11"/>
      <c r="H628" s="11"/>
      <c r="I628" s="4" t="e">
        <f>VLOOKUP(H:H,[7]SUMMARY!B:C,2,0)</f>
        <v>#N/A</v>
      </c>
      <c r="J628" s="4" t="e">
        <f>VLOOKUP(K:K,[8]MODEL!$C$1:$F$65536,4,0)</f>
        <v>#N/A</v>
      </c>
      <c r="K628" s="11"/>
      <c r="L628" s="11"/>
      <c r="M628" s="129"/>
      <c r="N628" s="145" t="e">
        <f>VLOOKUP(B:B,[8]master!$L$1:$AA$65535,16,0)</f>
        <v>#N/A</v>
      </c>
      <c r="O628" s="146" t="e">
        <f>VLOOKUP(F:F,'[7]T-RET'!A:B,2,0)</f>
        <v>#N/A</v>
      </c>
      <c r="P628" s="146" t="e">
        <f>VLOOKUP(B:B,[8]master!$L$1:$Y$65535,14,0)</f>
        <v>#N/A</v>
      </c>
      <c r="Q628" s="143" t="e">
        <f>VLOOKUP(B:B,[9]all!$D:$F,3,0)</f>
        <v>#N/A</v>
      </c>
      <c r="R628" s="6">
        <v>620</v>
      </c>
    </row>
    <row r="629" spans="1:18" ht="15" customHeight="1" x14ac:dyDescent="0.25">
      <c r="A629" s="4" t="s">
        <v>2892</v>
      </c>
      <c r="B629" s="5" t="s">
        <v>319</v>
      </c>
      <c r="C629" s="19" t="e">
        <f>VLOOKUP(B:B,[6]master!$L$1:$U$2065,10,0)</f>
        <v>#N/A</v>
      </c>
      <c r="D629" s="127">
        <v>44337</v>
      </c>
      <c r="E629" s="138"/>
      <c r="F629" s="11"/>
      <c r="G629" s="11"/>
      <c r="H629" s="11"/>
      <c r="I629" s="4" t="e">
        <f>VLOOKUP(H:H,[7]SUMMARY!B:C,2,0)</f>
        <v>#N/A</v>
      </c>
      <c r="J629" s="4" t="e">
        <f>VLOOKUP(K:K,[8]MODEL!$C$1:$F$65536,4,0)</f>
        <v>#N/A</v>
      </c>
      <c r="K629" s="11"/>
      <c r="L629" s="11"/>
      <c r="M629" s="129"/>
      <c r="N629" s="145" t="e">
        <f>VLOOKUP(B:B,[8]master!$L$1:$AA$65535,16,0)</f>
        <v>#N/A</v>
      </c>
      <c r="O629" s="146" t="e">
        <f>VLOOKUP(F:F,'[7]T-RET'!A:B,2,0)</f>
        <v>#N/A</v>
      </c>
      <c r="P629" s="146" t="e">
        <f>VLOOKUP(B:B,[8]master!$L$1:$Y$65535,14,0)</f>
        <v>#N/A</v>
      </c>
      <c r="Q629" s="143" t="e">
        <f>VLOOKUP(B:B,[9]all!$D:$F,3,0)</f>
        <v>#N/A</v>
      </c>
      <c r="R629" s="6">
        <v>621</v>
      </c>
    </row>
    <row r="630" spans="1:18" ht="15" customHeight="1" x14ac:dyDescent="0.25">
      <c r="A630" s="4" t="s">
        <v>2892</v>
      </c>
      <c r="B630" s="5" t="s">
        <v>319</v>
      </c>
      <c r="C630" s="19" t="e">
        <f>VLOOKUP(B:B,[6]master!$L$1:$U$2065,10,0)</f>
        <v>#N/A</v>
      </c>
      <c r="D630" s="127">
        <v>44337</v>
      </c>
      <c r="E630" s="138"/>
      <c r="F630" s="11"/>
      <c r="G630" s="11"/>
      <c r="H630" s="11"/>
      <c r="I630" s="4" t="e">
        <f>VLOOKUP(H:H,[7]SUMMARY!B:C,2,0)</f>
        <v>#N/A</v>
      </c>
      <c r="J630" s="4" t="e">
        <f>VLOOKUP(K:K,[8]MODEL!$C$1:$F$65536,4,0)</f>
        <v>#N/A</v>
      </c>
      <c r="K630" s="11"/>
      <c r="L630" s="11"/>
      <c r="M630" s="129"/>
      <c r="N630" s="145" t="e">
        <f>VLOOKUP(B:B,[8]master!$L$1:$AA$65535,16,0)</f>
        <v>#N/A</v>
      </c>
      <c r="O630" s="146" t="e">
        <f>VLOOKUP(F:F,'[7]T-RET'!A:B,2,0)</f>
        <v>#N/A</v>
      </c>
      <c r="P630" s="146" t="e">
        <f>VLOOKUP(B:B,[8]master!$L$1:$Y$65535,14,0)</f>
        <v>#N/A</v>
      </c>
      <c r="Q630" s="143" t="e">
        <f>VLOOKUP(B:B,[9]all!$D:$F,3,0)</f>
        <v>#N/A</v>
      </c>
      <c r="R630" s="6">
        <v>622</v>
      </c>
    </row>
    <row r="631" spans="1:18" ht="15" customHeight="1" x14ac:dyDescent="0.25">
      <c r="A631" s="4" t="s">
        <v>2892</v>
      </c>
      <c r="B631" s="5" t="s">
        <v>319</v>
      </c>
      <c r="C631" s="19" t="e">
        <f>VLOOKUP(B:B,[6]master!$L$1:$U$2065,10,0)</f>
        <v>#N/A</v>
      </c>
      <c r="D631" s="127">
        <v>44337</v>
      </c>
      <c r="E631" s="138"/>
      <c r="F631" s="11"/>
      <c r="G631" s="11"/>
      <c r="H631" s="11"/>
      <c r="I631" s="4" t="e">
        <f>VLOOKUP(H:H,[7]SUMMARY!B:C,2,0)</f>
        <v>#N/A</v>
      </c>
      <c r="J631" s="4" t="e">
        <f>VLOOKUP(K:K,[8]MODEL!$C$1:$F$65536,4,0)</f>
        <v>#N/A</v>
      </c>
      <c r="K631" s="11"/>
      <c r="L631" s="11"/>
      <c r="M631" s="129"/>
      <c r="N631" s="145" t="e">
        <f>VLOOKUP(B:B,[8]master!$L$1:$AA$65535,16,0)</f>
        <v>#N/A</v>
      </c>
      <c r="O631" s="146" t="e">
        <f>VLOOKUP(F:F,'[7]T-RET'!A:B,2,0)</f>
        <v>#N/A</v>
      </c>
      <c r="P631" s="146" t="e">
        <f>VLOOKUP(B:B,[8]master!$L$1:$Y$65535,14,0)</f>
        <v>#N/A</v>
      </c>
      <c r="Q631" s="143" t="e">
        <f>VLOOKUP(B:B,[9]all!$D:$F,3,0)</f>
        <v>#N/A</v>
      </c>
      <c r="R631" s="6">
        <v>623</v>
      </c>
    </row>
    <row r="632" spans="1:18" ht="15" customHeight="1" x14ac:dyDescent="0.25">
      <c r="A632" s="4" t="s">
        <v>2892</v>
      </c>
      <c r="B632" s="5" t="s">
        <v>319</v>
      </c>
      <c r="C632" s="19" t="e">
        <f>VLOOKUP(B:B,[6]master!$L$1:$U$2065,10,0)</f>
        <v>#N/A</v>
      </c>
      <c r="D632" s="127">
        <v>44337</v>
      </c>
      <c r="E632" s="138"/>
      <c r="F632" s="11"/>
      <c r="G632" s="11"/>
      <c r="H632" s="11"/>
      <c r="I632" s="4" t="e">
        <f>VLOOKUP(H:H,[7]SUMMARY!B:C,2,0)</f>
        <v>#N/A</v>
      </c>
      <c r="J632" s="4" t="e">
        <f>VLOOKUP(K:K,[8]MODEL!$C$1:$F$65536,4,0)</f>
        <v>#N/A</v>
      </c>
      <c r="K632" s="11"/>
      <c r="L632" s="11"/>
      <c r="M632" s="129"/>
      <c r="N632" s="145" t="e">
        <f>VLOOKUP(B:B,[8]master!$L$1:$AA$65535,16,0)</f>
        <v>#N/A</v>
      </c>
      <c r="O632" s="146" t="e">
        <f>VLOOKUP(F:F,'[7]T-RET'!A:B,2,0)</f>
        <v>#N/A</v>
      </c>
      <c r="P632" s="146" t="e">
        <f>VLOOKUP(B:B,[8]master!$L$1:$Y$65535,14,0)</f>
        <v>#N/A</v>
      </c>
      <c r="Q632" s="143" t="e">
        <f>VLOOKUP(B:B,[9]all!$D:$F,3,0)</f>
        <v>#N/A</v>
      </c>
      <c r="R632" s="6">
        <v>624</v>
      </c>
    </row>
  </sheetData>
  <autoFilter ref="A1:S632"/>
  <conditionalFormatting sqref="F8:F12 F16 F18 F20 F22 F1:F2 F25:F29 F33:F35 F39:F40 F42 F44 F47 F50 F57 F75 F77:F86 F88:F92 F95:F101 F104 F108:F114 F117:F118 F123:F124 F130:F133 F138 F145 F147:F150 F180">
    <cfRule type="containsText" dxfId="3706" priority="1139" operator="containsText" text="2018">
      <formula>NOT(ISERROR(SEARCH("2018",F1)))</formula>
    </cfRule>
  </conditionalFormatting>
  <conditionalFormatting sqref="B76 B8:B10 B12:B14 B19 B24 B1 B38 B41 B44 B47:B49 B52:B54 B56 B61:B62 B65:B67 B73 B71 B79:B82 B85 B89:B91 B93:B96 B99:B101 B105 B108:B109 B111:B112 B115 B117:B118 B124 B126:B130 B132 B138 B280 B149:B151 B29:B32 B120:B122 B135:B136 B190 B3:B5 B259 B286 B293 B140:B141 B143:B146">
    <cfRule type="containsText" dxfId="3705" priority="1138" operator="containsText" text="CANCEL">
      <formula>NOT(ISERROR(SEARCH("CANCEL",B1)))</formula>
    </cfRule>
  </conditionalFormatting>
  <conditionalFormatting sqref="F2">
    <cfRule type="duplicateValues" dxfId="3704" priority="1140"/>
  </conditionalFormatting>
  <conditionalFormatting sqref="B3">
    <cfRule type="duplicateValues" dxfId="3703" priority="1125"/>
  </conditionalFormatting>
  <conditionalFormatting sqref="B3">
    <cfRule type="duplicateValues" dxfId="3702" priority="1126"/>
  </conditionalFormatting>
  <conditionalFormatting sqref="B3">
    <cfRule type="duplicateValues" dxfId="3701" priority="1127"/>
  </conditionalFormatting>
  <conditionalFormatting sqref="B3">
    <cfRule type="duplicateValues" dxfId="3700" priority="1128"/>
  </conditionalFormatting>
  <conditionalFormatting sqref="B3">
    <cfRule type="containsText" dxfId="3699" priority="1129" operator="containsText" text="CANCEL">
      <formula>NOT(ISERROR(SEARCH("CANCEL",B3)))</formula>
    </cfRule>
    <cfRule type="containsText" dxfId="3698" priority="1130" operator="containsText" text="VNA">
      <formula>NOT(ISERROR(SEARCH("VNA",B3)))</formula>
    </cfRule>
    <cfRule type="duplicateValues" dxfId="3697" priority="1131"/>
  </conditionalFormatting>
  <conditionalFormatting sqref="B3">
    <cfRule type="containsText" dxfId="3696" priority="1132" operator="containsText" text="VNA">
      <formula>NOT(ISERROR(SEARCH("VNA",B3)))</formula>
    </cfRule>
    <cfRule type="duplicateValues" dxfId="3695" priority="1133"/>
    <cfRule type="uniqueValues" priority="1134"/>
  </conditionalFormatting>
  <conditionalFormatting sqref="B3">
    <cfRule type="containsText" dxfId="3694" priority="1135" operator="containsText" text="VNA">
      <formula>NOT(ISERROR(SEARCH("VNA",B3)))</formula>
    </cfRule>
    <cfRule type="duplicateValues" dxfId="3693" priority="1136"/>
    <cfRule type="duplicateValues" dxfId="3692" priority="1137"/>
  </conditionalFormatting>
  <conditionalFormatting sqref="B4">
    <cfRule type="duplicateValues" dxfId="3691" priority="1112"/>
  </conditionalFormatting>
  <conditionalFormatting sqref="B4">
    <cfRule type="duplicateValues" dxfId="3690" priority="1113"/>
  </conditionalFormatting>
  <conditionalFormatting sqref="B4">
    <cfRule type="duplicateValues" dxfId="3689" priority="1114"/>
  </conditionalFormatting>
  <conditionalFormatting sqref="B4">
    <cfRule type="duplicateValues" dxfId="3688" priority="1115"/>
  </conditionalFormatting>
  <conditionalFormatting sqref="B4">
    <cfRule type="containsText" dxfId="3687" priority="1116" operator="containsText" text="CANCEL">
      <formula>NOT(ISERROR(SEARCH("CANCEL",B4)))</formula>
    </cfRule>
    <cfRule type="containsText" dxfId="3686" priority="1117" operator="containsText" text="VNA">
      <formula>NOT(ISERROR(SEARCH("VNA",B4)))</formula>
    </cfRule>
    <cfRule type="duplicateValues" dxfId="3685" priority="1118"/>
  </conditionalFormatting>
  <conditionalFormatting sqref="B4">
    <cfRule type="containsText" dxfId="3684" priority="1119" operator="containsText" text="VNA">
      <formula>NOT(ISERROR(SEARCH("VNA",B4)))</formula>
    </cfRule>
    <cfRule type="duplicateValues" dxfId="3683" priority="1120"/>
    <cfRule type="uniqueValues" priority="1121"/>
  </conditionalFormatting>
  <conditionalFormatting sqref="B4">
    <cfRule type="containsText" dxfId="3682" priority="1122" operator="containsText" text="VNA">
      <formula>NOT(ISERROR(SEARCH("VNA",B4)))</formula>
    </cfRule>
    <cfRule type="duplicateValues" dxfId="3681" priority="1123"/>
    <cfRule type="duplicateValues" dxfId="3680" priority="1124"/>
  </conditionalFormatting>
  <conditionalFormatting sqref="F8:F10">
    <cfRule type="duplicateValues" dxfId="3679" priority="1111"/>
  </conditionalFormatting>
  <conditionalFormatting sqref="B9">
    <cfRule type="duplicateValues" dxfId="3678" priority="1097"/>
  </conditionalFormatting>
  <conditionalFormatting sqref="B9">
    <cfRule type="duplicateValues" dxfId="3677" priority="1098"/>
  </conditionalFormatting>
  <conditionalFormatting sqref="B9">
    <cfRule type="duplicateValues" dxfId="3676" priority="1099"/>
  </conditionalFormatting>
  <conditionalFormatting sqref="B9">
    <cfRule type="duplicateValues" dxfId="3675" priority="1100"/>
  </conditionalFormatting>
  <conditionalFormatting sqref="B9">
    <cfRule type="containsText" dxfId="3674" priority="1101" operator="containsText" text="CANCEL">
      <formula>NOT(ISERROR(SEARCH("CANCEL",B9)))</formula>
    </cfRule>
    <cfRule type="containsText" dxfId="3673" priority="1102" operator="containsText" text="VNA">
      <formula>NOT(ISERROR(SEARCH("VNA",B9)))</formula>
    </cfRule>
    <cfRule type="duplicateValues" dxfId="3672" priority="1103"/>
  </conditionalFormatting>
  <conditionalFormatting sqref="B9">
    <cfRule type="containsText" dxfId="3671" priority="1104" operator="containsText" text="VNA">
      <formula>NOT(ISERROR(SEARCH("VNA",B9)))</formula>
    </cfRule>
    <cfRule type="duplicateValues" dxfId="3670" priority="1105"/>
    <cfRule type="uniqueValues" priority="1106"/>
  </conditionalFormatting>
  <conditionalFormatting sqref="B9">
    <cfRule type="containsText" dxfId="3669" priority="1107" operator="containsText" text="VNA">
      <formula>NOT(ISERROR(SEARCH("VNA",B9)))</formula>
    </cfRule>
    <cfRule type="duplicateValues" dxfId="3668" priority="1108"/>
    <cfRule type="duplicateValues" dxfId="3667" priority="1109"/>
  </conditionalFormatting>
  <conditionalFormatting sqref="F9">
    <cfRule type="duplicateValues" dxfId="3666" priority="1110"/>
  </conditionalFormatting>
  <conditionalFormatting sqref="B8">
    <cfRule type="duplicateValues" dxfId="3665" priority="1083"/>
  </conditionalFormatting>
  <conditionalFormatting sqref="B8">
    <cfRule type="duplicateValues" dxfId="3664" priority="1084"/>
  </conditionalFormatting>
  <conditionalFormatting sqref="B8">
    <cfRule type="duplicateValues" dxfId="3663" priority="1085"/>
  </conditionalFormatting>
  <conditionalFormatting sqref="B8">
    <cfRule type="duplicateValues" dxfId="3662" priority="1086"/>
  </conditionalFormatting>
  <conditionalFormatting sqref="B8">
    <cfRule type="containsText" dxfId="3661" priority="1087" operator="containsText" text="CANCEL">
      <formula>NOT(ISERROR(SEARCH("CANCEL",B8)))</formula>
    </cfRule>
    <cfRule type="containsText" dxfId="3660" priority="1088" operator="containsText" text="VNA">
      <formula>NOT(ISERROR(SEARCH("VNA",B8)))</formula>
    </cfRule>
    <cfRule type="duplicateValues" dxfId="3659" priority="1089"/>
  </conditionalFormatting>
  <conditionalFormatting sqref="B8">
    <cfRule type="containsText" dxfId="3658" priority="1090" operator="containsText" text="VNA">
      <formula>NOT(ISERROR(SEARCH("VNA",B8)))</formula>
    </cfRule>
    <cfRule type="duplicateValues" dxfId="3657" priority="1091"/>
    <cfRule type="uniqueValues" priority="1092"/>
  </conditionalFormatting>
  <conditionalFormatting sqref="B8">
    <cfRule type="containsText" dxfId="3656" priority="1093" operator="containsText" text="VNA">
      <formula>NOT(ISERROR(SEARCH("VNA",B8)))</formula>
    </cfRule>
    <cfRule type="duplicateValues" dxfId="3655" priority="1094"/>
    <cfRule type="duplicateValues" dxfId="3654" priority="1095"/>
  </conditionalFormatting>
  <conditionalFormatting sqref="F8">
    <cfRule type="duplicateValues" dxfId="3653" priority="1096"/>
  </conditionalFormatting>
  <conditionalFormatting sqref="B8:B9">
    <cfRule type="duplicateValues" dxfId="3652" priority="1070"/>
  </conditionalFormatting>
  <conditionalFormatting sqref="B8:B9">
    <cfRule type="duplicateValues" dxfId="3651" priority="1071"/>
  </conditionalFormatting>
  <conditionalFormatting sqref="B8:B9">
    <cfRule type="duplicateValues" dxfId="3650" priority="1072"/>
  </conditionalFormatting>
  <conditionalFormatting sqref="B8:B9">
    <cfRule type="duplicateValues" dxfId="3649" priority="1073"/>
  </conditionalFormatting>
  <conditionalFormatting sqref="B8:B9">
    <cfRule type="containsText" dxfId="3648" priority="1074" operator="containsText" text="CANCEL">
      <formula>NOT(ISERROR(SEARCH("CANCEL",B8)))</formula>
    </cfRule>
    <cfRule type="containsText" dxfId="3647" priority="1075" operator="containsText" text="VNA">
      <formula>NOT(ISERROR(SEARCH("VNA",B8)))</formula>
    </cfRule>
    <cfRule type="duplicateValues" dxfId="3646" priority="1076"/>
  </conditionalFormatting>
  <conditionalFormatting sqref="B8:B9">
    <cfRule type="containsText" dxfId="3645" priority="1077" operator="containsText" text="VNA">
      <formula>NOT(ISERROR(SEARCH("VNA",B8)))</formula>
    </cfRule>
    <cfRule type="duplicateValues" dxfId="3644" priority="1078"/>
    <cfRule type="uniqueValues" priority="1079"/>
  </conditionalFormatting>
  <conditionalFormatting sqref="B8:B9">
    <cfRule type="containsText" dxfId="3643" priority="1080" operator="containsText" text="VNA">
      <formula>NOT(ISERROR(SEARCH("VNA",B8)))</formula>
    </cfRule>
    <cfRule type="duplicateValues" dxfId="3642" priority="1081"/>
    <cfRule type="duplicateValues" dxfId="3641" priority="1082"/>
  </conditionalFormatting>
  <conditionalFormatting sqref="B10">
    <cfRule type="duplicateValues" dxfId="3640" priority="1057"/>
  </conditionalFormatting>
  <conditionalFormatting sqref="B10">
    <cfRule type="duplicateValues" dxfId="3639" priority="1058"/>
  </conditionalFormatting>
  <conditionalFormatting sqref="B10">
    <cfRule type="duplicateValues" dxfId="3638" priority="1059"/>
  </conditionalFormatting>
  <conditionalFormatting sqref="B10">
    <cfRule type="duplicateValues" dxfId="3637" priority="1060"/>
  </conditionalFormatting>
  <conditionalFormatting sqref="B10">
    <cfRule type="containsText" dxfId="3636" priority="1061" operator="containsText" text="CANCEL">
      <formula>NOT(ISERROR(SEARCH("CANCEL",B10)))</formula>
    </cfRule>
    <cfRule type="containsText" dxfId="3635" priority="1062" operator="containsText" text="VNA">
      <formula>NOT(ISERROR(SEARCH("VNA",B10)))</formula>
    </cfRule>
    <cfRule type="duplicateValues" dxfId="3634" priority="1063"/>
  </conditionalFormatting>
  <conditionalFormatting sqref="B10">
    <cfRule type="containsText" dxfId="3633" priority="1064" operator="containsText" text="VNA">
      <formula>NOT(ISERROR(SEARCH("VNA",B10)))</formula>
    </cfRule>
    <cfRule type="duplicateValues" dxfId="3632" priority="1065"/>
    <cfRule type="uniqueValues" priority="1066"/>
  </conditionalFormatting>
  <conditionalFormatting sqref="B10">
    <cfRule type="containsText" dxfId="3631" priority="1067" operator="containsText" text="VNA">
      <formula>NOT(ISERROR(SEARCH("VNA",B10)))</formula>
    </cfRule>
    <cfRule type="duplicateValues" dxfId="3630" priority="1068"/>
    <cfRule type="duplicateValues" dxfId="3629" priority="1069"/>
  </conditionalFormatting>
  <conditionalFormatting sqref="F11">
    <cfRule type="duplicateValues" dxfId="3628" priority="1056"/>
  </conditionalFormatting>
  <conditionalFormatting sqref="B12">
    <cfRule type="duplicateValues" dxfId="3627" priority="1042"/>
  </conditionalFormatting>
  <conditionalFormatting sqref="B12">
    <cfRule type="duplicateValues" dxfId="3626" priority="1043"/>
  </conditionalFormatting>
  <conditionalFormatting sqref="B12">
    <cfRule type="duplicateValues" dxfId="3625" priority="1044"/>
  </conditionalFormatting>
  <conditionalFormatting sqref="B12">
    <cfRule type="duplicateValues" dxfId="3624" priority="1045"/>
  </conditionalFormatting>
  <conditionalFormatting sqref="B12">
    <cfRule type="containsText" dxfId="3623" priority="1046" operator="containsText" text="CANCEL">
      <formula>NOT(ISERROR(SEARCH("CANCEL",B12)))</formula>
    </cfRule>
    <cfRule type="containsText" dxfId="3622" priority="1047" operator="containsText" text="VNA">
      <formula>NOT(ISERROR(SEARCH("VNA",B12)))</formula>
    </cfRule>
    <cfRule type="duplicateValues" dxfId="3621" priority="1048"/>
  </conditionalFormatting>
  <conditionalFormatting sqref="B12">
    <cfRule type="containsText" dxfId="3620" priority="1049" operator="containsText" text="VNA">
      <formula>NOT(ISERROR(SEARCH("VNA",B12)))</formula>
    </cfRule>
    <cfRule type="duplicateValues" dxfId="3619" priority="1050"/>
    <cfRule type="uniqueValues" priority="1051"/>
  </conditionalFormatting>
  <conditionalFormatting sqref="B12">
    <cfRule type="containsText" dxfId="3618" priority="1052" operator="containsText" text="VNA">
      <formula>NOT(ISERROR(SEARCH("VNA",B12)))</formula>
    </cfRule>
    <cfRule type="duplicateValues" dxfId="3617" priority="1053"/>
    <cfRule type="duplicateValues" dxfId="3616" priority="1054"/>
  </conditionalFormatting>
  <conditionalFormatting sqref="F12">
    <cfRule type="duplicateValues" dxfId="3615" priority="1055"/>
  </conditionalFormatting>
  <conditionalFormatting sqref="B14">
    <cfRule type="duplicateValues" dxfId="3614" priority="1029"/>
  </conditionalFormatting>
  <conditionalFormatting sqref="B14">
    <cfRule type="duplicateValues" dxfId="3613" priority="1030"/>
  </conditionalFormatting>
  <conditionalFormatting sqref="B14">
    <cfRule type="duplicateValues" dxfId="3612" priority="1031"/>
  </conditionalFormatting>
  <conditionalFormatting sqref="B14">
    <cfRule type="duplicateValues" dxfId="3611" priority="1032"/>
  </conditionalFormatting>
  <conditionalFormatting sqref="B14">
    <cfRule type="containsText" dxfId="3610" priority="1033" operator="containsText" text="CANCEL">
      <formula>NOT(ISERROR(SEARCH("CANCEL",B14)))</formula>
    </cfRule>
    <cfRule type="containsText" dxfId="3609" priority="1034" operator="containsText" text="VNA">
      <formula>NOT(ISERROR(SEARCH("VNA",B14)))</formula>
    </cfRule>
    <cfRule type="duplicateValues" dxfId="3608" priority="1035"/>
  </conditionalFormatting>
  <conditionalFormatting sqref="B14">
    <cfRule type="containsText" dxfId="3607" priority="1036" operator="containsText" text="VNA">
      <formula>NOT(ISERROR(SEARCH("VNA",B14)))</formula>
    </cfRule>
    <cfRule type="duplicateValues" dxfId="3606" priority="1037"/>
    <cfRule type="uniqueValues" priority="1038"/>
  </conditionalFormatting>
  <conditionalFormatting sqref="B14">
    <cfRule type="containsText" dxfId="3605" priority="1039" operator="containsText" text="VNA">
      <formula>NOT(ISERROR(SEARCH("VNA",B14)))</formula>
    </cfRule>
    <cfRule type="duplicateValues" dxfId="3604" priority="1040"/>
    <cfRule type="duplicateValues" dxfId="3603" priority="1041"/>
  </conditionalFormatting>
  <conditionalFormatting sqref="B13">
    <cfRule type="duplicateValues" dxfId="3602" priority="1016"/>
  </conditionalFormatting>
  <conditionalFormatting sqref="B13">
    <cfRule type="duplicateValues" dxfId="3601" priority="1017"/>
  </conditionalFormatting>
  <conditionalFormatting sqref="B13">
    <cfRule type="duplicateValues" dxfId="3600" priority="1018"/>
  </conditionalFormatting>
  <conditionalFormatting sqref="B13">
    <cfRule type="duplicateValues" dxfId="3599" priority="1019"/>
  </conditionalFormatting>
  <conditionalFormatting sqref="B13">
    <cfRule type="containsText" dxfId="3598" priority="1020" operator="containsText" text="CANCEL">
      <formula>NOT(ISERROR(SEARCH("CANCEL",B13)))</formula>
    </cfRule>
    <cfRule type="containsText" dxfId="3597" priority="1021" operator="containsText" text="VNA">
      <formula>NOT(ISERROR(SEARCH("VNA",B13)))</formula>
    </cfRule>
    <cfRule type="duplicateValues" dxfId="3596" priority="1022"/>
  </conditionalFormatting>
  <conditionalFormatting sqref="B13">
    <cfRule type="containsText" dxfId="3595" priority="1023" operator="containsText" text="VNA">
      <formula>NOT(ISERROR(SEARCH("VNA",B13)))</formula>
    </cfRule>
    <cfRule type="duplicateValues" dxfId="3594" priority="1024"/>
    <cfRule type="uniqueValues" priority="1025"/>
  </conditionalFormatting>
  <conditionalFormatting sqref="B13">
    <cfRule type="containsText" dxfId="3593" priority="1026" operator="containsText" text="VNA">
      <formula>NOT(ISERROR(SEARCH("VNA",B13)))</formula>
    </cfRule>
    <cfRule type="duplicateValues" dxfId="3592" priority="1027"/>
    <cfRule type="duplicateValues" dxfId="3591" priority="1028"/>
  </conditionalFormatting>
  <conditionalFormatting sqref="F16">
    <cfRule type="duplicateValues" dxfId="3590" priority="1015"/>
  </conditionalFormatting>
  <conditionalFormatting sqref="F18">
    <cfRule type="duplicateValues" dxfId="3589" priority="1014"/>
  </conditionalFormatting>
  <conditionalFormatting sqref="B19">
    <cfRule type="duplicateValues" dxfId="3588" priority="1001"/>
  </conditionalFormatting>
  <conditionalFormatting sqref="B19">
    <cfRule type="duplicateValues" dxfId="3587" priority="1002"/>
  </conditionalFormatting>
  <conditionalFormatting sqref="B19">
    <cfRule type="duplicateValues" dxfId="3586" priority="1003"/>
  </conditionalFormatting>
  <conditionalFormatting sqref="B19">
    <cfRule type="duplicateValues" dxfId="3585" priority="1004"/>
  </conditionalFormatting>
  <conditionalFormatting sqref="B19">
    <cfRule type="containsText" dxfId="3584" priority="1005" operator="containsText" text="CANCEL">
      <formula>NOT(ISERROR(SEARCH("CANCEL",B19)))</formula>
    </cfRule>
    <cfRule type="containsText" dxfId="3583" priority="1006" operator="containsText" text="VNA">
      <formula>NOT(ISERROR(SEARCH("VNA",B19)))</formula>
    </cfRule>
    <cfRule type="duplicateValues" dxfId="3582" priority="1007"/>
  </conditionalFormatting>
  <conditionalFormatting sqref="B19">
    <cfRule type="containsText" dxfId="3581" priority="1008" operator="containsText" text="VNA">
      <formula>NOT(ISERROR(SEARCH("VNA",B19)))</formula>
    </cfRule>
    <cfRule type="duplicateValues" dxfId="3580" priority="1009"/>
    <cfRule type="uniqueValues" priority="1010"/>
  </conditionalFormatting>
  <conditionalFormatting sqref="B19">
    <cfRule type="containsText" dxfId="3579" priority="1011" operator="containsText" text="VNA">
      <formula>NOT(ISERROR(SEARCH("VNA",B19)))</formula>
    </cfRule>
    <cfRule type="duplicateValues" dxfId="3578" priority="1012"/>
    <cfRule type="duplicateValues" dxfId="3577" priority="1013"/>
  </conditionalFormatting>
  <conditionalFormatting sqref="F20">
    <cfRule type="duplicateValues" dxfId="3576" priority="1000"/>
  </conditionalFormatting>
  <conditionalFormatting sqref="F22">
    <cfRule type="duplicateValues" dxfId="3575" priority="999"/>
  </conditionalFormatting>
  <conditionalFormatting sqref="B24">
    <cfRule type="duplicateValues" dxfId="3574" priority="986"/>
  </conditionalFormatting>
  <conditionalFormatting sqref="B24">
    <cfRule type="duplicateValues" dxfId="3573" priority="987"/>
  </conditionalFormatting>
  <conditionalFormatting sqref="B24">
    <cfRule type="duplicateValues" dxfId="3572" priority="988"/>
  </conditionalFormatting>
  <conditionalFormatting sqref="B24">
    <cfRule type="duplicateValues" dxfId="3571" priority="989"/>
  </conditionalFormatting>
  <conditionalFormatting sqref="B24">
    <cfRule type="containsText" dxfId="3570" priority="990" operator="containsText" text="CANCEL">
      <formula>NOT(ISERROR(SEARCH("CANCEL",B24)))</formula>
    </cfRule>
    <cfRule type="containsText" dxfId="3569" priority="991" operator="containsText" text="VNA">
      <formula>NOT(ISERROR(SEARCH("VNA",B24)))</formula>
    </cfRule>
    <cfRule type="duplicateValues" dxfId="3568" priority="992"/>
  </conditionalFormatting>
  <conditionalFormatting sqref="B24">
    <cfRule type="containsText" dxfId="3567" priority="993" operator="containsText" text="VNA">
      <formula>NOT(ISERROR(SEARCH("VNA",B24)))</formula>
    </cfRule>
    <cfRule type="duplicateValues" dxfId="3566" priority="994"/>
    <cfRule type="uniqueValues" priority="995"/>
  </conditionalFormatting>
  <conditionalFormatting sqref="B24">
    <cfRule type="containsText" dxfId="3565" priority="996" operator="containsText" text="VNA">
      <formula>NOT(ISERROR(SEARCH("VNA",B24)))</formula>
    </cfRule>
    <cfRule type="duplicateValues" dxfId="3564" priority="997"/>
    <cfRule type="duplicateValues" dxfId="3563" priority="998"/>
  </conditionalFormatting>
  <conditionalFormatting sqref="F25">
    <cfRule type="duplicateValues" dxfId="3562" priority="985"/>
  </conditionalFormatting>
  <conditionalFormatting sqref="F27">
    <cfRule type="duplicateValues" dxfId="3561" priority="984"/>
  </conditionalFormatting>
  <conditionalFormatting sqref="B1 B280">
    <cfRule type="containsText" dxfId="3560" priority="969" operator="containsText" text="VIN No.">
      <formula>NOT(ISERROR(SEARCH("VIN No.",B1)))</formula>
    </cfRule>
  </conditionalFormatting>
  <conditionalFormatting sqref="B1">
    <cfRule type="duplicateValues" dxfId="3559" priority="970"/>
  </conditionalFormatting>
  <conditionalFormatting sqref="B1">
    <cfRule type="duplicateValues" dxfId="3558" priority="971"/>
  </conditionalFormatting>
  <conditionalFormatting sqref="B1">
    <cfRule type="duplicateValues" dxfId="3557" priority="972"/>
  </conditionalFormatting>
  <conditionalFormatting sqref="B1">
    <cfRule type="duplicateValues" dxfId="3556" priority="973"/>
  </conditionalFormatting>
  <conditionalFormatting sqref="B1">
    <cfRule type="containsText" dxfId="3555" priority="974" operator="containsText" text="CANCEL">
      <formula>NOT(ISERROR(SEARCH("CANCEL",B1)))</formula>
    </cfRule>
    <cfRule type="containsText" dxfId="3554" priority="975" operator="containsText" text="VNA">
      <formula>NOT(ISERROR(SEARCH("VNA",B1)))</formula>
    </cfRule>
    <cfRule type="duplicateValues" dxfId="3553" priority="976"/>
  </conditionalFormatting>
  <conditionalFormatting sqref="B1">
    <cfRule type="containsText" dxfId="3552" priority="977" operator="containsText" text="VNA">
      <formula>NOT(ISERROR(SEARCH("VNA",B1)))</formula>
    </cfRule>
    <cfRule type="duplicateValues" dxfId="3551" priority="978"/>
    <cfRule type="uniqueValues" priority="979"/>
  </conditionalFormatting>
  <conditionalFormatting sqref="B1">
    <cfRule type="containsText" dxfId="3550" priority="980" operator="containsText" text="VNA">
      <formula>NOT(ISERROR(SEARCH("VNA",B1)))</formula>
    </cfRule>
    <cfRule type="duplicateValues" dxfId="3549" priority="981"/>
    <cfRule type="duplicateValues" dxfId="3548" priority="982"/>
  </conditionalFormatting>
  <conditionalFormatting sqref="F1">
    <cfRule type="duplicateValues" dxfId="3547" priority="983"/>
  </conditionalFormatting>
  <conditionalFormatting sqref="F28">
    <cfRule type="duplicateValues" dxfId="3546" priority="968"/>
  </conditionalFormatting>
  <conditionalFormatting sqref="B29">
    <cfRule type="duplicateValues" dxfId="3545" priority="955"/>
  </conditionalFormatting>
  <conditionalFormatting sqref="B29">
    <cfRule type="duplicateValues" dxfId="3544" priority="956"/>
  </conditionalFormatting>
  <conditionalFormatting sqref="B29">
    <cfRule type="duplicateValues" dxfId="3543" priority="957"/>
  </conditionalFormatting>
  <conditionalFormatting sqref="B29">
    <cfRule type="duplicateValues" dxfId="3542" priority="958"/>
  </conditionalFormatting>
  <conditionalFormatting sqref="B29">
    <cfRule type="containsText" dxfId="3541" priority="959" operator="containsText" text="CANCEL">
      <formula>NOT(ISERROR(SEARCH("CANCEL",B29)))</formula>
    </cfRule>
    <cfRule type="containsText" dxfId="3540" priority="960" operator="containsText" text="VNA">
      <formula>NOT(ISERROR(SEARCH("VNA",B29)))</formula>
    </cfRule>
    <cfRule type="duplicateValues" dxfId="3539" priority="961"/>
  </conditionalFormatting>
  <conditionalFormatting sqref="B29">
    <cfRule type="containsText" dxfId="3538" priority="962" operator="containsText" text="VNA">
      <formula>NOT(ISERROR(SEARCH("VNA",B29)))</formula>
    </cfRule>
    <cfRule type="duplicateValues" dxfId="3537" priority="963"/>
    <cfRule type="uniqueValues" priority="964"/>
  </conditionalFormatting>
  <conditionalFormatting sqref="B29">
    <cfRule type="containsText" dxfId="3536" priority="965" operator="containsText" text="VNA">
      <formula>NOT(ISERROR(SEARCH("VNA",B29)))</formula>
    </cfRule>
    <cfRule type="duplicateValues" dxfId="3535" priority="966"/>
    <cfRule type="duplicateValues" dxfId="3534" priority="967"/>
  </conditionalFormatting>
  <conditionalFormatting sqref="F29">
    <cfRule type="duplicateValues" dxfId="3533" priority="954"/>
  </conditionalFormatting>
  <conditionalFormatting sqref="B30">
    <cfRule type="duplicateValues" dxfId="3532" priority="941"/>
  </conditionalFormatting>
  <conditionalFormatting sqref="B30">
    <cfRule type="duplicateValues" dxfId="3531" priority="942"/>
  </conditionalFormatting>
  <conditionalFormatting sqref="B30">
    <cfRule type="duplicateValues" dxfId="3530" priority="943"/>
  </conditionalFormatting>
  <conditionalFormatting sqref="B30">
    <cfRule type="duplicateValues" dxfId="3529" priority="944"/>
  </conditionalFormatting>
  <conditionalFormatting sqref="B30">
    <cfRule type="containsText" dxfId="3528" priority="945" operator="containsText" text="CANCEL">
      <formula>NOT(ISERROR(SEARCH("CANCEL",B30)))</formula>
    </cfRule>
    <cfRule type="containsText" dxfId="3527" priority="946" operator="containsText" text="VNA">
      <formula>NOT(ISERROR(SEARCH("VNA",B30)))</formula>
    </cfRule>
    <cfRule type="duplicateValues" dxfId="3526" priority="947"/>
  </conditionalFormatting>
  <conditionalFormatting sqref="B30">
    <cfRule type="containsText" dxfId="3525" priority="948" operator="containsText" text="VNA">
      <formula>NOT(ISERROR(SEARCH("VNA",B30)))</formula>
    </cfRule>
    <cfRule type="duplicateValues" dxfId="3524" priority="949"/>
    <cfRule type="uniqueValues" priority="950"/>
  </conditionalFormatting>
  <conditionalFormatting sqref="B30">
    <cfRule type="containsText" dxfId="3523" priority="951" operator="containsText" text="VNA">
      <formula>NOT(ISERROR(SEARCH("VNA",B30)))</formula>
    </cfRule>
    <cfRule type="duplicateValues" dxfId="3522" priority="952"/>
    <cfRule type="duplicateValues" dxfId="3521" priority="953"/>
  </conditionalFormatting>
  <conditionalFormatting sqref="B32">
    <cfRule type="duplicateValues" dxfId="3520" priority="928"/>
  </conditionalFormatting>
  <conditionalFormatting sqref="B32">
    <cfRule type="duplicateValues" dxfId="3519" priority="929"/>
  </conditionalFormatting>
  <conditionalFormatting sqref="B32">
    <cfRule type="duplicateValues" dxfId="3518" priority="930"/>
  </conditionalFormatting>
  <conditionalFormatting sqref="B32">
    <cfRule type="duplicateValues" dxfId="3517" priority="931"/>
  </conditionalFormatting>
  <conditionalFormatting sqref="B32">
    <cfRule type="containsText" dxfId="3516" priority="932" operator="containsText" text="CANCEL">
      <formula>NOT(ISERROR(SEARCH("CANCEL",B32)))</formula>
    </cfRule>
    <cfRule type="containsText" dxfId="3515" priority="933" operator="containsText" text="VNA">
      <formula>NOT(ISERROR(SEARCH("VNA",B32)))</formula>
    </cfRule>
    <cfRule type="duplicateValues" dxfId="3514" priority="934"/>
  </conditionalFormatting>
  <conditionalFormatting sqref="B32">
    <cfRule type="containsText" dxfId="3513" priority="935" operator="containsText" text="VNA">
      <formula>NOT(ISERROR(SEARCH("VNA",B32)))</formula>
    </cfRule>
    <cfRule type="duplicateValues" dxfId="3512" priority="936"/>
    <cfRule type="uniqueValues" priority="937"/>
  </conditionalFormatting>
  <conditionalFormatting sqref="B32">
    <cfRule type="containsText" dxfId="3511" priority="938" operator="containsText" text="VNA">
      <formula>NOT(ISERROR(SEARCH("VNA",B32)))</formula>
    </cfRule>
    <cfRule type="duplicateValues" dxfId="3510" priority="939"/>
    <cfRule type="duplicateValues" dxfId="3509" priority="940"/>
  </conditionalFormatting>
  <conditionalFormatting sqref="F33">
    <cfRule type="duplicateValues" dxfId="3508" priority="927"/>
  </conditionalFormatting>
  <conditionalFormatting sqref="F34">
    <cfRule type="duplicateValues" dxfId="3507" priority="926"/>
  </conditionalFormatting>
  <conditionalFormatting sqref="F35">
    <cfRule type="duplicateValues" dxfId="3506" priority="925"/>
  </conditionalFormatting>
  <conditionalFormatting sqref="B38">
    <cfRule type="duplicateValues" dxfId="3505" priority="912"/>
  </conditionalFormatting>
  <conditionalFormatting sqref="B38">
    <cfRule type="duplicateValues" dxfId="3504" priority="913"/>
  </conditionalFormatting>
  <conditionalFormatting sqref="B38">
    <cfRule type="duplicateValues" dxfId="3503" priority="914"/>
  </conditionalFormatting>
  <conditionalFormatting sqref="B38">
    <cfRule type="duplicateValues" dxfId="3502" priority="915"/>
  </conditionalFormatting>
  <conditionalFormatting sqref="B38">
    <cfRule type="containsText" dxfId="3501" priority="916" operator="containsText" text="CANCEL">
      <formula>NOT(ISERROR(SEARCH("CANCEL",B38)))</formula>
    </cfRule>
    <cfRule type="containsText" dxfId="3500" priority="917" operator="containsText" text="VNA">
      <formula>NOT(ISERROR(SEARCH("VNA",B38)))</formula>
    </cfRule>
    <cfRule type="duplicateValues" dxfId="3499" priority="918"/>
  </conditionalFormatting>
  <conditionalFormatting sqref="B38">
    <cfRule type="containsText" dxfId="3498" priority="919" operator="containsText" text="VNA">
      <formula>NOT(ISERROR(SEARCH("VNA",B38)))</formula>
    </cfRule>
    <cfRule type="duplicateValues" dxfId="3497" priority="920"/>
    <cfRule type="uniqueValues" priority="921"/>
  </conditionalFormatting>
  <conditionalFormatting sqref="B38">
    <cfRule type="containsText" dxfId="3496" priority="922" operator="containsText" text="VNA">
      <formula>NOT(ISERROR(SEARCH("VNA",B38)))</formula>
    </cfRule>
    <cfRule type="duplicateValues" dxfId="3495" priority="923"/>
    <cfRule type="duplicateValues" dxfId="3494" priority="924"/>
  </conditionalFormatting>
  <conditionalFormatting sqref="F39">
    <cfRule type="duplicateValues" dxfId="3493" priority="911"/>
  </conditionalFormatting>
  <conditionalFormatting sqref="B140:B141">
    <cfRule type="duplicateValues" dxfId="3492" priority="898"/>
  </conditionalFormatting>
  <conditionalFormatting sqref="B140:B141">
    <cfRule type="duplicateValues" dxfId="3491" priority="899"/>
  </conditionalFormatting>
  <conditionalFormatting sqref="B140:B141">
    <cfRule type="duplicateValues" dxfId="3490" priority="900"/>
  </conditionalFormatting>
  <conditionalFormatting sqref="B140:B141">
    <cfRule type="duplicateValues" dxfId="3489" priority="901"/>
  </conditionalFormatting>
  <conditionalFormatting sqref="B140:B141">
    <cfRule type="containsText" dxfId="3488" priority="902" operator="containsText" text="CANCEL">
      <formula>NOT(ISERROR(SEARCH("CANCEL",B140)))</formula>
    </cfRule>
    <cfRule type="containsText" dxfId="3487" priority="903" operator="containsText" text="VNA">
      <formula>NOT(ISERROR(SEARCH("VNA",B140)))</formula>
    </cfRule>
    <cfRule type="duplicateValues" dxfId="3486" priority="904"/>
  </conditionalFormatting>
  <conditionalFormatting sqref="B140:B141">
    <cfRule type="containsText" dxfId="3485" priority="905" operator="containsText" text="VNA">
      <formula>NOT(ISERROR(SEARCH("VNA",B140)))</formula>
    </cfRule>
    <cfRule type="duplicateValues" dxfId="3484" priority="906"/>
    <cfRule type="uniqueValues" priority="907"/>
  </conditionalFormatting>
  <conditionalFormatting sqref="B140:B141">
    <cfRule type="containsText" dxfId="3483" priority="908" operator="containsText" text="VNA">
      <formula>NOT(ISERROR(SEARCH("VNA",B140)))</formula>
    </cfRule>
    <cfRule type="duplicateValues" dxfId="3482" priority="909"/>
    <cfRule type="duplicateValues" dxfId="3481" priority="910"/>
  </conditionalFormatting>
  <conditionalFormatting sqref="B41">
    <cfRule type="duplicateValues" dxfId="3480" priority="885"/>
  </conditionalFormatting>
  <conditionalFormatting sqref="B41">
    <cfRule type="duplicateValues" dxfId="3479" priority="886"/>
  </conditionalFormatting>
  <conditionalFormatting sqref="B41">
    <cfRule type="duplicateValues" dxfId="3478" priority="887"/>
  </conditionalFormatting>
  <conditionalFormatting sqref="B41">
    <cfRule type="duplicateValues" dxfId="3477" priority="888"/>
  </conditionalFormatting>
  <conditionalFormatting sqref="B41">
    <cfRule type="containsText" dxfId="3476" priority="889" operator="containsText" text="CANCEL">
      <formula>NOT(ISERROR(SEARCH("CANCEL",B41)))</formula>
    </cfRule>
    <cfRule type="containsText" dxfId="3475" priority="890" operator="containsText" text="VNA">
      <formula>NOT(ISERROR(SEARCH("VNA",B41)))</formula>
    </cfRule>
    <cfRule type="duplicateValues" dxfId="3474" priority="891"/>
  </conditionalFormatting>
  <conditionalFormatting sqref="B41">
    <cfRule type="containsText" dxfId="3473" priority="892" operator="containsText" text="VNA">
      <formula>NOT(ISERROR(SEARCH("VNA",B41)))</formula>
    </cfRule>
    <cfRule type="duplicateValues" dxfId="3472" priority="893"/>
    <cfRule type="uniqueValues" priority="894"/>
  </conditionalFormatting>
  <conditionalFormatting sqref="B41">
    <cfRule type="containsText" dxfId="3471" priority="895" operator="containsText" text="VNA">
      <formula>NOT(ISERROR(SEARCH("VNA",B41)))</formula>
    </cfRule>
    <cfRule type="duplicateValues" dxfId="3470" priority="896"/>
    <cfRule type="duplicateValues" dxfId="3469" priority="897"/>
  </conditionalFormatting>
  <conditionalFormatting sqref="F42">
    <cfRule type="duplicateValues" dxfId="3468" priority="884"/>
  </conditionalFormatting>
  <conditionalFormatting sqref="B44">
    <cfRule type="duplicateValues" dxfId="3467" priority="870"/>
  </conditionalFormatting>
  <conditionalFormatting sqref="B44">
    <cfRule type="duplicateValues" dxfId="3466" priority="871"/>
  </conditionalFormatting>
  <conditionalFormatting sqref="B44">
    <cfRule type="duplicateValues" dxfId="3465" priority="872"/>
  </conditionalFormatting>
  <conditionalFormatting sqref="B44">
    <cfRule type="duplicateValues" dxfId="3464" priority="873"/>
  </conditionalFormatting>
  <conditionalFormatting sqref="B44">
    <cfRule type="containsText" dxfId="3463" priority="874" operator="containsText" text="CANCEL">
      <formula>NOT(ISERROR(SEARCH("CANCEL",B44)))</formula>
    </cfRule>
    <cfRule type="containsText" dxfId="3462" priority="875" operator="containsText" text="VNA">
      <formula>NOT(ISERROR(SEARCH("VNA",B44)))</formula>
    </cfRule>
    <cfRule type="duplicateValues" dxfId="3461" priority="876"/>
  </conditionalFormatting>
  <conditionalFormatting sqref="B44">
    <cfRule type="containsText" dxfId="3460" priority="877" operator="containsText" text="VNA">
      <formula>NOT(ISERROR(SEARCH("VNA",B44)))</formula>
    </cfRule>
    <cfRule type="duplicateValues" dxfId="3459" priority="878"/>
    <cfRule type="uniqueValues" priority="879"/>
  </conditionalFormatting>
  <conditionalFormatting sqref="B44">
    <cfRule type="containsText" dxfId="3458" priority="880" operator="containsText" text="VNA">
      <formula>NOT(ISERROR(SEARCH("VNA",B44)))</formula>
    </cfRule>
    <cfRule type="duplicateValues" dxfId="3457" priority="881"/>
    <cfRule type="duplicateValues" dxfId="3456" priority="882"/>
  </conditionalFormatting>
  <conditionalFormatting sqref="F44">
    <cfRule type="duplicateValues" dxfId="3455" priority="883"/>
  </conditionalFormatting>
  <conditionalFormatting sqref="B47">
    <cfRule type="duplicateValues" dxfId="3454" priority="857"/>
  </conditionalFormatting>
  <conditionalFormatting sqref="B47">
    <cfRule type="duplicateValues" dxfId="3453" priority="858"/>
  </conditionalFormatting>
  <conditionalFormatting sqref="B47">
    <cfRule type="duplicateValues" dxfId="3452" priority="859"/>
  </conditionalFormatting>
  <conditionalFormatting sqref="B47">
    <cfRule type="duplicateValues" dxfId="3451" priority="860"/>
  </conditionalFormatting>
  <conditionalFormatting sqref="B47">
    <cfRule type="containsText" dxfId="3450" priority="861" operator="containsText" text="CANCEL">
      <formula>NOT(ISERROR(SEARCH("CANCEL",B47)))</formula>
    </cfRule>
    <cfRule type="containsText" dxfId="3449" priority="862" operator="containsText" text="VNA">
      <formula>NOT(ISERROR(SEARCH("VNA",B47)))</formula>
    </cfRule>
    <cfRule type="duplicateValues" dxfId="3448" priority="863"/>
  </conditionalFormatting>
  <conditionalFormatting sqref="B47">
    <cfRule type="containsText" dxfId="3447" priority="864" operator="containsText" text="VNA">
      <formula>NOT(ISERROR(SEARCH("VNA",B47)))</formula>
    </cfRule>
    <cfRule type="duplicateValues" dxfId="3446" priority="865"/>
    <cfRule type="uniqueValues" priority="866"/>
  </conditionalFormatting>
  <conditionalFormatting sqref="B47">
    <cfRule type="containsText" dxfId="3445" priority="867" operator="containsText" text="VNA">
      <formula>NOT(ISERROR(SEARCH("VNA",B47)))</formula>
    </cfRule>
    <cfRule type="duplicateValues" dxfId="3444" priority="868"/>
    <cfRule type="duplicateValues" dxfId="3443" priority="869"/>
  </conditionalFormatting>
  <conditionalFormatting sqref="F47">
    <cfRule type="duplicateValues" dxfId="3442" priority="856"/>
  </conditionalFormatting>
  <conditionalFormatting sqref="B48">
    <cfRule type="duplicateValues" dxfId="3441" priority="843"/>
  </conditionalFormatting>
  <conditionalFormatting sqref="B48">
    <cfRule type="duplicateValues" dxfId="3440" priority="844"/>
  </conditionalFormatting>
  <conditionalFormatting sqref="B48">
    <cfRule type="duplicateValues" dxfId="3439" priority="845"/>
  </conditionalFormatting>
  <conditionalFormatting sqref="B48">
    <cfRule type="duplicateValues" dxfId="3438" priority="846"/>
  </conditionalFormatting>
  <conditionalFormatting sqref="B48">
    <cfRule type="containsText" dxfId="3437" priority="847" operator="containsText" text="CANCEL">
      <formula>NOT(ISERROR(SEARCH("CANCEL",B48)))</formula>
    </cfRule>
    <cfRule type="containsText" dxfId="3436" priority="848" operator="containsText" text="VNA">
      <formula>NOT(ISERROR(SEARCH("VNA",B48)))</formula>
    </cfRule>
    <cfRule type="duplicateValues" dxfId="3435" priority="849"/>
  </conditionalFormatting>
  <conditionalFormatting sqref="B48">
    <cfRule type="containsText" dxfId="3434" priority="850" operator="containsText" text="VNA">
      <formula>NOT(ISERROR(SEARCH("VNA",B48)))</formula>
    </cfRule>
    <cfRule type="duplicateValues" dxfId="3433" priority="851"/>
    <cfRule type="uniqueValues" priority="852"/>
  </conditionalFormatting>
  <conditionalFormatting sqref="B48">
    <cfRule type="containsText" dxfId="3432" priority="853" operator="containsText" text="VNA">
      <formula>NOT(ISERROR(SEARCH("VNA",B48)))</formula>
    </cfRule>
    <cfRule type="duplicateValues" dxfId="3431" priority="854"/>
    <cfRule type="duplicateValues" dxfId="3430" priority="855"/>
  </conditionalFormatting>
  <conditionalFormatting sqref="F50">
    <cfRule type="duplicateValues" dxfId="3429" priority="842"/>
  </conditionalFormatting>
  <conditionalFormatting sqref="B52">
    <cfRule type="duplicateValues" dxfId="3428" priority="829"/>
  </conditionalFormatting>
  <conditionalFormatting sqref="B52">
    <cfRule type="duplicateValues" dxfId="3427" priority="830"/>
  </conditionalFormatting>
  <conditionalFormatting sqref="B52">
    <cfRule type="duplicateValues" dxfId="3426" priority="831"/>
  </conditionalFormatting>
  <conditionalFormatting sqref="B52">
    <cfRule type="duplicateValues" dxfId="3425" priority="832"/>
  </conditionalFormatting>
  <conditionalFormatting sqref="B52">
    <cfRule type="containsText" dxfId="3424" priority="833" operator="containsText" text="CANCEL">
      <formula>NOT(ISERROR(SEARCH("CANCEL",B52)))</formula>
    </cfRule>
    <cfRule type="containsText" dxfId="3423" priority="834" operator="containsText" text="VNA">
      <formula>NOT(ISERROR(SEARCH("VNA",B52)))</formula>
    </cfRule>
    <cfRule type="duplicateValues" dxfId="3422" priority="835"/>
  </conditionalFormatting>
  <conditionalFormatting sqref="B52">
    <cfRule type="containsText" dxfId="3421" priority="836" operator="containsText" text="VNA">
      <formula>NOT(ISERROR(SEARCH("VNA",B52)))</formula>
    </cfRule>
    <cfRule type="duplicateValues" dxfId="3420" priority="837"/>
    <cfRule type="uniqueValues" priority="838"/>
  </conditionalFormatting>
  <conditionalFormatting sqref="B52">
    <cfRule type="containsText" dxfId="3419" priority="839" operator="containsText" text="VNA">
      <formula>NOT(ISERROR(SEARCH("VNA",B52)))</formula>
    </cfRule>
    <cfRule type="duplicateValues" dxfId="3418" priority="840"/>
    <cfRule type="duplicateValues" dxfId="3417" priority="841"/>
  </conditionalFormatting>
  <conditionalFormatting sqref="B53">
    <cfRule type="duplicateValues" dxfId="3416" priority="816"/>
  </conditionalFormatting>
  <conditionalFormatting sqref="B53">
    <cfRule type="duplicateValues" dxfId="3415" priority="817"/>
  </conditionalFormatting>
  <conditionalFormatting sqref="B53">
    <cfRule type="duplicateValues" dxfId="3414" priority="818"/>
  </conditionalFormatting>
  <conditionalFormatting sqref="B53">
    <cfRule type="duplicateValues" dxfId="3413" priority="819"/>
  </conditionalFormatting>
  <conditionalFormatting sqref="B53">
    <cfRule type="containsText" dxfId="3412" priority="820" operator="containsText" text="CANCEL">
      <formula>NOT(ISERROR(SEARCH("CANCEL",B53)))</formula>
    </cfRule>
    <cfRule type="containsText" dxfId="3411" priority="821" operator="containsText" text="VNA">
      <formula>NOT(ISERROR(SEARCH("VNA",B53)))</formula>
    </cfRule>
    <cfRule type="duplicateValues" dxfId="3410" priority="822"/>
  </conditionalFormatting>
  <conditionalFormatting sqref="B53">
    <cfRule type="containsText" dxfId="3409" priority="823" operator="containsText" text="VNA">
      <formula>NOT(ISERROR(SEARCH("VNA",B53)))</formula>
    </cfRule>
    <cfRule type="duplicateValues" dxfId="3408" priority="824"/>
    <cfRule type="uniqueValues" priority="825"/>
  </conditionalFormatting>
  <conditionalFormatting sqref="B53">
    <cfRule type="containsText" dxfId="3407" priority="826" operator="containsText" text="VNA">
      <formula>NOT(ISERROR(SEARCH("VNA",B53)))</formula>
    </cfRule>
    <cfRule type="duplicateValues" dxfId="3406" priority="827"/>
    <cfRule type="duplicateValues" dxfId="3405" priority="828"/>
  </conditionalFormatting>
  <conditionalFormatting sqref="B54">
    <cfRule type="duplicateValues" dxfId="3404" priority="803"/>
  </conditionalFormatting>
  <conditionalFormatting sqref="B54">
    <cfRule type="duplicateValues" dxfId="3403" priority="804"/>
  </conditionalFormatting>
  <conditionalFormatting sqref="B54">
    <cfRule type="duplicateValues" dxfId="3402" priority="805"/>
  </conditionalFormatting>
  <conditionalFormatting sqref="B54">
    <cfRule type="duplicateValues" dxfId="3401" priority="806"/>
  </conditionalFormatting>
  <conditionalFormatting sqref="B54">
    <cfRule type="containsText" dxfId="3400" priority="807" operator="containsText" text="CANCEL">
      <formula>NOT(ISERROR(SEARCH("CANCEL",B54)))</formula>
    </cfRule>
    <cfRule type="containsText" dxfId="3399" priority="808" operator="containsText" text="VNA">
      <formula>NOT(ISERROR(SEARCH("VNA",B54)))</formula>
    </cfRule>
    <cfRule type="duplicateValues" dxfId="3398" priority="809"/>
  </conditionalFormatting>
  <conditionalFormatting sqref="B54">
    <cfRule type="containsText" dxfId="3397" priority="810" operator="containsText" text="VNA">
      <formula>NOT(ISERROR(SEARCH("VNA",B54)))</formula>
    </cfRule>
    <cfRule type="duplicateValues" dxfId="3396" priority="811"/>
    <cfRule type="uniqueValues" priority="812"/>
  </conditionalFormatting>
  <conditionalFormatting sqref="B54">
    <cfRule type="containsText" dxfId="3395" priority="813" operator="containsText" text="VNA">
      <formula>NOT(ISERROR(SEARCH("VNA",B54)))</formula>
    </cfRule>
    <cfRule type="duplicateValues" dxfId="3394" priority="814"/>
    <cfRule type="duplicateValues" dxfId="3393" priority="815"/>
  </conditionalFormatting>
  <conditionalFormatting sqref="B56">
    <cfRule type="duplicateValues" dxfId="3392" priority="790"/>
  </conditionalFormatting>
  <conditionalFormatting sqref="B56">
    <cfRule type="duplicateValues" dxfId="3391" priority="791"/>
  </conditionalFormatting>
  <conditionalFormatting sqref="B56">
    <cfRule type="duplicateValues" dxfId="3390" priority="792"/>
  </conditionalFormatting>
  <conditionalFormatting sqref="B56">
    <cfRule type="duplicateValues" dxfId="3389" priority="793"/>
  </conditionalFormatting>
  <conditionalFormatting sqref="B56">
    <cfRule type="containsText" dxfId="3388" priority="794" operator="containsText" text="CANCEL">
      <formula>NOT(ISERROR(SEARCH("CANCEL",B56)))</formula>
    </cfRule>
    <cfRule type="containsText" dxfId="3387" priority="795" operator="containsText" text="VNA">
      <formula>NOT(ISERROR(SEARCH("VNA",B56)))</formula>
    </cfRule>
    <cfRule type="duplicateValues" dxfId="3386" priority="796"/>
  </conditionalFormatting>
  <conditionalFormatting sqref="B56">
    <cfRule type="containsText" dxfId="3385" priority="797" operator="containsText" text="VNA">
      <formula>NOT(ISERROR(SEARCH("VNA",B56)))</formula>
    </cfRule>
    <cfRule type="duplicateValues" dxfId="3384" priority="798"/>
    <cfRule type="uniqueValues" priority="799"/>
  </conditionalFormatting>
  <conditionalFormatting sqref="B56">
    <cfRule type="containsText" dxfId="3383" priority="800" operator="containsText" text="VNA">
      <formula>NOT(ISERROR(SEARCH("VNA",B56)))</formula>
    </cfRule>
    <cfRule type="duplicateValues" dxfId="3382" priority="801"/>
    <cfRule type="duplicateValues" dxfId="3381" priority="802"/>
  </conditionalFormatting>
  <conditionalFormatting sqref="F57">
    <cfRule type="duplicateValues" dxfId="3380" priority="789"/>
  </conditionalFormatting>
  <conditionalFormatting sqref="B61">
    <cfRule type="duplicateValues" dxfId="3379" priority="776"/>
  </conditionalFormatting>
  <conditionalFormatting sqref="B61">
    <cfRule type="duplicateValues" dxfId="3378" priority="777"/>
  </conditionalFormatting>
  <conditionalFormatting sqref="B61">
    <cfRule type="duplicateValues" dxfId="3377" priority="778"/>
  </conditionalFormatting>
  <conditionalFormatting sqref="B61">
    <cfRule type="duplicateValues" dxfId="3376" priority="779"/>
  </conditionalFormatting>
  <conditionalFormatting sqref="B61">
    <cfRule type="containsText" dxfId="3375" priority="780" operator="containsText" text="CANCEL">
      <formula>NOT(ISERROR(SEARCH("CANCEL",B61)))</formula>
    </cfRule>
    <cfRule type="containsText" dxfId="3374" priority="781" operator="containsText" text="VNA">
      <formula>NOT(ISERROR(SEARCH("VNA",B61)))</formula>
    </cfRule>
    <cfRule type="duplicateValues" dxfId="3373" priority="782"/>
  </conditionalFormatting>
  <conditionalFormatting sqref="B61">
    <cfRule type="containsText" dxfId="3372" priority="783" operator="containsText" text="VNA">
      <formula>NOT(ISERROR(SEARCH("VNA",B61)))</formula>
    </cfRule>
    <cfRule type="duplicateValues" dxfId="3371" priority="784"/>
    <cfRule type="uniqueValues" priority="785"/>
  </conditionalFormatting>
  <conditionalFormatting sqref="B61">
    <cfRule type="containsText" dxfId="3370" priority="786" operator="containsText" text="VNA">
      <formula>NOT(ISERROR(SEARCH("VNA",B61)))</formula>
    </cfRule>
    <cfRule type="duplicateValues" dxfId="3369" priority="787"/>
    <cfRule type="duplicateValues" dxfId="3368" priority="788"/>
  </conditionalFormatting>
  <conditionalFormatting sqref="B62">
    <cfRule type="duplicateValues" dxfId="3367" priority="763"/>
  </conditionalFormatting>
  <conditionalFormatting sqref="B62">
    <cfRule type="duplicateValues" dxfId="3366" priority="764"/>
  </conditionalFormatting>
  <conditionalFormatting sqref="B62">
    <cfRule type="duplicateValues" dxfId="3365" priority="765"/>
  </conditionalFormatting>
  <conditionalFormatting sqref="B62">
    <cfRule type="duplicateValues" dxfId="3364" priority="766"/>
  </conditionalFormatting>
  <conditionalFormatting sqref="B62">
    <cfRule type="containsText" dxfId="3363" priority="767" operator="containsText" text="CANCEL">
      <formula>NOT(ISERROR(SEARCH("CANCEL",B62)))</formula>
    </cfRule>
    <cfRule type="containsText" dxfId="3362" priority="768" operator="containsText" text="VNA">
      <formula>NOT(ISERROR(SEARCH("VNA",B62)))</formula>
    </cfRule>
    <cfRule type="duplicateValues" dxfId="3361" priority="769"/>
  </conditionalFormatting>
  <conditionalFormatting sqref="B62">
    <cfRule type="containsText" dxfId="3360" priority="770" operator="containsText" text="VNA">
      <formula>NOT(ISERROR(SEARCH("VNA",B62)))</formula>
    </cfRule>
    <cfRule type="duplicateValues" dxfId="3359" priority="771"/>
    <cfRule type="uniqueValues" priority="772"/>
  </conditionalFormatting>
  <conditionalFormatting sqref="B62">
    <cfRule type="containsText" dxfId="3358" priority="773" operator="containsText" text="VNA">
      <formula>NOT(ISERROR(SEARCH("VNA",B62)))</formula>
    </cfRule>
    <cfRule type="duplicateValues" dxfId="3357" priority="774"/>
    <cfRule type="duplicateValues" dxfId="3356" priority="775"/>
  </conditionalFormatting>
  <conditionalFormatting sqref="B65">
    <cfRule type="duplicateValues" dxfId="3355" priority="750"/>
  </conditionalFormatting>
  <conditionalFormatting sqref="B65">
    <cfRule type="duplicateValues" dxfId="3354" priority="751"/>
  </conditionalFormatting>
  <conditionalFormatting sqref="B65">
    <cfRule type="duplicateValues" dxfId="3353" priority="752"/>
  </conditionalFormatting>
  <conditionalFormatting sqref="B65">
    <cfRule type="duplicateValues" dxfId="3352" priority="753"/>
  </conditionalFormatting>
  <conditionalFormatting sqref="B65">
    <cfRule type="containsText" dxfId="3351" priority="754" operator="containsText" text="CANCEL">
      <formula>NOT(ISERROR(SEARCH("CANCEL",B65)))</formula>
    </cfRule>
    <cfRule type="containsText" dxfId="3350" priority="755" operator="containsText" text="VNA">
      <formula>NOT(ISERROR(SEARCH("VNA",B65)))</formula>
    </cfRule>
    <cfRule type="duplicateValues" dxfId="3349" priority="756"/>
  </conditionalFormatting>
  <conditionalFormatting sqref="B65">
    <cfRule type="containsText" dxfId="3348" priority="757" operator="containsText" text="VNA">
      <formula>NOT(ISERROR(SEARCH("VNA",B65)))</formula>
    </cfRule>
    <cfRule type="duplicateValues" dxfId="3347" priority="758"/>
    <cfRule type="uniqueValues" priority="759"/>
  </conditionalFormatting>
  <conditionalFormatting sqref="B65">
    <cfRule type="containsText" dxfId="3346" priority="760" operator="containsText" text="VNA">
      <formula>NOT(ISERROR(SEARCH("VNA",B65)))</formula>
    </cfRule>
    <cfRule type="duplicateValues" dxfId="3345" priority="761"/>
    <cfRule type="duplicateValues" dxfId="3344" priority="762"/>
  </conditionalFormatting>
  <conditionalFormatting sqref="B66">
    <cfRule type="duplicateValues" dxfId="3343" priority="737"/>
  </conditionalFormatting>
  <conditionalFormatting sqref="B66">
    <cfRule type="duplicateValues" dxfId="3342" priority="738"/>
  </conditionalFormatting>
  <conditionalFormatting sqref="B66">
    <cfRule type="duplicateValues" dxfId="3341" priority="739"/>
  </conditionalFormatting>
  <conditionalFormatting sqref="B66">
    <cfRule type="duplicateValues" dxfId="3340" priority="740"/>
  </conditionalFormatting>
  <conditionalFormatting sqref="B66">
    <cfRule type="containsText" dxfId="3339" priority="741" operator="containsText" text="CANCEL">
      <formula>NOT(ISERROR(SEARCH("CANCEL",B66)))</formula>
    </cfRule>
    <cfRule type="containsText" dxfId="3338" priority="742" operator="containsText" text="VNA">
      <formula>NOT(ISERROR(SEARCH("VNA",B66)))</formula>
    </cfRule>
    <cfRule type="duplicateValues" dxfId="3337" priority="743"/>
  </conditionalFormatting>
  <conditionalFormatting sqref="B66">
    <cfRule type="containsText" dxfId="3336" priority="744" operator="containsText" text="VNA">
      <formula>NOT(ISERROR(SEARCH("VNA",B66)))</formula>
    </cfRule>
    <cfRule type="duplicateValues" dxfId="3335" priority="745"/>
    <cfRule type="uniqueValues" priority="746"/>
  </conditionalFormatting>
  <conditionalFormatting sqref="B66">
    <cfRule type="containsText" dxfId="3334" priority="747" operator="containsText" text="VNA">
      <formula>NOT(ISERROR(SEARCH("VNA",B66)))</formula>
    </cfRule>
    <cfRule type="duplicateValues" dxfId="3333" priority="748"/>
    <cfRule type="duplicateValues" dxfId="3332" priority="749"/>
  </conditionalFormatting>
  <conditionalFormatting sqref="B67">
    <cfRule type="duplicateValues" dxfId="3331" priority="724"/>
  </conditionalFormatting>
  <conditionalFormatting sqref="B67">
    <cfRule type="duplicateValues" dxfId="3330" priority="725"/>
  </conditionalFormatting>
  <conditionalFormatting sqref="B67">
    <cfRule type="duplicateValues" dxfId="3329" priority="726"/>
  </conditionalFormatting>
  <conditionalFormatting sqref="B67">
    <cfRule type="duplicateValues" dxfId="3328" priority="727"/>
  </conditionalFormatting>
  <conditionalFormatting sqref="B67">
    <cfRule type="containsText" dxfId="3327" priority="728" operator="containsText" text="CANCEL">
      <formula>NOT(ISERROR(SEARCH("CANCEL",B67)))</formula>
    </cfRule>
    <cfRule type="containsText" dxfId="3326" priority="729" operator="containsText" text="VNA">
      <formula>NOT(ISERROR(SEARCH("VNA",B67)))</formula>
    </cfRule>
    <cfRule type="duplicateValues" dxfId="3325" priority="730"/>
  </conditionalFormatting>
  <conditionalFormatting sqref="B67">
    <cfRule type="containsText" dxfId="3324" priority="731" operator="containsText" text="VNA">
      <formula>NOT(ISERROR(SEARCH("VNA",B67)))</formula>
    </cfRule>
    <cfRule type="duplicateValues" dxfId="3323" priority="732"/>
    <cfRule type="uniqueValues" priority="733"/>
  </conditionalFormatting>
  <conditionalFormatting sqref="B67">
    <cfRule type="containsText" dxfId="3322" priority="734" operator="containsText" text="VNA">
      <formula>NOT(ISERROR(SEARCH("VNA",B67)))</formula>
    </cfRule>
    <cfRule type="duplicateValues" dxfId="3321" priority="735"/>
    <cfRule type="duplicateValues" dxfId="3320" priority="736"/>
  </conditionalFormatting>
  <conditionalFormatting sqref="B73">
    <cfRule type="duplicateValues" dxfId="3319" priority="711"/>
  </conditionalFormatting>
  <conditionalFormatting sqref="B73">
    <cfRule type="duplicateValues" dxfId="3318" priority="712"/>
  </conditionalFormatting>
  <conditionalFormatting sqref="B73">
    <cfRule type="duplicateValues" dxfId="3317" priority="713"/>
  </conditionalFormatting>
  <conditionalFormatting sqref="B73">
    <cfRule type="duplicateValues" dxfId="3316" priority="714"/>
  </conditionalFormatting>
  <conditionalFormatting sqref="B73">
    <cfRule type="containsText" dxfId="3315" priority="715" operator="containsText" text="CANCEL">
      <formula>NOT(ISERROR(SEARCH("CANCEL",B73)))</formula>
    </cfRule>
    <cfRule type="containsText" dxfId="3314" priority="716" operator="containsText" text="VNA">
      <formula>NOT(ISERROR(SEARCH("VNA",B73)))</formula>
    </cfRule>
    <cfRule type="duplicateValues" dxfId="3313" priority="717"/>
  </conditionalFormatting>
  <conditionalFormatting sqref="B73">
    <cfRule type="containsText" dxfId="3312" priority="718" operator="containsText" text="VNA">
      <formula>NOT(ISERROR(SEARCH("VNA",B73)))</formula>
    </cfRule>
    <cfRule type="duplicateValues" dxfId="3311" priority="719"/>
    <cfRule type="uniqueValues" priority="720"/>
  </conditionalFormatting>
  <conditionalFormatting sqref="B73">
    <cfRule type="containsText" dxfId="3310" priority="721" operator="containsText" text="VNA">
      <formula>NOT(ISERROR(SEARCH("VNA",B73)))</formula>
    </cfRule>
    <cfRule type="duplicateValues" dxfId="3309" priority="722"/>
    <cfRule type="duplicateValues" dxfId="3308" priority="723"/>
  </conditionalFormatting>
  <conditionalFormatting sqref="B71">
    <cfRule type="duplicateValues" dxfId="3307" priority="698"/>
  </conditionalFormatting>
  <conditionalFormatting sqref="B71">
    <cfRule type="duplicateValues" dxfId="3306" priority="699"/>
  </conditionalFormatting>
  <conditionalFormatting sqref="B71">
    <cfRule type="duplicateValues" dxfId="3305" priority="700"/>
  </conditionalFormatting>
  <conditionalFormatting sqref="B71">
    <cfRule type="duplicateValues" dxfId="3304" priority="701"/>
  </conditionalFormatting>
  <conditionalFormatting sqref="B71">
    <cfRule type="containsText" dxfId="3303" priority="702" operator="containsText" text="CANCEL">
      <formula>NOT(ISERROR(SEARCH("CANCEL",B71)))</formula>
    </cfRule>
    <cfRule type="containsText" dxfId="3302" priority="703" operator="containsText" text="VNA">
      <formula>NOT(ISERROR(SEARCH("VNA",B71)))</formula>
    </cfRule>
    <cfRule type="duplicateValues" dxfId="3301" priority="704"/>
  </conditionalFormatting>
  <conditionalFormatting sqref="B71">
    <cfRule type="containsText" dxfId="3300" priority="705" operator="containsText" text="VNA">
      <formula>NOT(ISERROR(SEARCH("VNA",B71)))</formula>
    </cfRule>
    <cfRule type="duplicateValues" dxfId="3299" priority="706"/>
    <cfRule type="uniqueValues" priority="707"/>
  </conditionalFormatting>
  <conditionalFormatting sqref="B71">
    <cfRule type="containsText" dxfId="3298" priority="708" operator="containsText" text="VNA">
      <formula>NOT(ISERROR(SEARCH("VNA",B71)))</formula>
    </cfRule>
    <cfRule type="duplicateValues" dxfId="3297" priority="709"/>
    <cfRule type="duplicateValues" dxfId="3296" priority="710"/>
  </conditionalFormatting>
  <conditionalFormatting sqref="F75">
    <cfRule type="duplicateValues" dxfId="3295" priority="697"/>
  </conditionalFormatting>
  <conditionalFormatting sqref="F77">
    <cfRule type="duplicateValues" dxfId="3294" priority="696"/>
  </conditionalFormatting>
  <conditionalFormatting sqref="F78">
    <cfRule type="duplicateValues" dxfId="3293" priority="695"/>
  </conditionalFormatting>
  <conditionalFormatting sqref="B79">
    <cfRule type="duplicateValues" dxfId="3292" priority="681"/>
  </conditionalFormatting>
  <conditionalFormatting sqref="B79">
    <cfRule type="duplicateValues" dxfId="3291" priority="682"/>
  </conditionalFormatting>
  <conditionalFormatting sqref="B79">
    <cfRule type="duplicateValues" dxfId="3290" priority="683"/>
  </conditionalFormatting>
  <conditionalFormatting sqref="B79">
    <cfRule type="duplicateValues" dxfId="3289" priority="684"/>
  </conditionalFormatting>
  <conditionalFormatting sqref="B79">
    <cfRule type="containsText" dxfId="3288" priority="685" operator="containsText" text="CANCEL">
      <formula>NOT(ISERROR(SEARCH("CANCEL",B79)))</formula>
    </cfRule>
    <cfRule type="containsText" dxfId="3287" priority="686" operator="containsText" text="VNA">
      <formula>NOT(ISERROR(SEARCH("VNA",B79)))</formula>
    </cfRule>
    <cfRule type="duplicateValues" dxfId="3286" priority="687"/>
  </conditionalFormatting>
  <conditionalFormatting sqref="B79">
    <cfRule type="containsText" dxfId="3285" priority="688" operator="containsText" text="VNA">
      <formula>NOT(ISERROR(SEARCH("VNA",B79)))</formula>
    </cfRule>
    <cfRule type="duplicateValues" dxfId="3284" priority="689"/>
    <cfRule type="uniqueValues" priority="690"/>
  </conditionalFormatting>
  <conditionalFormatting sqref="B79">
    <cfRule type="containsText" dxfId="3283" priority="691" operator="containsText" text="VNA">
      <formula>NOT(ISERROR(SEARCH("VNA",B79)))</formula>
    </cfRule>
    <cfRule type="duplicateValues" dxfId="3282" priority="692"/>
    <cfRule type="duplicateValues" dxfId="3281" priority="693"/>
  </conditionalFormatting>
  <conditionalFormatting sqref="F79">
    <cfRule type="duplicateValues" dxfId="3280" priority="694"/>
  </conditionalFormatting>
  <conditionalFormatting sqref="F81">
    <cfRule type="duplicateValues" dxfId="3279" priority="680"/>
  </conditionalFormatting>
  <conditionalFormatting sqref="B80">
    <cfRule type="duplicateValues" dxfId="3278" priority="666"/>
  </conditionalFormatting>
  <conditionalFormatting sqref="B80">
    <cfRule type="duplicateValues" dxfId="3277" priority="667"/>
  </conditionalFormatting>
  <conditionalFormatting sqref="B80">
    <cfRule type="duplicateValues" dxfId="3276" priority="668"/>
  </conditionalFormatting>
  <conditionalFormatting sqref="B80">
    <cfRule type="duplicateValues" dxfId="3275" priority="669"/>
  </conditionalFormatting>
  <conditionalFormatting sqref="B80">
    <cfRule type="containsText" dxfId="3274" priority="670" operator="containsText" text="CANCEL">
      <formula>NOT(ISERROR(SEARCH("CANCEL",B80)))</formula>
    </cfRule>
    <cfRule type="containsText" dxfId="3273" priority="671" operator="containsText" text="VNA">
      <formula>NOT(ISERROR(SEARCH("VNA",B80)))</formula>
    </cfRule>
    <cfRule type="duplicateValues" dxfId="3272" priority="672"/>
  </conditionalFormatting>
  <conditionalFormatting sqref="B80">
    <cfRule type="containsText" dxfId="3271" priority="673" operator="containsText" text="VNA">
      <formula>NOT(ISERROR(SEARCH("VNA",B80)))</formula>
    </cfRule>
    <cfRule type="duplicateValues" dxfId="3270" priority="674"/>
    <cfRule type="uniqueValues" priority="675"/>
  </conditionalFormatting>
  <conditionalFormatting sqref="B80">
    <cfRule type="containsText" dxfId="3269" priority="676" operator="containsText" text="VNA">
      <formula>NOT(ISERROR(SEARCH("VNA",B80)))</formula>
    </cfRule>
    <cfRule type="duplicateValues" dxfId="3268" priority="677"/>
    <cfRule type="duplicateValues" dxfId="3267" priority="678"/>
  </conditionalFormatting>
  <conditionalFormatting sqref="F80">
    <cfRule type="duplicateValues" dxfId="3266" priority="679"/>
  </conditionalFormatting>
  <conditionalFormatting sqref="B81">
    <cfRule type="duplicateValues" dxfId="3265" priority="653"/>
  </conditionalFormatting>
  <conditionalFormatting sqref="B81">
    <cfRule type="duplicateValues" dxfId="3264" priority="654"/>
  </conditionalFormatting>
  <conditionalFormatting sqref="B81">
    <cfRule type="duplicateValues" dxfId="3263" priority="655"/>
  </conditionalFormatting>
  <conditionalFormatting sqref="B81">
    <cfRule type="duplicateValues" dxfId="3262" priority="656"/>
  </conditionalFormatting>
  <conditionalFormatting sqref="B81">
    <cfRule type="containsText" dxfId="3261" priority="657" operator="containsText" text="CANCEL">
      <formula>NOT(ISERROR(SEARCH("CANCEL",B81)))</formula>
    </cfRule>
    <cfRule type="containsText" dxfId="3260" priority="658" operator="containsText" text="VNA">
      <formula>NOT(ISERROR(SEARCH("VNA",B81)))</formula>
    </cfRule>
    <cfRule type="duplicateValues" dxfId="3259" priority="659"/>
  </conditionalFormatting>
  <conditionalFormatting sqref="B81">
    <cfRule type="containsText" dxfId="3258" priority="660" operator="containsText" text="VNA">
      <formula>NOT(ISERROR(SEARCH("VNA",B81)))</formula>
    </cfRule>
    <cfRule type="duplicateValues" dxfId="3257" priority="661"/>
    <cfRule type="uniqueValues" priority="662"/>
  </conditionalFormatting>
  <conditionalFormatting sqref="B81">
    <cfRule type="containsText" dxfId="3256" priority="663" operator="containsText" text="VNA">
      <formula>NOT(ISERROR(SEARCH("VNA",B81)))</formula>
    </cfRule>
    <cfRule type="duplicateValues" dxfId="3255" priority="664"/>
    <cfRule type="duplicateValues" dxfId="3254" priority="665"/>
  </conditionalFormatting>
  <conditionalFormatting sqref="B82">
    <cfRule type="duplicateValues" dxfId="3253" priority="639"/>
  </conditionalFormatting>
  <conditionalFormatting sqref="B82">
    <cfRule type="duplicateValues" dxfId="3252" priority="640"/>
  </conditionalFormatting>
  <conditionalFormatting sqref="B82">
    <cfRule type="duplicateValues" dxfId="3251" priority="641"/>
  </conditionalFormatting>
  <conditionalFormatting sqref="B82">
    <cfRule type="duplicateValues" dxfId="3250" priority="642"/>
  </conditionalFormatting>
  <conditionalFormatting sqref="B82">
    <cfRule type="containsText" dxfId="3249" priority="643" operator="containsText" text="CANCEL">
      <formula>NOT(ISERROR(SEARCH("CANCEL",B82)))</formula>
    </cfRule>
    <cfRule type="containsText" dxfId="3248" priority="644" operator="containsText" text="VNA">
      <formula>NOT(ISERROR(SEARCH("VNA",B82)))</formula>
    </cfRule>
    <cfRule type="duplicateValues" dxfId="3247" priority="645"/>
  </conditionalFormatting>
  <conditionalFormatting sqref="B82">
    <cfRule type="containsText" dxfId="3246" priority="646" operator="containsText" text="VNA">
      <formula>NOT(ISERROR(SEARCH("VNA",B82)))</formula>
    </cfRule>
    <cfRule type="duplicateValues" dxfId="3245" priority="647"/>
    <cfRule type="uniqueValues" priority="648"/>
  </conditionalFormatting>
  <conditionalFormatting sqref="B82">
    <cfRule type="containsText" dxfId="3244" priority="649" operator="containsText" text="VNA">
      <formula>NOT(ISERROR(SEARCH("VNA",B82)))</formula>
    </cfRule>
    <cfRule type="duplicateValues" dxfId="3243" priority="650"/>
    <cfRule type="duplicateValues" dxfId="3242" priority="651"/>
  </conditionalFormatting>
  <conditionalFormatting sqref="F82">
    <cfRule type="duplicateValues" dxfId="3241" priority="652"/>
  </conditionalFormatting>
  <conditionalFormatting sqref="F86">
    <cfRule type="duplicateValues" dxfId="3240" priority="638"/>
  </conditionalFormatting>
  <conditionalFormatting sqref="B85">
    <cfRule type="duplicateValues" dxfId="3239" priority="624"/>
  </conditionalFormatting>
  <conditionalFormatting sqref="B85">
    <cfRule type="duplicateValues" dxfId="3238" priority="625"/>
  </conditionalFormatting>
  <conditionalFormatting sqref="B85">
    <cfRule type="duplicateValues" dxfId="3237" priority="626"/>
  </conditionalFormatting>
  <conditionalFormatting sqref="B85">
    <cfRule type="duplicateValues" dxfId="3236" priority="627"/>
  </conditionalFormatting>
  <conditionalFormatting sqref="B85">
    <cfRule type="containsText" dxfId="3235" priority="628" operator="containsText" text="CANCEL">
      <formula>NOT(ISERROR(SEARCH("CANCEL",B85)))</formula>
    </cfRule>
    <cfRule type="containsText" dxfId="3234" priority="629" operator="containsText" text="VNA">
      <formula>NOT(ISERROR(SEARCH("VNA",B85)))</formula>
    </cfRule>
    <cfRule type="duplicateValues" dxfId="3233" priority="630"/>
  </conditionalFormatting>
  <conditionalFormatting sqref="B85">
    <cfRule type="containsText" dxfId="3232" priority="631" operator="containsText" text="VNA">
      <formula>NOT(ISERROR(SEARCH("VNA",B85)))</formula>
    </cfRule>
    <cfRule type="duplicateValues" dxfId="3231" priority="632"/>
    <cfRule type="uniqueValues" priority="633"/>
  </conditionalFormatting>
  <conditionalFormatting sqref="B85">
    <cfRule type="containsText" dxfId="3230" priority="634" operator="containsText" text="VNA">
      <formula>NOT(ISERROR(SEARCH("VNA",B85)))</formula>
    </cfRule>
    <cfRule type="duplicateValues" dxfId="3229" priority="635"/>
    <cfRule type="duplicateValues" dxfId="3228" priority="636"/>
  </conditionalFormatting>
  <conditionalFormatting sqref="F85">
    <cfRule type="duplicateValues" dxfId="3227" priority="637"/>
  </conditionalFormatting>
  <conditionalFormatting sqref="F84">
    <cfRule type="duplicateValues" dxfId="3226" priority="623"/>
  </conditionalFormatting>
  <conditionalFormatting sqref="F83">
    <cfRule type="duplicateValues" dxfId="3225" priority="622"/>
  </conditionalFormatting>
  <conditionalFormatting sqref="B91">
    <cfRule type="duplicateValues" dxfId="3224" priority="608"/>
  </conditionalFormatting>
  <conditionalFormatting sqref="B91">
    <cfRule type="duplicateValues" dxfId="3223" priority="609"/>
  </conditionalFormatting>
  <conditionalFormatting sqref="B91">
    <cfRule type="duplicateValues" dxfId="3222" priority="610"/>
  </conditionalFormatting>
  <conditionalFormatting sqref="B91">
    <cfRule type="duplicateValues" dxfId="3221" priority="611"/>
  </conditionalFormatting>
  <conditionalFormatting sqref="B91">
    <cfRule type="containsText" dxfId="3220" priority="612" operator="containsText" text="CANCEL">
      <formula>NOT(ISERROR(SEARCH("CANCEL",B91)))</formula>
    </cfRule>
    <cfRule type="containsText" dxfId="3219" priority="613" operator="containsText" text="VNA">
      <formula>NOT(ISERROR(SEARCH("VNA",B91)))</formula>
    </cfRule>
    <cfRule type="duplicateValues" dxfId="3218" priority="614"/>
  </conditionalFormatting>
  <conditionalFormatting sqref="B91">
    <cfRule type="containsText" dxfId="3217" priority="615" operator="containsText" text="VNA">
      <formula>NOT(ISERROR(SEARCH("VNA",B91)))</formula>
    </cfRule>
    <cfRule type="duplicateValues" dxfId="3216" priority="616"/>
    <cfRule type="uniqueValues" priority="617"/>
  </conditionalFormatting>
  <conditionalFormatting sqref="B91">
    <cfRule type="containsText" dxfId="3215" priority="618" operator="containsText" text="VNA">
      <formula>NOT(ISERROR(SEARCH("VNA",B91)))</formula>
    </cfRule>
    <cfRule type="duplicateValues" dxfId="3214" priority="619"/>
    <cfRule type="duplicateValues" dxfId="3213" priority="620"/>
  </conditionalFormatting>
  <conditionalFormatting sqref="F91">
    <cfRule type="duplicateValues" dxfId="3212" priority="621"/>
  </conditionalFormatting>
  <conditionalFormatting sqref="B90">
    <cfRule type="duplicateValues" dxfId="3211" priority="594"/>
  </conditionalFormatting>
  <conditionalFormatting sqref="B90">
    <cfRule type="duplicateValues" dxfId="3210" priority="595"/>
  </conditionalFormatting>
  <conditionalFormatting sqref="B90">
    <cfRule type="duplicateValues" dxfId="3209" priority="596"/>
  </conditionalFormatting>
  <conditionalFormatting sqref="B90">
    <cfRule type="duplicateValues" dxfId="3208" priority="597"/>
  </conditionalFormatting>
  <conditionalFormatting sqref="B90">
    <cfRule type="containsText" dxfId="3207" priority="598" operator="containsText" text="CANCEL">
      <formula>NOT(ISERROR(SEARCH("CANCEL",B90)))</formula>
    </cfRule>
    <cfRule type="containsText" dxfId="3206" priority="599" operator="containsText" text="VNA">
      <formula>NOT(ISERROR(SEARCH("VNA",B90)))</formula>
    </cfRule>
    <cfRule type="duplicateValues" dxfId="3205" priority="600"/>
  </conditionalFormatting>
  <conditionalFormatting sqref="B90">
    <cfRule type="containsText" dxfId="3204" priority="601" operator="containsText" text="VNA">
      <formula>NOT(ISERROR(SEARCH("VNA",B90)))</formula>
    </cfRule>
    <cfRule type="duplicateValues" dxfId="3203" priority="602"/>
    <cfRule type="uniqueValues" priority="603"/>
  </conditionalFormatting>
  <conditionalFormatting sqref="B90">
    <cfRule type="containsText" dxfId="3202" priority="604" operator="containsText" text="VNA">
      <formula>NOT(ISERROR(SEARCH("VNA",B90)))</formula>
    </cfRule>
    <cfRule type="duplicateValues" dxfId="3201" priority="605"/>
    <cfRule type="duplicateValues" dxfId="3200" priority="606"/>
  </conditionalFormatting>
  <conditionalFormatting sqref="F90">
    <cfRule type="duplicateValues" dxfId="3199" priority="607"/>
  </conditionalFormatting>
  <conditionalFormatting sqref="B89">
    <cfRule type="duplicateValues" dxfId="3198" priority="580"/>
  </conditionalFormatting>
  <conditionalFormatting sqref="B89">
    <cfRule type="duplicateValues" dxfId="3197" priority="581"/>
  </conditionalFormatting>
  <conditionalFormatting sqref="B89">
    <cfRule type="duplicateValues" dxfId="3196" priority="582"/>
  </conditionalFormatting>
  <conditionalFormatting sqref="B89">
    <cfRule type="duplicateValues" dxfId="3195" priority="583"/>
  </conditionalFormatting>
  <conditionalFormatting sqref="B89">
    <cfRule type="containsText" dxfId="3194" priority="584" operator="containsText" text="CANCEL">
      <formula>NOT(ISERROR(SEARCH("CANCEL",B89)))</formula>
    </cfRule>
    <cfRule type="containsText" dxfId="3193" priority="585" operator="containsText" text="VNA">
      <formula>NOT(ISERROR(SEARCH("VNA",B89)))</formula>
    </cfRule>
    <cfRule type="duplicateValues" dxfId="3192" priority="586"/>
  </conditionalFormatting>
  <conditionalFormatting sqref="B89">
    <cfRule type="containsText" dxfId="3191" priority="587" operator="containsText" text="VNA">
      <formula>NOT(ISERROR(SEARCH("VNA",B89)))</formula>
    </cfRule>
    <cfRule type="duplicateValues" dxfId="3190" priority="588"/>
    <cfRule type="uniqueValues" priority="589"/>
  </conditionalFormatting>
  <conditionalFormatting sqref="B89">
    <cfRule type="containsText" dxfId="3189" priority="590" operator="containsText" text="VNA">
      <formula>NOT(ISERROR(SEARCH("VNA",B89)))</formula>
    </cfRule>
    <cfRule type="duplicateValues" dxfId="3188" priority="591"/>
    <cfRule type="duplicateValues" dxfId="3187" priority="592"/>
  </conditionalFormatting>
  <conditionalFormatting sqref="F89">
    <cfRule type="duplicateValues" dxfId="3186" priority="593"/>
  </conditionalFormatting>
  <conditionalFormatting sqref="F88">
    <cfRule type="duplicateValues" dxfId="3185" priority="579"/>
  </conditionalFormatting>
  <conditionalFormatting sqref="B95">
    <cfRule type="duplicateValues" dxfId="3184" priority="565"/>
  </conditionalFormatting>
  <conditionalFormatting sqref="B95">
    <cfRule type="duplicateValues" dxfId="3183" priority="566"/>
  </conditionalFormatting>
  <conditionalFormatting sqref="B95">
    <cfRule type="duplicateValues" dxfId="3182" priority="567"/>
  </conditionalFormatting>
  <conditionalFormatting sqref="B95">
    <cfRule type="duplicateValues" dxfId="3181" priority="568"/>
  </conditionalFormatting>
  <conditionalFormatting sqref="B95">
    <cfRule type="containsText" dxfId="3180" priority="569" operator="containsText" text="CANCEL">
      <formula>NOT(ISERROR(SEARCH("CANCEL",B95)))</formula>
    </cfRule>
    <cfRule type="containsText" dxfId="3179" priority="570" operator="containsText" text="VNA">
      <formula>NOT(ISERROR(SEARCH("VNA",B95)))</formula>
    </cfRule>
    <cfRule type="duplicateValues" dxfId="3178" priority="571"/>
  </conditionalFormatting>
  <conditionalFormatting sqref="B95">
    <cfRule type="containsText" dxfId="3177" priority="572" operator="containsText" text="VNA">
      <formula>NOT(ISERROR(SEARCH("VNA",B95)))</formula>
    </cfRule>
    <cfRule type="duplicateValues" dxfId="3176" priority="573"/>
    <cfRule type="uniqueValues" priority="574"/>
  </conditionalFormatting>
  <conditionalFormatting sqref="B95">
    <cfRule type="containsText" dxfId="3175" priority="575" operator="containsText" text="VNA">
      <formula>NOT(ISERROR(SEARCH("VNA",B95)))</formula>
    </cfRule>
    <cfRule type="duplicateValues" dxfId="3174" priority="576"/>
    <cfRule type="duplicateValues" dxfId="3173" priority="577"/>
  </conditionalFormatting>
  <conditionalFormatting sqref="F95">
    <cfRule type="duplicateValues" dxfId="3172" priority="578"/>
  </conditionalFormatting>
  <conditionalFormatting sqref="B93">
    <cfRule type="duplicateValues" dxfId="3171" priority="552"/>
  </conditionalFormatting>
  <conditionalFormatting sqref="B93">
    <cfRule type="duplicateValues" dxfId="3170" priority="553"/>
  </conditionalFormatting>
  <conditionalFormatting sqref="B93">
    <cfRule type="duplicateValues" dxfId="3169" priority="554"/>
  </conditionalFormatting>
  <conditionalFormatting sqref="B93">
    <cfRule type="duplicateValues" dxfId="3168" priority="555"/>
  </conditionalFormatting>
  <conditionalFormatting sqref="B93">
    <cfRule type="containsText" dxfId="3167" priority="556" operator="containsText" text="CANCEL">
      <formula>NOT(ISERROR(SEARCH("CANCEL",B93)))</formula>
    </cfRule>
    <cfRule type="containsText" dxfId="3166" priority="557" operator="containsText" text="VNA">
      <formula>NOT(ISERROR(SEARCH("VNA",B93)))</formula>
    </cfRule>
    <cfRule type="duplicateValues" dxfId="3165" priority="558"/>
  </conditionalFormatting>
  <conditionalFormatting sqref="B93">
    <cfRule type="containsText" dxfId="3164" priority="559" operator="containsText" text="VNA">
      <formula>NOT(ISERROR(SEARCH("VNA",B93)))</formula>
    </cfRule>
    <cfRule type="duplicateValues" dxfId="3163" priority="560"/>
    <cfRule type="uniqueValues" priority="561"/>
  </conditionalFormatting>
  <conditionalFormatting sqref="B93">
    <cfRule type="containsText" dxfId="3162" priority="562" operator="containsText" text="VNA">
      <formula>NOT(ISERROR(SEARCH("VNA",B93)))</formula>
    </cfRule>
    <cfRule type="duplicateValues" dxfId="3161" priority="563"/>
    <cfRule type="duplicateValues" dxfId="3160" priority="564"/>
  </conditionalFormatting>
  <conditionalFormatting sqref="F92">
    <cfRule type="duplicateValues" dxfId="3159" priority="551"/>
  </conditionalFormatting>
  <conditionalFormatting sqref="F97">
    <cfRule type="duplicateValues" dxfId="3158" priority="550"/>
  </conditionalFormatting>
  <conditionalFormatting sqref="B96">
    <cfRule type="duplicateValues" dxfId="3157" priority="536"/>
  </conditionalFormatting>
  <conditionalFormatting sqref="B96">
    <cfRule type="duplicateValues" dxfId="3156" priority="537"/>
  </conditionalFormatting>
  <conditionalFormatting sqref="B96">
    <cfRule type="duplicateValues" dxfId="3155" priority="538"/>
  </conditionalFormatting>
  <conditionalFormatting sqref="B96">
    <cfRule type="duplicateValues" dxfId="3154" priority="539"/>
  </conditionalFormatting>
  <conditionalFormatting sqref="B96">
    <cfRule type="containsText" dxfId="3153" priority="540" operator="containsText" text="CANCEL">
      <formula>NOT(ISERROR(SEARCH("CANCEL",B96)))</formula>
    </cfRule>
    <cfRule type="containsText" dxfId="3152" priority="541" operator="containsText" text="VNA">
      <formula>NOT(ISERROR(SEARCH("VNA",B96)))</formula>
    </cfRule>
    <cfRule type="duplicateValues" dxfId="3151" priority="542"/>
  </conditionalFormatting>
  <conditionalFormatting sqref="B96">
    <cfRule type="containsText" dxfId="3150" priority="543" operator="containsText" text="VNA">
      <formula>NOT(ISERROR(SEARCH("VNA",B96)))</formula>
    </cfRule>
    <cfRule type="duplicateValues" dxfId="3149" priority="544"/>
    <cfRule type="uniqueValues" priority="545"/>
  </conditionalFormatting>
  <conditionalFormatting sqref="B96">
    <cfRule type="containsText" dxfId="3148" priority="546" operator="containsText" text="VNA">
      <formula>NOT(ISERROR(SEARCH("VNA",B96)))</formula>
    </cfRule>
    <cfRule type="duplicateValues" dxfId="3147" priority="547"/>
    <cfRule type="duplicateValues" dxfId="3146" priority="548"/>
  </conditionalFormatting>
  <conditionalFormatting sqref="F96">
    <cfRule type="duplicateValues" dxfId="3145" priority="549"/>
  </conditionalFormatting>
  <conditionalFormatting sqref="B101">
    <cfRule type="duplicateValues" dxfId="3144" priority="522"/>
  </conditionalFormatting>
  <conditionalFormatting sqref="B101">
    <cfRule type="duplicateValues" dxfId="3143" priority="523"/>
  </conditionalFormatting>
  <conditionalFormatting sqref="B101">
    <cfRule type="duplicateValues" dxfId="3142" priority="524"/>
  </conditionalFormatting>
  <conditionalFormatting sqref="B101">
    <cfRule type="duplicateValues" dxfId="3141" priority="525"/>
  </conditionalFormatting>
  <conditionalFormatting sqref="B101">
    <cfRule type="containsText" dxfId="3140" priority="526" operator="containsText" text="CANCEL">
      <formula>NOT(ISERROR(SEARCH("CANCEL",B101)))</formula>
    </cfRule>
    <cfRule type="containsText" dxfId="3139" priority="527" operator="containsText" text="VNA">
      <formula>NOT(ISERROR(SEARCH("VNA",B101)))</formula>
    </cfRule>
    <cfRule type="duplicateValues" dxfId="3138" priority="528"/>
  </conditionalFormatting>
  <conditionalFormatting sqref="B101">
    <cfRule type="containsText" dxfId="3137" priority="529" operator="containsText" text="VNA">
      <formula>NOT(ISERROR(SEARCH("VNA",B101)))</formula>
    </cfRule>
    <cfRule type="duplicateValues" dxfId="3136" priority="530"/>
    <cfRule type="uniqueValues" priority="531"/>
  </conditionalFormatting>
  <conditionalFormatting sqref="B101">
    <cfRule type="containsText" dxfId="3135" priority="532" operator="containsText" text="VNA">
      <formula>NOT(ISERROR(SEARCH("VNA",B101)))</formula>
    </cfRule>
    <cfRule type="duplicateValues" dxfId="3134" priority="533"/>
    <cfRule type="duplicateValues" dxfId="3133" priority="534"/>
  </conditionalFormatting>
  <conditionalFormatting sqref="F101">
    <cfRule type="duplicateValues" dxfId="3132" priority="535"/>
  </conditionalFormatting>
  <conditionalFormatting sqref="B100">
    <cfRule type="duplicateValues" dxfId="3131" priority="508"/>
  </conditionalFormatting>
  <conditionalFormatting sqref="B100">
    <cfRule type="duplicateValues" dxfId="3130" priority="509"/>
  </conditionalFormatting>
  <conditionalFormatting sqref="B100">
    <cfRule type="duplicateValues" dxfId="3129" priority="510"/>
  </conditionalFormatting>
  <conditionalFormatting sqref="B100">
    <cfRule type="duplicateValues" dxfId="3128" priority="511"/>
  </conditionalFormatting>
  <conditionalFormatting sqref="B100">
    <cfRule type="containsText" dxfId="3127" priority="512" operator="containsText" text="CANCEL">
      <formula>NOT(ISERROR(SEARCH("CANCEL",B100)))</formula>
    </cfRule>
    <cfRule type="containsText" dxfId="3126" priority="513" operator="containsText" text="VNA">
      <formula>NOT(ISERROR(SEARCH("VNA",B100)))</formula>
    </cfRule>
    <cfRule type="duplicateValues" dxfId="3125" priority="514"/>
  </conditionalFormatting>
  <conditionalFormatting sqref="B100">
    <cfRule type="containsText" dxfId="3124" priority="515" operator="containsText" text="VNA">
      <formula>NOT(ISERROR(SEARCH("VNA",B100)))</formula>
    </cfRule>
    <cfRule type="duplicateValues" dxfId="3123" priority="516"/>
    <cfRule type="uniqueValues" priority="517"/>
  </conditionalFormatting>
  <conditionalFormatting sqref="B100">
    <cfRule type="containsText" dxfId="3122" priority="518" operator="containsText" text="VNA">
      <formula>NOT(ISERROR(SEARCH("VNA",B100)))</formula>
    </cfRule>
    <cfRule type="duplicateValues" dxfId="3121" priority="519"/>
    <cfRule type="duplicateValues" dxfId="3120" priority="520"/>
  </conditionalFormatting>
  <conditionalFormatting sqref="F100">
    <cfRule type="duplicateValues" dxfId="3119" priority="521"/>
  </conditionalFormatting>
  <conditionalFormatting sqref="B100:B101">
    <cfRule type="duplicateValues" dxfId="3118" priority="495"/>
  </conditionalFormatting>
  <conditionalFormatting sqref="B100:B101">
    <cfRule type="duplicateValues" dxfId="3117" priority="496"/>
  </conditionalFormatting>
  <conditionalFormatting sqref="B100:B101">
    <cfRule type="duplicateValues" dxfId="3116" priority="497"/>
  </conditionalFormatting>
  <conditionalFormatting sqref="B100:B101">
    <cfRule type="duplicateValues" dxfId="3115" priority="498"/>
  </conditionalFormatting>
  <conditionalFormatting sqref="B100:B101">
    <cfRule type="containsText" dxfId="3114" priority="499" operator="containsText" text="CANCEL">
      <formula>NOT(ISERROR(SEARCH("CANCEL",B100)))</formula>
    </cfRule>
    <cfRule type="containsText" dxfId="3113" priority="500" operator="containsText" text="VNA">
      <formula>NOT(ISERROR(SEARCH("VNA",B100)))</formula>
    </cfRule>
    <cfRule type="duplicateValues" dxfId="3112" priority="501"/>
  </conditionalFormatting>
  <conditionalFormatting sqref="B100:B101">
    <cfRule type="containsText" dxfId="3111" priority="502" operator="containsText" text="VNA">
      <formula>NOT(ISERROR(SEARCH("VNA",B100)))</formula>
    </cfRule>
    <cfRule type="duplicateValues" dxfId="3110" priority="503"/>
    <cfRule type="uniqueValues" priority="504"/>
  </conditionalFormatting>
  <conditionalFormatting sqref="B100:B101">
    <cfRule type="containsText" dxfId="3109" priority="505" operator="containsText" text="VNA">
      <formula>NOT(ISERROR(SEARCH("VNA",B100)))</formula>
    </cfRule>
    <cfRule type="duplicateValues" dxfId="3108" priority="506"/>
    <cfRule type="duplicateValues" dxfId="3107" priority="507"/>
  </conditionalFormatting>
  <conditionalFormatting sqref="B99">
    <cfRule type="duplicateValues" dxfId="3106" priority="481"/>
  </conditionalFormatting>
  <conditionalFormatting sqref="B99">
    <cfRule type="duplicateValues" dxfId="3105" priority="482"/>
  </conditionalFormatting>
  <conditionalFormatting sqref="B99">
    <cfRule type="duplicateValues" dxfId="3104" priority="483"/>
  </conditionalFormatting>
  <conditionalFormatting sqref="B99">
    <cfRule type="duplicateValues" dxfId="3103" priority="484"/>
  </conditionalFormatting>
  <conditionalFormatting sqref="B99">
    <cfRule type="containsText" dxfId="3102" priority="485" operator="containsText" text="CANCEL">
      <formula>NOT(ISERROR(SEARCH("CANCEL",B99)))</formula>
    </cfRule>
    <cfRule type="containsText" dxfId="3101" priority="486" operator="containsText" text="VNA">
      <formula>NOT(ISERROR(SEARCH("VNA",B99)))</formula>
    </cfRule>
    <cfRule type="duplicateValues" dxfId="3100" priority="487"/>
  </conditionalFormatting>
  <conditionalFormatting sqref="B99">
    <cfRule type="containsText" dxfId="3099" priority="488" operator="containsText" text="VNA">
      <formula>NOT(ISERROR(SEARCH("VNA",B99)))</formula>
    </cfRule>
    <cfRule type="duplicateValues" dxfId="3098" priority="489"/>
    <cfRule type="uniqueValues" priority="490"/>
  </conditionalFormatting>
  <conditionalFormatting sqref="B99">
    <cfRule type="containsText" dxfId="3097" priority="491" operator="containsText" text="VNA">
      <formula>NOT(ISERROR(SEARCH("VNA",B99)))</formula>
    </cfRule>
    <cfRule type="duplicateValues" dxfId="3096" priority="492"/>
    <cfRule type="duplicateValues" dxfId="3095" priority="493"/>
  </conditionalFormatting>
  <conditionalFormatting sqref="F99">
    <cfRule type="duplicateValues" dxfId="3094" priority="494"/>
  </conditionalFormatting>
  <conditionalFormatting sqref="F98">
    <cfRule type="duplicateValues" dxfId="3093" priority="480"/>
  </conditionalFormatting>
  <conditionalFormatting sqref="F104">
    <cfRule type="duplicateValues" dxfId="3092" priority="479"/>
  </conditionalFormatting>
  <conditionalFormatting sqref="B105">
    <cfRule type="duplicateValues" dxfId="3091" priority="466"/>
  </conditionalFormatting>
  <conditionalFormatting sqref="B105">
    <cfRule type="duplicateValues" dxfId="3090" priority="467"/>
  </conditionalFormatting>
  <conditionalFormatting sqref="B105">
    <cfRule type="duplicateValues" dxfId="3089" priority="468"/>
  </conditionalFormatting>
  <conditionalFormatting sqref="B105">
    <cfRule type="duplicateValues" dxfId="3088" priority="469"/>
  </conditionalFormatting>
  <conditionalFormatting sqref="B105">
    <cfRule type="containsText" dxfId="3087" priority="470" operator="containsText" text="CANCEL">
      <formula>NOT(ISERROR(SEARCH("CANCEL",B105)))</formula>
    </cfRule>
    <cfRule type="containsText" dxfId="3086" priority="471" operator="containsText" text="VNA">
      <formula>NOT(ISERROR(SEARCH("VNA",B105)))</formula>
    </cfRule>
    <cfRule type="duplicateValues" dxfId="3085" priority="472"/>
  </conditionalFormatting>
  <conditionalFormatting sqref="B105">
    <cfRule type="containsText" dxfId="3084" priority="473" operator="containsText" text="VNA">
      <formula>NOT(ISERROR(SEARCH("VNA",B105)))</formula>
    </cfRule>
    <cfRule type="duplicateValues" dxfId="3083" priority="474"/>
    <cfRule type="uniqueValues" priority="475"/>
  </conditionalFormatting>
  <conditionalFormatting sqref="B105">
    <cfRule type="containsText" dxfId="3082" priority="476" operator="containsText" text="VNA">
      <formula>NOT(ISERROR(SEARCH("VNA",B105)))</formula>
    </cfRule>
    <cfRule type="duplicateValues" dxfId="3081" priority="477"/>
    <cfRule type="duplicateValues" dxfId="3080" priority="478"/>
  </conditionalFormatting>
  <conditionalFormatting sqref="B109">
    <cfRule type="duplicateValues" dxfId="3079" priority="452"/>
  </conditionalFormatting>
  <conditionalFormatting sqref="B109">
    <cfRule type="duplicateValues" dxfId="3078" priority="453"/>
  </conditionalFormatting>
  <conditionalFormatting sqref="B109">
    <cfRule type="duplicateValues" dxfId="3077" priority="454"/>
  </conditionalFormatting>
  <conditionalFormatting sqref="B109">
    <cfRule type="duplicateValues" dxfId="3076" priority="455"/>
  </conditionalFormatting>
  <conditionalFormatting sqref="B109">
    <cfRule type="containsText" dxfId="3075" priority="456" operator="containsText" text="CANCEL">
      <formula>NOT(ISERROR(SEARCH("CANCEL",B109)))</formula>
    </cfRule>
    <cfRule type="containsText" dxfId="3074" priority="457" operator="containsText" text="VNA">
      <formula>NOT(ISERROR(SEARCH("VNA",B109)))</formula>
    </cfRule>
    <cfRule type="duplicateValues" dxfId="3073" priority="458"/>
  </conditionalFormatting>
  <conditionalFormatting sqref="B109">
    <cfRule type="containsText" dxfId="3072" priority="459" operator="containsText" text="VNA">
      <formula>NOT(ISERROR(SEARCH("VNA",B109)))</formula>
    </cfRule>
    <cfRule type="duplicateValues" dxfId="3071" priority="460"/>
    <cfRule type="uniqueValues" priority="461"/>
  </conditionalFormatting>
  <conditionalFormatting sqref="B109">
    <cfRule type="containsText" dxfId="3070" priority="462" operator="containsText" text="VNA">
      <formula>NOT(ISERROR(SEARCH("VNA",B109)))</formula>
    </cfRule>
    <cfRule type="duplicateValues" dxfId="3069" priority="463"/>
    <cfRule type="duplicateValues" dxfId="3068" priority="464"/>
  </conditionalFormatting>
  <conditionalFormatting sqref="F109">
    <cfRule type="duplicateValues" dxfId="3067" priority="465"/>
  </conditionalFormatting>
  <conditionalFormatting sqref="B108">
    <cfRule type="duplicateValues" dxfId="3066" priority="438"/>
  </conditionalFormatting>
  <conditionalFormatting sqref="B108">
    <cfRule type="duplicateValues" dxfId="3065" priority="439"/>
  </conditionalFormatting>
  <conditionalFormatting sqref="B108">
    <cfRule type="duplicateValues" dxfId="3064" priority="440"/>
  </conditionalFormatting>
  <conditionalFormatting sqref="B108">
    <cfRule type="duplicateValues" dxfId="3063" priority="441"/>
  </conditionalFormatting>
  <conditionalFormatting sqref="B108">
    <cfRule type="containsText" dxfId="3062" priority="442" operator="containsText" text="CANCEL">
      <formula>NOT(ISERROR(SEARCH("CANCEL",B108)))</formula>
    </cfRule>
    <cfRule type="containsText" dxfId="3061" priority="443" operator="containsText" text="VNA">
      <formula>NOT(ISERROR(SEARCH("VNA",B108)))</formula>
    </cfRule>
    <cfRule type="duplicateValues" dxfId="3060" priority="444"/>
  </conditionalFormatting>
  <conditionalFormatting sqref="B108">
    <cfRule type="containsText" dxfId="3059" priority="445" operator="containsText" text="VNA">
      <formula>NOT(ISERROR(SEARCH("VNA",B108)))</formula>
    </cfRule>
    <cfRule type="duplicateValues" dxfId="3058" priority="446"/>
    <cfRule type="uniqueValues" priority="447"/>
  </conditionalFormatting>
  <conditionalFormatting sqref="B108">
    <cfRule type="containsText" dxfId="3057" priority="448" operator="containsText" text="VNA">
      <formula>NOT(ISERROR(SEARCH("VNA",B108)))</formula>
    </cfRule>
    <cfRule type="duplicateValues" dxfId="3056" priority="449"/>
    <cfRule type="duplicateValues" dxfId="3055" priority="450"/>
  </conditionalFormatting>
  <conditionalFormatting sqref="F108">
    <cfRule type="duplicateValues" dxfId="3054" priority="451"/>
  </conditionalFormatting>
  <conditionalFormatting sqref="B112">
    <cfRule type="duplicateValues" dxfId="3053" priority="424"/>
  </conditionalFormatting>
  <conditionalFormatting sqref="B112">
    <cfRule type="duplicateValues" dxfId="3052" priority="425"/>
  </conditionalFormatting>
  <conditionalFormatting sqref="B112">
    <cfRule type="duplicateValues" dxfId="3051" priority="426"/>
  </conditionalFormatting>
  <conditionalFormatting sqref="B112">
    <cfRule type="duplicateValues" dxfId="3050" priority="427"/>
  </conditionalFormatting>
  <conditionalFormatting sqref="B112">
    <cfRule type="containsText" dxfId="3049" priority="428" operator="containsText" text="CANCEL">
      <formula>NOT(ISERROR(SEARCH("CANCEL",B112)))</formula>
    </cfRule>
    <cfRule type="containsText" dxfId="3048" priority="429" operator="containsText" text="VNA">
      <formula>NOT(ISERROR(SEARCH("VNA",B112)))</formula>
    </cfRule>
    <cfRule type="duplicateValues" dxfId="3047" priority="430"/>
  </conditionalFormatting>
  <conditionalFormatting sqref="B112">
    <cfRule type="containsText" dxfId="3046" priority="431" operator="containsText" text="VNA">
      <formula>NOT(ISERROR(SEARCH("VNA",B112)))</formula>
    </cfRule>
    <cfRule type="duplicateValues" dxfId="3045" priority="432"/>
    <cfRule type="uniqueValues" priority="433"/>
  </conditionalFormatting>
  <conditionalFormatting sqref="B112">
    <cfRule type="containsText" dxfId="3044" priority="434" operator="containsText" text="VNA">
      <formula>NOT(ISERROR(SEARCH("VNA",B112)))</formula>
    </cfRule>
    <cfRule type="duplicateValues" dxfId="3043" priority="435"/>
    <cfRule type="duplicateValues" dxfId="3042" priority="436"/>
  </conditionalFormatting>
  <conditionalFormatting sqref="F112">
    <cfRule type="duplicateValues" dxfId="3041" priority="437"/>
  </conditionalFormatting>
  <conditionalFormatting sqref="B111">
    <cfRule type="duplicateValues" dxfId="3040" priority="410"/>
  </conditionalFormatting>
  <conditionalFormatting sqref="B111">
    <cfRule type="duplicateValues" dxfId="3039" priority="411"/>
  </conditionalFormatting>
  <conditionalFormatting sqref="B111">
    <cfRule type="duplicateValues" dxfId="3038" priority="412"/>
  </conditionalFormatting>
  <conditionalFormatting sqref="B111">
    <cfRule type="duplicateValues" dxfId="3037" priority="413"/>
  </conditionalFormatting>
  <conditionalFormatting sqref="B111">
    <cfRule type="containsText" dxfId="3036" priority="414" operator="containsText" text="CANCEL">
      <formula>NOT(ISERROR(SEARCH("CANCEL",B111)))</formula>
    </cfRule>
    <cfRule type="containsText" dxfId="3035" priority="415" operator="containsText" text="VNA">
      <formula>NOT(ISERROR(SEARCH("VNA",B111)))</formula>
    </cfRule>
    <cfRule type="duplicateValues" dxfId="3034" priority="416"/>
  </conditionalFormatting>
  <conditionalFormatting sqref="B111">
    <cfRule type="containsText" dxfId="3033" priority="417" operator="containsText" text="VNA">
      <formula>NOT(ISERROR(SEARCH("VNA",B111)))</formula>
    </cfRule>
    <cfRule type="duplicateValues" dxfId="3032" priority="418"/>
    <cfRule type="uniqueValues" priority="419"/>
  </conditionalFormatting>
  <conditionalFormatting sqref="B111">
    <cfRule type="containsText" dxfId="3031" priority="420" operator="containsText" text="VNA">
      <formula>NOT(ISERROR(SEARCH("VNA",B111)))</formula>
    </cfRule>
    <cfRule type="duplicateValues" dxfId="3030" priority="421"/>
    <cfRule type="duplicateValues" dxfId="3029" priority="422"/>
  </conditionalFormatting>
  <conditionalFormatting sqref="F111">
    <cfRule type="duplicateValues" dxfId="3028" priority="423"/>
  </conditionalFormatting>
  <conditionalFormatting sqref="F110">
    <cfRule type="duplicateValues" dxfId="3027" priority="409"/>
  </conditionalFormatting>
  <conditionalFormatting sqref="B115">
    <cfRule type="duplicateValues" dxfId="3026" priority="396"/>
  </conditionalFormatting>
  <conditionalFormatting sqref="B115">
    <cfRule type="duplicateValues" dxfId="3025" priority="397"/>
  </conditionalFormatting>
  <conditionalFormatting sqref="B115">
    <cfRule type="duplicateValues" dxfId="3024" priority="398"/>
  </conditionalFormatting>
  <conditionalFormatting sqref="B115">
    <cfRule type="duplicateValues" dxfId="3023" priority="399"/>
  </conditionalFormatting>
  <conditionalFormatting sqref="B115">
    <cfRule type="containsText" dxfId="3022" priority="400" operator="containsText" text="CANCEL">
      <formula>NOT(ISERROR(SEARCH("CANCEL",B115)))</formula>
    </cfRule>
    <cfRule type="containsText" dxfId="3021" priority="401" operator="containsText" text="VNA">
      <formula>NOT(ISERROR(SEARCH("VNA",B115)))</formula>
    </cfRule>
    <cfRule type="duplicateValues" dxfId="3020" priority="402"/>
  </conditionalFormatting>
  <conditionalFormatting sqref="B115">
    <cfRule type="containsText" dxfId="3019" priority="403" operator="containsText" text="VNA">
      <formula>NOT(ISERROR(SEARCH("VNA",B115)))</formula>
    </cfRule>
    <cfRule type="duplicateValues" dxfId="3018" priority="404"/>
    <cfRule type="uniqueValues" priority="405"/>
  </conditionalFormatting>
  <conditionalFormatting sqref="B115">
    <cfRule type="containsText" dxfId="3017" priority="406" operator="containsText" text="VNA">
      <formula>NOT(ISERROR(SEARCH("VNA",B115)))</formula>
    </cfRule>
    <cfRule type="duplicateValues" dxfId="3016" priority="407"/>
    <cfRule type="duplicateValues" dxfId="3015" priority="408"/>
  </conditionalFormatting>
  <conditionalFormatting sqref="F114">
    <cfRule type="duplicateValues" dxfId="3014" priority="395"/>
  </conditionalFormatting>
  <conditionalFormatting sqref="F113">
    <cfRule type="duplicateValues" dxfId="3013" priority="394"/>
  </conditionalFormatting>
  <conditionalFormatting sqref="B118">
    <cfRule type="duplicateValues" dxfId="3012" priority="380"/>
  </conditionalFormatting>
  <conditionalFormatting sqref="B118">
    <cfRule type="duplicateValues" dxfId="3011" priority="381"/>
  </conditionalFormatting>
  <conditionalFormatting sqref="B118">
    <cfRule type="duplicateValues" dxfId="3010" priority="382"/>
  </conditionalFormatting>
  <conditionalFormatting sqref="B118">
    <cfRule type="duplicateValues" dxfId="3009" priority="383"/>
  </conditionalFormatting>
  <conditionalFormatting sqref="B118">
    <cfRule type="containsText" dxfId="3008" priority="384" operator="containsText" text="CANCEL">
      <formula>NOT(ISERROR(SEARCH("CANCEL",B118)))</formula>
    </cfRule>
    <cfRule type="containsText" dxfId="3007" priority="385" operator="containsText" text="VNA">
      <formula>NOT(ISERROR(SEARCH("VNA",B118)))</formula>
    </cfRule>
    <cfRule type="duplicateValues" dxfId="3006" priority="386"/>
  </conditionalFormatting>
  <conditionalFormatting sqref="B118">
    <cfRule type="containsText" dxfId="3005" priority="387" operator="containsText" text="VNA">
      <formula>NOT(ISERROR(SEARCH("VNA",B118)))</formula>
    </cfRule>
    <cfRule type="duplicateValues" dxfId="3004" priority="388"/>
    <cfRule type="uniqueValues" priority="389"/>
  </conditionalFormatting>
  <conditionalFormatting sqref="B118">
    <cfRule type="containsText" dxfId="3003" priority="390" operator="containsText" text="VNA">
      <formula>NOT(ISERROR(SEARCH("VNA",B118)))</formula>
    </cfRule>
    <cfRule type="duplicateValues" dxfId="3002" priority="391"/>
    <cfRule type="duplicateValues" dxfId="3001" priority="392"/>
  </conditionalFormatting>
  <conditionalFormatting sqref="F118">
    <cfRule type="duplicateValues" dxfId="3000" priority="393"/>
  </conditionalFormatting>
  <conditionalFormatting sqref="B117">
    <cfRule type="duplicateValues" dxfId="2999" priority="366"/>
  </conditionalFormatting>
  <conditionalFormatting sqref="B117">
    <cfRule type="duplicateValues" dxfId="2998" priority="367"/>
  </conditionalFormatting>
  <conditionalFormatting sqref="B117">
    <cfRule type="duplicateValues" dxfId="2997" priority="368"/>
  </conditionalFormatting>
  <conditionalFormatting sqref="B117">
    <cfRule type="duplicateValues" dxfId="2996" priority="369"/>
  </conditionalFormatting>
  <conditionalFormatting sqref="B117">
    <cfRule type="containsText" dxfId="2995" priority="370" operator="containsText" text="CANCEL">
      <formula>NOT(ISERROR(SEARCH("CANCEL",B117)))</formula>
    </cfRule>
    <cfRule type="containsText" dxfId="2994" priority="371" operator="containsText" text="VNA">
      <formula>NOT(ISERROR(SEARCH("VNA",B117)))</formula>
    </cfRule>
    <cfRule type="duplicateValues" dxfId="2993" priority="372"/>
  </conditionalFormatting>
  <conditionalFormatting sqref="B117">
    <cfRule type="containsText" dxfId="2992" priority="373" operator="containsText" text="VNA">
      <formula>NOT(ISERROR(SEARCH("VNA",B117)))</formula>
    </cfRule>
    <cfRule type="duplicateValues" dxfId="2991" priority="374"/>
    <cfRule type="uniqueValues" priority="375"/>
  </conditionalFormatting>
  <conditionalFormatting sqref="B117">
    <cfRule type="containsText" dxfId="2990" priority="376" operator="containsText" text="VNA">
      <formula>NOT(ISERROR(SEARCH("VNA",B117)))</formula>
    </cfRule>
    <cfRule type="duplicateValues" dxfId="2989" priority="377"/>
    <cfRule type="duplicateValues" dxfId="2988" priority="378"/>
  </conditionalFormatting>
  <conditionalFormatting sqref="F117">
    <cfRule type="duplicateValues" dxfId="2987" priority="379"/>
  </conditionalFormatting>
  <conditionalFormatting sqref="B120">
    <cfRule type="duplicateValues" dxfId="2986" priority="353"/>
  </conditionalFormatting>
  <conditionalFormatting sqref="B120">
    <cfRule type="duplicateValues" dxfId="2985" priority="354"/>
  </conditionalFormatting>
  <conditionalFormatting sqref="B120">
    <cfRule type="duplicateValues" dxfId="2984" priority="355"/>
  </conditionalFormatting>
  <conditionalFormatting sqref="B120">
    <cfRule type="duplicateValues" dxfId="2983" priority="356"/>
  </conditionalFormatting>
  <conditionalFormatting sqref="B120">
    <cfRule type="containsText" dxfId="2982" priority="357" operator="containsText" text="CANCEL">
      <formula>NOT(ISERROR(SEARCH("CANCEL",B120)))</formula>
    </cfRule>
    <cfRule type="containsText" dxfId="2981" priority="358" operator="containsText" text="VNA">
      <formula>NOT(ISERROR(SEARCH("VNA",B120)))</formula>
    </cfRule>
    <cfRule type="duplicateValues" dxfId="2980" priority="359"/>
  </conditionalFormatting>
  <conditionalFormatting sqref="B120">
    <cfRule type="containsText" dxfId="2979" priority="360" operator="containsText" text="VNA">
      <formula>NOT(ISERROR(SEARCH("VNA",B120)))</formula>
    </cfRule>
    <cfRule type="duplicateValues" dxfId="2978" priority="361"/>
    <cfRule type="uniqueValues" priority="362"/>
  </conditionalFormatting>
  <conditionalFormatting sqref="B120">
    <cfRule type="containsText" dxfId="2977" priority="363" operator="containsText" text="VNA">
      <formula>NOT(ISERROR(SEARCH("VNA",B120)))</formula>
    </cfRule>
    <cfRule type="duplicateValues" dxfId="2976" priority="364"/>
    <cfRule type="duplicateValues" dxfId="2975" priority="365"/>
  </conditionalFormatting>
  <conditionalFormatting sqref="B122">
    <cfRule type="duplicateValues" dxfId="2974" priority="340"/>
  </conditionalFormatting>
  <conditionalFormatting sqref="B122">
    <cfRule type="duplicateValues" dxfId="2973" priority="341"/>
  </conditionalFormatting>
  <conditionalFormatting sqref="B122">
    <cfRule type="duplicateValues" dxfId="2972" priority="342"/>
  </conditionalFormatting>
  <conditionalFormatting sqref="B122">
    <cfRule type="duplicateValues" dxfId="2971" priority="343"/>
  </conditionalFormatting>
  <conditionalFormatting sqref="B122">
    <cfRule type="containsText" dxfId="2970" priority="344" operator="containsText" text="CANCEL">
      <formula>NOT(ISERROR(SEARCH("CANCEL",B122)))</formula>
    </cfRule>
    <cfRule type="containsText" dxfId="2969" priority="345" operator="containsText" text="VNA">
      <formula>NOT(ISERROR(SEARCH("VNA",B122)))</formula>
    </cfRule>
    <cfRule type="duplicateValues" dxfId="2968" priority="346"/>
  </conditionalFormatting>
  <conditionalFormatting sqref="B122">
    <cfRule type="containsText" dxfId="2967" priority="347" operator="containsText" text="VNA">
      <formula>NOT(ISERROR(SEARCH("VNA",B122)))</formula>
    </cfRule>
    <cfRule type="duplicateValues" dxfId="2966" priority="348"/>
    <cfRule type="uniqueValues" priority="349"/>
  </conditionalFormatting>
  <conditionalFormatting sqref="B122">
    <cfRule type="containsText" dxfId="2965" priority="350" operator="containsText" text="VNA">
      <formula>NOT(ISERROR(SEARCH("VNA",B122)))</formula>
    </cfRule>
    <cfRule type="duplicateValues" dxfId="2964" priority="351"/>
    <cfRule type="duplicateValues" dxfId="2963" priority="352"/>
  </conditionalFormatting>
  <conditionalFormatting sqref="B124">
    <cfRule type="duplicateValues" dxfId="2962" priority="326"/>
  </conditionalFormatting>
  <conditionalFormatting sqref="B124">
    <cfRule type="duplicateValues" dxfId="2961" priority="327"/>
  </conditionalFormatting>
  <conditionalFormatting sqref="B124">
    <cfRule type="duplicateValues" dxfId="2960" priority="328"/>
  </conditionalFormatting>
  <conditionalFormatting sqref="B124">
    <cfRule type="duplicateValues" dxfId="2959" priority="329"/>
  </conditionalFormatting>
  <conditionalFormatting sqref="B124">
    <cfRule type="containsText" dxfId="2958" priority="330" operator="containsText" text="CANCEL">
      <formula>NOT(ISERROR(SEARCH("CANCEL",B124)))</formula>
    </cfRule>
    <cfRule type="containsText" dxfId="2957" priority="331" operator="containsText" text="VNA">
      <formula>NOT(ISERROR(SEARCH("VNA",B124)))</formula>
    </cfRule>
    <cfRule type="duplicateValues" dxfId="2956" priority="332"/>
  </conditionalFormatting>
  <conditionalFormatting sqref="B124">
    <cfRule type="containsText" dxfId="2955" priority="333" operator="containsText" text="VNA">
      <formula>NOT(ISERROR(SEARCH("VNA",B124)))</formula>
    </cfRule>
    <cfRule type="duplicateValues" dxfId="2954" priority="334"/>
    <cfRule type="uniqueValues" priority="335"/>
  </conditionalFormatting>
  <conditionalFormatting sqref="B124">
    <cfRule type="containsText" dxfId="2953" priority="336" operator="containsText" text="VNA">
      <formula>NOT(ISERROR(SEARCH("VNA",B124)))</formula>
    </cfRule>
    <cfRule type="duplicateValues" dxfId="2952" priority="337"/>
    <cfRule type="duplicateValues" dxfId="2951" priority="338"/>
  </conditionalFormatting>
  <conditionalFormatting sqref="F124">
    <cfRule type="duplicateValues" dxfId="2950" priority="339"/>
  </conditionalFormatting>
  <conditionalFormatting sqref="F123">
    <cfRule type="duplicateValues" dxfId="2949" priority="325"/>
  </conditionalFormatting>
  <conditionalFormatting sqref="B126">
    <cfRule type="duplicateValues" dxfId="2948" priority="324"/>
  </conditionalFormatting>
  <conditionalFormatting sqref="B126">
    <cfRule type="duplicateValues" dxfId="2947" priority="312"/>
  </conditionalFormatting>
  <conditionalFormatting sqref="B126">
    <cfRule type="duplicateValues" dxfId="2946" priority="313"/>
  </conditionalFormatting>
  <conditionalFormatting sqref="B126">
    <cfRule type="duplicateValues" dxfId="2945" priority="314"/>
  </conditionalFormatting>
  <conditionalFormatting sqref="B126">
    <cfRule type="containsText" dxfId="2944" priority="315" operator="containsText" text="CANCEL">
      <formula>NOT(ISERROR(SEARCH("CANCEL",B126)))</formula>
    </cfRule>
    <cfRule type="containsText" dxfId="2943" priority="316" operator="containsText" text="VNA">
      <formula>NOT(ISERROR(SEARCH("VNA",B126)))</formula>
    </cfRule>
    <cfRule type="duplicateValues" dxfId="2942" priority="317"/>
  </conditionalFormatting>
  <conditionalFormatting sqref="B126">
    <cfRule type="containsText" dxfId="2941" priority="318" operator="containsText" text="VNA">
      <formula>NOT(ISERROR(SEARCH("VNA",B126)))</formula>
    </cfRule>
    <cfRule type="duplicateValues" dxfId="2940" priority="319"/>
    <cfRule type="uniqueValues" priority="320"/>
  </conditionalFormatting>
  <conditionalFormatting sqref="B126">
    <cfRule type="containsText" dxfId="2939" priority="321" operator="containsText" text="VNA">
      <formula>NOT(ISERROR(SEARCH("VNA",B126)))</formula>
    </cfRule>
    <cfRule type="duplicateValues" dxfId="2938" priority="322"/>
    <cfRule type="duplicateValues" dxfId="2937" priority="323"/>
  </conditionalFormatting>
  <conditionalFormatting sqref="B127">
    <cfRule type="duplicateValues" dxfId="2936" priority="299"/>
  </conditionalFormatting>
  <conditionalFormatting sqref="B127">
    <cfRule type="duplicateValues" dxfId="2935" priority="300"/>
  </conditionalFormatting>
  <conditionalFormatting sqref="B127">
    <cfRule type="duplicateValues" dxfId="2934" priority="301"/>
  </conditionalFormatting>
  <conditionalFormatting sqref="B127">
    <cfRule type="duplicateValues" dxfId="2933" priority="302"/>
  </conditionalFormatting>
  <conditionalFormatting sqref="B127">
    <cfRule type="containsText" dxfId="2932" priority="303" operator="containsText" text="CANCEL">
      <formula>NOT(ISERROR(SEARCH("CANCEL",B127)))</formula>
    </cfRule>
    <cfRule type="containsText" dxfId="2931" priority="304" operator="containsText" text="VNA">
      <formula>NOT(ISERROR(SEARCH("VNA",B127)))</formula>
    </cfRule>
    <cfRule type="duplicateValues" dxfId="2930" priority="305"/>
  </conditionalFormatting>
  <conditionalFormatting sqref="B127">
    <cfRule type="containsText" dxfId="2929" priority="306" operator="containsText" text="VNA">
      <formula>NOT(ISERROR(SEARCH("VNA",B127)))</formula>
    </cfRule>
    <cfRule type="duplicateValues" dxfId="2928" priority="307"/>
    <cfRule type="uniqueValues" priority="308"/>
  </conditionalFormatting>
  <conditionalFormatting sqref="B127">
    <cfRule type="containsText" dxfId="2927" priority="309" operator="containsText" text="VNA">
      <formula>NOT(ISERROR(SEARCH("VNA",B127)))</formula>
    </cfRule>
    <cfRule type="duplicateValues" dxfId="2926" priority="310"/>
    <cfRule type="duplicateValues" dxfId="2925" priority="311"/>
  </conditionalFormatting>
  <conditionalFormatting sqref="B128">
    <cfRule type="duplicateValues" dxfId="2924" priority="286"/>
  </conditionalFormatting>
  <conditionalFormatting sqref="B128">
    <cfRule type="duplicateValues" dxfId="2923" priority="287"/>
  </conditionalFormatting>
  <conditionalFormatting sqref="B128">
    <cfRule type="duplicateValues" dxfId="2922" priority="288"/>
  </conditionalFormatting>
  <conditionalFormatting sqref="B128">
    <cfRule type="duplicateValues" dxfId="2921" priority="289"/>
  </conditionalFormatting>
  <conditionalFormatting sqref="B128">
    <cfRule type="containsText" dxfId="2920" priority="290" operator="containsText" text="CANCEL">
      <formula>NOT(ISERROR(SEARCH("CANCEL",B128)))</formula>
    </cfRule>
    <cfRule type="containsText" dxfId="2919" priority="291" operator="containsText" text="VNA">
      <formula>NOT(ISERROR(SEARCH("VNA",B128)))</formula>
    </cfRule>
    <cfRule type="duplicateValues" dxfId="2918" priority="292"/>
  </conditionalFormatting>
  <conditionalFormatting sqref="B128">
    <cfRule type="containsText" dxfId="2917" priority="293" operator="containsText" text="VNA">
      <formula>NOT(ISERROR(SEARCH("VNA",B128)))</formula>
    </cfRule>
    <cfRule type="duplicateValues" dxfId="2916" priority="294"/>
    <cfRule type="uniqueValues" priority="295"/>
  </conditionalFormatting>
  <conditionalFormatting sqref="B128">
    <cfRule type="containsText" dxfId="2915" priority="296" operator="containsText" text="VNA">
      <formula>NOT(ISERROR(SEARCH("VNA",B128)))</formula>
    </cfRule>
    <cfRule type="duplicateValues" dxfId="2914" priority="297"/>
    <cfRule type="duplicateValues" dxfId="2913" priority="298"/>
  </conditionalFormatting>
  <conditionalFormatting sqref="B129">
    <cfRule type="duplicateValues" dxfId="2912" priority="273"/>
  </conditionalFormatting>
  <conditionalFormatting sqref="B129">
    <cfRule type="duplicateValues" dxfId="2911" priority="274"/>
  </conditionalFormatting>
  <conditionalFormatting sqref="B129">
    <cfRule type="duplicateValues" dxfId="2910" priority="275"/>
  </conditionalFormatting>
  <conditionalFormatting sqref="B129">
    <cfRule type="duplicateValues" dxfId="2909" priority="276"/>
  </conditionalFormatting>
  <conditionalFormatting sqref="B129">
    <cfRule type="containsText" dxfId="2908" priority="277" operator="containsText" text="CANCEL">
      <formula>NOT(ISERROR(SEARCH("CANCEL",B129)))</formula>
    </cfRule>
    <cfRule type="containsText" dxfId="2907" priority="278" operator="containsText" text="VNA">
      <formula>NOT(ISERROR(SEARCH("VNA",B129)))</formula>
    </cfRule>
    <cfRule type="duplicateValues" dxfId="2906" priority="279"/>
  </conditionalFormatting>
  <conditionalFormatting sqref="B129">
    <cfRule type="containsText" dxfId="2905" priority="280" operator="containsText" text="VNA">
      <formula>NOT(ISERROR(SEARCH("VNA",B129)))</formula>
    </cfRule>
    <cfRule type="duplicateValues" dxfId="2904" priority="281"/>
    <cfRule type="uniqueValues" priority="282"/>
  </conditionalFormatting>
  <conditionalFormatting sqref="B129">
    <cfRule type="containsText" dxfId="2903" priority="283" operator="containsText" text="VNA">
      <formula>NOT(ISERROR(SEARCH("VNA",B129)))</formula>
    </cfRule>
    <cfRule type="duplicateValues" dxfId="2902" priority="284"/>
    <cfRule type="duplicateValues" dxfId="2901" priority="285"/>
  </conditionalFormatting>
  <conditionalFormatting sqref="B130">
    <cfRule type="duplicateValues" dxfId="2900" priority="259"/>
  </conditionalFormatting>
  <conditionalFormatting sqref="B130">
    <cfRule type="duplicateValues" dxfId="2899" priority="260"/>
  </conditionalFormatting>
  <conditionalFormatting sqref="B130">
    <cfRule type="duplicateValues" dxfId="2898" priority="261"/>
  </conditionalFormatting>
  <conditionalFormatting sqref="B130">
    <cfRule type="duplicateValues" dxfId="2897" priority="262"/>
  </conditionalFormatting>
  <conditionalFormatting sqref="B130">
    <cfRule type="containsText" dxfId="2896" priority="263" operator="containsText" text="CANCEL">
      <formula>NOT(ISERROR(SEARCH("CANCEL",B130)))</formula>
    </cfRule>
    <cfRule type="containsText" dxfId="2895" priority="264" operator="containsText" text="VNA">
      <formula>NOT(ISERROR(SEARCH("VNA",B130)))</formula>
    </cfRule>
    <cfRule type="duplicateValues" dxfId="2894" priority="265"/>
  </conditionalFormatting>
  <conditionalFormatting sqref="B130">
    <cfRule type="containsText" dxfId="2893" priority="266" operator="containsText" text="VNA">
      <formula>NOT(ISERROR(SEARCH("VNA",B130)))</formula>
    </cfRule>
    <cfRule type="duplicateValues" dxfId="2892" priority="267"/>
    <cfRule type="uniqueValues" priority="268"/>
  </conditionalFormatting>
  <conditionalFormatting sqref="B130">
    <cfRule type="containsText" dxfId="2891" priority="269" operator="containsText" text="VNA">
      <formula>NOT(ISERROR(SEARCH("VNA",B130)))</formula>
    </cfRule>
    <cfRule type="duplicateValues" dxfId="2890" priority="270"/>
    <cfRule type="duplicateValues" dxfId="2889" priority="271"/>
  </conditionalFormatting>
  <conditionalFormatting sqref="F130">
    <cfRule type="duplicateValues" dxfId="2888" priority="272"/>
  </conditionalFormatting>
  <conditionalFormatting sqref="B132">
    <cfRule type="duplicateValues" dxfId="2887" priority="245"/>
  </conditionalFormatting>
  <conditionalFormatting sqref="B132">
    <cfRule type="duplicateValues" dxfId="2886" priority="246"/>
  </conditionalFormatting>
  <conditionalFormatting sqref="B132">
    <cfRule type="duplicateValues" dxfId="2885" priority="247"/>
  </conditionalFormatting>
  <conditionalFormatting sqref="B132">
    <cfRule type="duplicateValues" dxfId="2884" priority="248"/>
  </conditionalFormatting>
  <conditionalFormatting sqref="B132">
    <cfRule type="containsText" dxfId="2883" priority="249" operator="containsText" text="CANCEL">
      <formula>NOT(ISERROR(SEARCH("CANCEL",B132)))</formula>
    </cfRule>
    <cfRule type="containsText" dxfId="2882" priority="250" operator="containsText" text="VNA">
      <formula>NOT(ISERROR(SEARCH("VNA",B132)))</formula>
    </cfRule>
    <cfRule type="duplicateValues" dxfId="2881" priority="251"/>
  </conditionalFormatting>
  <conditionalFormatting sqref="B132">
    <cfRule type="containsText" dxfId="2880" priority="252" operator="containsText" text="VNA">
      <formula>NOT(ISERROR(SEARCH("VNA",B132)))</formula>
    </cfRule>
    <cfRule type="duplicateValues" dxfId="2879" priority="253"/>
    <cfRule type="uniqueValues" priority="254"/>
  </conditionalFormatting>
  <conditionalFormatting sqref="B132">
    <cfRule type="containsText" dxfId="2878" priority="255" operator="containsText" text="VNA">
      <formula>NOT(ISERROR(SEARCH("VNA",B132)))</formula>
    </cfRule>
    <cfRule type="duplicateValues" dxfId="2877" priority="256"/>
    <cfRule type="duplicateValues" dxfId="2876" priority="257"/>
  </conditionalFormatting>
  <conditionalFormatting sqref="F132">
    <cfRule type="duplicateValues" dxfId="2875" priority="258"/>
  </conditionalFormatting>
  <conditionalFormatting sqref="F131">
    <cfRule type="duplicateValues" dxfId="2874" priority="244"/>
  </conditionalFormatting>
  <conditionalFormatting sqref="F133">
    <cfRule type="duplicateValues" dxfId="2873" priority="243"/>
  </conditionalFormatting>
  <conditionalFormatting sqref="B135">
    <cfRule type="duplicateValues" dxfId="2872" priority="230"/>
  </conditionalFormatting>
  <conditionalFormatting sqref="B135">
    <cfRule type="duplicateValues" dxfId="2871" priority="231"/>
  </conditionalFormatting>
  <conditionalFormatting sqref="B135">
    <cfRule type="duplicateValues" dxfId="2870" priority="232"/>
  </conditionalFormatting>
  <conditionalFormatting sqref="B135">
    <cfRule type="duplicateValues" dxfId="2869" priority="233"/>
  </conditionalFormatting>
  <conditionalFormatting sqref="B135">
    <cfRule type="containsText" dxfId="2868" priority="234" operator="containsText" text="CANCEL">
      <formula>NOT(ISERROR(SEARCH("CANCEL",B135)))</formula>
    </cfRule>
    <cfRule type="containsText" dxfId="2867" priority="235" operator="containsText" text="VNA">
      <formula>NOT(ISERROR(SEARCH("VNA",B135)))</formula>
    </cfRule>
    <cfRule type="duplicateValues" dxfId="2866" priority="236"/>
  </conditionalFormatting>
  <conditionalFormatting sqref="B135">
    <cfRule type="containsText" dxfId="2865" priority="237" operator="containsText" text="VNA">
      <formula>NOT(ISERROR(SEARCH("VNA",B135)))</formula>
    </cfRule>
    <cfRule type="duplicateValues" dxfId="2864" priority="238"/>
    <cfRule type="uniqueValues" priority="239"/>
  </conditionalFormatting>
  <conditionalFormatting sqref="B135">
    <cfRule type="containsText" dxfId="2863" priority="240" operator="containsText" text="VNA">
      <formula>NOT(ISERROR(SEARCH("VNA",B135)))</formula>
    </cfRule>
    <cfRule type="duplicateValues" dxfId="2862" priority="241"/>
    <cfRule type="duplicateValues" dxfId="2861" priority="242"/>
  </conditionalFormatting>
  <conditionalFormatting sqref="B138">
    <cfRule type="duplicateValues" dxfId="2860" priority="216"/>
  </conditionalFormatting>
  <conditionalFormatting sqref="B138">
    <cfRule type="duplicateValues" dxfId="2859" priority="217"/>
  </conditionalFormatting>
  <conditionalFormatting sqref="B138">
    <cfRule type="duplicateValues" dxfId="2858" priority="218"/>
  </conditionalFormatting>
  <conditionalFormatting sqref="B138">
    <cfRule type="duplicateValues" dxfId="2857" priority="219"/>
  </conditionalFormatting>
  <conditionalFormatting sqref="B138">
    <cfRule type="containsText" dxfId="2856" priority="220" operator="containsText" text="CANCEL">
      <formula>NOT(ISERROR(SEARCH("CANCEL",B138)))</formula>
    </cfRule>
    <cfRule type="containsText" dxfId="2855" priority="221" operator="containsText" text="VNA">
      <formula>NOT(ISERROR(SEARCH("VNA",B138)))</formula>
    </cfRule>
    <cfRule type="duplicateValues" dxfId="2854" priority="222"/>
  </conditionalFormatting>
  <conditionalFormatting sqref="B138">
    <cfRule type="containsText" dxfId="2853" priority="223" operator="containsText" text="VNA">
      <formula>NOT(ISERROR(SEARCH("VNA",B138)))</formula>
    </cfRule>
    <cfRule type="duplicateValues" dxfId="2852" priority="224"/>
    <cfRule type="uniqueValues" priority="225"/>
  </conditionalFormatting>
  <conditionalFormatting sqref="B138">
    <cfRule type="containsText" dxfId="2851" priority="226" operator="containsText" text="VNA">
      <formula>NOT(ISERROR(SEARCH("VNA",B138)))</formula>
    </cfRule>
    <cfRule type="duplicateValues" dxfId="2850" priority="227"/>
    <cfRule type="duplicateValues" dxfId="2849" priority="228"/>
  </conditionalFormatting>
  <conditionalFormatting sqref="F138">
    <cfRule type="duplicateValues" dxfId="2848" priority="229"/>
  </conditionalFormatting>
  <conditionalFormatting sqref="B143">
    <cfRule type="duplicateValues" dxfId="2847" priority="203"/>
  </conditionalFormatting>
  <conditionalFormatting sqref="B143">
    <cfRule type="duplicateValues" dxfId="2846" priority="204"/>
  </conditionalFormatting>
  <conditionalFormatting sqref="B143">
    <cfRule type="duplicateValues" dxfId="2845" priority="205"/>
  </conditionalFormatting>
  <conditionalFormatting sqref="B143">
    <cfRule type="duplicateValues" dxfId="2844" priority="206"/>
  </conditionalFormatting>
  <conditionalFormatting sqref="B143">
    <cfRule type="containsText" dxfId="2843" priority="207" operator="containsText" text="CANCEL">
      <formula>NOT(ISERROR(SEARCH("CANCEL",B143)))</formula>
    </cfRule>
    <cfRule type="containsText" dxfId="2842" priority="208" operator="containsText" text="VNA">
      <formula>NOT(ISERROR(SEARCH("VNA",B143)))</formula>
    </cfRule>
    <cfRule type="duplicateValues" dxfId="2841" priority="209"/>
  </conditionalFormatting>
  <conditionalFormatting sqref="B143">
    <cfRule type="containsText" dxfId="2840" priority="210" operator="containsText" text="VNA">
      <formula>NOT(ISERROR(SEARCH("VNA",B143)))</formula>
    </cfRule>
    <cfRule type="duplicateValues" dxfId="2839" priority="211"/>
    <cfRule type="uniqueValues" priority="212"/>
  </conditionalFormatting>
  <conditionalFormatting sqref="B143">
    <cfRule type="containsText" dxfId="2838" priority="213" operator="containsText" text="VNA">
      <formula>NOT(ISERROR(SEARCH("VNA",B143)))</formula>
    </cfRule>
    <cfRule type="duplicateValues" dxfId="2837" priority="214"/>
    <cfRule type="duplicateValues" dxfId="2836" priority="215"/>
  </conditionalFormatting>
  <conditionalFormatting sqref="B144">
    <cfRule type="duplicateValues" dxfId="2835" priority="190"/>
  </conditionalFormatting>
  <conditionalFormatting sqref="B144">
    <cfRule type="duplicateValues" dxfId="2834" priority="191"/>
  </conditionalFormatting>
  <conditionalFormatting sqref="B144">
    <cfRule type="duplicateValues" dxfId="2833" priority="192"/>
  </conditionalFormatting>
  <conditionalFormatting sqref="B144">
    <cfRule type="duplicateValues" dxfId="2832" priority="193"/>
  </conditionalFormatting>
  <conditionalFormatting sqref="B144">
    <cfRule type="containsText" dxfId="2831" priority="194" operator="containsText" text="CANCEL">
      <formula>NOT(ISERROR(SEARCH("CANCEL",B144)))</formula>
    </cfRule>
    <cfRule type="containsText" dxfId="2830" priority="195" operator="containsText" text="VNA">
      <formula>NOT(ISERROR(SEARCH("VNA",B144)))</formula>
    </cfRule>
    <cfRule type="duplicateValues" dxfId="2829" priority="196"/>
  </conditionalFormatting>
  <conditionalFormatting sqref="B144">
    <cfRule type="containsText" dxfId="2828" priority="197" operator="containsText" text="VNA">
      <formula>NOT(ISERROR(SEARCH("VNA",B144)))</formula>
    </cfRule>
    <cfRule type="duplicateValues" dxfId="2827" priority="198"/>
    <cfRule type="uniqueValues" priority="199"/>
  </conditionalFormatting>
  <conditionalFormatting sqref="B144">
    <cfRule type="containsText" dxfId="2826" priority="200" operator="containsText" text="VNA">
      <formula>NOT(ISERROR(SEARCH("VNA",B144)))</formula>
    </cfRule>
    <cfRule type="duplicateValues" dxfId="2825" priority="201"/>
    <cfRule type="duplicateValues" dxfId="2824" priority="202"/>
  </conditionalFormatting>
  <conditionalFormatting sqref="B145">
    <cfRule type="duplicateValues" dxfId="2823" priority="176"/>
  </conditionalFormatting>
  <conditionalFormatting sqref="B145">
    <cfRule type="duplicateValues" dxfId="2822" priority="177"/>
  </conditionalFormatting>
  <conditionalFormatting sqref="B145">
    <cfRule type="duplicateValues" dxfId="2821" priority="178"/>
  </conditionalFormatting>
  <conditionalFormatting sqref="B145">
    <cfRule type="duplicateValues" dxfId="2820" priority="179"/>
  </conditionalFormatting>
  <conditionalFormatting sqref="B145">
    <cfRule type="containsText" dxfId="2819" priority="180" operator="containsText" text="CANCEL">
      <formula>NOT(ISERROR(SEARCH("CANCEL",B145)))</formula>
    </cfRule>
    <cfRule type="containsText" dxfId="2818" priority="181" operator="containsText" text="VNA">
      <formula>NOT(ISERROR(SEARCH("VNA",B145)))</formula>
    </cfRule>
    <cfRule type="duplicateValues" dxfId="2817" priority="182"/>
  </conditionalFormatting>
  <conditionalFormatting sqref="B145">
    <cfRule type="containsText" dxfId="2816" priority="183" operator="containsText" text="VNA">
      <formula>NOT(ISERROR(SEARCH("VNA",B145)))</formula>
    </cfRule>
    <cfRule type="duplicateValues" dxfId="2815" priority="184"/>
    <cfRule type="uniqueValues" priority="185"/>
  </conditionalFormatting>
  <conditionalFormatting sqref="B145">
    <cfRule type="containsText" dxfId="2814" priority="186" operator="containsText" text="VNA">
      <formula>NOT(ISERROR(SEARCH("VNA",B145)))</formula>
    </cfRule>
    <cfRule type="duplicateValues" dxfId="2813" priority="187"/>
    <cfRule type="duplicateValues" dxfId="2812" priority="188"/>
  </conditionalFormatting>
  <conditionalFormatting sqref="F145">
    <cfRule type="duplicateValues" dxfId="2811" priority="189"/>
  </conditionalFormatting>
  <conditionalFormatting sqref="B146">
    <cfRule type="duplicateValues" dxfId="2810" priority="163"/>
  </conditionalFormatting>
  <conditionalFormatting sqref="B146">
    <cfRule type="duplicateValues" dxfId="2809" priority="164"/>
  </conditionalFormatting>
  <conditionalFormatting sqref="B146">
    <cfRule type="duplicateValues" dxfId="2808" priority="165"/>
  </conditionalFormatting>
  <conditionalFormatting sqref="B146">
    <cfRule type="duplicateValues" dxfId="2807" priority="166"/>
  </conditionalFormatting>
  <conditionalFormatting sqref="B146">
    <cfRule type="containsText" dxfId="2806" priority="167" operator="containsText" text="CANCEL">
      <formula>NOT(ISERROR(SEARCH("CANCEL",B146)))</formula>
    </cfRule>
    <cfRule type="containsText" dxfId="2805" priority="168" operator="containsText" text="VNA">
      <formula>NOT(ISERROR(SEARCH("VNA",B146)))</formula>
    </cfRule>
    <cfRule type="duplicateValues" dxfId="2804" priority="169"/>
  </conditionalFormatting>
  <conditionalFormatting sqref="B146">
    <cfRule type="containsText" dxfId="2803" priority="170" operator="containsText" text="VNA">
      <formula>NOT(ISERROR(SEARCH("VNA",B146)))</formula>
    </cfRule>
    <cfRule type="duplicateValues" dxfId="2802" priority="171"/>
    <cfRule type="uniqueValues" priority="172"/>
  </conditionalFormatting>
  <conditionalFormatting sqref="B146">
    <cfRule type="containsText" dxfId="2801" priority="173" operator="containsText" text="VNA">
      <formula>NOT(ISERROR(SEARCH("VNA",B146)))</formula>
    </cfRule>
    <cfRule type="duplicateValues" dxfId="2800" priority="174"/>
    <cfRule type="duplicateValues" dxfId="2799" priority="175"/>
  </conditionalFormatting>
  <conditionalFormatting sqref="B149">
    <cfRule type="duplicateValues" dxfId="2798" priority="149"/>
  </conditionalFormatting>
  <conditionalFormatting sqref="B149">
    <cfRule type="duplicateValues" dxfId="2797" priority="150"/>
  </conditionalFormatting>
  <conditionalFormatting sqref="B149">
    <cfRule type="duplicateValues" dxfId="2796" priority="151"/>
  </conditionalFormatting>
  <conditionalFormatting sqref="B149">
    <cfRule type="duplicateValues" dxfId="2795" priority="152"/>
  </conditionalFormatting>
  <conditionalFormatting sqref="B149">
    <cfRule type="containsText" dxfId="2794" priority="153" operator="containsText" text="CANCEL">
      <formula>NOT(ISERROR(SEARCH("CANCEL",B149)))</formula>
    </cfRule>
    <cfRule type="containsText" dxfId="2793" priority="154" operator="containsText" text="VNA">
      <formula>NOT(ISERROR(SEARCH("VNA",B149)))</formula>
    </cfRule>
    <cfRule type="duplicateValues" dxfId="2792" priority="155"/>
  </conditionalFormatting>
  <conditionalFormatting sqref="B149">
    <cfRule type="containsText" dxfId="2791" priority="156" operator="containsText" text="VNA">
      <formula>NOT(ISERROR(SEARCH("VNA",B149)))</formula>
    </cfRule>
    <cfRule type="duplicateValues" dxfId="2790" priority="157"/>
    <cfRule type="uniqueValues" priority="158"/>
  </conditionalFormatting>
  <conditionalFormatting sqref="B149">
    <cfRule type="containsText" dxfId="2789" priority="159" operator="containsText" text="VNA">
      <formula>NOT(ISERROR(SEARCH("VNA",B149)))</formula>
    </cfRule>
    <cfRule type="duplicateValues" dxfId="2788" priority="160"/>
    <cfRule type="duplicateValues" dxfId="2787" priority="161"/>
  </conditionalFormatting>
  <conditionalFormatting sqref="F149">
    <cfRule type="duplicateValues" dxfId="2786" priority="162"/>
  </conditionalFormatting>
  <conditionalFormatting sqref="F147:F148">
    <cfRule type="duplicateValues" dxfId="2785" priority="148"/>
  </conditionalFormatting>
  <conditionalFormatting sqref="B150">
    <cfRule type="duplicateValues" dxfId="2784" priority="134"/>
  </conditionalFormatting>
  <conditionalFormatting sqref="B150">
    <cfRule type="duplicateValues" dxfId="2783" priority="135"/>
  </conditionalFormatting>
  <conditionalFormatting sqref="B150">
    <cfRule type="duplicateValues" dxfId="2782" priority="136"/>
  </conditionalFormatting>
  <conditionalFormatting sqref="B150">
    <cfRule type="duplicateValues" dxfId="2781" priority="137"/>
  </conditionalFormatting>
  <conditionalFormatting sqref="B150">
    <cfRule type="containsText" dxfId="2780" priority="138" operator="containsText" text="CANCEL">
      <formula>NOT(ISERROR(SEARCH("CANCEL",B150)))</formula>
    </cfRule>
    <cfRule type="containsText" dxfId="2779" priority="139" operator="containsText" text="VNA">
      <formula>NOT(ISERROR(SEARCH("VNA",B150)))</formula>
    </cfRule>
    <cfRule type="duplicateValues" dxfId="2778" priority="140"/>
  </conditionalFormatting>
  <conditionalFormatting sqref="B150">
    <cfRule type="containsText" dxfId="2777" priority="141" operator="containsText" text="VNA">
      <formula>NOT(ISERROR(SEARCH("VNA",B150)))</formula>
    </cfRule>
    <cfRule type="duplicateValues" dxfId="2776" priority="142"/>
    <cfRule type="uniqueValues" priority="143"/>
  </conditionalFormatting>
  <conditionalFormatting sqref="B150">
    <cfRule type="containsText" dxfId="2775" priority="144" operator="containsText" text="VNA">
      <formula>NOT(ISERROR(SEARCH("VNA",B150)))</formula>
    </cfRule>
    <cfRule type="duplicateValues" dxfId="2774" priority="145"/>
    <cfRule type="duplicateValues" dxfId="2773" priority="146"/>
  </conditionalFormatting>
  <conditionalFormatting sqref="F150">
    <cfRule type="duplicateValues" dxfId="2772" priority="147"/>
  </conditionalFormatting>
  <conditionalFormatting sqref="B151">
    <cfRule type="duplicateValues" dxfId="2771" priority="121"/>
  </conditionalFormatting>
  <conditionalFormatting sqref="B151">
    <cfRule type="duplicateValues" dxfId="2770" priority="122"/>
  </conditionalFormatting>
  <conditionalFormatting sqref="B151">
    <cfRule type="duplicateValues" dxfId="2769" priority="123"/>
  </conditionalFormatting>
  <conditionalFormatting sqref="B151">
    <cfRule type="duplicateValues" dxfId="2768" priority="124"/>
  </conditionalFormatting>
  <conditionalFormatting sqref="B151">
    <cfRule type="containsText" dxfId="2767" priority="125" operator="containsText" text="CANCEL">
      <formula>NOT(ISERROR(SEARCH("CANCEL",B151)))</formula>
    </cfRule>
    <cfRule type="containsText" dxfId="2766" priority="126" operator="containsText" text="VNA">
      <formula>NOT(ISERROR(SEARCH("VNA",B151)))</formula>
    </cfRule>
    <cfRule type="duplicateValues" dxfId="2765" priority="127"/>
  </conditionalFormatting>
  <conditionalFormatting sqref="B151">
    <cfRule type="containsText" dxfId="2764" priority="128" operator="containsText" text="VNA">
      <formula>NOT(ISERROR(SEARCH("VNA",B151)))</formula>
    </cfRule>
    <cfRule type="duplicateValues" dxfId="2763" priority="129"/>
    <cfRule type="uniqueValues" priority="130"/>
  </conditionalFormatting>
  <conditionalFormatting sqref="B151">
    <cfRule type="containsText" dxfId="2762" priority="131" operator="containsText" text="VNA">
      <formula>NOT(ISERROR(SEARCH("VNA",B151)))</formula>
    </cfRule>
    <cfRule type="duplicateValues" dxfId="2761" priority="132"/>
    <cfRule type="duplicateValues" dxfId="2760" priority="133"/>
  </conditionalFormatting>
  <conditionalFormatting sqref="B94:B96">
    <cfRule type="duplicateValues" dxfId="2759" priority="1141"/>
  </conditionalFormatting>
  <conditionalFormatting sqref="B94:B96">
    <cfRule type="duplicateValues" dxfId="2758" priority="1142"/>
  </conditionalFormatting>
  <conditionalFormatting sqref="B94:B96">
    <cfRule type="duplicateValues" dxfId="2757" priority="1143"/>
  </conditionalFormatting>
  <conditionalFormatting sqref="B94:B96">
    <cfRule type="duplicateValues" dxfId="2756" priority="1144"/>
  </conditionalFormatting>
  <conditionalFormatting sqref="B94:B96">
    <cfRule type="containsText" dxfId="2755" priority="1145" operator="containsText" text="CANCEL">
      <formula>NOT(ISERROR(SEARCH("CANCEL",B94)))</formula>
    </cfRule>
    <cfRule type="containsText" dxfId="2754" priority="1146" operator="containsText" text="VNA">
      <formula>NOT(ISERROR(SEARCH("VNA",B94)))</formula>
    </cfRule>
    <cfRule type="duplicateValues" dxfId="2753" priority="1147"/>
  </conditionalFormatting>
  <conditionalFormatting sqref="B94:B96">
    <cfRule type="containsText" dxfId="2752" priority="1148" operator="containsText" text="VNA">
      <formula>NOT(ISERROR(SEARCH("VNA",B94)))</formula>
    </cfRule>
    <cfRule type="duplicateValues" dxfId="2751" priority="1149"/>
    <cfRule type="uniqueValues" priority="1150"/>
  </conditionalFormatting>
  <conditionalFormatting sqref="B94:B96">
    <cfRule type="containsText" dxfId="2750" priority="1151" operator="containsText" text="VNA">
      <formula>NOT(ISERROR(SEARCH("VNA",B94)))</formula>
    </cfRule>
    <cfRule type="duplicateValues" dxfId="2749" priority="1152"/>
    <cfRule type="duplicateValues" dxfId="2748" priority="1153"/>
  </conditionalFormatting>
  <conditionalFormatting sqref="B31">
    <cfRule type="duplicateValues" dxfId="2747" priority="108"/>
  </conditionalFormatting>
  <conditionalFormatting sqref="B31">
    <cfRule type="duplicateValues" dxfId="2746" priority="109"/>
  </conditionalFormatting>
  <conditionalFormatting sqref="B31">
    <cfRule type="duplicateValues" dxfId="2745" priority="110"/>
  </conditionalFormatting>
  <conditionalFormatting sqref="B31">
    <cfRule type="duplicateValues" dxfId="2744" priority="111"/>
  </conditionalFormatting>
  <conditionalFormatting sqref="B31">
    <cfRule type="containsText" dxfId="2743" priority="112" operator="containsText" text="CANCEL">
      <formula>NOT(ISERROR(SEARCH("CANCEL",B31)))</formula>
    </cfRule>
    <cfRule type="containsText" dxfId="2742" priority="113" operator="containsText" text="VNA">
      <formula>NOT(ISERROR(SEARCH("VNA",B31)))</formula>
    </cfRule>
    <cfRule type="duplicateValues" dxfId="2741" priority="114"/>
  </conditionalFormatting>
  <conditionalFormatting sqref="B31">
    <cfRule type="containsText" dxfId="2740" priority="115" operator="containsText" text="VNA">
      <formula>NOT(ISERROR(SEARCH("VNA",B31)))</formula>
    </cfRule>
    <cfRule type="duplicateValues" dxfId="2739" priority="116"/>
    <cfRule type="uniqueValues" priority="117"/>
  </conditionalFormatting>
  <conditionalFormatting sqref="B31">
    <cfRule type="containsText" dxfId="2738" priority="118" operator="containsText" text="VNA">
      <formula>NOT(ISERROR(SEARCH("VNA",B31)))</formula>
    </cfRule>
    <cfRule type="duplicateValues" dxfId="2737" priority="119"/>
    <cfRule type="duplicateValues" dxfId="2736" priority="120"/>
  </conditionalFormatting>
  <conditionalFormatting sqref="B76">
    <cfRule type="duplicateValues" dxfId="2735" priority="1154"/>
  </conditionalFormatting>
  <conditionalFormatting sqref="B76">
    <cfRule type="duplicateValues" dxfId="2734" priority="1155"/>
  </conditionalFormatting>
  <conditionalFormatting sqref="B76">
    <cfRule type="duplicateValues" dxfId="2733" priority="1156"/>
  </conditionalFormatting>
  <conditionalFormatting sqref="B76">
    <cfRule type="duplicateValues" dxfId="2732" priority="1157"/>
  </conditionalFormatting>
  <conditionalFormatting sqref="B76">
    <cfRule type="containsText" dxfId="2731" priority="1158" operator="containsText" text="CANCEL">
      <formula>NOT(ISERROR(SEARCH("CANCEL",B76)))</formula>
    </cfRule>
    <cfRule type="containsText" dxfId="2730" priority="1159" operator="containsText" text="VNA">
      <formula>NOT(ISERROR(SEARCH("VNA",B76)))</formula>
    </cfRule>
    <cfRule type="duplicateValues" dxfId="2729" priority="1160"/>
  </conditionalFormatting>
  <conditionalFormatting sqref="B76">
    <cfRule type="containsText" dxfId="2728" priority="1161" operator="containsText" text="VNA">
      <formula>NOT(ISERROR(SEARCH("VNA",B76)))</formula>
    </cfRule>
    <cfRule type="duplicateValues" dxfId="2727" priority="1162"/>
    <cfRule type="uniqueValues" priority="1163"/>
  </conditionalFormatting>
  <conditionalFormatting sqref="B76">
    <cfRule type="containsText" dxfId="2726" priority="1164" operator="containsText" text="VNA">
      <formula>NOT(ISERROR(SEARCH("VNA",B76)))</formula>
    </cfRule>
    <cfRule type="duplicateValues" dxfId="2725" priority="1165"/>
    <cfRule type="duplicateValues" dxfId="2724" priority="1166"/>
  </conditionalFormatting>
  <conditionalFormatting sqref="B49">
    <cfRule type="duplicateValues" dxfId="2723" priority="1167"/>
  </conditionalFormatting>
  <conditionalFormatting sqref="B49">
    <cfRule type="duplicateValues" dxfId="2722" priority="1168"/>
  </conditionalFormatting>
  <conditionalFormatting sqref="B49">
    <cfRule type="duplicateValues" dxfId="2721" priority="1169"/>
  </conditionalFormatting>
  <conditionalFormatting sqref="B49">
    <cfRule type="duplicateValues" dxfId="2720" priority="1170"/>
  </conditionalFormatting>
  <conditionalFormatting sqref="B49">
    <cfRule type="containsText" dxfId="2719" priority="1171" operator="containsText" text="CANCEL">
      <formula>NOT(ISERROR(SEARCH("CANCEL",B49)))</formula>
    </cfRule>
    <cfRule type="containsText" dxfId="2718" priority="1172" operator="containsText" text="VNA">
      <formula>NOT(ISERROR(SEARCH("VNA",B49)))</formula>
    </cfRule>
    <cfRule type="duplicateValues" dxfId="2717" priority="1173"/>
  </conditionalFormatting>
  <conditionalFormatting sqref="B49">
    <cfRule type="containsText" dxfId="2716" priority="1174" operator="containsText" text="VNA">
      <formula>NOT(ISERROR(SEARCH("VNA",B49)))</formula>
    </cfRule>
    <cfRule type="duplicateValues" dxfId="2715" priority="1175"/>
    <cfRule type="uniqueValues" priority="1176"/>
  </conditionalFormatting>
  <conditionalFormatting sqref="B49">
    <cfRule type="containsText" dxfId="2714" priority="1177" operator="containsText" text="VNA">
      <formula>NOT(ISERROR(SEARCH("VNA",B49)))</formula>
    </cfRule>
    <cfRule type="duplicateValues" dxfId="2713" priority="1178"/>
    <cfRule type="duplicateValues" dxfId="2712" priority="1179"/>
  </conditionalFormatting>
  <conditionalFormatting sqref="F40">
    <cfRule type="duplicateValues" dxfId="2711" priority="1180"/>
  </conditionalFormatting>
  <conditionalFormatting sqref="F26">
    <cfRule type="duplicateValues" dxfId="2710" priority="1181"/>
  </conditionalFormatting>
  <conditionalFormatting sqref="F180">
    <cfRule type="duplicateValues" dxfId="2709" priority="107"/>
  </conditionalFormatting>
  <conditionalFormatting sqref="B121">
    <cfRule type="duplicateValues" dxfId="2708" priority="94"/>
  </conditionalFormatting>
  <conditionalFormatting sqref="B121">
    <cfRule type="duplicateValues" dxfId="2707" priority="95"/>
  </conditionalFormatting>
  <conditionalFormatting sqref="B121">
    <cfRule type="duplicateValues" dxfId="2706" priority="96"/>
  </conditionalFormatting>
  <conditionalFormatting sqref="B121">
    <cfRule type="duplicateValues" dxfId="2705" priority="97"/>
  </conditionalFormatting>
  <conditionalFormatting sqref="B121">
    <cfRule type="containsText" dxfId="2704" priority="98" operator="containsText" text="CANCEL">
      <formula>NOT(ISERROR(SEARCH("CANCEL",B121)))</formula>
    </cfRule>
    <cfRule type="containsText" dxfId="2703" priority="99" operator="containsText" text="VNA">
      <formula>NOT(ISERROR(SEARCH("VNA",B121)))</formula>
    </cfRule>
    <cfRule type="duplicateValues" dxfId="2702" priority="100"/>
  </conditionalFormatting>
  <conditionalFormatting sqref="B121">
    <cfRule type="containsText" dxfId="2701" priority="101" operator="containsText" text="VNA">
      <formula>NOT(ISERROR(SEARCH("VNA",B121)))</formula>
    </cfRule>
    <cfRule type="duplicateValues" dxfId="2700" priority="102"/>
    <cfRule type="uniqueValues" priority="103"/>
  </conditionalFormatting>
  <conditionalFormatting sqref="B121">
    <cfRule type="containsText" dxfId="2699" priority="104" operator="containsText" text="VNA">
      <formula>NOT(ISERROR(SEARCH("VNA",B121)))</formula>
    </cfRule>
    <cfRule type="duplicateValues" dxfId="2698" priority="105"/>
    <cfRule type="duplicateValues" dxfId="2697" priority="106"/>
  </conditionalFormatting>
  <conditionalFormatting sqref="B136">
    <cfRule type="duplicateValues" dxfId="2696" priority="81"/>
  </conditionalFormatting>
  <conditionalFormatting sqref="B136">
    <cfRule type="duplicateValues" dxfId="2695" priority="82"/>
  </conditionalFormatting>
  <conditionalFormatting sqref="B136">
    <cfRule type="duplicateValues" dxfId="2694" priority="83"/>
  </conditionalFormatting>
  <conditionalFormatting sqref="B136">
    <cfRule type="duplicateValues" dxfId="2693" priority="84"/>
  </conditionalFormatting>
  <conditionalFormatting sqref="B136">
    <cfRule type="containsText" dxfId="2692" priority="85" operator="containsText" text="CANCEL">
      <formula>NOT(ISERROR(SEARCH("CANCEL",B136)))</formula>
    </cfRule>
    <cfRule type="containsText" dxfId="2691" priority="86" operator="containsText" text="VNA">
      <formula>NOT(ISERROR(SEARCH("VNA",B136)))</formula>
    </cfRule>
    <cfRule type="duplicateValues" dxfId="2690" priority="87"/>
  </conditionalFormatting>
  <conditionalFormatting sqref="B136">
    <cfRule type="containsText" dxfId="2689" priority="88" operator="containsText" text="VNA">
      <formula>NOT(ISERROR(SEARCH("VNA",B136)))</formula>
    </cfRule>
    <cfRule type="duplicateValues" dxfId="2688" priority="89"/>
    <cfRule type="uniqueValues" priority="90"/>
  </conditionalFormatting>
  <conditionalFormatting sqref="B136">
    <cfRule type="containsText" dxfId="2687" priority="91" operator="containsText" text="VNA">
      <formula>NOT(ISERROR(SEARCH("VNA",B136)))</formula>
    </cfRule>
    <cfRule type="duplicateValues" dxfId="2686" priority="92"/>
    <cfRule type="duplicateValues" dxfId="2685" priority="93"/>
  </conditionalFormatting>
  <conditionalFormatting sqref="B190">
    <cfRule type="duplicateValues" dxfId="2684" priority="68"/>
  </conditionalFormatting>
  <conditionalFormatting sqref="B190">
    <cfRule type="duplicateValues" dxfId="2683" priority="69"/>
  </conditionalFormatting>
  <conditionalFormatting sqref="B190">
    <cfRule type="duplicateValues" dxfId="2682" priority="70"/>
  </conditionalFormatting>
  <conditionalFormatting sqref="B190">
    <cfRule type="duplicateValues" dxfId="2681" priority="71"/>
  </conditionalFormatting>
  <conditionalFormatting sqref="B190">
    <cfRule type="containsText" dxfId="2680" priority="72" operator="containsText" text="CANCEL">
      <formula>NOT(ISERROR(SEARCH("CANCEL",B190)))</formula>
    </cfRule>
    <cfRule type="containsText" dxfId="2679" priority="73" operator="containsText" text="VNA">
      <formula>NOT(ISERROR(SEARCH("VNA",B190)))</formula>
    </cfRule>
    <cfRule type="duplicateValues" dxfId="2678" priority="74"/>
  </conditionalFormatting>
  <conditionalFormatting sqref="B190">
    <cfRule type="containsText" dxfId="2677" priority="75" operator="containsText" text="VNA">
      <formula>NOT(ISERROR(SEARCH("VNA",B190)))</formula>
    </cfRule>
    <cfRule type="duplicateValues" dxfId="2676" priority="76"/>
    <cfRule type="uniqueValues" priority="77"/>
  </conditionalFormatting>
  <conditionalFormatting sqref="B190">
    <cfRule type="containsText" dxfId="2675" priority="78" operator="containsText" text="VNA">
      <formula>NOT(ISERROR(SEARCH("VNA",B190)))</formula>
    </cfRule>
    <cfRule type="duplicateValues" dxfId="2674" priority="79"/>
    <cfRule type="duplicateValues" dxfId="2673" priority="80"/>
  </conditionalFormatting>
  <conditionalFormatting sqref="B5">
    <cfRule type="duplicateValues" dxfId="2672" priority="55"/>
  </conditionalFormatting>
  <conditionalFormatting sqref="B5">
    <cfRule type="duplicateValues" dxfId="2671" priority="56"/>
  </conditionalFormatting>
  <conditionalFormatting sqref="B5">
    <cfRule type="duplicateValues" dxfId="2670" priority="57"/>
  </conditionalFormatting>
  <conditionalFormatting sqref="B5">
    <cfRule type="duplicateValues" dxfId="2669" priority="58"/>
  </conditionalFormatting>
  <conditionalFormatting sqref="B5">
    <cfRule type="containsText" dxfId="2668" priority="59" operator="containsText" text="CANCEL">
      <formula>NOT(ISERROR(SEARCH("CANCEL",B5)))</formula>
    </cfRule>
    <cfRule type="containsText" dxfId="2667" priority="60" operator="containsText" text="VNA">
      <formula>NOT(ISERROR(SEARCH("VNA",B5)))</formula>
    </cfRule>
    <cfRule type="duplicateValues" dxfId="2666" priority="61"/>
  </conditionalFormatting>
  <conditionalFormatting sqref="B5">
    <cfRule type="containsText" dxfId="2665" priority="62" operator="containsText" text="VNA">
      <formula>NOT(ISERROR(SEARCH("VNA",B5)))</formula>
    </cfRule>
    <cfRule type="duplicateValues" dxfId="2664" priority="63"/>
    <cfRule type="uniqueValues" priority="64"/>
  </conditionalFormatting>
  <conditionalFormatting sqref="B5">
    <cfRule type="containsText" dxfId="2663" priority="65" operator="containsText" text="VNA">
      <formula>NOT(ISERROR(SEARCH("VNA",B5)))</formula>
    </cfRule>
    <cfRule type="duplicateValues" dxfId="2662" priority="66"/>
    <cfRule type="duplicateValues" dxfId="2661" priority="67"/>
  </conditionalFormatting>
  <conditionalFormatting sqref="B259">
    <cfRule type="duplicateValues" dxfId="2660" priority="42"/>
  </conditionalFormatting>
  <conditionalFormatting sqref="B259">
    <cfRule type="duplicateValues" dxfId="2659" priority="43"/>
  </conditionalFormatting>
  <conditionalFormatting sqref="B259">
    <cfRule type="duplicateValues" dxfId="2658" priority="44"/>
  </conditionalFormatting>
  <conditionalFormatting sqref="B259">
    <cfRule type="duplicateValues" dxfId="2657" priority="45"/>
  </conditionalFormatting>
  <conditionalFormatting sqref="B259">
    <cfRule type="containsText" dxfId="2656" priority="46" operator="containsText" text="CANCEL">
      <formula>NOT(ISERROR(SEARCH("CANCEL",B259)))</formula>
    </cfRule>
    <cfRule type="containsText" dxfId="2655" priority="47" operator="containsText" text="VNA">
      <formula>NOT(ISERROR(SEARCH("VNA",B259)))</formula>
    </cfRule>
    <cfRule type="duplicateValues" dxfId="2654" priority="48"/>
  </conditionalFormatting>
  <conditionalFormatting sqref="B259">
    <cfRule type="containsText" dxfId="2653" priority="49" operator="containsText" text="VNA">
      <formula>NOT(ISERROR(SEARCH("VNA",B259)))</formula>
    </cfRule>
    <cfRule type="duplicateValues" dxfId="2652" priority="50"/>
    <cfRule type="uniqueValues" priority="51"/>
  </conditionalFormatting>
  <conditionalFormatting sqref="B259">
    <cfRule type="containsText" dxfId="2651" priority="52" operator="containsText" text="VNA">
      <formula>NOT(ISERROR(SEARCH("VNA",B259)))</formula>
    </cfRule>
    <cfRule type="duplicateValues" dxfId="2650" priority="53"/>
    <cfRule type="duplicateValues" dxfId="2649" priority="54"/>
  </conditionalFormatting>
  <conditionalFormatting sqref="B286">
    <cfRule type="duplicateValues" dxfId="2648" priority="29"/>
  </conditionalFormatting>
  <conditionalFormatting sqref="B286">
    <cfRule type="duplicateValues" dxfId="2647" priority="30"/>
  </conditionalFormatting>
  <conditionalFormatting sqref="B286">
    <cfRule type="duplicateValues" dxfId="2646" priority="31"/>
  </conditionalFormatting>
  <conditionalFormatting sqref="B286">
    <cfRule type="duplicateValues" dxfId="2645" priority="32"/>
  </conditionalFormatting>
  <conditionalFormatting sqref="B286">
    <cfRule type="containsText" dxfId="2644" priority="33" operator="containsText" text="CANCEL">
      <formula>NOT(ISERROR(SEARCH("CANCEL",B286)))</formula>
    </cfRule>
    <cfRule type="containsText" dxfId="2643" priority="34" operator="containsText" text="VNA">
      <formula>NOT(ISERROR(SEARCH("VNA",B286)))</formula>
    </cfRule>
    <cfRule type="duplicateValues" dxfId="2642" priority="35"/>
  </conditionalFormatting>
  <conditionalFormatting sqref="B286">
    <cfRule type="containsText" dxfId="2641" priority="36" operator="containsText" text="VNA">
      <formula>NOT(ISERROR(SEARCH("VNA",B286)))</formula>
    </cfRule>
    <cfRule type="duplicateValues" dxfId="2640" priority="37"/>
    <cfRule type="uniqueValues" priority="38"/>
  </conditionalFormatting>
  <conditionalFormatting sqref="B286">
    <cfRule type="containsText" dxfId="2639" priority="39" operator="containsText" text="VNA">
      <formula>NOT(ISERROR(SEARCH("VNA",B286)))</formula>
    </cfRule>
    <cfRule type="duplicateValues" dxfId="2638" priority="40"/>
    <cfRule type="duplicateValues" dxfId="2637" priority="41"/>
  </conditionalFormatting>
  <conditionalFormatting sqref="B293">
    <cfRule type="duplicateValues" dxfId="2636" priority="16"/>
  </conditionalFormatting>
  <conditionalFormatting sqref="B293">
    <cfRule type="duplicateValues" dxfId="2635" priority="17"/>
  </conditionalFormatting>
  <conditionalFormatting sqref="B293">
    <cfRule type="duplicateValues" dxfId="2634" priority="18"/>
  </conditionalFormatting>
  <conditionalFormatting sqref="B293">
    <cfRule type="duplicateValues" dxfId="2633" priority="19"/>
  </conditionalFormatting>
  <conditionalFormatting sqref="B293">
    <cfRule type="containsText" dxfId="2632" priority="20" operator="containsText" text="CANCEL">
      <formula>NOT(ISERROR(SEARCH("CANCEL",B293)))</formula>
    </cfRule>
    <cfRule type="containsText" dxfId="2631" priority="21" operator="containsText" text="VNA">
      <formula>NOT(ISERROR(SEARCH("VNA",B293)))</formula>
    </cfRule>
    <cfRule type="duplicateValues" dxfId="2630" priority="22"/>
  </conditionalFormatting>
  <conditionalFormatting sqref="B293">
    <cfRule type="containsText" dxfId="2629" priority="23" operator="containsText" text="VNA">
      <formula>NOT(ISERROR(SEARCH("VNA",B293)))</formula>
    </cfRule>
    <cfRule type="duplicateValues" dxfId="2628" priority="24"/>
    <cfRule type="uniqueValues" priority="25"/>
  </conditionalFormatting>
  <conditionalFormatting sqref="B293">
    <cfRule type="containsText" dxfId="2627" priority="26" operator="containsText" text="VNA">
      <formula>NOT(ISERROR(SEARCH("VNA",B293)))</formula>
    </cfRule>
    <cfRule type="duplicateValues" dxfId="2626" priority="27"/>
    <cfRule type="duplicateValues" dxfId="2625" priority="28"/>
  </conditionalFormatting>
  <conditionalFormatting sqref="B280">
    <cfRule type="duplicateValues" dxfId="2624" priority="3"/>
  </conditionalFormatting>
  <conditionalFormatting sqref="B280">
    <cfRule type="duplicateValues" dxfId="2623" priority="4"/>
  </conditionalFormatting>
  <conditionalFormatting sqref="B280">
    <cfRule type="duplicateValues" dxfId="2622" priority="5"/>
  </conditionalFormatting>
  <conditionalFormatting sqref="B280">
    <cfRule type="duplicateValues" dxfId="2621" priority="6"/>
  </conditionalFormatting>
  <conditionalFormatting sqref="B280">
    <cfRule type="containsText" dxfId="2620" priority="7" operator="containsText" text="CANCEL">
      <formula>NOT(ISERROR(SEARCH("CANCEL",B280)))</formula>
    </cfRule>
    <cfRule type="containsText" dxfId="2619" priority="8" operator="containsText" text="VNA">
      <formula>NOT(ISERROR(SEARCH("VNA",B280)))</formula>
    </cfRule>
    <cfRule type="duplicateValues" dxfId="2618" priority="9"/>
  </conditionalFormatting>
  <conditionalFormatting sqref="B280">
    <cfRule type="containsText" dxfId="2617" priority="10" operator="containsText" text="VNA">
      <formula>NOT(ISERROR(SEARCH("VNA",B280)))</formula>
    </cfRule>
    <cfRule type="duplicateValues" dxfId="2616" priority="11"/>
    <cfRule type="uniqueValues" priority="12"/>
  </conditionalFormatting>
  <conditionalFormatting sqref="B280">
    <cfRule type="containsText" dxfId="2615" priority="13" operator="containsText" text="VNA">
      <formula>NOT(ISERROR(SEARCH("VNA",B280)))</formula>
    </cfRule>
    <cfRule type="duplicateValues" dxfId="2614" priority="14"/>
    <cfRule type="duplicateValues" dxfId="2613" priority="15"/>
  </conditionalFormatting>
  <conditionalFormatting sqref="F584">
    <cfRule type="containsText" dxfId="2612" priority="2" operator="containsText" text="2018">
      <formula>NOT(ISERROR(SEARCH("2018",F584)))</formula>
    </cfRule>
  </conditionalFormatting>
  <conditionalFormatting sqref="F584">
    <cfRule type="duplicateValues" dxfId="261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6"/>
  <sheetViews>
    <sheetView workbookViewId="0">
      <selection activeCell="C1" sqref="C1:C1048576"/>
    </sheetView>
  </sheetViews>
  <sheetFormatPr defaultColWidth="9.1796875" defaultRowHeight="14.5" customHeight="1" x14ac:dyDescent="0.3"/>
  <cols>
    <col min="1" max="1" width="5" style="268" bestFit="1" customWidth="1"/>
    <col min="2" max="2" width="12.81640625" style="268" hidden="1" customWidth="1"/>
    <col min="3" max="3" width="25.7265625" style="271" bestFit="1" customWidth="1"/>
    <col min="4" max="4" width="12.7265625" style="271" bestFit="1" customWidth="1"/>
    <col min="5" max="5" width="12.453125" style="241" hidden="1" customWidth="1"/>
    <col min="6" max="6" width="15.81640625" style="241" customWidth="1"/>
    <col min="7" max="7" width="64" style="271" customWidth="1"/>
    <col min="8" max="8" width="24" style="271" customWidth="1"/>
    <col min="9" max="9" width="7.7265625" style="271" bestFit="1" customWidth="1"/>
    <col min="10" max="11" width="17.453125" style="271" customWidth="1"/>
    <col min="12" max="12" width="35.453125" style="271" customWidth="1"/>
    <col min="13" max="13" width="22.1796875" style="271" hidden="1" customWidth="1"/>
    <col min="14" max="14" width="18.7265625" style="271" customWidth="1"/>
    <col min="15" max="15" width="16.1796875" style="241" customWidth="1"/>
    <col min="16" max="16" width="16" style="271" customWidth="1"/>
    <col min="17" max="17" width="14.7265625" style="240" bestFit="1" customWidth="1"/>
    <col min="18" max="18" width="13.7265625" style="271" hidden="1" customWidth="1"/>
    <col min="19" max="19" width="14.453125" style="241" hidden="1" customWidth="1"/>
    <col min="20" max="20" width="21.26953125" style="241" customWidth="1"/>
    <col min="21" max="21" width="23.54296875" style="271" hidden="1" customWidth="1"/>
    <col min="22" max="22" width="9.7265625" style="271" hidden="1" customWidth="1"/>
    <col min="23" max="23" width="51.54296875" style="271" bestFit="1" customWidth="1"/>
    <col min="24" max="24" width="48.54296875" style="271" hidden="1" customWidth="1"/>
    <col min="25" max="25" width="28.453125" style="270" hidden="1" customWidth="1"/>
    <col min="26" max="26" width="9.1796875" style="271" hidden="1" customWidth="1"/>
    <col min="27" max="29" width="0" style="271" hidden="1" customWidth="1"/>
    <col min="30" max="16384" width="9.1796875" style="271"/>
  </cols>
  <sheetData>
    <row r="1" spans="1:26" s="273" customFormat="1" ht="34.5" customHeight="1" x14ac:dyDescent="0.35">
      <c r="A1" s="322"/>
      <c r="B1" s="286" t="s">
        <v>8476</v>
      </c>
      <c r="C1" s="277" t="s">
        <v>0</v>
      </c>
      <c r="D1" s="323" t="s">
        <v>8477</v>
      </c>
      <c r="E1" s="279" t="s">
        <v>6435</v>
      </c>
      <c r="F1" s="324" t="s">
        <v>1</v>
      </c>
      <c r="G1" s="325" t="s">
        <v>638</v>
      </c>
      <c r="H1" s="326" t="s">
        <v>2</v>
      </c>
      <c r="I1" s="281" t="s">
        <v>7386</v>
      </c>
      <c r="J1" s="285" t="s">
        <v>212</v>
      </c>
      <c r="K1" s="285" t="s">
        <v>9011</v>
      </c>
      <c r="L1" s="326" t="s">
        <v>4</v>
      </c>
      <c r="M1" s="4" t="s">
        <v>213</v>
      </c>
      <c r="N1" s="282" t="s">
        <v>6437</v>
      </c>
      <c r="O1" s="283" t="s">
        <v>6438</v>
      </c>
      <c r="P1" s="283" t="s">
        <v>6439</v>
      </c>
      <c r="Q1" s="284" t="s">
        <v>6440</v>
      </c>
      <c r="R1" s="285" t="s">
        <v>6436</v>
      </c>
      <c r="S1" s="284" t="s">
        <v>6441</v>
      </c>
      <c r="T1" s="286" t="s">
        <v>8479</v>
      </c>
      <c r="U1" s="286" t="s">
        <v>6076</v>
      </c>
      <c r="V1" s="286" t="s">
        <v>5054</v>
      </c>
      <c r="W1" s="286" t="s">
        <v>6442</v>
      </c>
      <c r="X1" s="1" t="s">
        <v>8480</v>
      </c>
      <c r="Y1" s="1" t="s">
        <v>8481</v>
      </c>
      <c r="Z1" s="1" t="s">
        <v>8478</v>
      </c>
    </row>
    <row r="2" spans="1:26" s="272" customFormat="1" ht="14.5" customHeight="1" x14ac:dyDescent="0.3">
      <c r="A2" s="275" t="s">
        <v>1585</v>
      </c>
      <c r="B2" s="276">
        <v>4885185</v>
      </c>
      <c r="C2" s="277" t="s">
        <v>4816</v>
      </c>
      <c r="D2" s="278">
        <v>44567</v>
      </c>
      <c r="E2" s="279" t="s">
        <v>594</v>
      </c>
      <c r="F2" s="280">
        <v>44567</v>
      </c>
      <c r="G2" s="193" t="s">
        <v>4529</v>
      </c>
      <c r="H2" s="135" t="s">
        <v>597</v>
      </c>
      <c r="I2" s="281" t="s">
        <v>1585</v>
      </c>
      <c r="J2" s="281" t="s">
        <v>45</v>
      </c>
      <c r="K2" s="281"/>
      <c r="L2" s="276" t="s">
        <v>20</v>
      </c>
      <c r="M2" s="4" t="s">
        <v>597</v>
      </c>
      <c r="N2" s="282">
        <v>44568</v>
      </c>
      <c r="O2" s="283">
        <v>44567</v>
      </c>
      <c r="P2" s="276" t="s">
        <v>597</v>
      </c>
      <c r="Q2" s="276" t="s">
        <v>597</v>
      </c>
      <c r="R2" s="285" t="s">
        <v>4482</v>
      </c>
      <c r="S2" s="276" t="s">
        <v>597</v>
      </c>
      <c r="T2" s="276" t="s">
        <v>597</v>
      </c>
      <c r="U2" s="287" t="s">
        <v>3897</v>
      </c>
      <c r="V2" s="135" t="s">
        <v>3897</v>
      </c>
      <c r="W2" s="276" t="s">
        <v>4147</v>
      </c>
    </row>
    <row r="3" spans="1:26" s="272" customFormat="1" ht="14.5" customHeight="1" x14ac:dyDescent="0.3">
      <c r="A3" s="275" t="s">
        <v>1585</v>
      </c>
      <c r="B3" s="286">
        <v>4904798</v>
      </c>
      <c r="C3" s="277" t="s">
        <v>6460</v>
      </c>
      <c r="D3" s="288">
        <v>44599</v>
      </c>
      <c r="E3" s="279" t="s">
        <v>594</v>
      </c>
      <c r="F3" s="289">
        <v>44599</v>
      </c>
      <c r="G3" s="135" t="s">
        <v>4776</v>
      </c>
      <c r="H3" s="135" t="s">
        <v>597</v>
      </c>
      <c r="I3" s="281" t="s">
        <v>1585</v>
      </c>
      <c r="J3" s="281" t="s">
        <v>45</v>
      </c>
      <c r="K3" s="281"/>
      <c r="L3" s="135" t="s">
        <v>74</v>
      </c>
      <c r="M3" s="4" t="s">
        <v>597</v>
      </c>
      <c r="N3" s="282">
        <v>44603</v>
      </c>
      <c r="O3" s="283">
        <v>44601</v>
      </c>
      <c r="P3" s="276" t="s">
        <v>597</v>
      </c>
      <c r="Q3" s="276" t="s">
        <v>597</v>
      </c>
      <c r="R3" s="285" t="s">
        <v>4482</v>
      </c>
      <c r="S3" s="276" t="s">
        <v>597</v>
      </c>
      <c r="T3" s="276" t="s">
        <v>597</v>
      </c>
      <c r="U3" s="287" t="s">
        <v>3898</v>
      </c>
      <c r="V3" s="135" t="s">
        <v>3898</v>
      </c>
      <c r="W3" s="276" t="s">
        <v>4147</v>
      </c>
    </row>
    <row r="4" spans="1:26" s="272" customFormat="1" ht="14.5" customHeight="1" x14ac:dyDescent="0.3">
      <c r="A4" s="275" t="s">
        <v>1585</v>
      </c>
      <c r="B4" s="135">
        <v>4939895</v>
      </c>
      <c r="C4" s="277" t="s">
        <v>6461</v>
      </c>
      <c r="D4" s="288">
        <v>44599</v>
      </c>
      <c r="E4" s="279" t="s">
        <v>594</v>
      </c>
      <c r="F4" s="289">
        <v>44599</v>
      </c>
      <c r="G4" s="135" t="s">
        <v>4777</v>
      </c>
      <c r="H4" s="135" t="s">
        <v>597</v>
      </c>
      <c r="I4" s="281" t="s">
        <v>1585</v>
      </c>
      <c r="J4" s="281" t="s">
        <v>45</v>
      </c>
      <c r="K4" s="281"/>
      <c r="L4" s="135" t="s">
        <v>20</v>
      </c>
      <c r="M4" s="4" t="s">
        <v>597</v>
      </c>
      <c r="N4" s="282">
        <v>44603</v>
      </c>
      <c r="O4" s="283">
        <v>44601</v>
      </c>
      <c r="P4" s="276" t="s">
        <v>597</v>
      </c>
      <c r="Q4" s="276" t="s">
        <v>597</v>
      </c>
      <c r="R4" s="285" t="s">
        <v>4482</v>
      </c>
      <c r="S4" s="276" t="s">
        <v>597</v>
      </c>
      <c r="T4" s="276" t="s">
        <v>597</v>
      </c>
      <c r="U4" s="287" t="s">
        <v>3898</v>
      </c>
      <c r="V4" s="135" t="s">
        <v>3898</v>
      </c>
      <c r="W4" s="276" t="s">
        <v>4147</v>
      </c>
    </row>
    <row r="5" spans="1:26" s="272" customFormat="1" ht="14.5" customHeight="1" x14ac:dyDescent="0.3">
      <c r="A5" s="275" t="s">
        <v>1585</v>
      </c>
      <c r="B5" s="135">
        <v>4929536</v>
      </c>
      <c r="C5" s="277" t="s">
        <v>6462</v>
      </c>
      <c r="D5" s="288">
        <v>44599</v>
      </c>
      <c r="E5" s="279" t="s">
        <v>594</v>
      </c>
      <c r="F5" s="289">
        <v>44599</v>
      </c>
      <c r="G5" s="135" t="s">
        <v>4778</v>
      </c>
      <c r="H5" s="135" t="s">
        <v>597</v>
      </c>
      <c r="I5" s="281" t="s">
        <v>1585</v>
      </c>
      <c r="J5" s="281" t="s">
        <v>645</v>
      </c>
      <c r="K5" s="281" t="s">
        <v>9002</v>
      </c>
      <c r="L5" s="135" t="s">
        <v>87</v>
      </c>
      <c r="M5" s="4" t="s">
        <v>597</v>
      </c>
      <c r="N5" s="282">
        <v>44603</v>
      </c>
      <c r="O5" s="283">
        <v>44601</v>
      </c>
      <c r="P5" s="276" t="s">
        <v>597</v>
      </c>
      <c r="Q5" s="276" t="s">
        <v>597</v>
      </c>
      <c r="R5" s="285" t="s">
        <v>6444</v>
      </c>
      <c r="S5" s="276" t="s">
        <v>597</v>
      </c>
      <c r="T5" s="276" t="s">
        <v>597</v>
      </c>
      <c r="U5" s="287" t="s">
        <v>3898</v>
      </c>
      <c r="V5" s="135" t="s">
        <v>3898</v>
      </c>
      <c r="W5" s="276" t="s">
        <v>4147</v>
      </c>
    </row>
    <row r="6" spans="1:26" s="272" customFormat="1" ht="14.5" customHeight="1" x14ac:dyDescent="0.3">
      <c r="A6" s="275" t="s">
        <v>1585</v>
      </c>
      <c r="B6" s="124">
        <v>4948355</v>
      </c>
      <c r="C6" s="277" t="s">
        <v>6456</v>
      </c>
      <c r="D6" s="289">
        <v>44602</v>
      </c>
      <c r="E6" s="279" t="s">
        <v>594</v>
      </c>
      <c r="F6" s="289">
        <v>44602</v>
      </c>
      <c r="G6" s="135" t="s">
        <v>3376</v>
      </c>
      <c r="H6" s="135" t="s">
        <v>597</v>
      </c>
      <c r="I6" s="281" t="s">
        <v>1585</v>
      </c>
      <c r="J6" s="281" t="s">
        <v>45</v>
      </c>
      <c r="K6" s="281" t="s">
        <v>9009</v>
      </c>
      <c r="L6" s="135" t="s">
        <v>74</v>
      </c>
      <c r="M6" s="4" t="s">
        <v>597</v>
      </c>
      <c r="N6" s="282">
        <v>44602</v>
      </c>
      <c r="O6" s="283">
        <v>44602</v>
      </c>
      <c r="P6" s="276" t="s">
        <v>597</v>
      </c>
      <c r="Q6" s="276" t="s">
        <v>597</v>
      </c>
      <c r="R6" s="285" t="s">
        <v>4482</v>
      </c>
      <c r="S6" s="276" t="s">
        <v>597</v>
      </c>
      <c r="T6" s="276" t="s">
        <v>597</v>
      </c>
      <c r="U6" s="287" t="s">
        <v>3898</v>
      </c>
      <c r="V6" s="135" t="s">
        <v>3898</v>
      </c>
      <c r="W6" s="276" t="s">
        <v>4147</v>
      </c>
    </row>
    <row r="7" spans="1:26" s="272" customFormat="1" ht="14.5" customHeight="1" x14ac:dyDescent="0.3">
      <c r="A7" s="275" t="s">
        <v>1585</v>
      </c>
      <c r="B7" s="124">
        <v>4948354</v>
      </c>
      <c r="C7" s="277" t="s">
        <v>6457</v>
      </c>
      <c r="D7" s="289">
        <v>44602</v>
      </c>
      <c r="E7" s="279" t="s">
        <v>594</v>
      </c>
      <c r="F7" s="289">
        <v>44602</v>
      </c>
      <c r="G7" s="135" t="s">
        <v>3377</v>
      </c>
      <c r="H7" s="135" t="s">
        <v>597</v>
      </c>
      <c r="I7" s="281" t="s">
        <v>1585</v>
      </c>
      <c r="J7" s="281" t="s">
        <v>45</v>
      </c>
      <c r="K7" s="281" t="s">
        <v>9009</v>
      </c>
      <c r="L7" s="135" t="s">
        <v>74</v>
      </c>
      <c r="M7" s="4" t="s">
        <v>597</v>
      </c>
      <c r="N7" s="282">
        <v>44602</v>
      </c>
      <c r="O7" s="283">
        <v>44602</v>
      </c>
      <c r="P7" s="276" t="s">
        <v>597</v>
      </c>
      <c r="Q7" s="276" t="s">
        <v>597</v>
      </c>
      <c r="R7" s="285" t="s">
        <v>4482</v>
      </c>
      <c r="S7" s="276" t="s">
        <v>597</v>
      </c>
      <c r="T7" s="276" t="s">
        <v>597</v>
      </c>
      <c r="U7" s="287" t="s">
        <v>3898</v>
      </c>
      <c r="V7" s="135" t="s">
        <v>3898</v>
      </c>
      <c r="W7" s="276" t="s">
        <v>4147</v>
      </c>
    </row>
    <row r="8" spans="1:26" s="272" customFormat="1" ht="14.5" customHeight="1" x14ac:dyDescent="0.3">
      <c r="A8" s="275" t="s">
        <v>1585</v>
      </c>
      <c r="B8" s="124">
        <v>4931437</v>
      </c>
      <c r="C8" s="277" t="s">
        <v>6458</v>
      </c>
      <c r="D8" s="289">
        <v>44602</v>
      </c>
      <c r="E8" s="279" t="s">
        <v>594</v>
      </c>
      <c r="F8" s="289">
        <v>44602</v>
      </c>
      <c r="G8" s="135" t="s">
        <v>4904</v>
      </c>
      <c r="H8" s="135" t="s">
        <v>597</v>
      </c>
      <c r="I8" s="281" t="s">
        <v>1585</v>
      </c>
      <c r="J8" s="281" t="s">
        <v>45</v>
      </c>
      <c r="K8" s="281" t="s">
        <v>9009</v>
      </c>
      <c r="L8" s="135" t="s">
        <v>20</v>
      </c>
      <c r="M8" s="4" t="s">
        <v>597</v>
      </c>
      <c r="N8" s="282">
        <v>44602</v>
      </c>
      <c r="O8" s="283">
        <v>44602</v>
      </c>
      <c r="P8" s="276" t="s">
        <v>597</v>
      </c>
      <c r="Q8" s="276" t="s">
        <v>597</v>
      </c>
      <c r="R8" s="285" t="s">
        <v>4482</v>
      </c>
      <c r="S8" s="276" t="s">
        <v>597</v>
      </c>
      <c r="T8" s="276" t="s">
        <v>597</v>
      </c>
      <c r="U8" s="287" t="s">
        <v>3898</v>
      </c>
      <c r="V8" s="135" t="s">
        <v>3898</v>
      </c>
      <c r="W8" s="276" t="s">
        <v>4147</v>
      </c>
    </row>
    <row r="9" spans="1:26" s="273" customFormat="1" ht="14.5" customHeight="1" x14ac:dyDescent="0.3">
      <c r="A9" s="275" t="s">
        <v>1585</v>
      </c>
      <c r="B9" s="136">
        <v>4955463</v>
      </c>
      <c r="C9" s="277" t="s">
        <v>6455</v>
      </c>
      <c r="D9" s="289">
        <v>44627</v>
      </c>
      <c r="E9" s="279" t="s">
        <v>594</v>
      </c>
      <c r="F9" s="289">
        <v>44627</v>
      </c>
      <c r="G9" s="135" t="s">
        <v>5092</v>
      </c>
      <c r="H9" s="135" t="s">
        <v>597</v>
      </c>
      <c r="I9" s="281" t="s">
        <v>1585</v>
      </c>
      <c r="J9" s="281" t="s">
        <v>45</v>
      </c>
      <c r="K9" s="281" t="s">
        <v>9009</v>
      </c>
      <c r="L9" s="135" t="s">
        <v>74</v>
      </c>
      <c r="M9" s="4" t="s">
        <v>597</v>
      </c>
      <c r="N9" s="282">
        <v>44630</v>
      </c>
      <c r="O9" s="283">
        <v>44628</v>
      </c>
      <c r="P9" s="276" t="s">
        <v>597</v>
      </c>
      <c r="Q9" s="276" t="s">
        <v>597</v>
      </c>
      <c r="R9" s="285" t="s">
        <v>4482</v>
      </c>
      <c r="S9" s="276" t="s">
        <v>597</v>
      </c>
      <c r="T9" s="276" t="s">
        <v>597</v>
      </c>
      <c r="U9" s="287" t="s">
        <v>3899</v>
      </c>
      <c r="V9" s="287" t="s">
        <v>3899</v>
      </c>
      <c r="W9" s="276" t="s">
        <v>4147</v>
      </c>
    </row>
    <row r="10" spans="1:26" s="272" customFormat="1" ht="14.5" customHeight="1" x14ac:dyDescent="0.3">
      <c r="A10" s="275" t="s">
        <v>1585</v>
      </c>
      <c r="B10" s="124">
        <v>4998446</v>
      </c>
      <c r="C10" s="277" t="s">
        <v>6454</v>
      </c>
      <c r="D10" s="289">
        <v>44643</v>
      </c>
      <c r="E10" s="279" t="s">
        <v>594</v>
      </c>
      <c r="F10" s="289">
        <v>44643</v>
      </c>
      <c r="G10" s="135" t="s">
        <v>5606</v>
      </c>
      <c r="H10" s="135" t="s">
        <v>597</v>
      </c>
      <c r="I10" s="281" t="s">
        <v>1585</v>
      </c>
      <c r="J10" s="281" t="s">
        <v>45</v>
      </c>
      <c r="K10" s="281" t="s">
        <v>9009</v>
      </c>
      <c r="L10" s="135" t="s">
        <v>74</v>
      </c>
      <c r="M10" s="4" t="s">
        <v>597</v>
      </c>
      <c r="N10" s="282">
        <v>44645</v>
      </c>
      <c r="O10" s="283">
        <v>44645</v>
      </c>
      <c r="P10" s="276" t="s">
        <v>597</v>
      </c>
      <c r="Q10" s="276" t="s">
        <v>597</v>
      </c>
      <c r="R10" s="285" t="s">
        <v>4482</v>
      </c>
      <c r="S10" s="276" t="s">
        <v>597</v>
      </c>
      <c r="T10" s="276" t="s">
        <v>597</v>
      </c>
      <c r="U10" s="287" t="s">
        <v>3899</v>
      </c>
      <c r="V10" s="287" t="s">
        <v>3899</v>
      </c>
      <c r="W10" s="276" t="s">
        <v>4147</v>
      </c>
    </row>
    <row r="11" spans="1:26" s="272" customFormat="1" ht="14.5" customHeight="1" x14ac:dyDescent="0.3">
      <c r="A11" s="275" t="s">
        <v>1585</v>
      </c>
      <c r="B11" s="124">
        <v>5008925</v>
      </c>
      <c r="C11" s="277" t="s">
        <v>6459</v>
      </c>
      <c r="D11" s="289">
        <v>44644</v>
      </c>
      <c r="E11" s="279" t="s">
        <v>594</v>
      </c>
      <c r="F11" s="289">
        <v>44644</v>
      </c>
      <c r="G11" s="135" t="s">
        <v>5622</v>
      </c>
      <c r="H11" s="135" t="s">
        <v>597</v>
      </c>
      <c r="I11" s="281" t="s">
        <v>1585</v>
      </c>
      <c r="J11" s="281" t="s">
        <v>45</v>
      </c>
      <c r="K11" s="281" t="s">
        <v>9009</v>
      </c>
      <c r="L11" s="135" t="s">
        <v>20</v>
      </c>
      <c r="M11" s="4" t="s">
        <v>597</v>
      </c>
      <c r="N11" s="282">
        <v>44645</v>
      </c>
      <c r="O11" s="283">
        <v>44645</v>
      </c>
      <c r="P11" s="276" t="s">
        <v>597</v>
      </c>
      <c r="Q11" s="276" t="s">
        <v>597</v>
      </c>
      <c r="R11" s="285" t="s">
        <v>4482</v>
      </c>
      <c r="S11" s="276" t="s">
        <v>597</v>
      </c>
      <c r="T11" s="276" t="s">
        <v>597</v>
      </c>
      <c r="U11" s="287" t="s">
        <v>3899</v>
      </c>
      <c r="V11" s="287" t="s">
        <v>3899</v>
      </c>
      <c r="W11" s="276" t="s">
        <v>4147</v>
      </c>
    </row>
    <row r="12" spans="1:26" s="272" customFormat="1" ht="14.5" customHeight="1" x14ac:dyDescent="0.3">
      <c r="A12" s="275" t="s">
        <v>1585</v>
      </c>
      <c r="B12" s="135">
        <v>5044322</v>
      </c>
      <c r="C12" s="290" t="s">
        <v>6453</v>
      </c>
      <c r="D12" s="288">
        <v>44659</v>
      </c>
      <c r="E12" s="279" t="s">
        <v>594</v>
      </c>
      <c r="F12" s="289">
        <v>44657</v>
      </c>
      <c r="G12" s="135" t="s">
        <v>5773</v>
      </c>
      <c r="H12" s="135" t="s">
        <v>597</v>
      </c>
      <c r="I12" s="281" t="s">
        <v>1585</v>
      </c>
      <c r="J12" s="281" t="s">
        <v>18</v>
      </c>
      <c r="K12" s="281" t="s">
        <v>9005</v>
      </c>
      <c r="L12" s="135" t="s">
        <v>11</v>
      </c>
      <c r="M12" s="4" t="s">
        <v>597</v>
      </c>
      <c r="N12" s="284">
        <v>44663</v>
      </c>
      <c r="O12" s="284">
        <v>44662</v>
      </c>
      <c r="P12" s="276" t="s">
        <v>597</v>
      </c>
      <c r="Q12" s="276" t="s">
        <v>597</v>
      </c>
      <c r="R12" s="285" t="s">
        <v>4686</v>
      </c>
      <c r="S12" s="276" t="s">
        <v>597</v>
      </c>
      <c r="T12" s="276" t="s">
        <v>597</v>
      </c>
      <c r="U12" s="291" t="s">
        <v>3900</v>
      </c>
      <c r="V12" s="135" t="s">
        <v>5568</v>
      </c>
      <c r="W12" s="276" t="s">
        <v>4147</v>
      </c>
    </row>
    <row r="13" spans="1:26" s="272" customFormat="1" ht="14.5" customHeight="1" x14ac:dyDescent="0.3">
      <c r="A13" s="275" t="s">
        <v>1585</v>
      </c>
      <c r="B13" s="292">
        <v>5029323</v>
      </c>
      <c r="C13" s="277" t="s">
        <v>6450</v>
      </c>
      <c r="D13" s="289">
        <v>44672</v>
      </c>
      <c r="E13" s="279" t="s">
        <v>594</v>
      </c>
      <c r="F13" s="289">
        <v>44672</v>
      </c>
      <c r="G13" s="135" t="s">
        <v>5999</v>
      </c>
      <c r="H13" s="135" t="s">
        <v>597</v>
      </c>
      <c r="I13" s="281" t="s">
        <v>1585</v>
      </c>
      <c r="J13" s="281" t="s">
        <v>45</v>
      </c>
      <c r="K13" s="281" t="s">
        <v>9009</v>
      </c>
      <c r="L13" s="135" t="s">
        <v>20</v>
      </c>
      <c r="M13" s="4" t="s">
        <v>597</v>
      </c>
      <c r="N13" s="282">
        <v>44673</v>
      </c>
      <c r="O13" s="283">
        <v>44672</v>
      </c>
      <c r="P13" s="276" t="s">
        <v>597</v>
      </c>
      <c r="Q13" s="276" t="s">
        <v>597</v>
      </c>
      <c r="R13" s="285" t="s">
        <v>4482</v>
      </c>
      <c r="S13" s="276" t="s">
        <v>597</v>
      </c>
      <c r="T13" s="276" t="s">
        <v>597</v>
      </c>
      <c r="U13" s="291" t="s">
        <v>3900</v>
      </c>
      <c r="V13" s="135" t="s">
        <v>5568</v>
      </c>
      <c r="W13" s="276" t="s">
        <v>4147</v>
      </c>
    </row>
    <row r="14" spans="1:26" s="272" customFormat="1" ht="14.5" customHeight="1" x14ac:dyDescent="0.3">
      <c r="A14" s="275" t="s">
        <v>1585</v>
      </c>
      <c r="B14" s="135">
        <v>5036451</v>
      </c>
      <c r="C14" s="277" t="s">
        <v>6452</v>
      </c>
      <c r="D14" s="278">
        <v>44672</v>
      </c>
      <c r="E14" s="279" t="s">
        <v>594</v>
      </c>
      <c r="F14" s="280">
        <v>44672</v>
      </c>
      <c r="G14" s="135" t="s">
        <v>5985</v>
      </c>
      <c r="H14" s="135" t="s">
        <v>597</v>
      </c>
      <c r="I14" s="281" t="s">
        <v>1585</v>
      </c>
      <c r="J14" s="281" t="s">
        <v>18</v>
      </c>
      <c r="K14" s="281" t="s">
        <v>9005</v>
      </c>
      <c r="L14" s="276" t="s">
        <v>20</v>
      </c>
      <c r="M14" s="4" t="s">
        <v>597</v>
      </c>
      <c r="N14" s="282">
        <v>44672</v>
      </c>
      <c r="O14" s="283">
        <v>44672</v>
      </c>
      <c r="P14" s="276" t="s">
        <v>597</v>
      </c>
      <c r="Q14" s="276" t="s">
        <v>597</v>
      </c>
      <c r="R14" s="285" t="s">
        <v>4686</v>
      </c>
      <c r="S14" s="276" t="s">
        <v>597</v>
      </c>
      <c r="T14" s="276" t="s">
        <v>597</v>
      </c>
      <c r="U14" s="291" t="s">
        <v>3900</v>
      </c>
      <c r="V14" s="135" t="s">
        <v>5568</v>
      </c>
      <c r="W14" s="276" t="s">
        <v>4147</v>
      </c>
    </row>
    <row r="15" spans="1:26" s="272" customFormat="1" ht="14.5" customHeight="1" x14ac:dyDescent="0.3">
      <c r="A15" s="275" t="s">
        <v>1585</v>
      </c>
      <c r="B15" s="135">
        <v>5028750</v>
      </c>
      <c r="C15" s="290" t="s">
        <v>6451</v>
      </c>
      <c r="D15" s="289">
        <v>44674</v>
      </c>
      <c r="E15" s="279" t="s">
        <v>594</v>
      </c>
      <c r="F15" s="289">
        <v>44674</v>
      </c>
      <c r="G15" s="135" t="s">
        <v>6013</v>
      </c>
      <c r="H15" s="135" t="s">
        <v>597</v>
      </c>
      <c r="I15" s="281" t="s">
        <v>1585</v>
      </c>
      <c r="J15" s="281" t="s">
        <v>645</v>
      </c>
      <c r="K15" s="281" t="s">
        <v>9002</v>
      </c>
      <c r="L15" s="135" t="s">
        <v>27</v>
      </c>
      <c r="M15" s="4" t="s">
        <v>597</v>
      </c>
      <c r="N15" s="282">
        <v>44674</v>
      </c>
      <c r="O15" s="283">
        <v>44674</v>
      </c>
      <c r="P15" s="276" t="s">
        <v>597</v>
      </c>
      <c r="Q15" s="276" t="s">
        <v>597</v>
      </c>
      <c r="R15" s="285" t="s">
        <v>6444</v>
      </c>
      <c r="S15" s="276" t="s">
        <v>597</v>
      </c>
      <c r="T15" s="276" t="s">
        <v>597</v>
      </c>
      <c r="U15" s="291" t="s">
        <v>3900</v>
      </c>
      <c r="V15" s="135" t="s">
        <v>5568</v>
      </c>
      <c r="W15" s="276" t="s">
        <v>4147</v>
      </c>
    </row>
    <row r="16" spans="1:26" s="272" customFormat="1" ht="14.5" customHeight="1" x14ac:dyDescent="0.3">
      <c r="A16" s="275" t="s">
        <v>1585</v>
      </c>
      <c r="B16" s="135">
        <v>5086357</v>
      </c>
      <c r="C16" s="277" t="s">
        <v>6449</v>
      </c>
      <c r="D16" s="289">
        <v>44695</v>
      </c>
      <c r="E16" s="279" t="s">
        <v>594</v>
      </c>
      <c r="F16" s="289">
        <v>44695</v>
      </c>
      <c r="G16" s="135" t="s">
        <v>6257</v>
      </c>
      <c r="H16" s="135" t="s">
        <v>597</v>
      </c>
      <c r="I16" s="281" t="s">
        <v>1585</v>
      </c>
      <c r="J16" s="281" t="s">
        <v>45</v>
      </c>
      <c r="K16" s="281" t="s">
        <v>9009</v>
      </c>
      <c r="L16" s="135" t="s">
        <v>74</v>
      </c>
      <c r="M16" s="4" t="s">
        <v>597</v>
      </c>
      <c r="N16" s="282">
        <v>44695</v>
      </c>
      <c r="O16" s="283">
        <v>44695</v>
      </c>
      <c r="P16" s="276" t="s">
        <v>597</v>
      </c>
      <c r="Q16" s="276" t="s">
        <v>597</v>
      </c>
      <c r="R16" s="285" t="s">
        <v>4482</v>
      </c>
      <c r="S16" s="276" t="s">
        <v>597</v>
      </c>
      <c r="T16" s="276" t="s">
        <v>597</v>
      </c>
      <c r="U16" s="291" t="s">
        <v>2821</v>
      </c>
      <c r="V16" s="135" t="s">
        <v>2821</v>
      </c>
      <c r="W16" s="276" t="s">
        <v>4147</v>
      </c>
    </row>
    <row r="17" spans="1:23" s="272" customFormat="1" ht="14.5" customHeight="1" x14ac:dyDescent="0.3">
      <c r="A17" s="275" t="s">
        <v>1585</v>
      </c>
      <c r="B17" s="135">
        <v>5099182</v>
      </c>
      <c r="C17" s="290" t="s">
        <v>6448</v>
      </c>
      <c r="D17" s="288">
        <v>44698</v>
      </c>
      <c r="E17" s="279" t="s">
        <v>594</v>
      </c>
      <c r="F17" s="289">
        <v>44698</v>
      </c>
      <c r="G17" s="135" t="s">
        <v>6269</v>
      </c>
      <c r="H17" s="135" t="s">
        <v>597</v>
      </c>
      <c r="I17" s="281" t="s">
        <v>1585</v>
      </c>
      <c r="J17" s="281" t="s">
        <v>632</v>
      </c>
      <c r="K17" s="281"/>
      <c r="L17" s="135" t="s">
        <v>20</v>
      </c>
      <c r="M17" s="4" t="s">
        <v>597</v>
      </c>
      <c r="N17" s="282">
        <v>44698</v>
      </c>
      <c r="O17" s="283">
        <v>44698</v>
      </c>
      <c r="P17" s="276" t="s">
        <v>597</v>
      </c>
      <c r="Q17" s="276" t="s">
        <v>597</v>
      </c>
      <c r="R17" s="285" t="s">
        <v>4484</v>
      </c>
      <c r="S17" s="276" t="s">
        <v>597</v>
      </c>
      <c r="T17" s="276" t="s">
        <v>597</v>
      </c>
      <c r="U17" s="291" t="s">
        <v>2821</v>
      </c>
      <c r="V17" s="135" t="s">
        <v>2821</v>
      </c>
      <c r="W17" s="276" t="s">
        <v>4147</v>
      </c>
    </row>
    <row r="18" spans="1:23" s="272" customFormat="1" ht="14.5" customHeight="1" x14ac:dyDescent="0.3">
      <c r="A18" s="275" t="s">
        <v>1585</v>
      </c>
      <c r="B18" s="135">
        <v>5015975</v>
      </c>
      <c r="C18" s="277" t="s">
        <v>6443</v>
      </c>
      <c r="D18" s="289">
        <v>44701</v>
      </c>
      <c r="E18" s="279" t="s">
        <v>594</v>
      </c>
      <c r="F18" s="289">
        <v>44701</v>
      </c>
      <c r="G18" s="135" t="s">
        <v>6287</v>
      </c>
      <c r="H18" s="135" t="s">
        <v>597</v>
      </c>
      <c r="I18" s="281" t="s">
        <v>1585</v>
      </c>
      <c r="J18" s="281" t="s">
        <v>645</v>
      </c>
      <c r="K18" s="281" t="s">
        <v>9002</v>
      </c>
      <c r="L18" s="135" t="s">
        <v>20</v>
      </c>
      <c r="M18" s="4" t="s">
        <v>597</v>
      </c>
      <c r="N18" s="282">
        <v>44701</v>
      </c>
      <c r="O18" s="283">
        <v>44701</v>
      </c>
      <c r="P18" s="276" t="s">
        <v>597</v>
      </c>
      <c r="Q18" s="276" t="s">
        <v>597</v>
      </c>
      <c r="R18" s="285" t="s">
        <v>6444</v>
      </c>
      <c r="S18" s="276" t="s">
        <v>597</v>
      </c>
      <c r="T18" s="276" t="s">
        <v>597</v>
      </c>
      <c r="U18" s="291" t="s">
        <v>2821</v>
      </c>
      <c r="V18" s="135" t="s">
        <v>2821</v>
      </c>
      <c r="W18" s="276" t="s">
        <v>4147</v>
      </c>
    </row>
    <row r="19" spans="1:23" s="272" customFormat="1" ht="14.5" customHeight="1" x14ac:dyDescent="0.3">
      <c r="A19" s="275" t="s">
        <v>1585</v>
      </c>
      <c r="B19" s="135">
        <v>5086353</v>
      </c>
      <c r="C19" s="277" t="s">
        <v>6445</v>
      </c>
      <c r="D19" s="289">
        <v>44701</v>
      </c>
      <c r="E19" s="279" t="s">
        <v>594</v>
      </c>
      <c r="F19" s="289">
        <v>44701</v>
      </c>
      <c r="G19" s="135" t="s">
        <v>6288</v>
      </c>
      <c r="H19" s="135" t="s">
        <v>597</v>
      </c>
      <c r="I19" s="281" t="s">
        <v>1585</v>
      </c>
      <c r="J19" s="281" t="s">
        <v>45</v>
      </c>
      <c r="K19" s="281" t="s">
        <v>9009</v>
      </c>
      <c r="L19" s="135" t="s">
        <v>20</v>
      </c>
      <c r="M19" s="4" t="s">
        <v>597</v>
      </c>
      <c r="N19" s="282">
        <v>44701</v>
      </c>
      <c r="O19" s="283">
        <v>44701</v>
      </c>
      <c r="P19" s="276" t="s">
        <v>597</v>
      </c>
      <c r="Q19" s="276" t="s">
        <v>597</v>
      </c>
      <c r="R19" s="285" t="s">
        <v>4482</v>
      </c>
      <c r="S19" s="276" t="s">
        <v>597</v>
      </c>
      <c r="T19" s="276" t="s">
        <v>597</v>
      </c>
      <c r="U19" s="291" t="s">
        <v>2821</v>
      </c>
      <c r="V19" s="135" t="s">
        <v>2821</v>
      </c>
      <c r="W19" s="276" t="s">
        <v>4147</v>
      </c>
    </row>
    <row r="20" spans="1:23" s="272" customFormat="1" ht="14.5" customHeight="1" x14ac:dyDescent="0.3">
      <c r="A20" s="275" t="s">
        <v>1585</v>
      </c>
      <c r="B20" s="124">
        <v>5028657</v>
      </c>
      <c r="C20" s="277" t="s">
        <v>6446</v>
      </c>
      <c r="D20" s="289">
        <v>44702</v>
      </c>
      <c r="E20" s="279" t="s">
        <v>594</v>
      </c>
      <c r="F20" s="289">
        <v>44701</v>
      </c>
      <c r="G20" s="135" t="s">
        <v>7054</v>
      </c>
      <c r="H20" s="135" t="s">
        <v>597</v>
      </c>
      <c r="I20" s="281" t="s">
        <v>1585</v>
      </c>
      <c r="J20" s="281" t="s">
        <v>2943</v>
      </c>
      <c r="K20" s="281" t="s">
        <v>9012</v>
      </c>
      <c r="L20" s="135" t="s">
        <v>11</v>
      </c>
      <c r="M20" s="4" t="s">
        <v>597</v>
      </c>
      <c r="N20" s="282">
        <v>44701</v>
      </c>
      <c r="O20" s="283">
        <v>44701</v>
      </c>
      <c r="P20" s="276" t="s">
        <v>597</v>
      </c>
      <c r="Q20" s="276" t="s">
        <v>597</v>
      </c>
      <c r="R20" s="285" t="s">
        <v>6447</v>
      </c>
      <c r="S20" s="276" t="s">
        <v>597</v>
      </c>
      <c r="T20" s="276" t="s">
        <v>597</v>
      </c>
      <c r="U20" s="291" t="s">
        <v>2821</v>
      </c>
      <c r="V20" s="135" t="s">
        <v>2821</v>
      </c>
      <c r="W20" s="276" t="s">
        <v>4147</v>
      </c>
    </row>
    <row r="21" spans="1:23" s="272" customFormat="1" ht="14.5" customHeight="1" x14ac:dyDescent="0.3">
      <c r="A21" s="275" t="s">
        <v>1585</v>
      </c>
      <c r="B21" s="124">
        <v>5145110</v>
      </c>
      <c r="C21" s="290" t="s">
        <v>6976</v>
      </c>
      <c r="D21" s="288">
        <v>44722</v>
      </c>
      <c r="E21" s="279" t="s">
        <v>594</v>
      </c>
      <c r="F21" s="289">
        <v>44722</v>
      </c>
      <c r="G21" s="135" t="s">
        <v>6966</v>
      </c>
      <c r="H21" s="135" t="s">
        <v>597</v>
      </c>
      <c r="I21" s="281" t="s">
        <v>1585</v>
      </c>
      <c r="J21" s="281" t="s">
        <v>38</v>
      </c>
      <c r="K21" s="281" t="s">
        <v>9001</v>
      </c>
      <c r="L21" s="135" t="s">
        <v>20</v>
      </c>
      <c r="M21" s="4" t="s">
        <v>597</v>
      </c>
      <c r="N21" s="282">
        <v>44729</v>
      </c>
      <c r="O21" s="283">
        <v>44728</v>
      </c>
      <c r="P21" s="276" t="s">
        <v>597</v>
      </c>
      <c r="Q21" s="276" t="s">
        <v>597</v>
      </c>
      <c r="R21" s="285" t="s">
        <v>4486</v>
      </c>
      <c r="S21" s="276" t="s">
        <v>597</v>
      </c>
      <c r="T21" s="276" t="s">
        <v>597</v>
      </c>
      <c r="U21" s="291" t="s">
        <v>3901</v>
      </c>
      <c r="V21" s="135" t="s">
        <v>3901</v>
      </c>
      <c r="W21" s="276" t="s">
        <v>4147</v>
      </c>
    </row>
    <row r="22" spans="1:23" s="272" customFormat="1" ht="14.5" customHeight="1" x14ac:dyDescent="0.3">
      <c r="A22" s="275" t="s">
        <v>1585</v>
      </c>
      <c r="B22" s="124">
        <v>5138804</v>
      </c>
      <c r="C22" s="290" t="s">
        <v>7073</v>
      </c>
      <c r="D22" s="288">
        <v>44728</v>
      </c>
      <c r="E22" s="279" t="s">
        <v>594</v>
      </c>
      <c r="F22" s="289">
        <v>44728</v>
      </c>
      <c r="G22" s="135" t="s">
        <v>7055</v>
      </c>
      <c r="H22" s="135" t="s">
        <v>597</v>
      </c>
      <c r="I22" s="281" t="s">
        <v>1585</v>
      </c>
      <c r="J22" s="281" t="s">
        <v>2943</v>
      </c>
      <c r="K22" s="281" t="s">
        <v>9012</v>
      </c>
      <c r="L22" s="135" t="s">
        <v>20</v>
      </c>
      <c r="M22" s="4" t="s">
        <v>597</v>
      </c>
      <c r="N22" s="282">
        <v>44735</v>
      </c>
      <c r="O22" s="283">
        <v>44733</v>
      </c>
      <c r="P22" s="276" t="s">
        <v>597</v>
      </c>
      <c r="Q22" s="276" t="s">
        <v>597</v>
      </c>
      <c r="R22" s="285" t="s">
        <v>6447</v>
      </c>
      <c r="S22" s="276" t="s">
        <v>597</v>
      </c>
      <c r="T22" s="276" t="s">
        <v>597</v>
      </c>
      <c r="U22" s="291" t="s">
        <v>3901</v>
      </c>
      <c r="V22" s="135" t="s">
        <v>3901</v>
      </c>
      <c r="W22" s="276" t="s">
        <v>4147</v>
      </c>
    </row>
    <row r="23" spans="1:23" s="272" customFormat="1" ht="14.5" customHeight="1" x14ac:dyDescent="0.3">
      <c r="A23" s="275" t="s">
        <v>1585</v>
      </c>
      <c r="B23" s="83">
        <v>5168438</v>
      </c>
      <c r="C23" s="277" t="s">
        <v>7432</v>
      </c>
      <c r="D23" s="293">
        <v>44739</v>
      </c>
      <c r="E23" s="279" t="s">
        <v>594</v>
      </c>
      <c r="F23" s="327">
        <v>44739</v>
      </c>
      <c r="G23" s="328" t="s">
        <v>7528</v>
      </c>
      <c r="H23" s="135" t="s">
        <v>597</v>
      </c>
      <c r="I23" s="281" t="s">
        <v>1585</v>
      </c>
      <c r="J23" s="285" t="s">
        <v>18</v>
      </c>
      <c r="K23" s="281" t="s">
        <v>9005</v>
      </c>
      <c r="L23" s="328" t="s">
        <v>11</v>
      </c>
      <c r="M23" s="4" t="s">
        <v>597</v>
      </c>
      <c r="N23" s="282">
        <v>44747</v>
      </c>
      <c r="O23" s="283">
        <v>44746</v>
      </c>
      <c r="P23" s="276" t="s">
        <v>597</v>
      </c>
      <c r="Q23" s="276" t="s">
        <v>597</v>
      </c>
      <c r="R23" s="285" t="s">
        <v>4686</v>
      </c>
      <c r="S23" s="276" t="s">
        <v>597</v>
      </c>
      <c r="T23" s="276" t="s">
        <v>597</v>
      </c>
      <c r="U23" s="291" t="s">
        <v>3901</v>
      </c>
      <c r="V23" s="135" t="s">
        <v>5599</v>
      </c>
      <c r="W23" s="276" t="s">
        <v>4147</v>
      </c>
    </row>
    <row r="24" spans="1:23" s="272" customFormat="1" ht="14.5" customHeight="1" x14ac:dyDescent="0.3">
      <c r="A24" s="275" t="s">
        <v>1585</v>
      </c>
      <c r="B24" s="86">
        <v>5135573</v>
      </c>
      <c r="C24" s="277" t="s">
        <v>6956</v>
      </c>
      <c r="D24" s="293">
        <v>44742</v>
      </c>
      <c r="E24" s="279" t="s">
        <v>594</v>
      </c>
      <c r="F24" s="327">
        <v>44742</v>
      </c>
      <c r="G24" s="328" t="s">
        <v>7508</v>
      </c>
      <c r="H24" s="135" t="s">
        <v>597</v>
      </c>
      <c r="I24" s="281" t="s">
        <v>1585</v>
      </c>
      <c r="J24" s="285" t="s">
        <v>2943</v>
      </c>
      <c r="K24" s="281" t="s">
        <v>9012</v>
      </c>
      <c r="L24" s="328" t="s">
        <v>20</v>
      </c>
      <c r="M24" s="4" t="s">
        <v>597</v>
      </c>
      <c r="N24" s="282">
        <v>44744</v>
      </c>
      <c r="O24" s="283">
        <v>44744</v>
      </c>
      <c r="P24" s="276" t="s">
        <v>597</v>
      </c>
      <c r="Q24" s="276" t="s">
        <v>597</v>
      </c>
      <c r="R24" s="285" t="s">
        <v>6447</v>
      </c>
      <c r="S24" s="276" t="s">
        <v>597</v>
      </c>
      <c r="T24" s="276" t="s">
        <v>597</v>
      </c>
      <c r="U24" s="291" t="s">
        <v>3901</v>
      </c>
      <c r="V24" s="135" t="s">
        <v>5599</v>
      </c>
      <c r="W24" s="276" t="s">
        <v>4147</v>
      </c>
    </row>
    <row r="25" spans="1:23" s="272" customFormat="1" ht="14.5" customHeight="1" x14ac:dyDescent="0.3">
      <c r="A25" s="275" t="s">
        <v>1585</v>
      </c>
      <c r="B25" s="8">
        <v>5102696</v>
      </c>
      <c r="C25" s="277" t="s">
        <v>7657</v>
      </c>
      <c r="D25" s="293">
        <v>44749</v>
      </c>
      <c r="E25" s="279" t="s">
        <v>594</v>
      </c>
      <c r="F25" s="327">
        <v>44748</v>
      </c>
      <c r="G25" s="328" t="s">
        <v>7780</v>
      </c>
      <c r="H25" s="135" t="s">
        <v>597</v>
      </c>
      <c r="I25" s="281" t="s">
        <v>1585</v>
      </c>
      <c r="J25" s="285" t="s">
        <v>626</v>
      </c>
      <c r="K25" s="281" t="s">
        <v>9003</v>
      </c>
      <c r="L25" s="328" t="s">
        <v>20</v>
      </c>
      <c r="M25" s="4" t="s">
        <v>597</v>
      </c>
      <c r="N25" s="282">
        <v>44756</v>
      </c>
      <c r="O25" s="283">
        <v>44756</v>
      </c>
      <c r="P25" s="276" t="s">
        <v>597</v>
      </c>
      <c r="Q25" s="276" t="s">
        <v>597</v>
      </c>
      <c r="R25" s="285" t="s">
        <v>4687</v>
      </c>
      <c r="S25" s="276" t="s">
        <v>597</v>
      </c>
      <c r="T25" s="276" t="s">
        <v>597</v>
      </c>
      <c r="U25" s="291" t="s">
        <v>5599</v>
      </c>
      <c r="V25" s="135" t="s">
        <v>5599</v>
      </c>
      <c r="W25" s="276" t="s">
        <v>4147</v>
      </c>
    </row>
    <row r="26" spans="1:23" s="272" customFormat="1" ht="14.5" customHeight="1" x14ac:dyDescent="0.3">
      <c r="A26" s="275" t="s">
        <v>1585</v>
      </c>
      <c r="B26" s="83">
        <v>5168036</v>
      </c>
      <c r="C26" s="277" t="s">
        <v>7610</v>
      </c>
      <c r="D26" s="293">
        <v>44748</v>
      </c>
      <c r="E26" s="279" t="s">
        <v>594</v>
      </c>
      <c r="F26" s="327">
        <v>44748</v>
      </c>
      <c r="G26" s="328" t="s">
        <v>7611</v>
      </c>
      <c r="H26" s="135" t="s">
        <v>597</v>
      </c>
      <c r="I26" s="281" t="s">
        <v>1585</v>
      </c>
      <c r="J26" s="285" t="s">
        <v>2943</v>
      </c>
      <c r="K26" s="281" t="s">
        <v>9012</v>
      </c>
      <c r="L26" s="328" t="s">
        <v>11</v>
      </c>
      <c r="M26" s="4" t="s">
        <v>597</v>
      </c>
      <c r="N26" s="282">
        <v>44748</v>
      </c>
      <c r="O26" s="283">
        <v>44748</v>
      </c>
      <c r="P26" s="276" t="s">
        <v>597</v>
      </c>
      <c r="Q26" s="276" t="s">
        <v>597</v>
      </c>
      <c r="R26" s="285" t="s">
        <v>6447</v>
      </c>
      <c r="S26" s="276" t="s">
        <v>597</v>
      </c>
      <c r="T26" s="276" t="s">
        <v>597</v>
      </c>
      <c r="U26" s="291" t="s">
        <v>5599</v>
      </c>
      <c r="V26" s="135" t="s">
        <v>5599</v>
      </c>
      <c r="W26" s="276" t="s">
        <v>4147</v>
      </c>
    </row>
    <row r="27" spans="1:23" s="272" customFormat="1" ht="14.5" customHeight="1" x14ac:dyDescent="0.3">
      <c r="A27" s="275" t="s">
        <v>1585</v>
      </c>
      <c r="B27" s="83">
        <v>5198512</v>
      </c>
      <c r="C27" s="277" t="s">
        <v>8034</v>
      </c>
      <c r="D27" s="327">
        <v>44758</v>
      </c>
      <c r="E27" s="279" t="s">
        <v>594</v>
      </c>
      <c r="F27" s="327">
        <v>44758</v>
      </c>
      <c r="G27" s="328" t="s">
        <v>7938</v>
      </c>
      <c r="H27" s="135" t="s">
        <v>597</v>
      </c>
      <c r="I27" s="281" t="s">
        <v>1585</v>
      </c>
      <c r="J27" s="285" t="s">
        <v>2943</v>
      </c>
      <c r="K27" s="281" t="s">
        <v>9012</v>
      </c>
      <c r="L27" s="328" t="s">
        <v>20</v>
      </c>
      <c r="M27" s="4" t="s">
        <v>597</v>
      </c>
      <c r="N27" s="282">
        <v>44759</v>
      </c>
      <c r="O27" s="283">
        <v>44760</v>
      </c>
      <c r="P27" s="276" t="s">
        <v>597</v>
      </c>
      <c r="Q27" s="276" t="s">
        <v>597</v>
      </c>
      <c r="R27" s="285" t="s">
        <v>6447</v>
      </c>
      <c r="S27" s="276" t="s">
        <v>597</v>
      </c>
      <c r="T27" s="276" t="s">
        <v>597</v>
      </c>
      <c r="U27" s="291" t="s">
        <v>5599</v>
      </c>
      <c r="V27" s="135" t="s">
        <v>5599</v>
      </c>
      <c r="W27" s="276" t="s">
        <v>4147</v>
      </c>
    </row>
    <row r="28" spans="1:23" s="272" customFormat="1" ht="14.5" customHeight="1" x14ac:dyDescent="0.3">
      <c r="A28" s="275" t="s">
        <v>1585</v>
      </c>
      <c r="B28" s="5">
        <v>5099181</v>
      </c>
      <c r="C28" s="277" t="s">
        <v>8146</v>
      </c>
      <c r="D28" s="327">
        <v>44765</v>
      </c>
      <c r="E28" s="279" t="s">
        <v>594</v>
      </c>
      <c r="F28" s="327">
        <v>44765</v>
      </c>
      <c r="G28" s="328" t="s">
        <v>8096</v>
      </c>
      <c r="H28" s="135" t="s">
        <v>597</v>
      </c>
      <c r="I28" s="281" t="s">
        <v>1585</v>
      </c>
      <c r="J28" s="285" t="s">
        <v>18</v>
      </c>
      <c r="K28" s="281" t="s">
        <v>9005</v>
      </c>
      <c r="L28" s="328" t="s">
        <v>20</v>
      </c>
      <c r="M28" s="4" t="s">
        <v>597</v>
      </c>
      <c r="N28" s="282">
        <v>44768</v>
      </c>
      <c r="O28" s="283">
        <v>44768</v>
      </c>
      <c r="P28" s="276" t="s">
        <v>597</v>
      </c>
      <c r="Q28" s="276" t="s">
        <v>597</v>
      </c>
      <c r="R28" s="285" t="s">
        <v>4685</v>
      </c>
      <c r="S28" s="276" t="s">
        <v>597</v>
      </c>
      <c r="T28" s="276" t="s">
        <v>597</v>
      </c>
      <c r="U28" s="291" t="s">
        <v>5599</v>
      </c>
      <c r="V28" s="135" t="s">
        <v>5599</v>
      </c>
      <c r="W28" s="276" t="s">
        <v>4147</v>
      </c>
    </row>
    <row r="29" spans="1:23" s="272" customFormat="1" ht="14.5" customHeight="1" x14ac:dyDescent="0.3">
      <c r="A29" s="275" t="s">
        <v>1585</v>
      </c>
      <c r="B29" s="8">
        <v>5120713</v>
      </c>
      <c r="C29" s="277" t="s">
        <v>8171</v>
      </c>
      <c r="D29" s="294">
        <v>44768</v>
      </c>
      <c r="E29" s="279" t="s">
        <v>594</v>
      </c>
      <c r="F29" s="294">
        <v>44768</v>
      </c>
      <c r="G29" s="328" t="s">
        <v>8160</v>
      </c>
      <c r="H29" s="135" t="s">
        <v>597</v>
      </c>
      <c r="I29" s="281" t="s">
        <v>1585</v>
      </c>
      <c r="J29" s="285" t="s">
        <v>626</v>
      </c>
      <c r="K29" s="281" t="s">
        <v>9003</v>
      </c>
      <c r="L29" s="328" t="s">
        <v>20</v>
      </c>
      <c r="M29" s="4" t="s">
        <v>597</v>
      </c>
      <c r="N29" s="282">
        <v>44772</v>
      </c>
      <c r="O29" s="283">
        <v>44770</v>
      </c>
      <c r="P29" s="276" t="s">
        <v>597</v>
      </c>
      <c r="Q29" s="276" t="s">
        <v>597</v>
      </c>
      <c r="R29" s="285" t="s">
        <v>4687</v>
      </c>
      <c r="S29" s="276" t="s">
        <v>597</v>
      </c>
      <c r="T29" s="276" t="s">
        <v>597</v>
      </c>
      <c r="U29" s="291" t="s">
        <v>5599</v>
      </c>
      <c r="V29" s="135" t="s">
        <v>5599</v>
      </c>
      <c r="W29" s="276" t="s">
        <v>4147</v>
      </c>
    </row>
    <row r="30" spans="1:23" s="272" customFormat="1" ht="14.5" customHeight="1" x14ac:dyDescent="0.3">
      <c r="A30" s="275" t="s">
        <v>1585</v>
      </c>
      <c r="B30" s="8">
        <v>5120700</v>
      </c>
      <c r="C30" s="277" t="s">
        <v>8617</v>
      </c>
      <c r="D30" s="293">
        <v>44789</v>
      </c>
      <c r="E30" s="279" t="s">
        <v>594</v>
      </c>
      <c r="F30" s="327">
        <v>44791</v>
      </c>
      <c r="G30" s="328" t="s">
        <v>8610</v>
      </c>
      <c r="H30" s="135" t="s">
        <v>597</v>
      </c>
      <c r="I30" s="281" t="s">
        <v>1585</v>
      </c>
      <c r="J30" s="285" t="s">
        <v>18</v>
      </c>
      <c r="K30" s="281" t="s">
        <v>9005</v>
      </c>
      <c r="L30" s="328" t="s">
        <v>20</v>
      </c>
      <c r="M30" s="4" t="s">
        <v>597</v>
      </c>
      <c r="N30" s="282">
        <v>44791</v>
      </c>
      <c r="O30" s="283">
        <v>44791</v>
      </c>
      <c r="P30" s="276" t="s">
        <v>597</v>
      </c>
      <c r="Q30" s="276" t="s">
        <v>597</v>
      </c>
      <c r="R30" s="285" t="s">
        <v>4685</v>
      </c>
      <c r="S30" s="276" t="s">
        <v>597</v>
      </c>
      <c r="T30" s="276" t="s">
        <v>597</v>
      </c>
      <c r="U30" s="291" t="s">
        <v>3366</v>
      </c>
      <c r="V30" s="291" t="s">
        <v>3366</v>
      </c>
      <c r="W30" s="276" t="s">
        <v>4147</v>
      </c>
    </row>
    <row r="31" spans="1:23" s="272" customFormat="1" ht="14.5" customHeight="1" x14ac:dyDescent="0.3">
      <c r="A31" s="275" t="s">
        <v>1585</v>
      </c>
      <c r="B31" s="8">
        <v>5243137</v>
      </c>
      <c r="C31" s="277" t="s">
        <v>8718</v>
      </c>
      <c r="D31" s="293">
        <v>44791</v>
      </c>
      <c r="E31" s="279" t="s">
        <v>594</v>
      </c>
      <c r="F31" s="327">
        <v>44791</v>
      </c>
      <c r="G31" s="328" t="s">
        <v>8695</v>
      </c>
      <c r="H31" s="135" t="s">
        <v>597</v>
      </c>
      <c r="I31" s="281" t="s">
        <v>1585</v>
      </c>
      <c r="J31" s="285" t="s">
        <v>2943</v>
      </c>
      <c r="K31" s="281" t="s">
        <v>9012</v>
      </c>
      <c r="L31" s="328" t="s">
        <v>20</v>
      </c>
      <c r="M31" s="4" t="s">
        <v>597</v>
      </c>
      <c r="N31" s="282">
        <v>44795</v>
      </c>
      <c r="O31" s="283">
        <v>44795</v>
      </c>
      <c r="P31" s="276" t="s">
        <v>597</v>
      </c>
      <c r="Q31" s="276" t="s">
        <v>597</v>
      </c>
      <c r="R31" s="285" t="s">
        <v>6447</v>
      </c>
      <c r="S31" s="276" t="s">
        <v>597</v>
      </c>
      <c r="T31" s="276" t="s">
        <v>597</v>
      </c>
      <c r="U31" s="291" t="s">
        <v>3366</v>
      </c>
      <c r="V31" s="291" t="s">
        <v>3366</v>
      </c>
      <c r="W31" s="276" t="s">
        <v>4147</v>
      </c>
    </row>
    <row r="32" spans="1:23" s="272" customFormat="1" ht="14.5" customHeight="1" x14ac:dyDescent="0.3">
      <c r="A32" s="275" t="s">
        <v>1585</v>
      </c>
      <c r="B32" s="8">
        <v>5224921</v>
      </c>
      <c r="C32" s="277" t="s">
        <v>8832</v>
      </c>
      <c r="D32" s="293">
        <v>44791</v>
      </c>
      <c r="E32" s="279" t="s">
        <v>594</v>
      </c>
      <c r="F32" s="327">
        <v>44799</v>
      </c>
      <c r="G32" s="328" t="s">
        <v>8823</v>
      </c>
      <c r="H32" s="135" t="s">
        <v>597</v>
      </c>
      <c r="I32" s="281" t="s">
        <v>1585</v>
      </c>
      <c r="J32" s="285" t="s">
        <v>18</v>
      </c>
      <c r="K32" s="281" t="s">
        <v>9005</v>
      </c>
      <c r="L32" s="328" t="s">
        <v>20</v>
      </c>
      <c r="M32" s="4" t="s">
        <v>597</v>
      </c>
      <c r="N32" s="282">
        <v>44800</v>
      </c>
      <c r="O32" s="283">
        <v>44797</v>
      </c>
      <c r="P32" s="276" t="s">
        <v>597</v>
      </c>
      <c r="Q32" s="276" t="s">
        <v>597</v>
      </c>
      <c r="R32" s="285" t="s">
        <v>4685</v>
      </c>
      <c r="S32" s="276" t="s">
        <v>597</v>
      </c>
      <c r="T32" s="276" t="s">
        <v>597</v>
      </c>
      <c r="U32" s="291" t="s">
        <v>3366</v>
      </c>
      <c r="V32" s="291" t="s">
        <v>3366</v>
      </c>
      <c r="W32" s="276" t="s">
        <v>4147</v>
      </c>
    </row>
    <row r="33" spans="1:23" s="272" customFormat="1" ht="14.5" customHeight="1" x14ac:dyDescent="0.3">
      <c r="A33" s="275" t="s">
        <v>1585</v>
      </c>
      <c r="B33" s="83">
        <v>5216197</v>
      </c>
      <c r="C33" s="277" t="s">
        <v>8833</v>
      </c>
      <c r="D33" s="293">
        <v>44799</v>
      </c>
      <c r="E33" s="279" t="s">
        <v>594</v>
      </c>
      <c r="F33" s="327">
        <v>44799</v>
      </c>
      <c r="G33" s="328" t="s">
        <v>8824</v>
      </c>
      <c r="H33" s="135" t="s">
        <v>597</v>
      </c>
      <c r="I33" s="281" t="s">
        <v>1585</v>
      </c>
      <c r="J33" s="285" t="s">
        <v>2943</v>
      </c>
      <c r="K33" s="281" t="s">
        <v>9012</v>
      </c>
      <c r="L33" s="328" t="s">
        <v>20</v>
      </c>
      <c r="M33" s="4" t="s">
        <v>597</v>
      </c>
      <c r="N33" s="282">
        <v>44802</v>
      </c>
      <c r="O33" s="283">
        <v>44799</v>
      </c>
      <c r="P33" s="276" t="s">
        <v>597</v>
      </c>
      <c r="Q33" s="276" t="s">
        <v>597</v>
      </c>
      <c r="R33" s="285" t="s">
        <v>6447</v>
      </c>
      <c r="S33" s="276" t="s">
        <v>597</v>
      </c>
      <c r="T33" s="276" t="s">
        <v>597</v>
      </c>
      <c r="U33" s="291" t="s">
        <v>3366</v>
      </c>
      <c r="V33" s="291" t="s">
        <v>3366</v>
      </c>
      <c r="W33" s="276" t="s">
        <v>4147</v>
      </c>
    </row>
    <row r="34" spans="1:23" s="272" customFormat="1" ht="14.5" customHeight="1" x14ac:dyDescent="0.3">
      <c r="A34" s="275" t="s">
        <v>1585</v>
      </c>
      <c r="B34" s="83">
        <v>5135745</v>
      </c>
      <c r="C34" s="277" t="s">
        <v>8918</v>
      </c>
      <c r="D34" s="293">
        <v>44798</v>
      </c>
      <c r="E34" s="279" t="s">
        <v>594</v>
      </c>
      <c r="F34" s="327">
        <v>44803</v>
      </c>
      <c r="G34" s="328" t="s">
        <v>8888</v>
      </c>
      <c r="H34" s="135" t="s">
        <v>597</v>
      </c>
      <c r="I34" s="281" t="s">
        <v>1585</v>
      </c>
      <c r="J34" s="285" t="s">
        <v>18</v>
      </c>
      <c r="K34" s="281" t="s">
        <v>9005</v>
      </c>
      <c r="L34" s="328" t="s">
        <v>20</v>
      </c>
      <c r="M34" s="4" t="s">
        <v>597</v>
      </c>
      <c r="N34" s="282">
        <v>44803</v>
      </c>
      <c r="O34" s="283">
        <v>44802</v>
      </c>
      <c r="P34" s="276" t="s">
        <v>597</v>
      </c>
      <c r="Q34" s="276" t="s">
        <v>597</v>
      </c>
      <c r="R34" s="285" t="s">
        <v>4685</v>
      </c>
      <c r="S34" s="276" t="s">
        <v>597</v>
      </c>
      <c r="T34" s="276" t="s">
        <v>597</v>
      </c>
      <c r="U34" s="291" t="s">
        <v>3366</v>
      </c>
      <c r="V34" s="291" t="s">
        <v>3366</v>
      </c>
      <c r="W34" s="276" t="s">
        <v>4147</v>
      </c>
    </row>
    <row r="35" spans="1:23" s="272" customFormat="1" ht="14.5" customHeight="1" x14ac:dyDescent="0.35">
      <c r="A35" s="295" t="s">
        <v>2892</v>
      </c>
      <c r="B35" s="8">
        <v>5144777</v>
      </c>
      <c r="C35" s="277" t="s">
        <v>9013</v>
      </c>
      <c r="D35" s="293">
        <v>44810</v>
      </c>
      <c r="E35" s="279" t="s">
        <v>594</v>
      </c>
      <c r="F35" s="338">
        <v>44811</v>
      </c>
      <c r="G35" s="328" t="s">
        <v>9014</v>
      </c>
      <c r="H35" s="135" t="s">
        <v>597</v>
      </c>
      <c r="I35" s="281" t="s">
        <v>1585</v>
      </c>
      <c r="J35" s="285" t="s">
        <v>18</v>
      </c>
      <c r="K35" s="281" t="s">
        <v>9005</v>
      </c>
      <c r="L35" s="328" t="s">
        <v>20</v>
      </c>
      <c r="M35" s="5" t="s">
        <v>597</v>
      </c>
      <c r="N35" s="282">
        <v>44811</v>
      </c>
      <c r="O35" s="283">
        <v>44811</v>
      </c>
      <c r="P35" s="283"/>
      <c r="Q35" s="276" t="s">
        <v>597</v>
      </c>
      <c r="R35" s="285" t="s">
        <v>4685</v>
      </c>
      <c r="S35" s="276" t="s">
        <v>597</v>
      </c>
      <c r="T35" s="276" t="s">
        <v>597</v>
      </c>
      <c r="U35" s="291" t="s">
        <v>5600</v>
      </c>
      <c r="V35" s="291" t="s">
        <v>5600</v>
      </c>
      <c r="W35" s="276" t="s">
        <v>4147</v>
      </c>
    </row>
    <row r="36" spans="1:23" s="272" customFormat="1" ht="14.5" customHeight="1" x14ac:dyDescent="0.3">
      <c r="A36" s="295" t="s">
        <v>1581</v>
      </c>
      <c r="B36" s="276" t="s">
        <v>630</v>
      </c>
      <c r="C36" s="277" t="s">
        <v>630</v>
      </c>
      <c r="D36" s="296">
        <v>44576</v>
      </c>
      <c r="E36" s="279" t="s">
        <v>630</v>
      </c>
      <c r="F36" s="296">
        <v>44221</v>
      </c>
      <c r="G36" s="135" t="s">
        <v>1177</v>
      </c>
      <c r="H36" s="135" t="s">
        <v>686</v>
      </c>
      <c r="I36" s="281" t="s">
        <v>8862</v>
      </c>
      <c r="J36" s="281" t="s">
        <v>18</v>
      </c>
      <c r="K36" s="281" t="s">
        <v>9005</v>
      </c>
      <c r="L36" s="135" t="s">
        <v>20</v>
      </c>
      <c r="M36" s="5" t="s">
        <v>1179</v>
      </c>
      <c r="N36" s="282" t="s">
        <v>1253</v>
      </c>
      <c r="O36" s="283" t="s">
        <v>1253</v>
      </c>
      <c r="P36" s="283" t="s">
        <v>1253</v>
      </c>
      <c r="Q36" s="284" t="s">
        <v>1253</v>
      </c>
      <c r="R36" s="285" t="s">
        <v>4686</v>
      </c>
      <c r="S36" s="280" t="s">
        <v>1253</v>
      </c>
      <c r="T36" s="286" t="s">
        <v>609</v>
      </c>
      <c r="U36" s="287"/>
      <c r="V36" s="135"/>
      <c r="W36" s="276" t="s">
        <v>630</v>
      </c>
    </row>
    <row r="37" spans="1:23" s="272" customFormat="1" ht="14.5" customHeight="1" x14ac:dyDescent="0.3">
      <c r="A37" s="295" t="s">
        <v>1581</v>
      </c>
      <c r="B37" s="276" t="s">
        <v>630</v>
      </c>
      <c r="C37" s="277" t="s">
        <v>630</v>
      </c>
      <c r="D37" s="296">
        <v>44639</v>
      </c>
      <c r="E37" s="279" t="s">
        <v>630</v>
      </c>
      <c r="F37" s="296">
        <v>44232</v>
      </c>
      <c r="G37" s="135" t="s">
        <v>1414</v>
      </c>
      <c r="H37" s="135" t="s">
        <v>686</v>
      </c>
      <c r="I37" s="281" t="s">
        <v>8862</v>
      </c>
      <c r="J37" s="281" t="s">
        <v>18</v>
      </c>
      <c r="K37" s="281" t="s">
        <v>9005</v>
      </c>
      <c r="L37" s="135" t="s">
        <v>20</v>
      </c>
      <c r="M37" s="5" t="s">
        <v>1404</v>
      </c>
      <c r="N37" s="282" t="s">
        <v>1253</v>
      </c>
      <c r="O37" s="283" t="s">
        <v>1253</v>
      </c>
      <c r="P37" s="283" t="s">
        <v>1253</v>
      </c>
      <c r="Q37" s="284" t="s">
        <v>1253</v>
      </c>
      <c r="R37" s="285" t="s">
        <v>4686</v>
      </c>
      <c r="S37" s="280" t="s">
        <v>1253</v>
      </c>
      <c r="T37" s="286" t="s">
        <v>623</v>
      </c>
      <c r="U37" s="287"/>
      <c r="V37" s="135"/>
      <c r="W37" s="276" t="s">
        <v>630</v>
      </c>
    </row>
    <row r="38" spans="1:23" s="272" customFormat="1" ht="14.5" customHeight="1" x14ac:dyDescent="0.3">
      <c r="A38" s="295" t="s">
        <v>1581</v>
      </c>
      <c r="B38" s="276" t="s">
        <v>630</v>
      </c>
      <c r="C38" s="277" t="s">
        <v>630</v>
      </c>
      <c r="D38" s="296">
        <v>44665</v>
      </c>
      <c r="E38" s="279" t="s">
        <v>630</v>
      </c>
      <c r="F38" s="296">
        <v>44238</v>
      </c>
      <c r="G38" s="135" t="s">
        <v>1563</v>
      </c>
      <c r="H38" s="135" t="s">
        <v>64</v>
      </c>
      <c r="I38" s="281" t="s">
        <v>4644</v>
      </c>
      <c r="J38" s="281" t="s">
        <v>18</v>
      </c>
      <c r="K38" s="281" t="s">
        <v>9005</v>
      </c>
      <c r="L38" s="135" t="s">
        <v>20</v>
      </c>
      <c r="M38" s="5" t="s">
        <v>1564</v>
      </c>
      <c r="N38" s="282" t="s">
        <v>1253</v>
      </c>
      <c r="O38" s="283" t="s">
        <v>1253</v>
      </c>
      <c r="P38" s="283" t="s">
        <v>1253</v>
      </c>
      <c r="Q38" s="284" t="s">
        <v>1253</v>
      </c>
      <c r="R38" s="285" t="s">
        <v>4686</v>
      </c>
      <c r="S38" s="280" t="s">
        <v>1253</v>
      </c>
      <c r="T38" s="286" t="s">
        <v>623</v>
      </c>
      <c r="U38" s="287"/>
      <c r="V38" s="135"/>
      <c r="W38" s="276" t="s">
        <v>630</v>
      </c>
    </row>
    <row r="39" spans="1:23" s="272" customFormat="1" ht="14.5" customHeight="1" x14ac:dyDescent="0.3">
      <c r="A39" s="295" t="s">
        <v>3627</v>
      </c>
      <c r="B39" s="276">
        <v>4961866</v>
      </c>
      <c r="C39" s="277" t="s">
        <v>6463</v>
      </c>
      <c r="D39" s="296">
        <v>44610</v>
      </c>
      <c r="E39" s="279" t="s">
        <v>594</v>
      </c>
      <c r="F39" s="296">
        <v>44238</v>
      </c>
      <c r="G39" s="135" t="s">
        <v>1615</v>
      </c>
      <c r="H39" s="135" t="s">
        <v>16</v>
      </c>
      <c r="I39" s="281" t="s">
        <v>7086</v>
      </c>
      <c r="J39" s="281" t="s">
        <v>626</v>
      </c>
      <c r="K39" s="281" t="s">
        <v>9003</v>
      </c>
      <c r="L39" s="135" t="s">
        <v>52</v>
      </c>
      <c r="M39" s="5" t="s">
        <v>1651</v>
      </c>
      <c r="N39" s="282">
        <v>44624</v>
      </c>
      <c r="O39" s="283">
        <v>44616</v>
      </c>
      <c r="P39" s="283">
        <v>44616</v>
      </c>
      <c r="Q39" s="284">
        <v>44620</v>
      </c>
      <c r="R39" s="285" t="s">
        <v>6464</v>
      </c>
      <c r="S39" s="280"/>
      <c r="T39" s="286" t="s">
        <v>605</v>
      </c>
      <c r="U39" s="287"/>
      <c r="V39" s="287" t="s">
        <v>3899</v>
      </c>
      <c r="W39" s="276" t="s">
        <v>3909</v>
      </c>
    </row>
    <row r="40" spans="1:23" s="274" customFormat="1" ht="14.5" customHeight="1" x14ac:dyDescent="0.3">
      <c r="A40" s="295" t="s">
        <v>1581</v>
      </c>
      <c r="B40" s="276" t="s">
        <v>630</v>
      </c>
      <c r="C40" s="277" t="s">
        <v>630</v>
      </c>
      <c r="D40" s="296">
        <v>44744</v>
      </c>
      <c r="E40" s="279" t="s">
        <v>630</v>
      </c>
      <c r="F40" s="296">
        <v>44291</v>
      </c>
      <c r="G40" s="135" t="s">
        <v>2509</v>
      </c>
      <c r="H40" s="135" t="s">
        <v>57</v>
      </c>
      <c r="I40" s="281" t="s">
        <v>8538</v>
      </c>
      <c r="J40" s="281" t="s">
        <v>18</v>
      </c>
      <c r="K40" s="281" t="s">
        <v>9005</v>
      </c>
      <c r="L40" s="135" t="s">
        <v>11</v>
      </c>
      <c r="M40" s="5" t="s">
        <v>2511</v>
      </c>
      <c r="N40" s="282" t="s">
        <v>1253</v>
      </c>
      <c r="O40" s="283" t="s">
        <v>1253</v>
      </c>
      <c r="P40" s="283" t="s">
        <v>1253</v>
      </c>
      <c r="Q40" s="284" t="s">
        <v>1253</v>
      </c>
      <c r="R40" s="285" t="s">
        <v>4686</v>
      </c>
      <c r="S40" s="280" t="s">
        <v>1253</v>
      </c>
      <c r="T40" s="286" t="s">
        <v>609</v>
      </c>
      <c r="U40" s="287"/>
      <c r="V40" s="276"/>
      <c r="W40" s="276" t="s">
        <v>630</v>
      </c>
    </row>
    <row r="41" spans="1:23" s="272" customFormat="1" ht="14.5" customHeight="1" x14ac:dyDescent="0.3">
      <c r="A41" s="295" t="s">
        <v>5</v>
      </c>
      <c r="B41" s="276" t="s">
        <v>319</v>
      </c>
      <c r="C41" s="277"/>
      <c r="D41" s="288"/>
      <c r="E41" s="279"/>
      <c r="F41" s="289">
        <v>44333</v>
      </c>
      <c r="G41" s="135" t="s">
        <v>2703</v>
      </c>
      <c r="H41" s="135" t="s">
        <v>232</v>
      </c>
      <c r="I41" s="281" t="s">
        <v>8863</v>
      </c>
      <c r="J41" s="281" t="s">
        <v>626</v>
      </c>
      <c r="K41" s="281" t="s">
        <v>9003</v>
      </c>
      <c r="L41" s="135" t="s">
        <v>52</v>
      </c>
      <c r="M41" s="5" t="s">
        <v>2705</v>
      </c>
      <c r="N41" s="282"/>
      <c r="O41" s="283"/>
      <c r="P41" s="283"/>
      <c r="Q41" s="284"/>
      <c r="R41" s="285" t="s">
        <v>6464</v>
      </c>
      <c r="S41" s="280"/>
      <c r="T41" s="286" t="s">
        <v>609</v>
      </c>
      <c r="U41" s="287"/>
      <c r="V41" s="135"/>
      <c r="W41" s="276"/>
    </row>
    <row r="42" spans="1:23" s="272" customFormat="1" ht="14.5" customHeight="1" x14ac:dyDescent="0.3">
      <c r="A42" s="295" t="s">
        <v>1581</v>
      </c>
      <c r="B42" s="276" t="s">
        <v>630</v>
      </c>
      <c r="C42" s="277" t="s">
        <v>630</v>
      </c>
      <c r="D42" s="288">
        <v>44714</v>
      </c>
      <c r="E42" s="279" t="s">
        <v>630</v>
      </c>
      <c r="F42" s="289">
        <v>44384</v>
      </c>
      <c r="G42" s="135" t="s">
        <v>3128</v>
      </c>
      <c r="H42" s="194" t="s">
        <v>64</v>
      </c>
      <c r="I42" s="281" t="s">
        <v>4644</v>
      </c>
      <c r="J42" s="281" t="s">
        <v>18</v>
      </c>
      <c r="K42" s="281" t="s">
        <v>9005</v>
      </c>
      <c r="L42" s="194" t="s">
        <v>354</v>
      </c>
      <c r="M42" s="5" t="s">
        <v>3127</v>
      </c>
      <c r="N42" s="282" t="s">
        <v>1253</v>
      </c>
      <c r="O42" s="283" t="s">
        <v>1253</v>
      </c>
      <c r="P42" s="283" t="s">
        <v>1253</v>
      </c>
      <c r="Q42" s="284" t="s">
        <v>1253</v>
      </c>
      <c r="R42" s="285" t="s">
        <v>4685</v>
      </c>
      <c r="S42" s="280" t="s">
        <v>1253</v>
      </c>
      <c r="T42" s="286" t="s">
        <v>605</v>
      </c>
      <c r="U42" s="135"/>
      <c r="V42" s="135"/>
      <c r="W42" s="276" t="s">
        <v>630</v>
      </c>
    </row>
    <row r="43" spans="1:23" s="272" customFormat="1" ht="14.5" customHeight="1" x14ac:dyDescent="0.3">
      <c r="A43" s="295" t="s">
        <v>5</v>
      </c>
      <c r="B43" s="276" t="s">
        <v>319</v>
      </c>
      <c r="C43" s="277"/>
      <c r="D43" s="288"/>
      <c r="E43" s="279"/>
      <c r="F43" s="289">
        <v>44390</v>
      </c>
      <c r="G43" s="135" t="s">
        <v>3168</v>
      </c>
      <c r="H43" s="135" t="s">
        <v>232</v>
      </c>
      <c r="I43" s="281" t="s">
        <v>8863</v>
      </c>
      <c r="J43" s="281" t="s">
        <v>645</v>
      </c>
      <c r="K43" s="281" t="s">
        <v>9002</v>
      </c>
      <c r="L43" s="135" t="s">
        <v>20</v>
      </c>
      <c r="M43" s="5" t="s">
        <v>3169</v>
      </c>
      <c r="N43" s="282"/>
      <c r="O43" s="283"/>
      <c r="P43" s="283"/>
      <c r="Q43" s="284"/>
      <c r="R43" s="285" t="s">
        <v>4490</v>
      </c>
      <c r="S43" s="280"/>
      <c r="T43" s="286" t="s">
        <v>609</v>
      </c>
      <c r="U43" s="135"/>
      <c r="V43" s="135"/>
      <c r="W43" s="276"/>
    </row>
    <row r="44" spans="1:23" s="272" customFormat="1" ht="14.5" customHeight="1" x14ac:dyDescent="0.3">
      <c r="A44" s="295" t="s">
        <v>3627</v>
      </c>
      <c r="B44" s="135">
        <v>5008826</v>
      </c>
      <c r="C44" s="277" t="s">
        <v>6465</v>
      </c>
      <c r="D44" s="288">
        <v>44645</v>
      </c>
      <c r="E44" s="279" t="s">
        <v>594</v>
      </c>
      <c r="F44" s="289">
        <v>44394</v>
      </c>
      <c r="G44" s="194" t="s">
        <v>7872</v>
      </c>
      <c r="H44" s="135" t="s">
        <v>725</v>
      </c>
      <c r="I44" s="281" t="s">
        <v>2454</v>
      </c>
      <c r="J44" s="281" t="s">
        <v>645</v>
      </c>
      <c r="K44" s="281" t="s">
        <v>9002</v>
      </c>
      <c r="L44" s="135" t="s">
        <v>20</v>
      </c>
      <c r="M44" s="5" t="s">
        <v>3176</v>
      </c>
      <c r="N44" s="282">
        <v>44653</v>
      </c>
      <c r="O44" s="283">
        <v>44647</v>
      </c>
      <c r="P44" s="283">
        <v>44646</v>
      </c>
      <c r="Q44" s="284">
        <v>44651</v>
      </c>
      <c r="R44" s="285" t="s">
        <v>4490</v>
      </c>
      <c r="S44" s="280"/>
      <c r="T44" s="286" t="s">
        <v>623</v>
      </c>
      <c r="U44" s="135"/>
      <c r="V44" s="135" t="s">
        <v>5568</v>
      </c>
      <c r="W44" s="276" t="s">
        <v>3909</v>
      </c>
    </row>
    <row r="45" spans="1:23" s="272" customFormat="1" ht="14.5" customHeight="1" x14ac:dyDescent="0.3">
      <c r="A45" s="295" t="s">
        <v>3627</v>
      </c>
      <c r="B45" s="83">
        <v>5188266</v>
      </c>
      <c r="C45" s="277" t="s">
        <v>7835</v>
      </c>
      <c r="D45" s="288">
        <v>44758</v>
      </c>
      <c r="E45" s="279" t="s">
        <v>594</v>
      </c>
      <c r="F45" s="289">
        <v>44396</v>
      </c>
      <c r="G45" s="135" t="s">
        <v>3208</v>
      </c>
      <c r="H45" s="135" t="s">
        <v>686</v>
      </c>
      <c r="I45" s="281" t="s">
        <v>8862</v>
      </c>
      <c r="J45" s="281" t="s">
        <v>626</v>
      </c>
      <c r="K45" s="281" t="s">
        <v>9003</v>
      </c>
      <c r="L45" s="135" t="s">
        <v>52</v>
      </c>
      <c r="M45" s="5" t="s">
        <v>3209</v>
      </c>
      <c r="N45" s="282">
        <v>44775</v>
      </c>
      <c r="O45" s="283">
        <v>44764</v>
      </c>
      <c r="P45" s="283">
        <v>44758</v>
      </c>
      <c r="Q45" s="284">
        <v>44764</v>
      </c>
      <c r="R45" s="285" t="s">
        <v>6464</v>
      </c>
      <c r="S45" s="280" t="s">
        <v>1253</v>
      </c>
      <c r="T45" s="286" t="s">
        <v>623</v>
      </c>
      <c r="U45" s="135"/>
      <c r="V45" s="291" t="s">
        <v>3366</v>
      </c>
      <c r="W45" s="276" t="s">
        <v>3909</v>
      </c>
    </row>
    <row r="46" spans="1:23" s="272" customFormat="1" ht="14.5" customHeight="1" x14ac:dyDescent="0.3">
      <c r="A46" s="295" t="s">
        <v>3627</v>
      </c>
      <c r="B46" s="136">
        <v>4866917</v>
      </c>
      <c r="C46" s="277" t="s">
        <v>4788</v>
      </c>
      <c r="D46" s="288">
        <v>44550</v>
      </c>
      <c r="E46" s="279" t="s">
        <v>594</v>
      </c>
      <c r="F46" s="289">
        <v>44397</v>
      </c>
      <c r="G46" s="194" t="s">
        <v>7873</v>
      </c>
      <c r="H46" s="135" t="s">
        <v>16</v>
      </c>
      <c r="I46" s="281" t="s">
        <v>7086</v>
      </c>
      <c r="J46" s="281" t="s">
        <v>626</v>
      </c>
      <c r="K46" s="281" t="s">
        <v>9003</v>
      </c>
      <c r="L46" s="194" t="s">
        <v>20</v>
      </c>
      <c r="M46" s="5" t="s">
        <v>3211</v>
      </c>
      <c r="N46" s="282">
        <v>44565</v>
      </c>
      <c r="O46" s="297">
        <v>44551</v>
      </c>
      <c r="P46" s="283">
        <v>44559</v>
      </c>
      <c r="Q46" s="284">
        <v>44560</v>
      </c>
      <c r="R46" s="285" t="s">
        <v>6464</v>
      </c>
      <c r="S46" s="280"/>
      <c r="T46" s="286" t="s">
        <v>609</v>
      </c>
      <c r="U46" s="135"/>
      <c r="V46" s="135" t="s">
        <v>3897</v>
      </c>
      <c r="W46" s="276" t="s">
        <v>3909</v>
      </c>
    </row>
    <row r="47" spans="1:23" s="272" customFormat="1" ht="14.5" customHeight="1" x14ac:dyDescent="0.3">
      <c r="A47" s="295" t="s">
        <v>3627</v>
      </c>
      <c r="B47" s="124">
        <v>4855119</v>
      </c>
      <c r="C47" s="277" t="s">
        <v>4789</v>
      </c>
      <c r="D47" s="288">
        <v>44538</v>
      </c>
      <c r="E47" s="279" t="s">
        <v>594</v>
      </c>
      <c r="F47" s="289">
        <v>44397</v>
      </c>
      <c r="G47" s="135" t="s">
        <v>3213</v>
      </c>
      <c r="H47" s="135" t="s">
        <v>16</v>
      </c>
      <c r="I47" s="281" t="s">
        <v>7086</v>
      </c>
      <c r="J47" s="281" t="s">
        <v>626</v>
      </c>
      <c r="K47" s="281" t="s">
        <v>9003</v>
      </c>
      <c r="L47" s="135" t="s">
        <v>20</v>
      </c>
      <c r="M47" s="5" t="s">
        <v>3214</v>
      </c>
      <c r="N47" s="282">
        <v>44565</v>
      </c>
      <c r="O47" s="297">
        <v>44551</v>
      </c>
      <c r="P47" s="283">
        <v>44559</v>
      </c>
      <c r="Q47" s="284">
        <v>44560</v>
      </c>
      <c r="R47" s="285" t="s">
        <v>6464</v>
      </c>
      <c r="S47" s="280"/>
      <c r="T47" s="286" t="s">
        <v>609</v>
      </c>
      <c r="U47" s="135"/>
      <c r="V47" s="135" t="s">
        <v>3897</v>
      </c>
      <c r="W47" s="276" t="s">
        <v>3909</v>
      </c>
    </row>
    <row r="48" spans="1:23" s="272" customFormat="1" ht="14.5" customHeight="1" x14ac:dyDescent="0.3">
      <c r="A48" s="295" t="s">
        <v>3627</v>
      </c>
      <c r="B48" s="135">
        <v>4880663</v>
      </c>
      <c r="C48" s="277" t="s">
        <v>4801</v>
      </c>
      <c r="D48" s="288">
        <v>44544</v>
      </c>
      <c r="E48" s="279" t="s">
        <v>594</v>
      </c>
      <c r="F48" s="289">
        <v>44397</v>
      </c>
      <c r="G48" s="135" t="s">
        <v>3221</v>
      </c>
      <c r="H48" s="135" t="s">
        <v>82</v>
      </c>
      <c r="I48" s="281" t="s">
        <v>4644</v>
      </c>
      <c r="J48" s="281" t="s">
        <v>645</v>
      </c>
      <c r="K48" s="281" t="s">
        <v>9002</v>
      </c>
      <c r="L48" s="135" t="s">
        <v>20</v>
      </c>
      <c r="M48" s="5" t="s">
        <v>3220</v>
      </c>
      <c r="N48" s="282">
        <v>44567</v>
      </c>
      <c r="O48" s="297">
        <v>44555</v>
      </c>
      <c r="P48" s="283">
        <v>44559</v>
      </c>
      <c r="Q48" s="284">
        <v>44560</v>
      </c>
      <c r="R48" s="285" t="s">
        <v>4490</v>
      </c>
      <c r="S48" s="280"/>
      <c r="T48" s="286" t="s">
        <v>605</v>
      </c>
      <c r="U48" s="135"/>
      <c r="V48" s="135" t="s">
        <v>3897</v>
      </c>
      <c r="W48" s="276" t="s">
        <v>3909</v>
      </c>
    </row>
    <row r="49" spans="1:23" s="272" customFormat="1" ht="14.5" customHeight="1" x14ac:dyDescent="0.3">
      <c r="A49" s="295" t="s">
        <v>3627</v>
      </c>
      <c r="B49" s="124">
        <v>4952381</v>
      </c>
      <c r="C49" s="277" t="s">
        <v>6466</v>
      </c>
      <c r="D49" s="288">
        <v>44615</v>
      </c>
      <c r="E49" s="279" t="s">
        <v>594</v>
      </c>
      <c r="F49" s="289">
        <v>44398</v>
      </c>
      <c r="G49" s="194" t="s">
        <v>7874</v>
      </c>
      <c r="H49" s="135" t="s">
        <v>102</v>
      </c>
      <c r="I49" s="281" t="s">
        <v>685</v>
      </c>
      <c r="J49" s="281" t="s">
        <v>626</v>
      </c>
      <c r="K49" s="281" t="s">
        <v>9003</v>
      </c>
      <c r="L49" s="194" t="s">
        <v>20</v>
      </c>
      <c r="M49" s="5" t="s">
        <v>3250</v>
      </c>
      <c r="N49" s="282">
        <v>44623</v>
      </c>
      <c r="O49" s="283">
        <v>44616</v>
      </c>
      <c r="P49" s="283">
        <v>44615</v>
      </c>
      <c r="Q49" s="284">
        <v>44618</v>
      </c>
      <c r="R49" s="285" t="s">
        <v>6464</v>
      </c>
      <c r="S49" s="280"/>
      <c r="T49" s="286" t="s">
        <v>605</v>
      </c>
      <c r="U49" s="135"/>
      <c r="V49" s="287" t="s">
        <v>3899</v>
      </c>
      <c r="W49" s="276" t="s">
        <v>3909</v>
      </c>
    </row>
    <row r="50" spans="1:23" s="272" customFormat="1" ht="14.5" customHeight="1" x14ac:dyDescent="0.3">
      <c r="A50" s="295" t="s">
        <v>3627</v>
      </c>
      <c r="B50" s="124">
        <v>4890741</v>
      </c>
      <c r="C50" s="277" t="s">
        <v>4839</v>
      </c>
      <c r="D50" s="288">
        <v>44567</v>
      </c>
      <c r="E50" s="279" t="s">
        <v>594</v>
      </c>
      <c r="F50" s="289">
        <v>44400</v>
      </c>
      <c r="G50" s="135" t="s">
        <v>3260</v>
      </c>
      <c r="H50" s="135" t="s">
        <v>64</v>
      </c>
      <c r="I50" s="281" t="s">
        <v>4644</v>
      </c>
      <c r="J50" s="281" t="s">
        <v>645</v>
      </c>
      <c r="K50" s="281" t="s">
        <v>9002</v>
      </c>
      <c r="L50" s="135" t="s">
        <v>20</v>
      </c>
      <c r="M50" s="5" t="s">
        <v>3261</v>
      </c>
      <c r="N50" s="282">
        <v>44575</v>
      </c>
      <c r="O50" s="283">
        <v>44572</v>
      </c>
      <c r="P50" s="283">
        <v>44573</v>
      </c>
      <c r="Q50" s="284">
        <v>44572</v>
      </c>
      <c r="R50" s="285" t="s">
        <v>4490</v>
      </c>
      <c r="S50" s="280"/>
      <c r="T50" s="286" t="s">
        <v>605</v>
      </c>
      <c r="U50" s="135"/>
      <c r="V50" s="135" t="s">
        <v>3897</v>
      </c>
      <c r="W50" s="276" t="s">
        <v>5125</v>
      </c>
    </row>
    <row r="51" spans="1:23" s="272" customFormat="1" ht="14.5" customHeight="1" x14ac:dyDescent="0.3">
      <c r="A51" s="295" t="s">
        <v>3627</v>
      </c>
      <c r="B51" s="124">
        <v>4866911</v>
      </c>
      <c r="C51" s="277" t="s">
        <v>4819</v>
      </c>
      <c r="D51" s="288">
        <v>44538</v>
      </c>
      <c r="E51" s="279" t="s">
        <v>594</v>
      </c>
      <c r="F51" s="289">
        <v>44405</v>
      </c>
      <c r="G51" s="135" t="s">
        <v>3311</v>
      </c>
      <c r="H51" s="135" t="s">
        <v>64</v>
      </c>
      <c r="I51" s="281" t="s">
        <v>4644</v>
      </c>
      <c r="J51" s="281" t="s">
        <v>645</v>
      </c>
      <c r="K51" s="281" t="s">
        <v>9002</v>
      </c>
      <c r="L51" s="135" t="s">
        <v>27</v>
      </c>
      <c r="M51" s="5" t="s">
        <v>3310</v>
      </c>
      <c r="N51" s="282">
        <v>44569</v>
      </c>
      <c r="O51" s="297">
        <v>44560</v>
      </c>
      <c r="P51" s="283">
        <v>44559</v>
      </c>
      <c r="Q51" s="284">
        <v>44560</v>
      </c>
      <c r="R51" s="285" t="s">
        <v>4490</v>
      </c>
      <c r="S51" s="280"/>
      <c r="T51" s="286" t="s">
        <v>605</v>
      </c>
      <c r="U51" s="135"/>
      <c r="V51" s="135" t="s">
        <v>3897</v>
      </c>
      <c r="W51" s="276" t="s">
        <v>3909</v>
      </c>
    </row>
    <row r="52" spans="1:23" s="272" customFormat="1" ht="14.5" customHeight="1" x14ac:dyDescent="0.3">
      <c r="A52" s="295" t="s">
        <v>3627</v>
      </c>
      <c r="B52" s="86">
        <v>5204118</v>
      </c>
      <c r="C52" s="277" t="s">
        <v>7833</v>
      </c>
      <c r="D52" s="288">
        <v>44771</v>
      </c>
      <c r="E52" s="279" t="s">
        <v>594</v>
      </c>
      <c r="F52" s="289">
        <v>44405</v>
      </c>
      <c r="G52" s="135" t="s">
        <v>3307</v>
      </c>
      <c r="H52" s="135" t="s">
        <v>175</v>
      </c>
      <c r="I52" s="281" t="s">
        <v>8863</v>
      </c>
      <c r="J52" s="281" t="s">
        <v>18</v>
      </c>
      <c r="K52" s="281" t="s">
        <v>9005</v>
      </c>
      <c r="L52" s="135" t="s">
        <v>20</v>
      </c>
      <c r="M52" s="328" t="s">
        <v>8211</v>
      </c>
      <c r="N52" s="282">
        <v>44777</v>
      </c>
      <c r="O52" s="283">
        <v>44773</v>
      </c>
      <c r="P52" s="283">
        <v>44771</v>
      </c>
      <c r="Q52" s="284">
        <v>44772</v>
      </c>
      <c r="R52" s="285" t="s">
        <v>4686</v>
      </c>
      <c r="S52" s="280"/>
      <c r="T52" s="286" t="s">
        <v>605</v>
      </c>
      <c r="U52" s="135"/>
      <c r="V52" s="291" t="s">
        <v>3366</v>
      </c>
      <c r="W52" s="276" t="s">
        <v>7800</v>
      </c>
    </row>
    <row r="53" spans="1:23" s="272" customFormat="1" ht="14.5" customHeight="1" x14ac:dyDescent="0.3">
      <c r="A53" s="295" t="s">
        <v>3627</v>
      </c>
      <c r="B53" s="124">
        <v>4890735</v>
      </c>
      <c r="C53" s="277" t="s">
        <v>4847</v>
      </c>
      <c r="D53" s="288">
        <v>44574</v>
      </c>
      <c r="E53" s="279" t="s">
        <v>594</v>
      </c>
      <c r="F53" s="289">
        <v>44407</v>
      </c>
      <c r="G53" s="135" t="s">
        <v>3313</v>
      </c>
      <c r="H53" s="135" t="s">
        <v>25</v>
      </c>
      <c r="I53" s="281" t="s">
        <v>17</v>
      </c>
      <c r="J53" s="281" t="s">
        <v>626</v>
      </c>
      <c r="K53" s="281" t="s">
        <v>9003</v>
      </c>
      <c r="L53" s="135" t="s">
        <v>52</v>
      </c>
      <c r="M53" s="5" t="s">
        <v>3314</v>
      </c>
      <c r="N53" s="282">
        <v>44580</v>
      </c>
      <c r="O53" s="283">
        <v>44574</v>
      </c>
      <c r="P53" s="283">
        <v>44575</v>
      </c>
      <c r="Q53" s="284">
        <v>44575</v>
      </c>
      <c r="R53" s="285" t="s">
        <v>6464</v>
      </c>
      <c r="S53" s="280"/>
      <c r="T53" s="286" t="s">
        <v>623</v>
      </c>
      <c r="U53" s="135"/>
      <c r="V53" s="135" t="s">
        <v>3897</v>
      </c>
      <c r="W53" s="276" t="s">
        <v>5126</v>
      </c>
    </row>
    <row r="54" spans="1:23" s="272" customFormat="1" ht="14.5" customHeight="1" x14ac:dyDescent="0.3">
      <c r="A54" s="295" t="s">
        <v>3627</v>
      </c>
      <c r="B54" s="124">
        <v>4877903</v>
      </c>
      <c r="C54" s="277" t="s">
        <v>4809</v>
      </c>
      <c r="D54" s="288">
        <v>44538</v>
      </c>
      <c r="E54" s="279" t="s">
        <v>594</v>
      </c>
      <c r="F54" s="289">
        <v>44410</v>
      </c>
      <c r="G54" s="135" t="s">
        <v>5110</v>
      </c>
      <c r="H54" s="135" t="s">
        <v>82</v>
      </c>
      <c r="I54" s="281" t="s">
        <v>4644</v>
      </c>
      <c r="J54" s="281" t="s">
        <v>626</v>
      </c>
      <c r="K54" s="281" t="s">
        <v>9003</v>
      </c>
      <c r="L54" s="135" t="s">
        <v>52</v>
      </c>
      <c r="M54" s="5" t="s">
        <v>3268</v>
      </c>
      <c r="N54" s="282">
        <v>44567</v>
      </c>
      <c r="O54" s="297">
        <v>44561</v>
      </c>
      <c r="P54" s="283">
        <v>44575</v>
      </c>
      <c r="Q54" s="284">
        <v>44562</v>
      </c>
      <c r="R54" s="285" t="s">
        <v>6464</v>
      </c>
      <c r="S54" s="280"/>
      <c r="T54" s="286" t="s">
        <v>605</v>
      </c>
      <c r="U54" s="135"/>
      <c r="V54" s="135" t="s">
        <v>3897</v>
      </c>
      <c r="W54" s="276" t="s">
        <v>3909</v>
      </c>
    </row>
    <row r="55" spans="1:23" s="272" customFormat="1" ht="14.5" customHeight="1" x14ac:dyDescent="0.3">
      <c r="A55" s="295" t="s">
        <v>3627</v>
      </c>
      <c r="B55" s="135">
        <v>4913619</v>
      </c>
      <c r="C55" s="277" t="s">
        <v>6467</v>
      </c>
      <c r="D55" s="288">
        <v>44601</v>
      </c>
      <c r="E55" s="279" t="s">
        <v>594</v>
      </c>
      <c r="F55" s="289">
        <v>44410</v>
      </c>
      <c r="G55" s="135" t="s">
        <v>5034</v>
      </c>
      <c r="H55" s="135" t="s">
        <v>137</v>
      </c>
      <c r="I55" s="281" t="s">
        <v>17</v>
      </c>
      <c r="J55" s="281" t="s">
        <v>645</v>
      </c>
      <c r="K55" s="281" t="s">
        <v>9002</v>
      </c>
      <c r="L55" s="135" t="s">
        <v>20</v>
      </c>
      <c r="M55" s="5" t="s">
        <v>3341</v>
      </c>
      <c r="N55" s="282">
        <v>44608</v>
      </c>
      <c r="O55" s="283">
        <v>44601</v>
      </c>
      <c r="P55" s="283">
        <v>44602</v>
      </c>
      <c r="Q55" s="284">
        <v>44602</v>
      </c>
      <c r="R55" s="285" t="s">
        <v>4490</v>
      </c>
      <c r="S55" s="280"/>
      <c r="T55" s="286" t="s">
        <v>609</v>
      </c>
      <c r="U55" s="135"/>
      <c r="V55" s="135" t="s">
        <v>3898</v>
      </c>
      <c r="W55" s="276" t="s">
        <v>5127</v>
      </c>
    </row>
    <row r="56" spans="1:23" s="272" customFormat="1" ht="14.5" customHeight="1" x14ac:dyDescent="0.3">
      <c r="A56" s="295" t="s">
        <v>1581</v>
      </c>
      <c r="B56" s="276" t="s">
        <v>630</v>
      </c>
      <c r="C56" s="277" t="s">
        <v>630</v>
      </c>
      <c r="D56" s="288">
        <v>44721</v>
      </c>
      <c r="E56" s="279" t="s">
        <v>630</v>
      </c>
      <c r="F56" s="289">
        <v>44412</v>
      </c>
      <c r="G56" s="135" t="s">
        <v>3358</v>
      </c>
      <c r="H56" s="135" t="s">
        <v>725</v>
      </c>
      <c r="I56" s="281" t="s">
        <v>2454</v>
      </c>
      <c r="J56" s="281" t="s">
        <v>160</v>
      </c>
      <c r="K56" s="281"/>
      <c r="L56" s="135" t="s">
        <v>20</v>
      </c>
      <c r="M56" s="5" t="s">
        <v>3359</v>
      </c>
      <c r="N56" s="282" t="s">
        <v>1253</v>
      </c>
      <c r="O56" s="283" t="s">
        <v>1253</v>
      </c>
      <c r="P56" s="283" t="s">
        <v>1253</v>
      </c>
      <c r="Q56" s="284" t="s">
        <v>1253</v>
      </c>
      <c r="R56" s="285" t="s">
        <v>4493</v>
      </c>
      <c r="S56" s="280" t="s">
        <v>1253</v>
      </c>
      <c r="T56" s="286" t="s">
        <v>609</v>
      </c>
      <c r="U56" s="135"/>
      <c r="V56" s="135"/>
      <c r="W56" s="276" t="s">
        <v>630</v>
      </c>
    </row>
    <row r="57" spans="1:23" s="272" customFormat="1" ht="14.5" customHeight="1" x14ac:dyDescent="0.3">
      <c r="A57" s="295" t="s">
        <v>3627</v>
      </c>
      <c r="B57" s="124">
        <v>4846439</v>
      </c>
      <c r="C57" s="277" t="s">
        <v>4859</v>
      </c>
      <c r="D57" s="288">
        <v>44526</v>
      </c>
      <c r="E57" s="279" t="s">
        <v>594</v>
      </c>
      <c r="F57" s="289">
        <v>44414</v>
      </c>
      <c r="G57" s="135" t="s">
        <v>3370</v>
      </c>
      <c r="H57" s="135" t="s">
        <v>116</v>
      </c>
      <c r="I57" s="281" t="s">
        <v>2454</v>
      </c>
      <c r="J57" s="281" t="s">
        <v>18</v>
      </c>
      <c r="K57" s="281" t="s">
        <v>9005</v>
      </c>
      <c r="L57" s="135" t="s">
        <v>20</v>
      </c>
      <c r="M57" s="5" t="s">
        <v>3371</v>
      </c>
      <c r="N57" s="282">
        <v>44584</v>
      </c>
      <c r="O57" s="297">
        <v>44530</v>
      </c>
      <c r="P57" s="283">
        <v>44573</v>
      </c>
      <c r="Q57" s="284">
        <v>44572</v>
      </c>
      <c r="R57" s="285" t="s">
        <v>4686</v>
      </c>
      <c r="S57" s="280"/>
      <c r="T57" s="286" t="s">
        <v>605</v>
      </c>
      <c r="U57" s="135"/>
      <c r="V57" s="135" t="s">
        <v>3897</v>
      </c>
      <c r="W57" s="276" t="s">
        <v>3909</v>
      </c>
    </row>
    <row r="58" spans="1:23" s="272" customFormat="1" ht="14.5" customHeight="1" x14ac:dyDescent="0.3">
      <c r="A58" s="295" t="s">
        <v>1581</v>
      </c>
      <c r="B58" s="276" t="s">
        <v>630</v>
      </c>
      <c r="C58" s="277" t="s">
        <v>630</v>
      </c>
      <c r="D58" s="288">
        <v>44604</v>
      </c>
      <c r="E58" s="279" t="s">
        <v>630</v>
      </c>
      <c r="F58" s="289">
        <v>44414</v>
      </c>
      <c r="G58" s="135" t="s">
        <v>3361</v>
      </c>
      <c r="H58" s="194" t="s">
        <v>175</v>
      </c>
      <c r="I58" s="281" t="s">
        <v>8863</v>
      </c>
      <c r="J58" s="281" t="s">
        <v>645</v>
      </c>
      <c r="K58" s="281" t="s">
        <v>9002</v>
      </c>
      <c r="L58" s="135" t="s">
        <v>27</v>
      </c>
      <c r="M58" s="5" t="s">
        <v>3372</v>
      </c>
      <c r="N58" s="282" t="s">
        <v>1253</v>
      </c>
      <c r="O58" s="283" t="s">
        <v>1253</v>
      </c>
      <c r="P58" s="283" t="s">
        <v>1253</v>
      </c>
      <c r="Q58" s="284" t="s">
        <v>1253</v>
      </c>
      <c r="R58" s="285" t="s">
        <v>4490</v>
      </c>
      <c r="S58" s="280" t="s">
        <v>1253</v>
      </c>
      <c r="T58" s="286" t="s">
        <v>605</v>
      </c>
      <c r="U58" s="135"/>
      <c r="V58" s="135"/>
      <c r="W58" s="276" t="s">
        <v>630</v>
      </c>
    </row>
    <row r="59" spans="1:23" s="272" customFormat="1" ht="14.5" customHeight="1" x14ac:dyDescent="0.3">
      <c r="A59" s="295" t="s">
        <v>3627</v>
      </c>
      <c r="B59" s="124">
        <v>4929686</v>
      </c>
      <c r="C59" s="277" t="s">
        <v>6468</v>
      </c>
      <c r="D59" s="288">
        <v>44586</v>
      </c>
      <c r="E59" s="279" t="s">
        <v>594</v>
      </c>
      <c r="F59" s="289">
        <v>44417</v>
      </c>
      <c r="G59" s="194" t="s">
        <v>7875</v>
      </c>
      <c r="H59" s="135" t="s">
        <v>175</v>
      </c>
      <c r="I59" s="281" t="s">
        <v>8863</v>
      </c>
      <c r="J59" s="281" t="s">
        <v>626</v>
      </c>
      <c r="K59" s="281" t="s">
        <v>9003</v>
      </c>
      <c r="L59" s="194" t="s">
        <v>20</v>
      </c>
      <c r="M59" s="5" t="s">
        <v>3387</v>
      </c>
      <c r="N59" s="282">
        <v>44611</v>
      </c>
      <c r="O59" s="283">
        <v>44608</v>
      </c>
      <c r="P59" s="283">
        <v>44608</v>
      </c>
      <c r="Q59" s="284">
        <v>44609</v>
      </c>
      <c r="R59" s="285" t="s">
        <v>6464</v>
      </c>
      <c r="S59" s="280"/>
      <c r="T59" s="286" t="s">
        <v>609</v>
      </c>
      <c r="U59" s="135"/>
      <c r="V59" s="135" t="s">
        <v>3898</v>
      </c>
      <c r="W59" s="276" t="s">
        <v>5128</v>
      </c>
    </row>
    <row r="60" spans="1:23" s="272" customFormat="1" ht="14.5" customHeight="1" x14ac:dyDescent="0.3">
      <c r="A60" s="295" t="s">
        <v>3627</v>
      </c>
      <c r="B60" s="136">
        <v>4884754</v>
      </c>
      <c r="C60" s="277" t="s">
        <v>4802</v>
      </c>
      <c r="D60" s="288">
        <v>44550</v>
      </c>
      <c r="E60" s="279" t="s">
        <v>594</v>
      </c>
      <c r="F60" s="289">
        <v>44417</v>
      </c>
      <c r="G60" s="298" t="s">
        <v>7876</v>
      </c>
      <c r="H60" s="135" t="s">
        <v>37</v>
      </c>
      <c r="I60" s="281" t="s">
        <v>685</v>
      </c>
      <c r="J60" s="281" t="s">
        <v>645</v>
      </c>
      <c r="K60" s="281" t="s">
        <v>9002</v>
      </c>
      <c r="L60" s="135" t="s">
        <v>20</v>
      </c>
      <c r="M60" s="5" t="s">
        <v>3360</v>
      </c>
      <c r="N60" s="282">
        <v>44567</v>
      </c>
      <c r="O60" s="297">
        <v>44557</v>
      </c>
      <c r="P60" s="283">
        <v>44555</v>
      </c>
      <c r="Q60" s="284">
        <v>44560</v>
      </c>
      <c r="R60" s="285" t="s">
        <v>4490</v>
      </c>
      <c r="S60" s="280"/>
      <c r="T60" s="286" t="s">
        <v>623</v>
      </c>
      <c r="U60" s="135"/>
      <c r="V60" s="135" t="s">
        <v>3897</v>
      </c>
      <c r="W60" s="276" t="s">
        <v>3909</v>
      </c>
    </row>
    <row r="61" spans="1:23" s="272" customFormat="1" ht="14.5" customHeight="1" x14ac:dyDescent="0.3">
      <c r="A61" s="295" t="s">
        <v>3627</v>
      </c>
      <c r="B61" s="276">
        <v>4887309</v>
      </c>
      <c r="C61" s="277" t="s">
        <v>4821</v>
      </c>
      <c r="D61" s="288">
        <v>44566</v>
      </c>
      <c r="E61" s="279" t="s">
        <v>594</v>
      </c>
      <c r="F61" s="289">
        <v>44417</v>
      </c>
      <c r="G61" s="135" t="s">
        <v>3390</v>
      </c>
      <c r="H61" s="135" t="s">
        <v>116</v>
      </c>
      <c r="I61" s="281" t="s">
        <v>2454</v>
      </c>
      <c r="J61" s="281" t="s">
        <v>626</v>
      </c>
      <c r="K61" s="281" t="s">
        <v>9003</v>
      </c>
      <c r="L61" s="135" t="s">
        <v>20</v>
      </c>
      <c r="M61" s="5" t="s">
        <v>3391</v>
      </c>
      <c r="N61" s="282">
        <v>44569</v>
      </c>
      <c r="O61" s="283">
        <v>44568</v>
      </c>
      <c r="P61" s="283">
        <v>44568</v>
      </c>
      <c r="Q61" s="284">
        <v>44568</v>
      </c>
      <c r="R61" s="285" t="s">
        <v>6464</v>
      </c>
      <c r="S61" s="280"/>
      <c r="T61" s="286" t="s">
        <v>605</v>
      </c>
      <c r="U61" s="135"/>
      <c r="V61" s="135" t="s">
        <v>3897</v>
      </c>
      <c r="W61" s="276" t="s">
        <v>3909</v>
      </c>
    </row>
    <row r="62" spans="1:23" s="272" customFormat="1" ht="14.5" customHeight="1" x14ac:dyDescent="0.3">
      <c r="A62" s="295" t="s">
        <v>3627</v>
      </c>
      <c r="B62" s="124">
        <v>4887304</v>
      </c>
      <c r="C62" s="277" t="s">
        <v>4843</v>
      </c>
      <c r="D62" s="288">
        <v>44569</v>
      </c>
      <c r="E62" s="279" t="s">
        <v>594</v>
      </c>
      <c r="F62" s="289">
        <v>44417</v>
      </c>
      <c r="G62" s="135" t="s">
        <v>3388</v>
      </c>
      <c r="H62" s="135" t="s">
        <v>102</v>
      </c>
      <c r="I62" s="281" t="s">
        <v>685</v>
      </c>
      <c r="J62" s="281" t="s">
        <v>645</v>
      </c>
      <c r="K62" s="281" t="s">
        <v>9002</v>
      </c>
      <c r="L62" s="135" t="s">
        <v>20</v>
      </c>
      <c r="M62" s="5" t="s">
        <v>3389</v>
      </c>
      <c r="N62" s="282">
        <v>44578</v>
      </c>
      <c r="O62" s="283">
        <v>44574</v>
      </c>
      <c r="P62" s="283">
        <v>44574</v>
      </c>
      <c r="Q62" s="284">
        <v>44574</v>
      </c>
      <c r="R62" s="285" t="s">
        <v>4490</v>
      </c>
      <c r="S62" s="280"/>
      <c r="T62" s="286" t="s">
        <v>605</v>
      </c>
      <c r="U62" s="135"/>
      <c r="V62" s="135" t="s">
        <v>3897</v>
      </c>
      <c r="W62" s="276" t="s">
        <v>3909</v>
      </c>
    </row>
    <row r="63" spans="1:23" s="272" customFormat="1" ht="14.5" customHeight="1" x14ac:dyDescent="0.3">
      <c r="A63" s="295" t="s">
        <v>3627</v>
      </c>
      <c r="B63" s="292">
        <v>4905772</v>
      </c>
      <c r="C63" s="277" t="s">
        <v>4861</v>
      </c>
      <c r="D63" s="288">
        <v>44574</v>
      </c>
      <c r="E63" s="279" t="s">
        <v>594</v>
      </c>
      <c r="F63" s="289">
        <v>44417</v>
      </c>
      <c r="G63" s="194" t="s">
        <v>7877</v>
      </c>
      <c r="H63" s="135" t="s">
        <v>3367</v>
      </c>
      <c r="I63" s="281" t="s">
        <v>7086</v>
      </c>
      <c r="J63" s="281" t="s">
        <v>645</v>
      </c>
      <c r="K63" s="281" t="s">
        <v>9002</v>
      </c>
      <c r="L63" s="194" t="s">
        <v>20</v>
      </c>
      <c r="M63" s="5" t="s">
        <v>3386</v>
      </c>
      <c r="N63" s="282">
        <v>44584</v>
      </c>
      <c r="O63" s="283">
        <v>44575</v>
      </c>
      <c r="P63" s="283">
        <v>44576</v>
      </c>
      <c r="Q63" s="284">
        <v>44576</v>
      </c>
      <c r="R63" s="285" t="s">
        <v>4490</v>
      </c>
      <c r="S63" s="280"/>
      <c r="T63" s="286" t="s">
        <v>623</v>
      </c>
      <c r="U63" s="135"/>
      <c r="V63" s="135" t="s">
        <v>3897</v>
      </c>
      <c r="W63" s="276" t="s">
        <v>3909</v>
      </c>
    </row>
    <row r="64" spans="1:23" s="272" customFormat="1" ht="14.5" customHeight="1" x14ac:dyDescent="0.3">
      <c r="A64" s="295" t="s">
        <v>1581</v>
      </c>
      <c r="B64" s="276" t="s">
        <v>630</v>
      </c>
      <c r="C64" s="277" t="s">
        <v>630</v>
      </c>
      <c r="D64" s="288">
        <v>44594</v>
      </c>
      <c r="E64" s="279" t="s">
        <v>630</v>
      </c>
      <c r="F64" s="289">
        <v>44418</v>
      </c>
      <c r="G64" s="135" t="s">
        <v>3395</v>
      </c>
      <c r="H64" s="135" t="s">
        <v>37</v>
      </c>
      <c r="I64" s="281" t="s">
        <v>685</v>
      </c>
      <c r="J64" s="281" t="s">
        <v>645</v>
      </c>
      <c r="K64" s="281" t="s">
        <v>9002</v>
      </c>
      <c r="L64" s="135" t="s">
        <v>27</v>
      </c>
      <c r="M64" s="5" t="s">
        <v>3394</v>
      </c>
      <c r="N64" s="282" t="s">
        <v>1253</v>
      </c>
      <c r="O64" s="283" t="s">
        <v>1253</v>
      </c>
      <c r="P64" s="283" t="s">
        <v>1253</v>
      </c>
      <c r="Q64" s="284" t="s">
        <v>1253</v>
      </c>
      <c r="R64" s="285" t="s">
        <v>4490</v>
      </c>
      <c r="S64" s="280" t="s">
        <v>1253</v>
      </c>
      <c r="T64" s="286" t="s">
        <v>609</v>
      </c>
      <c r="U64" s="135"/>
      <c r="V64" s="135"/>
      <c r="W64" s="276" t="s">
        <v>630</v>
      </c>
    </row>
    <row r="65" spans="1:23" s="272" customFormat="1" ht="14.5" customHeight="1" x14ac:dyDescent="0.3">
      <c r="A65" s="295" t="s">
        <v>3627</v>
      </c>
      <c r="B65" s="124">
        <v>4952383</v>
      </c>
      <c r="C65" s="277" t="s">
        <v>6469</v>
      </c>
      <c r="D65" s="288">
        <v>44620</v>
      </c>
      <c r="E65" s="279" t="s">
        <v>594</v>
      </c>
      <c r="F65" s="289">
        <v>44419</v>
      </c>
      <c r="G65" s="135" t="s">
        <v>3458</v>
      </c>
      <c r="H65" s="135" t="s">
        <v>686</v>
      </c>
      <c r="I65" s="281" t="s">
        <v>8862</v>
      </c>
      <c r="J65" s="281" t="s">
        <v>645</v>
      </c>
      <c r="K65" s="281" t="s">
        <v>9002</v>
      </c>
      <c r="L65" s="135" t="s">
        <v>20</v>
      </c>
      <c r="M65" s="5" t="s">
        <v>3411</v>
      </c>
      <c r="N65" s="282">
        <v>44626</v>
      </c>
      <c r="O65" s="283">
        <v>44620</v>
      </c>
      <c r="P65" s="283">
        <v>44620</v>
      </c>
      <c r="Q65" s="284">
        <v>44622</v>
      </c>
      <c r="R65" s="285" t="s">
        <v>4490</v>
      </c>
      <c r="S65" s="280"/>
      <c r="T65" s="286" t="s">
        <v>605</v>
      </c>
      <c r="U65" s="135"/>
      <c r="V65" s="287" t="s">
        <v>3899</v>
      </c>
      <c r="W65" s="276" t="s">
        <v>3909</v>
      </c>
    </row>
    <row r="66" spans="1:23" s="272" customFormat="1" ht="14.5" customHeight="1" x14ac:dyDescent="0.3">
      <c r="A66" s="295" t="s">
        <v>3627</v>
      </c>
      <c r="B66" s="299">
        <v>4881617</v>
      </c>
      <c r="C66" s="277" t="s">
        <v>4794</v>
      </c>
      <c r="D66" s="288">
        <v>44560</v>
      </c>
      <c r="E66" s="279" t="s">
        <v>594</v>
      </c>
      <c r="F66" s="289">
        <v>44420</v>
      </c>
      <c r="G66" s="135" t="s">
        <v>3420</v>
      </c>
      <c r="H66" s="135" t="s">
        <v>64</v>
      </c>
      <c r="I66" s="281" t="s">
        <v>4644</v>
      </c>
      <c r="J66" s="281" t="s">
        <v>626</v>
      </c>
      <c r="K66" s="281" t="s">
        <v>9003</v>
      </c>
      <c r="L66" s="135" t="s">
        <v>20</v>
      </c>
      <c r="M66" s="5" t="s">
        <v>3419</v>
      </c>
      <c r="N66" s="282">
        <v>44566</v>
      </c>
      <c r="O66" s="297">
        <v>44560</v>
      </c>
      <c r="P66" s="283">
        <v>44559</v>
      </c>
      <c r="Q66" s="284">
        <v>44560</v>
      </c>
      <c r="R66" s="285" t="s">
        <v>6464</v>
      </c>
      <c r="S66" s="280"/>
      <c r="T66" s="286" t="s">
        <v>609</v>
      </c>
      <c r="U66" s="135"/>
      <c r="V66" s="135" t="s">
        <v>3897</v>
      </c>
      <c r="W66" s="276" t="s">
        <v>3909</v>
      </c>
    </row>
    <row r="67" spans="1:23" s="272" customFormat="1" ht="14.5" customHeight="1" x14ac:dyDescent="0.3">
      <c r="A67" s="295" t="s">
        <v>3627</v>
      </c>
      <c r="B67" s="135">
        <v>4890740</v>
      </c>
      <c r="C67" s="277" t="s">
        <v>4857</v>
      </c>
      <c r="D67" s="288">
        <v>44572</v>
      </c>
      <c r="E67" s="279" t="s">
        <v>594</v>
      </c>
      <c r="F67" s="289">
        <v>44420</v>
      </c>
      <c r="G67" s="135" t="s">
        <v>3417</v>
      </c>
      <c r="H67" s="135" t="s">
        <v>57</v>
      </c>
      <c r="I67" s="281" t="s">
        <v>8538</v>
      </c>
      <c r="J67" s="281" t="s">
        <v>645</v>
      </c>
      <c r="K67" s="281" t="s">
        <v>9002</v>
      </c>
      <c r="L67" s="194" t="s">
        <v>20</v>
      </c>
      <c r="M67" s="5" t="s">
        <v>3416</v>
      </c>
      <c r="N67" s="282">
        <v>44583</v>
      </c>
      <c r="O67" s="283">
        <v>44580</v>
      </c>
      <c r="P67" s="283">
        <v>44579</v>
      </c>
      <c r="Q67" s="284">
        <v>44581</v>
      </c>
      <c r="R67" s="285" t="s">
        <v>4490</v>
      </c>
      <c r="S67" s="280"/>
      <c r="T67" s="286" t="s">
        <v>605</v>
      </c>
      <c r="U67" s="135"/>
      <c r="V67" s="135" t="s">
        <v>3897</v>
      </c>
      <c r="W67" s="276" t="s">
        <v>3909</v>
      </c>
    </row>
    <row r="68" spans="1:23" s="272" customFormat="1" ht="14.5" customHeight="1" x14ac:dyDescent="0.3">
      <c r="A68" s="295" t="s">
        <v>3627</v>
      </c>
      <c r="B68" s="124">
        <v>4913618</v>
      </c>
      <c r="C68" s="277" t="s">
        <v>4853</v>
      </c>
      <c r="D68" s="288">
        <v>44572</v>
      </c>
      <c r="E68" s="279" t="s">
        <v>594</v>
      </c>
      <c r="F68" s="289">
        <v>44422</v>
      </c>
      <c r="G68" s="135" t="s">
        <v>3449</v>
      </c>
      <c r="H68" s="135" t="s">
        <v>175</v>
      </c>
      <c r="I68" s="281" t="s">
        <v>8863</v>
      </c>
      <c r="J68" s="281" t="s">
        <v>645</v>
      </c>
      <c r="K68" s="281" t="s">
        <v>9002</v>
      </c>
      <c r="L68" s="135" t="s">
        <v>27</v>
      </c>
      <c r="M68" s="5" t="s">
        <v>3448</v>
      </c>
      <c r="N68" s="282">
        <v>44582</v>
      </c>
      <c r="O68" s="283">
        <v>44579</v>
      </c>
      <c r="P68" s="283">
        <v>44579</v>
      </c>
      <c r="Q68" s="284">
        <v>44580</v>
      </c>
      <c r="R68" s="285" t="s">
        <v>4490</v>
      </c>
      <c r="S68" s="280"/>
      <c r="T68" s="286" t="s">
        <v>609</v>
      </c>
      <c r="U68" s="135"/>
      <c r="V68" s="135" t="s">
        <v>3897</v>
      </c>
      <c r="W68" s="276" t="s">
        <v>3909</v>
      </c>
    </row>
    <row r="69" spans="1:23" s="272" customFormat="1" ht="14.5" customHeight="1" x14ac:dyDescent="0.3">
      <c r="A69" s="295" t="s">
        <v>3627</v>
      </c>
      <c r="B69" s="124">
        <v>4917187</v>
      </c>
      <c r="C69" s="277" t="s">
        <v>4872</v>
      </c>
      <c r="D69" s="288">
        <v>44578</v>
      </c>
      <c r="E69" s="279" t="s">
        <v>594</v>
      </c>
      <c r="F69" s="289">
        <v>44422</v>
      </c>
      <c r="G69" s="135" t="s">
        <v>3442</v>
      </c>
      <c r="H69" s="135" t="s">
        <v>64</v>
      </c>
      <c r="I69" s="281" t="s">
        <v>4644</v>
      </c>
      <c r="J69" s="281" t="s">
        <v>645</v>
      </c>
      <c r="K69" s="281" t="s">
        <v>9002</v>
      </c>
      <c r="L69" s="135" t="s">
        <v>27</v>
      </c>
      <c r="M69" s="5" t="s">
        <v>3415</v>
      </c>
      <c r="N69" s="282">
        <v>44588</v>
      </c>
      <c r="O69" s="283">
        <v>44585</v>
      </c>
      <c r="P69" s="283">
        <v>44585</v>
      </c>
      <c r="Q69" s="284">
        <v>44585</v>
      </c>
      <c r="R69" s="285" t="s">
        <v>4490</v>
      </c>
      <c r="S69" s="280"/>
      <c r="T69" s="286" t="s">
        <v>623</v>
      </c>
      <c r="U69" s="135"/>
      <c r="V69" s="135" t="s">
        <v>3897</v>
      </c>
      <c r="W69" s="276" t="s">
        <v>3909</v>
      </c>
    </row>
    <row r="70" spans="1:23" s="272" customFormat="1" ht="14.5" customHeight="1" x14ac:dyDescent="0.3">
      <c r="A70" s="295" t="s">
        <v>3627</v>
      </c>
      <c r="B70" s="124">
        <v>4872966</v>
      </c>
      <c r="C70" s="277" t="s">
        <v>4828</v>
      </c>
      <c r="D70" s="288">
        <v>44538</v>
      </c>
      <c r="E70" s="279" t="s">
        <v>594</v>
      </c>
      <c r="F70" s="289">
        <v>44424</v>
      </c>
      <c r="G70" s="135" t="s">
        <v>3464</v>
      </c>
      <c r="H70" s="135" t="s">
        <v>250</v>
      </c>
      <c r="I70" s="281" t="s">
        <v>4644</v>
      </c>
      <c r="J70" s="281" t="s">
        <v>645</v>
      </c>
      <c r="K70" s="281" t="s">
        <v>9002</v>
      </c>
      <c r="L70" s="135" t="s">
        <v>27</v>
      </c>
      <c r="M70" s="5" t="s">
        <v>3465</v>
      </c>
      <c r="N70" s="282">
        <v>44571</v>
      </c>
      <c r="O70" s="297">
        <v>44557</v>
      </c>
      <c r="P70" s="283">
        <v>44555</v>
      </c>
      <c r="Q70" s="284">
        <v>44560</v>
      </c>
      <c r="R70" s="285" t="s">
        <v>4490</v>
      </c>
      <c r="S70" s="280"/>
      <c r="T70" s="286" t="s">
        <v>623</v>
      </c>
      <c r="U70" s="135"/>
      <c r="V70" s="135" t="s">
        <v>3897</v>
      </c>
      <c r="W70" s="276" t="s">
        <v>3909</v>
      </c>
    </row>
    <row r="71" spans="1:23" s="272" customFormat="1" ht="14.5" customHeight="1" x14ac:dyDescent="0.3">
      <c r="A71" s="295" t="s">
        <v>3627</v>
      </c>
      <c r="B71" s="124">
        <v>4905773</v>
      </c>
      <c r="C71" s="277" t="s">
        <v>4866</v>
      </c>
      <c r="D71" s="288">
        <v>44569</v>
      </c>
      <c r="E71" s="279" t="s">
        <v>594</v>
      </c>
      <c r="F71" s="289">
        <v>44424</v>
      </c>
      <c r="G71" s="135" t="s">
        <v>3462</v>
      </c>
      <c r="H71" s="135" t="s">
        <v>64</v>
      </c>
      <c r="I71" s="281" t="s">
        <v>4644</v>
      </c>
      <c r="J71" s="281" t="s">
        <v>645</v>
      </c>
      <c r="K71" s="281" t="s">
        <v>9002</v>
      </c>
      <c r="L71" s="135" t="s">
        <v>87</v>
      </c>
      <c r="M71" s="5" t="s">
        <v>3463</v>
      </c>
      <c r="N71" s="282">
        <v>44587</v>
      </c>
      <c r="O71" s="283">
        <v>44575</v>
      </c>
      <c r="P71" s="283">
        <v>44578</v>
      </c>
      <c r="Q71" s="284">
        <v>44576</v>
      </c>
      <c r="R71" s="285" t="s">
        <v>4490</v>
      </c>
      <c r="S71" s="280"/>
      <c r="T71" s="286" t="s">
        <v>609</v>
      </c>
      <c r="U71" s="135"/>
      <c r="V71" s="135" t="s">
        <v>3897</v>
      </c>
      <c r="W71" s="276" t="s">
        <v>3909</v>
      </c>
    </row>
    <row r="72" spans="1:23" s="272" customFormat="1" ht="14.5" customHeight="1" x14ac:dyDescent="0.3">
      <c r="A72" s="295" t="s">
        <v>1581</v>
      </c>
      <c r="B72" s="276" t="s">
        <v>630</v>
      </c>
      <c r="C72" s="277" t="s">
        <v>630</v>
      </c>
      <c r="D72" s="288">
        <v>44778</v>
      </c>
      <c r="E72" s="279" t="s">
        <v>630</v>
      </c>
      <c r="F72" s="289">
        <v>44425</v>
      </c>
      <c r="G72" s="135" t="s">
        <v>3472</v>
      </c>
      <c r="H72" s="135" t="s">
        <v>64</v>
      </c>
      <c r="I72" s="281" t="s">
        <v>4644</v>
      </c>
      <c r="J72" s="281" t="s">
        <v>18</v>
      </c>
      <c r="K72" s="281" t="s">
        <v>9005</v>
      </c>
      <c r="L72" s="135" t="s">
        <v>20</v>
      </c>
      <c r="M72" s="5" t="s">
        <v>3473</v>
      </c>
      <c r="N72" s="282" t="s">
        <v>1253</v>
      </c>
      <c r="O72" s="283" t="s">
        <v>1253</v>
      </c>
      <c r="P72" s="283" t="s">
        <v>1253</v>
      </c>
      <c r="Q72" s="284" t="s">
        <v>1253</v>
      </c>
      <c r="R72" s="285" t="s">
        <v>4686</v>
      </c>
      <c r="S72" s="280" t="s">
        <v>1253</v>
      </c>
      <c r="T72" s="286" t="s">
        <v>609</v>
      </c>
      <c r="U72" s="135"/>
      <c r="V72" s="135"/>
      <c r="W72" s="276" t="s">
        <v>630</v>
      </c>
    </row>
    <row r="73" spans="1:23" s="272" customFormat="1" ht="14.5" customHeight="1" x14ac:dyDescent="0.3">
      <c r="A73" s="295" t="s">
        <v>3627</v>
      </c>
      <c r="B73" s="124">
        <v>5001368</v>
      </c>
      <c r="C73" s="277" t="s">
        <v>6470</v>
      </c>
      <c r="D73" s="288">
        <v>44645</v>
      </c>
      <c r="E73" s="279" t="s">
        <v>594</v>
      </c>
      <c r="F73" s="289">
        <v>44427</v>
      </c>
      <c r="G73" s="194" t="s">
        <v>7878</v>
      </c>
      <c r="H73" s="135" t="s">
        <v>137</v>
      </c>
      <c r="I73" s="281" t="s">
        <v>17</v>
      </c>
      <c r="J73" s="281" t="s">
        <v>645</v>
      </c>
      <c r="K73" s="281" t="s">
        <v>9002</v>
      </c>
      <c r="L73" s="194" t="s">
        <v>20</v>
      </c>
      <c r="M73" s="5" t="s">
        <v>3476</v>
      </c>
      <c r="N73" s="282">
        <v>44653</v>
      </c>
      <c r="O73" s="283">
        <v>44646</v>
      </c>
      <c r="P73" s="283">
        <v>44645</v>
      </c>
      <c r="Q73" s="284">
        <v>44650</v>
      </c>
      <c r="R73" s="285" t="s">
        <v>4490</v>
      </c>
      <c r="S73" s="280"/>
      <c r="T73" s="286" t="s">
        <v>609</v>
      </c>
      <c r="U73" s="135"/>
      <c r="V73" s="135" t="s">
        <v>5568</v>
      </c>
      <c r="W73" s="276" t="s">
        <v>3909</v>
      </c>
    </row>
    <row r="74" spans="1:23" s="272" customFormat="1" ht="14.5" customHeight="1" x14ac:dyDescent="0.3">
      <c r="A74" s="295" t="s">
        <v>1581</v>
      </c>
      <c r="B74" s="276" t="s">
        <v>630</v>
      </c>
      <c r="C74" s="277" t="s">
        <v>630</v>
      </c>
      <c r="D74" s="288">
        <v>44625</v>
      </c>
      <c r="E74" s="279" t="s">
        <v>630</v>
      </c>
      <c r="F74" s="289">
        <v>44427</v>
      </c>
      <c r="G74" s="135" t="s">
        <v>3477</v>
      </c>
      <c r="H74" s="135" t="s">
        <v>250</v>
      </c>
      <c r="I74" s="281" t="s">
        <v>4644</v>
      </c>
      <c r="J74" s="281" t="s">
        <v>645</v>
      </c>
      <c r="K74" s="281" t="s">
        <v>9002</v>
      </c>
      <c r="L74" s="194" t="s">
        <v>27</v>
      </c>
      <c r="M74" s="5" t="s">
        <v>3478</v>
      </c>
      <c r="N74" s="282" t="s">
        <v>1253</v>
      </c>
      <c r="O74" s="283" t="s">
        <v>1253</v>
      </c>
      <c r="P74" s="283" t="s">
        <v>1253</v>
      </c>
      <c r="Q74" s="284" t="s">
        <v>1253</v>
      </c>
      <c r="R74" s="285" t="s">
        <v>4490</v>
      </c>
      <c r="S74" s="280" t="s">
        <v>1253</v>
      </c>
      <c r="T74" s="286" t="s">
        <v>623</v>
      </c>
      <c r="U74" s="135"/>
      <c r="V74" s="135"/>
      <c r="W74" s="276" t="s">
        <v>630</v>
      </c>
    </row>
    <row r="75" spans="1:23" s="272" customFormat="1" ht="14.5" customHeight="1" x14ac:dyDescent="0.3">
      <c r="A75" s="295" t="s">
        <v>3627</v>
      </c>
      <c r="B75" s="124">
        <v>4881618</v>
      </c>
      <c r="C75" s="277" t="s">
        <v>4838</v>
      </c>
      <c r="D75" s="288">
        <v>44550</v>
      </c>
      <c r="E75" s="279" t="s">
        <v>594</v>
      </c>
      <c r="F75" s="289">
        <v>44431</v>
      </c>
      <c r="G75" s="194" t="s">
        <v>7879</v>
      </c>
      <c r="H75" s="135" t="s">
        <v>137</v>
      </c>
      <c r="I75" s="281" t="s">
        <v>17</v>
      </c>
      <c r="J75" s="281" t="s">
        <v>626</v>
      </c>
      <c r="K75" s="281" t="s">
        <v>9003</v>
      </c>
      <c r="L75" s="135" t="s">
        <v>20</v>
      </c>
      <c r="M75" s="5" t="s">
        <v>3500</v>
      </c>
      <c r="N75" s="282">
        <v>44575</v>
      </c>
      <c r="O75" s="297">
        <v>44561</v>
      </c>
      <c r="P75" s="283">
        <v>44564</v>
      </c>
      <c r="Q75" s="284">
        <v>44562</v>
      </c>
      <c r="R75" s="285" t="s">
        <v>6464</v>
      </c>
      <c r="S75" s="280"/>
      <c r="T75" s="286" t="s">
        <v>609</v>
      </c>
      <c r="U75" s="135"/>
      <c r="V75" s="135" t="s">
        <v>3897</v>
      </c>
      <c r="W75" s="276" t="s">
        <v>3909</v>
      </c>
    </row>
    <row r="76" spans="1:23" s="272" customFormat="1" ht="14.5" customHeight="1" x14ac:dyDescent="0.3">
      <c r="A76" s="295" t="s">
        <v>1581</v>
      </c>
      <c r="B76" s="276" t="s">
        <v>630</v>
      </c>
      <c r="C76" s="277" t="s">
        <v>630</v>
      </c>
      <c r="D76" s="288">
        <v>44580</v>
      </c>
      <c r="E76" s="279" t="s">
        <v>630</v>
      </c>
      <c r="F76" s="289">
        <v>44431</v>
      </c>
      <c r="G76" s="135" t="s">
        <v>3505</v>
      </c>
      <c r="H76" s="135" t="s">
        <v>102</v>
      </c>
      <c r="I76" s="281" t="s">
        <v>685</v>
      </c>
      <c r="J76" s="281" t="s">
        <v>626</v>
      </c>
      <c r="K76" s="281" t="s">
        <v>9003</v>
      </c>
      <c r="L76" s="135" t="s">
        <v>20</v>
      </c>
      <c r="M76" s="5" t="s">
        <v>3506</v>
      </c>
      <c r="N76" s="282" t="s">
        <v>1253</v>
      </c>
      <c r="O76" s="283" t="s">
        <v>1253</v>
      </c>
      <c r="P76" s="283" t="s">
        <v>1253</v>
      </c>
      <c r="Q76" s="284" t="s">
        <v>1253</v>
      </c>
      <c r="R76" s="285" t="s">
        <v>6464</v>
      </c>
      <c r="S76" s="280" t="s">
        <v>1253</v>
      </c>
      <c r="T76" s="286" t="s">
        <v>609</v>
      </c>
      <c r="U76" s="135"/>
      <c r="V76" s="135"/>
      <c r="W76" s="276" t="s">
        <v>630</v>
      </c>
    </row>
    <row r="77" spans="1:23" s="272" customFormat="1" ht="14.5" customHeight="1" x14ac:dyDescent="0.3">
      <c r="A77" s="295" t="s">
        <v>1581</v>
      </c>
      <c r="B77" s="276" t="s">
        <v>630</v>
      </c>
      <c r="C77" s="277" t="s">
        <v>630</v>
      </c>
      <c r="D77" s="288">
        <v>44665</v>
      </c>
      <c r="E77" s="279" t="s">
        <v>630</v>
      </c>
      <c r="F77" s="289">
        <v>44431</v>
      </c>
      <c r="G77" s="135" t="s">
        <v>3498</v>
      </c>
      <c r="H77" s="135" t="s">
        <v>725</v>
      </c>
      <c r="I77" s="281" t="s">
        <v>2454</v>
      </c>
      <c r="J77" s="281" t="s">
        <v>45</v>
      </c>
      <c r="K77" s="281" t="s">
        <v>9009</v>
      </c>
      <c r="L77" s="135" t="s">
        <v>74</v>
      </c>
      <c r="M77" s="5" t="s">
        <v>3497</v>
      </c>
      <c r="N77" s="282" t="s">
        <v>1253</v>
      </c>
      <c r="O77" s="283" t="s">
        <v>1253</v>
      </c>
      <c r="P77" s="283" t="s">
        <v>1253</v>
      </c>
      <c r="Q77" s="284" t="s">
        <v>1253</v>
      </c>
      <c r="R77" s="285" t="s">
        <v>4482</v>
      </c>
      <c r="S77" s="280" t="s">
        <v>1253</v>
      </c>
      <c r="T77" s="286" t="s">
        <v>609</v>
      </c>
      <c r="U77" s="135"/>
      <c r="V77" s="135"/>
      <c r="W77" s="276" t="s">
        <v>630</v>
      </c>
    </row>
    <row r="78" spans="1:23" s="272" customFormat="1" ht="14.5" customHeight="1" x14ac:dyDescent="0.3">
      <c r="A78" s="295" t="s">
        <v>1581</v>
      </c>
      <c r="B78" s="276" t="s">
        <v>630</v>
      </c>
      <c r="C78" s="277" t="s">
        <v>630</v>
      </c>
      <c r="D78" s="288">
        <v>44576</v>
      </c>
      <c r="E78" s="279" t="s">
        <v>630</v>
      </c>
      <c r="F78" s="289">
        <v>44432</v>
      </c>
      <c r="G78" s="135" t="s">
        <v>5780</v>
      </c>
      <c r="H78" s="135" t="s">
        <v>16</v>
      </c>
      <c r="I78" s="281" t="s">
        <v>7086</v>
      </c>
      <c r="J78" s="281" t="s">
        <v>45</v>
      </c>
      <c r="K78" s="281" t="s">
        <v>9009</v>
      </c>
      <c r="L78" s="194" t="s">
        <v>20</v>
      </c>
      <c r="M78" s="5" t="s">
        <v>3514</v>
      </c>
      <c r="N78" s="282" t="s">
        <v>1253</v>
      </c>
      <c r="O78" s="283" t="s">
        <v>1253</v>
      </c>
      <c r="P78" s="283" t="s">
        <v>1253</v>
      </c>
      <c r="Q78" s="284" t="s">
        <v>1253</v>
      </c>
      <c r="R78" s="285" t="s">
        <v>4495</v>
      </c>
      <c r="S78" s="280" t="s">
        <v>1253</v>
      </c>
      <c r="T78" s="286" t="s">
        <v>605</v>
      </c>
      <c r="U78" s="135"/>
      <c r="V78" s="135"/>
      <c r="W78" s="276" t="s">
        <v>630</v>
      </c>
    </row>
    <row r="79" spans="1:23" s="272" customFormat="1" ht="14.5" customHeight="1" x14ac:dyDescent="0.3">
      <c r="A79" s="295" t="s">
        <v>1581</v>
      </c>
      <c r="B79" s="276" t="s">
        <v>630</v>
      </c>
      <c r="C79" s="277" t="s">
        <v>630</v>
      </c>
      <c r="D79" s="288">
        <v>44665</v>
      </c>
      <c r="E79" s="279" t="s">
        <v>630</v>
      </c>
      <c r="F79" s="289">
        <v>44432</v>
      </c>
      <c r="G79" s="135" t="s">
        <v>3510</v>
      </c>
      <c r="H79" s="135" t="s">
        <v>686</v>
      </c>
      <c r="I79" s="281" t="s">
        <v>8862</v>
      </c>
      <c r="J79" s="281" t="s">
        <v>18</v>
      </c>
      <c r="K79" s="281" t="s">
        <v>9005</v>
      </c>
      <c r="L79" s="135" t="s">
        <v>11</v>
      </c>
      <c r="M79" s="5" t="s">
        <v>3509</v>
      </c>
      <c r="N79" s="282" t="s">
        <v>1253</v>
      </c>
      <c r="O79" s="283" t="s">
        <v>1253</v>
      </c>
      <c r="P79" s="283" t="s">
        <v>1253</v>
      </c>
      <c r="Q79" s="284" t="s">
        <v>1253</v>
      </c>
      <c r="R79" s="285" t="s">
        <v>4686</v>
      </c>
      <c r="S79" s="280" t="s">
        <v>1253</v>
      </c>
      <c r="T79" s="286" t="s">
        <v>623</v>
      </c>
      <c r="U79" s="135"/>
      <c r="V79" s="135"/>
      <c r="W79" s="276" t="s">
        <v>630</v>
      </c>
    </row>
    <row r="80" spans="1:23" s="272" customFormat="1" ht="14.5" customHeight="1" x14ac:dyDescent="0.3">
      <c r="A80" s="295" t="s">
        <v>3627</v>
      </c>
      <c r="B80" s="124">
        <v>4917188</v>
      </c>
      <c r="C80" s="277" t="s">
        <v>4784</v>
      </c>
      <c r="D80" s="288">
        <v>44581</v>
      </c>
      <c r="E80" s="279" t="s">
        <v>594</v>
      </c>
      <c r="F80" s="289">
        <v>44434</v>
      </c>
      <c r="G80" s="135" t="s">
        <v>3571</v>
      </c>
      <c r="H80" s="135" t="s">
        <v>687</v>
      </c>
      <c r="I80" s="281" t="s">
        <v>7086</v>
      </c>
      <c r="J80" s="281" t="s">
        <v>645</v>
      </c>
      <c r="K80" s="281" t="s">
        <v>9002</v>
      </c>
      <c r="L80" s="135" t="s">
        <v>27</v>
      </c>
      <c r="M80" s="5" t="s">
        <v>3572</v>
      </c>
      <c r="N80" s="282">
        <v>44562</v>
      </c>
      <c r="O80" s="283">
        <v>44586</v>
      </c>
      <c r="P80" s="283">
        <v>44589</v>
      </c>
      <c r="Q80" s="284">
        <v>44589</v>
      </c>
      <c r="R80" s="285" t="s">
        <v>4490</v>
      </c>
      <c r="S80" s="280"/>
      <c r="T80" s="286" t="s">
        <v>623</v>
      </c>
      <c r="U80" s="135"/>
      <c r="V80" s="135" t="s">
        <v>3897</v>
      </c>
      <c r="W80" s="276" t="s">
        <v>3909</v>
      </c>
    </row>
    <row r="81" spans="1:23" s="272" customFormat="1" ht="14.5" customHeight="1" x14ac:dyDescent="0.3">
      <c r="A81" s="295" t="s">
        <v>3627</v>
      </c>
      <c r="B81" s="276">
        <v>4887312</v>
      </c>
      <c r="C81" s="277" t="s">
        <v>4820</v>
      </c>
      <c r="D81" s="288">
        <v>44566</v>
      </c>
      <c r="E81" s="279" t="s">
        <v>594</v>
      </c>
      <c r="F81" s="289">
        <v>44434</v>
      </c>
      <c r="G81" s="135" t="s">
        <v>3563</v>
      </c>
      <c r="H81" s="135" t="s">
        <v>687</v>
      </c>
      <c r="I81" s="281" t="s">
        <v>7086</v>
      </c>
      <c r="J81" s="281" t="s">
        <v>626</v>
      </c>
      <c r="K81" s="281" t="s">
        <v>9003</v>
      </c>
      <c r="L81" s="135" t="s">
        <v>20</v>
      </c>
      <c r="M81" s="5" t="s">
        <v>3564</v>
      </c>
      <c r="N81" s="282">
        <v>44569</v>
      </c>
      <c r="O81" s="283">
        <v>44567</v>
      </c>
      <c r="P81" s="283">
        <v>44568</v>
      </c>
      <c r="Q81" s="284">
        <v>44567</v>
      </c>
      <c r="R81" s="285" t="s">
        <v>6464</v>
      </c>
      <c r="S81" s="280"/>
      <c r="T81" s="286" t="s">
        <v>605</v>
      </c>
      <c r="U81" s="135"/>
      <c r="V81" s="135" t="s">
        <v>3897</v>
      </c>
      <c r="W81" s="276" t="s">
        <v>3909</v>
      </c>
    </row>
    <row r="82" spans="1:23" s="272" customFormat="1" ht="14.5" customHeight="1" x14ac:dyDescent="0.3">
      <c r="A82" s="295" t="s">
        <v>3627</v>
      </c>
      <c r="B82" s="136">
        <v>4877904</v>
      </c>
      <c r="C82" s="277" t="s">
        <v>4850</v>
      </c>
      <c r="D82" s="288">
        <v>44550</v>
      </c>
      <c r="E82" s="279" t="s">
        <v>594</v>
      </c>
      <c r="F82" s="289">
        <v>44434</v>
      </c>
      <c r="G82" s="135" t="s">
        <v>3573</v>
      </c>
      <c r="H82" s="135" t="s">
        <v>32</v>
      </c>
      <c r="I82" s="281" t="s">
        <v>685</v>
      </c>
      <c r="J82" s="281" t="s">
        <v>626</v>
      </c>
      <c r="K82" s="281" t="s">
        <v>9003</v>
      </c>
      <c r="L82" s="135" t="s">
        <v>52</v>
      </c>
      <c r="M82" s="5" t="s">
        <v>3436</v>
      </c>
      <c r="N82" s="282">
        <v>44582</v>
      </c>
      <c r="O82" s="297">
        <v>44557</v>
      </c>
      <c r="P82" s="283">
        <v>44555</v>
      </c>
      <c r="Q82" s="284">
        <v>44559</v>
      </c>
      <c r="R82" s="285" t="s">
        <v>6464</v>
      </c>
      <c r="S82" s="280"/>
      <c r="T82" s="286" t="s">
        <v>605</v>
      </c>
      <c r="U82" s="135"/>
      <c r="V82" s="135" t="s">
        <v>3897</v>
      </c>
      <c r="W82" s="276" t="s">
        <v>3909</v>
      </c>
    </row>
    <row r="83" spans="1:23" s="272" customFormat="1" ht="14.5" customHeight="1" x14ac:dyDescent="0.3">
      <c r="A83" s="295" t="s">
        <v>1581</v>
      </c>
      <c r="B83" s="276" t="s">
        <v>630</v>
      </c>
      <c r="C83" s="277" t="s">
        <v>630</v>
      </c>
      <c r="D83" s="288">
        <v>44676</v>
      </c>
      <c r="E83" s="279" t="s">
        <v>630</v>
      </c>
      <c r="F83" s="289">
        <v>44434</v>
      </c>
      <c r="G83" s="135" t="s">
        <v>3565</v>
      </c>
      <c r="H83" s="135" t="s">
        <v>687</v>
      </c>
      <c r="I83" s="281" t="s">
        <v>7086</v>
      </c>
      <c r="J83" s="281" t="s">
        <v>626</v>
      </c>
      <c r="K83" s="281" t="s">
        <v>9003</v>
      </c>
      <c r="L83" s="135" t="s">
        <v>20</v>
      </c>
      <c r="M83" s="5" t="s">
        <v>3566</v>
      </c>
      <c r="N83" s="282" t="s">
        <v>1253</v>
      </c>
      <c r="O83" s="283" t="s">
        <v>1253</v>
      </c>
      <c r="P83" s="283" t="s">
        <v>1253</v>
      </c>
      <c r="Q83" s="284" t="s">
        <v>1253</v>
      </c>
      <c r="R83" s="285" t="s">
        <v>6464</v>
      </c>
      <c r="S83" s="280" t="s">
        <v>1253</v>
      </c>
      <c r="T83" s="286" t="s">
        <v>605</v>
      </c>
      <c r="U83" s="135"/>
      <c r="V83" s="135"/>
      <c r="W83" s="276" t="s">
        <v>630</v>
      </c>
    </row>
    <row r="84" spans="1:23" s="272" customFormat="1" ht="14.5" customHeight="1" x14ac:dyDescent="0.3">
      <c r="A84" s="295" t="s">
        <v>1581</v>
      </c>
      <c r="B84" s="276" t="s">
        <v>630</v>
      </c>
      <c r="C84" s="277" t="s">
        <v>630</v>
      </c>
      <c r="D84" s="288">
        <v>44666</v>
      </c>
      <c r="E84" s="279" t="s">
        <v>630</v>
      </c>
      <c r="F84" s="289">
        <v>44434</v>
      </c>
      <c r="G84" s="135" t="s">
        <v>3567</v>
      </c>
      <c r="H84" s="135" t="s">
        <v>687</v>
      </c>
      <c r="I84" s="281" t="s">
        <v>7086</v>
      </c>
      <c r="J84" s="281" t="s">
        <v>18</v>
      </c>
      <c r="K84" s="281" t="s">
        <v>9005</v>
      </c>
      <c r="L84" s="135" t="s">
        <v>20</v>
      </c>
      <c r="M84" s="5" t="s">
        <v>3568</v>
      </c>
      <c r="N84" s="282" t="s">
        <v>1253</v>
      </c>
      <c r="O84" s="283" t="s">
        <v>1253</v>
      </c>
      <c r="P84" s="283" t="s">
        <v>1253</v>
      </c>
      <c r="Q84" s="284" t="s">
        <v>1253</v>
      </c>
      <c r="R84" s="285" t="s">
        <v>4686</v>
      </c>
      <c r="S84" s="280" t="s">
        <v>1253</v>
      </c>
      <c r="T84" s="286" t="s">
        <v>605</v>
      </c>
      <c r="U84" s="135"/>
      <c r="V84" s="135"/>
      <c r="W84" s="276" t="s">
        <v>630</v>
      </c>
    </row>
    <row r="85" spans="1:23" s="272" customFormat="1" ht="14.5" customHeight="1" x14ac:dyDescent="0.3">
      <c r="A85" s="295" t="s">
        <v>3627</v>
      </c>
      <c r="B85" s="124">
        <v>4908325</v>
      </c>
      <c r="C85" s="277" t="s">
        <v>4867</v>
      </c>
      <c r="D85" s="288">
        <v>44574</v>
      </c>
      <c r="E85" s="279" t="s">
        <v>594</v>
      </c>
      <c r="F85" s="289">
        <v>44435</v>
      </c>
      <c r="G85" s="135" t="s">
        <v>3585</v>
      </c>
      <c r="H85" s="135" t="s">
        <v>250</v>
      </c>
      <c r="I85" s="281" t="s">
        <v>4644</v>
      </c>
      <c r="J85" s="281" t="s">
        <v>18</v>
      </c>
      <c r="K85" s="281" t="s">
        <v>9005</v>
      </c>
      <c r="L85" s="135" t="s">
        <v>20</v>
      </c>
      <c r="M85" s="5" t="s">
        <v>3586</v>
      </c>
      <c r="N85" s="282">
        <v>44588</v>
      </c>
      <c r="O85" s="283">
        <v>44579</v>
      </c>
      <c r="P85" s="283">
        <v>44579</v>
      </c>
      <c r="Q85" s="284">
        <v>44582</v>
      </c>
      <c r="R85" s="285" t="s">
        <v>4686</v>
      </c>
      <c r="S85" s="280"/>
      <c r="T85" s="286" t="s">
        <v>609</v>
      </c>
      <c r="U85" s="135"/>
      <c r="V85" s="135" t="s">
        <v>3897</v>
      </c>
      <c r="W85" s="276" t="s">
        <v>3909</v>
      </c>
    </row>
    <row r="86" spans="1:23" s="272" customFormat="1" ht="14.5" customHeight="1" x14ac:dyDescent="0.3">
      <c r="A86" s="295" t="s">
        <v>3627</v>
      </c>
      <c r="B86" s="135">
        <v>4961876</v>
      </c>
      <c r="C86" s="277" t="s">
        <v>6471</v>
      </c>
      <c r="D86" s="288">
        <v>44613</v>
      </c>
      <c r="E86" s="279" t="s">
        <v>594</v>
      </c>
      <c r="F86" s="289">
        <v>44436</v>
      </c>
      <c r="G86" s="135" t="s">
        <v>3590</v>
      </c>
      <c r="H86" s="135" t="s">
        <v>3367</v>
      </c>
      <c r="I86" s="281" t="s">
        <v>7086</v>
      </c>
      <c r="J86" s="281" t="s">
        <v>645</v>
      </c>
      <c r="K86" s="281" t="s">
        <v>9002</v>
      </c>
      <c r="L86" s="194" t="s">
        <v>59</v>
      </c>
      <c r="M86" s="5" t="s">
        <v>3591</v>
      </c>
      <c r="N86" s="282">
        <v>44619</v>
      </c>
      <c r="O86" s="283">
        <v>44616</v>
      </c>
      <c r="P86" s="283">
        <v>44615</v>
      </c>
      <c r="Q86" s="284">
        <v>44616</v>
      </c>
      <c r="R86" s="285" t="s">
        <v>4490</v>
      </c>
      <c r="S86" s="280"/>
      <c r="T86" s="286" t="s">
        <v>623</v>
      </c>
      <c r="U86" s="135"/>
      <c r="V86" s="135" t="s">
        <v>3898</v>
      </c>
      <c r="W86" s="276" t="s">
        <v>3909</v>
      </c>
    </row>
    <row r="87" spans="1:23" s="272" customFormat="1" ht="14.5" customHeight="1" x14ac:dyDescent="0.3">
      <c r="A87" s="295" t="s">
        <v>3627</v>
      </c>
      <c r="B87" s="124">
        <v>4929803</v>
      </c>
      <c r="C87" s="277" t="s">
        <v>6472</v>
      </c>
      <c r="D87" s="288">
        <v>44589</v>
      </c>
      <c r="E87" s="279" t="s">
        <v>594</v>
      </c>
      <c r="F87" s="289">
        <v>44438</v>
      </c>
      <c r="G87" s="135" t="s">
        <v>3596</v>
      </c>
      <c r="H87" s="135" t="s">
        <v>16</v>
      </c>
      <c r="I87" s="281" t="s">
        <v>7086</v>
      </c>
      <c r="J87" s="281" t="s">
        <v>18</v>
      </c>
      <c r="K87" s="281" t="s">
        <v>9005</v>
      </c>
      <c r="L87" s="135" t="s">
        <v>20</v>
      </c>
      <c r="M87" s="5" t="s">
        <v>3595</v>
      </c>
      <c r="N87" s="282">
        <v>44617</v>
      </c>
      <c r="O87" s="283">
        <v>44614</v>
      </c>
      <c r="P87" s="283">
        <v>44614</v>
      </c>
      <c r="Q87" s="284">
        <v>44614</v>
      </c>
      <c r="R87" s="285" t="s">
        <v>4686</v>
      </c>
      <c r="S87" s="280"/>
      <c r="T87" s="286" t="s">
        <v>623</v>
      </c>
      <c r="U87" s="135"/>
      <c r="V87" s="135" t="s">
        <v>3898</v>
      </c>
      <c r="W87" s="276" t="s">
        <v>3909</v>
      </c>
    </row>
    <row r="88" spans="1:23" s="272" customFormat="1" ht="14.5" customHeight="1" x14ac:dyDescent="0.3">
      <c r="A88" s="295" t="s">
        <v>3627</v>
      </c>
      <c r="B88" s="277">
        <v>4937200</v>
      </c>
      <c r="C88" s="277" t="s">
        <v>6473</v>
      </c>
      <c r="D88" s="288">
        <v>44609</v>
      </c>
      <c r="E88" s="279" t="s">
        <v>594</v>
      </c>
      <c r="F88" s="289">
        <v>44439</v>
      </c>
      <c r="G88" s="194" t="s">
        <v>7880</v>
      </c>
      <c r="H88" s="135" t="s">
        <v>102</v>
      </c>
      <c r="I88" s="281" t="s">
        <v>685</v>
      </c>
      <c r="J88" s="281" t="s">
        <v>626</v>
      </c>
      <c r="K88" s="281" t="s">
        <v>9003</v>
      </c>
      <c r="L88" s="135" t="s">
        <v>20</v>
      </c>
      <c r="M88" s="5" t="s">
        <v>3654</v>
      </c>
      <c r="N88" s="282">
        <v>44620</v>
      </c>
      <c r="O88" s="283">
        <v>44610</v>
      </c>
      <c r="P88" s="283">
        <v>44614</v>
      </c>
      <c r="Q88" s="284">
        <v>44617</v>
      </c>
      <c r="R88" s="285" t="s">
        <v>6464</v>
      </c>
      <c r="S88" s="280"/>
      <c r="T88" s="286" t="s">
        <v>609</v>
      </c>
      <c r="U88" s="135"/>
      <c r="V88" s="135" t="s">
        <v>3898</v>
      </c>
      <c r="W88" s="276" t="s">
        <v>3909</v>
      </c>
    </row>
    <row r="89" spans="1:23" s="272" customFormat="1" ht="14.5" customHeight="1" x14ac:dyDescent="0.3">
      <c r="A89" s="295" t="s">
        <v>1581</v>
      </c>
      <c r="B89" s="276" t="s">
        <v>630</v>
      </c>
      <c r="C89" s="277" t="s">
        <v>630</v>
      </c>
      <c r="D89" s="288">
        <v>44665</v>
      </c>
      <c r="E89" s="279" t="s">
        <v>630</v>
      </c>
      <c r="F89" s="289">
        <v>44440</v>
      </c>
      <c r="G89" s="135" t="s">
        <v>3631</v>
      </c>
      <c r="H89" s="135" t="s">
        <v>64</v>
      </c>
      <c r="I89" s="281" t="s">
        <v>4644</v>
      </c>
      <c r="J89" s="281" t="s">
        <v>18</v>
      </c>
      <c r="K89" s="281" t="s">
        <v>9005</v>
      </c>
      <c r="L89" s="135" t="s">
        <v>87</v>
      </c>
      <c r="M89" s="5" t="s">
        <v>3593</v>
      </c>
      <c r="N89" s="282" t="s">
        <v>1253</v>
      </c>
      <c r="O89" s="283" t="s">
        <v>1253</v>
      </c>
      <c r="P89" s="283" t="s">
        <v>1253</v>
      </c>
      <c r="Q89" s="284" t="s">
        <v>1253</v>
      </c>
      <c r="R89" s="285" t="s">
        <v>4685</v>
      </c>
      <c r="S89" s="280" t="s">
        <v>1253</v>
      </c>
      <c r="T89" s="286" t="s">
        <v>623</v>
      </c>
      <c r="U89" s="135"/>
      <c r="V89" s="135"/>
      <c r="W89" s="276" t="s">
        <v>630</v>
      </c>
    </row>
    <row r="90" spans="1:23" s="272" customFormat="1" ht="14.5" customHeight="1" x14ac:dyDescent="0.3">
      <c r="A90" s="295" t="s">
        <v>3627</v>
      </c>
      <c r="B90" s="135">
        <v>4982842</v>
      </c>
      <c r="C90" s="277" t="s">
        <v>6474</v>
      </c>
      <c r="D90" s="288">
        <v>44639</v>
      </c>
      <c r="E90" s="279" t="s">
        <v>594</v>
      </c>
      <c r="F90" s="289">
        <v>44440</v>
      </c>
      <c r="G90" s="194" t="s">
        <v>7881</v>
      </c>
      <c r="H90" s="135" t="s">
        <v>16</v>
      </c>
      <c r="I90" s="281" t="s">
        <v>7086</v>
      </c>
      <c r="J90" s="281" t="s">
        <v>645</v>
      </c>
      <c r="K90" s="281" t="s">
        <v>9002</v>
      </c>
      <c r="L90" s="135" t="s">
        <v>27</v>
      </c>
      <c r="M90" s="5" t="s">
        <v>3516</v>
      </c>
      <c r="N90" s="282">
        <v>44654</v>
      </c>
      <c r="O90" s="283">
        <v>44645</v>
      </c>
      <c r="P90" s="283">
        <v>44645</v>
      </c>
      <c r="Q90" s="284">
        <v>44646</v>
      </c>
      <c r="R90" s="285" t="s">
        <v>4490</v>
      </c>
      <c r="S90" s="284"/>
      <c r="T90" s="286" t="s">
        <v>623</v>
      </c>
      <c r="U90" s="135"/>
      <c r="V90" s="135" t="s">
        <v>5568</v>
      </c>
      <c r="W90" s="276" t="s">
        <v>3909</v>
      </c>
    </row>
    <row r="91" spans="1:23" s="272" customFormat="1" ht="14.5" customHeight="1" x14ac:dyDescent="0.3">
      <c r="A91" s="295" t="s">
        <v>1581</v>
      </c>
      <c r="B91" s="276" t="s">
        <v>630</v>
      </c>
      <c r="C91" s="277" t="s">
        <v>630</v>
      </c>
      <c r="D91" s="288">
        <v>44721</v>
      </c>
      <c r="E91" s="279" t="s">
        <v>630</v>
      </c>
      <c r="F91" s="289">
        <v>44440</v>
      </c>
      <c r="G91" s="135" t="s">
        <v>3632</v>
      </c>
      <c r="H91" s="135" t="s">
        <v>725</v>
      </c>
      <c r="I91" s="281" t="s">
        <v>2454</v>
      </c>
      <c r="J91" s="281" t="s">
        <v>160</v>
      </c>
      <c r="K91" s="281"/>
      <c r="L91" s="135" t="s">
        <v>20</v>
      </c>
      <c r="M91" s="5" t="s">
        <v>3633</v>
      </c>
      <c r="N91" s="282" t="s">
        <v>1253</v>
      </c>
      <c r="O91" s="283" t="s">
        <v>1253</v>
      </c>
      <c r="P91" s="283" t="s">
        <v>1253</v>
      </c>
      <c r="Q91" s="284" t="s">
        <v>1253</v>
      </c>
      <c r="R91" s="285" t="s">
        <v>4493</v>
      </c>
      <c r="S91" s="280" t="s">
        <v>1253</v>
      </c>
      <c r="T91" s="286" t="s">
        <v>609</v>
      </c>
      <c r="U91" s="135"/>
      <c r="V91" s="135"/>
      <c r="W91" s="276" t="s">
        <v>630</v>
      </c>
    </row>
    <row r="92" spans="1:23" s="272" customFormat="1" ht="14.5" customHeight="1" x14ac:dyDescent="0.3">
      <c r="A92" s="295" t="s">
        <v>3627</v>
      </c>
      <c r="B92" s="124">
        <v>4912002</v>
      </c>
      <c r="C92" s="277" t="s">
        <v>6475</v>
      </c>
      <c r="D92" s="288">
        <v>44585</v>
      </c>
      <c r="E92" s="279" t="s">
        <v>594</v>
      </c>
      <c r="F92" s="289">
        <v>44442</v>
      </c>
      <c r="G92" s="135" t="s">
        <v>3649</v>
      </c>
      <c r="H92" s="135" t="s">
        <v>137</v>
      </c>
      <c r="I92" s="281" t="s">
        <v>17</v>
      </c>
      <c r="J92" s="281" t="s">
        <v>18</v>
      </c>
      <c r="K92" s="281" t="s">
        <v>9005</v>
      </c>
      <c r="L92" s="135" t="s">
        <v>11</v>
      </c>
      <c r="M92" s="5" t="s">
        <v>3650</v>
      </c>
      <c r="N92" s="282">
        <v>44595</v>
      </c>
      <c r="O92" s="283">
        <v>44592</v>
      </c>
      <c r="P92" s="283">
        <v>44608</v>
      </c>
      <c r="Q92" s="284">
        <v>44608</v>
      </c>
      <c r="R92" s="285" t="s">
        <v>4686</v>
      </c>
      <c r="S92" s="284"/>
      <c r="T92" s="286" t="s">
        <v>609</v>
      </c>
      <c r="U92" s="135"/>
      <c r="V92" s="135" t="s">
        <v>3898</v>
      </c>
      <c r="W92" s="276" t="s">
        <v>5129</v>
      </c>
    </row>
    <row r="93" spans="1:23" s="272" customFormat="1" ht="14.5" customHeight="1" x14ac:dyDescent="0.3">
      <c r="A93" s="295" t="s">
        <v>1581</v>
      </c>
      <c r="B93" s="276" t="s">
        <v>630</v>
      </c>
      <c r="C93" s="277" t="s">
        <v>630</v>
      </c>
      <c r="D93" s="288">
        <v>44721</v>
      </c>
      <c r="E93" s="279" t="s">
        <v>630</v>
      </c>
      <c r="F93" s="289">
        <v>44442</v>
      </c>
      <c r="G93" s="135" t="s">
        <v>3642</v>
      </c>
      <c r="H93" s="135" t="s">
        <v>725</v>
      </c>
      <c r="I93" s="281" t="s">
        <v>2454</v>
      </c>
      <c r="J93" s="281" t="s">
        <v>160</v>
      </c>
      <c r="K93" s="281"/>
      <c r="L93" s="135" t="s">
        <v>20</v>
      </c>
      <c r="M93" s="4" t="s">
        <v>7466</v>
      </c>
      <c r="N93" s="282" t="s">
        <v>1253</v>
      </c>
      <c r="O93" s="283" t="s">
        <v>1253</v>
      </c>
      <c r="P93" s="283" t="s">
        <v>1253</v>
      </c>
      <c r="Q93" s="284" t="s">
        <v>1253</v>
      </c>
      <c r="R93" s="285" t="s">
        <v>4493</v>
      </c>
      <c r="S93" s="280" t="s">
        <v>1253</v>
      </c>
      <c r="T93" s="286" t="s">
        <v>609</v>
      </c>
      <c r="U93" s="135"/>
      <c r="V93" s="135"/>
      <c r="W93" s="276" t="s">
        <v>630</v>
      </c>
    </row>
    <row r="94" spans="1:23" s="272" customFormat="1" ht="14.5" customHeight="1" x14ac:dyDescent="0.3">
      <c r="A94" s="295" t="s">
        <v>1581</v>
      </c>
      <c r="B94" s="276" t="s">
        <v>630</v>
      </c>
      <c r="C94" s="277" t="s">
        <v>630</v>
      </c>
      <c r="D94" s="288">
        <v>44639</v>
      </c>
      <c r="E94" s="279" t="s">
        <v>630</v>
      </c>
      <c r="F94" s="289">
        <v>44442</v>
      </c>
      <c r="G94" s="135" t="s">
        <v>3646</v>
      </c>
      <c r="H94" s="135" t="s">
        <v>50</v>
      </c>
      <c r="I94" s="281" t="s">
        <v>17</v>
      </c>
      <c r="J94" s="281" t="s">
        <v>18</v>
      </c>
      <c r="K94" s="281" t="s">
        <v>9005</v>
      </c>
      <c r="L94" s="135" t="s">
        <v>11</v>
      </c>
      <c r="M94" s="5" t="s">
        <v>3647</v>
      </c>
      <c r="N94" s="282" t="s">
        <v>1253</v>
      </c>
      <c r="O94" s="283" t="s">
        <v>1253</v>
      </c>
      <c r="P94" s="283" t="s">
        <v>1253</v>
      </c>
      <c r="Q94" s="284" t="s">
        <v>1253</v>
      </c>
      <c r="R94" s="285" t="s">
        <v>4686</v>
      </c>
      <c r="S94" s="280" t="s">
        <v>1253</v>
      </c>
      <c r="T94" s="286" t="s">
        <v>623</v>
      </c>
      <c r="U94" s="135"/>
      <c r="V94" s="135"/>
      <c r="W94" s="276" t="s">
        <v>630</v>
      </c>
    </row>
    <row r="95" spans="1:23" s="272" customFormat="1" ht="14.5" customHeight="1" x14ac:dyDescent="0.3">
      <c r="A95" s="295" t="s">
        <v>1581</v>
      </c>
      <c r="B95" s="276" t="s">
        <v>630</v>
      </c>
      <c r="C95" s="277" t="s">
        <v>630</v>
      </c>
      <c r="D95" s="288">
        <v>44744</v>
      </c>
      <c r="E95" s="279" t="s">
        <v>630</v>
      </c>
      <c r="F95" s="289">
        <v>44443</v>
      </c>
      <c r="G95" s="135" t="s">
        <v>3657</v>
      </c>
      <c r="H95" s="135" t="s">
        <v>3367</v>
      </c>
      <c r="I95" s="281" t="s">
        <v>7086</v>
      </c>
      <c r="J95" s="281" t="s">
        <v>626</v>
      </c>
      <c r="K95" s="281" t="s">
        <v>9003</v>
      </c>
      <c r="L95" s="135" t="s">
        <v>20</v>
      </c>
      <c r="M95" s="5" t="s">
        <v>3656</v>
      </c>
      <c r="N95" s="282" t="s">
        <v>1253</v>
      </c>
      <c r="O95" s="283" t="s">
        <v>1253</v>
      </c>
      <c r="P95" s="283" t="s">
        <v>1253</v>
      </c>
      <c r="Q95" s="284" t="s">
        <v>1253</v>
      </c>
      <c r="R95" s="285" t="s">
        <v>6464</v>
      </c>
      <c r="S95" s="280" t="s">
        <v>1253</v>
      </c>
      <c r="T95" s="286" t="s">
        <v>623</v>
      </c>
      <c r="U95" s="135"/>
      <c r="V95" s="135"/>
      <c r="W95" s="276" t="s">
        <v>630</v>
      </c>
    </row>
    <row r="96" spans="1:23" s="272" customFormat="1" ht="14.5" customHeight="1" x14ac:dyDescent="0.3">
      <c r="A96" s="295" t="s">
        <v>1581</v>
      </c>
      <c r="B96" s="276" t="s">
        <v>630</v>
      </c>
      <c r="C96" s="277" t="s">
        <v>630</v>
      </c>
      <c r="D96" s="288">
        <v>44686</v>
      </c>
      <c r="E96" s="279" t="s">
        <v>630</v>
      </c>
      <c r="F96" s="289">
        <v>44446</v>
      </c>
      <c r="G96" s="135" t="s">
        <v>3675</v>
      </c>
      <c r="H96" s="135" t="s">
        <v>50</v>
      </c>
      <c r="I96" s="281" t="s">
        <v>17</v>
      </c>
      <c r="J96" s="281" t="s">
        <v>18</v>
      </c>
      <c r="K96" s="281" t="s">
        <v>9005</v>
      </c>
      <c r="L96" s="135" t="s">
        <v>20</v>
      </c>
      <c r="M96" s="5" t="s">
        <v>3674</v>
      </c>
      <c r="N96" s="282" t="s">
        <v>1253</v>
      </c>
      <c r="O96" s="283" t="s">
        <v>1253</v>
      </c>
      <c r="P96" s="283" t="s">
        <v>1253</v>
      </c>
      <c r="Q96" s="284" t="s">
        <v>1253</v>
      </c>
      <c r="R96" s="285" t="s">
        <v>4686</v>
      </c>
      <c r="S96" s="280" t="s">
        <v>1253</v>
      </c>
      <c r="T96" s="286" t="s">
        <v>609</v>
      </c>
      <c r="U96" s="135"/>
      <c r="V96" s="135"/>
      <c r="W96" s="276" t="s">
        <v>630</v>
      </c>
    </row>
    <row r="97" spans="1:23" s="272" customFormat="1" ht="14.5" customHeight="1" x14ac:dyDescent="0.3">
      <c r="A97" s="295" t="s">
        <v>1581</v>
      </c>
      <c r="B97" s="276" t="s">
        <v>630</v>
      </c>
      <c r="C97" s="277" t="s">
        <v>630</v>
      </c>
      <c r="D97" s="288">
        <v>44665</v>
      </c>
      <c r="E97" s="279" t="s">
        <v>630</v>
      </c>
      <c r="F97" s="289">
        <v>44447</v>
      </c>
      <c r="G97" s="135" t="s">
        <v>3678</v>
      </c>
      <c r="H97" s="135" t="s">
        <v>686</v>
      </c>
      <c r="I97" s="281" t="s">
        <v>8862</v>
      </c>
      <c r="J97" s="281" t="s">
        <v>645</v>
      </c>
      <c r="K97" s="281" t="s">
        <v>9002</v>
      </c>
      <c r="L97" s="135" t="s">
        <v>87</v>
      </c>
      <c r="M97" s="5" t="s">
        <v>3679</v>
      </c>
      <c r="N97" s="282" t="s">
        <v>1253</v>
      </c>
      <c r="O97" s="283" t="s">
        <v>1253</v>
      </c>
      <c r="P97" s="283" t="s">
        <v>1253</v>
      </c>
      <c r="Q97" s="284" t="s">
        <v>1253</v>
      </c>
      <c r="R97" s="285" t="s">
        <v>4490</v>
      </c>
      <c r="S97" s="280" t="s">
        <v>1253</v>
      </c>
      <c r="T97" s="286" t="s">
        <v>623</v>
      </c>
      <c r="U97" s="135"/>
      <c r="V97" s="135"/>
      <c r="W97" s="276" t="s">
        <v>630</v>
      </c>
    </row>
    <row r="98" spans="1:23" s="272" customFormat="1" ht="14.5" customHeight="1" x14ac:dyDescent="0.3">
      <c r="A98" s="295" t="s">
        <v>1581</v>
      </c>
      <c r="B98" s="276" t="s">
        <v>630</v>
      </c>
      <c r="C98" s="277" t="s">
        <v>630</v>
      </c>
      <c r="D98" s="288">
        <v>44721</v>
      </c>
      <c r="E98" s="279" t="s">
        <v>630</v>
      </c>
      <c r="F98" s="289">
        <v>44449</v>
      </c>
      <c r="G98" s="135" t="s">
        <v>3688</v>
      </c>
      <c r="H98" s="135" t="s">
        <v>725</v>
      </c>
      <c r="I98" s="281" t="s">
        <v>2454</v>
      </c>
      <c r="J98" s="281" t="s">
        <v>160</v>
      </c>
      <c r="K98" s="281"/>
      <c r="L98" s="135" t="s">
        <v>20</v>
      </c>
      <c r="M98" s="5" t="s">
        <v>3687</v>
      </c>
      <c r="N98" s="282" t="s">
        <v>1253</v>
      </c>
      <c r="O98" s="283" t="s">
        <v>1253</v>
      </c>
      <c r="P98" s="283" t="s">
        <v>1253</v>
      </c>
      <c r="Q98" s="284" t="s">
        <v>1253</v>
      </c>
      <c r="R98" s="285" t="s">
        <v>4493</v>
      </c>
      <c r="S98" s="280" t="s">
        <v>1253</v>
      </c>
      <c r="T98" s="286" t="s">
        <v>609</v>
      </c>
      <c r="U98" s="135"/>
      <c r="V98" s="135"/>
      <c r="W98" s="276" t="s">
        <v>630</v>
      </c>
    </row>
    <row r="99" spans="1:23" s="272" customFormat="1" ht="14.5" customHeight="1" x14ac:dyDescent="0.3">
      <c r="A99" s="295" t="s">
        <v>1581</v>
      </c>
      <c r="B99" s="276" t="s">
        <v>630</v>
      </c>
      <c r="C99" s="277" t="s">
        <v>630</v>
      </c>
      <c r="D99" s="288">
        <v>44604</v>
      </c>
      <c r="E99" s="279" t="s">
        <v>630</v>
      </c>
      <c r="F99" s="289">
        <v>44449</v>
      </c>
      <c r="G99" s="135" t="s">
        <v>3683</v>
      </c>
      <c r="H99" s="135" t="s">
        <v>32</v>
      </c>
      <c r="I99" s="281" t="s">
        <v>685</v>
      </c>
      <c r="J99" s="281" t="s">
        <v>626</v>
      </c>
      <c r="K99" s="281" t="s">
        <v>9003</v>
      </c>
      <c r="L99" s="194" t="s">
        <v>87</v>
      </c>
      <c r="M99" s="5" t="s">
        <v>3665</v>
      </c>
      <c r="N99" s="282" t="s">
        <v>1253</v>
      </c>
      <c r="O99" s="283" t="s">
        <v>1253</v>
      </c>
      <c r="P99" s="283" t="s">
        <v>1253</v>
      </c>
      <c r="Q99" s="284" t="s">
        <v>1253</v>
      </c>
      <c r="R99" s="285" t="s">
        <v>6464</v>
      </c>
      <c r="S99" s="280" t="s">
        <v>1253</v>
      </c>
      <c r="T99" s="286" t="s">
        <v>623</v>
      </c>
      <c r="U99" s="135"/>
      <c r="V99" s="135"/>
      <c r="W99" s="276" t="s">
        <v>630</v>
      </c>
    </row>
    <row r="100" spans="1:23" s="272" customFormat="1" ht="14.5" customHeight="1" x14ac:dyDescent="0.3">
      <c r="A100" s="295" t="s">
        <v>1581</v>
      </c>
      <c r="B100" s="276" t="s">
        <v>630</v>
      </c>
      <c r="C100" s="277" t="s">
        <v>630</v>
      </c>
      <c r="D100" s="288">
        <v>44744</v>
      </c>
      <c r="E100" s="279" t="s">
        <v>630</v>
      </c>
      <c r="F100" s="289">
        <v>44455</v>
      </c>
      <c r="G100" s="135" t="s">
        <v>3719</v>
      </c>
      <c r="H100" s="194" t="s">
        <v>175</v>
      </c>
      <c r="I100" s="281" t="s">
        <v>8863</v>
      </c>
      <c r="J100" s="281" t="s">
        <v>645</v>
      </c>
      <c r="K100" s="281" t="s">
        <v>9002</v>
      </c>
      <c r="L100" s="135" t="s">
        <v>20</v>
      </c>
      <c r="M100" s="5" t="s">
        <v>3718</v>
      </c>
      <c r="N100" s="282" t="s">
        <v>1253</v>
      </c>
      <c r="O100" s="283" t="s">
        <v>1253</v>
      </c>
      <c r="P100" s="283" t="s">
        <v>1253</v>
      </c>
      <c r="Q100" s="284" t="s">
        <v>1253</v>
      </c>
      <c r="R100" s="285" t="s">
        <v>4490</v>
      </c>
      <c r="S100" s="280" t="s">
        <v>1253</v>
      </c>
      <c r="T100" s="286" t="s">
        <v>605</v>
      </c>
      <c r="U100" s="135"/>
      <c r="V100" s="135"/>
      <c r="W100" s="276" t="s">
        <v>630</v>
      </c>
    </row>
    <row r="101" spans="1:23" s="272" customFormat="1" ht="14.5" customHeight="1" x14ac:dyDescent="0.3">
      <c r="A101" s="295" t="s">
        <v>3627</v>
      </c>
      <c r="B101" s="135">
        <v>4950524</v>
      </c>
      <c r="C101" s="277" t="s">
        <v>6476</v>
      </c>
      <c r="D101" s="288">
        <v>44604</v>
      </c>
      <c r="E101" s="279" t="s">
        <v>594</v>
      </c>
      <c r="F101" s="289">
        <v>44455</v>
      </c>
      <c r="G101" s="135" t="s">
        <v>3716</v>
      </c>
      <c r="H101" s="135" t="s">
        <v>725</v>
      </c>
      <c r="I101" s="281" t="s">
        <v>2454</v>
      </c>
      <c r="J101" s="281" t="s">
        <v>160</v>
      </c>
      <c r="K101" s="281"/>
      <c r="L101" s="135" t="s">
        <v>20</v>
      </c>
      <c r="M101" s="5" t="s">
        <v>3715</v>
      </c>
      <c r="N101" s="282">
        <v>44630</v>
      </c>
      <c r="O101" s="283">
        <v>44604</v>
      </c>
      <c r="P101" s="283">
        <v>44614</v>
      </c>
      <c r="Q101" s="284">
        <v>44610</v>
      </c>
      <c r="R101" s="285" t="s">
        <v>4493</v>
      </c>
      <c r="S101" s="284"/>
      <c r="T101" s="286" t="s">
        <v>609</v>
      </c>
      <c r="U101" s="135"/>
      <c r="V101" s="287" t="s">
        <v>3899</v>
      </c>
      <c r="W101" s="276" t="s">
        <v>5130</v>
      </c>
    </row>
    <row r="102" spans="1:23" s="272" customFormat="1" ht="14.5" customHeight="1" x14ac:dyDescent="0.3">
      <c r="A102" s="295" t="s">
        <v>3627</v>
      </c>
      <c r="B102" s="124">
        <v>4919517</v>
      </c>
      <c r="C102" s="277" t="s">
        <v>4873</v>
      </c>
      <c r="D102" s="288">
        <v>44580</v>
      </c>
      <c r="E102" s="279" t="s">
        <v>594</v>
      </c>
      <c r="F102" s="289">
        <v>44456</v>
      </c>
      <c r="G102" s="135" t="s">
        <v>3739</v>
      </c>
      <c r="H102" s="135" t="s">
        <v>64</v>
      </c>
      <c r="I102" s="281" t="s">
        <v>4644</v>
      </c>
      <c r="J102" s="281" t="s">
        <v>626</v>
      </c>
      <c r="K102" s="281" t="s">
        <v>9003</v>
      </c>
      <c r="L102" s="135" t="s">
        <v>20</v>
      </c>
      <c r="M102" s="5" t="s">
        <v>3740</v>
      </c>
      <c r="N102" s="282">
        <v>44589</v>
      </c>
      <c r="O102" s="283">
        <v>44585</v>
      </c>
      <c r="P102" s="283">
        <v>44583</v>
      </c>
      <c r="Q102" s="284">
        <v>44586</v>
      </c>
      <c r="R102" s="285" t="s">
        <v>6464</v>
      </c>
      <c r="S102" s="284"/>
      <c r="T102" s="286" t="s">
        <v>609</v>
      </c>
      <c r="U102" s="135"/>
      <c r="V102" s="135" t="s">
        <v>3897</v>
      </c>
      <c r="W102" s="276" t="s">
        <v>5131</v>
      </c>
    </row>
    <row r="103" spans="1:23" s="272" customFormat="1" ht="14.5" customHeight="1" x14ac:dyDescent="0.3">
      <c r="A103" s="295" t="s">
        <v>3627</v>
      </c>
      <c r="B103" s="135">
        <v>5064428</v>
      </c>
      <c r="C103" s="277" t="s">
        <v>6477</v>
      </c>
      <c r="D103" s="288">
        <v>44679</v>
      </c>
      <c r="E103" s="279" t="s">
        <v>594</v>
      </c>
      <c r="F103" s="289">
        <v>44459</v>
      </c>
      <c r="G103" s="135" t="s">
        <v>3749</v>
      </c>
      <c r="H103" s="135" t="s">
        <v>250</v>
      </c>
      <c r="I103" s="281" t="s">
        <v>4644</v>
      </c>
      <c r="J103" s="281" t="s">
        <v>626</v>
      </c>
      <c r="K103" s="281" t="s">
        <v>9003</v>
      </c>
      <c r="L103" s="135" t="s">
        <v>20</v>
      </c>
      <c r="M103" s="5" t="s">
        <v>3750</v>
      </c>
      <c r="N103" s="282">
        <v>44685</v>
      </c>
      <c r="O103" s="283">
        <v>44682</v>
      </c>
      <c r="P103" s="283">
        <v>44679</v>
      </c>
      <c r="Q103" s="284">
        <v>44680</v>
      </c>
      <c r="R103" s="285" t="s">
        <v>6464</v>
      </c>
      <c r="S103" s="284"/>
      <c r="T103" s="286" t="s">
        <v>609</v>
      </c>
      <c r="U103" s="135"/>
      <c r="V103" s="135" t="s">
        <v>2821</v>
      </c>
      <c r="W103" s="276" t="s">
        <v>5132</v>
      </c>
    </row>
    <row r="104" spans="1:23" s="272" customFormat="1" ht="14.5" customHeight="1" x14ac:dyDescent="0.3">
      <c r="A104" s="295" t="s">
        <v>1581</v>
      </c>
      <c r="B104" s="276" t="s">
        <v>630</v>
      </c>
      <c r="C104" s="277" t="s">
        <v>630</v>
      </c>
      <c r="D104" s="288">
        <v>44603</v>
      </c>
      <c r="E104" s="279" t="s">
        <v>630</v>
      </c>
      <c r="F104" s="289">
        <v>44463</v>
      </c>
      <c r="G104" s="135" t="s">
        <v>3761</v>
      </c>
      <c r="H104" s="135" t="s">
        <v>232</v>
      </c>
      <c r="I104" s="281" t="s">
        <v>8863</v>
      </c>
      <c r="J104" s="281" t="s">
        <v>626</v>
      </c>
      <c r="K104" s="281" t="s">
        <v>9003</v>
      </c>
      <c r="L104" s="135" t="s">
        <v>87</v>
      </c>
      <c r="M104" s="5" t="s">
        <v>3762</v>
      </c>
      <c r="N104" s="282" t="s">
        <v>1253</v>
      </c>
      <c r="O104" s="283" t="s">
        <v>1253</v>
      </c>
      <c r="P104" s="283" t="s">
        <v>1253</v>
      </c>
      <c r="Q104" s="284" t="s">
        <v>1253</v>
      </c>
      <c r="R104" s="285" t="s">
        <v>6464</v>
      </c>
      <c r="S104" s="280" t="s">
        <v>1253</v>
      </c>
      <c r="T104" s="286" t="s">
        <v>609</v>
      </c>
      <c r="U104" s="135"/>
      <c r="V104" s="135"/>
      <c r="W104" s="276" t="s">
        <v>630</v>
      </c>
    </row>
    <row r="105" spans="1:23" s="272" customFormat="1" ht="14.5" customHeight="1" x14ac:dyDescent="0.3">
      <c r="A105" s="295" t="s">
        <v>3627</v>
      </c>
      <c r="B105" s="124">
        <v>4937199</v>
      </c>
      <c r="C105" s="277" t="s">
        <v>6478</v>
      </c>
      <c r="D105" s="288">
        <v>44609</v>
      </c>
      <c r="E105" s="279" t="s">
        <v>594</v>
      </c>
      <c r="F105" s="289">
        <v>44464</v>
      </c>
      <c r="G105" s="135" t="s">
        <v>3763</v>
      </c>
      <c r="H105" s="135" t="s">
        <v>137</v>
      </c>
      <c r="I105" s="281" t="s">
        <v>17</v>
      </c>
      <c r="J105" s="281" t="s">
        <v>626</v>
      </c>
      <c r="K105" s="281" t="s">
        <v>9003</v>
      </c>
      <c r="L105" s="194" t="s">
        <v>20</v>
      </c>
      <c r="M105" s="5" t="s">
        <v>3700</v>
      </c>
      <c r="N105" s="282">
        <v>44621</v>
      </c>
      <c r="O105" s="283">
        <v>44609</v>
      </c>
      <c r="P105" s="283">
        <v>44614</v>
      </c>
      <c r="Q105" s="284">
        <v>44614</v>
      </c>
      <c r="R105" s="285" t="s">
        <v>6464</v>
      </c>
      <c r="S105" s="284"/>
      <c r="T105" s="286" t="s">
        <v>623</v>
      </c>
      <c r="U105" s="135"/>
      <c r="V105" s="287" t="s">
        <v>3899</v>
      </c>
      <c r="W105" s="276" t="s">
        <v>5133</v>
      </c>
    </row>
    <row r="106" spans="1:23" s="272" customFormat="1" ht="14.5" customHeight="1" x14ac:dyDescent="0.3">
      <c r="A106" s="295" t="s">
        <v>3627</v>
      </c>
      <c r="B106" s="124">
        <v>4866897</v>
      </c>
      <c r="C106" s="277" t="s">
        <v>4785</v>
      </c>
      <c r="D106" s="288">
        <v>44537</v>
      </c>
      <c r="E106" s="279" t="s">
        <v>594</v>
      </c>
      <c r="F106" s="289">
        <v>44466</v>
      </c>
      <c r="G106" s="135" t="s">
        <v>3779</v>
      </c>
      <c r="H106" s="135" t="s">
        <v>102</v>
      </c>
      <c r="I106" s="281" t="s">
        <v>685</v>
      </c>
      <c r="J106" s="281" t="s">
        <v>18</v>
      </c>
      <c r="K106" s="281" t="s">
        <v>9005</v>
      </c>
      <c r="L106" s="135" t="s">
        <v>11</v>
      </c>
      <c r="M106" s="5" t="s">
        <v>3756</v>
      </c>
      <c r="N106" s="282">
        <v>44564</v>
      </c>
      <c r="O106" s="283">
        <v>44545</v>
      </c>
      <c r="P106" s="283">
        <v>44551</v>
      </c>
      <c r="Q106" s="284">
        <v>44553</v>
      </c>
      <c r="R106" s="285" t="s">
        <v>4685</v>
      </c>
      <c r="S106" s="284"/>
      <c r="T106" s="286" t="s">
        <v>623</v>
      </c>
      <c r="U106" s="135"/>
      <c r="V106" s="135" t="s">
        <v>3897</v>
      </c>
      <c r="W106" s="276" t="s">
        <v>5134</v>
      </c>
    </row>
    <row r="107" spans="1:23" s="272" customFormat="1" ht="14.5" customHeight="1" x14ac:dyDescent="0.3">
      <c r="A107" s="295" t="s">
        <v>3627</v>
      </c>
      <c r="B107" s="124">
        <v>4869870</v>
      </c>
      <c r="C107" s="277" t="s">
        <v>4842</v>
      </c>
      <c r="D107" s="288">
        <v>44537</v>
      </c>
      <c r="E107" s="279" t="s">
        <v>594</v>
      </c>
      <c r="F107" s="289">
        <v>44468</v>
      </c>
      <c r="G107" s="135" t="s">
        <v>3794</v>
      </c>
      <c r="H107" s="135" t="s">
        <v>32</v>
      </c>
      <c r="I107" s="281" t="s">
        <v>685</v>
      </c>
      <c r="J107" s="281" t="s">
        <v>38</v>
      </c>
      <c r="K107" s="281" t="s">
        <v>9001</v>
      </c>
      <c r="L107" s="135" t="s">
        <v>20</v>
      </c>
      <c r="M107" s="5" t="s">
        <v>3689</v>
      </c>
      <c r="N107" s="282">
        <v>44578</v>
      </c>
      <c r="O107" s="283">
        <v>44555</v>
      </c>
      <c r="P107" s="283">
        <v>44553</v>
      </c>
      <c r="Q107" s="284">
        <v>44560</v>
      </c>
      <c r="R107" s="285" t="s">
        <v>4489</v>
      </c>
      <c r="S107" s="284"/>
      <c r="T107" s="286" t="s">
        <v>623</v>
      </c>
      <c r="U107" s="135"/>
      <c r="V107" s="135" t="s">
        <v>3897</v>
      </c>
      <c r="W107" s="276" t="s">
        <v>5135</v>
      </c>
    </row>
    <row r="108" spans="1:23" s="272" customFormat="1" ht="14.5" customHeight="1" x14ac:dyDescent="0.3">
      <c r="A108" s="295" t="s">
        <v>1581</v>
      </c>
      <c r="B108" s="276" t="s">
        <v>630</v>
      </c>
      <c r="C108" s="277" t="s">
        <v>630</v>
      </c>
      <c r="D108" s="288">
        <v>44618</v>
      </c>
      <c r="E108" s="279" t="s">
        <v>630</v>
      </c>
      <c r="F108" s="289">
        <v>44470</v>
      </c>
      <c r="G108" s="135" t="s">
        <v>3808</v>
      </c>
      <c r="H108" s="135" t="s">
        <v>50</v>
      </c>
      <c r="I108" s="281" t="s">
        <v>17</v>
      </c>
      <c r="J108" s="281" t="s">
        <v>626</v>
      </c>
      <c r="K108" s="281" t="s">
        <v>9003</v>
      </c>
      <c r="L108" s="135" t="s">
        <v>52</v>
      </c>
      <c r="M108" s="5" t="s">
        <v>3809</v>
      </c>
      <c r="N108" s="282" t="s">
        <v>1253</v>
      </c>
      <c r="O108" s="283" t="s">
        <v>1253</v>
      </c>
      <c r="P108" s="283" t="s">
        <v>1253</v>
      </c>
      <c r="Q108" s="284" t="s">
        <v>1253</v>
      </c>
      <c r="R108" s="285" t="s">
        <v>6464</v>
      </c>
      <c r="S108" s="280" t="s">
        <v>1253</v>
      </c>
      <c r="T108" s="286" t="s">
        <v>605</v>
      </c>
      <c r="U108" s="135"/>
      <c r="V108" s="135"/>
      <c r="W108" s="276" t="s">
        <v>630</v>
      </c>
    </row>
    <row r="109" spans="1:23" s="272" customFormat="1" ht="14.5" customHeight="1" x14ac:dyDescent="0.3">
      <c r="A109" s="295" t="s">
        <v>1581</v>
      </c>
      <c r="B109" s="276" t="s">
        <v>630</v>
      </c>
      <c r="C109" s="277" t="s">
        <v>630</v>
      </c>
      <c r="D109" s="288">
        <v>44639</v>
      </c>
      <c r="E109" s="279" t="s">
        <v>630</v>
      </c>
      <c r="F109" s="289">
        <v>44471</v>
      </c>
      <c r="G109" s="135" t="s">
        <v>3810</v>
      </c>
      <c r="H109" s="135" t="s">
        <v>32</v>
      </c>
      <c r="I109" s="281" t="s">
        <v>685</v>
      </c>
      <c r="J109" s="281" t="s">
        <v>626</v>
      </c>
      <c r="K109" s="281" t="s">
        <v>9003</v>
      </c>
      <c r="L109" s="135" t="s">
        <v>20</v>
      </c>
      <c r="M109" s="5" t="s">
        <v>3811</v>
      </c>
      <c r="N109" s="282" t="s">
        <v>1253</v>
      </c>
      <c r="O109" s="283" t="s">
        <v>1253</v>
      </c>
      <c r="P109" s="283" t="s">
        <v>1253</v>
      </c>
      <c r="Q109" s="284" t="s">
        <v>1253</v>
      </c>
      <c r="R109" s="285" t="s">
        <v>6464</v>
      </c>
      <c r="S109" s="280" t="s">
        <v>1253</v>
      </c>
      <c r="T109" s="286" t="s">
        <v>609</v>
      </c>
      <c r="U109" s="135"/>
      <c r="V109" s="135"/>
      <c r="W109" s="276" t="s">
        <v>630</v>
      </c>
    </row>
    <row r="110" spans="1:23" s="272" customFormat="1" ht="14.5" customHeight="1" x14ac:dyDescent="0.3">
      <c r="A110" s="295" t="s">
        <v>3627</v>
      </c>
      <c r="B110" s="124">
        <v>4973494</v>
      </c>
      <c r="C110" s="277" t="s">
        <v>6479</v>
      </c>
      <c r="D110" s="288">
        <v>44630</v>
      </c>
      <c r="E110" s="279" t="s">
        <v>594</v>
      </c>
      <c r="F110" s="289">
        <v>44471</v>
      </c>
      <c r="G110" s="135" t="s">
        <v>3812</v>
      </c>
      <c r="H110" s="135" t="s">
        <v>232</v>
      </c>
      <c r="I110" s="281" t="s">
        <v>8863</v>
      </c>
      <c r="J110" s="281" t="s">
        <v>626</v>
      </c>
      <c r="K110" s="281" t="s">
        <v>9003</v>
      </c>
      <c r="L110" s="194" t="s">
        <v>52</v>
      </c>
      <c r="M110" s="5" t="s">
        <v>3813</v>
      </c>
      <c r="N110" s="282">
        <v>44637</v>
      </c>
      <c r="O110" s="283">
        <v>44631</v>
      </c>
      <c r="P110" s="283">
        <v>44630</v>
      </c>
      <c r="Q110" s="284">
        <v>44634</v>
      </c>
      <c r="R110" s="285" t="s">
        <v>6464</v>
      </c>
      <c r="S110" s="284"/>
      <c r="T110" s="286" t="s">
        <v>609</v>
      </c>
      <c r="U110" s="135"/>
      <c r="V110" s="287" t="s">
        <v>3899</v>
      </c>
      <c r="W110" s="276" t="s">
        <v>5136</v>
      </c>
    </row>
    <row r="111" spans="1:23" s="272" customFormat="1" ht="14.5" customHeight="1" x14ac:dyDescent="0.3">
      <c r="A111" s="295" t="s">
        <v>1581</v>
      </c>
      <c r="B111" s="276" t="s">
        <v>630</v>
      </c>
      <c r="C111" s="277" t="s">
        <v>630</v>
      </c>
      <c r="D111" s="288">
        <v>44604</v>
      </c>
      <c r="E111" s="279" t="s">
        <v>630</v>
      </c>
      <c r="F111" s="289">
        <v>44471</v>
      </c>
      <c r="G111" s="135" t="s">
        <v>3816</v>
      </c>
      <c r="H111" s="135" t="s">
        <v>687</v>
      </c>
      <c r="I111" s="281" t="s">
        <v>7086</v>
      </c>
      <c r="J111" s="281" t="s">
        <v>645</v>
      </c>
      <c r="K111" s="281" t="s">
        <v>9002</v>
      </c>
      <c r="L111" s="135" t="s">
        <v>20</v>
      </c>
      <c r="M111" s="5" t="s">
        <v>3817</v>
      </c>
      <c r="N111" s="282" t="s">
        <v>1253</v>
      </c>
      <c r="O111" s="283" t="s">
        <v>1253</v>
      </c>
      <c r="P111" s="283" t="s">
        <v>1253</v>
      </c>
      <c r="Q111" s="284" t="s">
        <v>1253</v>
      </c>
      <c r="R111" s="285" t="s">
        <v>4490</v>
      </c>
      <c r="S111" s="280" t="s">
        <v>1253</v>
      </c>
      <c r="T111" s="286" t="s">
        <v>623</v>
      </c>
      <c r="U111" s="135"/>
      <c r="V111" s="135"/>
      <c r="W111" s="276" t="s">
        <v>630</v>
      </c>
    </row>
    <row r="112" spans="1:23" s="272" customFormat="1" ht="14.5" customHeight="1" x14ac:dyDescent="0.3">
      <c r="A112" s="295" t="s">
        <v>3627</v>
      </c>
      <c r="B112" s="276">
        <v>4890733</v>
      </c>
      <c r="C112" s="277" t="s">
        <v>4841</v>
      </c>
      <c r="D112" s="288">
        <v>44566</v>
      </c>
      <c r="E112" s="279" t="s">
        <v>594</v>
      </c>
      <c r="F112" s="289">
        <v>44474</v>
      </c>
      <c r="G112" s="135" t="s">
        <v>3838</v>
      </c>
      <c r="H112" s="135" t="s">
        <v>64</v>
      </c>
      <c r="I112" s="281" t="s">
        <v>4644</v>
      </c>
      <c r="J112" s="281" t="s">
        <v>626</v>
      </c>
      <c r="K112" s="281" t="s">
        <v>9003</v>
      </c>
      <c r="L112" s="135" t="s">
        <v>52</v>
      </c>
      <c r="M112" s="5" t="s">
        <v>3839</v>
      </c>
      <c r="N112" s="282">
        <v>44577</v>
      </c>
      <c r="O112" s="283">
        <v>44571</v>
      </c>
      <c r="P112" s="283">
        <v>44571</v>
      </c>
      <c r="Q112" s="284">
        <v>44571</v>
      </c>
      <c r="R112" s="285" t="s">
        <v>6464</v>
      </c>
      <c r="S112" s="284"/>
      <c r="T112" s="286" t="s">
        <v>605</v>
      </c>
      <c r="U112" s="135"/>
      <c r="V112" s="135" t="s">
        <v>3897</v>
      </c>
      <c r="W112" s="276" t="s">
        <v>5137</v>
      </c>
    </row>
    <row r="113" spans="1:23" s="272" customFormat="1" ht="14.5" customHeight="1" x14ac:dyDescent="0.3">
      <c r="A113" s="295" t="s">
        <v>3627</v>
      </c>
      <c r="B113" s="135">
        <v>4885618</v>
      </c>
      <c r="C113" s="277" t="s">
        <v>4823</v>
      </c>
      <c r="D113" s="288">
        <v>44551</v>
      </c>
      <c r="E113" s="279" t="s">
        <v>594</v>
      </c>
      <c r="F113" s="289">
        <v>44475</v>
      </c>
      <c r="G113" s="135" t="s">
        <v>3836</v>
      </c>
      <c r="H113" s="135" t="s">
        <v>50</v>
      </c>
      <c r="I113" s="281" t="s">
        <v>17</v>
      </c>
      <c r="J113" s="281" t="s">
        <v>18</v>
      </c>
      <c r="K113" s="281" t="s">
        <v>9005</v>
      </c>
      <c r="L113" s="135" t="s">
        <v>11</v>
      </c>
      <c r="M113" s="5" t="s">
        <v>3837</v>
      </c>
      <c r="N113" s="282">
        <v>44570</v>
      </c>
      <c r="O113" s="283">
        <v>44557</v>
      </c>
      <c r="P113" s="283">
        <v>44557</v>
      </c>
      <c r="Q113" s="284">
        <v>44559</v>
      </c>
      <c r="R113" s="285" t="s">
        <v>4686</v>
      </c>
      <c r="S113" s="284"/>
      <c r="T113" s="286" t="s">
        <v>609</v>
      </c>
      <c r="U113" s="135"/>
      <c r="V113" s="135" t="s">
        <v>3897</v>
      </c>
      <c r="W113" s="276" t="s">
        <v>5138</v>
      </c>
    </row>
    <row r="114" spans="1:23" s="272" customFormat="1" ht="14.5" customHeight="1" x14ac:dyDescent="0.3">
      <c r="A114" s="295" t="s">
        <v>3627</v>
      </c>
      <c r="B114" s="124">
        <v>4869869</v>
      </c>
      <c r="C114" s="277" t="s">
        <v>4799</v>
      </c>
      <c r="D114" s="288">
        <v>44538</v>
      </c>
      <c r="E114" s="279" t="s">
        <v>594</v>
      </c>
      <c r="F114" s="289">
        <v>44476</v>
      </c>
      <c r="G114" s="135" t="s">
        <v>3849</v>
      </c>
      <c r="H114" s="135" t="s">
        <v>687</v>
      </c>
      <c r="I114" s="281" t="s">
        <v>7086</v>
      </c>
      <c r="J114" s="281" t="s">
        <v>626</v>
      </c>
      <c r="K114" s="281" t="s">
        <v>9003</v>
      </c>
      <c r="L114" s="135" t="s">
        <v>27</v>
      </c>
      <c r="M114" s="5" t="s">
        <v>3848</v>
      </c>
      <c r="N114" s="282">
        <v>44567</v>
      </c>
      <c r="O114" s="283">
        <v>44547</v>
      </c>
      <c r="P114" s="283">
        <v>44551</v>
      </c>
      <c r="Q114" s="284">
        <v>44552</v>
      </c>
      <c r="R114" s="285" t="s">
        <v>4687</v>
      </c>
      <c r="S114" s="284"/>
      <c r="T114" s="286" t="s">
        <v>605</v>
      </c>
      <c r="U114" s="135"/>
      <c r="V114" s="135" t="s">
        <v>3897</v>
      </c>
      <c r="W114" s="276" t="s">
        <v>5139</v>
      </c>
    </row>
    <row r="115" spans="1:23" s="272" customFormat="1" ht="14.5" customHeight="1" x14ac:dyDescent="0.3">
      <c r="A115" s="295" t="s">
        <v>3627</v>
      </c>
      <c r="B115" s="124">
        <v>4906474</v>
      </c>
      <c r="C115" s="277" t="s">
        <v>4854</v>
      </c>
      <c r="D115" s="288">
        <v>44569</v>
      </c>
      <c r="E115" s="279" t="s">
        <v>594</v>
      </c>
      <c r="F115" s="289">
        <v>44476</v>
      </c>
      <c r="G115" s="135" t="s">
        <v>3853</v>
      </c>
      <c r="H115" s="135" t="s">
        <v>232</v>
      </c>
      <c r="I115" s="281" t="s">
        <v>8863</v>
      </c>
      <c r="J115" s="281" t="s">
        <v>626</v>
      </c>
      <c r="K115" s="281" t="s">
        <v>9003</v>
      </c>
      <c r="L115" s="135" t="s">
        <v>52</v>
      </c>
      <c r="M115" s="5" t="s">
        <v>3789</v>
      </c>
      <c r="N115" s="282">
        <v>44582</v>
      </c>
      <c r="O115" s="283">
        <v>44579</v>
      </c>
      <c r="P115" s="283">
        <v>44579</v>
      </c>
      <c r="Q115" s="284">
        <v>44580</v>
      </c>
      <c r="R115" s="285" t="s">
        <v>4687</v>
      </c>
      <c r="S115" s="284"/>
      <c r="T115" s="286" t="s">
        <v>623</v>
      </c>
      <c r="U115" s="135"/>
      <c r="V115" s="135" t="s">
        <v>3897</v>
      </c>
      <c r="W115" s="276" t="s">
        <v>5140</v>
      </c>
    </row>
    <row r="116" spans="1:23" s="272" customFormat="1" ht="14.5" customHeight="1" x14ac:dyDescent="0.3">
      <c r="A116" s="295" t="s">
        <v>3627</v>
      </c>
      <c r="B116" s="124">
        <v>4977251</v>
      </c>
      <c r="C116" s="277" t="s">
        <v>6480</v>
      </c>
      <c r="D116" s="288">
        <v>44622</v>
      </c>
      <c r="E116" s="279" t="s">
        <v>594</v>
      </c>
      <c r="F116" s="289">
        <v>44476</v>
      </c>
      <c r="G116" s="135" t="s">
        <v>3851</v>
      </c>
      <c r="H116" s="135" t="s">
        <v>3367</v>
      </c>
      <c r="I116" s="281" t="s">
        <v>7086</v>
      </c>
      <c r="J116" s="281" t="s">
        <v>18</v>
      </c>
      <c r="K116" s="281" t="s">
        <v>9005</v>
      </c>
      <c r="L116" s="194" t="s">
        <v>20</v>
      </c>
      <c r="M116" s="5" t="s">
        <v>3852</v>
      </c>
      <c r="N116" s="282">
        <v>44633</v>
      </c>
      <c r="O116" s="283">
        <v>44629</v>
      </c>
      <c r="P116" s="283">
        <v>44629</v>
      </c>
      <c r="Q116" s="284">
        <v>44629</v>
      </c>
      <c r="R116" s="285" t="s">
        <v>4685</v>
      </c>
      <c r="S116" s="284"/>
      <c r="T116" s="286" t="s">
        <v>623</v>
      </c>
      <c r="U116" s="135"/>
      <c r="V116" s="287" t="s">
        <v>3899</v>
      </c>
      <c r="W116" s="276" t="s">
        <v>3909</v>
      </c>
    </row>
    <row r="117" spans="1:23" s="272" customFormat="1" ht="14.5" customHeight="1" x14ac:dyDescent="0.3">
      <c r="A117" s="295" t="s">
        <v>3627</v>
      </c>
      <c r="B117" s="135">
        <v>4961877</v>
      </c>
      <c r="C117" s="277" t="s">
        <v>6481</v>
      </c>
      <c r="D117" s="288">
        <v>44613</v>
      </c>
      <c r="E117" s="279" t="s">
        <v>594</v>
      </c>
      <c r="F117" s="289">
        <v>44476</v>
      </c>
      <c r="G117" s="135" t="s">
        <v>3845</v>
      </c>
      <c r="H117" s="135" t="s">
        <v>16</v>
      </c>
      <c r="I117" s="281" t="s">
        <v>7086</v>
      </c>
      <c r="J117" s="281" t="s">
        <v>645</v>
      </c>
      <c r="K117" s="281" t="s">
        <v>9002</v>
      </c>
      <c r="L117" s="135" t="s">
        <v>59</v>
      </c>
      <c r="M117" s="5" t="s">
        <v>3844</v>
      </c>
      <c r="N117" s="282">
        <v>44621</v>
      </c>
      <c r="O117" s="283">
        <v>44616</v>
      </c>
      <c r="P117" s="283">
        <v>44615</v>
      </c>
      <c r="Q117" s="284">
        <v>44616</v>
      </c>
      <c r="R117" s="285" t="s">
        <v>4490</v>
      </c>
      <c r="S117" s="284"/>
      <c r="T117" s="286" t="s">
        <v>609</v>
      </c>
      <c r="U117" s="135"/>
      <c r="V117" s="287" t="s">
        <v>3899</v>
      </c>
      <c r="W117" s="276" t="s">
        <v>5141</v>
      </c>
    </row>
    <row r="118" spans="1:23" s="272" customFormat="1" ht="14.5" customHeight="1" x14ac:dyDescent="0.3">
      <c r="A118" s="295" t="s">
        <v>3627</v>
      </c>
      <c r="B118" s="135">
        <v>4948339</v>
      </c>
      <c r="C118" s="277" t="s">
        <v>6482</v>
      </c>
      <c r="D118" s="288">
        <v>44609</v>
      </c>
      <c r="E118" s="279" t="s">
        <v>594</v>
      </c>
      <c r="F118" s="289">
        <v>44476</v>
      </c>
      <c r="G118" s="135" t="s">
        <v>3847</v>
      </c>
      <c r="H118" s="135" t="s">
        <v>3708</v>
      </c>
      <c r="I118" s="281" t="s">
        <v>2454</v>
      </c>
      <c r="J118" s="281" t="s">
        <v>645</v>
      </c>
      <c r="K118" s="281" t="s">
        <v>9002</v>
      </c>
      <c r="L118" s="135" t="s">
        <v>27</v>
      </c>
      <c r="M118" s="5" t="s">
        <v>3846</v>
      </c>
      <c r="N118" s="282">
        <v>44612</v>
      </c>
      <c r="O118" s="283">
        <v>44609</v>
      </c>
      <c r="P118" s="283">
        <v>44609</v>
      </c>
      <c r="Q118" s="284">
        <v>44610</v>
      </c>
      <c r="R118" s="285" t="s">
        <v>4490</v>
      </c>
      <c r="S118" s="284"/>
      <c r="T118" s="286" t="s">
        <v>605</v>
      </c>
      <c r="U118" s="135"/>
      <c r="V118" s="135" t="s">
        <v>3898</v>
      </c>
      <c r="W118" s="276" t="s">
        <v>5142</v>
      </c>
    </row>
    <row r="119" spans="1:23" s="272" customFormat="1" ht="14.5" customHeight="1" x14ac:dyDescent="0.3">
      <c r="A119" s="295" t="s">
        <v>1581</v>
      </c>
      <c r="B119" s="276" t="s">
        <v>630</v>
      </c>
      <c r="C119" s="277" t="s">
        <v>630</v>
      </c>
      <c r="D119" s="288">
        <v>44607</v>
      </c>
      <c r="E119" s="279" t="s">
        <v>630</v>
      </c>
      <c r="F119" s="289">
        <v>44477</v>
      </c>
      <c r="G119" s="135" t="s">
        <v>4947</v>
      </c>
      <c r="H119" s="135" t="s">
        <v>64</v>
      </c>
      <c r="I119" s="281" t="s">
        <v>4644</v>
      </c>
      <c r="J119" s="281" t="s">
        <v>45</v>
      </c>
      <c r="K119" s="281" t="s">
        <v>9009</v>
      </c>
      <c r="L119" s="194" t="s">
        <v>27</v>
      </c>
      <c r="M119" s="5" t="s">
        <v>3855</v>
      </c>
      <c r="N119" s="282" t="s">
        <v>1253</v>
      </c>
      <c r="O119" s="283" t="s">
        <v>1253</v>
      </c>
      <c r="P119" s="283" t="s">
        <v>1253</v>
      </c>
      <c r="Q119" s="284" t="s">
        <v>1253</v>
      </c>
      <c r="R119" s="285" t="s">
        <v>4495</v>
      </c>
      <c r="S119" s="280" t="s">
        <v>1253</v>
      </c>
      <c r="T119" s="286" t="s">
        <v>623</v>
      </c>
      <c r="U119" s="135"/>
      <c r="V119" s="135"/>
      <c r="W119" s="276" t="s">
        <v>630</v>
      </c>
    </row>
    <row r="120" spans="1:23" s="272" customFormat="1" ht="14.5" customHeight="1" x14ac:dyDescent="0.3">
      <c r="A120" s="295" t="s">
        <v>3627</v>
      </c>
      <c r="B120" s="135">
        <v>4982833</v>
      </c>
      <c r="C120" s="277" t="s">
        <v>6483</v>
      </c>
      <c r="D120" s="288">
        <v>44622</v>
      </c>
      <c r="E120" s="279" t="s">
        <v>594</v>
      </c>
      <c r="F120" s="289">
        <v>44477</v>
      </c>
      <c r="G120" s="135" t="s">
        <v>3863</v>
      </c>
      <c r="H120" s="135" t="s">
        <v>32</v>
      </c>
      <c r="I120" s="281" t="s">
        <v>685</v>
      </c>
      <c r="J120" s="281" t="s">
        <v>18</v>
      </c>
      <c r="K120" s="281" t="s">
        <v>9005</v>
      </c>
      <c r="L120" s="135" t="s">
        <v>20</v>
      </c>
      <c r="M120" s="5" t="s">
        <v>3864</v>
      </c>
      <c r="N120" s="282">
        <v>44647</v>
      </c>
      <c r="O120" s="283">
        <v>44642</v>
      </c>
      <c r="P120" s="283">
        <v>44630</v>
      </c>
      <c r="Q120" s="284" t="s">
        <v>1685</v>
      </c>
      <c r="R120" s="285" t="s">
        <v>4685</v>
      </c>
      <c r="S120" s="284"/>
      <c r="T120" s="286" t="s">
        <v>605</v>
      </c>
      <c r="U120" s="135"/>
      <c r="V120" s="287" t="s">
        <v>3899</v>
      </c>
      <c r="W120" s="276" t="s">
        <v>5143</v>
      </c>
    </row>
    <row r="121" spans="1:23" s="272" customFormat="1" ht="14.5" customHeight="1" x14ac:dyDescent="0.3">
      <c r="A121" s="295" t="s">
        <v>1581</v>
      </c>
      <c r="B121" s="276" t="s">
        <v>630</v>
      </c>
      <c r="C121" s="277" t="s">
        <v>630</v>
      </c>
      <c r="D121" s="288">
        <v>44604</v>
      </c>
      <c r="E121" s="279" t="s">
        <v>630</v>
      </c>
      <c r="F121" s="289">
        <v>44477</v>
      </c>
      <c r="G121" s="135" t="s">
        <v>3865</v>
      </c>
      <c r="H121" s="135" t="s">
        <v>725</v>
      </c>
      <c r="I121" s="281" t="s">
        <v>2454</v>
      </c>
      <c r="J121" s="281" t="s">
        <v>160</v>
      </c>
      <c r="K121" s="281"/>
      <c r="L121" s="135" t="s">
        <v>20</v>
      </c>
      <c r="M121" s="5" t="s">
        <v>4288</v>
      </c>
      <c r="N121" s="282" t="s">
        <v>1253</v>
      </c>
      <c r="O121" s="283" t="s">
        <v>1253</v>
      </c>
      <c r="P121" s="283" t="s">
        <v>1253</v>
      </c>
      <c r="Q121" s="284" t="s">
        <v>1253</v>
      </c>
      <c r="R121" s="285" t="s">
        <v>4493</v>
      </c>
      <c r="S121" s="280" t="s">
        <v>1253</v>
      </c>
      <c r="T121" s="286" t="s">
        <v>609</v>
      </c>
      <c r="U121" s="135"/>
      <c r="V121" s="135"/>
      <c r="W121" s="276" t="s">
        <v>630</v>
      </c>
    </row>
    <row r="122" spans="1:23" s="272" customFormat="1" ht="14.5" customHeight="1" x14ac:dyDescent="0.3">
      <c r="A122" s="295" t="s">
        <v>3627</v>
      </c>
      <c r="B122" s="135">
        <v>5025840</v>
      </c>
      <c r="C122" s="277" t="s">
        <v>6484</v>
      </c>
      <c r="D122" s="288">
        <v>44666</v>
      </c>
      <c r="E122" s="279" t="s">
        <v>594</v>
      </c>
      <c r="F122" s="289">
        <v>44478</v>
      </c>
      <c r="G122" s="135" t="s">
        <v>3869</v>
      </c>
      <c r="H122" s="135" t="s">
        <v>82</v>
      </c>
      <c r="I122" s="281" t="s">
        <v>4644</v>
      </c>
      <c r="J122" s="281" t="s">
        <v>8377</v>
      </c>
      <c r="K122" s="281" t="s">
        <v>9004</v>
      </c>
      <c r="L122" s="135" t="s">
        <v>40</v>
      </c>
      <c r="M122" s="5" t="s">
        <v>3870</v>
      </c>
      <c r="N122" s="282">
        <v>44675</v>
      </c>
      <c r="O122" s="283">
        <v>44669</v>
      </c>
      <c r="P122" s="283">
        <v>44669</v>
      </c>
      <c r="Q122" s="284">
        <v>44669</v>
      </c>
      <c r="R122" s="285" t="s">
        <v>4485</v>
      </c>
      <c r="S122" s="284"/>
      <c r="T122" s="286" t="s">
        <v>605</v>
      </c>
      <c r="U122" s="135"/>
      <c r="V122" s="135" t="s">
        <v>5568</v>
      </c>
      <c r="W122" s="276" t="s">
        <v>5145</v>
      </c>
    </row>
    <row r="123" spans="1:23" s="272" customFormat="1" ht="14.5" customHeight="1" x14ac:dyDescent="0.3">
      <c r="A123" s="295" t="s">
        <v>3627</v>
      </c>
      <c r="B123" s="135">
        <v>4948341</v>
      </c>
      <c r="C123" s="277" t="s">
        <v>6485</v>
      </c>
      <c r="D123" s="288">
        <v>44597</v>
      </c>
      <c r="E123" s="279" t="s">
        <v>594</v>
      </c>
      <c r="F123" s="289">
        <v>44478</v>
      </c>
      <c r="G123" s="135" t="s">
        <v>3871</v>
      </c>
      <c r="H123" s="135" t="s">
        <v>102</v>
      </c>
      <c r="I123" s="281" t="s">
        <v>685</v>
      </c>
      <c r="J123" s="281" t="s">
        <v>626</v>
      </c>
      <c r="K123" s="281" t="s">
        <v>9003</v>
      </c>
      <c r="L123" s="135" t="s">
        <v>52</v>
      </c>
      <c r="M123" s="5" t="s">
        <v>3872</v>
      </c>
      <c r="N123" s="282">
        <v>44609</v>
      </c>
      <c r="O123" s="283">
        <v>44604</v>
      </c>
      <c r="P123" s="283">
        <v>44603</v>
      </c>
      <c r="Q123" s="284">
        <v>44606</v>
      </c>
      <c r="R123" s="285" t="s">
        <v>4687</v>
      </c>
      <c r="S123" s="284"/>
      <c r="T123" s="286" t="s">
        <v>605</v>
      </c>
      <c r="U123" s="135"/>
      <c r="V123" s="135" t="s">
        <v>3898</v>
      </c>
      <c r="W123" s="276" t="s">
        <v>5146</v>
      </c>
    </row>
    <row r="124" spans="1:23" s="272" customFormat="1" ht="14.5" customHeight="1" x14ac:dyDescent="0.3">
      <c r="A124" s="295" t="s">
        <v>3627</v>
      </c>
      <c r="B124" s="124">
        <v>5013990</v>
      </c>
      <c r="C124" s="277" t="s">
        <v>6486</v>
      </c>
      <c r="D124" s="288">
        <v>44641</v>
      </c>
      <c r="E124" s="279" t="s">
        <v>594</v>
      </c>
      <c r="F124" s="289">
        <v>44478</v>
      </c>
      <c r="G124" s="135" t="s">
        <v>3873</v>
      </c>
      <c r="H124" s="135" t="s">
        <v>137</v>
      </c>
      <c r="I124" s="281" t="s">
        <v>17</v>
      </c>
      <c r="J124" s="281" t="s">
        <v>626</v>
      </c>
      <c r="K124" s="281" t="s">
        <v>9003</v>
      </c>
      <c r="L124" s="135" t="s">
        <v>20</v>
      </c>
      <c r="M124" s="5" t="s">
        <v>3874</v>
      </c>
      <c r="N124" s="282">
        <v>44658</v>
      </c>
      <c r="O124" s="283">
        <v>44642</v>
      </c>
      <c r="P124" s="283">
        <v>44641</v>
      </c>
      <c r="Q124" s="284">
        <v>44650</v>
      </c>
      <c r="R124" s="285" t="s">
        <v>6464</v>
      </c>
      <c r="S124" s="284"/>
      <c r="T124" s="286" t="s">
        <v>609</v>
      </c>
      <c r="U124" s="135"/>
      <c r="V124" s="135" t="s">
        <v>5568</v>
      </c>
      <c r="W124" s="276" t="s">
        <v>5147</v>
      </c>
    </row>
    <row r="125" spans="1:23" s="272" customFormat="1" ht="14.5" customHeight="1" x14ac:dyDescent="0.3">
      <c r="A125" s="295" t="s">
        <v>3627</v>
      </c>
      <c r="B125" s="124">
        <v>4937195</v>
      </c>
      <c r="C125" s="277" t="s">
        <v>6487</v>
      </c>
      <c r="D125" s="288">
        <v>44604</v>
      </c>
      <c r="E125" s="279" t="s">
        <v>594</v>
      </c>
      <c r="F125" s="289">
        <v>44480</v>
      </c>
      <c r="G125" s="135" t="s">
        <v>3882</v>
      </c>
      <c r="H125" s="135" t="s">
        <v>50</v>
      </c>
      <c r="I125" s="281" t="s">
        <v>17</v>
      </c>
      <c r="J125" s="281" t="s">
        <v>645</v>
      </c>
      <c r="K125" s="281" t="s">
        <v>9002</v>
      </c>
      <c r="L125" s="135" t="s">
        <v>20</v>
      </c>
      <c r="M125" s="5" t="s">
        <v>3883</v>
      </c>
      <c r="N125" s="282">
        <v>44611</v>
      </c>
      <c r="O125" s="283">
        <v>44604</v>
      </c>
      <c r="P125" s="283">
        <v>44608</v>
      </c>
      <c r="Q125" s="284">
        <v>44607</v>
      </c>
      <c r="R125" s="285" t="s">
        <v>4490</v>
      </c>
      <c r="S125" s="284"/>
      <c r="T125" s="286" t="s">
        <v>609</v>
      </c>
      <c r="U125" s="135"/>
      <c r="V125" s="135" t="s">
        <v>3898</v>
      </c>
      <c r="W125" s="276" t="s">
        <v>5148</v>
      </c>
    </row>
    <row r="126" spans="1:23" s="272" customFormat="1" ht="14.5" customHeight="1" x14ac:dyDescent="0.3">
      <c r="A126" s="295" t="s">
        <v>1581</v>
      </c>
      <c r="B126" s="276" t="s">
        <v>630</v>
      </c>
      <c r="C126" s="277" t="s">
        <v>630</v>
      </c>
      <c r="D126" s="288">
        <v>44686</v>
      </c>
      <c r="E126" s="279" t="s">
        <v>630</v>
      </c>
      <c r="F126" s="289">
        <v>44480</v>
      </c>
      <c r="G126" s="194" t="s">
        <v>7882</v>
      </c>
      <c r="H126" s="135" t="s">
        <v>137</v>
      </c>
      <c r="I126" s="281" t="s">
        <v>17</v>
      </c>
      <c r="J126" s="281" t="s">
        <v>626</v>
      </c>
      <c r="K126" s="281" t="s">
        <v>9003</v>
      </c>
      <c r="L126" s="135" t="s">
        <v>20</v>
      </c>
      <c r="M126" s="5" t="s">
        <v>3884</v>
      </c>
      <c r="N126" s="282" t="s">
        <v>1253</v>
      </c>
      <c r="O126" s="283" t="s">
        <v>1253</v>
      </c>
      <c r="P126" s="283" t="s">
        <v>1253</v>
      </c>
      <c r="Q126" s="284" t="s">
        <v>1253</v>
      </c>
      <c r="R126" s="285" t="s">
        <v>6464</v>
      </c>
      <c r="S126" s="280" t="s">
        <v>1253</v>
      </c>
      <c r="T126" s="286" t="s">
        <v>605</v>
      </c>
      <c r="U126" s="287"/>
      <c r="V126" s="135"/>
      <c r="W126" s="276" t="s">
        <v>630</v>
      </c>
    </row>
    <row r="127" spans="1:23" s="272" customFormat="1" ht="14.5" customHeight="1" x14ac:dyDescent="0.3">
      <c r="A127" s="295" t="s">
        <v>3627</v>
      </c>
      <c r="B127" s="135">
        <v>5001561</v>
      </c>
      <c r="C127" s="277" t="s">
        <v>6488</v>
      </c>
      <c r="D127" s="288">
        <v>44630</v>
      </c>
      <c r="E127" s="279" t="s">
        <v>594</v>
      </c>
      <c r="F127" s="289">
        <v>44480</v>
      </c>
      <c r="G127" s="135" t="s">
        <v>3886</v>
      </c>
      <c r="H127" s="135" t="s">
        <v>57</v>
      </c>
      <c r="I127" s="281" t="s">
        <v>8538</v>
      </c>
      <c r="J127" s="281" t="s">
        <v>626</v>
      </c>
      <c r="K127" s="281" t="s">
        <v>9003</v>
      </c>
      <c r="L127" s="135" t="s">
        <v>27</v>
      </c>
      <c r="M127" s="5" t="s">
        <v>3840</v>
      </c>
      <c r="N127" s="282">
        <v>44653</v>
      </c>
      <c r="O127" s="283">
        <v>44637</v>
      </c>
      <c r="P127" s="283">
        <v>44632</v>
      </c>
      <c r="Q127" s="284">
        <v>44638</v>
      </c>
      <c r="R127" s="285" t="s">
        <v>4687</v>
      </c>
      <c r="S127" s="284"/>
      <c r="T127" s="286" t="s">
        <v>623</v>
      </c>
      <c r="U127" s="135"/>
      <c r="V127" s="135" t="s">
        <v>5568</v>
      </c>
      <c r="W127" s="276" t="s">
        <v>5149</v>
      </c>
    </row>
    <row r="128" spans="1:23" s="272" customFormat="1" ht="14.5" customHeight="1" x14ac:dyDescent="0.3">
      <c r="A128" s="295" t="s">
        <v>3627</v>
      </c>
      <c r="B128" s="135">
        <v>4998408</v>
      </c>
      <c r="C128" s="277" t="s">
        <v>6489</v>
      </c>
      <c r="D128" s="288">
        <v>44637</v>
      </c>
      <c r="E128" s="279" t="s">
        <v>594</v>
      </c>
      <c r="F128" s="289">
        <v>44481</v>
      </c>
      <c r="G128" s="135" t="s">
        <v>3912</v>
      </c>
      <c r="H128" s="135" t="s">
        <v>137</v>
      </c>
      <c r="I128" s="281" t="s">
        <v>17</v>
      </c>
      <c r="J128" s="281" t="s">
        <v>626</v>
      </c>
      <c r="K128" s="281" t="s">
        <v>9003</v>
      </c>
      <c r="L128" s="135" t="s">
        <v>20</v>
      </c>
      <c r="M128" s="5" t="s">
        <v>3911</v>
      </c>
      <c r="N128" s="282">
        <v>44653</v>
      </c>
      <c r="O128" s="283">
        <v>44637</v>
      </c>
      <c r="P128" s="283">
        <v>44637</v>
      </c>
      <c r="Q128" s="284">
        <v>44642</v>
      </c>
      <c r="R128" s="285" t="s">
        <v>6464</v>
      </c>
      <c r="S128" s="284"/>
      <c r="T128" s="286" t="s">
        <v>623</v>
      </c>
      <c r="U128" s="135"/>
      <c r="V128" s="135" t="s">
        <v>5568</v>
      </c>
      <c r="W128" s="276" t="s">
        <v>5150</v>
      </c>
    </row>
    <row r="129" spans="1:23" s="272" customFormat="1" ht="14.5" customHeight="1" x14ac:dyDescent="0.3">
      <c r="A129" s="295" t="s">
        <v>3627</v>
      </c>
      <c r="B129" s="135">
        <v>4890726</v>
      </c>
      <c r="C129" s="277" t="s">
        <v>4834</v>
      </c>
      <c r="D129" s="288">
        <v>44530</v>
      </c>
      <c r="E129" s="279" t="s">
        <v>594</v>
      </c>
      <c r="F129" s="289">
        <v>44482</v>
      </c>
      <c r="G129" s="194" t="s">
        <v>7883</v>
      </c>
      <c r="H129" s="135" t="s">
        <v>92</v>
      </c>
      <c r="I129" s="281" t="s">
        <v>2454</v>
      </c>
      <c r="J129" s="281" t="s">
        <v>18</v>
      </c>
      <c r="K129" s="281" t="s">
        <v>9005</v>
      </c>
      <c r="L129" s="194" t="s">
        <v>20</v>
      </c>
      <c r="M129" s="5" t="s">
        <v>3918</v>
      </c>
      <c r="N129" s="282">
        <v>44574</v>
      </c>
      <c r="O129" s="283">
        <v>44574</v>
      </c>
      <c r="P129" s="283">
        <v>44574</v>
      </c>
      <c r="Q129" s="284">
        <v>44574</v>
      </c>
      <c r="R129" s="285" t="s">
        <v>4686</v>
      </c>
      <c r="S129" s="284"/>
      <c r="T129" s="286" t="s">
        <v>609</v>
      </c>
      <c r="U129" s="135"/>
      <c r="V129" s="135" t="s">
        <v>3897</v>
      </c>
      <c r="W129" s="276" t="s">
        <v>5151</v>
      </c>
    </row>
    <row r="130" spans="1:23" s="272" customFormat="1" ht="14.5" customHeight="1" x14ac:dyDescent="0.3">
      <c r="A130" s="295" t="s">
        <v>3627</v>
      </c>
      <c r="B130" s="135">
        <v>4904816</v>
      </c>
      <c r="C130" s="277" t="s">
        <v>4862</v>
      </c>
      <c r="D130" s="288">
        <v>44568</v>
      </c>
      <c r="E130" s="279" t="s">
        <v>594</v>
      </c>
      <c r="F130" s="289">
        <v>44484</v>
      </c>
      <c r="G130" s="135" t="s">
        <v>3931</v>
      </c>
      <c r="H130" s="135" t="s">
        <v>50</v>
      </c>
      <c r="I130" s="281" t="s">
        <v>17</v>
      </c>
      <c r="J130" s="281" t="s">
        <v>38</v>
      </c>
      <c r="K130" s="281" t="s">
        <v>9001</v>
      </c>
      <c r="L130" s="135" t="s">
        <v>87</v>
      </c>
      <c r="M130" s="5" t="s">
        <v>3876</v>
      </c>
      <c r="N130" s="282">
        <v>44584</v>
      </c>
      <c r="O130" s="283">
        <v>44575</v>
      </c>
      <c r="P130" s="283">
        <v>44576</v>
      </c>
      <c r="Q130" s="284">
        <v>44576</v>
      </c>
      <c r="R130" s="285" t="s">
        <v>4489</v>
      </c>
      <c r="S130" s="284"/>
      <c r="T130" s="286" t="s">
        <v>623</v>
      </c>
      <c r="U130" s="135"/>
      <c r="V130" s="135" t="s">
        <v>3897</v>
      </c>
      <c r="W130" s="276" t="s">
        <v>5152</v>
      </c>
    </row>
    <row r="131" spans="1:23" s="272" customFormat="1" ht="14.5" customHeight="1" x14ac:dyDescent="0.3">
      <c r="A131" s="295" t="s">
        <v>3627</v>
      </c>
      <c r="B131" s="136">
        <v>5008924</v>
      </c>
      <c r="C131" s="277" t="s">
        <v>6490</v>
      </c>
      <c r="D131" s="288">
        <v>44638</v>
      </c>
      <c r="E131" s="279" t="s">
        <v>594</v>
      </c>
      <c r="F131" s="289">
        <v>44484</v>
      </c>
      <c r="G131" s="135" t="s">
        <v>3923</v>
      </c>
      <c r="H131" s="135" t="s">
        <v>175</v>
      </c>
      <c r="I131" s="281" t="s">
        <v>8863</v>
      </c>
      <c r="J131" s="281" t="s">
        <v>626</v>
      </c>
      <c r="K131" s="281" t="s">
        <v>9003</v>
      </c>
      <c r="L131" s="135" t="s">
        <v>87</v>
      </c>
      <c r="M131" s="5" t="s">
        <v>3924</v>
      </c>
      <c r="N131" s="282">
        <v>44648</v>
      </c>
      <c r="O131" s="283">
        <v>44645</v>
      </c>
      <c r="P131" s="283">
        <v>44641</v>
      </c>
      <c r="Q131" s="284">
        <v>44645</v>
      </c>
      <c r="R131" s="285" t="s">
        <v>6464</v>
      </c>
      <c r="S131" s="284"/>
      <c r="T131" s="286" t="s">
        <v>623</v>
      </c>
      <c r="U131" s="135"/>
      <c r="V131" s="287" t="s">
        <v>3899</v>
      </c>
      <c r="W131" s="276" t="s">
        <v>5153</v>
      </c>
    </row>
    <row r="132" spans="1:23" s="272" customFormat="1" ht="14.5" customHeight="1" x14ac:dyDescent="0.3">
      <c r="A132" s="295" t="s">
        <v>1581</v>
      </c>
      <c r="B132" s="276" t="s">
        <v>630</v>
      </c>
      <c r="C132" s="277" t="s">
        <v>630</v>
      </c>
      <c r="D132" s="288">
        <v>44604</v>
      </c>
      <c r="E132" s="279" t="s">
        <v>630</v>
      </c>
      <c r="F132" s="289">
        <v>44484</v>
      </c>
      <c r="G132" s="135" t="s">
        <v>3925</v>
      </c>
      <c r="H132" s="135" t="s">
        <v>3708</v>
      </c>
      <c r="I132" s="281" t="s">
        <v>2454</v>
      </c>
      <c r="J132" s="281" t="s">
        <v>18</v>
      </c>
      <c r="K132" s="281" t="s">
        <v>9005</v>
      </c>
      <c r="L132" s="135" t="s">
        <v>20</v>
      </c>
      <c r="M132" s="5" t="s">
        <v>3926</v>
      </c>
      <c r="N132" s="282" t="s">
        <v>1253</v>
      </c>
      <c r="O132" s="283" t="s">
        <v>1253</v>
      </c>
      <c r="P132" s="283" t="s">
        <v>1253</v>
      </c>
      <c r="Q132" s="284" t="s">
        <v>1253</v>
      </c>
      <c r="R132" s="285" t="s">
        <v>4685</v>
      </c>
      <c r="S132" s="280" t="s">
        <v>1253</v>
      </c>
      <c r="T132" s="286" t="s">
        <v>623</v>
      </c>
      <c r="U132" s="135"/>
      <c r="V132" s="135"/>
      <c r="W132" s="276" t="s">
        <v>630</v>
      </c>
    </row>
    <row r="133" spans="1:23" s="272" customFormat="1" ht="14.5" customHeight="1" x14ac:dyDescent="0.3">
      <c r="A133" s="295" t="s">
        <v>3627</v>
      </c>
      <c r="B133" s="135">
        <v>4998409</v>
      </c>
      <c r="C133" s="277" t="s">
        <v>6491</v>
      </c>
      <c r="D133" s="288">
        <v>44630</v>
      </c>
      <c r="E133" s="279" t="s">
        <v>594</v>
      </c>
      <c r="F133" s="289">
        <v>44484</v>
      </c>
      <c r="G133" s="135" t="s">
        <v>3927</v>
      </c>
      <c r="H133" s="194" t="s">
        <v>16</v>
      </c>
      <c r="I133" s="281" t="s">
        <v>7086</v>
      </c>
      <c r="J133" s="281" t="s">
        <v>626</v>
      </c>
      <c r="K133" s="281" t="s">
        <v>9003</v>
      </c>
      <c r="L133" s="135" t="s">
        <v>27</v>
      </c>
      <c r="M133" s="5" t="s">
        <v>3928</v>
      </c>
      <c r="N133" s="282">
        <v>44653</v>
      </c>
      <c r="O133" s="283">
        <v>44642</v>
      </c>
      <c r="P133" s="283">
        <v>44642</v>
      </c>
      <c r="Q133" s="284">
        <v>44642</v>
      </c>
      <c r="R133" s="285" t="s">
        <v>6464</v>
      </c>
      <c r="S133" s="284"/>
      <c r="T133" s="286" t="s">
        <v>623</v>
      </c>
      <c r="U133" s="135"/>
      <c r="V133" s="135" t="s">
        <v>5568</v>
      </c>
      <c r="W133" s="276" t="s">
        <v>5154</v>
      </c>
    </row>
    <row r="134" spans="1:23" s="272" customFormat="1" ht="14.5" customHeight="1" x14ac:dyDescent="0.3">
      <c r="A134" s="295" t="s">
        <v>1581</v>
      </c>
      <c r="B134" s="276" t="s">
        <v>630</v>
      </c>
      <c r="C134" s="277" t="s">
        <v>630</v>
      </c>
      <c r="D134" s="288">
        <v>44604</v>
      </c>
      <c r="E134" s="279" t="s">
        <v>630</v>
      </c>
      <c r="F134" s="289">
        <v>44484</v>
      </c>
      <c r="G134" s="135" t="s">
        <v>3929</v>
      </c>
      <c r="H134" s="135" t="s">
        <v>50</v>
      </c>
      <c r="I134" s="281" t="s">
        <v>17</v>
      </c>
      <c r="J134" s="281" t="s">
        <v>45</v>
      </c>
      <c r="K134" s="281" t="s">
        <v>9009</v>
      </c>
      <c r="L134" s="194" t="s">
        <v>27</v>
      </c>
      <c r="M134" s="5" t="s">
        <v>3841</v>
      </c>
      <c r="N134" s="282" t="s">
        <v>1253</v>
      </c>
      <c r="O134" s="283" t="s">
        <v>1253</v>
      </c>
      <c r="P134" s="283" t="s">
        <v>1253</v>
      </c>
      <c r="Q134" s="284" t="s">
        <v>1253</v>
      </c>
      <c r="R134" s="285" t="s">
        <v>4482</v>
      </c>
      <c r="S134" s="280" t="s">
        <v>1253</v>
      </c>
      <c r="T134" s="286" t="s">
        <v>605</v>
      </c>
      <c r="U134" s="135"/>
      <c r="V134" s="135"/>
      <c r="W134" s="276" t="s">
        <v>630</v>
      </c>
    </row>
    <row r="135" spans="1:23" s="272" customFormat="1" ht="14.5" customHeight="1" x14ac:dyDescent="0.3">
      <c r="A135" s="295" t="s">
        <v>3627</v>
      </c>
      <c r="B135" s="277">
        <v>4939893</v>
      </c>
      <c r="C135" s="277" t="s">
        <v>6492</v>
      </c>
      <c r="D135" s="288">
        <v>44610</v>
      </c>
      <c r="E135" s="279" t="s">
        <v>594</v>
      </c>
      <c r="F135" s="289">
        <v>44484</v>
      </c>
      <c r="G135" s="135" t="s">
        <v>3930</v>
      </c>
      <c r="H135" s="135" t="s">
        <v>687</v>
      </c>
      <c r="I135" s="281" t="s">
        <v>7086</v>
      </c>
      <c r="J135" s="281" t="s">
        <v>645</v>
      </c>
      <c r="K135" s="281" t="s">
        <v>9002</v>
      </c>
      <c r="L135" s="135" t="s">
        <v>20</v>
      </c>
      <c r="M135" s="5" t="s">
        <v>3842</v>
      </c>
      <c r="N135" s="282">
        <v>44616</v>
      </c>
      <c r="O135" s="283">
        <v>44611</v>
      </c>
      <c r="P135" s="283">
        <v>44615</v>
      </c>
      <c r="Q135" s="284">
        <v>44615</v>
      </c>
      <c r="R135" s="285" t="s">
        <v>4490</v>
      </c>
      <c r="S135" s="284"/>
      <c r="T135" s="286" t="s">
        <v>623</v>
      </c>
      <c r="U135" s="135"/>
      <c r="V135" s="135" t="s">
        <v>3898</v>
      </c>
      <c r="W135" s="276" t="s">
        <v>5155</v>
      </c>
    </row>
    <row r="136" spans="1:23" s="272" customFormat="1" ht="14.5" customHeight="1" x14ac:dyDescent="0.3">
      <c r="A136" s="295" t="s">
        <v>3627</v>
      </c>
      <c r="B136" s="277">
        <v>4948340</v>
      </c>
      <c r="C136" s="277" t="s">
        <v>6493</v>
      </c>
      <c r="D136" s="288">
        <v>44609</v>
      </c>
      <c r="E136" s="279" t="s">
        <v>594</v>
      </c>
      <c r="F136" s="289">
        <v>44484</v>
      </c>
      <c r="G136" s="135" t="s">
        <v>3932</v>
      </c>
      <c r="H136" s="135" t="s">
        <v>232</v>
      </c>
      <c r="I136" s="281" t="s">
        <v>8863</v>
      </c>
      <c r="J136" s="281" t="s">
        <v>645</v>
      </c>
      <c r="K136" s="281" t="s">
        <v>9002</v>
      </c>
      <c r="L136" s="135" t="s">
        <v>27</v>
      </c>
      <c r="M136" s="5" t="s">
        <v>3887</v>
      </c>
      <c r="N136" s="282">
        <v>44617</v>
      </c>
      <c r="O136" s="283">
        <v>44609</v>
      </c>
      <c r="P136" s="283">
        <v>44609</v>
      </c>
      <c r="Q136" s="284">
        <v>44613</v>
      </c>
      <c r="R136" s="285" t="s">
        <v>4490</v>
      </c>
      <c r="S136" s="284"/>
      <c r="T136" s="286" t="s">
        <v>623</v>
      </c>
      <c r="U136" s="135"/>
      <c r="V136" s="135" t="s">
        <v>3898</v>
      </c>
      <c r="W136" s="276" t="s">
        <v>5156</v>
      </c>
    </row>
    <row r="137" spans="1:23" s="272" customFormat="1" ht="14.5" customHeight="1" x14ac:dyDescent="0.3">
      <c r="A137" s="295" t="s">
        <v>3627</v>
      </c>
      <c r="B137" s="124">
        <v>4988268</v>
      </c>
      <c r="C137" s="277" t="s">
        <v>6494</v>
      </c>
      <c r="D137" s="288">
        <v>44630</v>
      </c>
      <c r="E137" s="279" t="s">
        <v>594</v>
      </c>
      <c r="F137" s="289">
        <v>44484</v>
      </c>
      <c r="G137" s="194" t="s">
        <v>7884</v>
      </c>
      <c r="H137" s="135" t="s">
        <v>50</v>
      </c>
      <c r="I137" s="281" t="s">
        <v>17</v>
      </c>
      <c r="J137" s="281" t="s">
        <v>645</v>
      </c>
      <c r="K137" s="281" t="s">
        <v>9002</v>
      </c>
      <c r="L137" s="194" t="s">
        <v>20</v>
      </c>
      <c r="M137" s="5" t="s">
        <v>3933</v>
      </c>
      <c r="N137" s="282">
        <v>44653</v>
      </c>
      <c r="O137" s="283">
        <v>44635</v>
      </c>
      <c r="P137" s="283">
        <v>44630</v>
      </c>
      <c r="Q137" s="284">
        <v>44636</v>
      </c>
      <c r="R137" s="285" t="s">
        <v>4490</v>
      </c>
      <c r="S137" s="284"/>
      <c r="T137" s="286" t="s">
        <v>609</v>
      </c>
      <c r="U137" s="135"/>
      <c r="V137" s="135" t="s">
        <v>5568</v>
      </c>
      <c r="W137" s="276" t="s">
        <v>5157</v>
      </c>
    </row>
    <row r="138" spans="1:23" s="272" customFormat="1" ht="14.5" customHeight="1" x14ac:dyDescent="0.3">
      <c r="A138" s="295" t="s">
        <v>1581</v>
      </c>
      <c r="B138" s="276" t="s">
        <v>630</v>
      </c>
      <c r="C138" s="277" t="s">
        <v>630</v>
      </c>
      <c r="D138" s="288">
        <v>44623</v>
      </c>
      <c r="E138" s="279" t="s">
        <v>630</v>
      </c>
      <c r="F138" s="289">
        <v>44484</v>
      </c>
      <c r="G138" s="135" t="s">
        <v>4656</v>
      </c>
      <c r="H138" s="135" t="s">
        <v>686</v>
      </c>
      <c r="I138" s="281" t="s">
        <v>8862</v>
      </c>
      <c r="J138" s="281" t="s">
        <v>18</v>
      </c>
      <c r="K138" s="281" t="s">
        <v>9005</v>
      </c>
      <c r="L138" s="135" t="s">
        <v>11</v>
      </c>
      <c r="M138" s="5" t="s">
        <v>3935</v>
      </c>
      <c r="N138" s="282" t="s">
        <v>1253</v>
      </c>
      <c r="O138" s="283" t="s">
        <v>1253</v>
      </c>
      <c r="P138" s="283" t="s">
        <v>1253</v>
      </c>
      <c r="Q138" s="284" t="s">
        <v>1253</v>
      </c>
      <c r="R138" s="285" t="s">
        <v>4685</v>
      </c>
      <c r="S138" s="280" t="s">
        <v>1253</v>
      </c>
      <c r="T138" s="286" t="s">
        <v>609</v>
      </c>
      <c r="U138" s="135"/>
      <c r="V138" s="135"/>
      <c r="W138" s="276" t="s">
        <v>630</v>
      </c>
    </row>
    <row r="139" spans="1:23" s="272" customFormat="1" ht="14.5" customHeight="1" x14ac:dyDescent="0.3">
      <c r="A139" s="295" t="s">
        <v>3627</v>
      </c>
      <c r="B139" s="135">
        <v>5073355</v>
      </c>
      <c r="C139" s="277" t="s">
        <v>6495</v>
      </c>
      <c r="D139" s="288">
        <v>44678</v>
      </c>
      <c r="E139" s="279" t="s">
        <v>594</v>
      </c>
      <c r="F139" s="289">
        <v>44484</v>
      </c>
      <c r="G139" s="135" t="s">
        <v>3936</v>
      </c>
      <c r="H139" s="135" t="s">
        <v>37</v>
      </c>
      <c r="I139" s="281" t="s">
        <v>685</v>
      </c>
      <c r="J139" s="281" t="s">
        <v>626</v>
      </c>
      <c r="K139" s="281" t="s">
        <v>9003</v>
      </c>
      <c r="L139" s="135" t="s">
        <v>52</v>
      </c>
      <c r="M139" s="5" t="s">
        <v>3937</v>
      </c>
      <c r="N139" s="282">
        <v>44693</v>
      </c>
      <c r="O139" s="283">
        <v>44689</v>
      </c>
      <c r="P139" s="283">
        <v>44687</v>
      </c>
      <c r="Q139" s="284">
        <v>44690</v>
      </c>
      <c r="R139" s="285" t="s">
        <v>4687</v>
      </c>
      <c r="S139" s="284"/>
      <c r="T139" s="286" t="s">
        <v>623</v>
      </c>
      <c r="U139" s="135"/>
      <c r="V139" s="135" t="s">
        <v>2821</v>
      </c>
      <c r="W139" s="276" t="s">
        <v>5158</v>
      </c>
    </row>
    <row r="140" spans="1:23" s="272" customFormat="1" ht="14.5" customHeight="1" x14ac:dyDescent="0.3">
      <c r="A140" s="295" t="s">
        <v>3627</v>
      </c>
      <c r="B140" s="124">
        <v>5001369</v>
      </c>
      <c r="C140" s="277" t="s">
        <v>6496</v>
      </c>
      <c r="D140" s="288">
        <v>44641</v>
      </c>
      <c r="E140" s="279" t="s">
        <v>594</v>
      </c>
      <c r="F140" s="289">
        <v>44484</v>
      </c>
      <c r="G140" s="135" t="s">
        <v>3938</v>
      </c>
      <c r="H140" s="135" t="s">
        <v>175</v>
      </c>
      <c r="I140" s="281" t="s">
        <v>8863</v>
      </c>
      <c r="J140" s="281" t="s">
        <v>645</v>
      </c>
      <c r="K140" s="281" t="s">
        <v>9002</v>
      </c>
      <c r="L140" s="135" t="s">
        <v>20</v>
      </c>
      <c r="M140" s="5" t="s">
        <v>3939</v>
      </c>
      <c r="N140" s="282">
        <v>44653</v>
      </c>
      <c r="O140" s="283">
        <v>44642</v>
      </c>
      <c r="P140" s="283">
        <v>44641</v>
      </c>
      <c r="Q140" s="284">
        <v>44650</v>
      </c>
      <c r="R140" s="285" t="s">
        <v>4490</v>
      </c>
      <c r="S140" s="284"/>
      <c r="T140" s="286" t="s">
        <v>609</v>
      </c>
      <c r="U140" s="135"/>
      <c r="V140" s="135" t="s">
        <v>5568</v>
      </c>
      <c r="W140" s="276" t="s">
        <v>5159</v>
      </c>
    </row>
    <row r="141" spans="1:23" s="272" customFormat="1" ht="14.5" customHeight="1" x14ac:dyDescent="0.3">
      <c r="A141" s="295" t="s">
        <v>3627</v>
      </c>
      <c r="B141" s="124">
        <v>4872964</v>
      </c>
      <c r="C141" s="277" t="s">
        <v>4818</v>
      </c>
      <c r="D141" s="288">
        <v>44538</v>
      </c>
      <c r="E141" s="279" t="s">
        <v>594</v>
      </c>
      <c r="F141" s="289">
        <v>44485</v>
      </c>
      <c r="G141" s="135" t="s">
        <v>3949</v>
      </c>
      <c r="H141" s="135" t="s">
        <v>102</v>
      </c>
      <c r="I141" s="281" t="s">
        <v>685</v>
      </c>
      <c r="J141" s="281" t="s">
        <v>38</v>
      </c>
      <c r="K141" s="281" t="s">
        <v>9001</v>
      </c>
      <c r="L141" s="135" t="s">
        <v>40</v>
      </c>
      <c r="M141" s="5" t="s">
        <v>3950</v>
      </c>
      <c r="N141" s="282">
        <v>44569</v>
      </c>
      <c r="O141" s="283">
        <v>44558</v>
      </c>
      <c r="P141" s="283">
        <v>44559</v>
      </c>
      <c r="Q141" s="284">
        <v>44560</v>
      </c>
      <c r="R141" s="285" t="s">
        <v>4489</v>
      </c>
      <c r="S141" s="284"/>
      <c r="T141" s="286" t="s">
        <v>623</v>
      </c>
      <c r="U141" s="135"/>
      <c r="V141" s="135" t="s">
        <v>3897</v>
      </c>
      <c r="W141" s="276" t="s">
        <v>3909</v>
      </c>
    </row>
    <row r="142" spans="1:23" s="272" customFormat="1" ht="14.5" customHeight="1" x14ac:dyDescent="0.3">
      <c r="A142" s="295" t="s">
        <v>3627</v>
      </c>
      <c r="B142" s="124">
        <v>4902321</v>
      </c>
      <c r="C142" s="277" t="s">
        <v>6497</v>
      </c>
      <c r="D142" s="288">
        <v>44574</v>
      </c>
      <c r="E142" s="279" t="s">
        <v>594</v>
      </c>
      <c r="F142" s="289">
        <v>44485</v>
      </c>
      <c r="G142" s="135" t="s">
        <v>3947</v>
      </c>
      <c r="H142" s="135" t="s">
        <v>137</v>
      </c>
      <c r="I142" s="281" t="s">
        <v>17</v>
      </c>
      <c r="J142" s="281" t="s">
        <v>18</v>
      </c>
      <c r="K142" s="281" t="s">
        <v>9005</v>
      </c>
      <c r="L142" s="194" t="s">
        <v>20</v>
      </c>
      <c r="M142" s="5" t="s">
        <v>3946</v>
      </c>
      <c r="N142" s="282">
        <v>44597</v>
      </c>
      <c r="O142" s="283">
        <v>44592</v>
      </c>
      <c r="P142" s="283">
        <v>44595</v>
      </c>
      <c r="Q142" s="284">
        <v>44594</v>
      </c>
      <c r="R142" s="285" t="s">
        <v>4686</v>
      </c>
      <c r="S142" s="284"/>
      <c r="T142" s="286" t="s">
        <v>609</v>
      </c>
      <c r="U142" s="135"/>
      <c r="V142" s="135" t="s">
        <v>3898</v>
      </c>
      <c r="W142" s="276" t="s">
        <v>5161</v>
      </c>
    </row>
    <row r="143" spans="1:23" s="272" customFormat="1" ht="14.5" customHeight="1" x14ac:dyDescent="0.3">
      <c r="A143" s="295" t="s">
        <v>1581</v>
      </c>
      <c r="B143" s="276" t="s">
        <v>630</v>
      </c>
      <c r="C143" s="277" t="s">
        <v>630</v>
      </c>
      <c r="D143" s="288">
        <v>44592</v>
      </c>
      <c r="E143" s="279" t="s">
        <v>630</v>
      </c>
      <c r="F143" s="289">
        <v>44485</v>
      </c>
      <c r="G143" s="135" t="s">
        <v>4717</v>
      </c>
      <c r="H143" s="135" t="s">
        <v>686</v>
      </c>
      <c r="I143" s="281" t="s">
        <v>8862</v>
      </c>
      <c r="J143" s="281" t="s">
        <v>626</v>
      </c>
      <c r="K143" s="281" t="s">
        <v>9003</v>
      </c>
      <c r="L143" s="135" t="s">
        <v>20</v>
      </c>
      <c r="M143" s="5" t="s">
        <v>3944</v>
      </c>
      <c r="N143" s="282" t="s">
        <v>1253</v>
      </c>
      <c r="O143" s="283" t="s">
        <v>1253</v>
      </c>
      <c r="P143" s="283" t="s">
        <v>1253</v>
      </c>
      <c r="Q143" s="284" t="s">
        <v>1253</v>
      </c>
      <c r="R143" s="285" t="s">
        <v>6464</v>
      </c>
      <c r="S143" s="280" t="s">
        <v>1253</v>
      </c>
      <c r="T143" s="286" t="s">
        <v>609</v>
      </c>
      <c r="U143" s="135"/>
      <c r="V143" s="135"/>
      <c r="W143" s="276" t="s">
        <v>630</v>
      </c>
    </row>
    <row r="144" spans="1:23" s="272" customFormat="1" ht="14.5" customHeight="1" x14ac:dyDescent="0.3">
      <c r="A144" s="295" t="s">
        <v>3627</v>
      </c>
      <c r="B144" s="124">
        <v>4964745</v>
      </c>
      <c r="C144" s="277" t="s">
        <v>6498</v>
      </c>
      <c r="D144" s="288">
        <v>44623</v>
      </c>
      <c r="E144" s="279" t="s">
        <v>594</v>
      </c>
      <c r="F144" s="289">
        <v>44485</v>
      </c>
      <c r="G144" s="194" t="s">
        <v>7885</v>
      </c>
      <c r="H144" s="135" t="s">
        <v>137</v>
      </c>
      <c r="I144" s="281" t="s">
        <v>17</v>
      </c>
      <c r="J144" s="281" t="s">
        <v>626</v>
      </c>
      <c r="K144" s="281" t="s">
        <v>9003</v>
      </c>
      <c r="L144" s="135" t="s">
        <v>52</v>
      </c>
      <c r="M144" s="5" t="s">
        <v>3948</v>
      </c>
      <c r="N144" s="282">
        <v>44635</v>
      </c>
      <c r="O144" s="283">
        <v>44629</v>
      </c>
      <c r="P144" s="283">
        <v>44623</v>
      </c>
      <c r="Q144" s="284">
        <v>44631</v>
      </c>
      <c r="R144" s="285" t="s">
        <v>6464</v>
      </c>
      <c r="S144" s="284"/>
      <c r="T144" s="286" t="s">
        <v>609</v>
      </c>
      <c r="U144" s="135"/>
      <c r="V144" s="287" t="s">
        <v>3899</v>
      </c>
      <c r="W144" s="276" t="s">
        <v>5163</v>
      </c>
    </row>
    <row r="145" spans="1:23" s="272" customFormat="1" ht="14.5" customHeight="1" x14ac:dyDescent="0.3">
      <c r="A145" s="295" t="s">
        <v>3627</v>
      </c>
      <c r="B145" s="124">
        <v>4973493</v>
      </c>
      <c r="C145" s="277" t="s">
        <v>6499</v>
      </c>
      <c r="D145" s="288">
        <v>44630</v>
      </c>
      <c r="E145" s="279" t="s">
        <v>594</v>
      </c>
      <c r="F145" s="289">
        <v>44485</v>
      </c>
      <c r="G145" s="135" t="s">
        <v>5061</v>
      </c>
      <c r="H145" s="194" t="s">
        <v>50</v>
      </c>
      <c r="I145" s="281" t="s">
        <v>17</v>
      </c>
      <c r="J145" s="281" t="s">
        <v>626</v>
      </c>
      <c r="K145" s="281" t="s">
        <v>9003</v>
      </c>
      <c r="L145" s="194" t="s">
        <v>52</v>
      </c>
      <c r="M145" s="5" t="s">
        <v>3952</v>
      </c>
      <c r="N145" s="282">
        <v>44653</v>
      </c>
      <c r="O145" s="283">
        <v>44631</v>
      </c>
      <c r="P145" s="283">
        <v>44630</v>
      </c>
      <c r="Q145" s="284">
        <v>44635</v>
      </c>
      <c r="R145" s="285" t="s">
        <v>6464</v>
      </c>
      <c r="S145" s="284"/>
      <c r="T145" s="286" t="s">
        <v>623</v>
      </c>
      <c r="U145" s="135"/>
      <c r="V145" s="135" t="s">
        <v>5568</v>
      </c>
      <c r="W145" s="276" t="s">
        <v>5164</v>
      </c>
    </row>
    <row r="146" spans="1:23" s="272" customFormat="1" ht="14.5" customHeight="1" x14ac:dyDescent="0.3">
      <c r="A146" s="295" t="s">
        <v>3627</v>
      </c>
      <c r="B146" s="124">
        <v>4869883</v>
      </c>
      <c r="C146" s="277" t="s">
        <v>4814</v>
      </c>
      <c r="D146" s="288">
        <v>44564</v>
      </c>
      <c r="E146" s="279" t="s">
        <v>594</v>
      </c>
      <c r="F146" s="289">
        <v>44488</v>
      </c>
      <c r="G146" s="194" t="s">
        <v>7886</v>
      </c>
      <c r="H146" s="135" t="s">
        <v>687</v>
      </c>
      <c r="I146" s="281" t="s">
        <v>7086</v>
      </c>
      <c r="J146" s="281" t="s">
        <v>18</v>
      </c>
      <c r="K146" s="281" t="s">
        <v>9005</v>
      </c>
      <c r="L146" s="135" t="s">
        <v>27</v>
      </c>
      <c r="M146" s="5" t="s">
        <v>3962</v>
      </c>
      <c r="N146" s="282">
        <v>44568</v>
      </c>
      <c r="O146" s="283">
        <v>44564</v>
      </c>
      <c r="P146" s="283">
        <v>44565</v>
      </c>
      <c r="Q146" s="284" t="s">
        <v>1685</v>
      </c>
      <c r="R146" s="285" t="s">
        <v>4685</v>
      </c>
      <c r="S146" s="284"/>
      <c r="T146" s="286" t="s">
        <v>609</v>
      </c>
      <c r="U146" s="135"/>
      <c r="V146" s="135" t="s">
        <v>3897</v>
      </c>
      <c r="W146" s="276" t="s">
        <v>5165</v>
      </c>
    </row>
    <row r="147" spans="1:23" s="272" customFormat="1" ht="14.5" customHeight="1" x14ac:dyDescent="0.3">
      <c r="A147" s="295" t="s">
        <v>5</v>
      </c>
      <c r="B147" s="135" t="s">
        <v>1883</v>
      </c>
      <c r="C147" s="277"/>
      <c r="D147" s="288">
        <v>44730</v>
      </c>
      <c r="E147" s="279"/>
      <c r="F147" s="289">
        <v>44491</v>
      </c>
      <c r="G147" s="194" t="s">
        <v>7887</v>
      </c>
      <c r="H147" s="194" t="s">
        <v>4738</v>
      </c>
      <c r="I147" s="281" t="s">
        <v>2454</v>
      </c>
      <c r="J147" s="281" t="s">
        <v>18</v>
      </c>
      <c r="K147" s="281" t="s">
        <v>9005</v>
      </c>
      <c r="L147" s="135" t="s">
        <v>20</v>
      </c>
      <c r="M147" s="5" t="s">
        <v>6214</v>
      </c>
      <c r="N147" s="282"/>
      <c r="O147" s="283"/>
      <c r="P147" s="283"/>
      <c r="Q147" s="284" t="s">
        <v>1685</v>
      </c>
      <c r="R147" s="285" t="s">
        <v>4686</v>
      </c>
      <c r="S147" s="284"/>
      <c r="T147" s="286" t="s">
        <v>605</v>
      </c>
      <c r="U147" s="135"/>
      <c r="V147" s="135" t="s">
        <v>3897</v>
      </c>
      <c r="W147" s="276" t="s">
        <v>5166</v>
      </c>
    </row>
    <row r="148" spans="1:23" s="272" customFormat="1" ht="14.5" customHeight="1" x14ac:dyDescent="0.3">
      <c r="A148" s="295" t="s">
        <v>3627</v>
      </c>
      <c r="B148" s="135">
        <v>4968364</v>
      </c>
      <c r="C148" s="277" t="s">
        <v>6501</v>
      </c>
      <c r="D148" s="288">
        <v>44610</v>
      </c>
      <c r="E148" s="279" t="s">
        <v>594</v>
      </c>
      <c r="F148" s="289">
        <v>44492</v>
      </c>
      <c r="G148" s="135" t="s">
        <v>3982</v>
      </c>
      <c r="H148" s="135" t="s">
        <v>3708</v>
      </c>
      <c r="I148" s="281" t="s">
        <v>2454</v>
      </c>
      <c r="J148" s="281" t="s">
        <v>38</v>
      </c>
      <c r="K148" s="281" t="s">
        <v>9001</v>
      </c>
      <c r="L148" s="135" t="s">
        <v>20</v>
      </c>
      <c r="M148" s="5" t="s">
        <v>3981</v>
      </c>
      <c r="N148" s="282">
        <v>44620</v>
      </c>
      <c r="O148" s="283">
        <v>44616</v>
      </c>
      <c r="P148" s="283">
        <v>44616</v>
      </c>
      <c r="Q148" s="284">
        <v>44617</v>
      </c>
      <c r="R148" s="285" t="s">
        <v>4489</v>
      </c>
      <c r="S148" s="284"/>
      <c r="T148" s="286" t="s">
        <v>609</v>
      </c>
      <c r="U148" s="135"/>
      <c r="V148" s="135" t="s">
        <v>3898</v>
      </c>
      <c r="W148" s="276" t="s">
        <v>5167</v>
      </c>
    </row>
    <row r="149" spans="1:23" s="272" customFormat="1" ht="14.5" customHeight="1" x14ac:dyDescent="0.3">
      <c r="A149" s="295" t="s">
        <v>3627</v>
      </c>
      <c r="B149" s="135">
        <v>5105123</v>
      </c>
      <c r="C149" s="277" t="s">
        <v>6502</v>
      </c>
      <c r="D149" s="288">
        <v>44695</v>
      </c>
      <c r="E149" s="279" t="s">
        <v>594</v>
      </c>
      <c r="F149" s="289">
        <v>44493</v>
      </c>
      <c r="G149" s="135" t="s">
        <v>3984</v>
      </c>
      <c r="H149" s="135" t="s">
        <v>64</v>
      </c>
      <c r="I149" s="281" t="s">
        <v>4644</v>
      </c>
      <c r="J149" s="281" t="s">
        <v>18</v>
      </c>
      <c r="K149" s="281" t="s">
        <v>9005</v>
      </c>
      <c r="L149" s="135" t="s">
        <v>354</v>
      </c>
      <c r="M149" s="5" t="s">
        <v>3983</v>
      </c>
      <c r="N149" s="282">
        <v>44707</v>
      </c>
      <c r="O149" s="283">
        <v>44701</v>
      </c>
      <c r="P149" s="283">
        <v>44700</v>
      </c>
      <c r="Q149" s="284">
        <v>44704</v>
      </c>
      <c r="R149" s="285" t="s">
        <v>4685</v>
      </c>
      <c r="S149" s="284"/>
      <c r="T149" s="286" t="s">
        <v>605</v>
      </c>
      <c r="U149" s="135"/>
      <c r="V149" s="135" t="s">
        <v>2821</v>
      </c>
      <c r="W149" s="276" t="s">
        <v>5168</v>
      </c>
    </row>
    <row r="150" spans="1:23" s="272" customFormat="1" ht="14.5" customHeight="1" x14ac:dyDescent="0.3">
      <c r="A150" s="295" t="s">
        <v>3627</v>
      </c>
      <c r="B150" s="124">
        <v>4869872</v>
      </c>
      <c r="C150" s="277" t="s">
        <v>4792</v>
      </c>
      <c r="D150" s="288">
        <v>44537</v>
      </c>
      <c r="E150" s="279" t="s">
        <v>594</v>
      </c>
      <c r="F150" s="289">
        <v>44494</v>
      </c>
      <c r="G150" s="135" t="s">
        <v>3991</v>
      </c>
      <c r="H150" s="135" t="s">
        <v>4348</v>
      </c>
      <c r="I150" s="281" t="s">
        <v>7086</v>
      </c>
      <c r="J150" s="281" t="s">
        <v>45</v>
      </c>
      <c r="K150" s="281" t="s">
        <v>9009</v>
      </c>
      <c r="L150" s="135" t="s">
        <v>74</v>
      </c>
      <c r="M150" s="5" t="s">
        <v>3951</v>
      </c>
      <c r="N150" s="282">
        <v>44566</v>
      </c>
      <c r="O150" s="283">
        <v>44558</v>
      </c>
      <c r="P150" s="283">
        <v>44551</v>
      </c>
      <c r="Q150" s="284">
        <v>44560</v>
      </c>
      <c r="R150" s="285" t="s">
        <v>4482</v>
      </c>
      <c r="S150" s="284"/>
      <c r="T150" s="286" t="s">
        <v>623</v>
      </c>
      <c r="U150" s="135"/>
      <c r="V150" s="135" t="s">
        <v>3897</v>
      </c>
      <c r="W150" s="276" t="s">
        <v>5169</v>
      </c>
    </row>
    <row r="151" spans="1:23" s="272" customFormat="1" ht="14.5" customHeight="1" x14ac:dyDescent="0.3">
      <c r="A151" s="295" t="s">
        <v>3627</v>
      </c>
      <c r="B151" s="124">
        <v>4864555</v>
      </c>
      <c r="C151" s="277" t="s">
        <v>4800</v>
      </c>
      <c r="D151" s="288">
        <v>44537</v>
      </c>
      <c r="E151" s="279" t="s">
        <v>594</v>
      </c>
      <c r="F151" s="289">
        <v>44494</v>
      </c>
      <c r="G151" s="194" t="s">
        <v>7888</v>
      </c>
      <c r="H151" s="135" t="s">
        <v>686</v>
      </c>
      <c r="I151" s="281" t="s">
        <v>8862</v>
      </c>
      <c r="J151" s="281" t="s">
        <v>45</v>
      </c>
      <c r="K151" s="281" t="s">
        <v>9009</v>
      </c>
      <c r="L151" s="135" t="s">
        <v>20</v>
      </c>
      <c r="M151" s="5" t="s">
        <v>3995</v>
      </c>
      <c r="N151" s="282">
        <v>44567</v>
      </c>
      <c r="O151" s="283">
        <v>44555</v>
      </c>
      <c r="P151" s="283">
        <v>44557</v>
      </c>
      <c r="Q151" s="284">
        <v>44560</v>
      </c>
      <c r="R151" s="285" t="s">
        <v>4482</v>
      </c>
      <c r="S151" s="284"/>
      <c r="T151" s="286" t="s">
        <v>623</v>
      </c>
      <c r="U151" s="135"/>
      <c r="V151" s="135" t="s">
        <v>3897</v>
      </c>
      <c r="W151" s="276" t="s">
        <v>5170</v>
      </c>
    </row>
    <row r="152" spans="1:23" s="272" customFormat="1" ht="14.5" customHeight="1" x14ac:dyDescent="0.3">
      <c r="A152" s="295" t="s">
        <v>3627</v>
      </c>
      <c r="B152" s="124">
        <v>4884463</v>
      </c>
      <c r="C152" s="277" t="s">
        <v>4805</v>
      </c>
      <c r="D152" s="288">
        <v>44558</v>
      </c>
      <c r="E152" s="279" t="s">
        <v>594</v>
      </c>
      <c r="F152" s="289">
        <v>44494</v>
      </c>
      <c r="G152" s="135" t="s">
        <v>3994</v>
      </c>
      <c r="H152" s="135" t="s">
        <v>250</v>
      </c>
      <c r="I152" s="281" t="s">
        <v>4644</v>
      </c>
      <c r="J152" s="281" t="s">
        <v>18</v>
      </c>
      <c r="K152" s="281" t="s">
        <v>9005</v>
      </c>
      <c r="L152" s="135" t="s">
        <v>20</v>
      </c>
      <c r="M152" s="5" t="s">
        <v>3993</v>
      </c>
      <c r="N152" s="282">
        <v>44567</v>
      </c>
      <c r="O152" s="283">
        <v>44559</v>
      </c>
      <c r="P152" s="283">
        <v>44559</v>
      </c>
      <c r="Q152" s="284">
        <v>44560</v>
      </c>
      <c r="R152" s="285" t="s">
        <v>4686</v>
      </c>
      <c r="S152" s="284"/>
      <c r="T152" s="286" t="s">
        <v>609</v>
      </c>
      <c r="U152" s="135"/>
      <c r="V152" s="135" t="s">
        <v>3897</v>
      </c>
      <c r="W152" s="276" t="s">
        <v>5171</v>
      </c>
    </row>
    <row r="153" spans="1:23" s="272" customFormat="1" ht="14.5" customHeight="1" x14ac:dyDescent="0.3">
      <c r="A153" s="295" t="s">
        <v>1581</v>
      </c>
      <c r="B153" s="276" t="s">
        <v>630</v>
      </c>
      <c r="C153" s="277" t="s">
        <v>630</v>
      </c>
      <c r="D153" s="288">
        <v>44698</v>
      </c>
      <c r="E153" s="279" t="s">
        <v>630</v>
      </c>
      <c r="F153" s="289">
        <v>44494</v>
      </c>
      <c r="G153" s="135" t="s">
        <v>4016</v>
      </c>
      <c r="H153" s="135" t="s">
        <v>686</v>
      </c>
      <c r="I153" s="281" t="s">
        <v>8862</v>
      </c>
      <c r="J153" s="281" t="s">
        <v>626</v>
      </c>
      <c r="K153" s="281" t="s">
        <v>9003</v>
      </c>
      <c r="L153" s="135" t="s">
        <v>20</v>
      </c>
      <c r="M153" s="5" t="s">
        <v>3992</v>
      </c>
      <c r="N153" s="282" t="s">
        <v>1253</v>
      </c>
      <c r="O153" s="283" t="s">
        <v>1253</v>
      </c>
      <c r="P153" s="283" t="s">
        <v>1253</v>
      </c>
      <c r="Q153" s="284" t="s">
        <v>1253</v>
      </c>
      <c r="R153" s="285" t="s">
        <v>6464</v>
      </c>
      <c r="S153" s="280" t="s">
        <v>1253</v>
      </c>
      <c r="T153" s="286" t="s">
        <v>623</v>
      </c>
      <c r="U153" s="135"/>
      <c r="V153" s="135"/>
      <c r="W153" s="276" t="s">
        <v>630</v>
      </c>
    </row>
    <row r="154" spans="1:23" s="272" customFormat="1" ht="14.5" customHeight="1" x14ac:dyDescent="0.3">
      <c r="A154" s="295" t="s">
        <v>1581</v>
      </c>
      <c r="B154" s="276" t="s">
        <v>630</v>
      </c>
      <c r="C154" s="277" t="s">
        <v>630</v>
      </c>
      <c r="D154" s="288">
        <v>44595</v>
      </c>
      <c r="E154" s="279" t="s">
        <v>630</v>
      </c>
      <c r="F154" s="289">
        <v>44497</v>
      </c>
      <c r="G154" s="135" t="s">
        <v>4018</v>
      </c>
      <c r="H154" s="135" t="s">
        <v>92</v>
      </c>
      <c r="I154" s="281" t="s">
        <v>2454</v>
      </c>
      <c r="J154" s="281" t="s">
        <v>18</v>
      </c>
      <c r="K154" s="281" t="s">
        <v>9005</v>
      </c>
      <c r="L154" s="135" t="s">
        <v>20</v>
      </c>
      <c r="M154" s="5" t="s">
        <v>4019</v>
      </c>
      <c r="N154" s="282" t="s">
        <v>1253</v>
      </c>
      <c r="O154" s="283" t="s">
        <v>1253</v>
      </c>
      <c r="P154" s="283" t="s">
        <v>1253</v>
      </c>
      <c r="Q154" s="284" t="s">
        <v>1253</v>
      </c>
      <c r="R154" s="285" t="s">
        <v>4686</v>
      </c>
      <c r="S154" s="280" t="s">
        <v>1253</v>
      </c>
      <c r="T154" s="286" t="s">
        <v>605</v>
      </c>
      <c r="U154" s="135"/>
      <c r="V154" s="135"/>
      <c r="W154" s="276" t="s">
        <v>630</v>
      </c>
    </row>
    <row r="155" spans="1:23" s="272" customFormat="1" ht="14.5" customHeight="1" x14ac:dyDescent="0.3">
      <c r="A155" s="295" t="s">
        <v>1581</v>
      </c>
      <c r="B155" s="276" t="s">
        <v>630</v>
      </c>
      <c r="C155" s="277" t="s">
        <v>630</v>
      </c>
      <c r="D155" s="288">
        <v>44595</v>
      </c>
      <c r="E155" s="279" t="s">
        <v>630</v>
      </c>
      <c r="F155" s="289">
        <v>44497</v>
      </c>
      <c r="G155" s="135" t="s">
        <v>4618</v>
      </c>
      <c r="H155" s="135" t="s">
        <v>92</v>
      </c>
      <c r="I155" s="281" t="s">
        <v>2454</v>
      </c>
      <c r="J155" s="281" t="s">
        <v>18</v>
      </c>
      <c r="K155" s="281" t="s">
        <v>9005</v>
      </c>
      <c r="L155" s="135" t="s">
        <v>20</v>
      </c>
      <c r="M155" s="5" t="s">
        <v>4619</v>
      </c>
      <c r="N155" s="282" t="s">
        <v>1253</v>
      </c>
      <c r="O155" s="283" t="s">
        <v>1253</v>
      </c>
      <c r="P155" s="283" t="s">
        <v>1253</v>
      </c>
      <c r="Q155" s="284" t="s">
        <v>1253</v>
      </c>
      <c r="R155" s="285" t="s">
        <v>4686</v>
      </c>
      <c r="S155" s="280" t="s">
        <v>1253</v>
      </c>
      <c r="T155" s="286" t="s">
        <v>609</v>
      </c>
      <c r="U155" s="287"/>
      <c r="V155" s="135"/>
      <c r="W155" s="276" t="s">
        <v>630</v>
      </c>
    </row>
    <row r="156" spans="1:23" s="272" customFormat="1" ht="14.5" customHeight="1" x14ac:dyDescent="0.3">
      <c r="A156" s="295" t="s">
        <v>3627</v>
      </c>
      <c r="B156" s="135">
        <v>5135744</v>
      </c>
      <c r="C156" s="277" t="s">
        <v>6931</v>
      </c>
      <c r="D156" s="288">
        <v>44729</v>
      </c>
      <c r="E156" s="279" t="s">
        <v>594</v>
      </c>
      <c r="F156" s="289">
        <v>44499</v>
      </c>
      <c r="G156" s="135" t="s">
        <v>4049</v>
      </c>
      <c r="H156" s="135" t="s">
        <v>3708</v>
      </c>
      <c r="I156" s="281" t="s">
        <v>2454</v>
      </c>
      <c r="J156" s="281" t="s">
        <v>18</v>
      </c>
      <c r="K156" s="281" t="s">
        <v>9005</v>
      </c>
      <c r="L156" s="194" t="s">
        <v>11</v>
      </c>
      <c r="M156" s="5" t="s">
        <v>4050</v>
      </c>
      <c r="N156" s="282">
        <v>44736</v>
      </c>
      <c r="O156" s="283">
        <v>44732</v>
      </c>
      <c r="P156" s="283">
        <v>44729</v>
      </c>
      <c r="Q156" s="284">
        <v>44733</v>
      </c>
      <c r="R156" s="285" t="s">
        <v>4686</v>
      </c>
      <c r="S156" s="284"/>
      <c r="T156" s="286" t="s">
        <v>605</v>
      </c>
      <c r="U156" s="135"/>
      <c r="V156" s="135" t="s">
        <v>3901</v>
      </c>
      <c r="W156" s="276" t="s">
        <v>5172</v>
      </c>
    </row>
    <row r="157" spans="1:23" s="272" customFormat="1" ht="14.5" customHeight="1" x14ac:dyDescent="0.3">
      <c r="A157" s="295" t="s">
        <v>3627</v>
      </c>
      <c r="B157" s="124">
        <v>4890746</v>
      </c>
      <c r="C157" s="277" t="s">
        <v>6503</v>
      </c>
      <c r="D157" s="288">
        <v>44583</v>
      </c>
      <c r="E157" s="279" t="s">
        <v>594</v>
      </c>
      <c r="F157" s="289">
        <v>44501</v>
      </c>
      <c r="G157" s="135" t="s">
        <v>4071</v>
      </c>
      <c r="H157" s="135" t="s">
        <v>3367</v>
      </c>
      <c r="I157" s="281" t="s">
        <v>7086</v>
      </c>
      <c r="J157" s="281" t="s">
        <v>38</v>
      </c>
      <c r="K157" s="281" t="s">
        <v>9001</v>
      </c>
      <c r="L157" s="135" t="s">
        <v>40</v>
      </c>
      <c r="M157" s="5" t="s">
        <v>4020</v>
      </c>
      <c r="N157" s="282">
        <v>44603</v>
      </c>
      <c r="O157" s="283">
        <v>44599</v>
      </c>
      <c r="P157" s="283">
        <v>44599</v>
      </c>
      <c r="Q157" s="284">
        <v>44599</v>
      </c>
      <c r="R157" s="285" t="s">
        <v>4489</v>
      </c>
      <c r="S157" s="284"/>
      <c r="T157" s="286" t="s">
        <v>623</v>
      </c>
      <c r="U157" s="135"/>
      <c r="V157" s="135" t="s">
        <v>3898</v>
      </c>
      <c r="W157" s="276" t="s">
        <v>5173</v>
      </c>
    </row>
    <row r="158" spans="1:23" s="272" customFormat="1" ht="14.5" customHeight="1" x14ac:dyDescent="0.3">
      <c r="A158" s="295" t="s">
        <v>3627</v>
      </c>
      <c r="B158" s="92">
        <v>5194797</v>
      </c>
      <c r="C158" s="277" t="s">
        <v>7778</v>
      </c>
      <c r="D158" s="288">
        <v>44755</v>
      </c>
      <c r="E158" s="279" t="s">
        <v>594</v>
      </c>
      <c r="F158" s="289">
        <v>44501</v>
      </c>
      <c r="G158" s="135" t="s">
        <v>4065</v>
      </c>
      <c r="H158" s="135" t="s">
        <v>3708</v>
      </c>
      <c r="I158" s="281" t="s">
        <v>2454</v>
      </c>
      <c r="J158" s="281" t="s">
        <v>645</v>
      </c>
      <c r="K158" s="281" t="s">
        <v>9002</v>
      </c>
      <c r="L158" s="135" t="s">
        <v>20</v>
      </c>
      <c r="M158" s="5" t="s">
        <v>4066</v>
      </c>
      <c r="N158" s="282">
        <v>44784</v>
      </c>
      <c r="O158" s="283">
        <v>44762</v>
      </c>
      <c r="P158" s="283">
        <v>44755</v>
      </c>
      <c r="Q158" s="284">
        <v>44763</v>
      </c>
      <c r="R158" s="285" t="s">
        <v>4490</v>
      </c>
      <c r="S158" s="284"/>
      <c r="T158" s="286" t="s">
        <v>605</v>
      </c>
      <c r="U158" s="135"/>
      <c r="V158" s="291" t="s">
        <v>3366</v>
      </c>
      <c r="W158" s="276" t="s">
        <v>5174</v>
      </c>
    </row>
    <row r="159" spans="1:23" s="272" customFormat="1" ht="14.5" customHeight="1" x14ac:dyDescent="0.3">
      <c r="A159" s="295" t="s">
        <v>1581</v>
      </c>
      <c r="B159" s="276" t="s">
        <v>630</v>
      </c>
      <c r="C159" s="277" t="s">
        <v>630</v>
      </c>
      <c r="D159" s="288">
        <v>44618</v>
      </c>
      <c r="E159" s="279" t="s">
        <v>630</v>
      </c>
      <c r="F159" s="289">
        <v>44501</v>
      </c>
      <c r="G159" s="135" t="s">
        <v>4069</v>
      </c>
      <c r="H159" s="135" t="s">
        <v>137</v>
      </c>
      <c r="I159" s="281" t="s">
        <v>17</v>
      </c>
      <c r="J159" s="281" t="s">
        <v>18</v>
      </c>
      <c r="K159" s="281" t="s">
        <v>9005</v>
      </c>
      <c r="L159" s="194" t="s">
        <v>87</v>
      </c>
      <c r="M159" s="5" t="s">
        <v>4070</v>
      </c>
      <c r="N159" s="282" t="s">
        <v>1253</v>
      </c>
      <c r="O159" s="283" t="s">
        <v>1253</v>
      </c>
      <c r="P159" s="283" t="s">
        <v>1253</v>
      </c>
      <c r="Q159" s="284" t="s">
        <v>1253</v>
      </c>
      <c r="R159" s="285" t="s">
        <v>4685</v>
      </c>
      <c r="S159" s="280" t="s">
        <v>1253</v>
      </c>
      <c r="T159" s="286" t="s">
        <v>623</v>
      </c>
      <c r="U159" s="135"/>
      <c r="V159" s="135"/>
      <c r="W159" s="276" t="s">
        <v>630</v>
      </c>
    </row>
    <row r="160" spans="1:23" s="272" customFormat="1" ht="14.5" customHeight="1" x14ac:dyDescent="0.3">
      <c r="A160" s="295" t="s">
        <v>3627</v>
      </c>
      <c r="B160" s="124">
        <v>4909058</v>
      </c>
      <c r="C160" s="277" t="s">
        <v>6504</v>
      </c>
      <c r="D160" s="288">
        <v>44595</v>
      </c>
      <c r="E160" s="279" t="s">
        <v>594</v>
      </c>
      <c r="F160" s="289">
        <v>44502</v>
      </c>
      <c r="G160" s="135" t="s">
        <v>5032</v>
      </c>
      <c r="H160" s="135" t="s">
        <v>250</v>
      </c>
      <c r="I160" s="281" t="s">
        <v>4644</v>
      </c>
      <c r="J160" s="281" t="s">
        <v>645</v>
      </c>
      <c r="K160" s="281" t="s">
        <v>9002</v>
      </c>
      <c r="L160" s="135" t="s">
        <v>20</v>
      </c>
      <c r="M160" s="5" t="s">
        <v>4073</v>
      </c>
      <c r="N160" s="282">
        <v>44601</v>
      </c>
      <c r="O160" s="283">
        <v>44595</v>
      </c>
      <c r="P160" s="283">
        <v>44596</v>
      </c>
      <c r="Q160" s="284">
        <v>44596</v>
      </c>
      <c r="R160" s="285" t="s">
        <v>4490</v>
      </c>
      <c r="S160" s="284"/>
      <c r="T160" s="286" t="s">
        <v>609</v>
      </c>
      <c r="U160" s="135"/>
      <c r="V160" s="135" t="s">
        <v>3898</v>
      </c>
      <c r="W160" s="276" t="s">
        <v>5175</v>
      </c>
    </row>
    <row r="161" spans="1:23" s="272" customFormat="1" ht="14.5" customHeight="1" x14ac:dyDescent="0.3">
      <c r="A161" s="295" t="s">
        <v>3627</v>
      </c>
      <c r="B161" s="135">
        <v>4929674</v>
      </c>
      <c r="C161" s="277" t="s">
        <v>6505</v>
      </c>
      <c r="D161" s="288">
        <v>44586</v>
      </c>
      <c r="E161" s="279" t="s">
        <v>594</v>
      </c>
      <c r="F161" s="289">
        <v>44502</v>
      </c>
      <c r="G161" s="135" t="s">
        <v>4084</v>
      </c>
      <c r="H161" s="135" t="s">
        <v>232</v>
      </c>
      <c r="I161" s="281" t="s">
        <v>8863</v>
      </c>
      <c r="J161" s="281" t="s">
        <v>18</v>
      </c>
      <c r="K161" s="281" t="s">
        <v>9005</v>
      </c>
      <c r="L161" s="194" t="s">
        <v>20</v>
      </c>
      <c r="M161" s="5" t="s">
        <v>4083</v>
      </c>
      <c r="N161" s="282">
        <v>44597</v>
      </c>
      <c r="O161" s="283">
        <v>44592</v>
      </c>
      <c r="P161" s="283">
        <v>44595</v>
      </c>
      <c r="Q161" s="284">
        <v>44593</v>
      </c>
      <c r="R161" s="285" t="s">
        <v>4685</v>
      </c>
      <c r="S161" s="284"/>
      <c r="T161" s="286" t="s">
        <v>609</v>
      </c>
      <c r="U161" s="135"/>
      <c r="V161" s="135" t="s">
        <v>3898</v>
      </c>
      <c r="W161" s="276" t="s">
        <v>5176</v>
      </c>
    </row>
    <row r="162" spans="1:23" s="272" customFormat="1" ht="14.5" customHeight="1" x14ac:dyDescent="0.3">
      <c r="A162" s="295" t="s">
        <v>1581</v>
      </c>
      <c r="B162" s="276" t="s">
        <v>630</v>
      </c>
      <c r="C162" s="277" t="s">
        <v>630</v>
      </c>
      <c r="D162" s="288">
        <v>44662</v>
      </c>
      <c r="E162" s="279" t="s">
        <v>630</v>
      </c>
      <c r="F162" s="289">
        <v>44502</v>
      </c>
      <c r="G162" s="135" t="s">
        <v>4087</v>
      </c>
      <c r="H162" s="135" t="s">
        <v>3708</v>
      </c>
      <c r="I162" s="281" t="s">
        <v>2454</v>
      </c>
      <c r="J162" s="281" t="s">
        <v>645</v>
      </c>
      <c r="K162" s="281" t="s">
        <v>9002</v>
      </c>
      <c r="L162" s="135" t="s">
        <v>52</v>
      </c>
      <c r="M162" s="5" t="s">
        <v>4088</v>
      </c>
      <c r="N162" s="282" t="s">
        <v>1253</v>
      </c>
      <c r="O162" s="283" t="s">
        <v>1253</v>
      </c>
      <c r="P162" s="283" t="s">
        <v>1253</v>
      </c>
      <c r="Q162" s="284" t="s">
        <v>1253</v>
      </c>
      <c r="R162" s="285" t="s">
        <v>4490</v>
      </c>
      <c r="S162" s="280" t="s">
        <v>1253</v>
      </c>
      <c r="T162" s="286" t="s">
        <v>623</v>
      </c>
      <c r="U162" s="135"/>
      <c r="V162" s="135"/>
      <c r="W162" s="276" t="s">
        <v>630</v>
      </c>
    </row>
    <row r="163" spans="1:23" s="272" customFormat="1" ht="14.5" customHeight="1" x14ac:dyDescent="0.3">
      <c r="A163" s="295" t="s">
        <v>3627</v>
      </c>
      <c r="B163" s="124">
        <v>4924647</v>
      </c>
      <c r="C163" s="277" t="s">
        <v>6506</v>
      </c>
      <c r="D163" s="288">
        <v>44586</v>
      </c>
      <c r="E163" s="279" t="s">
        <v>594</v>
      </c>
      <c r="F163" s="289">
        <v>44503</v>
      </c>
      <c r="G163" s="135" t="s">
        <v>4090</v>
      </c>
      <c r="H163" s="135" t="s">
        <v>687</v>
      </c>
      <c r="I163" s="281" t="s">
        <v>7086</v>
      </c>
      <c r="J163" s="281" t="s">
        <v>626</v>
      </c>
      <c r="K163" s="281" t="s">
        <v>9003</v>
      </c>
      <c r="L163" s="135" t="s">
        <v>20</v>
      </c>
      <c r="M163" s="5" t="s">
        <v>4091</v>
      </c>
      <c r="N163" s="282">
        <v>44596</v>
      </c>
      <c r="O163" s="283">
        <v>44588</v>
      </c>
      <c r="P163" s="283">
        <v>44588</v>
      </c>
      <c r="Q163" s="284">
        <v>44589</v>
      </c>
      <c r="R163" s="285" t="s">
        <v>6464</v>
      </c>
      <c r="S163" s="284"/>
      <c r="T163" s="286" t="s">
        <v>623</v>
      </c>
      <c r="U163" s="135"/>
      <c r="V163" s="135" t="s">
        <v>3898</v>
      </c>
      <c r="W163" s="276" t="s">
        <v>5177</v>
      </c>
    </row>
    <row r="164" spans="1:23" s="272" customFormat="1" ht="14.5" customHeight="1" x14ac:dyDescent="0.3">
      <c r="A164" s="295" t="s">
        <v>3627</v>
      </c>
      <c r="B164" s="124">
        <v>5038055</v>
      </c>
      <c r="C164" s="277" t="s">
        <v>6507</v>
      </c>
      <c r="D164" s="288">
        <v>44671</v>
      </c>
      <c r="E164" s="279" t="s">
        <v>594</v>
      </c>
      <c r="F164" s="289">
        <v>44503</v>
      </c>
      <c r="G164" s="194" t="s">
        <v>5958</v>
      </c>
      <c r="H164" s="135" t="s">
        <v>137</v>
      </c>
      <c r="I164" s="281" t="s">
        <v>17</v>
      </c>
      <c r="J164" s="281" t="s">
        <v>645</v>
      </c>
      <c r="K164" s="281" t="s">
        <v>9002</v>
      </c>
      <c r="L164" s="135" t="s">
        <v>20</v>
      </c>
      <c r="M164" s="5" t="s">
        <v>5959</v>
      </c>
      <c r="N164" s="282">
        <v>44677</v>
      </c>
      <c r="O164" s="283">
        <v>44673</v>
      </c>
      <c r="P164" s="283">
        <v>44671</v>
      </c>
      <c r="Q164" s="284">
        <v>44673</v>
      </c>
      <c r="R164" s="285" t="s">
        <v>4490</v>
      </c>
      <c r="S164" s="284"/>
      <c r="T164" s="286" t="s">
        <v>605</v>
      </c>
      <c r="U164" s="287"/>
      <c r="V164" s="135" t="s">
        <v>5568</v>
      </c>
      <c r="W164" s="276" t="s">
        <v>5178</v>
      </c>
    </row>
    <row r="165" spans="1:23" s="272" customFormat="1" ht="14.5" customHeight="1" x14ac:dyDescent="0.3">
      <c r="A165" s="295" t="s">
        <v>1581</v>
      </c>
      <c r="B165" s="276" t="s">
        <v>630</v>
      </c>
      <c r="C165" s="277" t="s">
        <v>630</v>
      </c>
      <c r="D165" s="288">
        <v>44720</v>
      </c>
      <c r="E165" s="279" t="s">
        <v>630</v>
      </c>
      <c r="F165" s="289">
        <v>44503</v>
      </c>
      <c r="G165" s="194" t="s">
        <v>6930</v>
      </c>
      <c r="H165" s="135" t="s">
        <v>137</v>
      </c>
      <c r="I165" s="281" t="s">
        <v>17</v>
      </c>
      <c r="J165" s="281" t="s">
        <v>645</v>
      </c>
      <c r="K165" s="281" t="s">
        <v>9002</v>
      </c>
      <c r="L165" s="135" t="s">
        <v>20</v>
      </c>
      <c r="M165" s="5" t="s">
        <v>4092</v>
      </c>
      <c r="N165" s="282" t="s">
        <v>1253</v>
      </c>
      <c r="O165" s="283" t="s">
        <v>1253</v>
      </c>
      <c r="P165" s="283" t="s">
        <v>1253</v>
      </c>
      <c r="Q165" s="284" t="s">
        <v>1253</v>
      </c>
      <c r="R165" s="285" t="s">
        <v>4490</v>
      </c>
      <c r="S165" s="280" t="s">
        <v>1253</v>
      </c>
      <c r="T165" s="286" t="s">
        <v>609</v>
      </c>
      <c r="U165" s="287"/>
      <c r="V165" s="135"/>
      <c r="W165" s="276" t="s">
        <v>630</v>
      </c>
    </row>
    <row r="166" spans="1:23" s="272" customFormat="1" ht="14.5" customHeight="1" x14ac:dyDescent="0.3">
      <c r="A166" s="295" t="s">
        <v>3627</v>
      </c>
      <c r="B166" s="135">
        <v>4930964</v>
      </c>
      <c r="C166" s="277" t="s">
        <v>6508</v>
      </c>
      <c r="D166" s="288">
        <v>44588</v>
      </c>
      <c r="E166" s="279" t="s">
        <v>594</v>
      </c>
      <c r="F166" s="289">
        <v>44505</v>
      </c>
      <c r="G166" s="135" t="s">
        <v>4097</v>
      </c>
      <c r="H166" s="135" t="s">
        <v>3367</v>
      </c>
      <c r="I166" s="281" t="s">
        <v>7086</v>
      </c>
      <c r="J166" s="281" t="s">
        <v>626</v>
      </c>
      <c r="K166" s="281" t="s">
        <v>9003</v>
      </c>
      <c r="L166" s="135" t="s">
        <v>52</v>
      </c>
      <c r="M166" s="5" t="s">
        <v>4098</v>
      </c>
      <c r="N166" s="282">
        <v>44621</v>
      </c>
      <c r="O166" s="283">
        <v>44618</v>
      </c>
      <c r="P166" s="283">
        <v>44618</v>
      </c>
      <c r="Q166" s="284" t="s">
        <v>1685</v>
      </c>
      <c r="R166" s="285" t="s">
        <v>4687</v>
      </c>
      <c r="S166" s="284"/>
      <c r="T166" s="286" t="s">
        <v>623</v>
      </c>
      <c r="U166" s="135"/>
      <c r="V166" s="287" t="s">
        <v>3899</v>
      </c>
      <c r="W166" s="276" t="s">
        <v>5179</v>
      </c>
    </row>
    <row r="167" spans="1:23" s="272" customFormat="1" ht="14.5" customHeight="1" x14ac:dyDescent="0.3">
      <c r="A167" s="295" t="s">
        <v>3627</v>
      </c>
      <c r="B167" s="135">
        <v>5028678</v>
      </c>
      <c r="C167" s="277" t="s">
        <v>6509</v>
      </c>
      <c r="D167" s="288">
        <v>44657</v>
      </c>
      <c r="E167" s="279" t="s">
        <v>594</v>
      </c>
      <c r="F167" s="289">
        <v>44505</v>
      </c>
      <c r="G167" s="194" t="s">
        <v>7889</v>
      </c>
      <c r="H167" s="135" t="s">
        <v>3367</v>
      </c>
      <c r="I167" s="281" t="s">
        <v>7086</v>
      </c>
      <c r="J167" s="281" t="s">
        <v>645</v>
      </c>
      <c r="K167" s="281" t="s">
        <v>9002</v>
      </c>
      <c r="L167" s="135" t="s">
        <v>20</v>
      </c>
      <c r="M167" s="5" t="s">
        <v>4094</v>
      </c>
      <c r="N167" s="282">
        <v>44665</v>
      </c>
      <c r="O167" s="283">
        <v>44659</v>
      </c>
      <c r="P167" s="283">
        <v>44657</v>
      </c>
      <c r="Q167" s="284">
        <v>44662</v>
      </c>
      <c r="R167" s="285" t="s">
        <v>4490</v>
      </c>
      <c r="S167" s="284"/>
      <c r="T167" s="286" t="s">
        <v>609</v>
      </c>
      <c r="U167" s="135"/>
      <c r="V167" s="135" t="s">
        <v>5568</v>
      </c>
      <c r="W167" s="276" t="s">
        <v>5180</v>
      </c>
    </row>
    <row r="168" spans="1:23" s="272" customFormat="1" ht="14.5" customHeight="1" x14ac:dyDescent="0.3">
      <c r="A168" s="295" t="s">
        <v>1581</v>
      </c>
      <c r="B168" s="276" t="s">
        <v>630</v>
      </c>
      <c r="C168" s="277" t="s">
        <v>630</v>
      </c>
      <c r="D168" s="288">
        <v>44778</v>
      </c>
      <c r="E168" s="279" t="s">
        <v>630</v>
      </c>
      <c r="F168" s="289">
        <v>44505</v>
      </c>
      <c r="G168" s="135" t="s">
        <v>4095</v>
      </c>
      <c r="H168" s="135" t="s">
        <v>137</v>
      </c>
      <c r="I168" s="281" t="s">
        <v>17</v>
      </c>
      <c r="J168" s="281" t="s">
        <v>645</v>
      </c>
      <c r="K168" s="281" t="s">
        <v>9002</v>
      </c>
      <c r="L168" s="194" t="s">
        <v>27</v>
      </c>
      <c r="M168" s="5" t="s">
        <v>4096</v>
      </c>
      <c r="N168" s="282" t="s">
        <v>1253</v>
      </c>
      <c r="O168" s="283" t="s">
        <v>1253</v>
      </c>
      <c r="P168" s="283" t="s">
        <v>1253</v>
      </c>
      <c r="Q168" s="284" t="s">
        <v>1253</v>
      </c>
      <c r="R168" s="285" t="s">
        <v>4490</v>
      </c>
      <c r="S168" s="280" t="s">
        <v>1253</v>
      </c>
      <c r="T168" s="286" t="s">
        <v>609</v>
      </c>
      <c r="U168" s="135"/>
      <c r="V168" s="135"/>
      <c r="W168" s="276" t="s">
        <v>630</v>
      </c>
    </row>
    <row r="169" spans="1:23" s="272" customFormat="1" ht="14.5" customHeight="1" x14ac:dyDescent="0.3">
      <c r="A169" s="295" t="s">
        <v>3627</v>
      </c>
      <c r="B169" s="124">
        <v>5086342</v>
      </c>
      <c r="C169" s="277" t="s">
        <v>6510</v>
      </c>
      <c r="D169" s="288">
        <v>44701</v>
      </c>
      <c r="E169" s="279" t="s">
        <v>594</v>
      </c>
      <c r="F169" s="289">
        <v>44505</v>
      </c>
      <c r="G169" s="194" t="s">
        <v>7890</v>
      </c>
      <c r="H169" s="135" t="s">
        <v>3708</v>
      </c>
      <c r="I169" s="281" t="s">
        <v>2454</v>
      </c>
      <c r="J169" s="281" t="s">
        <v>626</v>
      </c>
      <c r="K169" s="281" t="s">
        <v>9003</v>
      </c>
      <c r="L169" s="135" t="s">
        <v>52</v>
      </c>
      <c r="M169" s="5" t="s">
        <v>4100</v>
      </c>
      <c r="N169" s="282">
        <v>44713</v>
      </c>
      <c r="O169" s="283">
        <v>44705</v>
      </c>
      <c r="P169" s="283">
        <v>44701</v>
      </c>
      <c r="Q169" s="284">
        <v>44705</v>
      </c>
      <c r="R169" s="285" t="s">
        <v>4687</v>
      </c>
      <c r="S169" s="284"/>
      <c r="T169" s="286" t="s">
        <v>623</v>
      </c>
      <c r="U169" s="135"/>
      <c r="V169" s="135" t="s">
        <v>3901</v>
      </c>
      <c r="W169" s="276" t="s">
        <v>5181</v>
      </c>
    </row>
    <row r="170" spans="1:23" s="272" customFormat="1" ht="14.5" customHeight="1" x14ac:dyDescent="0.3">
      <c r="A170" s="295" t="s">
        <v>5</v>
      </c>
      <c r="B170" s="277" t="s">
        <v>4555</v>
      </c>
      <c r="C170" s="277" t="s">
        <v>4555</v>
      </c>
      <c r="D170" s="288">
        <v>44569</v>
      </c>
      <c r="E170" s="279"/>
      <c r="F170" s="289">
        <v>44505</v>
      </c>
      <c r="G170" s="135" t="s">
        <v>4101</v>
      </c>
      <c r="H170" s="194" t="s">
        <v>232</v>
      </c>
      <c r="I170" s="281" t="s">
        <v>8863</v>
      </c>
      <c r="J170" s="281" t="s">
        <v>18</v>
      </c>
      <c r="K170" s="281" t="s">
        <v>9005</v>
      </c>
      <c r="L170" s="135" t="s">
        <v>20</v>
      </c>
      <c r="M170" s="5" t="s">
        <v>4102</v>
      </c>
      <c r="N170" s="282"/>
      <c r="O170" s="283"/>
      <c r="P170" s="283"/>
      <c r="Q170" s="284"/>
      <c r="R170" s="285" t="s">
        <v>4685</v>
      </c>
      <c r="S170" s="284"/>
      <c r="T170" s="286" t="s">
        <v>605</v>
      </c>
      <c r="U170" s="135"/>
      <c r="V170" s="135"/>
      <c r="W170" s="276" t="s">
        <v>5182</v>
      </c>
    </row>
    <row r="171" spans="1:23" s="272" customFormat="1" ht="14.5" customHeight="1" x14ac:dyDescent="0.3">
      <c r="A171" s="295" t="s">
        <v>3627</v>
      </c>
      <c r="B171" s="136">
        <v>4998405</v>
      </c>
      <c r="C171" s="277" t="s">
        <v>6511</v>
      </c>
      <c r="D171" s="288">
        <v>44638</v>
      </c>
      <c r="E171" s="279" t="s">
        <v>594</v>
      </c>
      <c r="F171" s="289">
        <v>44505</v>
      </c>
      <c r="G171" s="135" t="s">
        <v>4104</v>
      </c>
      <c r="H171" s="135" t="s">
        <v>25</v>
      </c>
      <c r="I171" s="281" t="s">
        <v>17</v>
      </c>
      <c r="J171" s="281" t="s">
        <v>645</v>
      </c>
      <c r="K171" s="281" t="s">
        <v>9002</v>
      </c>
      <c r="L171" s="135" t="s">
        <v>27</v>
      </c>
      <c r="M171" s="5" t="s">
        <v>4105</v>
      </c>
      <c r="N171" s="282">
        <v>44653</v>
      </c>
      <c r="O171" s="283">
        <v>44639</v>
      </c>
      <c r="P171" s="283">
        <v>44638</v>
      </c>
      <c r="Q171" s="284">
        <v>44642</v>
      </c>
      <c r="R171" s="285" t="s">
        <v>4490</v>
      </c>
      <c r="S171" s="284"/>
      <c r="T171" s="286" t="s">
        <v>623</v>
      </c>
      <c r="U171" s="135"/>
      <c r="V171" s="135" t="s">
        <v>5568</v>
      </c>
      <c r="W171" s="276" t="s">
        <v>5183</v>
      </c>
    </row>
    <row r="172" spans="1:23" s="272" customFormat="1" ht="14.5" customHeight="1" x14ac:dyDescent="0.3">
      <c r="A172" s="295" t="s">
        <v>3627</v>
      </c>
      <c r="B172" s="124">
        <v>4909062</v>
      </c>
      <c r="C172" s="277" t="s">
        <v>6512</v>
      </c>
      <c r="D172" s="288">
        <v>44585</v>
      </c>
      <c r="E172" s="279" t="s">
        <v>594</v>
      </c>
      <c r="F172" s="289">
        <v>44506</v>
      </c>
      <c r="G172" s="135" t="s">
        <v>4110</v>
      </c>
      <c r="H172" s="135" t="s">
        <v>686</v>
      </c>
      <c r="I172" s="281" t="s">
        <v>8862</v>
      </c>
      <c r="J172" s="281" t="s">
        <v>45</v>
      </c>
      <c r="K172" s="281" t="s">
        <v>9009</v>
      </c>
      <c r="L172" s="194" t="s">
        <v>20</v>
      </c>
      <c r="M172" s="5" t="s">
        <v>4111</v>
      </c>
      <c r="N172" s="282">
        <v>44597</v>
      </c>
      <c r="O172" s="283">
        <v>44588</v>
      </c>
      <c r="P172" s="283">
        <v>44589</v>
      </c>
      <c r="Q172" s="284">
        <v>44589</v>
      </c>
      <c r="R172" s="285" t="s">
        <v>4482</v>
      </c>
      <c r="S172" s="284"/>
      <c r="T172" s="286" t="s">
        <v>623</v>
      </c>
      <c r="U172" s="135"/>
      <c r="V172" s="135" t="s">
        <v>3898</v>
      </c>
      <c r="W172" s="276" t="s">
        <v>5184</v>
      </c>
    </row>
    <row r="173" spans="1:23" s="272" customFormat="1" ht="14.5" customHeight="1" x14ac:dyDescent="0.3">
      <c r="A173" s="295" t="s">
        <v>3627</v>
      </c>
      <c r="B173" s="124">
        <v>5038049</v>
      </c>
      <c r="C173" s="277" t="s">
        <v>6513</v>
      </c>
      <c r="D173" s="288">
        <v>44680</v>
      </c>
      <c r="E173" s="279" t="s">
        <v>594</v>
      </c>
      <c r="F173" s="289">
        <v>44506</v>
      </c>
      <c r="G173" s="135" t="s">
        <v>4106</v>
      </c>
      <c r="H173" s="135" t="s">
        <v>687</v>
      </c>
      <c r="I173" s="281" t="s">
        <v>7086</v>
      </c>
      <c r="J173" s="281" t="s">
        <v>8377</v>
      </c>
      <c r="K173" s="281" t="s">
        <v>9004</v>
      </c>
      <c r="L173" s="135" t="s">
        <v>20</v>
      </c>
      <c r="M173" s="5" t="s">
        <v>4107</v>
      </c>
      <c r="N173" s="282">
        <v>44685</v>
      </c>
      <c r="O173" s="283">
        <v>44681</v>
      </c>
      <c r="P173" s="283">
        <v>44680</v>
      </c>
      <c r="Q173" s="284">
        <v>44681</v>
      </c>
      <c r="R173" s="285" t="s">
        <v>4485</v>
      </c>
      <c r="S173" s="284"/>
      <c r="T173" s="286" t="s">
        <v>623</v>
      </c>
      <c r="U173" s="135"/>
      <c r="V173" s="135" t="s">
        <v>2821</v>
      </c>
      <c r="W173" s="276" t="s">
        <v>5185</v>
      </c>
    </row>
    <row r="174" spans="1:23" s="272" customFormat="1" ht="14.5" customHeight="1" x14ac:dyDescent="0.3">
      <c r="A174" s="295" t="s">
        <v>1581</v>
      </c>
      <c r="B174" s="276" t="s">
        <v>630</v>
      </c>
      <c r="C174" s="277" t="s">
        <v>630</v>
      </c>
      <c r="D174" s="288">
        <v>44629</v>
      </c>
      <c r="E174" s="279" t="s">
        <v>630</v>
      </c>
      <c r="F174" s="289">
        <v>44506</v>
      </c>
      <c r="G174" s="135" t="s">
        <v>4108</v>
      </c>
      <c r="H174" s="135" t="s">
        <v>64</v>
      </c>
      <c r="I174" s="281" t="s">
        <v>4644</v>
      </c>
      <c r="J174" s="281" t="s">
        <v>38</v>
      </c>
      <c r="K174" s="281" t="s">
        <v>9001</v>
      </c>
      <c r="L174" s="135" t="s">
        <v>40</v>
      </c>
      <c r="M174" s="5" t="s">
        <v>4109</v>
      </c>
      <c r="N174" s="282" t="s">
        <v>1253</v>
      </c>
      <c r="O174" s="283" t="s">
        <v>1253</v>
      </c>
      <c r="P174" s="283" t="s">
        <v>1253</v>
      </c>
      <c r="Q174" s="284" t="s">
        <v>1253</v>
      </c>
      <c r="R174" s="285" t="s">
        <v>4489</v>
      </c>
      <c r="S174" s="280" t="s">
        <v>1253</v>
      </c>
      <c r="T174" s="286" t="s">
        <v>605</v>
      </c>
      <c r="U174" s="135"/>
      <c r="V174" s="135"/>
      <c r="W174" s="276" t="s">
        <v>630</v>
      </c>
    </row>
    <row r="175" spans="1:23" s="272" customFormat="1" ht="14.5" customHeight="1" x14ac:dyDescent="0.3">
      <c r="A175" s="295" t="s">
        <v>3627</v>
      </c>
      <c r="B175" s="276">
        <v>4952380</v>
      </c>
      <c r="C175" s="277" t="s">
        <v>6514</v>
      </c>
      <c r="D175" s="288">
        <v>44610</v>
      </c>
      <c r="E175" s="279" t="s">
        <v>594</v>
      </c>
      <c r="F175" s="289">
        <v>44506</v>
      </c>
      <c r="G175" s="135" t="s">
        <v>4112</v>
      </c>
      <c r="H175" s="135" t="s">
        <v>32</v>
      </c>
      <c r="I175" s="281" t="s">
        <v>685</v>
      </c>
      <c r="J175" s="281" t="s">
        <v>18</v>
      </c>
      <c r="K175" s="281" t="s">
        <v>9005</v>
      </c>
      <c r="L175" s="135" t="s">
        <v>20</v>
      </c>
      <c r="M175" s="5" t="s">
        <v>4113</v>
      </c>
      <c r="N175" s="282">
        <v>44619</v>
      </c>
      <c r="O175" s="283">
        <v>44610</v>
      </c>
      <c r="P175" s="283">
        <v>44610</v>
      </c>
      <c r="Q175" s="284">
        <v>44614</v>
      </c>
      <c r="R175" s="285" t="s">
        <v>4686</v>
      </c>
      <c r="S175" s="284"/>
      <c r="T175" s="286" t="s">
        <v>605</v>
      </c>
      <c r="U175" s="135"/>
      <c r="V175" s="135" t="s">
        <v>3898</v>
      </c>
      <c r="W175" s="276" t="s">
        <v>5186</v>
      </c>
    </row>
    <row r="176" spans="1:23" s="272" customFormat="1" ht="14.5" customHeight="1" x14ac:dyDescent="0.3">
      <c r="A176" s="295" t="s">
        <v>3627</v>
      </c>
      <c r="B176" s="300">
        <v>5013996</v>
      </c>
      <c r="C176" s="277" t="s">
        <v>6515</v>
      </c>
      <c r="D176" s="288">
        <v>44648</v>
      </c>
      <c r="E176" s="279" t="s">
        <v>594</v>
      </c>
      <c r="F176" s="289">
        <v>44506</v>
      </c>
      <c r="G176" s="194" t="s">
        <v>7891</v>
      </c>
      <c r="H176" s="194" t="s">
        <v>175</v>
      </c>
      <c r="I176" s="281" t="s">
        <v>8863</v>
      </c>
      <c r="J176" s="281" t="s">
        <v>645</v>
      </c>
      <c r="K176" s="281" t="s">
        <v>9002</v>
      </c>
      <c r="L176" s="135" t="s">
        <v>20</v>
      </c>
      <c r="M176" s="5" t="s">
        <v>4115</v>
      </c>
      <c r="N176" s="282">
        <v>44653</v>
      </c>
      <c r="O176" s="283">
        <v>44650</v>
      </c>
      <c r="P176" s="283">
        <v>44651</v>
      </c>
      <c r="Q176" s="284">
        <v>44651</v>
      </c>
      <c r="R176" s="285" t="s">
        <v>4490</v>
      </c>
      <c r="S176" s="284"/>
      <c r="T176" s="286" t="s">
        <v>609</v>
      </c>
      <c r="U176" s="135"/>
      <c r="V176" s="135" t="s">
        <v>5568</v>
      </c>
      <c r="W176" s="276" t="s">
        <v>5187</v>
      </c>
    </row>
    <row r="177" spans="1:23" s="272" customFormat="1" ht="14.5" customHeight="1" x14ac:dyDescent="0.3">
      <c r="A177" s="295" t="s">
        <v>3627</v>
      </c>
      <c r="B177" s="135">
        <v>4998443</v>
      </c>
      <c r="C177" s="277" t="s">
        <v>6516</v>
      </c>
      <c r="D177" s="288">
        <v>44627</v>
      </c>
      <c r="E177" s="279" t="s">
        <v>594</v>
      </c>
      <c r="F177" s="289">
        <v>44506</v>
      </c>
      <c r="G177" s="135" t="s">
        <v>4117</v>
      </c>
      <c r="H177" s="135" t="s">
        <v>686</v>
      </c>
      <c r="I177" s="281" t="s">
        <v>8862</v>
      </c>
      <c r="J177" s="281" t="s">
        <v>18</v>
      </c>
      <c r="K177" s="281" t="s">
        <v>9005</v>
      </c>
      <c r="L177" s="135" t="s">
        <v>87</v>
      </c>
      <c r="M177" s="5" t="s">
        <v>4118</v>
      </c>
      <c r="N177" s="282">
        <v>44647</v>
      </c>
      <c r="O177" s="283">
        <v>44637</v>
      </c>
      <c r="P177" s="283">
        <v>44636</v>
      </c>
      <c r="Q177" s="284">
        <v>44637</v>
      </c>
      <c r="R177" s="285" t="s">
        <v>4685</v>
      </c>
      <c r="S177" s="284"/>
      <c r="T177" s="286" t="s">
        <v>623</v>
      </c>
      <c r="U177" s="135"/>
      <c r="V177" s="287" t="s">
        <v>3899</v>
      </c>
      <c r="W177" s="276" t="s">
        <v>5188</v>
      </c>
    </row>
    <row r="178" spans="1:23" s="272" customFormat="1" ht="14.5" customHeight="1" x14ac:dyDescent="0.3">
      <c r="A178" s="295" t="s">
        <v>3627</v>
      </c>
      <c r="B178" s="124">
        <v>4903427</v>
      </c>
      <c r="C178" s="277" t="s">
        <v>6517</v>
      </c>
      <c r="D178" s="288">
        <v>44569</v>
      </c>
      <c r="E178" s="279" t="s">
        <v>594</v>
      </c>
      <c r="F178" s="289">
        <v>44509</v>
      </c>
      <c r="G178" s="135" t="s">
        <v>4137</v>
      </c>
      <c r="H178" s="135" t="s">
        <v>82</v>
      </c>
      <c r="I178" s="281" t="s">
        <v>4644</v>
      </c>
      <c r="J178" s="281" t="s">
        <v>2943</v>
      </c>
      <c r="K178" s="281" t="s">
        <v>9012</v>
      </c>
      <c r="L178" s="135" t="s">
        <v>40</v>
      </c>
      <c r="M178" s="5" t="s">
        <v>4136</v>
      </c>
      <c r="N178" s="282">
        <v>44595</v>
      </c>
      <c r="O178" s="283">
        <v>44586</v>
      </c>
      <c r="P178" s="283">
        <v>44585</v>
      </c>
      <c r="Q178" s="284" t="s">
        <v>1685</v>
      </c>
      <c r="R178" s="285" t="s">
        <v>6447</v>
      </c>
      <c r="S178" s="284"/>
      <c r="T178" s="286" t="s">
        <v>605</v>
      </c>
      <c r="U178" s="135"/>
      <c r="V178" s="135" t="s">
        <v>3898</v>
      </c>
      <c r="W178" s="276" t="s">
        <v>5189</v>
      </c>
    </row>
    <row r="179" spans="1:23" s="272" customFormat="1" ht="14.5" customHeight="1" x14ac:dyDescent="0.3">
      <c r="A179" s="295" t="s">
        <v>1581</v>
      </c>
      <c r="B179" s="276" t="s">
        <v>630</v>
      </c>
      <c r="C179" s="277" t="s">
        <v>630</v>
      </c>
      <c r="D179" s="288">
        <v>44568</v>
      </c>
      <c r="E179" s="279" t="s">
        <v>630</v>
      </c>
      <c r="F179" s="289">
        <v>44512</v>
      </c>
      <c r="G179" s="135" t="s">
        <v>4152</v>
      </c>
      <c r="H179" s="135" t="s">
        <v>137</v>
      </c>
      <c r="I179" s="281" t="s">
        <v>17</v>
      </c>
      <c r="J179" s="281" t="s">
        <v>18</v>
      </c>
      <c r="K179" s="281" t="s">
        <v>9005</v>
      </c>
      <c r="L179" s="135" t="s">
        <v>11</v>
      </c>
      <c r="M179" s="5" t="s">
        <v>4151</v>
      </c>
      <c r="N179" s="282" t="s">
        <v>1253</v>
      </c>
      <c r="O179" s="283" t="s">
        <v>1253</v>
      </c>
      <c r="P179" s="283" t="s">
        <v>1253</v>
      </c>
      <c r="Q179" s="284" t="s">
        <v>1253</v>
      </c>
      <c r="R179" s="285" t="s">
        <v>4686</v>
      </c>
      <c r="S179" s="280" t="s">
        <v>1253</v>
      </c>
      <c r="T179" s="286" t="s">
        <v>609</v>
      </c>
      <c r="U179" s="135"/>
      <c r="V179" s="135"/>
      <c r="W179" s="276" t="s">
        <v>630</v>
      </c>
    </row>
    <row r="180" spans="1:23" s="272" customFormat="1" ht="14.5" customHeight="1" x14ac:dyDescent="0.3">
      <c r="A180" s="295" t="s">
        <v>1581</v>
      </c>
      <c r="B180" s="276" t="s">
        <v>630</v>
      </c>
      <c r="C180" s="277" t="s">
        <v>630</v>
      </c>
      <c r="D180" s="288">
        <v>44625</v>
      </c>
      <c r="E180" s="279" t="s">
        <v>630</v>
      </c>
      <c r="F180" s="289">
        <v>44513</v>
      </c>
      <c r="G180" s="135" t="s">
        <v>4155</v>
      </c>
      <c r="H180" s="135" t="s">
        <v>686</v>
      </c>
      <c r="I180" s="281" t="s">
        <v>8862</v>
      </c>
      <c r="J180" s="281" t="s">
        <v>2943</v>
      </c>
      <c r="K180" s="281" t="s">
        <v>9012</v>
      </c>
      <c r="L180" s="135" t="s">
        <v>2970</v>
      </c>
      <c r="M180" s="5" t="s">
        <v>4154</v>
      </c>
      <c r="N180" s="282" t="s">
        <v>1253</v>
      </c>
      <c r="O180" s="283" t="s">
        <v>1253</v>
      </c>
      <c r="P180" s="283" t="s">
        <v>1253</v>
      </c>
      <c r="Q180" s="284" t="s">
        <v>1253</v>
      </c>
      <c r="R180" s="285" t="s">
        <v>6518</v>
      </c>
      <c r="S180" s="280" t="s">
        <v>1253</v>
      </c>
      <c r="T180" s="286" t="s">
        <v>605</v>
      </c>
      <c r="U180" s="135"/>
      <c r="V180" s="135"/>
      <c r="W180" s="276" t="s">
        <v>630</v>
      </c>
    </row>
    <row r="181" spans="1:23" s="272" customFormat="1" ht="14.5" customHeight="1" x14ac:dyDescent="0.3">
      <c r="A181" s="295" t="s">
        <v>3627</v>
      </c>
      <c r="B181" s="135">
        <v>4880479</v>
      </c>
      <c r="C181" s="277" t="s">
        <v>4824</v>
      </c>
      <c r="D181" s="288">
        <v>44545</v>
      </c>
      <c r="E181" s="279" t="s">
        <v>594</v>
      </c>
      <c r="F181" s="289">
        <v>44515</v>
      </c>
      <c r="G181" s="135" t="s">
        <v>4162</v>
      </c>
      <c r="H181" s="135" t="s">
        <v>92</v>
      </c>
      <c r="I181" s="281" t="s">
        <v>2454</v>
      </c>
      <c r="J181" s="281" t="s">
        <v>18</v>
      </c>
      <c r="K181" s="281" t="s">
        <v>9005</v>
      </c>
      <c r="L181" s="135" t="s">
        <v>11</v>
      </c>
      <c r="M181" s="5" t="s">
        <v>4163</v>
      </c>
      <c r="N181" s="282">
        <v>44570</v>
      </c>
      <c r="O181" s="283">
        <v>44557</v>
      </c>
      <c r="P181" s="283">
        <v>44557</v>
      </c>
      <c r="Q181" s="284" t="s">
        <v>1685</v>
      </c>
      <c r="R181" s="285" t="s">
        <v>4685</v>
      </c>
      <c r="S181" s="284"/>
      <c r="T181" s="286" t="s">
        <v>605</v>
      </c>
      <c r="U181" s="135"/>
      <c r="V181" s="135" t="s">
        <v>3897</v>
      </c>
      <c r="W181" s="276" t="s">
        <v>5191</v>
      </c>
    </row>
    <row r="182" spans="1:23" s="272" customFormat="1" ht="14.5" customHeight="1" x14ac:dyDescent="0.3">
      <c r="A182" s="295" t="s">
        <v>1581</v>
      </c>
      <c r="B182" s="276" t="s">
        <v>630</v>
      </c>
      <c r="C182" s="277" t="s">
        <v>630</v>
      </c>
      <c r="D182" s="288">
        <v>44572</v>
      </c>
      <c r="E182" s="279" t="s">
        <v>630</v>
      </c>
      <c r="F182" s="289">
        <v>44515</v>
      </c>
      <c r="G182" s="135" t="s">
        <v>4156</v>
      </c>
      <c r="H182" s="135" t="s">
        <v>175</v>
      </c>
      <c r="I182" s="281" t="s">
        <v>8863</v>
      </c>
      <c r="J182" s="281" t="s">
        <v>645</v>
      </c>
      <c r="K182" s="281" t="s">
        <v>9002</v>
      </c>
      <c r="L182" s="135" t="s">
        <v>20</v>
      </c>
      <c r="M182" s="5" t="s">
        <v>4159</v>
      </c>
      <c r="N182" s="282" t="s">
        <v>1253</v>
      </c>
      <c r="O182" s="283" t="s">
        <v>1253</v>
      </c>
      <c r="P182" s="283" t="s">
        <v>1253</v>
      </c>
      <c r="Q182" s="284" t="s">
        <v>1253</v>
      </c>
      <c r="R182" s="285" t="s">
        <v>4490</v>
      </c>
      <c r="S182" s="280" t="s">
        <v>1253</v>
      </c>
      <c r="T182" s="286" t="s">
        <v>605</v>
      </c>
      <c r="U182" s="135"/>
      <c r="V182" s="135"/>
      <c r="W182" s="276" t="s">
        <v>630</v>
      </c>
    </row>
    <row r="183" spans="1:23" s="272" customFormat="1" ht="14.5" customHeight="1" x14ac:dyDescent="0.3">
      <c r="A183" s="295" t="s">
        <v>3627</v>
      </c>
      <c r="B183" s="135">
        <v>5046703</v>
      </c>
      <c r="C183" s="277" t="s">
        <v>6519</v>
      </c>
      <c r="D183" s="288">
        <v>44663</v>
      </c>
      <c r="E183" s="279" t="s">
        <v>594</v>
      </c>
      <c r="F183" s="289">
        <v>44515</v>
      </c>
      <c r="G183" s="135" t="s">
        <v>4164</v>
      </c>
      <c r="H183" s="135" t="s">
        <v>57</v>
      </c>
      <c r="I183" s="281" t="s">
        <v>8538</v>
      </c>
      <c r="J183" s="281" t="s">
        <v>645</v>
      </c>
      <c r="K183" s="281" t="s">
        <v>9002</v>
      </c>
      <c r="L183" s="135" t="s">
        <v>59</v>
      </c>
      <c r="M183" s="5" t="s">
        <v>4165</v>
      </c>
      <c r="N183" s="282">
        <v>44675</v>
      </c>
      <c r="O183" s="283">
        <v>44669</v>
      </c>
      <c r="P183" s="283">
        <v>44669</v>
      </c>
      <c r="Q183" s="284">
        <v>44670</v>
      </c>
      <c r="R183" s="285" t="s">
        <v>4490</v>
      </c>
      <c r="S183" s="284"/>
      <c r="T183" s="286" t="s">
        <v>605</v>
      </c>
      <c r="U183" s="135"/>
      <c r="V183" s="135" t="s">
        <v>5568</v>
      </c>
      <c r="W183" s="276" t="s">
        <v>5192</v>
      </c>
    </row>
    <row r="184" spans="1:23" s="272" customFormat="1" ht="14.5" customHeight="1" x14ac:dyDescent="0.3">
      <c r="A184" s="295" t="s">
        <v>5</v>
      </c>
      <c r="B184" s="135" t="s">
        <v>7892</v>
      </c>
      <c r="C184" s="277" t="s">
        <v>3905</v>
      </c>
      <c r="D184" s="288">
        <v>44519</v>
      </c>
      <c r="E184" s="279"/>
      <c r="F184" s="289">
        <v>44517</v>
      </c>
      <c r="G184" s="135" t="s">
        <v>4176</v>
      </c>
      <c r="H184" s="135" t="s">
        <v>3367</v>
      </c>
      <c r="I184" s="281" t="s">
        <v>7086</v>
      </c>
      <c r="J184" s="281" t="s">
        <v>626</v>
      </c>
      <c r="K184" s="281" t="s">
        <v>9003</v>
      </c>
      <c r="L184" s="135" t="s">
        <v>20</v>
      </c>
      <c r="M184" s="5" t="s">
        <v>4166</v>
      </c>
      <c r="N184" s="282"/>
      <c r="O184" s="283"/>
      <c r="P184" s="283"/>
      <c r="Q184" s="284"/>
      <c r="R184" s="285" t="s">
        <v>6464</v>
      </c>
      <c r="S184" s="284"/>
      <c r="T184" s="286" t="s">
        <v>623</v>
      </c>
      <c r="U184" s="135"/>
      <c r="V184" s="135"/>
      <c r="W184" s="276" t="s">
        <v>5193</v>
      </c>
    </row>
    <row r="185" spans="1:23" s="272" customFormat="1" ht="14.5" customHeight="1" x14ac:dyDescent="0.3">
      <c r="A185" s="295" t="s">
        <v>3627</v>
      </c>
      <c r="B185" s="135">
        <v>4880476</v>
      </c>
      <c r="C185" s="277" t="s">
        <v>4825</v>
      </c>
      <c r="D185" s="288">
        <v>44545</v>
      </c>
      <c r="E185" s="279" t="s">
        <v>594</v>
      </c>
      <c r="F185" s="289">
        <v>44518</v>
      </c>
      <c r="G185" s="135" t="s">
        <v>4184</v>
      </c>
      <c r="H185" s="135" t="s">
        <v>687</v>
      </c>
      <c r="I185" s="281" t="s">
        <v>7086</v>
      </c>
      <c r="J185" s="281" t="s">
        <v>622</v>
      </c>
      <c r="K185" s="281"/>
      <c r="L185" s="194" t="s">
        <v>27</v>
      </c>
      <c r="M185" s="5" t="s">
        <v>4124</v>
      </c>
      <c r="N185" s="282">
        <v>44570</v>
      </c>
      <c r="O185" s="283">
        <v>44558</v>
      </c>
      <c r="P185" s="283">
        <v>44551</v>
      </c>
      <c r="Q185" s="284">
        <v>44560</v>
      </c>
      <c r="R185" s="285" t="s">
        <v>6544</v>
      </c>
      <c r="S185" s="284"/>
      <c r="T185" s="286" t="s">
        <v>605</v>
      </c>
      <c r="U185" s="135"/>
      <c r="V185" s="135" t="s">
        <v>3897</v>
      </c>
      <c r="W185" s="276" t="s">
        <v>5194</v>
      </c>
    </row>
    <row r="186" spans="1:23" s="272" customFormat="1" ht="14.5" customHeight="1" x14ac:dyDescent="0.3">
      <c r="A186" s="295" t="s">
        <v>1581</v>
      </c>
      <c r="B186" s="276" t="s">
        <v>630</v>
      </c>
      <c r="C186" s="277" t="s">
        <v>630</v>
      </c>
      <c r="D186" s="288">
        <v>44686</v>
      </c>
      <c r="E186" s="279" t="s">
        <v>630</v>
      </c>
      <c r="F186" s="289">
        <v>44518</v>
      </c>
      <c r="G186" s="135" t="s">
        <v>4185</v>
      </c>
      <c r="H186" s="194" t="s">
        <v>175</v>
      </c>
      <c r="I186" s="281" t="s">
        <v>8863</v>
      </c>
      <c r="J186" s="281" t="s">
        <v>632</v>
      </c>
      <c r="K186" s="281" t="s">
        <v>9006</v>
      </c>
      <c r="L186" s="135" t="s">
        <v>20</v>
      </c>
      <c r="M186" s="5" t="s">
        <v>4186</v>
      </c>
      <c r="N186" s="282" t="s">
        <v>1253</v>
      </c>
      <c r="O186" s="283" t="s">
        <v>1253</v>
      </c>
      <c r="P186" s="283" t="s">
        <v>1253</v>
      </c>
      <c r="Q186" s="284" t="s">
        <v>1253</v>
      </c>
      <c r="R186" s="285" t="s">
        <v>4487</v>
      </c>
      <c r="S186" s="280" t="s">
        <v>1253</v>
      </c>
      <c r="T186" s="286" t="s">
        <v>605</v>
      </c>
      <c r="U186" s="135"/>
      <c r="V186" s="135"/>
      <c r="W186" s="276" t="s">
        <v>630</v>
      </c>
    </row>
    <row r="187" spans="1:23" s="272" customFormat="1" ht="14.5" customHeight="1" x14ac:dyDescent="0.3">
      <c r="A187" s="295" t="s">
        <v>1581</v>
      </c>
      <c r="B187" s="276" t="s">
        <v>630</v>
      </c>
      <c r="C187" s="277" t="s">
        <v>630</v>
      </c>
      <c r="D187" s="288">
        <v>44744</v>
      </c>
      <c r="E187" s="279" t="s">
        <v>630</v>
      </c>
      <c r="F187" s="289">
        <v>44518</v>
      </c>
      <c r="G187" s="135" t="s">
        <v>4187</v>
      </c>
      <c r="H187" s="135" t="s">
        <v>232</v>
      </c>
      <c r="I187" s="281" t="s">
        <v>8863</v>
      </c>
      <c r="J187" s="281" t="s">
        <v>626</v>
      </c>
      <c r="K187" s="281" t="s">
        <v>9003</v>
      </c>
      <c r="L187" s="135" t="s">
        <v>20</v>
      </c>
      <c r="M187" s="5" t="s">
        <v>4188</v>
      </c>
      <c r="N187" s="282" t="s">
        <v>1253</v>
      </c>
      <c r="O187" s="283" t="s">
        <v>1253</v>
      </c>
      <c r="P187" s="283" t="s">
        <v>1253</v>
      </c>
      <c r="Q187" s="284" t="s">
        <v>1253</v>
      </c>
      <c r="R187" s="285" t="s">
        <v>6464</v>
      </c>
      <c r="S187" s="280" t="s">
        <v>1253</v>
      </c>
      <c r="T187" s="286" t="s">
        <v>609</v>
      </c>
      <c r="U187" s="135"/>
      <c r="V187" s="135"/>
      <c r="W187" s="276" t="s">
        <v>630</v>
      </c>
    </row>
    <row r="188" spans="1:23" s="272" customFormat="1" ht="14.5" customHeight="1" x14ac:dyDescent="0.3">
      <c r="A188" s="295" t="s">
        <v>3627</v>
      </c>
      <c r="B188" s="292">
        <v>4890739</v>
      </c>
      <c r="C188" s="277" t="s">
        <v>4856</v>
      </c>
      <c r="D188" s="288">
        <v>44573</v>
      </c>
      <c r="E188" s="279" t="s">
        <v>594</v>
      </c>
      <c r="F188" s="289">
        <v>44519</v>
      </c>
      <c r="G188" s="135" t="s">
        <v>4193</v>
      </c>
      <c r="H188" s="135" t="s">
        <v>725</v>
      </c>
      <c r="I188" s="281" t="s">
        <v>2454</v>
      </c>
      <c r="J188" s="281" t="s">
        <v>160</v>
      </c>
      <c r="K188" s="281"/>
      <c r="L188" s="135" t="s">
        <v>20</v>
      </c>
      <c r="M188" s="5" t="s">
        <v>4194</v>
      </c>
      <c r="N188" s="282">
        <v>44583</v>
      </c>
      <c r="O188" s="283">
        <v>44575</v>
      </c>
      <c r="P188" s="283">
        <v>44586</v>
      </c>
      <c r="Q188" s="284">
        <v>44576</v>
      </c>
      <c r="R188" s="285" t="s">
        <v>4493</v>
      </c>
      <c r="S188" s="284"/>
      <c r="T188" s="286" t="s">
        <v>609</v>
      </c>
      <c r="U188" s="135"/>
      <c r="V188" s="135" t="s">
        <v>3897</v>
      </c>
      <c r="W188" s="276" t="s">
        <v>5195</v>
      </c>
    </row>
    <row r="189" spans="1:23" s="272" customFormat="1" ht="14.5" customHeight="1" x14ac:dyDescent="0.3">
      <c r="A189" s="295" t="s">
        <v>3627</v>
      </c>
      <c r="B189" s="124">
        <v>4968363</v>
      </c>
      <c r="C189" s="277" t="s">
        <v>6520</v>
      </c>
      <c r="D189" s="288">
        <v>44618</v>
      </c>
      <c r="E189" s="279" t="s">
        <v>594</v>
      </c>
      <c r="F189" s="289">
        <v>44519</v>
      </c>
      <c r="G189" s="135" t="s">
        <v>4190</v>
      </c>
      <c r="H189" s="194" t="s">
        <v>137</v>
      </c>
      <c r="I189" s="281" t="s">
        <v>17</v>
      </c>
      <c r="J189" s="281" t="s">
        <v>18</v>
      </c>
      <c r="K189" s="281" t="s">
        <v>9005</v>
      </c>
      <c r="L189" s="135" t="s">
        <v>11</v>
      </c>
      <c r="M189" s="5" t="s">
        <v>4191</v>
      </c>
      <c r="N189" s="282">
        <v>44623</v>
      </c>
      <c r="O189" s="283">
        <v>44619</v>
      </c>
      <c r="P189" s="283">
        <v>44618</v>
      </c>
      <c r="Q189" s="284">
        <v>44620</v>
      </c>
      <c r="R189" s="285" t="s">
        <v>4685</v>
      </c>
      <c r="S189" s="284"/>
      <c r="T189" s="286" t="s">
        <v>605</v>
      </c>
      <c r="U189" s="135"/>
      <c r="V189" s="287" t="s">
        <v>3899</v>
      </c>
      <c r="W189" s="276" t="s">
        <v>5196</v>
      </c>
    </row>
    <row r="190" spans="1:23" s="272" customFormat="1" ht="14.5" customHeight="1" x14ac:dyDescent="0.3">
      <c r="A190" s="295" t="s">
        <v>3627</v>
      </c>
      <c r="B190" s="124">
        <v>4890729</v>
      </c>
      <c r="C190" s="277" t="s">
        <v>6521</v>
      </c>
      <c r="D190" s="288">
        <v>44580</v>
      </c>
      <c r="E190" s="279" t="s">
        <v>594</v>
      </c>
      <c r="F190" s="289">
        <v>44520</v>
      </c>
      <c r="G190" s="135" t="s">
        <v>4195</v>
      </c>
      <c r="H190" s="135" t="s">
        <v>4126</v>
      </c>
      <c r="I190" s="281" t="s">
        <v>8538</v>
      </c>
      <c r="J190" s="281" t="s">
        <v>18</v>
      </c>
      <c r="K190" s="281" t="s">
        <v>9005</v>
      </c>
      <c r="L190" s="135" t="s">
        <v>11</v>
      </c>
      <c r="M190" s="5" t="s">
        <v>4196</v>
      </c>
      <c r="N190" s="282">
        <v>44596</v>
      </c>
      <c r="O190" s="283">
        <v>44582</v>
      </c>
      <c r="P190" s="283">
        <v>44581</v>
      </c>
      <c r="Q190" s="284">
        <v>44590</v>
      </c>
      <c r="R190" s="285" t="s">
        <v>4685</v>
      </c>
      <c r="S190" s="284"/>
      <c r="T190" s="286" t="s">
        <v>623</v>
      </c>
      <c r="U190" s="135"/>
      <c r="V190" s="135" t="s">
        <v>3898</v>
      </c>
      <c r="W190" s="276" t="s">
        <v>5197</v>
      </c>
    </row>
    <row r="191" spans="1:23" s="272" customFormat="1" ht="14.5" customHeight="1" x14ac:dyDescent="0.3">
      <c r="A191" s="295" t="s">
        <v>1581</v>
      </c>
      <c r="B191" s="276" t="s">
        <v>630</v>
      </c>
      <c r="C191" s="277" t="s">
        <v>630</v>
      </c>
      <c r="D191" s="288">
        <v>44665</v>
      </c>
      <c r="E191" s="279" t="s">
        <v>630</v>
      </c>
      <c r="F191" s="289">
        <v>44520</v>
      </c>
      <c r="G191" s="135" t="s">
        <v>4197</v>
      </c>
      <c r="H191" s="135" t="s">
        <v>4126</v>
      </c>
      <c r="I191" s="281" t="s">
        <v>8538</v>
      </c>
      <c r="J191" s="281" t="s">
        <v>18</v>
      </c>
      <c r="K191" s="281" t="s">
        <v>9005</v>
      </c>
      <c r="L191" s="135" t="s">
        <v>11</v>
      </c>
      <c r="M191" s="5" t="s">
        <v>4198</v>
      </c>
      <c r="N191" s="282" t="s">
        <v>1253</v>
      </c>
      <c r="O191" s="283" t="s">
        <v>1253</v>
      </c>
      <c r="P191" s="283" t="s">
        <v>1253</v>
      </c>
      <c r="Q191" s="284" t="s">
        <v>1253</v>
      </c>
      <c r="R191" s="285" t="s">
        <v>4685</v>
      </c>
      <c r="S191" s="280" t="s">
        <v>1253</v>
      </c>
      <c r="T191" s="286" t="s">
        <v>605</v>
      </c>
      <c r="U191" s="135"/>
      <c r="V191" s="135"/>
      <c r="W191" s="276" t="s">
        <v>630</v>
      </c>
    </row>
    <row r="192" spans="1:23" s="272" customFormat="1" ht="14.5" customHeight="1" x14ac:dyDescent="0.3">
      <c r="A192" s="295" t="s">
        <v>3627</v>
      </c>
      <c r="B192" s="124">
        <v>4880472</v>
      </c>
      <c r="C192" s="277" t="s">
        <v>4822</v>
      </c>
      <c r="D192" s="288">
        <v>44544</v>
      </c>
      <c r="E192" s="279" t="s">
        <v>594</v>
      </c>
      <c r="F192" s="289">
        <v>44522</v>
      </c>
      <c r="G192" s="135" t="s">
        <v>4213</v>
      </c>
      <c r="H192" s="135" t="s">
        <v>3367</v>
      </c>
      <c r="I192" s="281" t="s">
        <v>7086</v>
      </c>
      <c r="J192" s="281" t="s">
        <v>626</v>
      </c>
      <c r="K192" s="281" t="s">
        <v>9003</v>
      </c>
      <c r="L192" s="135" t="s">
        <v>52</v>
      </c>
      <c r="M192" s="5" t="s">
        <v>4202</v>
      </c>
      <c r="N192" s="282">
        <v>44570</v>
      </c>
      <c r="O192" s="283">
        <v>44554</v>
      </c>
      <c r="P192" s="283">
        <v>44557</v>
      </c>
      <c r="Q192" s="284">
        <v>44560</v>
      </c>
      <c r="R192" s="285" t="s">
        <v>4687</v>
      </c>
      <c r="S192" s="284"/>
      <c r="T192" s="286" t="s">
        <v>623</v>
      </c>
      <c r="U192" s="135"/>
      <c r="V192" s="135" t="s">
        <v>3897</v>
      </c>
      <c r="W192" s="276" t="s">
        <v>5198</v>
      </c>
    </row>
    <row r="193" spans="1:23" s="272" customFormat="1" ht="14.5" customHeight="1" x14ac:dyDescent="0.3">
      <c r="A193" s="295" t="s">
        <v>3627</v>
      </c>
      <c r="B193" s="135">
        <v>4912013</v>
      </c>
      <c r="C193" s="277" t="s">
        <v>6522</v>
      </c>
      <c r="D193" s="288">
        <v>44572</v>
      </c>
      <c r="E193" s="279" t="s">
        <v>594</v>
      </c>
      <c r="F193" s="289">
        <v>44522</v>
      </c>
      <c r="G193" s="135" t="s">
        <v>4212</v>
      </c>
      <c r="H193" s="135" t="s">
        <v>175</v>
      </c>
      <c r="I193" s="281" t="s">
        <v>8863</v>
      </c>
      <c r="J193" s="281" t="s">
        <v>18</v>
      </c>
      <c r="K193" s="281" t="s">
        <v>9005</v>
      </c>
      <c r="L193" s="135" t="s">
        <v>20</v>
      </c>
      <c r="M193" s="5" t="s">
        <v>4153</v>
      </c>
      <c r="N193" s="282">
        <v>44595</v>
      </c>
      <c r="O193" s="283">
        <v>44579</v>
      </c>
      <c r="P193" s="283">
        <v>44579</v>
      </c>
      <c r="Q193" s="284">
        <v>44593</v>
      </c>
      <c r="R193" s="285" t="s">
        <v>4686</v>
      </c>
      <c r="S193" s="284"/>
      <c r="T193" s="286" t="s">
        <v>605</v>
      </c>
      <c r="U193" s="135"/>
      <c r="V193" s="135" t="s">
        <v>3898</v>
      </c>
      <c r="W193" s="276" t="s">
        <v>5199</v>
      </c>
    </row>
    <row r="194" spans="1:23" s="272" customFormat="1" ht="14.5" customHeight="1" x14ac:dyDescent="0.3">
      <c r="A194" s="295" t="s">
        <v>1581</v>
      </c>
      <c r="B194" s="276" t="s">
        <v>630</v>
      </c>
      <c r="C194" s="277" t="s">
        <v>630</v>
      </c>
      <c r="D194" s="288">
        <v>44678</v>
      </c>
      <c r="E194" s="279" t="s">
        <v>630</v>
      </c>
      <c r="F194" s="289">
        <v>44522</v>
      </c>
      <c r="G194" s="135" t="s">
        <v>6052</v>
      </c>
      <c r="H194" s="135" t="s">
        <v>725</v>
      </c>
      <c r="I194" s="281" t="s">
        <v>2454</v>
      </c>
      <c r="J194" s="281" t="s">
        <v>160</v>
      </c>
      <c r="K194" s="281"/>
      <c r="L194" s="135" t="s">
        <v>20</v>
      </c>
      <c r="M194" s="5" t="s">
        <v>4210</v>
      </c>
      <c r="N194" s="282" t="s">
        <v>1253</v>
      </c>
      <c r="O194" s="283" t="s">
        <v>1253</v>
      </c>
      <c r="P194" s="283" t="s">
        <v>1253</v>
      </c>
      <c r="Q194" s="284" t="s">
        <v>1253</v>
      </c>
      <c r="R194" s="285" t="s">
        <v>4493</v>
      </c>
      <c r="S194" s="280" t="s">
        <v>1253</v>
      </c>
      <c r="T194" s="286" t="s">
        <v>609</v>
      </c>
      <c r="U194" s="135"/>
      <c r="V194" s="135"/>
      <c r="W194" s="276" t="s">
        <v>630</v>
      </c>
    </row>
    <row r="195" spans="1:23" s="272" customFormat="1" ht="14.5" customHeight="1" x14ac:dyDescent="0.3">
      <c r="A195" s="295" t="s">
        <v>3627</v>
      </c>
      <c r="B195" s="124">
        <v>4812254</v>
      </c>
      <c r="C195" s="277" t="s">
        <v>4835</v>
      </c>
      <c r="D195" s="288">
        <v>44523</v>
      </c>
      <c r="E195" s="279" t="s">
        <v>594</v>
      </c>
      <c r="F195" s="289">
        <v>44523</v>
      </c>
      <c r="G195" s="135" t="s">
        <v>4216</v>
      </c>
      <c r="H195" s="135" t="s">
        <v>25</v>
      </c>
      <c r="I195" s="281" t="s">
        <v>17</v>
      </c>
      <c r="J195" s="281" t="s">
        <v>626</v>
      </c>
      <c r="K195" s="281" t="s">
        <v>9003</v>
      </c>
      <c r="L195" s="135" t="s">
        <v>20</v>
      </c>
      <c r="M195" s="5" t="s">
        <v>4215</v>
      </c>
      <c r="N195" s="282">
        <v>44575</v>
      </c>
      <c r="O195" s="283">
        <v>44551</v>
      </c>
      <c r="P195" s="283">
        <v>44551</v>
      </c>
      <c r="Q195" s="284">
        <v>44551</v>
      </c>
      <c r="R195" s="285" t="s">
        <v>4687</v>
      </c>
      <c r="S195" s="284"/>
      <c r="T195" s="286" t="s">
        <v>623</v>
      </c>
      <c r="U195" s="135"/>
      <c r="V195" s="135" t="s">
        <v>3897</v>
      </c>
      <c r="W195" s="276" t="s">
        <v>5200</v>
      </c>
    </row>
    <row r="196" spans="1:23" s="272" customFormat="1" ht="14.5" customHeight="1" x14ac:dyDescent="0.3">
      <c r="A196" s="295" t="s">
        <v>3627</v>
      </c>
      <c r="B196" s="135">
        <v>4890743</v>
      </c>
      <c r="C196" s="277" t="s">
        <v>4858</v>
      </c>
      <c r="D196" s="288">
        <v>44566</v>
      </c>
      <c r="E196" s="279" t="s">
        <v>594</v>
      </c>
      <c r="F196" s="289">
        <v>44523</v>
      </c>
      <c r="G196" s="135" t="s">
        <v>4211</v>
      </c>
      <c r="H196" s="135" t="s">
        <v>687</v>
      </c>
      <c r="I196" s="281" t="s">
        <v>7086</v>
      </c>
      <c r="J196" s="281" t="s">
        <v>45</v>
      </c>
      <c r="K196" s="281" t="s">
        <v>9009</v>
      </c>
      <c r="L196" s="135" t="s">
        <v>27</v>
      </c>
      <c r="M196" s="5" t="s">
        <v>4135</v>
      </c>
      <c r="N196" s="282">
        <v>44583</v>
      </c>
      <c r="O196" s="283">
        <v>44580</v>
      </c>
      <c r="P196" s="283">
        <v>44580</v>
      </c>
      <c r="Q196" s="284">
        <v>44580</v>
      </c>
      <c r="R196" s="285" t="s">
        <v>4482</v>
      </c>
      <c r="S196" s="284"/>
      <c r="T196" s="286" t="s">
        <v>605</v>
      </c>
      <c r="U196" s="135"/>
      <c r="V196" s="135" t="s">
        <v>3897</v>
      </c>
      <c r="W196" s="276" t="s">
        <v>5201</v>
      </c>
    </row>
    <row r="197" spans="1:23" s="272" customFormat="1" ht="14.5" customHeight="1" x14ac:dyDescent="0.3">
      <c r="A197" s="295" t="s">
        <v>3627</v>
      </c>
      <c r="B197" s="124">
        <v>4982841</v>
      </c>
      <c r="C197" s="277" t="s">
        <v>6523</v>
      </c>
      <c r="D197" s="288">
        <v>44635</v>
      </c>
      <c r="E197" s="279" t="s">
        <v>594</v>
      </c>
      <c r="F197" s="289">
        <v>44523</v>
      </c>
      <c r="G197" s="135" t="s">
        <v>4221</v>
      </c>
      <c r="H197" s="135" t="s">
        <v>25</v>
      </c>
      <c r="I197" s="281" t="s">
        <v>17</v>
      </c>
      <c r="J197" s="281" t="s">
        <v>645</v>
      </c>
      <c r="K197" s="281" t="s">
        <v>9002</v>
      </c>
      <c r="L197" s="194" t="s">
        <v>27</v>
      </c>
      <c r="M197" s="5" t="s">
        <v>4201</v>
      </c>
      <c r="N197" s="282">
        <v>44653</v>
      </c>
      <c r="O197" s="283">
        <v>44639</v>
      </c>
      <c r="P197" s="283">
        <v>44639</v>
      </c>
      <c r="Q197" s="284">
        <v>44639</v>
      </c>
      <c r="R197" s="285" t="s">
        <v>4490</v>
      </c>
      <c r="S197" s="284"/>
      <c r="T197" s="286" t="s">
        <v>623</v>
      </c>
      <c r="U197" s="135"/>
      <c r="V197" s="135" t="s">
        <v>5568</v>
      </c>
      <c r="W197" s="276" t="s">
        <v>5202</v>
      </c>
    </row>
    <row r="198" spans="1:23" s="272" customFormat="1" ht="14.5" customHeight="1" x14ac:dyDescent="0.3">
      <c r="A198" s="295" t="s">
        <v>3627</v>
      </c>
      <c r="B198" s="124">
        <v>4968360</v>
      </c>
      <c r="C198" s="277" t="s">
        <v>6524</v>
      </c>
      <c r="D198" s="288">
        <v>44634</v>
      </c>
      <c r="E198" s="279" t="s">
        <v>594</v>
      </c>
      <c r="F198" s="289">
        <v>44524</v>
      </c>
      <c r="G198" s="135" t="s">
        <v>4225</v>
      </c>
      <c r="H198" s="135" t="s">
        <v>92</v>
      </c>
      <c r="I198" s="281" t="s">
        <v>2454</v>
      </c>
      <c r="J198" s="281" t="s">
        <v>645</v>
      </c>
      <c r="K198" s="281" t="s">
        <v>9002</v>
      </c>
      <c r="L198" s="135" t="s">
        <v>27</v>
      </c>
      <c r="M198" s="5" t="s">
        <v>4123</v>
      </c>
      <c r="N198" s="282">
        <v>44637</v>
      </c>
      <c r="O198" s="283">
        <v>44635</v>
      </c>
      <c r="P198" s="283">
        <v>44634</v>
      </c>
      <c r="Q198" s="284" t="s">
        <v>1685</v>
      </c>
      <c r="R198" s="285" t="s">
        <v>4490</v>
      </c>
      <c r="S198" s="284"/>
      <c r="T198" s="286" t="s">
        <v>605</v>
      </c>
      <c r="U198" s="135"/>
      <c r="V198" s="287" t="s">
        <v>3899</v>
      </c>
      <c r="W198" s="276" t="s">
        <v>5203</v>
      </c>
    </row>
    <row r="199" spans="1:23" s="272" customFormat="1" ht="14.5" customHeight="1" x14ac:dyDescent="0.3">
      <c r="A199" s="295" t="s">
        <v>1581</v>
      </c>
      <c r="B199" s="276" t="s">
        <v>630</v>
      </c>
      <c r="C199" s="277" t="s">
        <v>630</v>
      </c>
      <c r="D199" s="288">
        <v>44660</v>
      </c>
      <c r="E199" s="279" t="s">
        <v>630</v>
      </c>
      <c r="F199" s="289">
        <v>44524</v>
      </c>
      <c r="G199" s="135" t="s">
        <v>4228</v>
      </c>
      <c r="H199" s="135" t="s">
        <v>4126</v>
      </c>
      <c r="I199" s="281" t="s">
        <v>8538</v>
      </c>
      <c r="J199" s="281" t="s">
        <v>645</v>
      </c>
      <c r="K199" s="281" t="s">
        <v>9002</v>
      </c>
      <c r="L199" s="135" t="s">
        <v>20</v>
      </c>
      <c r="M199" s="5" t="s">
        <v>4125</v>
      </c>
      <c r="N199" s="282" t="s">
        <v>1253</v>
      </c>
      <c r="O199" s="283" t="s">
        <v>1253</v>
      </c>
      <c r="P199" s="283" t="s">
        <v>1253</v>
      </c>
      <c r="Q199" s="284" t="s">
        <v>1253</v>
      </c>
      <c r="R199" s="285" t="s">
        <v>4490</v>
      </c>
      <c r="S199" s="280" t="s">
        <v>1253</v>
      </c>
      <c r="T199" s="286" t="s">
        <v>605</v>
      </c>
      <c r="U199" s="135"/>
      <c r="V199" s="135"/>
      <c r="W199" s="276" t="s">
        <v>630</v>
      </c>
    </row>
    <row r="200" spans="1:23" s="272" customFormat="1" ht="14.5" customHeight="1" x14ac:dyDescent="0.3">
      <c r="A200" s="295" t="s">
        <v>3627</v>
      </c>
      <c r="B200" s="124">
        <v>4881639</v>
      </c>
      <c r="C200" s="277" t="s">
        <v>4831</v>
      </c>
      <c r="D200" s="288">
        <v>44552</v>
      </c>
      <c r="E200" s="279" t="s">
        <v>594</v>
      </c>
      <c r="F200" s="289">
        <v>44525</v>
      </c>
      <c r="G200" s="194" t="s">
        <v>4558</v>
      </c>
      <c r="H200" s="135" t="s">
        <v>102</v>
      </c>
      <c r="I200" s="281" t="s">
        <v>685</v>
      </c>
      <c r="J200" s="281" t="s">
        <v>45</v>
      </c>
      <c r="K200" s="281" t="s">
        <v>9009</v>
      </c>
      <c r="L200" s="135" t="s">
        <v>20</v>
      </c>
      <c r="M200" s="5" t="s">
        <v>4128</v>
      </c>
      <c r="N200" s="282">
        <v>44571</v>
      </c>
      <c r="O200" s="283">
        <v>44571</v>
      </c>
      <c r="P200" s="283">
        <v>44571</v>
      </c>
      <c r="Q200" s="284">
        <v>44571</v>
      </c>
      <c r="R200" s="285" t="s">
        <v>4495</v>
      </c>
      <c r="S200" s="284"/>
      <c r="T200" s="286" t="s">
        <v>605</v>
      </c>
      <c r="U200" s="135"/>
      <c r="V200" s="135" t="s">
        <v>3897</v>
      </c>
      <c r="W200" s="276" t="s">
        <v>5204</v>
      </c>
    </row>
    <row r="201" spans="1:23" s="272" customFormat="1" ht="14.5" customHeight="1" x14ac:dyDescent="0.3">
      <c r="A201" s="295" t="s">
        <v>3627</v>
      </c>
      <c r="B201" s="124">
        <v>4921080</v>
      </c>
      <c r="C201" s="277" t="s">
        <v>6525</v>
      </c>
      <c r="D201" s="288">
        <v>44579</v>
      </c>
      <c r="E201" s="279" t="s">
        <v>594</v>
      </c>
      <c r="F201" s="289">
        <v>44525</v>
      </c>
      <c r="G201" s="135" t="s">
        <v>4236</v>
      </c>
      <c r="H201" s="135" t="s">
        <v>57</v>
      </c>
      <c r="I201" s="281" t="s">
        <v>8538</v>
      </c>
      <c r="J201" s="281" t="s">
        <v>45</v>
      </c>
      <c r="K201" s="281" t="s">
        <v>9009</v>
      </c>
      <c r="L201" s="135" t="s">
        <v>20</v>
      </c>
      <c r="M201" s="5" t="s">
        <v>4214</v>
      </c>
      <c r="N201" s="282">
        <v>44595</v>
      </c>
      <c r="O201" s="283">
        <v>44590</v>
      </c>
      <c r="P201" s="283">
        <v>44594</v>
      </c>
      <c r="Q201" s="284">
        <v>44593</v>
      </c>
      <c r="R201" s="285" t="s">
        <v>4495</v>
      </c>
      <c r="S201" s="284"/>
      <c r="T201" s="286" t="s">
        <v>623</v>
      </c>
      <c r="U201" s="135"/>
      <c r="V201" s="135" t="s">
        <v>3898</v>
      </c>
      <c r="W201" s="276" t="s">
        <v>5205</v>
      </c>
    </row>
    <row r="202" spans="1:23" s="272" customFormat="1" ht="14.5" customHeight="1" x14ac:dyDescent="0.3">
      <c r="A202" s="295" t="s">
        <v>3627</v>
      </c>
      <c r="B202" s="292">
        <v>4915380</v>
      </c>
      <c r="C202" s="277" t="s">
        <v>6526</v>
      </c>
      <c r="D202" s="288">
        <v>44573</v>
      </c>
      <c r="E202" s="279" t="s">
        <v>594</v>
      </c>
      <c r="F202" s="289">
        <v>44525</v>
      </c>
      <c r="G202" s="135" t="s">
        <v>4239</v>
      </c>
      <c r="H202" s="135" t="s">
        <v>232</v>
      </c>
      <c r="I202" s="281" t="s">
        <v>8863</v>
      </c>
      <c r="J202" s="281" t="s">
        <v>45</v>
      </c>
      <c r="K202" s="281" t="s">
        <v>9009</v>
      </c>
      <c r="L202" s="135" t="s">
        <v>27</v>
      </c>
      <c r="M202" s="5" t="s">
        <v>4240</v>
      </c>
      <c r="N202" s="282">
        <v>44599</v>
      </c>
      <c r="O202" s="283">
        <v>44583</v>
      </c>
      <c r="P202" s="283">
        <v>44583</v>
      </c>
      <c r="Q202" s="284">
        <v>44585</v>
      </c>
      <c r="R202" s="285" t="s">
        <v>4482</v>
      </c>
      <c r="S202" s="284"/>
      <c r="T202" s="286" t="s">
        <v>605</v>
      </c>
      <c r="U202" s="135"/>
      <c r="V202" s="135" t="s">
        <v>3898</v>
      </c>
      <c r="W202" s="276" t="s">
        <v>5206</v>
      </c>
    </row>
    <row r="203" spans="1:23" s="272" customFormat="1" ht="14.5" customHeight="1" x14ac:dyDescent="0.3">
      <c r="A203" s="295" t="s">
        <v>1581</v>
      </c>
      <c r="B203" s="276" t="s">
        <v>630</v>
      </c>
      <c r="C203" s="277" t="s">
        <v>630</v>
      </c>
      <c r="D203" s="288">
        <v>44772</v>
      </c>
      <c r="E203" s="279" t="s">
        <v>630</v>
      </c>
      <c r="F203" s="289">
        <v>44525</v>
      </c>
      <c r="G203" s="135" t="s">
        <v>4238</v>
      </c>
      <c r="H203" s="194" t="s">
        <v>92</v>
      </c>
      <c r="I203" s="281" t="s">
        <v>2454</v>
      </c>
      <c r="J203" s="281" t="s">
        <v>18</v>
      </c>
      <c r="K203" s="281" t="s">
        <v>9005</v>
      </c>
      <c r="L203" s="135" t="s">
        <v>20</v>
      </c>
      <c r="M203" s="5" t="s">
        <v>4149</v>
      </c>
      <c r="N203" s="282" t="s">
        <v>1253</v>
      </c>
      <c r="O203" s="283" t="s">
        <v>1253</v>
      </c>
      <c r="P203" s="283" t="s">
        <v>1253</v>
      </c>
      <c r="Q203" s="284" t="s">
        <v>1253</v>
      </c>
      <c r="R203" s="285" t="s">
        <v>4686</v>
      </c>
      <c r="S203" s="280" t="s">
        <v>1253</v>
      </c>
      <c r="T203" s="286" t="s">
        <v>623</v>
      </c>
      <c r="U203" s="135"/>
      <c r="V203" s="135"/>
      <c r="W203" s="276" t="s">
        <v>630</v>
      </c>
    </row>
    <row r="204" spans="1:23" s="272" customFormat="1" ht="14.5" customHeight="1" x14ac:dyDescent="0.3">
      <c r="A204" s="295" t="s">
        <v>3627</v>
      </c>
      <c r="B204" s="135">
        <v>4924746</v>
      </c>
      <c r="C204" s="277" t="s">
        <v>6527</v>
      </c>
      <c r="D204" s="288">
        <v>44583</v>
      </c>
      <c r="E204" s="279" t="s">
        <v>594</v>
      </c>
      <c r="F204" s="289">
        <v>44526</v>
      </c>
      <c r="G204" s="135" t="s">
        <v>4241</v>
      </c>
      <c r="H204" s="135" t="s">
        <v>4126</v>
      </c>
      <c r="I204" s="281" t="s">
        <v>8538</v>
      </c>
      <c r="J204" s="281" t="s">
        <v>38</v>
      </c>
      <c r="K204" s="281" t="s">
        <v>9001</v>
      </c>
      <c r="L204" s="194" t="s">
        <v>4243</v>
      </c>
      <c r="M204" s="5" t="s">
        <v>4242</v>
      </c>
      <c r="N204" s="282">
        <v>44602</v>
      </c>
      <c r="O204" s="283">
        <v>44598</v>
      </c>
      <c r="P204" s="283">
        <v>44600</v>
      </c>
      <c r="Q204" s="284">
        <v>44600</v>
      </c>
      <c r="R204" s="285" t="s">
        <v>4489</v>
      </c>
      <c r="S204" s="284"/>
      <c r="T204" s="286" t="s">
        <v>623</v>
      </c>
      <c r="U204" s="135"/>
      <c r="V204" s="135" t="s">
        <v>3898</v>
      </c>
      <c r="W204" s="276" t="s">
        <v>5207</v>
      </c>
    </row>
    <row r="205" spans="1:23" s="272" customFormat="1" ht="14.5" customHeight="1" x14ac:dyDescent="0.3">
      <c r="A205" s="295" t="s">
        <v>3627</v>
      </c>
      <c r="B205" s="124">
        <v>4869881</v>
      </c>
      <c r="C205" s="277" t="s">
        <v>4826</v>
      </c>
      <c r="D205" s="288">
        <v>44537</v>
      </c>
      <c r="E205" s="279" t="s">
        <v>594</v>
      </c>
      <c r="F205" s="289">
        <v>44527</v>
      </c>
      <c r="G205" s="135" t="s">
        <v>4274</v>
      </c>
      <c r="H205" s="135" t="s">
        <v>102</v>
      </c>
      <c r="I205" s="281" t="s">
        <v>685</v>
      </c>
      <c r="J205" s="281" t="s">
        <v>18</v>
      </c>
      <c r="K205" s="281" t="s">
        <v>9005</v>
      </c>
      <c r="L205" s="135" t="s">
        <v>20</v>
      </c>
      <c r="M205" s="5" t="s">
        <v>4275</v>
      </c>
      <c r="N205" s="282">
        <v>44570</v>
      </c>
      <c r="O205" s="283">
        <v>44558</v>
      </c>
      <c r="P205" s="283">
        <v>44555</v>
      </c>
      <c r="Q205" s="284">
        <v>44560</v>
      </c>
      <c r="R205" s="285" t="s">
        <v>4685</v>
      </c>
      <c r="S205" s="284"/>
      <c r="T205" s="286" t="s">
        <v>605</v>
      </c>
      <c r="U205" s="135"/>
      <c r="V205" s="135" t="s">
        <v>3897</v>
      </c>
      <c r="W205" s="276" t="s">
        <v>5208</v>
      </c>
    </row>
    <row r="206" spans="1:23" s="272" customFormat="1" ht="14.5" customHeight="1" x14ac:dyDescent="0.3">
      <c r="A206" s="295" t="s">
        <v>3627</v>
      </c>
      <c r="B206" s="135">
        <v>4877735</v>
      </c>
      <c r="C206" s="277" t="s">
        <v>4860</v>
      </c>
      <c r="D206" s="288">
        <v>44541</v>
      </c>
      <c r="E206" s="279" t="s">
        <v>594</v>
      </c>
      <c r="F206" s="289">
        <v>44527</v>
      </c>
      <c r="G206" s="135" t="s">
        <v>4256</v>
      </c>
      <c r="H206" s="135" t="s">
        <v>16</v>
      </c>
      <c r="I206" s="281" t="s">
        <v>7086</v>
      </c>
      <c r="J206" s="281" t="s">
        <v>45</v>
      </c>
      <c r="K206" s="281" t="s">
        <v>9009</v>
      </c>
      <c r="L206" s="135" t="s">
        <v>27</v>
      </c>
      <c r="M206" s="5" t="s">
        <v>4255</v>
      </c>
      <c r="N206" s="282">
        <v>44584</v>
      </c>
      <c r="O206" s="283">
        <v>44560</v>
      </c>
      <c r="P206" s="283">
        <v>44564</v>
      </c>
      <c r="Q206" s="284">
        <v>44562</v>
      </c>
      <c r="R206" s="285" t="s">
        <v>4482</v>
      </c>
      <c r="S206" s="284"/>
      <c r="T206" s="286" t="s">
        <v>623</v>
      </c>
      <c r="U206" s="135"/>
      <c r="V206" s="135" t="s">
        <v>3897</v>
      </c>
      <c r="W206" s="276" t="s">
        <v>5209</v>
      </c>
    </row>
    <row r="207" spans="1:23" s="272" customFormat="1" ht="14.5" customHeight="1" x14ac:dyDescent="0.3">
      <c r="A207" s="295" t="s">
        <v>3627</v>
      </c>
      <c r="B207" s="124">
        <v>4902325</v>
      </c>
      <c r="C207" s="277" t="s">
        <v>4864</v>
      </c>
      <c r="D207" s="288">
        <v>44569</v>
      </c>
      <c r="E207" s="279" t="s">
        <v>594</v>
      </c>
      <c r="F207" s="289">
        <v>44527</v>
      </c>
      <c r="G207" s="135" t="s">
        <v>4268</v>
      </c>
      <c r="H207" s="135" t="s">
        <v>50</v>
      </c>
      <c r="I207" s="281" t="s">
        <v>17</v>
      </c>
      <c r="J207" s="281" t="s">
        <v>45</v>
      </c>
      <c r="K207" s="281" t="s">
        <v>9009</v>
      </c>
      <c r="L207" s="135" t="s">
        <v>20</v>
      </c>
      <c r="M207" s="5" t="s">
        <v>4269</v>
      </c>
      <c r="N207" s="282">
        <v>44586</v>
      </c>
      <c r="O207" s="283">
        <v>44579</v>
      </c>
      <c r="P207" s="283">
        <v>44580</v>
      </c>
      <c r="Q207" s="284">
        <v>44580</v>
      </c>
      <c r="R207" s="285" t="s">
        <v>4495</v>
      </c>
      <c r="S207" s="284"/>
      <c r="T207" s="286" t="s">
        <v>605</v>
      </c>
      <c r="U207" s="135"/>
      <c r="V207" s="135" t="s">
        <v>3897</v>
      </c>
      <c r="W207" s="276" t="s">
        <v>3909</v>
      </c>
    </row>
    <row r="208" spans="1:23" s="272" customFormat="1" ht="14.5" customHeight="1" x14ac:dyDescent="0.3">
      <c r="A208" s="295" t="s">
        <v>3627</v>
      </c>
      <c r="B208" s="135">
        <v>4926671</v>
      </c>
      <c r="C208" s="277" t="s">
        <v>6528</v>
      </c>
      <c r="D208" s="288">
        <v>44583</v>
      </c>
      <c r="E208" s="279" t="s">
        <v>594</v>
      </c>
      <c r="F208" s="289">
        <v>44527</v>
      </c>
      <c r="G208" s="135" t="s">
        <v>4272</v>
      </c>
      <c r="H208" s="135" t="s">
        <v>32</v>
      </c>
      <c r="I208" s="281" t="s">
        <v>685</v>
      </c>
      <c r="J208" s="281" t="s">
        <v>632</v>
      </c>
      <c r="K208" s="281" t="s">
        <v>9006</v>
      </c>
      <c r="L208" s="135" t="s">
        <v>11</v>
      </c>
      <c r="M208" s="5" t="s">
        <v>4273</v>
      </c>
      <c r="N208" s="282">
        <v>44599</v>
      </c>
      <c r="O208" s="283">
        <v>44592</v>
      </c>
      <c r="P208" s="283">
        <v>44595</v>
      </c>
      <c r="Q208" s="284">
        <v>44594</v>
      </c>
      <c r="R208" s="285" t="s">
        <v>4487</v>
      </c>
      <c r="S208" s="284"/>
      <c r="T208" s="286" t="s">
        <v>605</v>
      </c>
      <c r="U208" s="135"/>
      <c r="V208" s="135" t="s">
        <v>3898</v>
      </c>
      <c r="W208" s="276" t="s">
        <v>5210</v>
      </c>
    </row>
    <row r="209" spans="1:23" s="272" customFormat="1" ht="14.5" customHeight="1" x14ac:dyDescent="0.3">
      <c r="A209" s="295" t="s">
        <v>1581</v>
      </c>
      <c r="B209" s="276" t="s">
        <v>630</v>
      </c>
      <c r="C209" s="277" t="s">
        <v>630</v>
      </c>
      <c r="D209" s="288">
        <v>44576</v>
      </c>
      <c r="E209" s="279" t="s">
        <v>630</v>
      </c>
      <c r="F209" s="289">
        <v>44527</v>
      </c>
      <c r="G209" s="135" t="s">
        <v>4266</v>
      </c>
      <c r="H209" s="135" t="s">
        <v>232</v>
      </c>
      <c r="I209" s="281" t="s">
        <v>8863</v>
      </c>
      <c r="J209" s="281" t="s">
        <v>18</v>
      </c>
      <c r="K209" s="281" t="s">
        <v>9005</v>
      </c>
      <c r="L209" s="135" t="s">
        <v>20</v>
      </c>
      <c r="M209" s="5" t="s">
        <v>4267</v>
      </c>
      <c r="N209" s="282" t="s">
        <v>1253</v>
      </c>
      <c r="O209" s="283" t="s">
        <v>1253</v>
      </c>
      <c r="P209" s="283" t="s">
        <v>1253</v>
      </c>
      <c r="Q209" s="284" t="s">
        <v>1253</v>
      </c>
      <c r="R209" s="285" t="s">
        <v>4685</v>
      </c>
      <c r="S209" s="280" t="s">
        <v>1253</v>
      </c>
      <c r="T209" s="286" t="s">
        <v>2564</v>
      </c>
      <c r="U209" s="135"/>
      <c r="V209" s="135"/>
      <c r="W209" s="276" t="s">
        <v>630</v>
      </c>
    </row>
    <row r="210" spans="1:23" s="272" customFormat="1" ht="14.5" customHeight="1" x14ac:dyDescent="0.3">
      <c r="A210" s="295" t="s">
        <v>3627</v>
      </c>
      <c r="B210" s="136">
        <v>4998406</v>
      </c>
      <c r="C210" s="277" t="s">
        <v>6529</v>
      </c>
      <c r="D210" s="288">
        <v>44627</v>
      </c>
      <c r="E210" s="279" t="s">
        <v>594</v>
      </c>
      <c r="F210" s="289">
        <v>44527</v>
      </c>
      <c r="G210" s="135" t="s">
        <v>5041</v>
      </c>
      <c r="H210" s="135" t="s">
        <v>686</v>
      </c>
      <c r="I210" s="281" t="s">
        <v>8862</v>
      </c>
      <c r="J210" s="281" t="s">
        <v>18</v>
      </c>
      <c r="K210" s="281" t="s">
        <v>9005</v>
      </c>
      <c r="L210" s="135" t="s">
        <v>27</v>
      </c>
      <c r="M210" s="5" t="s">
        <v>4127</v>
      </c>
      <c r="N210" s="282">
        <v>44644</v>
      </c>
      <c r="O210" s="283">
        <v>44639</v>
      </c>
      <c r="P210" s="283">
        <v>44638</v>
      </c>
      <c r="Q210" s="284">
        <v>44641</v>
      </c>
      <c r="R210" s="285" t="s">
        <v>4686</v>
      </c>
      <c r="S210" s="284"/>
      <c r="T210" s="286" t="s">
        <v>623</v>
      </c>
      <c r="U210" s="135"/>
      <c r="V210" s="287" t="s">
        <v>3899</v>
      </c>
      <c r="W210" s="276" t="s">
        <v>5211</v>
      </c>
    </row>
    <row r="211" spans="1:23" s="272" customFormat="1" ht="14.5" customHeight="1" x14ac:dyDescent="0.3">
      <c r="A211" s="295" t="s">
        <v>1581</v>
      </c>
      <c r="B211" s="276" t="s">
        <v>630</v>
      </c>
      <c r="C211" s="277" t="s">
        <v>630</v>
      </c>
      <c r="D211" s="288">
        <v>44665</v>
      </c>
      <c r="E211" s="279" t="s">
        <v>630</v>
      </c>
      <c r="F211" s="289">
        <v>44527</v>
      </c>
      <c r="G211" s="135" t="s">
        <v>4259</v>
      </c>
      <c r="H211" s="135" t="s">
        <v>725</v>
      </c>
      <c r="I211" s="281" t="s">
        <v>2454</v>
      </c>
      <c r="J211" s="281" t="s">
        <v>160</v>
      </c>
      <c r="K211" s="281"/>
      <c r="L211" s="135" t="s">
        <v>20</v>
      </c>
      <c r="M211" s="5" t="s">
        <v>4258</v>
      </c>
      <c r="N211" s="282" t="s">
        <v>1253</v>
      </c>
      <c r="O211" s="283" t="s">
        <v>1253</v>
      </c>
      <c r="P211" s="283" t="s">
        <v>1253</v>
      </c>
      <c r="Q211" s="284" t="s">
        <v>1253</v>
      </c>
      <c r="R211" s="285" t="s">
        <v>4493</v>
      </c>
      <c r="S211" s="280" t="s">
        <v>1253</v>
      </c>
      <c r="T211" s="286" t="s">
        <v>609</v>
      </c>
      <c r="U211" s="135"/>
      <c r="V211" s="135"/>
      <c r="W211" s="276" t="s">
        <v>630</v>
      </c>
    </row>
    <row r="212" spans="1:23" s="272" customFormat="1" ht="14.5" customHeight="1" x14ac:dyDescent="0.3">
      <c r="A212" s="295" t="s">
        <v>3627</v>
      </c>
      <c r="B212" s="135">
        <v>4948356</v>
      </c>
      <c r="C212" s="277" t="s">
        <v>6530</v>
      </c>
      <c r="D212" s="288">
        <v>44616</v>
      </c>
      <c r="E212" s="279" t="s">
        <v>594</v>
      </c>
      <c r="F212" s="289">
        <v>44527</v>
      </c>
      <c r="G212" s="135" t="s">
        <v>4270</v>
      </c>
      <c r="H212" s="135" t="s">
        <v>50</v>
      </c>
      <c r="I212" s="281" t="s">
        <v>17</v>
      </c>
      <c r="J212" s="281" t="s">
        <v>38</v>
      </c>
      <c r="K212" s="281" t="s">
        <v>9001</v>
      </c>
      <c r="L212" s="135" t="s">
        <v>40</v>
      </c>
      <c r="M212" s="5" t="s">
        <v>4271</v>
      </c>
      <c r="N212" s="282">
        <v>44626</v>
      </c>
      <c r="O212" s="283">
        <v>44619</v>
      </c>
      <c r="P212" s="283">
        <v>44620</v>
      </c>
      <c r="Q212" s="284" t="s">
        <v>1685</v>
      </c>
      <c r="R212" s="285" t="s">
        <v>4489</v>
      </c>
      <c r="S212" s="284"/>
      <c r="T212" s="286" t="s">
        <v>605</v>
      </c>
      <c r="U212" s="135"/>
      <c r="V212" s="287" t="s">
        <v>3899</v>
      </c>
      <c r="W212" s="276" t="s">
        <v>5212</v>
      </c>
    </row>
    <row r="213" spans="1:23" s="272" customFormat="1" ht="14.5" customHeight="1" x14ac:dyDescent="0.3">
      <c r="A213" s="295" t="s">
        <v>3627</v>
      </c>
      <c r="B213" s="124">
        <v>4955461</v>
      </c>
      <c r="C213" s="277" t="s">
        <v>6531</v>
      </c>
      <c r="D213" s="288">
        <v>44614</v>
      </c>
      <c r="E213" s="279" t="s">
        <v>594</v>
      </c>
      <c r="F213" s="289">
        <v>44527</v>
      </c>
      <c r="G213" s="135" t="s">
        <v>4276</v>
      </c>
      <c r="H213" s="135" t="s">
        <v>725</v>
      </c>
      <c r="I213" s="281" t="s">
        <v>2454</v>
      </c>
      <c r="J213" s="281" t="s">
        <v>160</v>
      </c>
      <c r="K213" s="281"/>
      <c r="L213" s="135" t="s">
        <v>20</v>
      </c>
      <c r="M213" s="5" t="s">
        <v>4257</v>
      </c>
      <c r="N213" s="282">
        <v>44627</v>
      </c>
      <c r="O213" s="283">
        <v>44616</v>
      </c>
      <c r="P213" s="283">
        <v>44614</v>
      </c>
      <c r="Q213" s="284">
        <v>44617</v>
      </c>
      <c r="R213" s="285" t="s">
        <v>4493</v>
      </c>
      <c r="S213" s="284"/>
      <c r="T213" s="286" t="s">
        <v>609</v>
      </c>
      <c r="U213" s="135"/>
      <c r="V213" s="287" t="s">
        <v>3899</v>
      </c>
      <c r="W213" s="276" t="s">
        <v>5213</v>
      </c>
    </row>
    <row r="214" spans="1:23" s="272" customFormat="1" ht="14.5" customHeight="1" x14ac:dyDescent="0.3">
      <c r="A214" s="295" t="s">
        <v>1581</v>
      </c>
      <c r="B214" s="276" t="s">
        <v>630</v>
      </c>
      <c r="C214" s="277" t="s">
        <v>630</v>
      </c>
      <c r="D214" s="288">
        <v>44741</v>
      </c>
      <c r="E214" s="279" t="s">
        <v>630</v>
      </c>
      <c r="F214" s="289">
        <v>44527</v>
      </c>
      <c r="G214" s="135" t="s">
        <v>4277</v>
      </c>
      <c r="H214" s="135" t="s">
        <v>4126</v>
      </c>
      <c r="I214" s="281" t="s">
        <v>8538</v>
      </c>
      <c r="J214" s="281" t="s">
        <v>626</v>
      </c>
      <c r="K214" s="281" t="s">
        <v>9003</v>
      </c>
      <c r="L214" s="135" t="s">
        <v>20</v>
      </c>
      <c r="M214" s="5" t="s">
        <v>4278</v>
      </c>
      <c r="N214" s="282" t="s">
        <v>1253</v>
      </c>
      <c r="O214" s="283" t="s">
        <v>1253</v>
      </c>
      <c r="P214" s="283" t="s">
        <v>1253</v>
      </c>
      <c r="Q214" s="284" t="s">
        <v>1253</v>
      </c>
      <c r="R214" s="285" t="s">
        <v>6464</v>
      </c>
      <c r="S214" s="280" t="s">
        <v>1253</v>
      </c>
      <c r="T214" s="286" t="s">
        <v>623</v>
      </c>
      <c r="U214" s="135"/>
      <c r="V214" s="135"/>
      <c r="W214" s="276" t="s">
        <v>630</v>
      </c>
    </row>
    <row r="215" spans="1:23" s="272" customFormat="1" ht="14.5" customHeight="1" x14ac:dyDescent="0.3">
      <c r="A215" s="295" t="s">
        <v>3627</v>
      </c>
      <c r="B215" s="135">
        <v>4808822</v>
      </c>
      <c r="C215" s="277" t="s">
        <v>4786</v>
      </c>
      <c r="D215" s="288">
        <v>44529</v>
      </c>
      <c r="E215" s="279" t="s">
        <v>594</v>
      </c>
      <c r="F215" s="289">
        <v>44529</v>
      </c>
      <c r="G215" s="135" t="s">
        <v>4282</v>
      </c>
      <c r="H215" s="135" t="s">
        <v>175</v>
      </c>
      <c r="I215" s="281" t="s">
        <v>8863</v>
      </c>
      <c r="J215" s="281" t="s">
        <v>622</v>
      </c>
      <c r="K215" s="281"/>
      <c r="L215" s="135" t="s">
        <v>20</v>
      </c>
      <c r="M215" s="5" t="s">
        <v>4283</v>
      </c>
      <c r="N215" s="282">
        <v>44565</v>
      </c>
      <c r="O215" s="283">
        <v>44530</v>
      </c>
      <c r="P215" s="283">
        <v>44565</v>
      </c>
      <c r="Q215" s="284" t="s">
        <v>1685</v>
      </c>
      <c r="R215" s="285" t="s">
        <v>6562</v>
      </c>
      <c r="S215" s="284"/>
      <c r="T215" s="286" t="s">
        <v>605</v>
      </c>
      <c r="U215" s="135"/>
      <c r="V215" s="135" t="s">
        <v>3897</v>
      </c>
      <c r="W215" s="276" t="s">
        <v>5214</v>
      </c>
    </row>
    <row r="216" spans="1:23" s="272" customFormat="1" ht="14.5" customHeight="1" x14ac:dyDescent="0.3">
      <c r="A216" s="295" t="s">
        <v>3627</v>
      </c>
      <c r="B216" s="135">
        <v>4825375</v>
      </c>
      <c r="C216" s="277" t="s">
        <v>4787</v>
      </c>
      <c r="D216" s="288">
        <v>44529</v>
      </c>
      <c r="E216" s="279" t="s">
        <v>594</v>
      </c>
      <c r="F216" s="289">
        <v>44529</v>
      </c>
      <c r="G216" s="135" t="s">
        <v>4284</v>
      </c>
      <c r="H216" s="135" t="s">
        <v>57</v>
      </c>
      <c r="I216" s="281" t="s">
        <v>8538</v>
      </c>
      <c r="J216" s="281" t="s">
        <v>622</v>
      </c>
      <c r="K216" s="281"/>
      <c r="L216" s="135" t="s">
        <v>20</v>
      </c>
      <c r="M216" s="5" t="s">
        <v>4285</v>
      </c>
      <c r="N216" s="282">
        <v>44565</v>
      </c>
      <c r="O216" s="283">
        <v>44530</v>
      </c>
      <c r="P216" s="283">
        <v>44565</v>
      </c>
      <c r="Q216" s="284" t="s">
        <v>1685</v>
      </c>
      <c r="R216" s="285" t="s">
        <v>6562</v>
      </c>
      <c r="S216" s="284"/>
      <c r="T216" s="286" t="s">
        <v>605</v>
      </c>
      <c r="U216" s="135"/>
      <c r="V216" s="135" t="s">
        <v>3897</v>
      </c>
      <c r="W216" s="276" t="s">
        <v>5215</v>
      </c>
    </row>
    <row r="217" spans="1:23" s="272" customFormat="1" ht="14.5" customHeight="1" x14ac:dyDescent="0.3">
      <c r="A217" s="295" t="s">
        <v>1581</v>
      </c>
      <c r="B217" s="276" t="s">
        <v>630</v>
      </c>
      <c r="C217" s="277" t="s">
        <v>630</v>
      </c>
      <c r="D217" s="288">
        <v>44596</v>
      </c>
      <c r="E217" s="279" t="s">
        <v>630</v>
      </c>
      <c r="F217" s="289">
        <v>44529</v>
      </c>
      <c r="G217" s="135" t="s">
        <v>4280</v>
      </c>
      <c r="H217" s="135" t="s">
        <v>25</v>
      </c>
      <c r="I217" s="281" t="s">
        <v>17</v>
      </c>
      <c r="J217" s="281" t="s">
        <v>626</v>
      </c>
      <c r="K217" s="281" t="s">
        <v>9003</v>
      </c>
      <c r="L217" s="135" t="s">
        <v>438</v>
      </c>
      <c r="M217" s="5" t="s">
        <v>4281</v>
      </c>
      <c r="N217" s="282" t="s">
        <v>1253</v>
      </c>
      <c r="O217" s="283" t="s">
        <v>1253</v>
      </c>
      <c r="P217" s="283" t="s">
        <v>1253</v>
      </c>
      <c r="Q217" s="284" t="s">
        <v>1253</v>
      </c>
      <c r="R217" s="285" t="s">
        <v>4687</v>
      </c>
      <c r="S217" s="280" t="s">
        <v>1253</v>
      </c>
      <c r="T217" s="286" t="s">
        <v>623</v>
      </c>
      <c r="U217" s="135"/>
      <c r="V217" s="135"/>
      <c r="W217" s="276" t="s">
        <v>630</v>
      </c>
    </row>
    <row r="218" spans="1:23" s="272" customFormat="1" ht="14.5" customHeight="1" x14ac:dyDescent="0.3">
      <c r="A218" s="295" t="s">
        <v>3627</v>
      </c>
      <c r="B218" s="135">
        <v>4835166</v>
      </c>
      <c r="C218" s="277" t="s">
        <v>4798</v>
      </c>
      <c r="D218" s="288">
        <v>44530</v>
      </c>
      <c r="E218" s="279" t="s">
        <v>594</v>
      </c>
      <c r="F218" s="289">
        <v>44530</v>
      </c>
      <c r="G218" s="135" t="s">
        <v>4287</v>
      </c>
      <c r="H218" s="135" t="s">
        <v>725</v>
      </c>
      <c r="I218" s="281" t="s">
        <v>2454</v>
      </c>
      <c r="J218" s="281" t="s">
        <v>160</v>
      </c>
      <c r="K218" s="281"/>
      <c r="L218" s="135" t="s">
        <v>20</v>
      </c>
      <c r="M218" s="5" t="s">
        <v>3866</v>
      </c>
      <c r="N218" s="282">
        <v>44567</v>
      </c>
      <c r="O218" s="283">
        <v>44530</v>
      </c>
      <c r="P218" s="283">
        <v>44530</v>
      </c>
      <c r="Q218" s="284" t="s">
        <v>4121</v>
      </c>
      <c r="R218" s="285" t="s">
        <v>4493</v>
      </c>
      <c r="S218" s="284"/>
      <c r="T218" s="286" t="s">
        <v>609</v>
      </c>
      <c r="U218" s="135"/>
      <c r="V218" s="135" t="s">
        <v>3897</v>
      </c>
      <c r="W218" s="276" t="s">
        <v>5216</v>
      </c>
    </row>
    <row r="219" spans="1:23" s="272" customFormat="1" ht="14.5" customHeight="1" x14ac:dyDescent="0.3">
      <c r="A219" s="295" t="s">
        <v>1581</v>
      </c>
      <c r="B219" s="276" t="s">
        <v>630</v>
      </c>
      <c r="C219" s="277" t="s">
        <v>630</v>
      </c>
      <c r="D219" s="288">
        <v>44571</v>
      </c>
      <c r="E219" s="279" t="s">
        <v>630</v>
      </c>
      <c r="F219" s="289">
        <v>44530</v>
      </c>
      <c r="G219" s="135" t="s">
        <v>1393</v>
      </c>
      <c r="H219" s="135" t="s">
        <v>64</v>
      </c>
      <c r="I219" s="281" t="s">
        <v>4644</v>
      </c>
      <c r="J219" s="281" t="s">
        <v>18</v>
      </c>
      <c r="K219" s="281" t="s">
        <v>9005</v>
      </c>
      <c r="L219" s="135" t="s">
        <v>11</v>
      </c>
      <c r="M219" s="5" t="s">
        <v>4286</v>
      </c>
      <c r="N219" s="282" t="s">
        <v>1253</v>
      </c>
      <c r="O219" s="283" t="s">
        <v>1253</v>
      </c>
      <c r="P219" s="283" t="s">
        <v>1253</v>
      </c>
      <c r="Q219" s="284" t="s">
        <v>1253</v>
      </c>
      <c r="R219" s="285" t="s">
        <v>4686</v>
      </c>
      <c r="S219" s="280" t="s">
        <v>1253</v>
      </c>
      <c r="T219" s="286" t="s">
        <v>609</v>
      </c>
      <c r="U219" s="135"/>
      <c r="V219" s="135"/>
      <c r="W219" s="276" t="s">
        <v>630</v>
      </c>
    </row>
    <row r="220" spans="1:23" s="272" customFormat="1" ht="14.5" customHeight="1" x14ac:dyDescent="0.3">
      <c r="A220" s="295" t="s">
        <v>3627</v>
      </c>
      <c r="B220" s="135">
        <v>5020581</v>
      </c>
      <c r="C220" s="277" t="s">
        <v>6532</v>
      </c>
      <c r="D220" s="288">
        <v>44652</v>
      </c>
      <c r="E220" s="279" t="s">
        <v>594</v>
      </c>
      <c r="F220" s="289">
        <v>44530</v>
      </c>
      <c r="G220" s="135" t="s">
        <v>4294</v>
      </c>
      <c r="H220" s="135" t="s">
        <v>16</v>
      </c>
      <c r="I220" s="281" t="s">
        <v>7086</v>
      </c>
      <c r="J220" s="281" t="s">
        <v>626</v>
      </c>
      <c r="K220" s="281" t="s">
        <v>9003</v>
      </c>
      <c r="L220" s="194" t="s">
        <v>52</v>
      </c>
      <c r="M220" s="5" t="s">
        <v>4260</v>
      </c>
      <c r="N220" s="282">
        <v>44653</v>
      </c>
      <c r="O220" s="283">
        <v>44652</v>
      </c>
      <c r="P220" s="283">
        <v>44656</v>
      </c>
      <c r="Q220" s="284">
        <v>44655</v>
      </c>
      <c r="R220" s="285" t="s">
        <v>6464</v>
      </c>
      <c r="S220" s="284"/>
      <c r="T220" s="286" t="s">
        <v>623</v>
      </c>
      <c r="U220" s="135"/>
      <c r="V220" s="135" t="s">
        <v>5568</v>
      </c>
      <c r="W220" s="276" t="s">
        <v>5217</v>
      </c>
    </row>
    <row r="221" spans="1:23" s="272" customFormat="1" ht="14.5" customHeight="1" x14ac:dyDescent="0.3">
      <c r="A221" s="295" t="s">
        <v>3627</v>
      </c>
      <c r="B221" s="135">
        <v>4998404</v>
      </c>
      <c r="C221" s="277" t="s">
        <v>6533</v>
      </c>
      <c r="D221" s="288">
        <v>44637</v>
      </c>
      <c r="E221" s="279" t="s">
        <v>594</v>
      </c>
      <c r="F221" s="289">
        <v>44530</v>
      </c>
      <c r="G221" s="135" t="s">
        <v>4295</v>
      </c>
      <c r="H221" s="135" t="s">
        <v>250</v>
      </c>
      <c r="I221" s="281" t="s">
        <v>4644</v>
      </c>
      <c r="J221" s="281" t="s">
        <v>645</v>
      </c>
      <c r="K221" s="281" t="s">
        <v>9002</v>
      </c>
      <c r="L221" s="135" t="s">
        <v>20</v>
      </c>
      <c r="M221" s="5" t="s">
        <v>4200</v>
      </c>
      <c r="N221" s="282">
        <v>44653</v>
      </c>
      <c r="O221" s="283">
        <v>44637</v>
      </c>
      <c r="P221" s="283">
        <v>44638</v>
      </c>
      <c r="Q221" s="284">
        <v>44641</v>
      </c>
      <c r="R221" s="285" t="s">
        <v>4490</v>
      </c>
      <c r="S221" s="284"/>
      <c r="T221" s="286" t="s">
        <v>623</v>
      </c>
      <c r="U221" s="135"/>
      <c r="V221" s="135" t="s">
        <v>5568</v>
      </c>
      <c r="W221" s="276" t="s">
        <v>5218</v>
      </c>
    </row>
    <row r="222" spans="1:23" s="272" customFormat="1" ht="14.5" customHeight="1" x14ac:dyDescent="0.3">
      <c r="A222" s="295" t="s">
        <v>3627</v>
      </c>
      <c r="B222" s="124">
        <v>4914658</v>
      </c>
      <c r="C222" s="277" t="s">
        <v>6534</v>
      </c>
      <c r="D222" s="288">
        <v>44576</v>
      </c>
      <c r="E222" s="279" t="s">
        <v>594</v>
      </c>
      <c r="F222" s="289">
        <v>44531</v>
      </c>
      <c r="G222" s="135" t="s">
        <v>4303</v>
      </c>
      <c r="H222" s="135" t="s">
        <v>725</v>
      </c>
      <c r="I222" s="281" t="s">
        <v>2454</v>
      </c>
      <c r="J222" s="281" t="s">
        <v>160</v>
      </c>
      <c r="K222" s="281"/>
      <c r="L222" s="135" t="s">
        <v>20</v>
      </c>
      <c r="M222" s="5" t="s">
        <v>4304</v>
      </c>
      <c r="N222" s="282">
        <v>44602</v>
      </c>
      <c r="O222" s="283">
        <v>44576</v>
      </c>
      <c r="P222" s="283">
        <v>44586</v>
      </c>
      <c r="Q222" s="284">
        <v>44578</v>
      </c>
      <c r="R222" s="285" t="s">
        <v>4493</v>
      </c>
      <c r="S222" s="284"/>
      <c r="T222" s="286" t="s">
        <v>609</v>
      </c>
      <c r="U222" s="135"/>
      <c r="V222" s="135" t="s">
        <v>3898</v>
      </c>
      <c r="W222" s="276" t="s">
        <v>5219</v>
      </c>
    </row>
    <row r="223" spans="1:23" s="272" customFormat="1" ht="14.5" customHeight="1" x14ac:dyDescent="0.3">
      <c r="A223" s="295" t="s">
        <v>3627</v>
      </c>
      <c r="B223" s="124">
        <v>4891603</v>
      </c>
      <c r="C223" s="277" t="s">
        <v>4846</v>
      </c>
      <c r="D223" s="288">
        <v>44571</v>
      </c>
      <c r="E223" s="279" t="s">
        <v>594</v>
      </c>
      <c r="F223" s="289">
        <v>44531</v>
      </c>
      <c r="G223" s="135" t="s">
        <v>4309</v>
      </c>
      <c r="H223" s="135" t="s">
        <v>32</v>
      </c>
      <c r="I223" s="281" t="s">
        <v>685</v>
      </c>
      <c r="J223" s="281" t="s">
        <v>18</v>
      </c>
      <c r="K223" s="281" t="s">
        <v>9005</v>
      </c>
      <c r="L223" s="194" t="s">
        <v>20</v>
      </c>
      <c r="M223" s="5" t="s">
        <v>4310</v>
      </c>
      <c r="N223" s="282">
        <v>44579</v>
      </c>
      <c r="O223" s="283">
        <v>44576</v>
      </c>
      <c r="P223" s="283">
        <v>44572</v>
      </c>
      <c r="Q223" s="284">
        <v>44578</v>
      </c>
      <c r="R223" s="285" t="s">
        <v>4686</v>
      </c>
      <c r="S223" s="284"/>
      <c r="T223" s="286" t="s">
        <v>605</v>
      </c>
      <c r="U223" s="135"/>
      <c r="V223" s="135" t="s">
        <v>3897</v>
      </c>
      <c r="W223" s="276" t="s">
        <v>5220</v>
      </c>
    </row>
    <row r="224" spans="1:23" s="272" customFormat="1" ht="14.5" customHeight="1" x14ac:dyDescent="0.3">
      <c r="A224" s="295" t="s">
        <v>1581</v>
      </c>
      <c r="B224" s="276" t="s">
        <v>630</v>
      </c>
      <c r="C224" s="277" t="s">
        <v>630</v>
      </c>
      <c r="D224" s="288">
        <v>44576</v>
      </c>
      <c r="E224" s="279" t="s">
        <v>630</v>
      </c>
      <c r="F224" s="289">
        <v>44531</v>
      </c>
      <c r="G224" s="135" t="s">
        <v>4305</v>
      </c>
      <c r="H224" s="135" t="s">
        <v>725</v>
      </c>
      <c r="I224" s="281" t="s">
        <v>2454</v>
      </c>
      <c r="J224" s="281" t="s">
        <v>160</v>
      </c>
      <c r="K224" s="281"/>
      <c r="L224" s="135" t="s">
        <v>20</v>
      </c>
      <c r="M224" s="5" t="s">
        <v>4306</v>
      </c>
      <c r="N224" s="282" t="s">
        <v>1253</v>
      </c>
      <c r="O224" s="283" t="s">
        <v>1253</v>
      </c>
      <c r="P224" s="283" t="s">
        <v>1253</v>
      </c>
      <c r="Q224" s="284" t="s">
        <v>1253</v>
      </c>
      <c r="R224" s="285" t="s">
        <v>4493</v>
      </c>
      <c r="S224" s="280" t="s">
        <v>1253</v>
      </c>
      <c r="T224" s="286" t="s">
        <v>609</v>
      </c>
      <c r="U224" s="135"/>
      <c r="V224" s="135"/>
      <c r="W224" s="276" t="s">
        <v>630</v>
      </c>
    </row>
    <row r="225" spans="1:23" s="272" customFormat="1" ht="14.5" customHeight="1" x14ac:dyDescent="0.3">
      <c r="A225" s="295" t="s">
        <v>3627</v>
      </c>
      <c r="B225" s="124">
        <v>4964771</v>
      </c>
      <c r="C225" s="277" t="s">
        <v>6535</v>
      </c>
      <c r="D225" s="288">
        <v>44618</v>
      </c>
      <c r="E225" s="279" t="s">
        <v>594</v>
      </c>
      <c r="F225" s="289">
        <v>44531</v>
      </c>
      <c r="G225" s="135" t="s">
        <v>4307</v>
      </c>
      <c r="H225" s="135" t="s">
        <v>16</v>
      </c>
      <c r="I225" s="281" t="s">
        <v>7086</v>
      </c>
      <c r="J225" s="281" t="s">
        <v>626</v>
      </c>
      <c r="K225" s="281" t="s">
        <v>9003</v>
      </c>
      <c r="L225" s="194" t="s">
        <v>52</v>
      </c>
      <c r="M225" s="5" t="s">
        <v>4308</v>
      </c>
      <c r="N225" s="282">
        <v>44641</v>
      </c>
      <c r="O225" s="283">
        <v>44619</v>
      </c>
      <c r="P225" s="283">
        <v>44618</v>
      </c>
      <c r="Q225" s="284">
        <v>44620</v>
      </c>
      <c r="R225" s="285" t="s">
        <v>6464</v>
      </c>
      <c r="S225" s="284"/>
      <c r="T225" s="286" t="s">
        <v>605</v>
      </c>
      <c r="U225" s="135"/>
      <c r="V225" s="287" t="s">
        <v>3899</v>
      </c>
      <c r="W225" s="276" t="s">
        <v>5221</v>
      </c>
    </row>
    <row r="226" spans="1:23" s="272" customFormat="1" ht="14.5" customHeight="1" x14ac:dyDescent="0.3">
      <c r="A226" s="295" t="s">
        <v>1581</v>
      </c>
      <c r="B226" s="276" t="s">
        <v>630</v>
      </c>
      <c r="C226" s="277" t="s">
        <v>630</v>
      </c>
      <c r="D226" s="288">
        <v>44714</v>
      </c>
      <c r="E226" s="279" t="s">
        <v>630</v>
      </c>
      <c r="F226" s="289">
        <v>44532</v>
      </c>
      <c r="G226" s="135" t="s">
        <v>4312</v>
      </c>
      <c r="H226" s="135" t="s">
        <v>232</v>
      </c>
      <c r="I226" s="281" t="s">
        <v>8863</v>
      </c>
      <c r="J226" s="281" t="s">
        <v>626</v>
      </c>
      <c r="K226" s="281" t="s">
        <v>9003</v>
      </c>
      <c r="L226" s="135" t="s">
        <v>20</v>
      </c>
      <c r="M226" s="5" t="s">
        <v>4313</v>
      </c>
      <c r="N226" s="282" t="s">
        <v>1253</v>
      </c>
      <c r="O226" s="283" t="s">
        <v>1253</v>
      </c>
      <c r="P226" s="283" t="s">
        <v>1253</v>
      </c>
      <c r="Q226" s="284" t="s">
        <v>1253</v>
      </c>
      <c r="R226" s="285" t="s">
        <v>6464</v>
      </c>
      <c r="S226" s="280" t="s">
        <v>1253</v>
      </c>
      <c r="T226" s="286" t="s">
        <v>623</v>
      </c>
      <c r="U226" s="135"/>
      <c r="V226" s="135"/>
      <c r="W226" s="276" t="s">
        <v>630</v>
      </c>
    </row>
    <row r="227" spans="1:23" s="272" customFormat="1" ht="14.5" customHeight="1" x14ac:dyDescent="0.3">
      <c r="A227" s="295" t="s">
        <v>3627</v>
      </c>
      <c r="B227" s="124">
        <v>5046704</v>
      </c>
      <c r="C227" s="277" t="s">
        <v>6536</v>
      </c>
      <c r="D227" s="288">
        <v>44670</v>
      </c>
      <c r="E227" s="279" t="s">
        <v>594</v>
      </c>
      <c r="F227" s="289">
        <v>44532</v>
      </c>
      <c r="G227" s="135" t="s">
        <v>4314</v>
      </c>
      <c r="H227" s="194" t="s">
        <v>57</v>
      </c>
      <c r="I227" s="281" t="s">
        <v>8538</v>
      </c>
      <c r="J227" s="281" t="s">
        <v>645</v>
      </c>
      <c r="K227" s="281" t="s">
        <v>9002</v>
      </c>
      <c r="L227" s="135" t="s">
        <v>20</v>
      </c>
      <c r="M227" s="5" t="s">
        <v>4315</v>
      </c>
      <c r="N227" s="282">
        <v>44685</v>
      </c>
      <c r="O227" s="283">
        <v>44672</v>
      </c>
      <c r="P227" s="283">
        <v>44670</v>
      </c>
      <c r="Q227" s="284" t="s">
        <v>1685</v>
      </c>
      <c r="R227" s="285" t="s">
        <v>4490</v>
      </c>
      <c r="S227" s="284"/>
      <c r="T227" s="286" t="s">
        <v>605</v>
      </c>
      <c r="U227" s="135"/>
      <c r="V227" s="135" t="s">
        <v>2821</v>
      </c>
      <c r="W227" s="276" t="s">
        <v>5222</v>
      </c>
    </row>
    <row r="228" spans="1:23" s="272" customFormat="1" ht="14.5" customHeight="1" x14ac:dyDescent="0.3">
      <c r="A228" s="295" t="s">
        <v>3627</v>
      </c>
      <c r="B228" s="124">
        <v>4964759</v>
      </c>
      <c r="C228" s="277" t="s">
        <v>6537</v>
      </c>
      <c r="D228" s="288">
        <v>44630</v>
      </c>
      <c r="E228" s="279" t="s">
        <v>594</v>
      </c>
      <c r="F228" s="289">
        <v>44532</v>
      </c>
      <c r="G228" s="135" t="s">
        <v>4316</v>
      </c>
      <c r="H228" s="135" t="s">
        <v>4150</v>
      </c>
      <c r="I228" s="281" t="s">
        <v>17</v>
      </c>
      <c r="J228" s="281" t="s">
        <v>645</v>
      </c>
      <c r="K228" s="281" t="s">
        <v>9002</v>
      </c>
      <c r="L228" s="135" t="s">
        <v>20</v>
      </c>
      <c r="M228" s="5" t="s">
        <v>4317</v>
      </c>
      <c r="N228" s="282">
        <v>44633</v>
      </c>
      <c r="O228" s="283">
        <v>44630</v>
      </c>
      <c r="P228" s="283">
        <v>44630</v>
      </c>
      <c r="Q228" s="284">
        <v>44631</v>
      </c>
      <c r="R228" s="285" t="s">
        <v>4490</v>
      </c>
      <c r="S228" s="284"/>
      <c r="T228" s="286" t="s">
        <v>605</v>
      </c>
      <c r="U228" s="135"/>
      <c r="V228" s="287" t="s">
        <v>3899</v>
      </c>
      <c r="W228" s="276" t="s">
        <v>5223</v>
      </c>
    </row>
    <row r="229" spans="1:23" s="272" customFormat="1" ht="14.5" customHeight="1" x14ac:dyDescent="0.3">
      <c r="A229" s="295" t="s">
        <v>3627</v>
      </c>
      <c r="B229" s="124">
        <v>5070480</v>
      </c>
      <c r="C229" s="277" t="s">
        <v>6538</v>
      </c>
      <c r="D229" s="288">
        <v>44681</v>
      </c>
      <c r="E229" s="279" t="s">
        <v>594</v>
      </c>
      <c r="F229" s="289">
        <v>44533</v>
      </c>
      <c r="G229" s="135" t="s">
        <v>4319</v>
      </c>
      <c r="H229" s="135" t="s">
        <v>4150</v>
      </c>
      <c r="I229" s="281" t="s">
        <v>17</v>
      </c>
      <c r="J229" s="281" t="s">
        <v>645</v>
      </c>
      <c r="K229" s="281" t="s">
        <v>9002</v>
      </c>
      <c r="L229" s="135" t="s">
        <v>20</v>
      </c>
      <c r="M229" s="5" t="s">
        <v>4320</v>
      </c>
      <c r="N229" s="282">
        <v>44685</v>
      </c>
      <c r="O229" s="283">
        <v>44682</v>
      </c>
      <c r="P229" s="283">
        <v>44681</v>
      </c>
      <c r="Q229" s="284">
        <v>44683</v>
      </c>
      <c r="R229" s="285" t="s">
        <v>4490</v>
      </c>
      <c r="S229" s="284"/>
      <c r="T229" s="286" t="s">
        <v>605</v>
      </c>
      <c r="U229" s="135"/>
      <c r="V229" s="135" t="s">
        <v>2821</v>
      </c>
      <c r="W229" s="276" t="s">
        <v>5224</v>
      </c>
    </row>
    <row r="230" spans="1:23" s="272" customFormat="1" ht="14.5" customHeight="1" x14ac:dyDescent="0.3">
      <c r="A230" s="295" t="s">
        <v>1581</v>
      </c>
      <c r="B230" s="276" t="s">
        <v>630</v>
      </c>
      <c r="C230" s="277" t="s">
        <v>630</v>
      </c>
      <c r="D230" s="288">
        <v>44569</v>
      </c>
      <c r="E230" s="279" t="s">
        <v>630</v>
      </c>
      <c r="F230" s="289">
        <v>44534</v>
      </c>
      <c r="G230" s="135" t="s">
        <v>4322</v>
      </c>
      <c r="H230" s="135" t="s">
        <v>687</v>
      </c>
      <c r="I230" s="281" t="s">
        <v>7086</v>
      </c>
      <c r="J230" s="281" t="s">
        <v>18</v>
      </c>
      <c r="K230" s="281" t="s">
        <v>9005</v>
      </c>
      <c r="L230" s="135" t="s">
        <v>20</v>
      </c>
      <c r="M230" s="5" t="s">
        <v>4318</v>
      </c>
      <c r="N230" s="282" t="s">
        <v>1253</v>
      </c>
      <c r="O230" s="283" t="s">
        <v>1253</v>
      </c>
      <c r="P230" s="283" t="s">
        <v>1253</v>
      </c>
      <c r="Q230" s="284" t="s">
        <v>1253</v>
      </c>
      <c r="R230" s="285" t="s">
        <v>4686</v>
      </c>
      <c r="S230" s="280" t="s">
        <v>1253</v>
      </c>
      <c r="T230" s="286" t="s">
        <v>605</v>
      </c>
      <c r="U230" s="135"/>
      <c r="V230" s="135"/>
      <c r="W230" s="276" t="s">
        <v>630</v>
      </c>
    </row>
    <row r="231" spans="1:23" s="272" customFormat="1" ht="14.5" customHeight="1" x14ac:dyDescent="0.3">
      <c r="A231" s="295" t="s">
        <v>3627</v>
      </c>
      <c r="B231" s="135">
        <v>5099179</v>
      </c>
      <c r="C231" s="277" t="s">
        <v>6539</v>
      </c>
      <c r="D231" s="288">
        <v>44695</v>
      </c>
      <c r="E231" s="279" t="s">
        <v>594</v>
      </c>
      <c r="F231" s="289">
        <v>44534</v>
      </c>
      <c r="G231" s="135" t="s">
        <v>6256</v>
      </c>
      <c r="H231" s="194" t="s">
        <v>4712</v>
      </c>
      <c r="I231" s="281" t="s">
        <v>17</v>
      </c>
      <c r="J231" s="281" t="s">
        <v>645</v>
      </c>
      <c r="K231" s="281" t="s">
        <v>9002</v>
      </c>
      <c r="L231" s="135" t="s">
        <v>20</v>
      </c>
      <c r="M231" s="5" t="s">
        <v>4321</v>
      </c>
      <c r="N231" s="282">
        <v>44703</v>
      </c>
      <c r="O231" s="283">
        <v>44698</v>
      </c>
      <c r="P231" s="283">
        <v>44695</v>
      </c>
      <c r="Q231" s="284">
        <v>44701</v>
      </c>
      <c r="R231" s="285" t="s">
        <v>4490</v>
      </c>
      <c r="S231" s="284"/>
      <c r="T231" s="286" t="s">
        <v>605</v>
      </c>
      <c r="U231" s="135"/>
      <c r="V231" s="135" t="s">
        <v>2821</v>
      </c>
      <c r="W231" s="276" t="s">
        <v>5225</v>
      </c>
    </row>
    <row r="232" spans="1:23" s="272" customFormat="1" ht="14.5" customHeight="1" x14ac:dyDescent="0.3">
      <c r="A232" s="295" t="s">
        <v>3627</v>
      </c>
      <c r="B232" s="124">
        <v>4909059</v>
      </c>
      <c r="C232" s="277" t="s">
        <v>4783</v>
      </c>
      <c r="D232" s="288">
        <v>44574</v>
      </c>
      <c r="E232" s="279" t="s">
        <v>594</v>
      </c>
      <c r="F232" s="289">
        <v>44536</v>
      </c>
      <c r="G232" s="194" t="s">
        <v>7893</v>
      </c>
      <c r="H232" s="135" t="s">
        <v>3367</v>
      </c>
      <c r="I232" s="281" t="s">
        <v>7086</v>
      </c>
      <c r="J232" s="281" t="s">
        <v>645</v>
      </c>
      <c r="K232" s="281" t="s">
        <v>9002</v>
      </c>
      <c r="L232" s="194" t="s">
        <v>27</v>
      </c>
      <c r="M232" s="5" t="s">
        <v>4587</v>
      </c>
      <c r="N232" s="301">
        <v>44562</v>
      </c>
      <c r="O232" s="283">
        <v>44576</v>
      </c>
      <c r="P232" s="283">
        <v>44576</v>
      </c>
      <c r="Q232" s="280">
        <v>44576</v>
      </c>
      <c r="R232" s="285" t="s">
        <v>4490</v>
      </c>
      <c r="S232" s="280"/>
      <c r="T232" s="286" t="s">
        <v>605</v>
      </c>
      <c r="U232" s="135"/>
      <c r="V232" s="135" t="s">
        <v>3897</v>
      </c>
      <c r="W232" s="276" t="s">
        <v>5226</v>
      </c>
    </row>
    <row r="233" spans="1:23" s="272" customFormat="1" ht="14.5" customHeight="1" x14ac:dyDescent="0.3">
      <c r="A233" s="295" t="s">
        <v>1581</v>
      </c>
      <c r="B233" s="276" t="s">
        <v>630</v>
      </c>
      <c r="C233" s="277" t="s">
        <v>630</v>
      </c>
      <c r="D233" s="288">
        <v>44597</v>
      </c>
      <c r="E233" s="279" t="s">
        <v>630</v>
      </c>
      <c r="F233" s="289">
        <v>44536</v>
      </c>
      <c r="G233" s="135" t="s">
        <v>4328</v>
      </c>
      <c r="H233" s="135" t="s">
        <v>92</v>
      </c>
      <c r="I233" s="281" t="s">
        <v>2454</v>
      </c>
      <c r="J233" s="281" t="s">
        <v>632</v>
      </c>
      <c r="K233" s="281" t="s">
        <v>9006</v>
      </c>
      <c r="L233" s="135" t="s">
        <v>11</v>
      </c>
      <c r="M233" s="5" t="s">
        <v>4329</v>
      </c>
      <c r="N233" s="282" t="s">
        <v>1253</v>
      </c>
      <c r="O233" s="283" t="s">
        <v>1253</v>
      </c>
      <c r="P233" s="283" t="s">
        <v>1253</v>
      </c>
      <c r="Q233" s="284" t="s">
        <v>1253</v>
      </c>
      <c r="R233" s="285" t="s">
        <v>4484</v>
      </c>
      <c r="S233" s="280" t="s">
        <v>1253</v>
      </c>
      <c r="T233" s="286" t="s">
        <v>623</v>
      </c>
      <c r="U233" s="135"/>
      <c r="V233" s="135"/>
      <c r="W233" s="276" t="s">
        <v>630</v>
      </c>
    </row>
    <row r="234" spans="1:23" s="272" customFormat="1" ht="14.5" customHeight="1" x14ac:dyDescent="0.3">
      <c r="A234" s="295" t="s">
        <v>3627</v>
      </c>
      <c r="B234" s="136">
        <v>5001370</v>
      </c>
      <c r="C234" s="277" t="s">
        <v>6540</v>
      </c>
      <c r="D234" s="288">
        <v>44637</v>
      </c>
      <c r="E234" s="279" t="s">
        <v>594</v>
      </c>
      <c r="F234" s="289">
        <v>44536</v>
      </c>
      <c r="G234" s="135" t="s">
        <v>5052</v>
      </c>
      <c r="H234" s="135" t="s">
        <v>4126</v>
      </c>
      <c r="I234" s="281" t="s">
        <v>8538</v>
      </c>
      <c r="J234" s="281" t="s">
        <v>18</v>
      </c>
      <c r="K234" s="281" t="s">
        <v>9005</v>
      </c>
      <c r="L234" s="135" t="s">
        <v>20</v>
      </c>
      <c r="M234" s="5" t="s">
        <v>4325</v>
      </c>
      <c r="N234" s="282">
        <v>44653</v>
      </c>
      <c r="O234" s="283">
        <v>44640</v>
      </c>
      <c r="P234" s="283">
        <v>44638</v>
      </c>
      <c r="Q234" s="284">
        <v>44643</v>
      </c>
      <c r="R234" s="285" t="s">
        <v>4686</v>
      </c>
      <c r="S234" s="284"/>
      <c r="T234" s="286" t="s">
        <v>623</v>
      </c>
      <c r="U234" s="135"/>
      <c r="V234" s="135" t="s">
        <v>5568</v>
      </c>
      <c r="W234" s="276" t="s">
        <v>5227</v>
      </c>
    </row>
    <row r="235" spans="1:23" s="272" customFormat="1" ht="14.5" customHeight="1" x14ac:dyDescent="0.3">
      <c r="A235" s="295" t="s">
        <v>3627</v>
      </c>
      <c r="B235" s="124">
        <v>4866896</v>
      </c>
      <c r="C235" s="277" t="s">
        <v>4817</v>
      </c>
      <c r="D235" s="288">
        <v>44538</v>
      </c>
      <c r="E235" s="279" t="s">
        <v>594</v>
      </c>
      <c r="F235" s="289">
        <v>44537</v>
      </c>
      <c r="G235" s="135" t="s">
        <v>4338</v>
      </c>
      <c r="H235" s="135" t="s">
        <v>4126</v>
      </c>
      <c r="I235" s="281" t="s">
        <v>8538</v>
      </c>
      <c r="J235" s="281" t="s">
        <v>45</v>
      </c>
      <c r="K235" s="281" t="s">
        <v>9009</v>
      </c>
      <c r="L235" s="135" t="s">
        <v>20</v>
      </c>
      <c r="M235" s="5" t="s">
        <v>4339</v>
      </c>
      <c r="N235" s="282">
        <v>44569</v>
      </c>
      <c r="O235" s="283">
        <v>44552</v>
      </c>
      <c r="P235" s="283">
        <v>44551</v>
      </c>
      <c r="Q235" s="284">
        <v>44560</v>
      </c>
      <c r="R235" s="285" t="s">
        <v>4482</v>
      </c>
      <c r="S235" s="284"/>
      <c r="T235" s="286" t="s">
        <v>2564</v>
      </c>
      <c r="U235" s="135"/>
      <c r="V235" s="135" t="s">
        <v>3897</v>
      </c>
      <c r="W235" s="276" t="s">
        <v>5228</v>
      </c>
    </row>
    <row r="236" spans="1:23" s="272" customFormat="1" ht="14.5" customHeight="1" x14ac:dyDescent="0.3">
      <c r="A236" s="295" t="s">
        <v>3627</v>
      </c>
      <c r="B236" s="135">
        <v>4912000</v>
      </c>
      <c r="C236" s="277" t="s">
        <v>4869</v>
      </c>
      <c r="D236" s="288">
        <v>44572</v>
      </c>
      <c r="E236" s="279" t="s">
        <v>594</v>
      </c>
      <c r="F236" s="289">
        <v>44537</v>
      </c>
      <c r="G236" s="135" t="s">
        <v>4334</v>
      </c>
      <c r="H236" s="135" t="s">
        <v>92</v>
      </c>
      <c r="I236" s="281" t="s">
        <v>2454</v>
      </c>
      <c r="J236" s="281" t="s">
        <v>18</v>
      </c>
      <c r="K236" s="281" t="s">
        <v>9005</v>
      </c>
      <c r="L236" s="135" t="s">
        <v>11</v>
      </c>
      <c r="M236" s="5" t="s">
        <v>4333</v>
      </c>
      <c r="N236" s="282">
        <v>44588</v>
      </c>
      <c r="O236" s="283">
        <v>44582</v>
      </c>
      <c r="P236" s="283">
        <v>44582</v>
      </c>
      <c r="Q236" s="284" t="s">
        <v>1685</v>
      </c>
      <c r="R236" s="285" t="s">
        <v>4686</v>
      </c>
      <c r="S236" s="284"/>
      <c r="T236" s="286" t="s">
        <v>623</v>
      </c>
      <c r="U236" s="135"/>
      <c r="V236" s="135" t="s">
        <v>3897</v>
      </c>
      <c r="W236" s="276" t="s">
        <v>5229</v>
      </c>
    </row>
    <row r="237" spans="1:23" s="272" customFormat="1" ht="14.5" customHeight="1" x14ac:dyDescent="0.3">
      <c r="A237" s="295" t="s">
        <v>3627</v>
      </c>
      <c r="B237" s="124">
        <v>4911999</v>
      </c>
      <c r="C237" s="277" t="s">
        <v>6541</v>
      </c>
      <c r="D237" s="288">
        <v>44580</v>
      </c>
      <c r="E237" s="279" t="s">
        <v>594</v>
      </c>
      <c r="F237" s="289">
        <v>44537</v>
      </c>
      <c r="G237" s="135" t="s">
        <v>4646</v>
      </c>
      <c r="H237" s="135" t="s">
        <v>686</v>
      </c>
      <c r="I237" s="281" t="s">
        <v>8862</v>
      </c>
      <c r="J237" s="281" t="s">
        <v>18</v>
      </c>
      <c r="K237" s="281" t="s">
        <v>9005</v>
      </c>
      <c r="L237" s="135" t="s">
        <v>20</v>
      </c>
      <c r="M237" s="5" t="s">
        <v>4335</v>
      </c>
      <c r="N237" s="282">
        <v>44594</v>
      </c>
      <c r="O237" s="283">
        <v>44586</v>
      </c>
      <c r="P237" s="283">
        <v>44586</v>
      </c>
      <c r="Q237" s="284">
        <v>44588</v>
      </c>
      <c r="R237" s="285" t="s">
        <v>4686</v>
      </c>
      <c r="S237" s="284"/>
      <c r="T237" s="286" t="s">
        <v>623</v>
      </c>
      <c r="U237" s="135"/>
      <c r="V237" s="135" t="s">
        <v>3898</v>
      </c>
      <c r="W237" s="276" t="s">
        <v>5230</v>
      </c>
    </row>
    <row r="238" spans="1:23" s="272" customFormat="1" ht="14.5" customHeight="1" x14ac:dyDescent="0.3">
      <c r="A238" s="295" t="s">
        <v>3627</v>
      </c>
      <c r="B238" s="136">
        <v>4998435</v>
      </c>
      <c r="C238" s="277" t="s">
        <v>6542</v>
      </c>
      <c r="D238" s="288">
        <v>44627</v>
      </c>
      <c r="E238" s="279" t="s">
        <v>594</v>
      </c>
      <c r="F238" s="289">
        <v>44537</v>
      </c>
      <c r="G238" s="135" t="s">
        <v>4340</v>
      </c>
      <c r="H238" s="135" t="s">
        <v>16</v>
      </c>
      <c r="I238" s="281" t="s">
        <v>7086</v>
      </c>
      <c r="J238" s="281" t="s">
        <v>18</v>
      </c>
      <c r="K238" s="281" t="s">
        <v>9005</v>
      </c>
      <c r="L238" s="135" t="s">
        <v>20</v>
      </c>
      <c r="M238" s="5" t="s">
        <v>4341</v>
      </c>
      <c r="N238" s="282">
        <v>44645</v>
      </c>
      <c r="O238" s="283">
        <v>44639</v>
      </c>
      <c r="P238" s="283">
        <v>44639</v>
      </c>
      <c r="Q238" s="284">
        <v>44641</v>
      </c>
      <c r="R238" s="285" t="s">
        <v>4685</v>
      </c>
      <c r="S238" s="284"/>
      <c r="T238" s="286" t="s">
        <v>2564</v>
      </c>
      <c r="U238" s="135"/>
      <c r="V238" s="287" t="s">
        <v>3899</v>
      </c>
      <c r="W238" s="276" t="s">
        <v>5231</v>
      </c>
    </row>
    <row r="239" spans="1:23" s="272" customFormat="1" ht="14.5" customHeight="1" x14ac:dyDescent="0.3">
      <c r="A239" s="295" t="s">
        <v>3627</v>
      </c>
      <c r="B239" s="135">
        <v>5003382</v>
      </c>
      <c r="C239" s="277" t="s">
        <v>6543</v>
      </c>
      <c r="D239" s="288">
        <v>44657</v>
      </c>
      <c r="E239" s="279" t="s">
        <v>594</v>
      </c>
      <c r="F239" s="289">
        <v>44537</v>
      </c>
      <c r="G239" s="135" t="s">
        <v>4336</v>
      </c>
      <c r="H239" s="135" t="s">
        <v>137</v>
      </c>
      <c r="I239" s="281" t="s">
        <v>17</v>
      </c>
      <c r="J239" s="281" t="s">
        <v>622</v>
      </c>
      <c r="K239" s="281"/>
      <c r="L239" s="135" t="s">
        <v>27</v>
      </c>
      <c r="M239" s="5" t="s">
        <v>4337</v>
      </c>
      <c r="N239" s="282">
        <v>44683</v>
      </c>
      <c r="O239" s="283">
        <v>44677</v>
      </c>
      <c r="P239" s="283">
        <v>44677</v>
      </c>
      <c r="Q239" s="284">
        <v>44679</v>
      </c>
      <c r="R239" s="285" t="s">
        <v>6544</v>
      </c>
      <c r="S239" s="284"/>
      <c r="T239" s="286" t="s">
        <v>605</v>
      </c>
      <c r="U239" s="135"/>
      <c r="V239" s="135" t="s">
        <v>2821</v>
      </c>
      <c r="W239" s="276" t="s">
        <v>5232</v>
      </c>
    </row>
    <row r="240" spans="1:23" s="272" customFormat="1" ht="14.5" customHeight="1" x14ac:dyDescent="0.3">
      <c r="A240" s="295" t="s">
        <v>1581</v>
      </c>
      <c r="B240" s="276" t="s">
        <v>630</v>
      </c>
      <c r="C240" s="277" t="s">
        <v>630</v>
      </c>
      <c r="D240" s="288">
        <v>44583</v>
      </c>
      <c r="E240" s="279" t="s">
        <v>630</v>
      </c>
      <c r="F240" s="289">
        <v>44538</v>
      </c>
      <c r="G240" s="135" t="s">
        <v>4342</v>
      </c>
      <c r="H240" s="135" t="s">
        <v>687</v>
      </c>
      <c r="I240" s="281" t="s">
        <v>7086</v>
      </c>
      <c r="J240" s="281" t="s">
        <v>38</v>
      </c>
      <c r="K240" s="281" t="s">
        <v>9001</v>
      </c>
      <c r="L240" s="135" t="s">
        <v>27</v>
      </c>
      <c r="M240" s="5" t="s">
        <v>4327</v>
      </c>
      <c r="N240" s="282" t="s">
        <v>1253</v>
      </c>
      <c r="O240" s="283" t="s">
        <v>1253</v>
      </c>
      <c r="P240" s="283" t="s">
        <v>1253</v>
      </c>
      <c r="Q240" s="284" t="s">
        <v>1253</v>
      </c>
      <c r="R240" s="285" t="s">
        <v>4489</v>
      </c>
      <c r="S240" s="280" t="s">
        <v>1253</v>
      </c>
      <c r="T240" s="286" t="s">
        <v>623</v>
      </c>
      <c r="U240" s="135"/>
      <c r="V240" s="135"/>
      <c r="W240" s="276" t="s">
        <v>630</v>
      </c>
    </row>
    <row r="241" spans="1:23" s="272" customFormat="1" ht="14.5" customHeight="1" x14ac:dyDescent="0.3">
      <c r="A241" s="295" t="s">
        <v>1581</v>
      </c>
      <c r="B241" s="276" t="s">
        <v>630</v>
      </c>
      <c r="C241" s="277" t="s">
        <v>630</v>
      </c>
      <c r="D241" s="288">
        <v>44665</v>
      </c>
      <c r="E241" s="279" t="s">
        <v>630</v>
      </c>
      <c r="F241" s="289">
        <v>44538</v>
      </c>
      <c r="G241" s="135" t="s">
        <v>4346</v>
      </c>
      <c r="H241" s="135" t="s">
        <v>3708</v>
      </c>
      <c r="I241" s="281" t="s">
        <v>2454</v>
      </c>
      <c r="J241" s="281" t="s">
        <v>626</v>
      </c>
      <c r="K241" s="281" t="s">
        <v>9003</v>
      </c>
      <c r="L241" s="135" t="s">
        <v>52</v>
      </c>
      <c r="M241" s="5" t="s">
        <v>4347</v>
      </c>
      <c r="N241" s="282" t="s">
        <v>1253</v>
      </c>
      <c r="O241" s="283" t="s">
        <v>1253</v>
      </c>
      <c r="P241" s="283" t="s">
        <v>1253</v>
      </c>
      <c r="Q241" s="284" t="s">
        <v>1253</v>
      </c>
      <c r="R241" s="285" t="s">
        <v>6464</v>
      </c>
      <c r="S241" s="280" t="s">
        <v>1253</v>
      </c>
      <c r="T241" s="286" t="s">
        <v>2564</v>
      </c>
      <c r="U241" s="135"/>
      <c r="V241" s="135"/>
      <c r="W241" s="276" t="s">
        <v>630</v>
      </c>
    </row>
    <row r="242" spans="1:23" s="272" customFormat="1" ht="14.5" customHeight="1" x14ac:dyDescent="0.3">
      <c r="A242" s="295" t="s">
        <v>3627</v>
      </c>
      <c r="B242" s="124">
        <v>4930458</v>
      </c>
      <c r="C242" s="277" t="s">
        <v>6545</v>
      </c>
      <c r="D242" s="288">
        <v>44589</v>
      </c>
      <c r="E242" s="279" t="s">
        <v>594</v>
      </c>
      <c r="F242" s="289">
        <v>44539</v>
      </c>
      <c r="G242" s="135" t="s">
        <v>4344</v>
      </c>
      <c r="H242" s="135" t="s">
        <v>250</v>
      </c>
      <c r="I242" s="281" t="s">
        <v>4644</v>
      </c>
      <c r="J242" s="281" t="s">
        <v>18</v>
      </c>
      <c r="K242" s="281" t="s">
        <v>9005</v>
      </c>
      <c r="L242" s="135" t="s">
        <v>20</v>
      </c>
      <c r="M242" s="5" t="s">
        <v>4345</v>
      </c>
      <c r="N242" s="282">
        <v>44613</v>
      </c>
      <c r="O242" s="283">
        <v>44598</v>
      </c>
      <c r="P242" s="283">
        <v>44606</v>
      </c>
      <c r="Q242" s="284">
        <v>44604</v>
      </c>
      <c r="R242" s="285" t="s">
        <v>4686</v>
      </c>
      <c r="S242" s="284"/>
      <c r="T242" s="286" t="s">
        <v>623</v>
      </c>
      <c r="U242" s="135"/>
      <c r="V242" s="135" t="s">
        <v>3898</v>
      </c>
      <c r="W242" s="276" t="s">
        <v>3909</v>
      </c>
    </row>
    <row r="243" spans="1:23" s="272" customFormat="1" ht="14.5" customHeight="1" x14ac:dyDescent="0.3">
      <c r="A243" s="295" t="s">
        <v>3627</v>
      </c>
      <c r="B243" s="135">
        <v>4882420</v>
      </c>
      <c r="C243" s="277" t="s">
        <v>4803</v>
      </c>
      <c r="D243" s="288">
        <v>44547</v>
      </c>
      <c r="E243" s="279" t="s">
        <v>594</v>
      </c>
      <c r="F243" s="289">
        <v>44539</v>
      </c>
      <c r="G243" s="135" t="s">
        <v>4343</v>
      </c>
      <c r="H243" s="135" t="s">
        <v>250</v>
      </c>
      <c r="I243" s="281" t="s">
        <v>4644</v>
      </c>
      <c r="J243" s="281" t="s">
        <v>626</v>
      </c>
      <c r="K243" s="281" t="s">
        <v>9003</v>
      </c>
      <c r="L243" s="135" t="s">
        <v>20</v>
      </c>
      <c r="M243" s="5" t="s">
        <v>4324</v>
      </c>
      <c r="N243" s="282">
        <v>44567</v>
      </c>
      <c r="O243" s="283">
        <v>44558</v>
      </c>
      <c r="P243" s="283">
        <v>44564</v>
      </c>
      <c r="Q243" s="284">
        <v>44562</v>
      </c>
      <c r="R243" s="285" t="s">
        <v>4687</v>
      </c>
      <c r="S243" s="284"/>
      <c r="T243" s="286" t="s">
        <v>605</v>
      </c>
      <c r="U243" s="135"/>
      <c r="V243" s="135" t="s">
        <v>3897</v>
      </c>
      <c r="W243" s="276" t="s">
        <v>5233</v>
      </c>
    </row>
    <row r="244" spans="1:23" s="272" customFormat="1" ht="14.5" customHeight="1" x14ac:dyDescent="0.3">
      <c r="A244" s="295" t="s">
        <v>5</v>
      </c>
      <c r="B244" s="276" t="s">
        <v>2859</v>
      </c>
      <c r="C244" s="277" t="s">
        <v>2859</v>
      </c>
      <c r="D244" s="288">
        <v>44744</v>
      </c>
      <c r="E244" s="279"/>
      <c r="F244" s="289">
        <v>44539</v>
      </c>
      <c r="G244" s="194" t="s">
        <v>7894</v>
      </c>
      <c r="H244" s="135" t="s">
        <v>25</v>
      </c>
      <c r="I244" s="281" t="s">
        <v>17</v>
      </c>
      <c r="J244" s="281" t="s">
        <v>645</v>
      </c>
      <c r="K244" s="281" t="s">
        <v>9002</v>
      </c>
      <c r="L244" s="135" t="s">
        <v>20</v>
      </c>
      <c r="M244" s="5" t="s">
        <v>6299</v>
      </c>
      <c r="N244" s="282"/>
      <c r="O244" s="283"/>
      <c r="P244" s="283"/>
      <c r="Q244" s="284"/>
      <c r="R244" s="285" t="s">
        <v>4490</v>
      </c>
      <c r="S244" s="284"/>
      <c r="T244" s="286" t="s">
        <v>605</v>
      </c>
      <c r="U244" s="135"/>
      <c r="V244" s="135"/>
      <c r="W244" s="276" t="s">
        <v>5234</v>
      </c>
    </row>
    <row r="245" spans="1:23" s="272" customFormat="1" ht="14.5" customHeight="1" x14ac:dyDescent="0.3">
      <c r="A245" s="295" t="s">
        <v>3627</v>
      </c>
      <c r="B245" s="124">
        <v>4849039</v>
      </c>
      <c r="C245" s="277" t="s">
        <v>4806</v>
      </c>
      <c r="D245" s="288">
        <v>44560</v>
      </c>
      <c r="E245" s="279" t="s">
        <v>594</v>
      </c>
      <c r="F245" s="289">
        <v>44540</v>
      </c>
      <c r="G245" s="135" t="s">
        <v>4356</v>
      </c>
      <c r="H245" s="135" t="s">
        <v>3367</v>
      </c>
      <c r="I245" s="281" t="s">
        <v>7086</v>
      </c>
      <c r="J245" s="281" t="s">
        <v>632</v>
      </c>
      <c r="K245" s="281" t="s">
        <v>9006</v>
      </c>
      <c r="L245" s="194" t="s">
        <v>11</v>
      </c>
      <c r="M245" s="5" t="s">
        <v>4357</v>
      </c>
      <c r="N245" s="282">
        <v>44567</v>
      </c>
      <c r="O245" s="283">
        <v>44560</v>
      </c>
      <c r="P245" s="283">
        <v>44564</v>
      </c>
      <c r="Q245" s="284">
        <v>44562</v>
      </c>
      <c r="R245" s="285" t="s">
        <v>4484</v>
      </c>
      <c r="S245" s="284"/>
      <c r="T245" s="286" t="s">
        <v>609</v>
      </c>
      <c r="U245" s="135"/>
      <c r="V245" s="135" t="s">
        <v>3897</v>
      </c>
      <c r="W245" s="276" t="s">
        <v>5235</v>
      </c>
    </row>
    <row r="246" spans="1:23" s="272" customFormat="1" ht="14.5" customHeight="1" x14ac:dyDescent="0.3">
      <c r="A246" s="295" t="s">
        <v>3627</v>
      </c>
      <c r="B246" s="135">
        <v>4875126</v>
      </c>
      <c r="C246" s="277" t="s">
        <v>4813</v>
      </c>
      <c r="D246" s="288">
        <v>44541</v>
      </c>
      <c r="E246" s="279" t="s">
        <v>594</v>
      </c>
      <c r="F246" s="289">
        <v>44540</v>
      </c>
      <c r="G246" s="135" t="s">
        <v>4352</v>
      </c>
      <c r="H246" s="135" t="s">
        <v>250</v>
      </c>
      <c r="I246" s="281" t="s">
        <v>4644</v>
      </c>
      <c r="J246" s="281" t="s">
        <v>45</v>
      </c>
      <c r="K246" s="281" t="s">
        <v>9009</v>
      </c>
      <c r="L246" s="135" t="s">
        <v>74</v>
      </c>
      <c r="M246" s="5" t="s">
        <v>4353</v>
      </c>
      <c r="N246" s="282">
        <v>44568</v>
      </c>
      <c r="O246" s="283">
        <v>44564</v>
      </c>
      <c r="P246" s="283">
        <v>44564</v>
      </c>
      <c r="Q246" s="284">
        <v>44562</v>
      </c>
      <c r="R246" s="285" t="s">
        <v>4482</v>
      </c>
      <c r="S246" s="284"/>
      <c r="T246" s="286" t="s">
        <v>609</v>
      </c>
      <c r="U246" s="135"/>
      <c r="V246" s="135" t="s">
        <v>3897</v>
      </c>
      <c r="W246" s="276" t="s">
        <v>5236</v>
      </c>
    </row>
    <row r="247" spans="1:23" s="272" customFormat="1" ht="14.5" customHeight="1" x14ac:dyDescent="0.3">
      <c r="A247" s="295" t="s">
        <v>1581</v>
      </c>
      <c r="B247" s="276" t="s">
        <v>630</v>
      </c>
      <c r="C247" s="277" t="s">
        <v>630</v>
      </c>
      <c r="D247" s="288">
        <v>44567</v>
      </c>
      <c r="E247" s="279" t="s">
        <v>630</v>
      </c>
      <c r="F247" s="289">
        <v>44540</v>
      </c>
      <c r="G247" s="135" t="s">
        <v>7675</v>
      </c>
      <c r="H247" s="135" t="s">
        <v>232</v>
      </c>
      <c r="I247" s="281" t="s">
        <v>8863</v>
      </c>
      <c r="J247" s="281" t="s">
        <v>8377</v>
      </c>
      <c r="K247" s="281" t="s">
        <v>9004</v>
      </c>
      <c r="L247" s="135" t="s">
        <v>20</v>
      </c>
      <c r="M247" s="5" t="s">
        <v>4351</v>
      </c>
      <c r="N247" s="282" t="s">
        <v>1253</v>
      </c>
      <c r="O247" s="283" t="s">
        <v>1253</v>
      </c>
      <c r="P247" s="283" t="s">
        <v>1253</v>
      </c>
      <c r="Q247" s="284" t="s">
        <v>1253</v>
      </c>
      <c r="R247" s="285" t="s">
        <v>4485</v>
      </c>
      <c r="S247" s="280" t="s">
        <v>1253</v>
      </c>
      <c r="T247" s="286" t="s">
        <v>623</v>
      </c>
      <c r="U247" s="135"/>
      <c r="V247" s="135"/>
      <c r="W247" s="276" t="s">
        <v>630</v>
      </c>
    </row>
    <row r="248" spans="1:23" s="272" customFormat="1" ht="14.5" customHeight="1" x14ac:dyDescent="0.3">
      <c r="A248" s="295" t="s">
        <v>3627</v>
      </c>
      <c r="B248" s="135">
        <v>5086351</v>
      </c>
      <c r="C248" s="277" t="s">
        <v>6546</v>
      </c>
      <c r="D248" s="288">
        <v>44699</v>
      </c>
      <c r="E248" s="279" t="s">
        <v>594</v>
      </c>
      <c r="F248" s="289">
        <v>44540</v>
      </c>
      <c r="G248" s="135" t="s">
        <v>4354</v>
      </c>
      <c r="H248" s="135" t="s">
        <v>250</v>
      </c>
      <c r="I248" s="281" t="s">
        <v>4644</v>
      </c>
      <c r="J248" s="281" t="s">
        <v>45</v>
      </c>
      <c r="K248" s="281" t="s">
        <v>9009</v>
      </c>
      <c r="L248" s="135" t="s">
        <v>20</v>
      </c>
      <c r="M248" s="5" t="s">
        <v>4355</v>
      </c>
      <c r="N248" s="282">
        <v>44703</v>
      </c>
      <c r="O248" s="283">
        <v>44699</v>
      </c>
      <c r="P248" s="283">
        <v>44699</v>
      </c>
      <c r="Q248" s="284">
        <v>44699</v>
      </c>
      <c r="R248" s="285" t="s">
        <v>4495</v>
      </c>
      <c r="S248" s="284"/>
      <c r="T248" s="286" t="s">
        <v>623</v>
      </c>
      <c r="U248" s="135"/>
      <c r="V248" s="135" t="s">
        <v>2821</v>
      </c>
      <c r="W248" s="276" t="s">
        <v>5237</v>
      </c>
    </row>
    <row r="249" spans="1:23" s="272" customFormat="1" ht="14.5" customHeight="1" x14ac:dyDescent="0.3">
      <c r="A249" s="295" t="s">
        <v>5</v>
      </c>
      <c r="B249" s="276" t="s">
        <v>319</v>
      </c>
      <c r="C249" s="277"/>
      <c r="D249" s="288"/>
      <c r="E249" s="279"/>
      <c r="F249" s="289">
        <v>44540</v>
      </c>
      <c r="G249" s="135" t="s">
        <v>4358</v>
      </c>
      <c r="H249" s="135" t="s">
        <v>64</v>
      </c>
      <c r="I249" s="281" t="s">
        <v>4644</v>
      </c>
      <c r="J249" s="281" t="s">
        <v>645</v>
      </c>
      <c r="K249" s="281" t="s">
        <v>9002</v>
      </c>
      <c r="L249" s="135" t="s">
        <v>27</v>
      </c>
      <c r="M249" s="5" t="s">
        <v>4359</v>
      </c>
      <c r="N249" s="282"/>
      <c r="O249" s="283"/>
      <c r="P249" s="283"/>
      <c r="Q249" s="284"/>
      <c r="R249" s="285" t="s">
        <v>4490</v>
      </c>
      <c r="S249" s="284"/>
      <c r="T249" s="286" t="s">
        <v>605</v>
      </c>
      <c r="U249" s="135"/>
      <c r="V249" s="135"/>
      <c r="W249" s="276" t="s">
        <v>5238</v>
      </c>
    </row>
    <row r="250" spans="1:23" s="272" customFormat="1" ht="14.5" customHeight="1" x14ac:dyDescent="0.3">
      <c r="A250" s="295" t="s">
        <v>3627</v>
      </c>
      <c r="B250" s="135">
        <v>5013987</v>
      </c>
      <c r="C250" s="277" t="s">
        <v>6547</v>
      </c>
      <c r="D250" s="288">
        <v>44636</v>
      </c>
      <c r="E250" s="279" t="s">
        <v>594</v>
      </c>
      <c r="F250" s="289">
        <v>44541</v>
      </c>
      <c r="G250" s="135" t="s">
        <v>4363</v>
      </c>
      <c r="H250" s="135" t="s">
        <v>37</v>
      </c>
      <c r="I250" s="281" t="s">
        <v>685</v>
      </c>
      <c r="J250" s="281" t="s">
        <v>38</v>
      </c>
      <c r="K250" s="281" t="s">
        <v>9001</v>
      </c>
      <c r="L250" s="135" t="s">
        <v>20</v>
      </c>
      <c r="M250" s="5" t="s">
        <v>4362</v>
      </c>
      <c r="N250" s="282">
        <v>44652</v>
      </c>
      <c r="O250" s="283">
        <v>44642</v>
      </c>
      <c r="P250" s="283">
        <v>44639</v>
      </c>
      <c r="Q250" s="284">
        <v>44643</v>
      </c>
      <c r="R250" s="285" t="s">
        <v>4489</v>
      </c>
      <c r="S250" s="284"/>
      <c r="T250" s="286" t="s">
        <v>605</v>
      </c>
      <c r="U250" s="135"/>
      <c r="V250" s="135" t="s">
        <v>5568</v>
      </c>
      <c r="W250" s="276" t="s">
        <v>5239</v>
      </c>
    </row>
    <row r="251" spans="1:23" s="272" customFormat="1" ht="14.5" customHeight="1" x14ac:dyDescent="0.3">
      <c r="A251" s="295" t="s">
        <v>3627</v>
      </c>
      <c r="B251" s="135">
        <v>4921489</v>
      </c>
      <c r="C251" s="277" t="s">
        <v>6548</v>
      </c>
      <c r="D251" s="288">
        <v>44580</v>
      </c>
      <c r="E251" s="279" t="s">
        <v>594</v>
      </c>
      <c r="F251" s="289">
        <v>44543</v>
      </c>
      <c r="G251" s="135" t="s">
        <v>4370</v>
      </c>
      <c r="H251" s="135" t="s">
        <v>4348</v>
      </c>
      <c r="I251" s="281" t="s">
        <v>7086</v>
      </c>
      <c r="J251" s="281" t="s">
        <v>8377</v>
      </c>
      <c r="K251" s="281" t="s">
        <v>9004</v>
      </c>
      <c r="L251" s="135" t="s">
        <v>27</v>
      </c>
      <c r="M251" s="5" t="s">
        <v>4373</v>
      </c>
      <c r="N251" s="282">
        <v>44602</v>
      </c>
      <c r="O251" s="283">
        <v>44589</v>
      </c>
      <c r="P251" s="283">
        <v>44585</v>
      </c>
      <c r="Q251" s="284">
        <v>44590</v>
      </c>
      <c r="R251" s="285" t="s">
        <v>4485</v>
      </c>
      <c r="S251" s="284"/>
      <c r="T251" s="286" t="s">
        <v>623</v>
      </c>
      <c r="U251" s="135"/>
      <c r="V251" s="135" t="s">
        <v>3898</v>
      </c>
      <c r="W251" s="276" t="s">
        <v>5240</v>
      </c>
    </row>
    <row r="252" spans="1:23" s="272" customFormat="1" ht="14.5" customHeight="1" x14ac:dyDescent="0.3">
      <c r="A252" s="295" t="s">
        <v>3627</v>
      </c>
      <c r="B252" s="124">
        <v>4924219</v>
      </c>
      <c r="C252" s="277" t="s">
        <v>6549</v>
      </c>
      <c r="D252" s="288">
        <v>44589</v>
      </c>
      <c r="E252" s="279" t="s">
        <v>594</v>
      </c>
      <c r="F252" s="289">
        <v>44543</v>
      </c>
      <c r="G252" s="135" t="s">
        <v>4374</v>
      </c>
      <c r="H252" s="135" t="s">
        <v>250</v>
      </c>
      <c r="I252" s="281" t="s">
        <v>4644</v>
      </c>
      <c r="J252" s="281" t="s">
        <v>18</v>
      </c>
      <c r="K252" s="281" t="s">
        <v>9005</v>
      </c>
      <c r="L252" s="135" t="s">
        <v>20</v>
      </c>
      <c r="M252" s="5" t="s">
        <v>4375</v>
      </c>
      <c r="N252" s="282">
        <v>44614</v>
      </c>
      <c r="O252" s="283">
        <v>44590</v>
      </c>
      <c r="P252" s="283">
        <v>44613</v>
      </c>
      <c r="Q252" s="284">
        <v>44613</v>
      </c>
      <c r="R252" s="285" t="s">
        <v>4686</v>
      </c>
      <c r="S252" s="284"/>
      <c r="T252" s="286" t="s">
        <v>623</v>
      </c>
      <c r="U252" s="135"/>
      <c r="V252" s="135" t="s">
        <v>3898</v>
      </c>
      <c r="W252" s="276" t="s">
        <v>5241</v>
      </c>
    </row>
    <row r="253" spans="1:23" s="272" customFormat="1" ht="14.5" customHeight="1" x14ac:dyDescent="0.3">
      <c r="A253" s="295" t="s">
        <v>1581</v>
      </c>
      <c r="B253" s="276" t="s">
        <v>630</v>
      </c>
      <c r="C253" s="277" t="s">
        <v>630</v>
      </c>
      <c r="D253" s="288">
        <v>44583</v>
      </c>
      <c r="E253" s="279" t="s">
        <v>630</v>
      </c>
      <c r="F253" s="289">
        <v>44543</v>
      </c>
      <c r="G253" s="135" t="s">
        <v>4371</v>
      </c>
      <c r="H253" s="135" t="s">
        <v>4126</v>
      </c>
      <c r="I253" s="281" t="s">
        <v>8538</v>
      </c>
      <c r="J253" s="281" t="s">
        <v>622</v>
      </c>
      <c r="K253" s="281"/>
      <c r="L253" s="135" t="s">
        <v>438</v>
      </c>
      <c r="M253" s="5" t="s">
        <v>4365</v>
      </c>
      <c r="N253" s="282" t="s">
        <v>1253</v>
      </c>
      <c r="O253" s="283" t="s">
        <v>1253</v>
      </c>
      <c r="P253" s="283" t="s">
        <v>1253</v>
      </c>
      <c r="Q253" s="284" t="s">
        <v>1253</v>
      </c>
      <c r="R253" s="285" t="s">
        <v>6544</v>
      </c>
      <c r="S253" s="280" t="s">
        <v>1253</v>
      </c>
      <c r="T253" s="286" t="s">
        <v>623</v>
      </c>
      <c r="U253" s="135"/>
      <c r="V253" s="135"/>
      <c r="W253" s="276" t="s">
        <v>630</v>
      </c>
    </row>
    <row r="254" spans="1:23" s="272" customFormat="1" ht="14.5" customHeight="1" x14ac:dyDescent="0.3">
      <c r="A254" s="295" t="s">
        <v>3627</v>
      </c>
      <c r="B254" s="135">
        <v>5028682</v>
      </c>
      <c r="C254" s="277" t="s">
        <v>6550</v>
      </c>
      <c r="D254" s="288">
        <v>44657</v>
      </c>
      <c r="E254" s="279" t="s">
        <v>594</v>
      </c>
      <c r="F254" s="289">
        <v>44543</v>
      </c>
      <c r="G254" s="135" t="s">
        <v>4369</v>
      </c>
      <c r="H254" s="135" t="s">
        <v>32</v>
      </c>
      <c r="I254" s="281" t="s">
        <v>685</v>
      </c>
      <c r="J254" s="281" t="s">
        <v>645</v>
      </c>
      <c r="K254" s="281" t="s">
        <v>9002</v>
      </c>
      <c r="L254" s="135" t="s">
        <v>27</v>
      </c>
      <c r="M254" s="5" t="s">
        <v>4372</v>
      </c>
      <c r="N254" s="282">
        <v>44670</v>
      </c>
      <c r="O254" s="283">
        <v>44663</v>
      </c>
      <c r="P254" s="283">
        <v>44659</v>
      </c>
      <c r="Q254" s="284">
        <v>44663</v>
      </c>
      <c r="R254" s="285" t="s">
        <v>4490</v>
      </c>
      <c r="S254" s="284"/>
      <c r="T254" s="286" t="s">
        <v>2564</v>
      </c>
      <c r="U254" s="135"/>
      <c r="V254" s="135" t="s">
        <v>5568</v>
      </c>
      <c r="W254" s="276" t="s">
        <v>5242</v>
      </c>
    </row>
    <row r="255" spans="1:23" s="272" customFormat="1" ht="14.5" customHeight="1" x14ac:dyDescent="0.3">
      <c r="A255" s="295" t="s">
        <v>3627</v>
      </c>
      <c r="B255" s="124">
        <v>4909060</v>
      </c>
      <c r="C255" s="277" t="s">
        <v>6551</v>
      </c>
      <c r="D255" s="288">
        <v>44583</v>
      </c>
      <c r="E255" s="279" t="s">
        <v>594</v>
      </c>
      <c r="F255" s="289">
        <v>44544</v>
      </c>
      <c r="G255" s="135" t="s">
        <v>4377</v>
      </c>
      <c r="H255" s="135" t="s">
        <v>50</v>
      </c>
      <c r="I255" s="281" t="s">
        <v>17</v>
      </c>
      <c r="J255" s="281" t="s">
        <v>18</v>
      </c>
      <c r="K255" s="281" t="s">
        <v>9005</v>
      </c>
      <c r="L255" s="135" t="s">
        <v>20</v>
      </c>
      <c r="M255" s="5" t="s">
        <v>4378</v>
      </c>
      <c r="N255" s="282">
        <v>44602</v>
      </c>
      <c r="O255" s="283">
        <v>44590</v>
      </c>
      <c r="P255" s="283">
        <v>44595</v>
      </c>
      <c r="Q255" s="284">
        <v>44594</v>
      </c>
      <c r="R255" s="285" t="s">
        <v>4686</v>
      </c>
      <c r="S255" s="284"/>
      <c r="T255" s="286" t="s">
        <v>609</v>
      </c>
      <c r="U255" s="135"/>
      <c r="V255" s="135" t="s">
        <v>3898</v>
      </c>
      <c r="W255" s="276" t="s">
        <v>5243</v>
      </c>
    </row>
    <row r="256" spans="1:23" s="272" customFormat="1" ht="14.5" customHeight="1" x14ac:dyDescent="0.3">
      <c r="A256" s="295" t="s">
        <v>3627</v>
      </c>
      <c r="B256" s="124">
        <v>4836480</v>
      </c>
      <c r="C256" s="277" t="s">
        <v>4793</v>
      </c>
      <c r="D256" s="288">
        <v>44545</v>
      </c>
      <c r="E256" s="279" t="s">
        <v>594</v>
      </c>
      <c r="F256" s="289">
        <v>44544</v>
      </c>
      <c r="G256" s="194" t="s">
        <v>7895</v>
      </c>
      <c r="H256" s="135" t="s">
        <v>92</v>
      </c>
      <c r="I256" s="281" t="s">
        <v>2454</v>
      </c>
      <c r="J256" s="281" t="s">
        <v>18</v>
      </c>
      <c r="K256" s="281" t="s">
        <v>9005</v>
      </c>
      <c r="L256" s="135" t="s">
        <v>11</v>
      </c>
      <c r="M256" s="5" t="s">
        <v>4376</v>
      </c>
      <c r="N256" s="282">
        <v>44566</v>
      </c>
      <c r="O256" s="283">
        <v>44560</v>
      </c>
      <c r="P256" s="283">
        <v>44564</v>
      </c>
      <c r="Q256" s="284">
        <v>44562</v>
      </c>
      <c r="R256" s="285" t="s">
        <v>4686</v>
      </c>
      <c r="S256" s="284"/>
      <c r="T256" s="286" t="s">
        <v>609</v>
      </c>
      <c r="U256" s="135"/>
      <c r="V256" s="135" t="s">
        <v>3897</v>
      </c>
      <c r="W256" s="276" t="s">
        <v>5244</v>
      </c>
    </row>
    <row r="257" spans="1:23" s="272" customFormat="1" ht="14.5" customHeight="1" x14ac:dyDescent="0.3">
      <c r="A257" s="295" t="s">
        <v>3627</v>
      </c>
      <c r="B257" s="124">
        <v>4866636</v>
      </c>
      <c r="C257" s="277" t="s">
        <v>4810</v>
      </c>
      <c r="D257" s="288">
        <v>44545</v>
      </c>
      <c r="E257" s="279" t="s">
        <v>594</v>
      </c>
      <c r="F257" s="289">
        <v>44544</v>
      </c>
      <c r="G257" s="194" t="s">
        <v>7896</v>
      </c>
      <c r="H257" s="135" t="s">
        <v>232</v>
      </c>
      <c r="I257" s="281" t="s">
        <v>8863</v>
      </c>
      <c r="J257" s="281" t="s">
        <v>45</v>
      </c>
      <c r="K257" s="281" t="s">
        <v>9009</v>
      </c>
      <c r="L257" s="135" t="s">
        <v>20</v>
      </c>
      <c r="M257" s="5" t="s">
        <v>4368</v>
      </c>
      <c r="N257" s="282">
        <v>44568</v>
      </c>
      <c r="O257" s="283">
        <v>44554</v>
      </c>
      <c r="P257" s="283">
        <v>44557</v>
      </c>
      <c r="Q257" s="284">
        <v>44560</v>
      </c>
      <c r="R257" s="285" t="s">
        <v>4482</v>
      </c>
      <c r="S257" s="284"/>
      <c r="T257" s="286" t="s">
        <v>623</v>
      </c>
      <c r="U257" s="135"/>
      <c r="V257" s="135" t="s">
        <v>3897</v>
      </c>
      <c r="W257" s="276" t="s">
        <v>5245</v>
      </c>
    </row>
    <row r="258" spans="1:23" s="272" customFormat="1" ht="14.5" customHeight="1" x14ac:dyDescent="0.3">
      <c r="A258" s="295" t="s">
        <v>3627</v>
      </c>
      <c r="B258" s="135">
        <v>5020570</v>
      </c>
      <c r="C258" s="277" t="s">
        <v>6552</v>
      </c>
      <c r="D258" s="288">
        <v>44643</v>
      </c>
      <c r="E258" s="279" t="s">
        <v>594</v>
      </c>
      <c r="F258" s="289">
        <v>44544</v>
      </c>
      <c r="G258" s="135" t="s">
        <v>4379</v>
      </c>
      <c r="H258" s="135" t="s">
        <v>725</v>
      </c>
      <c r="I258" s="281" t="s">
        <v>2454</v>
      </c>
      <c r="J258" s="281" t="s">
        <v>160</v>
      </c>
      <c r="K258" s="281"/>
      <c r="L258" s="135" t="s">
        <v>20</v>
      </c>
      <c r="M258" s="5" t="s">
        <v>4380</v>
      </c>
      <c r="N258" s="282">
        <v>44653</v>
      </c>
      <c r="O258" s="283">
        <v>44648</v>
      </c>
      <c r="P258" s="283">
        <v>44643</v>
      </c>
      <c r="Q258" s="284">
        <v>44648</v>
      </c>
      <c r="R258" s="285" t="s">
        <v>4493</v>
      </c>
      <c r="S258" s="284"/>
      <c r="T258" s="286" t="s">
        <v>609</v>
      </c>
      <c r="U258" s="135"/>
      <c r="V258" s="135" t="s">
        <v>5568</v>
      </c>
      <c r="W258" s="276" t="s">
        <v>5246</v>
      </c>
    </row>
    <row r="259" spans="1:23" s="272" customFormat="1" ht="14.5" customHeight="1" x14ac:dyDescent="0.3">
      <c r="A259" s="295" t="s">
        <v>3627</v>
      </c>
      <c r="B259" s="135">
        <v>5013150</v>
      </c>
      <c r="C259" s="277" t="s">
        <v>6553</v>
      </c>
      <c r="D259" s="288">
        <v>44639</v>
      </c>
      <c r="E259" s="279" t="s">
        <v>594</v>
      </c>
      <c r="F259" s="289">
        <v>44544</v>
      </c>
      <c r="G259" s="135" t="s">
        <v>4381</v>
      </c>
      <c r="H259" s="135" t="s">
        <v>725</v>
      </c>
      <c r="I259" s="281" t="s">
        <v>2454</v>
      </c>
      <c r="J259" s="281" t="s">
        <v>160</v>
      </c>
      <c r="K259" s="281"/>
      <c r="L259" s="135" t="s">
        <v>20</v>
      </c>
      <c r="M259" s="5" t="s">
        <v>4382</v>
      </c>
      <c r="N259" s="282">
        <v>44653</v>
      </c>
      <c r="O259" s="283">
        <v>44639</v>
      </c>
      <c r="P259" s="283">
        <v>44643</v>
      </c>
      <c r="Q259" s="284">
        <v>44646</v>
      </c>
      <c r="R259" s="285" t="s">
        <v>4493</v>
      </c>
      <c r="S259" s="284"/>
      <c r="T259" s="286" t="s">
        <v>609</v>
      </c>
      <c r="U259" s="135"/>
      <c r="V259" s="135" t="s">
        <v>5568</v>
      </c>
      <c r="W259" s="276" t="s">
        <v>5247</v>
      </c>
    </row>
    <row r="260" spans="1:23" s="272" customFormat="1" ht="14.5" customHeight="1" x14ac:dyDescent="0.3">
      <c r="A260" s="295" t="s">
        <v>3627</v>
      </c>
      <c r="B260" s="135">
        <v>5055514</v>
      </c>
      <c r="C260" s="277" t="s">
        <v>6554</v>
      </c>
      <c r="D260" s="288">
        <v>44678</v>
      </c>
      <c r="E260" s="279" t="s">
        <v>594</v>
      </c>
      <c r="F260" s="289">
        <v>44544</v>
      </c>
      <c r="G260" s="135" t="s">
        <v>4383</v>
      </c>
      <c r="H260" s="135" t="s">
        <v>725</v>
      </c>
      <c r="I260" s="281" t="s">
        <v>2454</v>
      </c>
      <c r="J260" s="281" t="s">
        <v>160</v>
      </c>
      <c r="K260" s="281"/>
      <c r="L260" s="135" t="s">
        <v>20</v>
      </c>
      <c r="M260" s="5" t="s">
        <v>4384</v>
      </c>
      <c r="N260" s="282">
        <v>44716</v>
      </c>
      <c r="O260" s="283">
        <v>44680</v>
      </c>
      <c r="P260" s="283">
        <v>44678</v>
      </c>
      <c r="Q260" s="284">
        <v>44680</v>
      </c>
      <c r="R260" s="285" t="s">
        <v>4493</v>
      </c>
      <c r="S260" s="284"/>
      <c r="T260" s="286" t="s">
        <v>609</v>
      </c>
      <c r="U260" s="135"/>
      <c r="V260" s="135" t="s">
        <v>3901</v>
      </c>
      <c r="W260" s="276" t="s">
        <v>5248</v>
      </c>
    </row>
    <row r="261" spans="1:23" s="272" customFormat="1" ht="14.5" customHeight="1" x14ac:dyDescent="0.3">
      <c r="A261" s="295" t="s">
        <v>1581</v>
      </c>
      <c r="B261" s="276" t="s">
        <v>630</v>
      </c>
      <c r="C261" s="277" t="s">
        <v>630</v>
      </c>
      <c r="D261" s="288">
        <v>44625</v>
      </c>
      <c r="E261" s="279" t="s">
        <v>630</v>
      </c>
      <c r="F261" s="289">
        <v>44544</v>
      </c>
      <c r="G261" s="135" t="s">
        <v>4385</v>
      </c>
      <c r="H261" s="135" t="s">
        <v>4126</v>
      </c>
      <c r="I261" s="281" t="s">
        <v>8538</v>
      </c>
      <c r="J261" s="281" t="s">
        <v>626</v>
      </c>
      <c r="K261" s="281" t="s">
        <v>9003</v>
      </c>
      <c r="L261" s="135" t="s">
        <v>52</v>
      </c>
      <c r="M261" s="5" t="s">
        <v>4330</v>
      </c>
      <c r="N261" s="282" t="s">
        <v>1253</v>
      </c>
      <c r="O261" s="283" t="s">
        <v>1253</v>
      </c>
      <c r="P261" s="283" t="s">
        <v>1253</v>
      </c>
      <c r="Q261" s="284" t="s">
        <v>1253</v>
      </c>
      <c r="R261" s="285" t="s">
        <v>4687</v>
      </c>
      <c r="S261" s="280" t="s">
        <v>1253</v>
      </c>
      <c r="T261" s="286" t="s">
        <v>623</v>
      </c>
      <c r="U261" s="135"/>
      <c r="V261" s="135"/>
      <c r="W261" s="276" t="s">
        <v>630</v>
      </c>
    </row>
    <row r="262" spans="1:23" s="272" customFormat="1" ht="14.5" customHeight="1" x14ac:dyDescent="0.3">
      <c r="A262" s="295" t="s">
        <v>1581</v>
      </c>
      <c r="B262" s="276" t="s">
        <v>630</v>
      </c>
      <c r="C262" s="277" t="s">
        <v>630</v>
      </c>
      <c r="D262" s="288">
        <v>44618</v>
      </c>
      <c r="E262" s="279" t="s">
        <v>630</v>
      </c>
      <c r="F262" s="289">
        <v>44544</v>
      </c>
      <c r="G262" s="135" t="s">
        <v>4386</v>
      </c>
      <c r="H262" s="135" t="s">
        <v>16</v>
      </c>
      <c r="I262" s="281" t="s">
        <v>7086</v>
      </c>
      <c r="J262" s="281" t="s">
        <v>645</v>
      </c>
      <c r="K262" s="281" t="s">
        <v>9002</v>
      </c>
      <c r="L262" s="135" t="s">
        <v>20</v>
      </c>
      <c r="M262" s="5" t="s">
        <v>4387</v>
      </c>
      <c r="N262" s="282" t="s">
        <v>1253</v>
      </c>
      <c r="O262" s="283" t="s">
        <v>1253</v>
      </c>
      <c r="P262" s="283" t="s">
        <v>1253</v>
      </c>
      <c r="Q262" s="284" t="s">
        <v>1253</v>
      </c>
      <c r="R262" s="285" t="s">
        <v>4490</v>
      </c>
      <c r="S262" s="280" t="s">
        <v>1253</v>
      </c>
      <c r="T262" s="286" t="s">
        <v>605</v>
      </c>
      <c r="U262" s="135"/>
      <c r="V262" s="135"/>
      <c r="W262" s="276" t="s">
        <v>630</v>
      </c>
    </row>
    <row r="263" spans="1:23" s="272" customFormat="1" ht="14.5" customHeight="1" x14ac:dyDescent="0.3">
      <c r="A263" s="295" t="s">
        <v>3627</v>
      </c>
      <c r="B263" s="124">
        <v>4855453</v>
      </c>
      <c r="C263" s="277" t="s">
        <v>4791</v>
      </c>
      <c r="D263" s="289">
        <v>44545</v>
      </c>
      <c r="E263" s="279" t="s">
        <v>594</v>
      </c>
      <c r="F263" s="289">
        <v>44545</v>
      </c>
      <c r="G263" s="194" t="s">
        <v>7897</v>
      </c>
      <c r="H263" s="135" t="s">
        <v>4126</v>
      </c>
      <c r="I263" s="281" t="s">
        <v>8538</v>
      </c>
      <c r="J263" s="281" t="s">
        <v>45</v>
      </c>
      <c r="K263" s="281" t="s">
        <v>9009</v>
      </c>
      <c r="L263" s="135" t="s">
        <v>20</v>
      </c>
      <c r="M263" s="5" t="s">
        <v>4393</v>
      </c>
      <c r="N263" s="282">
        <v>44566</v>
      </c>
      <c r="O263" s="283">
        <v>44557</v>
      </c>
      <c r="P263" s="283">
        <v>44565</v>
      </c>
      <c r="Q263" s="284">
        <v>44562</v>
      </c>
      <c r="R263" s="285" t="s">
        <v>4495</v>
      </c>
      <c r="S263" s="284"/>
      <c r="T263" s="286" t="s">
        <v>605</v>
      </c>
      <c r="U263" s="135"/>
      <c r="V263" s="135" t="s">
        <v>3897</v>
      </c>
      <c r="W263" s="276" t="s">
        <v>5249</v>
      </c>
    </row>
    <row r="264" spans="1:23" s="272" customFormat="1" ht="14.5" customHeight="1" x14ac:dyDescent="0.3">
      <c r="A264" s="295" t="s">
        <v>3627</v>
      </c>
      <c r="B264" s="124">
        <v>4836470</v>
      </c>
      <c r="C264" s="277" t="s">
        <v>4795</v>
      </c>
      <c r="D264" s="289">
        <v>44545</v>
      </c>
      <c r="E264" s="279" t="s">
        <v>594</v>
      </c>
      <c r="F264" s="289">
        <v>44545</v>
      </c>
      <c r="G264" s="135" t="s">
        <v>4392</v>
      </c>
      <c r="H264" s="135" t="s">
        <v>82</v>
      </c>
      <c r="I264" s="281" t="s">
        <v>4644</v>
      </c>
      <c r="J264" s="281" t="s">
        <v>45</v>
      </c>
      <c r="K264" s="281" t="s">
        <v>9009</v>
      </c>
      <c r="L264" s="135" t="s">
        <v>20</v>
      </c>
      <c r="M264" s="5" t="s">
        <v>4391</v>
      </c>
      <c r="N264" s="282">
        <v>44566</v>
      </c>
      <c r="O264" s="283">
        <v>44561</v>
      </c>
      <c r="P264" s="283">
        <v>44564</v>
      </c>
      <c r="Q264" s="284">
        <v>44562</v>
      </c>
      <c r="R264" s="285" t="s">
        <v>4495</v>
      </c>
      <c r="S264" s="284"/>
      <c r="T264" s="286" t="s">
        <v>623</v>
      </c>
      <c r="U264" s="135"/>
      <c r="V264" s="135" t="s">
        <v>3897</v>
      </c>
      <c r="W264" s="276" t="s">
        <v>5250</v>
      </c>
    </row>
    <row r="265" spans="1:23" s="272" customFormat="1" ht="14.5" customHeight="1" x14ac:dyDescent="0.3">
      <c r="A265" s="295" t="s">
        <v>3627</v>
      </c>
      <c r="B265" s="124">
        <v>4875128</v>
      </c>
      <c r="C265" s="277" t="s">
        <v>4837</v>
      </c>
      <c r="D265" s="289">
        <v>44545</v>
      </c>
      <c r="E265" s="279" t="s">
        <v>594</v>
      </c>
      <c r="F265" s="289">
        <v>44545</v>
      </c>
      <c r="G265" s="135" t="s">
        <v>4390</v>
      </c>
      <c r="H265" s="135" t="s">
        <v>3367</v>
      </c>
      <c r="I265" s="281" t="s">
        <v>7086</v>
      </c>
      <c r="J265" s="281" t="s">
        <v>45</v>
      </c>
      <c r="K265" s="281" t="s">
        <v>9009</v>
      </c>
      <c r="L265" s="135" t="s">
        <v>20</v>
      </c>
      <c r="M265" s="5" t="s">
        <v>4350</v>
      </c>
      <c r="N265" s="282">
        <v>44575</v>
      </c>
      <c r="O265" s="283">
        <v>44560</v>
      </c>
      <c r="P265" s="283">
        <v>44564</v>
      </c>
      <c r="Q265" s="284">
        <v>44562</v>
      </c>
      <c r="R265" s="285" t="s">
        <v>4482</v>
      </c>
      <c r="S265" s="284"/>
      <c r="T265" s="286" t="s">
        <v>605</v>
      </c>
      <c r="U265" s="135"/>
      <c r="V265" s="135" t="s">
        <v>3897</v>
      </c>
      <c r="W265" s="276" t="s">
        <v>5251</v>
      </c>
    </row>
    <row r="266" spans="1:23" s="272" customFormat="1" ht="14.5" customHeight="1" x14ac:dyDescent="0.3">
      <c r="A266" s="295" t="s">
        <v>3627</v>
      </c>
      <c r="B266" s="276">
        <v>5110372</v>
      </c>
      <c r="C266" s="277" t="s">
        <v>6555</v>
      </c>
      <c r="D266" s="288">
        <v>44711</v>
      </c>
      <c r="E266" s="279" t="s">
        <v>594</v>
      </c>
      <c r="F266" s="289">
        <v>44545</v>
      </c>
      <c r="G266" s="302" t="s">
        <v>4388</v>
      </c>
      <c r="H266" s="194" t="s">
        <v>250</v>
      </c>
      <c r="I266" s="281" t="s">
        <v>4644</v>
      </c>
      <c r="J266" s="281" t="s">
        <v>626</v>
      </c>
      <c r="K266" s="281" t="s">
        <v>9003</v>
      </c>
      <c r="L266" s="135" t="s">
        <v>4389</v>
      </c>
      <c r="M266" s="5" t="s">
        <v>4394</v>
      </c>
      <c r="N266" s="282">
        <v>44716</v>
      </c>
      <c r="O266" s="283">
        <v>44713</v>
      </c>
      <c r="P266" s="283">
        <v>44711</v>
      </c>
      <c r="Q266" s="284">
        <v>44712</v>
      </c>
      <c r="R266" s="285" t="s">
        <v>4687</v>
      </c>
      <c r="S266" s="284"/>
      <c r="T266" s="286" t="s">
        <v>623</v>
      </c>
      <c r="U266" s="135"/>
      <c r="V266" s="135" t="s">
        <v>3901</v>
      </c>
      <c r="W266" s="276" t="s">
        <v>5252</v>
      </c>
    </row>
    <row r="267" spans="1:23" s="272" customFormat="1" ht="14.5" customHeight="1" x14ac:dyDescent="0.3">
      <c r="A267" s="295" t="s">
        <v>3627</v>
      </c>
      <c r="B267" s="135">
        <v>4883706</v>
      </c>
      <c r="C267" s="277" t="s">
        <v>4790</v>
      </c>
      <c r="D267" s="288">
        <v>44547</v>
      </c>
      <c r="E267" s="279" t="s">
        <v>594</v>
      </c>
      <c r="F267" s="289">
        <v>44546</v>
      </c>
      <c r="G267" s="135" t="s">
        <v>4398</v>
      </c>
      <c r="H267" s="135" t="s">
        <v>175</v>
      </c>
      <c r="I267" s="281" t="s">
        <v>8863</v>
      </c>
      <c r="J267" s="281" t="s">
        <v>18</v>
      </c>
      <c r="K267" s="281" t="s">
        <v>9005</v>
      </c>
      <c r="L267" s="135" t="s">
        <v>11</v>
      </c>
      <c r="M267" s="5" t="s">
        <v>4397</v>
      </c>
      <c r="N267" s="282">
        <v>44565</v>
      </c>
      <c r="O267" s="283">
        <v>44560</v>
      </c>
      <c r="P267" s="283">
        <v>44557</v>
      </c>
      <c r="Q267" s="284">
        <v>44560</v>
      </c>
      <c r="R267" s="285" t="s">
        <v>4686</v>
      </c>
      <c r="S267" s="284"/>
      <c r="T267" s="286" t="s">
        <v>609</v>
      </c>
      <c r="U267" s="135"/>
      <c r="V267" s="135" t="s">
        <v>3897</v>
      </c>
      <c r="W267" s="276" t="s">
        <v>5253</v>
      </c>
    </row>
    <row r="268" spans="1:23" s="272" customFormat="1" ht="14.5" customHeight="1" x14ac:dyDescent="0.3">
      <c r="A268" s="295" t="s">
        <v>5</v>
      </c>
      <c r="B268" s="276" t="s">
        <v>319</v>
      </c>
      <c r="C268" s="277"/>
      <c r="D268" s="288"/>
      <c r="E268" s="279"/>
      <c r="F268" s="289">
        <v>44546</v>
      </c>
      <c r="G268" s="135" t="s">
        <v>4395</v>
      </c>
      <c r="H268" s="135" t="s">
        <v>64</v>
      </c>
      <c r="I268" s="281" t="s">
        <v>4644</v>
      </c>
      <c r="J268" s="281" t="s">
        <v>645</v>
      </c>
      <c r="K268" s="281" t="s">
        <v>9002</v>
      </c>
      <c r="L268" s="135" t="s">
        <v>20</v>
      </c>
      <c r="M268" s="5" t="s">
        <v>4331</v>
      </c>
      <c r="N268" s="282"/>
      <c r="O268" s="283"/>
      <c r="P268" s="283"/>
      <c r="Q268" s="284"/>
      <c r="R268" s="285" t="s">
        <v>4490</v>
      </c>
      <c r="S268" s="284"/>
      <c r="T268" s="286" t="s">
        <v>605</v>
      </c>
      <c r="U268" s="135"/>
      <c r="V268" s="135"/>
      <c r="W268" s="276" t="s">
        <v>5254</v>
      </c>
    </row>
    <row r="269" spans="1:23" s="272" customFormat="1" ht="14.5" customHeight="1" x14ac:dyDescent="0.3">
      <c r="A269" s="295" t="s">
        <v>1581</v>
      </c>
      <c r="B269" s="276" t="s">
        <v>630</v>
      </c>
      <c r="C269" s="277" t="s">
        <v>630</v>
      </c>
      <c r="D269" s="288">
        <v>44621</v>
      </c>
      <c r="E269" s="279" t="s">
        <v>630</v>
      </c>
      <c r="F269" s="289">
        <v>44546</v>
      </c>
      <c r="G269" s="135" t="s">
        <v>4400</v>
      </c>
      <c r="H269" s="135" t="s">
        <v>37</v>
      </c>
      <c r="I269" s="281" t="s">
        <v>685</v>
      </c>
      <c r="J269" s="281" t="s">
        <v>626</v>
      </c>
      <c r="K269" s="281" t="s">
        <v>9003</v>
      </c>
      <c r="L269" s="135" t="s">
        <v>87</v>
      </c>
      <c r="M269" s="5" t="s">
        <v>4399</v>
      </c>
      <c r="N269" s="282" t="s">
        <v>1253</v>
      </c>
      <c r="O269" s="283" t="s">
        <v>1253</v>
      </c>
      <c r="P269" s="283" t="s">
        <v>1253</v>
      </c>
      <c r="Q269" s="284" t="s">
        <v>1253</v>
      </c>
      <c r="R269" s="285" t="s">
        <v>4687</v>
      </c>
      <c r="S269" s="280" t="s">
        <v>1253</v>
      </c>
      <c r="T269" s="286" t="s">
        <v>605</v>
      </c>
      <c r="U269" s="135"/>
      <c r="V269" s="135"/>
      <c r="W269" s="276" t="s">
        <v>630</v>
      </c>
    </row>
    <row r="270" spans="1:23" s="272" customFormat="1" ht="14.5" customHeight="1" x14ac:dyDescent="0.3">
      <c r="A270" s="295" t="s">
        <v>3627</v>
      </c>
      <c r="B270" s="124">
        <v>4890728</v>
      </c>
      <c r="C270" s="277" t="s">
        <v>4832</v>
      </c>
      <c r="D270" s="288">
        <v>44568</v>
      </c>
      <c r="E270" s="279" t="s">
        <v>594</v>
      </c>
      <c r="F270" s="289">
        <v>44547</v>
      </c>
      <c r="G270" s="135" t="s">
        <v>4404</v>
      </c>
      <c r="H270" s="135" t="s">
        <v>64</v>
      </c>
      <c r="I270" s="281" t="s">
        <v>4644</v>
      </c>
      <c r="J270" s="281" t="s">
        <v>18</v>
      </c>
      <c r="K270" s="281" t="s">
        <v>9005</v>
      </c>
      <c r="L270" s="135" t="s">
        <v>20</v>
      </c>
      <c r="M270" s="5" t="s">
        <v>4403</v>
      </c>
      <c r="N270" s="282">
        <v>44573</v>
      </c>
      <c r="O270" s="283">
        <v>44571</v>
      </c>
      <c r="P270" s="283">
        <v>44571</v>
      </c>
      <c r="Q270" s="284" t="s">
        <v>1685</v>
      </c>
      <c r="R270" s="285" t="s">
        <v>4686</v>
      </c>
      <c r="S270" s="284"/>
      <c r="T270" s="286" t="s">
        <v>609</v>
      </c>
      <c r="U270" s="135"/>
      <c r="V270" s="135" t="s">
        <v>3897</v>
      </c>
      <c r="W270" s="276" t="s">
        <v>5255</v>
      </c>
    </row>
    <row r="271" spans="1:23" s="272" customFormat="1" ht="14.5" customHeight="1" x14ac:dyDescent="0.3">
      <c r="A271" s="295" t="s">
        <v>3627</v>
      </c>
      <c r="B271" s="124">
        <v>4881642</v>
      </c>
      <c r="C271" s="277" t="s">
        <v>4836</v>
      </c>
      <c r="D271" s="288">
        <v>44547</v>
      </c>
      <c r="E271" s="279" t="s">
        <v>594</v>
      </c>
      <c r="F271" s="289">
        <v>44547</v>
      </c>
      <c r="G271" s="135" t="s">
        <v>4396</v>
      </c>
      <c r="H271" s="135" t="s">
        <v>3367</v>
      </c>
      <c r="I271" s="281" t="s">
        <v>7086</v>
      </c>
      <c r="J271" s="281" t="s">
        <v>45</v>
      </c>
      <c r="K271" s="281" t="s">
        <v>9009</v>
      </c>
      <c r="L271" s="135" t="s">
        <v>27</v>
      </c>
      <c r="M271" s="5" t="s">
        <v>4364</v>
      </c>
      <c r="N271" s="282">
        <v>44575</v>
      </c>
      <c r="O271" s="283">
        <v>44559</v>
      </c>
      <c r="P271" s="283">
        <v>44564</v>
      </c>
      <c r="Q271" s="284">
        <v>44562</v>
      </c>
      <c r="R271" s="285" t="s">
        <v>4495</v>
      </c>
      <c r="S271" s="284"/>
      <c r="T271" s="286" t="s">
        <v>623</v>
      </c>
      <c r="U271" s="135"/>
      <c r="V271" s="135" t="s">
        <v>3897</v>
      </c>
      <c r="W271" s="276" t="s">
        <v>5256</v>
      </c>
    </row>
    <row r="272" spans="1:23" s="272" customFormat="1" ht="14.5" customHeight="1" x14ac:dyDescent="0.3">
      <c r="A272" s="295" t="s">
        <v>3627</v>
      </c>
      <c r="B272" s="276">
        <v>5106960</v>
      </c>
      <c r="C272" s="277" t="s">
        <v>6556</v>
      </c>
      <c r="D272" s="288">
        <v>44711</v>
      </c>
      <c r="E272" s="279" t="s">
        <v>594</v>
      </c>
      <c r="F272" s="289">
        <v>44547</v>
      </c>
      <c r="G272" s="135" t="s">
        <v>4402</v>
      </c>
      <c r="H272" s="135" t="s">
        <v>137</v>
      </c>
      <c r="I272" s="281" t="s">
        <v>17</v>
      </c>
      <c r="J272" s="281" t="s">
        <v>645</v>
      </c>
      <c r="K272" s="281" t="s">
        <v>9002</v>
      </c>
      <c r="L272" s="135" t="s">
        <v>20</v>
      </c>
      <c r="M272" s="5" t="s">
        <v>4401</v>
      </c>
      <c r="N272" s="282">
        <v>44725</v>
      </c>
      <c r="O272" s="283">
        <v>44711</v>
      </c>
      <c r="P272" s="283">
        <v>44707</v>
      </c>
      <c r="Q272" s="284">
        <v>44711</v>
      </c>
      <c r="R272" s="285" t="s">
        <v>4490</v>
      </c>
      <c r="S272" s="284"/>
      <c r="T272" s="286" t="s">
        <v>609</v>
      </c>
      <c r="U272" s="135"/>
      <c r="V272" s="135" t="s">
        <v>3901</v>
      </c>
      <c r="W272" s="276" t="s">
        <v>5257</v>
      </c>
    </row>
    <row r="273" spans="1:23" s="272" customFormat="1" ht="14.5" customHeight="1" x14ac:dyDescent="0.3">
      <c r="A273" s="295" t="s">
        <v>3627</v>
      </c>
      <c r="B273" s="135">
        <v>5106779</v>
      </c>
      <c r="C273" s="277" t="s">
        <v>6557</v>
      </c>
      <c r="D273" s="288">
        <v>44711</v>
      </c>
      <c r="E273" s="279" t="s">
        <v>594</v>
      </c>
      <c r="F273" s="289">
        <v>44547</v>
      </c>
      <c r="G273" s="135" t="s">
        <v>4408</v>
      </c>
      <c r="H273" s="135" t="s">
        <v>16</v>
      </c>
      <c r="I273" s="281" t="s">
        <v>7086</v>
      </c>
      <c r="J273" s="281" t="s">
        <v>18</v>
      </c>
      <c r="K273" s="281" t="s">
        <v>9005</v>
      </c>
      <c r="L273" s="135" t="s">
        <v>11</v>
      </c>
      <c r="M273" s="5" t="s">
        <v>4407</v>
      </c>
      <c r="N273" s="282">
        <v>44729</v>
      </c>
      <c r="O273" s="283">
        <v>44707</v>
      </c>
      <c r="P273" s="283">
        <v>44706</v>
      </c>
      <c r="Q273" s="284">
        <v>44711</v>
      </c>
      <c r="R273" s="285" t="s">
        <v>4685</v>
      </c>
      <c r="S273" s="284"/>
      <c r="T273" s="286" t="s">
        <v>605</v>
      </c>
      <c r="U273" s="135"/>
      <c r="V273" s="135" t="s">
        <v>3901</v>
      </c>
      <c r="W273" s="276" t="s">
        <v>5258</v>
      </c>
    </row>
    <row r="274" spans="1:23" s="272" customFormat="1" ht="14.5" customHeight="1" x14ac:dyDescent="0.3">
      <c r="A274" s="295" t="s">
        <v>3627</v>
      </c>
      <c r="B274" s="276">
        <v>5102692</v>
      </c>
      <c r="C274" s="277" t="s">
        <v>6558</v>
      </c>
      <c r="D274" s="288">
        <v>44711</v>
      </c>
      <c r="E274" s="279" t="s">
        <v>594</v>
      </c>
      <c r="F274" s="289">
        <v>44547</v>
      </c>
      <c r="G274" s="135" t="s">
        <v>4406</v>
      </c>
      <c r="H274" s="135" t="s">
        <v>232</v>
      </c>
      <c r="I274" s="281" t="s">
        <v>8863</v>
      </c>
      <c r="J274" s="281" t="s">
        <v>645</v>
      </c>
      <c r="K274" s="281" t="s">
        <v>9002</v>
      </c>
      <c r="L274" s="135" t="s">
        <v>20</v>
      </c>
      <c r="M274" s="5" t="s">
        <v>4405</v>
      </c>
      <c r="N274" s="282">
        <v>44713</v>
      </c>
      <c r="O274" s="283">
        <v>44713</v>
      </c>
      <c r="P274" s="283">
        <v>44706</v>
      </c>
      <c r="Q274" s="284">
        <v>44712</v>
      </c>
      <c r="R274" s="285" t="s">
        <v>4490</v>
      </c>
      <c r="S274" s="284"/>
      <c r="T274" s="286" t="s">
        <v>609</v>
      </c>
      <c r="U274" s="135"/>
      <c r="V274" s="135" t="s">
        <v>3901</v>
      </c>
      <c r="W274" s="276" t="s">
        <v>5259</v>
      </c>
    </row>
    <row r="275" spans="1:23" s="272" customFormat="1" ht="14.5" customHeight="1" x14ac:dyDescent="0.3">
      <c r="A275" s="295" t="s">
        <v>3627</v>
      </c>
      <c r="B275" s="124">
        <v>4866906</v>
      </c>
      <c r="C275" s="277" t="s">
        <v>4807</v>
      </c>
      <c r="D275" s="288">
        <v>44550</v>
      </c>
      <c r="E275" s="279" t="s">
        <v>594</v>
      </c>
      <c r="F275" s="289">
        <v>44548</v>
      </c>
      <c r="G275" s="135" t="s">
        <v>4411</v>
      </c>
      <c r="H275" s="135" t="s">
        <v>175</v>
      </c>
      <c r="I275" s="281" t="s">
        <v>8863</v>
      </c>
      <c r="J275" s="281" t="s">
        <v>45</v>
      </c>
      <c r="K275" s="281" t="s">
        <v>9009</v>
      </c>
      <c r="L275" s="135" t="s">
        <v>20</v>
      </c>
      <c r="M275" s="5" t="s">
        <v>4410</v>
      </c>
      <c r="N275" s="282">
        <v>44567</v>
      </c>
      <c r="O275" s="283">
        <v>44561</v>
      </c>
      <c r="P275" s="283">
        <v>44564</v>
      </c>
      <c r="Q275" s="284">
        <v>44562</v>
      </c>
      <c r="R275" s="285" t="s">
        <v>4495</v>
      </c>
      <c r="S275" s="284"/>
      <c r="T275" s="286" t="s">
        <v>609</v>
      </c>
      <c r="U275" s="135"/>
      <c r="V275" s="135" t="s">
        <v>3897</v>
      </c>
      <c r="W275" s="276" t="s">
        <v>5260</v>
      </c>
    </row>
    <row r="276" spans="1:23" s="272" customFormat="1" ht="14.5" customHeight="1" x14ac:dyDescent="0.3">
      <c r="A276" s="295" t="s">
        <v>1581</v>
      </c>
      <c r="B276" s="276" t="s">
        <v>630</v>
      </c>
      <c r="C276" s="277" t="s">
        <v>630</v>
      </c>
      <c r="D276" s="288">
        <v>44620</v>
      </c>
      <c r="E276" s="279" t="s">
        <v>630</v>
      </c>
      <c r="F276" s="289">
        <v>44548</v>
      </c>
      <c r="G276" s="135" t="s">
        <v>4409</v>
      </c>
      <c r="H276" s="135" t="s">
        <v>4348</v>
      </c>
      <c r="I276" s="281" t="s">
        <v>7086</v>
      </c>
      <c r="J276" s="281" t="s">
        <v>45</v>
      </c>
      <c r="K276" s="281" t="s">
        <v>9009</v>
      </c>
      <c r="L276" s="135" t="s">
        <v>74</v>
      </c>
      <c r="M276" s="5" t="s">
        <v>4366</v>
      </c>
      <c r="N276" s="282" t="s">
        <v>1253</v>
      </c>
      <c r="O276" s="283" t="s">
        <v>1253</v>
      </c>
      <c r="P276" s="283" t="s">
        <v>1253</v>
      </c>
      <c r="Q276" s="284" t="s">
        <v>1253</v>
      </c>
      <c r="R276" s="285" t="s">
        <v>4482</v>
      </c>
      <c r="S276" s="280" t="s">
        <v>1253</v>
      </c>
      <c r="T276" s="286" t="s">
        <v>623</v>
      </c>
      <c r="U276" s="135"/>
      <c r="V276" s="135"/>
      <c r="W276" s="276" t="s">
        <v>630</v>
      </c>
    </row>
    <row r="277" spans="1:23" s="272" customFormat="1" ht="14.5" customHeight="1" x14ac:dyDescent="0.3">
      <c r="A277" s="295" t="s">
        <v>3627</v>
      </c>
      <c r="B277" s="136">
        <v>4866977</v>
      </c>
      <c r="C277" s="277" t="s">
        <v>4797</v>
      </c>
      <c r="D277" s="288">
        <v>44550</v>
      </c>
      <c r="E277" s="279" t="s">
        <v>594</v>
      </c>
      <c r="F277" s="289">
        <v>44550</v>
      </c>
      <c r="G277" s="135" t="s">
        <v>4414</v>
      </c>
      <c r="H277" s="135" t="s">
        <v>175</v>
      </c>
      <c r="I277" s="281" t="s">
        <v>8863</v>
      </c>
      <c r="J277" s="281" t="s">
        <v>2943</v>
      </c>
      <c r="K277" s="281" t="s">
        <v>9012</v>
      </c>
      <c r="L277" s="135" t="s">
        <v>20</v>
      </c>
      <c r="M277" s="5" t="s">
        <v>4415</v>
      </c>
      <c r="N277" s="282">
        <v>44566</v>
      </c>
      <c r="O277" s="283">
        <v>44564</v>
      </c>
      <c r="P277" s="283">
        <v>44557</v>
      </c>
      <c r="Q277" s="284">
        <v>44560</v>
      </c>
      <c r="R277" s="285" t="s">
        <v>6447</v>
      </c>
      <c r="S277" s="284"/>
      <c r="T277" s="286" t="s">
        <v>623</v>
      </c>
      <c r="U277" s="135"/>
      <c r="V277" s="135" t="s">
        <v>3897</v>
      </c>
      <c r="W277" s="276" t="s">
        <v>5261</v>
      </c>
    </row>
    <row r="278" spans="1:23" s="272" customFormat="1" ht="14.5" customHeight="1" x14ac:dyDescent="0.3">
      <c r="A278" s="295" t="s">
        <v>3627</v>
      </c>
      <c r="B278" s="136">
        <v>4875129</v>
      </c>
      <c r="C278" s="277" t="s">
        <v>4829</v>
      </c>
      <c r="D278" s="288">
        <v>44550</v>
      </c>
      <c r="E278" s="279" t="s">
        <v>594</v>
      </c>
      <c r="F278" s="289">
        <v>44550</v>
      </c>
      <c r="G278" s="135" t="s">
        <v>4422</v>
      </c>
      <c r="H278" s="135" t="s">
        <v>82</v>
      </c>
      <c r="I278" s="281" t="s">
        <v>4644</v>
      </c>
      <c r="J278" s="281" t="s">
        <v>45</v>
      </c>
      <c r="K278" s="281" t="s">
        <v>9009</v>
      </c>
      <c r="L278" s="135" t="s">
        <v>20</v>
      </c>
      <c r="M278" s="5" t="s">
        <v>4423</v>
      </c>
      <c r="N278" s="282">
        <v>44571</v>
      </c>
      <c r="O278" s="283">
        <v>44566</v>
      </c>
      <c r="P278" s="283">
        <v>44567</v>
      </c>
      <c r="Q278" s="284">
        <v>44566</v>
      </c>
      <c r="R278" s="285" t="s">
        <v>4482</v>
      </c>
      <c r="S278" s="284"/>
      <c r="T278" s="286" t="s">
        <v>605</v>
      </c>
      <c r="U278" s="135"/>
      <c r="V278" s="135" t="s">
        <v>3897</v>
      </c>
      <c r="W278" s="276" t="s">
        <v>5262</v>
      </c>
    </row>
    <row r="279" spans="1:23" s="272" customFormat="1" ht="14.5" customHeight="1" x14ac:dyDescent="0.3">
      <c r="A279" s="295" t="s">
        <v>3627</v>
      </c>
      <c r="B279" s="136">
        <v>4839494</v>
      </c>
      <c r="C279" s="277" t="s">
        <v>4830</v>
      </c>
      <c r="D279" s="288">
        <v>44551</v>
      </c>
      <c r="E279" s="279" t="s">
        <v>594</v>
      </c>
      <c r="F279" s="289">
        <v>44550</v>
      </c>
      <c r="G279" s="135" t="s">
        <v>4425</v>
      </c>
      <c r="H279" s="135" t="s">
        <v>50</v>
      </c>
      <c r="I279" s="281" t="s">
        <v>17</v>
      </c>
      <c r="J279" s="281" t="s">
        <v>38</v>
      </c>
      <c r="K279" s="281" t="s">
        <v>9001</v>
      </c>
      <c r="L279" s="135" t="s">
        <v>20</v>
      </c>
      <c r="M279" s="5" t="s">
        <v>4426</v>
      </c>
      <c r="N279" s="282">
        <v>44571</v>
      </c>
      <c r="O279" s="283">
        <v>44568</v>
      </c>
      <c r="P279" s="283">
        <v>44568</v>
      </c>
      <c r="Q279" s="284">
        <v>44568</v>
      </c>
      <c r="R279" s="285" t="s">
        <v>4486</v>
      </c>
      <c r="S279" s="284"/>
      <c r="T279" s="286" t="s">
        <v>609</v>
      </c>
      <c r="U279" s="135"/>
      <c r="V279" s="135" t="s">
        <v>3897</v>
      </c>
      <c r="W279" s="276" t="s">
        <v>5263</v>
      </c>
    </row>
    <row r="280" spans="1:23" s="272" customFormat="1" ht="14.5" customHeight="1" x14ac:dyDescent="0.3">
      <c r="A280" s="295" t="s">
        <v>1581</v>
      </c>
      <c r="B280" s="276" t="s">
        <v>630</v>
      </c>
      <c r="C280" s="277" t="s">
        <v>630</v>
      </c>
      <c r="D280" s="288">
        <v>44665</v>
      </c>
      <c r="E280" s="279" t="s">
        <v>630</v>
      </c>
      <c r="F280" s="289">
        <v>44550</v>
      </c>
      <c r="G280" s="135" t="s">
        <v>4416</v>
      </c>
      <c r="H280" s="135" t="s">
        <v>686</v>
      </c>
      <c r="I280" s="281" t="s">
        <v>8862</v>
      </c>
      <c r="J280" s="281" t="s">
        <v>645</v>
      </c>
      <c r="K280" s="281" t="s">
        <v>9002</v>
      </c>
      <c r="L280" s="135" t="s">
        <v>20</v>
      </c>
      <c r="M280" s="5" t="s">
        <v>4417</v>
      </c>
      <c r="N280" s="282" t="s">
        <v>1253</v>
      </c>
      <c r="O280" s="283" t="s">
        <v>1253</v>
      </c>
      <c r="P280" s="283" t="s">
        <v>1253</v>
      </c>
      <c r="Q280" s="284" t="s">
        <v>1253</v>
      </c>
      <c r="R280" s="285" t="s">
        <v>4490</v>
      </c>
      <c r="S280" s="280" t="s">
        <v>1253</v>
      </c>
      <c r="T280" s="286" t="s">
        <v>2564</v>
      </c>
      <c r="U280" s="135"/>
      <c r="V280" s="135"/>
      <c r="W280" s="276" t="s">
        <v>630</v>
      </c>
    </row>
    <row r="281" spans="1:23" s="272" customFormat="1" ht="14.5" customHeight="1" x14ac:dyDescent="0.3">
      <c r="A281" s="295" t="s">
        <v>3627</v>
      </c>
      <c r="B281" s="135">
        <v>5029516</v>
      </c>
      <c r="C281" s="277" t="s">
        <v>6559</v>
      </c>
      <c r="D281" s="288">
        <v>44655</v>
      </c>
      <c r="E281" s="279" t="s">
        <v>594</v>
      </c>
      <c r="F281" s="289">
        <v>44550</v>
      </c>
      <c r="G281" s="135" t="s">
        <v>5764</v>
      </c>
      <c r="H281" s="135" t="s">
        <v>32</v>
      </c>
      <c r="I281" s="281" t="s">
        <v>685</v>
      </c>
      <c r="J281" s="281" t="s">
        <v>18</v>
      </c>
      <c r="K281" s="281" t="s">
        <v>9005</v>
      </c>
      <c r="L281" s="135" t="s">
        <v>11</v>
      </c>
      <c r="M281" s="5" t="s">
        <v>4412</v>
      </c>
      <c r="N281" s="282">
        <v>44690</v>
      </c>
      <c r="O281" s="283">
        <v>44674</v>
      </c>
      <c r="P281" s="283">
        <v>44670</v>
      </c>
      <c r="Q281" s="284">
        <v>44679</v>
      </c>
      <c r="R281" s="285" t="s">
        <v>4686</v>
      </c>
      <c r="S281" s="284"/>
      <c r="T281" s="286" t="s">
        <v>623</v>
      </c>
      <c r="U281" s="135"/>
      <c r="V281" s="135" t="s">
        <v>2821</v>
      </c>
      <c r="W281" s="276" t="s">
        <v>5264</v>
      </c>
    </row>
    <row r="282" spans="1:23" s="272" customFormat="1" ht="14.5" customHeight="1" x14ac:dyDescent="0.3">
      <c r="A282" s="295" t="s">
        <v>3627</v>
      </c>
      <c r="B282" s="136">
        <v>4974356</v>
      </c>
      <c r="C282" s="277" t="s">
        <v>6560</v>
      </c>
      <c r="D282" s="288">
        <v>44617</v>
      </c>
      <c r="E282" s="279" t="s">
        <v>594</v>
      </c>
      <c r="F282" s="289">
        <v>44550</v>
      </c>
      <c r="G282" s="135" t="s">
        <v>4418</v>
      </c>
      <c r="H282" s="135" t="s">
        <v>37</v>
      </c>
      <c r="I282" s="281" t="s">
        <v>685</v>
      </c>
      <c r="J282" s="281" t="s">
        <v>18</v>
      </c>
      <c r="K282" s="281" t="s">
        <v>9005</v>
      </c>
      <c r="L282" s="135" t="s">
        <v>20</v>
      </c>
      <c r="M282" s="5" t="s">
        <v>4419</v>
      </c>
      <c r="N282" s="282">
        <v>44639</v>
      </c>
      <c r="O282" s="283">
        <v>44625</v>
      </c>
      <c r="P282" s="283">
        <v>44625</v>
      </c>
      <c r="Q282" s="284">
        <v>44627</v>
      </c>
      <c r="R282" s="285" t="s">
        <v>4685</v>
      </c>
      <c r="S282" s="284"/>
      <c r="T282" s="286" t="s">
        <v>605</v>
      </c>
      <c r="U282" s="135"/>
      <c r="V282" s="287" t="s">
        <v>3899</v>
      </c>
      <c r="W282" s="276" t="s">
        <v>5265</v>
      </c>
    </row>
    <row r="283" spans="1:23" s="272" customFormat="1" ht="14.5" customHeight="1" x14ac:dyDescent="0.3">
      <c r="A283" s="295" t="s">
        <v>3627</v>
      </c>
      <c r="B283" s="135">
        <v>4948337</v>
      </c>
      <c r="C283" s="277" t="s">
        <v>6561</v>
      </c>
      <c r="D283" s="288">
        <v>44597</v>
      </c>
      <c r="E283" s="279" t="s">
        <v>594</v>
      </c>
      <c r="F283" s="289">
        <v>44550</v>
      </c>
      <c r="G283" s="135" t="s">
        <v>4420</v>
      </c>
      <c r="H283" s="135" t="s">
        <v>57</v>
      </c>
      <c r="I283" s="281" t="s">
        <v>8538</v>
      </c>
      <c r="J283" s="281" t="s">
        <v>622</v>
      </c>
      <c r="K283" s="281"/>
      <c r="L283" s="135" t="s">
        <v>87</v>
      </c>
      <c r="M283" s="5" t="s">
        <v>4421</v>
      </c>
      <c r="N283" s="282">
        <v>44612</v>
      </c>
      <c r="O283" s="283">
        <v>44606</v>
      </c>
      <c r="P283" s="283">
        <v>44607</v>
      </c>
      <c r="Q283" s="284">
        <v>44606</v>
      </c>
      <c r="R283" s="285" t="s">
        <v>6562</v>
      </c>
      <c r="S283" s="284"/>
      <c r="T283" s="286" t="s">
        <v>623</v>
      </c>
      <c r="U283" s="135"/>
      <c r="V283" s="135" t="s">
        <v>3898</v>
      </c>
      <c r="W283" s="276" t="s">
        <v>5266</v>
      </c>
    </row>
    <row r="284" spans="1:23" s="272" customFormat="1" ht="14.5" customHeight="1" x14ac:dyDescent="0.3">
      <c r="A284" s="295" t="s">
        <v>3627</v>
      </c>
      <c r="B284" s="124">
        <v>5135591</v>
      </c>
      <c r="C284" s="277" t="s">
        <v>6952</v>
      </c>
      <c r="D284" s="288">
        <v>44722</v>
      </c>
      <c r="E284" s="279" t="s">
        <v>594</v>
      </c>
      <c r="F284" s="289">
        <v>44550</v>
      </c>
      <c r="G284" s="135" t="s">
        <v>4424</v>
      </c>
      <c r="H284" s="135" t="s">
        <v>137</v>
      </c>
      <c r="I284" s="281" t="s">
        <v>17</v>
      </c>
      <c r="J284" s="281" t="s">
        <v>645</v>
      </c>
      <c r="K284" s="281" t="s">
        <v>9002</v>
      </c>
      <c r="L284" s="194" t="s">
        <v>27</v>
      </c>
      <c r="M284" s="5" t="s">
        <v>4413</v>
      </c>
      <c r="N284" s="282">
        <v>44738</v>
      </c>
      <c r="O284" s="283">
        <v>44727</v>
      </c>
      <c r="P284" s="283">
        <v>44722</v>
      </c>
      <c r="Q284" s="284">
        <v>44732</v>
      </c>
      <c r="R284" s="285" t="s">
        <v>4490</v>
      </c>
      <c r="S284" s="284"/>
      <c r="T284" s="286" t="s">
        <v>623</v>
      </c>
      <c r="U284" s="135"/>
      <c r="V284" s="135" t="s">
        <v>3901</v>
      </c>
      <c r="W284" s="276" t="s">
        <v>5267</v>
      </c>
    </row>
    <row r="285" spans="1:23" s="272" customFormat="1" ht="14.5" customHeight="1" x14ac:dyDescent="0.3">
      <c r="A285" s="295" t="s">
        <v>1581</v>
      </c>
      <c r="B285" s="276" t="s">
        <v>630</v>
      </c>
      <c r="C285" s="277" t="s">
        <v>630</v>
      </c>
      <c r="D285" s="288">
        <v>44618</v>
      </c>
      <c r="E285" s="279" t="s">
        <v>630</v>
      </c>
      <c r="F285" s="289">
        <v>44551</v>
      </c>
      <c r="G285" s="135" t="s">
        <v>4427</v>
      </c>
      <c r="H285" s="135" t="s">
        <v>686</v>
      </c>
      <c r="I285" s="281" t="s">
        <v>8862</v>
      </c>
      <c r="J285" s="281" t="s">
        <v>645</v>
      </c>
      <c r="K285" s="281" t="s">
        <v>9002</v>
      </c>
      <c r="L285" s="135" t="s">
        <v>27</v>
      </c>
      <c r="M285" s="5" t="s">
        <v>4332</v>
      </c>
      <c r="N285" s="282" t="s">
        <v>1253</v>
      </c>
      <c r="O285" s="283" t="s">
        <v>1253</v>
      </c>
      <c r="P285" s="283" t="s">
        <v>1253</v>
      </c>
      <c r="Q285" s="284" t="s">
        <v>1253</v>
      </c>
      <c r="R285" s="285" t="s">
        <v>4490</v>
      </c>
      <c r="S285" s="280" t="s">
        <v>1253</v>
      </c>
      <c r="T285" s="286" t="s">
        <v>605</v>
      </c>
      <c r="U285" s="135"/>
      <c r="V285" s="135"/>
      <c r="W285" s="276" t="s">
        <v>630</v>
      </c>
    </row>
    <row r="286" spans="1:23" s="272" customFormat="1" ht="14.5" customHeight="1" x14ac:dyDescent="0.3">
      <c r="A286" s="295" t="s">
        <v>3627</v>
      </c>
      <c r="B286" s="124">
        <v>4903570</v>
      </c>
      <c r="C286" s="277" t="s">
        <v>4875</v>
      </c>
      <c r="D286" s="288">
        <v>44576</v>
      </c>
      <c r="E286" s="279" t="s">
        <v>594</v>
      </c>
      <c r="F286" s="289">
        <v>44552</v>
      </c>
      <c r="G286" s="135" t="s">
        <v>4432</v>
      </c>
      <c r="H286" s="135" t="s">
        <v>92</v>
      </c>
      <c r="I286" s="281" t="s">
        <v>2454</v>
      </c>
      <c r="J286" s="281" t="s">
        <v>2943</v>
      </c>
      <c r="K286" s="281" t="s">
        <v>9012</v>
      </c>
      <c r="L286" s="135" t="s">
        <v>20</v>
      </c>
      <c r="M286" s="5" t="s">
        <v>4431</v>
      </c>
      <c r="N286" s="282">
        <v>44590</v>
      </c>
      <c r="O286" s="283">
        <v>44586</v>
      </c>
      <c r="P286" s="283">
        <v>44583</v>
      </c>
      <c r="Q286" s="284">
        <v>44589</v>
      </c>
      <c r="R286" s="285" t="s">
        <v>6518</v>
      </c>
      <c r="S286" s="284"/>
      <c r="T286" s="286" t="s">
        <v>605</v>
      </c>
      <c r="U286" s="135"/>
      <c r="V286" s="135" t="s">
        <v>3897</v>
      </c>
      <c r="W286" s="276" t="s">
        <v>5268</v>
      </c>
    </row>
    <row r="287" spans="1:23" s="272" customFormat="1" ht="14.5" customHeight="1" x14ac:dyDescent="0.3">
      <c r="A287" s="295" t="s">
        <v>1581</v>
      </c>
      <c r="B287" s="276" t="s">
        <v>630</v>
      </c>
      <c r="C287" s="277" t="s">
        <v>630</v>
      </c>
      <c r="D287" s="288">
        <v>44778</v>
      </c>
      <c r="E287" s="279" t="s">
        <v>630</v>
      </c>
      <c r="F287" s="289">
        <v>44552</v>
      </c>
      <c r="G287" s="135" t="s">
        <v>4430</v>
      </c>
      <c r="H287" s="194" t="s">
        <v>64</v>
      </c>
      <c r="I287" s="281" t="s">
        <v>4644</v>
      </c>
      <c r="J287" s="281" t="s">
        <v>645</v>
      </c>
      <c r="K287" s="281" t="s">
        <v>9002</v>
      </c>
      <c r="L287" s="135" t="s">
        <v>59</v>
      </c>
      <c r="M287" s="5" t="s">
        <v>4429</v>
      </c>
      <c r="N287" s="282" t="s">
        <v>1253</v>
      </c>
      <c r="O287" s="283" t="s">
        <v>1253</v>
      </c>
      <c r="P287" s="283" t="s">
        <v>1253</v>
      </c>
      <c r="Q287" s="284" t="s">
        <v>1253</v>
      </c>
      <c r="R287" s="285" t="s">
        <v>4490</v>
      </c>
      <c r="S287" s="280" t="s">
        <v>1253</v>
      </c>
      <c r="T287" s="286" t="s">
        <v>609</v>
      </c>
      <c r="U287" s="135"/>
      <c r="V287" s="135"/>
      <c r="W287" s="276" t="s">
        <v>630</v>
      </c>
    </row>
    <row r="288" spans="1:23" s="272" customFormat="1" ht="14.5" customHeight="1" x14ac:dyDescent="0.3">
      <c r="A288" s="295" t="s">
        <v>3627</v>
      </c>
      <c r="B288" s="135">
        <v>4887327</v>
      </c>
      <c r="C288" s="277" t="s">
        <v>4845</v>
      </c>
      <c r="D288" s="288">
        <v>44566</v>
      </c>
      <c r="E288" s="279" t="s">
        <v>594</v>
      </c>
      <c r="F288" s="289">
        <v>44553</v>
      </c>
      <c r="G288" s="135" t="s">
        <v>4438</v>
      </c>
      <c r="H288" s="135" t="s">
        <v>25</v>
      </c>
      <c r="I288" s="281" t="s">
        <v>17</v>
      </c>
      <c r="J288" s="281" t="s">
        <v>626</v>
      </c>
      <c r="K288" s="281" t="s">
        <v>9003</v>
      </c>
      <c r="L288" s="135" t="s">
        <v>27</v>
      </c>
      <c r="M288" s="5" t="s">
        <v>4433</v>
      </c>
      <c r="N288" s="282">
        <v>44579</v>
      </c>
      <c r="O288" s="283">
        <v>44572</v>
      </c>
      <c r="P288" s="283">
        <v>44572</v>
      </c>
      <c r="Q288" s="284">
        <v>44572</v>
      </c>
      <c r="R288" s="285" t="s">
        <v>4687</v>
      </c>
      <c r="S288" s="284"/>
      <c r="T288" s="286" t="s">
        <v>605</v>
      </c>
      <c r="U288" s="135"/>
      <c r="V288" s="135" t="s">
        <v>3897</v>
      </c>
      <c r="W288" s="276" t="s">
        <v>5269</v>
      </c>
    </row>
    <row r="289" spans="1:23" s="272" customFormat="1" ht="14.5" customHeight="1" x14ac:dyDescent="0.3">
      <c r="A289" s="295" t="s">
        <v>1581</v>
      </c>
      <c r="B289" s="276" t="s">
        <v>630</v>
      </c>
      <c r="C289" s="277" t="s">
        <v>630</v>
      </c>
      <c r="D289" s="288">
        <v>44781</v>
      </c>
      <c r="E289" s="279" t="s">
        <v>630</v>
      </c>
      <c r="F289" s="289">
        <v>44553</v>
      </c>
      <c r="G289" s="135" t="s">
        <v>4437</v>
      </c>
      <c r="H289" s="135" t="s">
        <v>137</v>
      </c>
      <c r="I289" s="281" t="s">
        <v>17</v>
      </c>
      <c r="J289" s="281" t="s">
        <v>626</v>
      </c>
      <c r="K289" s="281" t="s">
        <v>9003</v>
      </c>
      <c r="L289" s="135" t="s">
        <v>20</v>
      </c>
      <c r="M289" s="5" t="s">
        <v>4436</v>
      </c>
      <c r="N289" s="282" t="s">
        <v>1253</v>
      </c>
      <c r="O289" s="283" t="s">
        <v>1253</v>
      </c>
      <c r="P289" s="283" t="s">
        <v>1253</v>
      </c>
      <c r="Q289" s="284" t="s">
        <v>1253</v>
      </c>
      <c r="R289" s="285" t="s">
        <v>6464</v>
      </c>
      <c r="S289" s="280" t="s">
        <v>1253</v>
      </c>
      <c r="T289" s="286" t="s">
        <v>609</v>
      </c>
      <c r="U289" s="135"/>
      <c r="V289" s="135"/>
      <c r="W289" s="276" t="s">
        <v>630</v>
      </c>
    </row>
    <row r="290" spans="1:23" s="272" customFormat="1" ht="14.5" customHeight="1" x14ac:dyDescent="0.3">
      <c r="A290" s="295" t="s">
        <v>3627</v>
      </c>
      <c r="B290" s="292">
        <v>4998403</v>
      </c>
      <c r="C290" s="277" t="s">
        <v>6563</v>
      </c>
      <c r="D290" s="288">
        <v>44632</v>
      </c>
      <c r="E290" s="279" t="s">
        <v>594</v>
      </c>
      <c r="F290" s="289">
        <v>44553</v>
      </c>
      <c r="G290" s="194" t="s">
        <v>7898</v>
      </c>
      <c r="H290" s="194" t="s">
        <v>137</v>
      </c>
      <c r="I290" s="281" t="s">
        <v>17</v>
      </c>
      <c r="J290" s="281" t="s">
        <v>645</v>
      </c>
      <c r="K290" s="281" t="s">
        <v>9002</v>
      </c>
      <c r="L290" s="135" t="s">
        <v>20</v>
      </c>
      <c r="M290" s="5" t="s">
        <v>4360</v>
      </c>
      <c r="N290" s="282">
        <v>44640</v>
      </c>
      <c r="O290" s="283">
        <v>44637</v>
      </c>
      <c r="P290" s="283">
        <v>44637</v>
      </c>
      <c r="Q290" s="284">
        <v>44637</v>
      </c>
      <c r="R290" s="285" t="s">
        <v>4490</v>
      </c>
      <c r="S290" s="284"/>
      <c r="T290" s="286" t="s">
        <v>605</v>
      </c>
      <c r="U290" s="135"/>
      <c r="V290" s="287" t="s">
        <v>3899</v>
      </c>
      <c r="W290" s="276" t="s">
        <v>5270</v>
      </c>
    </row>
    <row r="291" spans="1:23" s="272" customFormat="1" ht="14.5" customHeight="1" x14ac:dyDescent="0.3">
      <c r="A291" s="295" t="s">
        <v>3627</v>
      </c>
      <c r="B291" s="135">
        <v>5013761</v>
      </c>
      <c r="C291" s="277" t="s">
        <v>6564</v>
      </c>
      <c r="D291" s="288">
        <v>44636</v>
      </c>
      <c r="E291" s="279" t="s">
        <v>594</v>
      </c>
      <c r="F291" s="289">
        <v>44554</v>
      </c>
      <c r="G291" s="135" t="s">
        <v>4439</v>
      </c>
      <c r="H291" s="135" t="s">
        <v>57</v>
      </c>
      <c r="I291" s="281" t="s">
        <v>8538</v>
      </c>
      <c r="J291" s="281" t="s">
        <v>18</v>
      </c>
      <c r="K291" s="281" t="s">
        <v>9005</v>
      </c>
      <c r="L291" s="135" t="s">
        <v>27</v>
      </c>
      <c r="M291" s="5" t="s">
        <v>4440</v>
      </c>
      <c r="N291" s="282">
        <v>44653</v>
      </c>
      <c r="O291" s="283">
        <v>44642</v>
      </c>
      <c r="P291" s="283">
        <v>44636</v>
      </c>
      <c r="Q291" s="284">
        <v>44642</v>
      </c>
      <c r="R291" s="285" t="s">
        <v>4686</v>
      </c>
      <c r="S291" s="284"/>
      <c r="T291" s="286" t="s">
        <v>605</v>
      </c>
      <c r="U291" s="135"/>
      <c r="V291" s="135" t="s">
        <v>5568</v>
      </c>
      <c r="W291" s="276" t="s">
        <v>5271</v>
      </c>
    </row>
    <row r="292" spans="1:23" s="272" customFormat="1" ht="14.5" customHeight="1" x14ac:dyDescent="0.3">
      <c r="A292" s="295" t="s">
        <v>3627</v>
      </c>
      <c r="B292" s="124">
        <v>4964758</v>
      </c>
      <c r="C292" s="277" t="s">
        <v>6565</v>
      </c>
      <c r="D292" s="288">
        <v>44615</v>
      </c>
      <c r="E292" s="279" t="s">
        <v>594</v>
      </c>
      <c r="F292" s="289">
        <v>44554</v>
      </c>
      <c r="G292" s="298" t="s">
        <v>7899</v>
      </c>
      <c r="H292" s="135" t="s">
        <v>3708</v>
      </c>
      <c r="I292" s="281" t="s">
        <v>2454</v>
      </c>
      <c r="J292" s="281" t="s">
        <v>645</v>
      </c>
      <c r="K292" s="281" t="s">
        <v>9002</v>
      </c>
      <c r="L292" s="135" t="s">
        <v>27</v>
      </c>
      <c r="M292" s="5" t="s">
        <v>4435</v>
      </c>
      <c r="N292" s="282">
        <v>44621</v>
      </c>
      <c r="O292" s="283">
        <v>44617</v>
      </c>
      <c r="P292" s="283">
        <v>44617</v>
      </c>
      <c r="Q292" s="284">
        <v>44617</v>
      </c>
      <c r="R292" s="285" t="s">
        <v>4490</v>
      </c>
      <c r="S292" s="284"/>
      <c r="T292" s="286" t="s">
        <v>2564</v>
      </c>
      <c r="U292" s="135"/>
      <c r="V292" s="287" t="s">
        <v>3899</v>
      </c>
      <c r="W292" s="276" t="s">
        <v>5272</v>
      </c>
    </row>
    <row r="293" spans="1:23" s="272" customFormat="1" ht="14.5" customHeight="1" x14ac:dyDescent="0.3">
      <c r="A293" s="295" t="s">
        <v>3627</v>
      </c>
      <c r="B293" s="124">
        <v>4881057</v>
      </c>
      <c r="C293" s="277" t="s">
        <v>4804</v>
      </c>
      <c r="D293" s="288">
        <v>44555</v>
      </c>
      <c r="E293" s="279" t="s">
        <v>594</v>
      </c>
      <c r="F293" s="289">
        <v>44555</v>
      </c>
      <c r="G293" s="135" t="s">
        <v>4442</v>
      </c>
      <c r="H293" s="135" t="s">
        <v>92</v>
      </c>
      <c r="I293" s="281" t="s">
        <v>2454</v>
      </c>
      <c r="J293" s="281" t="s">
        <v>2943</v>
      </c>
      <c r="K293" s="281" t="s">
        <v>9012</v>
      </c>
      <c r="L293" s="135" t="s">
        <v>20</v>
      </c>
      <c r="M293" s="5" t="s">
        <v>4443</v>
      </c>
      <c r="N293" s="282">
        <v>44567</v>
      </c>
      <c r="O293" s="283">
        <v>44559</v>
      </c>
      <c r="P293" s="283">
        <v>44555</v>
      </c>
      <c r="Q293" s="284">
        <v>44560</v>
      </c>
      <c r="R293" s="285" t="s">
        <v>6518</v>
      </c>
      <c r="S293" s="284"/>
      <c r="T293" s="286" t="s">
        <v>623</v>
      </c>
      <c r="U293" s="135"/>
      <c r="V293" s="135" t="s">
        <v>3897</v>
      </c>
      <c r="W293" s="276" t="s">
        <v>5273</v>
      </c>
    </row>
    <row r="294" spans="1:23" s="272" customFormat="1" ht="14.5" customHeight="1" x14ac:dyDescent="0.3">
      <c r="A294" s="295" t="s">
        <v>3627</v>
      </c>
      <c r="B294" s="124">
        <v>4677899</v>
      </c>
      <c r="C294" s="277" t="s">
        <v>4815</v>
      </c>
      <c r="D294" s="288">
        <v>44555</v>
      </c>
      <c r="E294" s="279" t="s">
        <v>594</v>
      </c>
      <c r="F294" s="289">
        <v>44555</v>
      </c>
      <c r="G294" s="135" t="s">
        <v>4441</v>
      </c>
      <c r="H294" s="135" t="s">
        <v>32</v>
      </c>
      <c r="I294" s="281" t="s">
        <v>685</v>
      </c>
      <c r="J294" s="281" t="s">
        <v>2943</v>
      </c>
      <c r="K294" s="281" t="s">
        <v>9012</v>
      </c>
      <c r="L294" s="135" t="s">
        <v>2970</v>
      </c>
      <c r="M294" s="5" t="s">
        <v>4349</v>
      </c>
      <c r="N294" s="282">
        <v>44568</v>
      </c>
      <c r="O294" s="283">
        <v>44566</v>
      </c>
      <c r="P294" s="283">
        <v>44567</v>
      </c>
      <c r="Q294" s="284">
        <v>44566</v>
      </c>
      <c r="R294" s="285" t="s">
        <v>6447</v>
      </c>
      <c r="S294" s="284"/>
      <c r="T294" s="286" t="s">
        <v>605</v>
      </c>
      <c r="U294" s="135"/>
      <c r="V294" s="135" t="s">
        <v>3897</v>
      </c>
      <c r="W294" s="276" t="s">
        <v>5274</v>
      </c>
    </row>
    <row r="295" spans="1:23" s="272" customFormat="1" ht="14.5" customHeight="1" x14ac:dyDescent="0.3">
      <c r="A295" s="295" t="s">
        <v>3627</v>
      </c>
      <c r="B295" s="124">
        <v>4679764</v>
      </c>
      <c r="C295" s="277" t="s">
        <v>4827</v>
      </c>
      <c r="D295" s="288">
        <v>44555</v>
      </c>
      <c r="E295" s="279" t="s">
        <v>594</v>
      </c>
      <c r="F295" s="289">
        <v>44555</v>
      </c>
      <c r="G295" s="135" t="s">
        <v>4444</v>
      </c>
      <c r="H295" s="135" t="s">
        <v>64</v>
      </c>
      <c r="I295" s="281" t="s">
        <v>4644</v>
      </c>
      <c r="J295" s="281" t="s">
        <v>622</v>
      </c>
      <c r="K295" s="281"/>
      <c r="L295" s="135" t="s">
        <v>27</v>
      </c>
      <c r="M295" s="5" t="s">
        <v>4445</v>
      </c>
      <c r="N295" s="282">
        <v>44570</v>
      </c>
      <c r="O295" s="283">
        <v>44561</v>
      </c>
      <c r="P295" s="283">
        <v>44564</v>
      </c>
      <c r="Q295" s="284">
        <v>44562</v>
      </c>
      <c r="R295" s="285" t="s">
        <v>6562</v>
      </c>
      <c r="S295" s="284"/>
      <c r="T295" s="286" t="s">
        <v>623</v>
      </c>
      <c r="U295" s="135"/>
      <c r="V295" s="135" t="s">
        <v>3897</v>
      </c>
      <c r="W295" s="276" t="s">
        <v>5275</v>
      </c>
    </row>
    <row r="296" spans="1:23" s="272" customFormat="1" ht="14.5" customHeight="1" x14ac:dyDescent="0.3">
      <c r="A296" s="295" t="s">
        <v>1581</v>
      </c>
      <c r="B296" s="276" t="s">
        <v>630</v>
      </c>
      <c r="C296" s="277" t="s">
        <v>630</v>
      </c>
      <c r="D296" s="288">
        <v>44575</v>
      </c>
      <c r="E296" s="279" t="s">
        <v>630</v>
      </c>
      <c r="F296" s="289">
        <v>44555</v>
      </c>
      <c r="G296" s="135" t="s">
        <v>4451</v>
      </c>
      <c r="H296" s="135" t="s">
        <v>4126</v>
      </c>
      <c r="I296" s="281" t="s">
        <v>8538</v>
      </c>
      <c r="J296" s="281" t="s">
        <v>45</v>
      </c>
      <c r="K296" s="281" t="s">
        <v>9009</v>
      </c>
      <c r="L296" s="135" t="s">
        <v>20</v>
      </c>
      <c r="M296" s="5" t="s">
        <v>4450</v>
      </c>
      <c r="N296" s="282" t="s">
        <v>1253</v>
      </c>
      <c r="O296" s="283" t="s">
        <v>1253</v>
      </c>
      <c r="P296" s="283" t="s">
        <v>1253</v>
      </c>
      <c r="Q296" s="284" t="s">
        <v>1253</v>
      </c>
      <c r="R296" s="285" t="s">
        <v>4482</v>
      </c>
      <c r="S296" s="280" t="s">
        <v>1253</v>
      </c>
      <c r="T296" s="286" t="s">
        <v>623</v>
      </c>
      <c r="U296" s="135"/>
      <c r="V296" s="135"/>
      <c r="W296" s="276" t="s">
        <v>630</v>
      </c>
    </row>
    <row r="297" spans="1:23" s="272" customFormat="1" ht="14.5" customHeight="1" x14ac:dyDescent="0.3">
      <c r="A297" s="295" t="s">
        <v>1581</v>
      </c>
      <c r="B297" s="276" t="s">
        <v>630</v>
      </c>
      <c r="C297" s="277" t="s">
        <v>630</v>
      </c>
      <c r="D297" s="288">
        <v>44599</v>
      </c>
      <c r="E297" s="279" t="s">
        <v>630</v>
      </c>
      <c r="F297" s="289">
        <v>44555</v>
      </c>
      <c r="G297" s="135" t="s">
        <v>4968</v>
      </c>
      <c r="H297" s="135" t="s">
        <v>250</v>
      </c>
      <c r="I297" s="281" t="s">
        <v>4644</v>
      </c>
      <c r="J297" s="281" t="s">
        <v>645</v>
      </c>
      <c r="K297" s="281" t="s">
        <v>9002</v>
      </c>
      <c r="L297" s="135" t="s">
        <v>20</v>
      </c>
      <c r="M297" s="5" t="s">
        <v>4326</v>
      </c>
      <c r="N297" s="282" t="s">
        <v>1253</v>
      </c>
      <c r="O297" s="283" t="s">
        <v>1253</v>
      </c>
      <c r="P297" s="283" t="s">
        <v>1253</v>
      </c>
      <c r="Q297" s="284" t="s">
        <v>1253</v>
      </c>
      <c r="R297" s="285" t="s">
        <v>4490</v>
      </c>
      <c r="S297" s="280" t="s">
        <v>1253</v>
      </c>
      <c r="T297" s="286" t="s">
        <v>623</v>
      </c>
      <c r="U297" s="135"/>
      <c r="V297" s="135"/>
      <c r="W297" s="276" t="s">
        <v>630</v>
      </c>
    </row>
    <row r="298" spans="1:23" s="272" customFormat="1" ht="14.5" customHeight="1" x14ac:dyDescent="0.3">
      <c r="A298" s="295" t="s">
        <v>1581</v>
      </c>
      <c r="B298" s="276" t="s">
        <v>630</v>
      </c>
      <c r="C298" s="277" t="s">
        <v>630</v>
      </c>
      <c r="D298" s="288">
        <v>44683</v>
      </c>
      <c r="E298" s="279" t="s">
        <v>630</v>
      </c>
      <c r="F298" s="289">
        <v>44555</v>
      </c>
      <c r="G298" s="135" t="s">
        <v>4447</v>
      </c>
      <c r="H298" s="135" t="s">
        <v>64</v>
      </c>
      <c r="I298" s="281" t="s">
        <v>4644</v>
      </c>
      <c r="J298" s="281" t="s">
        <v>626</v>
      </c>
      <c r="K298" s="281" t="s">
        <v>9003</v>
      </c>
      <c r="L298" s="135" t="s">
        <v>20</v>
      </c>
      <c r="M298" s="5" t="s">
        <v>4448</v>
      </c>
      <c r="N298" s="282" t="s">
        <v>1253</v>
      </c>
      <c r="O298" s="283" t="s">
        <v>1253</v>
      </c>
      <c r="P298" s="283" t="s">
        <v>1253</v>
      </c>
      <c r="Q298" s="284" t="s">
        <v>1253</v>
      </c>
      <c r="R298" s="285" t="s">
        <v>6464</v>
      </c>
      <c r="S298" s="280" t="s">
        <v>1253</v>
      </c>
      <c r="T298" s="286" t="s">
        <v>605</v>
      </c>
      <c r="U298" s="135"/>
      <c r="V298" s="135"/>
      <c r="W298" s="276" t="s">
        <v>630</v>
      </c>
    </row>
    <row r="299" spans="1:23" s="272" customFormat="1" ht="14.5" customHeight="1" x14ac:dyDescent="0.3">
      <c r="A299" s="295" t="s">
        <v>3627</v>
      </c>
      <c r="B299" s="135">
        <v>5102689</v>
      </c>
      <c r="C299" s="277" t="s">
        <v>6566</v>
      </c>
      <c r="D299" s="288">
        <v>44695</v>
      </c>
      <c r="E299" s="279" t="s">
        <v>594</v>
      </c>
      <c r="F299" s="289">
        <v>44555</v>
      </c>
      <c r="G299" s="135" t="s">
        <v>4449</v>
      </c>
      <c r="H299" s="135" t="s">
        <v>175</v>
      </c>
      <c r="I299" s="281" t="s">
        <v>8863</v>
      </c>
      <c r="J299" s="281" t="s">
        <v>645</v>
      </c>
      <c r="K299" s="281" t="s">
        <v>9002</v>
      </c>
      <c r="L299" s="135" t="s">
        <v>27</v>
      </c>
      <c r="M299" s="5" t="s">
        <v>4428</v>
      </c>
      <c r="N299" s="282">
        <v>44703</v>
      </c>
      <c r="O299" s="283">
        <v>44699</v>
      </c>
      <c r="P299" s="283">
        <v>44695</v>
      </c>
      <c r="Q299" s="284">
        <v>44699</v>
      </c>
      <c r="R299" s="285" t="s">
        <v>4490</v>
      </c>
      <c r="S299" s="284"/>
      <c r="T299" s="286" t="s">
        <v>605</v>
      </c>
      <c r="U299" s="135"/>
      <c r="V299" s="135" t="s">
        <v>2821</v>
      </c>
      <c r="W299" s="276" t="s">
        <v>5277</v>
      </c>
    </row>
    <row r="300" spans="1:23" s="272" customFormat="1" ht="14.5" customHeight="1" x14ac:dyDescent="0.3">
      <c r="A300" s="295" t="s">
        <v>3627</v>
      </c>
      <c r="B300" s="135">
        <v>5052070</v>
      </c>
      <c r="C300" s="277" t="s">
        <v>6567</v>
      </c>
      <c r="D300" s="288">
        <v>44677</v>
      </c>
      <c r="E300" s="279" t="s">
        <v>594</v>
      </c>
      <c r="F300" s="289">
        <v>44555</v>
      </c>
      <c r="G300" s="135" t="s">
        <v>4453</v>
      </c>
      <c r="H300" s="194" t="s">
        <v>137</v>
      </c>
      <c r="I300" s="281" t="s">
        <v>17</v>
      </c>
      <c r="J300" s="281" t="s">
        <v>645</v>
      </c>
      <c r="K300" s="281" t="s">
        <v>9002</v>
      </c>
      <c r="L300" s="194" t="s">
        <v>27</v>
      </c>
      <c r="M300" s="5" t="s">
        <v>4452</v>
      </c>
      <c r="N300" s="282">
        <v>44685</v>
      </c>
      <c r="O300" s="283">
        <v>44680</v>
      </c>
      <c r="P300" s="283">
        <v>44677</v>
      </c>
      <c r="Q300" s="284">
        <v>44680</v>
      </c>
      <c r="R300" s="285" t="s">
        <v>4490</v>
      </c>
      <c r="S300" s="284"/>
      <c r="T300" s="286" t="s">
        <v>623</v>
      </c>
      <c r="U300" s="135"/>
      <c r="V300" s="135" t="s">
        <v>2821</v>
      </c>
      <c r="W300" s="276" t="s">
        <v>5278</v>
      </c>
    </row>
    <row r="301" spans="1:23" s="272" customFormat="1" ht="14.5" customHeight="1" x14ac:dyDescent="0.3">
      <c r="A301" s="295" t="s">
        <v>3627</v>
      </c>
      <c r="B301" s="124">
        <v>4914659</v>
      </c>
      <c r="C301" s="277" t="s">
        <v>6568</v>
      </c>
      <c r="D301" s="288">
        <v>44580</v>
      </c>
      <c r="E301" s="279" t="s">
        <v>594</v>
      </c>
      <c r="F301" s="289">
        <v>44557</v>
      </c>
      <c r="G301" s="135" t="s">
        <v>4468</v>
      </c>
      <c r="H301" s="135" t="s">
        <v>725</v>
      </c>
      <c r="I301" s="281" t="s">
        <v>2454</v>
      </c>
      <c r="J301" s="281" t="s">
        <v>160</v>
      </c>
      <c r="K301" s="281"/>
      <c r="L301" s="135" t="s">
        <v>20</v>
      </c>
      <c r="M301" s="5" t="s">
        <v>4469</v>
      </c>
      <c r="N301" s="282">
        <v>44605</v>
      </c>
      <c r="O301" s="283">
        <v>44580</v>
      </c>
      <c r="P301" s="283">
        <v>44586</v>
      </c>
      <c r="Q301" s="284">
        <v>44582</v>
      </c>
      <c r="R301" s="285" t="s">
        <v>4493</v>
      </c>
      <c r="S301" s="284"/>
      <c r="T301" s="286" t="s">
        <v>609</v>
      </c>
      <c r="U301" s="135"/>
      <c r="V301" s="135" t="s">
        <v>3898</v>
      </c>
      <c r="W301" s="276" t="s">
        <v>5279</v>
      </c>
    </row>
    <row r="302" spans="1:23" s="272" customFormat="1" ht="14.5" customHeight="1" x14ac:dyDescent="0.3">
      <c r="A302" s="295" t="s">
        <v>3627</v>
      </c>
      <c r="B302" s="124">
        <v>4810726</v>
      </c>
      <c r="C302" s="277" t="s">
        <v>4808</v>
      </c>
      <c r="D302" s="288">
        <v>44557</v>
      </c>
      <c r="E302" s="279" t="s">
        <v>594</v>
      </c>
      <c r="F302" s="289">
        <v>44557</v>
      </c>
      <c r="G302" s="135" t="s">
        <v>4456</v>
      </c>
      <c r="H302" s="135" t="s">
        <v>82</v>
      </c>
      <c r="I302" s="281" t="s">
        <v>4644</v>
      </c>
      <c r="J302" s="281" t="s">
        <v>622</v>
      </c>
      <c r="K302" s="281"/>
      <c r="L302" s="135" t="s">
        <v>20</v>
      </c>
      <c r="M302" s="5" t="s">
        <v>4457</v>
      </c>
      <c r="N302" s="282">
        <v>44567</v>
      </c>
      <c r="O302" s="283">
        <v>44561</v>
      </c>
      <c r="P302" s="283">
        <v>44564</v>
      </c>
      <c r="Q302" s="284">
        <v>44562</v>
      </c>
      <c r="R302" s="285" t="s">
        <v>6562</v>
      </c>
      <c r="S302" s="284"/>
      <c r="T302" s="286" t="s">
        <v>605</v>
      </c>
      <c r="U302" s="135"/>
      <c r="V302" s="135" t="s">
        <v>3897</v>
      </c>
      <c r="W302" s="276" t="s">
        <v>5280</v>
      </c>
    </row>
    <row r="303" spans="1:23" s="272" customFormat="1" ht="14.5" customHeight="1" x14ac:dyDescent="0.3">
      <c r="A303" s="295" t="s">
        <v>3627</v>
      </c>
      <c r="B303" s="124">
        <v>4885196</v>
      </c>
      <c r="C303" s="277" t="s">
        <v>4811</v>
      </c>
      <c r="D303" s="288">
        <v>44557</v>
      </c>
      <c r="E303" s="279" t="s">
        <v>594</v>
      </c>
      <c r="F303" s="289">
        <v>44557</v>
      </c>
      <c r="G303" s="135" t="s">
        <v>4458</v>
      </c>
      <c r="H303" s="135" t="s">
        <v>250</v>
      </c>
      <c r="I303" s="281" t="s">
        <v>4644</v>
      </c>
      <c r="J303" s="281" t="s">
        <v>38</v>
      </c>
      <c r="K303" s="281" t="s">
        <v>9001</v>
      </c>
      <c r="L303" s="135" t="s">
        <v>20</v>
      </c>
      <c r="M303" s="5" t="s">
        <v>4459</v>
      </c>
      <c r="N303" s="282">
        <v>44568</v>
      </c>
      <c r="O303" s="283">
        <v>44560</v>
      </c>
      <c r="P303" s="283">
        <v>44564</v>
      </c>
      <c r="Q303" s="284">
        <v>44562</v>
      </c>
      <c r="R303" s="285" t="s">
        <v>4489</v>
      </c>
      <c r="S303" s="284"/>
      <c r="T303" s="286" t="s">
        <v>609</v>
      </c>
      <c r="U303" s="135"/>
      <c r="V303" s="135" t="s">
        <v>3897</v>
      </c>
      <c r="W303" s="276" t="s">
        <v>5281</v>
      </c>
    </row>
    <row r="304" spans="1:23" s="272" customFormat="1" ht="14.5" customHeight="1" x14ac:dyDescent="0.3">
      <c r="A304" s="295" t="s">
        <v>3627</v>
      </c>
      <c r="B304" s="124">
        <v>4886406</v>
      </c>
      <c r="C304" s="277" t="s">
        <v>4812</v>
      </c>
      <c r="D304" s="288">
        <v>44557</v>
      </c>
      <c r="E304" s="279" t="s">
        <v>594</v>
      </c>
      <c r="F304" s="289">
        <v>44557</v>
      </c>
      <c r="G304" s="135" t="s">
        <v>4367</v>
      </c>
      <c r="H304" s="135" t="s">
        <v>250</v>
      </c>
      <c r="I304" s="281" t="s">
        <v>4644</v>
      </c>
      <c r="J304" s="281" t="s">
        <v>38</v>
      </c>
      <c r="K304" s="281" t="s">
        <v>9001</v>
      </c>
      <c r="L304" s="135" t="s">
        <v>20</v>
      </c>
      <c r="M304" s="5" t="s">
        <v>4460</v>
      </c>
      <c r="N304" s="282">
        <v>44568</v>
      </c>
      <c r="O304" s="283">
        <v>44560</v>
      </c>
      <c r="P304" s="283">
        <v>44564</v>
      </c>
      <c r="Q304" s="284">
        <v>44562</v>
      </c>
      <c r="R304" s="285" t="s">
        <v>4489</v>
      </c>
      <c r="S304" s="284"/>
      <c r="T304" s="286" t="s">
        <v>605</v>
      </c>
      <c r="U304" s="135"/>
      <c r="V304" s="135" t="s">
        <v>3897</v>
      </c>
      <c r="W304" s="276" t="s">
        <v>5282</v>
      </c>
    </row>
    <row r="305" spans="1:23" s="272" customFormat="1" ht="14.5" customHeight="1" x14ac:dyDescent="0.3">
      <c r="A305" s="295" t="s">
        <v>3627</v>
      </c>
      <c r="B305" s="124">
        <v>4884506</v>
      </c>
      <c r="C305" s="277" t="s">
        <v>4840</v>
      </c>
      <c r="D305" s="288">
        <v>44557</v>
      </c>
      <c r="E305" s="279" t="s">
        <v>594</v>
      </c>
      <c r="F305" s="289">
        <v>44557</v>
      </c>
      <c r="G305" s="135" t="s">
        <v>4463</v>
      </c>
      <c r="H305" s="135" t="s">
        <v>686</v>
      </c>
      <c r="I305" s="281" t="s">
        <v>8862</v>
      </c>
      <c r="J305" s="281" t="s">
        <v>45</v>
      </c>
      <c r="K305" s="281" t="s">
        <v>9009</v>
      </c>
      <c r="L305" s="135" t="s">
        <v>20</v>
      </c>
      <c r="M305" s="5" t="s">
        <v>4464</v>
      </c>
      <c r="N305" s="282">
        <v>44577</v>
      </c>
      <c r="O305" s="283">
        <v>44561</v>
      </c>
      <c r="P305" s="283">
        <v>44564</v>
      </c>
      <c r="Q305" s="284">
        <v>44562</v>
      </c>
      <c r="R305" s="285" t="s">
        <v>4482</v>
      </c>
      <c r="S305" s="284"/>
      <c r="T305" s="286" t="s">
        <v>623</v>
      </c>
      <c r="U305" s="135"/>
      <c r="V305" s="135" t="s">
        <v>3897</v>
      </c>
      <c r="W305" s="276" t="s">
        <v>5283</v>
      </c>
    </row>
    <row r="306" spans="1:23" s="272" customFormat="1" ht="14.5" customHeight="1" x14ac:dyDescent="0.3">
      <c r="A306" s="295" t="s">
        <v>1581</v>
      </c>
      <c r="B306" s="276" t="s">
        <v>630</v>
      </c>
      <c r="C306" s="277" t="s">
        <v>630</v>
      </c>
      <c r="D306" s="288">
        <v>44597</v>
      </c>
      <c r="E306" s="279" t="s">
        <v>630</v>
      </c>
      <c r="F306" s="289">
        <v>44557</v>
      </c>
      <c r="G306" s="135" t="s">
        <v>4470</v>
      </c>
      <c r="H306" s="135" t="s">
        <v>92</v>
      </c>
      <c r="I306" s="281" t="s">
        <v>2454</v>
      </c>
      <c r="J306" s="281" t="s">
        <v>626</v>
      </c>
      <c r="K306" s="281" t="s">
        <v>9003</v>
      </c>
      <c r="L306" s="135" t="s">
        <v>20</v>
      </c>
      <c r="M306" s="5" t="s">
        <v>4471</v>
      </c>
      <c r="N306" s="282" t="s">
        <v>1253</v>
      </c>
      <c r="O306" s="283" t="s">
        <v>1253</v>
      </c>
      <c r="P306" s="283" t="s">
        <v>1253</v>
      </c>
      <c r="Q306" s="284" t="s">
        <v>1253</v>
      </c>
      <c r="R306" s="285" t="s">
        <v>6464</v>
      </c>
      <c r="S306" s="280" t="s">
        <v>1253</v>
      </c>
      <c r="T306" s="286" t="s">
        <v>605</v>
      </c>
      <c r="U306" s="135"/>
      <c r="V306" s="135"/>
      <c r="W306" s="276" t="s">
        <v>630</v>
      </c>
    </row>
    <row r="307" spans="1:23" s="272" customFormat="1" ht="14.5" customHeight="1" x14ac:dyDescent="0.3">
      <c r="A307" s="295" t="s">
        <v>1581</v>
      </c>
      <c r="B307" s="276" t="s">
        <v>630</v>
      </c>
      <c r="C307" s="277" t="s">
        <v>630</v>
      </c>
      <c r="D307" s="288">
        <v>44774</v>
      </c>
      <c r="E307" s="279" t="s">
        <v>630</v>
      </c>
      <c r="F307" s="289">
        <v>44557</v>
      </c>
      <c r="G307" s="135" t="s">
        <v>4461</v>
      </c>
      <c r="H307" s="135" t="s">
        <v>50</v>
      </c>
      <c r="I307" s="281" t="s">
        <v>17</v>
      </c>
      <c r="J307" s="281" t="s">
        <v>645</v>
      </c>
      <c r="K307" s="281" t="s">
        <v>9002</v>
      </c>
      <c r="L307" s="135" t="s">
        <v>87</v>
      </c>
      <c r="M307" s="5" t="s">
        <v>4462</v>
      </c>
      <c r="N307" s="282" t="s">
        <v>1253</v>
      </c>
      <c r="O307" s="283" t="s">
        <v>1253</v>
      </c>
      <c r="P307" s="283" t="s">
        <v>1253</v>
      </c>
      <c r="Q307" s="284" t="s">
        <v>1253</v>
      </c>
      <c r="R307" s="285" t="s">
        <v>4490</v>
      </c>
      <c r="S307" s="280" t="s">
        <v>1253</v>
      </c>
      <c r="T307" s="286" t="s">
        <v>609</v>
      </c>
      <c r="U307" s="135"/>
      <c r="V307" s="135"/>
      <c r="W307" s="276" t="s">
        <v>630</v>
      </c>
    </row>
    <row r="308" spans="1:23" s="272" customFormat="1" ht="14.5" customHeight="1" x14ac:dyDescent="0.3">
      <c r="A308" s="295" t="s">
        <v>1581</v>
      </c>
      <c r="B308" s="276" t="s">
        <v>630</v>
      </c>
      <c r="C308" s="277" t="s">
        <v>630</v>
      </c>
      <c r="D308" s="288">
        <v>44721</v>
      </c>
      <c r="E308" s="279" t="s">
        <v>630</v>
      </c>
      <c r="F308" s="289">
        <v>44557</v>
      </c>
      <c r="G308" s="135" t="s">
        <v>4466</v>
      </c>
      <c r="H308" s="135" t="s">
        <v>725</v>
      </c>
      <c r="I308" s="281" t="s">
        <v>2454</v>
      </c>
      <c r="J308" s="281" t="s">
        <v>160</v>
      </c>
      <c r="K308" s="281"/>
      <c r="L308" s="135" t="s">
        <v>20</v>
      </c>
      <c r="M308" s="5" t="s">
        <v>4467</v>
      </c>
      <c r="N308" s="282" t="s">
        <v>1253</v>
      </c>
      <c r="O308" s="283" t="s">
        <v>1253</v>
      </c>
      <c r="P308" s="283" t="s">
        <v>1253</v>
      </c>
      <c r="Q308" s="284" t="s">
        <v>1253</v>
      </c>
      <c r="R308" s="285" t="s">
        <v>4493</v>
      </c>
      <c r="S308" s="280" t="s">
        <v>1253</v>
      </c>
      <c r="T308" s="286" t="s">
        <v>609</v>
      </c>
      <c r="U308" s="135"/>
      <c r="V308" s="135"/>
      <c r="W308" s="276" t="s">
        <v>630</v>
      </c>
    </row>
    <row r="309" spans="1:23" s="272" customFormat="1" ht="14.5" customHeight="1" x14ac:dyDescent="0.3">
      <c r="A309" s="295" t="s">
        <v>5</v>
      </c>
      <c r="B309" s="277" t="s">
        <v>4555</v>
      </c>
      <c r="C309" s="277" t="s">
        <v>4555</v>
      </c>
      <c r="D309" s="288">
        <v>44571</v>
      </c>
      <c r="E309" s="279"/>
      <c r="F309" s="289">
        <v>44558</v>
      </c>
      <c r="G309" s="135" t="s">
        <v>4473</v>
      </c>
      <c r="H309" s="135" t="s">
        <v>32</v>
      </c>
      <c r="I309" s="281" t="s">
        <v>685</v>
      </c>
      <c r="J309" s="281" t="s">
        <v>18</v>
      </c>
      <c r="K309" s="281" t="s">
        <v>9005</v>
      </c>
      <c r="L309" s="135" t="s">
        <v>20</v>
      </c>
      <c r="M309" s="5" t="s">
        <v>4361</v>
      </c>
      <c r="N309" s="282"/>
      <c r="O309" s="283"/>
      <c r="P309" s="283"/>
      <c r="Q309" s="284"/>
      <c r="R309" s="285" t="s">
        <v>4686</v>
      </c>
      <c r="S309" s="284"/>
      <c r="T309" s="286" t="s">
        <v>605</v>
      </c>
      <c r="U309" s="135"/>
      <c r="V309" s="135"/>
      <c r="W309" s="276" t="s">
        <v>5285</v>
      </c>
    </row>
    <row r="310" spans="1:23" s="272" customFormat="1" ht="14.5" customHeight="1" x14ac:dyDescent="0.3">
      <c r="A310" s="295" t="s">
        <v>1581</v>
      </c>
      <c r="B310" s="276" t="s">
        <v>630</v>
      </c>
      <c r="C310" s="277" t="s">
        <v>630</v>
      </c>
      <c r="D310" s="288">
        <v>44649</v>
      </c>
      <c r="E310" s="279" t="s">
        <v>630</v>
      </c>
      <c r="F310" s="289">
        <v>44558</v>
      </c>
      <c r="G310" s="135" t="s">
        <v>5674</v>
      </c>
      <c r="H310" s="135" t="s">
        <v>137</v>
      </c>
      <c r="I310" s="281" t="s">
        <v>17</v>
      </c>
      <c r="J310" s="281" t="s">
        <v>2943</v>
      </c>
      <c r="K310" s="281" t="s">
        <v>9012</v>
      </c>
      <c r="L310" s="135" t="s">
        <v>11</v>
      </c>
      <c r="M310" s="5" t="s">
        <v>4474</v>
      </c>
      <c r="N310" s="282" t="s">
        <v>1253</v>
      </c>
      <c r="O310" s="283" t="s">
        <v>1253</v>
      </c>
      <c r="P310" s="283" t="s">
        <v>1253</v>
      </c>
      <c r="Q310" s="284" t="s">
        <v>1253</v>
      </c>
      <c r="R310" s="285" t="s">
        <v>6447</v>
      </c>
      <c r="S310" s="280" t="s">
        <v>1253</v>
      </c>
      <c r="T310" s="286" t="s">
        <v>605</v>
      </c>
      <c r="U310" s="135"/>
      <c r="V310" s="135"/>
      <c r="W310" s="276" t="s">
        <v>630</v>
      </c>
    </row>
    <row r="311" spans="1:23" s="272" customFormat="1" ht="14.5" customHeight="1" x14ac:dyDescent="0.3">
      <c r="A311" s="295" t="s">
        <v>3627</v>
      </c>
      <c r="B311" s="124">
        <v>4880477</v>
      </c>
      <c r="C311" s="277" t="s">
        <v>4796</v>
      </c>
      <c r="D311" s="288">
        <v>44560</v>
      </c>
      <c r="E311" s="279" t="s">
        <v>594</v>
      </c>
      <c r="F311" s="289">
        <v>44559</v>
      </c>
      <c r="G311" s="135" t="s">
        <v>4477</v>
      </c>
      <c r="H311" s="135" t="s">
        <v>37</v>
      </c>
      <c r="I311" s="281" t="s">
        <v>685</v>
      </c>
      <c r="J311" s="281" t="s">
        <v>45</v>
      </c>
      <c r="K311" s="281" t="s">
        <v>9009</v>
      </c>
      <c r="L311" s="135" t="s">
        <v>20</v>
      </c>
      <c r="M311" s="5" t="s">
        <v>4472</v>
      </c>
      <c r="N311" s="282">
        <v>44566</v>
      </c>
      <c r="O311" s="283">
        <v>44561</v>
      </c>
      <c r="P311" s="283">
        <v>44564</v>
      </c>
      <c r="Q311" s="284">
        <v>44562</v>
      </c>
      <c r="R311" s="285" t="s">
        <v>4482</v>
      </c>
      <c r="S311" s="284"/>
      <c r="T311" s="286" t="s">
        <v>605</v>
      </c>
      <c r="U311" s="135"/>
      <c r="V311" s="135" t="s">
        <v>3897</v>
      </c>
      <c r="W311" s="276" t="s">
        <v>5286</v>
      </c>
    </row>
    <row r="312" spans="1:23" s="272" customFormat="1" ht="14.5" customHeight="1" x14ac:dyDescent="0.3">
      <c r="A312" s="295" t="s">
        <v>3627</v>
      </c>
      <c r="B312" s="124">
        <v>4885967</v>
      </c>
      <c r="C312" s="277" t="s">
        <v>4848</v>
      </c>
      <c r="D312" s="288">
        <v>44561</v>
      </c>
      <c r="E312" s="279" t="s">
        <v>594</v>
      </c>
      <c r="F312" s="289">
        <v>44559</v>
      </c>
      <c r="G312" s="135" t="s">
        <v>4475</v>
      </c>
      <c r="H312" s="135" t="s">
        <v>3708</v>
      </c>
      <c r="I312" s="281" t="s">
        <v>2454</v>
      </c>
      <c r="J312" s="281" t="s">
        <v>38</v>
      </c>
      <c r="K312" s="281" t="s">
        <v>9001</v>
      </c>
      <c r="L312" s="135" t="s">
        <v>20</v>
      </c>
      <c r="M312" s="5" t="s">
        <v>4476</v>
      </c>
      <c r="N312" s="282">
        <v>44581</v>
      </c>
      <c r="O312" s="283">
        <v>44560</v>
      </c>
      <c r="P312" s="283">
        <v>44564</v>
      </c>
      <c r="Q312" s="284" t="s">
        <v>1685</v>
      </c>
      <c r="R312" s="285" t="s">
        <v>4489</v>
      </c>
      <c r="S312" s="284"/>
      <c r="T312" s="286" t="s">
        <v>605</v>
      </c>
      <c r="U312" s="135"/>
      <c r="V312" s="135" t="s">
        <v>3897</v>
      </c>
      <c r="W312" s="276" t="s">
        <v>5287</v>
      </c>
    </row>
    <row r="313" spans="1:23" s="272" customFormat="1" ht="14.5" customHeight="1" x14ac:dyDescent="0.3">
      <c r="A313" s="295" t="s">
        <v>3627</v>
      </c>
      <c r="B313" s="135">
        <v>4887316</v>
      </c>
      <c r="C313" s="277" t="s">
        <v>4833</v>
      </c>
      <c r="D313" s="288">
        <v>44566</v>
      </c>
      <c r="E313" s="279" t="s">
        <v>594</v>
      </c>
      <c r="F313" s="289">
        <v>44560</v>
      </c>
      <c r="G313" s="135" t="s">
        <v>4480</v>
      </c>
      <c r="H313" s="135" t="s">
        <v>32</v>
      </c>
      <c r="I313" s="281" t="s">
        <v>685</v>
      </c>
      <c r="J313" s="281" t="s">
        <v>2943</v>
      </c>
      <c r="K313" s="281" t="s">
        <v>9012</v>
      </c>
      <c r="L313" s="135" t="s">
        <v>40</v>
      </c>
      <c r="M313" s="5" t="s">
        <v>4481</v>
      </c>
      <c r="N313" s="282">
        <v>44573</v>
      </c>
      <c r="O313" s="283">
        <v>44572</v>
      </c>
      <c r="P313" s="283">
        <v>44573</v>
      </c>
      <c r="Q313" s="284">
        <v>44572</v>
      </c>
      <c r="R313" s="285" t="s">
        <v>6447</v>
      </c>
      <c r="S313" s="284"/>
      <c r="T313" s="286" t="s">
        <v>623</v>
      </c>
      <c r="U313" s="135"/>
      <c r="V313" s="135" t="s">
        <v>3897</v>
      </c>
      <c r="W313" s="276" t="s">
        <v>3909</v>
      </c>
    </row>
    <row r="314" spans="1:23" s="272" customFormat="1" ht="14.5" customHeight="1" x14ac:dyDescent="0.3">
      <c r="A314" s="295" t="s">
        <v>1581</v>
      </c>
      <c r="B314" s="276" t="s">
        <v>630</v>
      </c>
      <c r="C314" s="277" t="s">
        <v>630</v>
      </c>
      <c r="D314" s="288">
        <v>44676</v>
      </c>
      <c r="E314" s="279" t="s">
        <v>630</v>
      </c>
      <c r="F314" s="289">
        <v>44560</v>
      </c>
      <c r="G314" s="135" t="s">
        <v>4478</v>
      </c>
      <c r="H314" s="135" t="s">
        <v>3708</v>
      </c>
      <c r="I314" s="281" t="s">
        <v>2454</v>
      </c>
      <c r="J314" s="281" t="s">
        <v>2943</v>
      </c>
      <c r="K314" s="281" t="s">
        <v>9012</v>
      </c>
      <c r="L314" s="135" t="s">
        <v>20</v>
      </c>
      <c r="M314" s="5" t="s">
        <v>4479</v>
      </c>
      <c r="N314" s="282" t="s">
        <v>1253</v>
      </c>
      <c r="O314" s="283" t="s">
        <v>1253</v>
      </c>
      <c r="P314" s="283" t="s">
        <v>1253</v>
      </c>
      <c r="Q314" s="284" t="s">
        <v>1253</v>
      </c>
      <c r="R314" s="285" t="s">
        <v>6518</v>
      </c>
      <c r="S314" s="280" t="s">
        <v>1253</v>
      </c>
      <c r="T314" s="286" t="s">
        <v>605</v>
      </c>
      <c r="U314" s="135"/>
      <c r="V314" s="135"/>
      <c r="W314" s="276" t="s">
        <v>630</v>
      </c>
    </row>
    <row r="315" spans="1:23" s="272" customFormat="1" ht="14.5" customHeight="1" x14ac:dyDescent="0.3">
      <c r="A315" s="295" t="s">
        <v>1581</v>
      </c>
      <c r="B315" s="276" t="s">
        <v>630</v>
      </c>
      <c r="C315" s="277" t="s">
        <v>630</v>
      </c>
      <c r="D315" s="288">
        <v>44648</v>
      </c>
      <c r="E315" s="279" t="s">
        <v>630</v>
      </c>
      <c r="F315" s="289">
        <v>44561</v>
      </c>
      <c r="G315" s="135" t="s">
        <v>5654</v>
      </c>
      <c r="H315" s="135" t="s">
        <v>37</v>
      </c>
      <c r="I315" s="281" t="s">
        <v>685</v>
      </c>
      <c r="J315" s="281" t="s">
        <v>645</v>
      </c>
      <c r="K315" s="281" t="s">
        <v>9002</v>
      </c>
      <c r="L315" s="135" t="s">
        <v>27</v>
      </c>
      <c r="M315" s="5" t="s">
        <v>4323</v>
      </c>
      <c r="N315" s="282" t="s">
        <v>1253</v>
      </c>
      <c r="O315" s="283" t="s">
        <v>1253</v>
      </c>
      <c r="P315" s="283" t="s">
        <v>1253</v>
      </c>
      <c r="Q315" s="284" t="s">
        <v>1253</v>
      </c>
      <c r="R315" s="285" t="s">
        <v>4490</v>
      </c>
      <c r="S315" s="280" t="s">
        <v>1253</v>
      </c>
      <c r="T315" s="286" t="s">
        <v>623</v>
      </c>
      <c r="U315" s="135"/>
      <c r="V315" s="135"/>
      <c r="W315" s="276" t="s">
        <v>630</v>
      </c>
    </row>
    <row r="316" spans="1:23" s="272" customFormat="1" ht="14.5" customHeight="1" x14ac:dyDescent="0.3">
      <c r="A316" s="295" t="s">
        <v>3627</v>
      </c>
      <c r="B316" s="276">
        <v>4811114</v>
      </c>
      <c r="C316" s="277" t="s">
        <v>4522</v>
      </c>
      <c r="D316" s="288">
        <v>44566</v>
      </c>
      <c r="E316" s="279" t="s">
        <v>594</v>
      </c>
      <c r="F316" s="289">
        <v>44564</v>
      </c>
      <c r="G316" s="135" t="s">
        <v>4512</v>
      </c>
      <c r="H316" s="135" t="s">
        <v>16</v>
      </c>
      <c r="I316" s="281" t="s">
        <v>7086</v>
      </c>
      <c r="J316" s="281" t="s">
        <v>8377</v>
      </c>
      <c r="K316" s="281" t="s">
        <v>9004</v>
      </c>
      <c r="L316" s="135" t="s">
        <v>20</v>
      </c>
      <c r="M316" s="5" t="s">
        <v>4434</v>
      </c>
      <c r="N316" s="282">
        <v>44575</v>
      </c>
      <c r="O316" s="283">
        <v>44574</v>
      </c>
      <c r="P316" s="283">
        <v>44574</v>
      </c>
      <c r="Q316" s="284">
        <v>44574</v>
      </c>
      <c r="R316" s="285" t="s">
        <v>4485</v>
      </c>
      <c r="S316" s="284"/>
      <c r="T316" s="286" t="s">
        <v>605</v>
      </c>
      <c r="U316" s="287" t="s">
        <v>3897</v>
      </c>
      <c r="V316" s="135" t="s">
        <v>3897</v>
      </c>
      <c r="W316" s="276" t="s">
        <v>5289</v>
      </c>
    </row>
    <row r="317" spans="1:23" s="272" customFormat="1" ht="14.5" customHeight="1" x14ac:dyDescent="0.3">
      <c r="A317" s="295" t="s">
        <v>1581</v>
      </c>
      <c r="B317" s="276" t="s">
        <v>630</v>
      </c>
      <c r="C317" s="277" t="s">
        <v>630</v>
      </c>
      <c r="D317" s="288">
        <v>44597</v>
      </c>
      <c r="E317" s="279" t="s">
        <v>630</v>
      </c>
      <c r="F317" s="289">
        <v>44564</v>
      </c>
      <c r="G317" s="135" t="s">
        <v>4511</v>
      </c>
      <c r="H317" s="135" t="s">
        <v>57</v>
      </c>
      <c r="I317" s="281" t="s">
        <v>8538</v>
      </c>
      <c r="J317" s="281" t="s">
        <v>18</v>
      </c>
      <c r="K317" s="281" t="s">
        <v>9005</v>
      </c>
      <c r="L317" s="135" t="s">
        <v>20</v>
      </c>
      <c r="M317" s="5" t="s">
        <v>4455</v>
      </c>
      <c r="N317" s="282" t="s">
        <v>1253</v>
      </c>
      <c r="O317" s="283" t="s">
        <v>1253</v>
      </c>
      <c r="P317" s="283" t="s">
        <v>1253</v>
      </c>
      <c r="Q317" s="284" t="s">
        <v>1253</v>
      </c>
      <c r="R317" s="285" t="s">
        <v>4685</v>
      </c>
      <c r="S317" s="280" t="s">
        <v>1253</v>
      </c>
      <c r="T317" s="286" t="s">
        <v>605</v>
      </c>
      <c r="U317" s="287" t="s">
        <v>3897</v>
      </c>
      <c r="V317" s="135"/>
      <c r="W317" s="276" t="s">
        <v>630</v>
      </c>
    </row>
    <row r="318" spans="1:23" s="272" customFormat="1" ht="14.5" customHeight="1" x14ac:dyDescent="0.3">
      <c r="A318" s="295" t="s">
        <v>5</v>
      </c>
      <c r="B318" s="276" t="s">
        <v>319</v>
      </c>
      <c r="C318" s="277"/>
      <c r="D318" s="288"/>
      <c r="E318" s="279"/>
      <c r="F318" s="289">
        <v>44564</v>
      </c>
      <c r="G318" s="135" t="s">
        <v>4509</v>
      </c>
      <c r="H318" s="135" t="s">
        <v>32</v>
      </c>
      <c r="I318" s="281" t="s">
        <v>685</v>
      </c>
      <c r="J318" s="281" t="s">
        <v>645</v>
      </c>
      <c r="K318" s="281" t="s">
        <v>9002</v>
      </c>
      <c r="L318" s="135" t="s">
        <v>27</v>
      </c>
      <c r="M318" s="5" t="s">
        <v>4508</v>
      </c>
      <c r="N318" s="282"/>
      <c r="O318" s="283"/>
      <c r="P318" s="283"/>
      <c r="Q318" s="284"/>
      <c r="R318" s="285" t="s">
        <v>4490</v>
      </c>
      <c r="S318" s="284"/>
      <c r="T318" s="286" t="s">
        <v>605</v>
      </c>
      <c r="U318" s="287" t="s">
        <v>3897</v>
      </c>
      <c r="V318" s="135"/>
      <c r="W318" s="276" t="s">
        <v>5290</v>
      </c>
    </row>
    <row r="319" spans="1:23" s="272" customFormat="1" ht="14.5" customHeight="1" x14ac:dyDescent="0.3">
      <c r="A319" s="295" t="s">
        <v>3627</v>
      </c>
      <c r="B319" s="124">
        <v>5052072</v>
      </c>
      <c r="C319" s="277" t="s">
        <v>6569</v>
      </c>
      <c r="D319" s="288">
        <v>44679</v>
      </c>
      <c r="E319" s="279" t="s">
        <v>594</v>
      </c>
      <c r="F319" s="289">
        <v>44564</v>
      </c>
      <c r="G319" s="135" t="s">
        <v>4513</v>
      </c>
      <c r="H319" s="135" t="s">
        <v>137</v>
      </c>
      <c r="I319" s="281" t="s">
        <v>17</v>
      </c>
      <c r="J319" s="281" t="s">
        <v>645</v>
      </c>
      <c r="K319" s="281" t="s">
        <v>9002</v>
      </c>
      <c r="L319" s="194" t="s">
        <v>27</v>
      </c>
      <c r="M319" s="5" t="s">
        <v>4514</v>
      </c>
      <c r="N319" s="282">
        <v>44685</v>
      </c>
      <c r="O319" s="283">
        <v>44680</v>
      </c>
      <c r="P319" s="283">
        <v>44680</v>
      </c>
      <c r="Q319" s="284">
        <v>44680</v>
      </c>
      <c r="R319" s="285" t="s">
        <v>4490</v>
      </c>
      <c r="S319" s="284"/>
      <c r="T319" s="286" t="s">
        <v>623</v>
      </c>
      <c r="U319" s="287" t="s">
        <v>3897</v>
      </c>
      <c r="V319" s="135" t="s">
        <v>2821</v>
      </c>
      <c r="W319" s="276" t="s">
        <v>5291</v>
      </c>
    </row>
    <row r="320" spans="1:23" s="272" customFormat="1" ht="14.5" customHeight="1" x14ac:dyDescent="0.3">
      <c r="A320" s="295" t="s">
        <v>3627</v>
      </c>
      <c r="B320" s="135">
        <v>5135588</v>
      </c>
      <c r="C320" s="277" t="s">
        <v>7024</v>
      </c>
      <c r="D320" s="288">
        <v>44726</v>
      </c>
      <c r="E320" s="279" t="s">
        <v>594</v>
      </c>
      <c r="F320" s="289">
        <v>44564</v>
      </c>
      <c r="G320" s="135" t="s">
        <v>4510</v>
      </c>
      <c r="H320" s="135" t="s">
        <v>175</v>
      </c>
      <c r="I320" s="281" t="s">
        <v>8863</v>
      </c>
      <c r="J320" s="281" t="s">
        <v>645</v>
      </c>
      <c r="K320" s="281" t="s">
        <v>9002</v>
      </c>
      <c r="L320" s="135" t="s">
        <v>20</v>
      </c>
      <c r="M320" s="5" t="s">
        <v>7021</v>
      </c>
      <c r="N320" s="282">
        <v>44733</v>
      </c>
      <c r="O320" s="283">
        <v>44727</v>
      </c>
      <c r="P320" s="283">
        <v>44726</v>
      </c>
      <c r="Q320" s="284">
        <v>44728</v>
      </c>
      <c r="R320" s="285" t="s">
        <v>4490</v>
      </c>
      <c r="S320" s="284"/>
      <c r="T320" s="286" t="s">
        <v>623</v>
      </c>
      <c r="U320" s="287" t="s">
        <v>3897</v>
      </c>
      <c r="V320" s="135" t="s">
        <v>3901</v>
      </c>
      <c r="W320" s="276" t="s">
        <v>5292</v>
      </c>
    </row>
    <row r="321" spans="1:23" s="272" customFormat="1" ht="14.5" customHeight="1" x14ac:dyDescent="0.3">
      <c r="A321" s="295" t="s">
        <v>3627</v>
      </c>
      <c r="B321" s="124">
        <v>4890738</v>
      </c>
      <c r="C321" s="277" t="s">
        <v>4874</v>
      </c>
      <c r="D321" s="288">
        <v>44575</v>
      </c>
      <c r="E321" s="279" t="s">
        <v>594</v>
      </c>
      <c r="F321" s="289">
        <v>44565</v>
      </c>
      <c r="G321" s="135" t="s">
        <v>4518</v>
      </c>
      <c r="H321" s="135" t="s">
        <v>725</v>
      </c>
      <c r="I321" s="281" t="s">
        <v>2454</v>
      </c>
      <c r="J321" s="281" t="s">
        <v>160</v>
      </c>
      <c r="K321" s="281"/>
      <c r="L321" s="135" t="s">
        <v>20</v>
      </c>
      <c r="M321" s="5" t="s">
        <v>4519</v>
      </c>
      <c r="N321" s="282">
        <v>44590</v>
      </c>
      <c r="O321" s="283">
        <v>44575</v>
      </c>
      <c r="P321" s="283">
        <v>44586</v>
      </c>
      <c r="Q321" s="284">
        <v>44576</v>
      </c>
      <c r="R321" s="285" t="s">
        <v>4493</v>
      </c>
      <c r="S321" s="284"/>
      <c r="T321" s="286" t="s">
        <v>609</v>
      </c>
      <c r="U321" s="287" t="s">
        <v>3897</v>
      </c>
      <c r="V321" s="135" t="s">
        <v>3897</v>
      </c>
      <c r="W321" s="276" t="s">
        <v>5293</v>
      </c>
    </row>
    <row r="322" spans="1:23" s="272" customFormat="1" ht="14.5" customHeight="1" x14ac:dyDescent="0.3">
      <c r="A322" s="295" t="s">
        <v>3627</v>
      </c>
      <c r="B322" s="135">
        <v>5135594</v>
      </c>
      <c r="C322" s="277" t="s">
        <v>7132</v>
      </c>
      <c r="D322" s="288">
        <v>44733</v>
      </c>
      <c r="E322" s="279" t="s">
        <v>594</v>
      </c>
      <c r="F322" s="289">
        <v>44565</v>
      </c>
      <c r="G322" s="135" t="s">
        <v>4516</v>
      </c>
      <c r="H322" s="135" t="s">
        <v>137</v>
      </c>
      <c r="I322" s="281" t="s">
        <v>17</v>
      </c>
      <c r="J322" s="281" t="s">
        <v>645</v>
      </c>
      <c r="K322" s="281" t="s">
        <v>9002</v>
      </c>
      <c r="L322" s="135" t="s">
        <v>87</v>
      </c>
      <c r="M322" s="5" t="s">
        <v>4517</v>
      </c>
      <c r="N322" s="282">
        <v>44752</v>
      </c>
      <c r="O322" s="283">
        <v>44742</v>
      </c>
      <c r="P322" s="283">
        <v>44741</v>
      </c>
      <c r="Q322" s="284" t="s">
        <v>1685</v>
      </c>
      <c r="R322" s="285" t="s">
        <v>4490</v>
      </c>
      <c r="S322" s="284"/>
      <c r="T322" s="286" t="s">
        <v>623</v>
      </c>
      <c r="U322" s="287" t="s">
        <v>3897</v>
      </c>
      <c r="V322" s="135" t="s">
        <v>5599</v>
      </c>
      <c r="W322" s="276" t="s">
        <v>3909</v>
      </c>
    </row>
    <row r="323" spans="1:23" s="272" customFormat="1" ht="14.5" customHeight="1" x14ac:dyDescent="0.3">
      <c r="A323" s="295" t="s">
        <v>5</v>
      </c>
      <c r="B323" s="276" t="s">
        <v>7900</v>
      </c>
      <c r="C323" s="277" t="s">
        <v>5600</v>
      </c>
      <c r="D323" s="288"/>
      <c r="E323" s="279"/>
      <c r="F323" s="289">
        <v>44565</v>
      </c>
      <c r="G323" s="135" t="s">
        <v>4520</v>
      </c>
      <c r="H323" s="135" t="s">
        <v>686</v>
      </c>
      <c r="I323" s="281" t="s">
        <v>8862</v>
      </c>
      <c r="J323" s="281" t="s">
        <v>645</v>
      </c>
      <c r="K323" s="281" t="s">
        <v>9002</v>
      </c>
      <c r="L323" s="135" t="s">
        <v>20</v>
      </c>
      <c r="M323" s="5" t="s">
        <v>4521</v>
      </c>
      <c r="N323" s="282"/>
      <c r="O323" s="283"/>
      <c r="P323" s="283"/>
      <c r="Q323" s="284"/>
      <c r="R323" s="285" t="s">
        <v>4490</v>
      </c>
      <c r="S323" s="284"/>
      <c r="T323" s="286" t="s">
        <v>609</v>
      </c>
      <c r="U323" s="287" t="s">
        <v>3897</v>
      </c>
      <c r="V323" s="135"/>
      <c r="W323" s="276" t="s">
        <v>5294</v>
      </c>
    </row>
    <row r="324" spans="1:23" s="272" customFormat="1" ht="14.5" customHeight="1" x14ac:dyDescent="0.3">
      <c r="A324" s="295" t="s">
        <v>3627</v>
      </c>
      <c r="B324" s="124">
        <v>4812248</v>
      </c>
      <c r="C324" s="277" t="s">
        <v>4844</v>
      </c>
      <c r="D324" s="288">
        <v>44567</v>
      </c>
      <c r="E324" s="279" t="s">
        <v>594</v>
      </c>
      <c r="F324" s="289">
        <v>44566</v>
      </c>
      <c r="G324" s="135" t="s">
        <v>4530</v>
      </c>
      <c r="H324" s="135" t="s">
        <v>686</v>
      </c>
      <c r="I324" s="281" t="s">
        <v>8862</v>
      </c>
      <c r="J324" s="281" t="s">
        <v>45</v>
      </c>
      <c r="K324" s="281" t="s">
        <v>9009</v>
      </c>
      <c r="L324" s="135" t="s">
        <v>20</v>
      </c>
      <c r="M324" s="5" t="s">
        <v>4531</v>
      </c>
      <c r="N324" s="282">
        <v>44578</v>
      </c>
      <c r="O324" s="283">
        <v>44576</v>
      </c>
      <c r="P324" s="283">
        <v>44576</v>
      </c>
      <c r="Q324" s="284">
        <v>44576</v>
      </c>
      <c r="R324" s="285" t="s">
        <v>4482</v>
      </c>
      <c r="S324" s="284"/>
      <c r="T324" s="286" t="s">
        <v>605</v>
      </c>
      <c r="U324" s="287" t="s">
        <v>3897</v>
      </c>
      <c r="V324" s="135" t="s">
        <v>3897</v>
      </c>
      <c r="W324" s="276" t="s">
        <v>5295</v>
      </c>
    </row>
    <row r="325" spans="1:23" s="272" customFormat="1" ht="14.5" customHeight="1" x14ac:dyDescent="0.3">
      <c r="A325" s="295" t="s">
        <v>1581</v>
      </c>
      <c r="B325" s="276" t="s">
        <v>630</v>
      </c>
      <c r="C325" s="277" t="s">
        <v>630</v>
      </c>
      <c r="D325" s="288">
        <v>44573</v>
      </c>
      <c r="E325" s="279" t="s">
        <v>630</v>
      </c>
      <c r="F325" s="289">
        <v>44566</v>
      </c>
      <c r="G325" s="135" t="s">
        <v>4526</v>
      </c>
      <c r="H325" s="135" t="s">
        <v>175</v>
      </c>
      <c r="I325" s="281" t="s">
        <v>8863</v>
      </c>
      <c r="J325" s="281" t="s">
        <v>45</v>
      </c>
      <c r="K325" s="281" t="s">
        <v>9009</v>
      </c>
      <c r="L325" s="135" t="s">
        <v>20</v>
      </c>
      <c r="M325" s="5" t="s">
        <v>4527</v>
      </c>
      <c r="N325" s="282" t="s">
        <v>1253</v>
      </c>
      <c r="O325" s="283" t="s">
        <v>1253</v>
      </c>
      <c r="P325" s="283" t="s">
        <v>1253</v>
      </c>
      <c r="Q325" s="284" t="s">
        <v>1253</v>
      </c>
      <c r="R325" s="285" t="s">
        <v>4482</v>
      </c>
      <c r="S325" s="280" t="s">
        <v>1253</v>
      </c>
      <c r="T325" s="286" t="s">
        <v>605</v>
      </c>
      <c r="U325" s="287" t="s">
        <v>3897</v>
      </c>
      <c r="V325" s="135"/>
      <c r="W325" s="276" t="s">
        <v>630</v>
      </c>
    </row>
    <row r="326" spans="1:23" s="272" customFormat="1" ht="14.5" customHeight="1" x14ac:dyDescent="0.3">
      <c r="A326" s="295" t="s">
        <v>3627</v>
      </c>
      <c r="B326" s="135">
        <v>4940026</v>
      </c>
      <c r="C326" s="277" t="s">
        <v>6570</v>
      </c>
      <c r="D326" s="288">
        <v>44604</v>
      </c>
      <c r="E326" s="279" t="s">
        <v>594</v>
      </c>
      <c r="F326" s="289">
        <v>44566</v>
      </c>
      <c r="G326" s="135" t="s">
        <v>4523</v>
      </c>
      <c r="H326" s="135" t="s">
        <v>82</v>
      </c>
      <c r="I326" s="281" t="s">
        <v>4644</v>
      </c>
      <c r="J326" s="281" t="s">
        <v>18</v>
      </c>
      <c r="K326" s="281" t="s">
        <v>9005</v>
      </c>
      <c r="L326" s="135" t="s">
        <v>11</v>
      </c>
      <c r="M326" s="5" t="s">
        <v>4524</v>
      </c>
      <c r="N326" s="282">
        <v>44611</v>
      </c>
      <c r="O326" s="283">
        <v>44606</v>
      </c>
      <c r="P326" s="283">
        <v>44607</v>
      </c>
      <c r="Q326" s="284">
        <v>44606</v>
      </c>
      <c r="R326" s="285" t="s">
        <v>4686</v>
      </c>
      <c r="S326" s="284"/>
      <c r="T326" s="286" t="s">
        <v>605</v>
      </c>
      <c r="U326" s="287" t="s">
        <v>3897</v>
      </c>
      <c r="V326" s="135" t="s">
        <v>3898</v>
      </c>
      <c r="W326" s="276" t="s">
        <v>5296</v>
      </c>
    </row>
    <row r="327" spans="1:23" s="272" customFormat="1" ht="14.5" customHeight="1" x14ac:dyDescent="0.3">
      <c r="A327" s="295" t="s">
        <v>3627</v>
      </c>
      <c r="B327" s="135">
        <v>4998468</v>
      </c>
      <c r="C327" s="277" t="s">
        <v>6571</v>
      </c>
      <c r="D327" s="288">
        <v>44637</v>
      </c>
      <c r="E327" s="279" t="s">
        <v>594</v>
      </c>
      <c r="F327" s="289">
        <v>44566</v>
      </c>
      <c r="G327" s="135" t="s">
        <v>4525</v>
      </c>
      <c r="H327" s="135" t="s">
        <v>3708</v>
      </c>
      <c r="I327" s="281" t="s">
        <v>2454</v>
      </c>
      <c r="J327" s="281" t="s">
        <v>18</v>
      </c>
      <c r="K327" s="281" t="s">
        <v>9005</v>
      </c>
      <c r="L327" s="194" t="s">
        <v>20</v>
      </c>
      <c r="M327" s="5" t="s">
        <v>4503</v>
      </c>
      <c r="N327" s="282">
        <v>44653</v>
      </c>
      <c r="O327" s="283">
        <v>44638</v>
      </c>
      <c r="P327" s="283">
        <v>44637</v>
      </c>
      <c r="Q327" s="284">
        <v>44648</v>
      </c>
      <c r="R327" s="285" t="s">
        <v>4685</v>
      </c>
      <c r="S327" s="284"/>
      <c r="T327" s="286" t="s">
        <v>605</v>
      </c>
      <c r="U327" s="287" t="s">
        <v>3897</v>
      </c>
      <c r="V327" s="135" t="s">
        <v>5568</v>
      </c>
      <c r="W327" s="276" t="s">
        <v>5297</v>
      </c>
    </row>
    <row r="328" spans="1:23" s="272" customFormat="1" ht="14.5" customHeight="1" x14ac:dyDescent="0.3">
      <c r="A328" s="295" t="s">
        <v>1581</v>
      </c>
      <c r="B328" s="276" t="s">
        <v>630</v>
      </c>
      <c r="C328" s="277" t="s">
        <v>630</v>
      </c>
      <c r="D328" s="288">
        <v>44660</v>
      </c>
      <c r="E328" s="279" t="s">
        <v>630</v>
      </c>
      <c r="F328" s="289">
        <v>44566</v>
      </c>
      <c r="G328" s="135" t="s">
        <v>4528</v>
      </c>
      <c r="H328" s="135" t="s">
        <v>250</v>
      </c>
      <c r="I328" s="281" t="s">
        <v>4644</v>
      </c>
      <c r="J328" s="281" t="s">
        <v>645</v>
      </c>
      <c r="K328" s="281" t="s">
        <v>9002</v>
      </c>
      <c r="L328" s="194" t="s">
        <v>4389</v>
      </c>
      <c r="M328" s="5" t="s">
        <v>4502</v>
      </c>
      <c r="N328" s="282" t="s">
        <v>1253</v>
      </c>
      <c r="O328" s="283" t="s">
        <v>1253</v>
      </c>
      <c r="P328" s="283" t="s">
        <v>1253</v>
      </c>
      <c r="Q328" s="284" t="s">
        <v>1253</v>
      </c>
      <c r="R328" s="285" t="s">
        <v>6444</v>
      </c>
      <c r="S328" s="280" t="s">
        <v>1253</v>
      </c>
      <c r="T328" s="286" t="s">
        <v>605</v>
      </c>
      <c r="U328" s="287" t="s">
        <v>3897</v>
      </c>
      <c r="V328" s="135"/>
      <c r="W328" s="276" t="s">
        <v>630</v>
      </c>
    </row>
    <row r="329" spans="1:23" s="272" customFormat="1" ht="14.5" customHeight="1" x14ac:dyDescent="0.3">
      <c r="A329" s="295" t="s">
        <v>3627</v>
      </c>
      <c r="B329" s="135">
        <v>4952377</v>
      </c>
      <c r="C329" s="277" t="s">
        <v>6572</v>
      </c>
      <c r="D329" s="288">
        <v>44600</v>
      </c>
      <c r="E329" s="279" t="s">
        <v>594</v>
      </c>
      <c r="F329" s="289">
        <v>44567</v>
      </c>
      <c r="G329" s="135" t="s">
        <v>4532</v>
      </c>
      <c r="H329" s="135" t="s">
        <v>32</v>
      </c>
      <c r="I329" s="281" t="s">
        <v>685</v>
      </c>
      <c r="J329" s="281" t="s">
        <v>45</v>
      </c>
      <c r="K329" s="281" t="s">
        <v>9009</v>
      </c>
      <c r="L329" s="135" t="s">
        <v>20</v>
      </c>
      <c r="M329" s="5" t="s">
        <v>4533</v>
      </c>
      <c r="N329" s="282">
        <v>44608</v>
      </c>
      <c r="O329" s="283">
        <v>44604</v>
      </c>
      <c r="P329" s="283">
        <v>44606</v>
      </c>
      <c r="Q329" s="284">
        <v>44606</v>
      </c>
      <c r="R329" s="285" t="s">
        <v>4482</v>
      </c>
      <c r="S329" s="284"/>
      <c r="T329" s="286" t="s">
        <v>605</v>
      </c>
      <c r="U329" s="287" t="s">
        <v>3897</v>
      </c>
      <c r="V329" s="135" t="s">
        <v>3898</v>
      </c>
      <c r="W329" s="276" t="s">
        <v>5298</v>
      </c>
    </row>
    <row r="330" spans="1:23" s="272" customFormat="1" ht="14.5" customHeight="1" x14ac:dyDescent="0.3">
      <c r="A330" s="295" t="s">
        <v>3627</v>
      </c>
      <c r="B330" s="124">
        <v>4901994</v>
      </c>
      <c r="C330" s="277" t="s">
        <v>4852</v>
      </c>
      <c r="D330" s="288">
        <v>44569</v>
      </c>
      <c r="E330" s="279" t="s">
        <v>594</v>
      </c>
      <c r="F330" s="289">
        <v>44567</v>
      </c>
      <c r="G330" s="135" t="s">
        <v>4534</v>
      </c>
      <c r="H330" s="135" t="s">
        <v>232</v>
      </c>
      <c r="I330" s="281" t="s">
        <v>8863</v>
      </c>
      <c r="J330" s="281" t="s">
        <v>18</v>
      </c>
      <c r="K330" s="281" t="s">
        <v>9005</v>
      </c>
      <c r="L330" s="135" t="s">
        <v>20</v>
      </c>
      <c r="M330" s="5" t="s">
        <v>4535</v>
      </c>
      <c r="N330" s="282">
        <v>44582</v>
      </c>
      <c r="O330" s="283">
        <v>44578</v>
      </c>
      <c r="P330" s="283">
        <v>44579</v>
      </c>
      <c r="Q330" s="284">
        <v>44579</v>
      </c>
      <c r="R330" s="285" t="s">
        <v>4686</v>
      </c>
      <c r="S330" s="284"/>
      <c r="T330" s="286" t="s">
        <v>605</v>
      </c>
      <c r="U330" s="287" t="s">
        <v>3897</v>
      </c>
      <c r="V330" s="135" t="s">
        <v>3897</v>
      </c>
      <c r="W330" s="276" t="s">
        <v>5299</v>
      </c>
    </row>
    <row r="331" spans="1:23" s="272" customFormat="1" ht="14.5" customHeight="1" x14ac:dyDescent="0.3">
      <c r="A331" s="295" t="s">
        <v>3627</v>
      </c>
      <c r="B331" s="124">
        <v>4904801</v>
      </c>
      <c r="C331" s="277" t="s">
        <v>4863</v>
      </c>
      <c r="D331" s="288">
        <v>44569</v>
      </c>
      <c r="E331" s="279" t="s">
        <v>594</v>
      </c>
      <c r="F331" s="289">
        <v>44567</v>
      </c>
      <c r="G331" s="135" t="s">
        <v>4540</v>
      </c>
      <c r="H331" s="135" t="s">
        <v>3367</v>
      </c>
      <c r="I331" s="281" t="s">
        <v>7086</v>
      </c>
      <c r="J331" s="281" t="s">
        <v>45</v>
      </c>
      <c r="K331" s="281" t="s">
        <v>9009</v>
      </c>
      <c r="L331" s="135" t="s">
        <v>20</v>
      </c>
      <c r="M331" s="5" t="s">
        <v>4541</v>
      </c>
      <c r="N331" s="282">
        <v>44586</v>
      </c>
      <c r="O331" s="283">
        <v>44578</v>
      </c>
      <c r="P331" s="283">
        <v>44578</v>
      </c>
      <c r="Q331" s="284">
        <v>44579</v>
      </c>
      <c r="R331" s="285" t="s">
        <v>4482</v>
      </c>
      <c r="S331" s="284"/>
      <c r="T331" s="286" t="s">
        <v>623</v>
      </c>
      <c r="U331" s="287" t="s">
        <v>3897</v>
      </c>
      <c r="V331" s="135" t="s">
        <v>3897</v>
      </c>
      <c r="W331" s="276" t="s">
        <v>5300</v>
      </c>
    </row>
    <row r="332" spans="1:23" s="272" customFormat="1" ht="14.5" customHeight="1" x14ac:dyDescent="0.3">
      <c r="A332" s="295" t="s">
        <v>3627</v>
      </c>
      <c r="B332" s="124">
        <v>4901995</v>
      </c>
      <c r="C332" s="277" t="s">
        <v>4876</v>
      </c>
      <c r="D332" s="288">
        <v>44580</v>
      </c>
      <c r="E332" s="279" t="s">
        <v>594</v>
      </c>
      <c r="F332" s="289">
        <v>44567</v>
      </c>
      <c r="G332" s="135" t="s">
        <v>4143</v>
      </c>
      <c r="H332" s="135" t="s">
        <v>137</v>
      </c>
      <c r="I332" s="281" t="s">
        <v>17</v>
      </c>
      <c r="J332" s="281" t="s">
        <v>18</v>
      </c>
      <c r="K332" s="281" t="s">
        <v>9005</v>
      </c>
      <c r="L332" s="135" t="s">
        <v>11</v>
      </c>
      <c r="M332" s="5" t="s">
        <v>4151</v>
      </c>
      <c r="N332" s="282">
        <v>44592</v>
      </c>
      <c r="O332" s="283">
        <v>44590</v>
      </c>
      <c r="P332" s="283">
        <v>44590</v>
      </c>
      <c r="Q332" s="284">
        <v>44590</v>
      </c>
      <c r="R332" s="285" t="s">
        <v>4686</v>
      </c>
      <c r="S332" s="284"/>
      <c r="T332" s="286" t="s">
        <v>609</v>
      </c>
      <c r="U332" s="287" t="s">
        <v>3897</v>
      </c>
      <c r="V332" s="135" t="s">
        <v>3897</v>
      </c>
      <c r="W332" s="276" t="s">
        <v>5190</v>
      </c>
    </row>
    <row r="333" spans="1:23" s="272" customFormat="1" ht="14.5" customHeight="1" x14ac:dyDescent="0.3">
      <c r="A333" s="295" t="s">
        <v>3627</v>
      </c>
      <c r="B333" s="124">
        <v>4914660</v>
      </c>
      <c r="C333" s="277" t="s">
        <v>6573</v>
      </c>
      <c r="D333" s="288">
        <v>44580</v>
      </c>
      <c r="E333" s="279" t="s">
        <v>594</v>
      </c>
      <c r="F333" s="289">
        <v>44567</v>
      </c>
      <c r="G333" s="135" t="s">
        <v>4542</v>
      </c>
      <c r="H333" s="135" t="s">
        <v>725</v>
      </c>
      <c r="I333" s="281" t="s">
        <v>2454</v>
      </c>
      <c r="J333" s="281" t="s">
        <v>160</v>
      </c>
      <c r="K333" s="281"/>
      <c r="L333" s="135" t="s">
        <v>20</v>
      </c>
      <c r="M333" s="5" t="s">
        <v>4543</v>
      </c>
      <c r="N333" s="282">
        <v>44596</v>
      </c>
      <c r="O333" s="283">
        <v>44582</v>
      </c>
      <c r="P333" s="283">
        <v>44586</v>
      </c>
      <c r="Q333" s="284">
        <v>44586</v>
      </c>
      <c r="R333" s="285" t="s">
        <v>4493</v>
      </c>
      <c r="S333" s="284"/>
      <c r="T333" s="286" t="s">
        <v>609</v>
      </c>
      <c r="U333" s="287" t="s">
        <v>3897</v>
      </c>
      <c r="V333" s="135" t="s">
        <v>3898</v>
      </c>
      <c r="W333" s="276" t="s">
        <v>5301</v>
      </c>
    </row>
    <row r="334" spans="1:23" s="272" customFormat="1" ht="14.5" customHeight="1" x14ac:dyDescent="0.3">
      <c r="A334" s="295" t="s">
        <v>3627</v>
      </c>
      <c r="B334" s="135">
        <v>4923441</v>
      </c>
      <c r="C334" s="277" t="s">
        <v>6574</v>
      </c>
      <c r="D334" s="288">
        <v>44582</v>
      </c>
      <c r="E334" s="279" t="s">
        <v>594</v>
      </c>
      <c r="F334" s="289">
        <v>44567</v>
      </c>
      <c r="G334" s="135" t="s">
        <v>4536</v>
      </c>
      <c r="H334" s="135" t="s">
        <v>137</v>
      </c>
      <c r="I334" s="281" t="s">
        <v>17</v>
      </c>
      <c r="J334" s="281" t="s">
        <v>38</v>
      </c>
      <c r="K334" s="281" t="s">
        <v>9001</v>
      </c>
      <c r="L334" s="135" t="s">
        <v>438</v>
      </c>
      <c r="M334" s="5" t="s">
        <v>4537</v>
      </c>
      <c r="N334" s="282">
        <v>44599</v>
      </c>
      <c r="O334" s="283">
        <v>44590</v>
      </c>
      <c r="P334" s="283">
        <v>44590</v>
      </c>
      <c r="Q334" s="284">
        <v>44590</v>
      </c>
      <c r="R334" s="285" t="s">
        <v>4489</v>
      </c>
      <c r="S334" s="284"/>
      <c r="T334" s="286" t="s">
        <v>605</v>
      </c>
      <c r="U334" s="287" t="s">
        <v>3897</v>
      </c>
      <c r="V334" s="135" t="s">
        <v>3898</v>
      </c>
      <c r="W334" s="276" t="s">
        <v>5302</v>
      </c>
    </row>
    <row r="335" spans="1:23" s="272" customFormat="1" ht="14.5" customHeight="1" x14ac:dyDescent="0.3">
      <c r="A335" s="295" t="s">
        <v>1581</v>
      </c>
      <c r="B335" s="276" t="s">
        <v>630</v>
      </c>
      <c r="C335" s="277" t="s">
        <v>630</v>
      </c>
      <c r="D335" s="288">
        <v>44655</v>
      </c>
      <c r="E335" s="279" t="s">
        <v>630</v>
      </c>
      <c r="F335" s="289">
        <v>44567</v>
      </c>
      <c r="G335" s="135" t="s">
        <v>4538</v>
      </c>
      <c r="H335" s="135" t="s">
        <v>137</v>
      </c>
      <c r="I335" s="281" t="s">
        <v>17</v>
      </c>
      <c r="J335" s="281" t="s">
        <v>632</v>
      </c>
      <c r="K335" s="281" t="s">
        <v>9006</v>
      </c>
      <c r="L335" s="135" t="s">
        <v>11</v>
      </c>
      <c r="M335" s="5" t="s">
        <v>4539</v>
      </c>
      <c r="N335" s="282" t="s">
        <v>1253</v>
      </c>
      <c r="O335" s="283" t="s">
        <v>1253</v>
      </c>
      <c r="P335" s="283" t="s">
        <v>1253</v>
      </c>
      <c r="Q335" s="284" t="s">
        <v>1253</v>
      </c>
      <c r="R335" s="285" t="s">
        <v>4487</v>
      </c>
      <c r="S335" s="280" t="s">
        <v>1253</v>
      </c>
      <c r="T335" s="286" t="s">
        <v>605</v>
      </c>
      <c r="U335" s="287" t="s">
        <v>3897</v>
      </c>
      <c r="V335" s="135"/>
      <c r="W335" s="276" t="s">
        <v>630</v>
      </c>
    </row>
    <row r="336" spans="1:23" s="272" customFormat="1" ht="14.5" customHeight="1" x14ac:dyDescent="0.3">
      <c r="A336" s="295" t="s">
        <v>3627</v>
      </c>
      <c r="B336" s="135">
        <v>5013151</v>
      </c>
      <c r="C336" s="277" t="s">
        <v>6575</v>
      </c>
      <c r="D336" s="288">
        <v>44639</v>
      </c>
      <c r="E336" s="279" t="s">
        <v>594</v>
      </c>
      <c r="F336" s="289">
        <v>44567</v>
      </c>
      <c r="G336" s="135" t="s">
        <v>4544</v>
      </c>
      <c r="H336" s="135" t="s">
        <v>725</v>
      </c>
      <c r="I336" s="281" t="s">
        <v>2454</v>
      </c>
      <c r="J336" s="281" t="s">
        <v>160</v>
      </c>
      <c r="K336" s="281"/>
      <c r="L336" s="135" t="s">
        <v>20</v>
      </c>
      <c r="M336" s="5" t="s">
        <v>4545</v>
      </c>
      <c r="N336" s="282">
        <v>44653</v>
      </c>
      <c r="O336" s="283">
        <v>44639</v>
      </c>
      <c r="P336" s="283">
        <v>44643</v>
      </c>
      <c r="Q336" s="284">
        <v>44647</v>
      </c>
      <c r="R336" s="285" t="s">
        <v>4493</v>
      </c>
      <c r="S336" s="284"/>
      <c r="T336" s="286" t="s">
        <v>609</v>
      </c>
      <c r="U336" s="287" t="s">
        <v>3897</v>
      </c>
      <c r="V336" s="135" t="s">
        <v>5568</v>
      </c>
      <c r="W336" s="276" t="s">
        <v>5303</v>
      </c>
    </row>
    <row r="337" spans="1:23" s="272" customFormat="1" ht="14.5" customHeight="1" x14ac:dyDescent="0.3">
      <c r="A337" s="295" t="s">
        <v>3627</v>
      </c>
      <c r="B337" s="124">
        <v>4950518</v>
      </c>
      <c r="C337" s="277" t="s">
        <v>6576</v>
      </c>
      <c r="D337" s="288">
        <v>44608</v>
      </c>
      <c r="E337" s="279" t="s">
        <v>594</v>
      </c>
      <c r="F337" s="289">
        <v>44567</v>
      </c>
      <c r="G337" s="135" t="s">
        <v>4546</v>
      </c>
      <c r="H337" s="135" t="s">
        <v>725</v>
      </c>
      <c r="I337" s="281" t="s">
        <v>2454</v>
      </c>
      <c r="J337" s="281" t="s">
        <v>160</v>
      </c>
      <c r="K337" s="281"/>
      <c r="L337" s="135" t="s">
        <v>20</v>
      </c>
      <c r="M337" s="5" t="s">
        <v>4547</v>
      </c>
      <c r="N337" s="282">
        <v>44645</v>
      </c>
      <c r="O337" s="283">
        <v>44604</v>
      </c>
      <c r="P337" s="283">
        <v>44614</v>
      </c>
      <c r="Q337" s="284">
        <v>44620</v>
      </c>
      <c r="R337" s="285" t="s">
        <v>4493</v>
      </c>
      <c r="S337" s="284"/>
      <c r="T337" s="286" t="s">
        <v>609</v>
      </c>
      <c r="U337" s="287" t="s">
        <v>3897</v>
      </c>
      <c r="V337" s="287" t="s">
        <v>3899</v>
      </c>
      <c r="W337" s="276" t="s">
        <v>5304</v>
      </c>
    </row>
    <row r="338" spans="1:23" s="272" customFormat="1" ht="14.5" customHeight="1" x14ac:dyDescent="0.3">
      <c r="A338" s="295" t="s">
        <v>3627</v>
      </c>
      <c r="B338" s="124">
        <v>4903566</v>
      </c>
      <c r="C338" s="277" t="s">
        <v>4868</v>
      </c>
      <c r="D338" s="288">
        <v>44569</v>
      </c>
      <c r="E338" s="279" t="s">
        <v>594</v>
      </c>
      <c r="F338" s="289">
        <v>44568</v>
      </c>
      <c r="G338" s="194" t="s">
        <v>7901</v>
      </c>
      <c r="H338" s="135" t="s">
        <v>50</v>
      </c>
      <c r="I338" s="281" t="s">
        <v>17</v>
      </c>
      <c r="J338" s="281" t="s">
        <v>2943</v>
      </c>
      <c r="K338" s="281" t="s">
        <v>9012</v>
      </c>
      <c r="L338" s="135" t="s">
        <v>20</v>
      </c>
      <c r="M338" s="5" t="s">
        <v>4548</v>
      </c>
      <c r="N338" s="282">
        <v>44588</v>
      </c>
      <c r="O338" s="283">
        <v>44582</v>
      </c>
      <c r="P338" s="283">
        <v>44581</v>
      </c>
      <c r="Q338" s="284">
        <v>44582</v>
      </c>
      <c r="R338" s="285" t="s">
        <v>6447</v>
      </c>
      <c r="S338" s="284"/>
      <c r="T338" s="286" t="s">
        <v>605</v>
      </c>
      <c r="U338" s="287" t="s">
        <v>3897</v>
      </c>
      <c r="V338" s="135" t="s">
        <v>3897</v>
      </c>
      <c r="W338" s="276" t="s">
        <v>5305</v>
      </c>
    </row>
    <row r="339" spans="1:23" s="272" customFormat="1" ht="14.5" customHeight="1" x14ac:dyDescent="0.3">
      <c r="A339" s="295" t="s">
        <v>1581</v>
      </c>
      <c r="B339" s="276" t="s">
        <v>630</v>
      </c>
      <c r="C339" s="277" t="s">
        <v>630</v>
      </c>
      <c r="D339" s="288">
        <v>44585</v>
      </c>
      <c r="E339" s="279" t="s">
        <v>630</v>
      </c>
      <c r="F339" s="289">
        <v>44568</v>
      </c>
      <c r="G339" s="135" t="s">
        <v>8190</v>
      </c>
      <c r="H339" s="135" t="s">
        <v>64</v>
      </c>
      <c r="I339" s="281" t="s">
        <v>4644</v>
      </c>
      <c r="J339" s="281" t="s">
        <v>45</v>
      </c>
      <c r="K339" s="281" t="s">
        <v>9009</v>
      </c>
      <c r="L339" s="135" t="s">
        <v>20</v>
      </c>
      <c r="M339" s="5" t="s">
        <v>4553</v>
      </c>
      <c r="N339" s="282" t="s">
        <v>1253</v>
      </c>
      <c r="O339" s="283" t="s">
        <v>1253</v>
      </c>
      <c r="P339" s="283" t="s">
        <v>1253</v>
      </c>
      <c r="Q339" s="284" t="s">
        <v>1253</v>
      </c>
      <c r="R339" s="285" t="s">
        <v>4495</v>
      </c>
      <c r="S339" s="280" t="s">
        <v>1253</v>
      </c>
      <c r="T339" s="286" t="s">
        <v>605</v>
      </c>
      <c r="U339" s="287" t="s">
        <v>3897</v>
      </c>
      <c r="V339" s="135"/>
      <c r="W339" s="276" t="s">
        <v>630</v>
      </c>
    </row>
    <row r="340" spans="1:23" s="272" customFormat="1" ht="14.5" customHeight="1" x14ac:dyDescent="0.3">
      <c r="A340" s="295" t="s">
        <v>3627</v>
      </c>
      <c r="B340" s="135">
        <v>5026254</v>
      </c>
      <c r="C340" s="277" t="s">
        <v>6577</v>
      </c>
      <c r="D340" s="288">
        <v>44646</v>
      </c>
      <c r="E340" s="279" t="s">
        <v>594</v>
      </c>
      <c r="F340" s="289">
        <v>44568</v>
      </c>
      <c r="G340" s="135" t="s">
        <v>4551</v>
      </c>
      <c r="H340" s="135" t="s">
        <v>25</v>
      </c>
      <c r="I340" s="281" t="s">
        <v>17</v>
      </c>
      <c r="J340" s="281" t="s">
        <v>38</v>
      </c>
      <c r="K340" s="281" t="s">
        <v>9001</v>
      </c>
      <c r="L340" s="135" t="s">
        <v>40</v>
      </c>
      <c r="M340" s="5" t="s">
        <v>4552</v>
      </c>
      <c r="N340" s="282">
        <v>44659</v>
      </c>
      <c r="O340" s="283">
        <v>44655</v>
      </c>
      <c r="P340" s="283">
        <v>44655</v>
      </c>
      <c r="Q340" s="284">
        <v>44655</v>
      </c>
      <c r="R340" s="285" t="s">
        <v>4489</v>
      </c>
      <c r="S340" s="284"/>
      <c r="T340" s="286" t="s">
        <v>623</v>
      </c>
      <c r="U340" s="287" t="s">
        <v>3897</v>
      </c>
      <c r="V340" s="135" t="s">
        <v>5568</v>
      </c>
      <c r="W340" s="276" t="s">
        <v>5306</v>
      </c>
    </row>
    <row r="341" spans="1:23" s="272" customFormat="1" ht="14.5" customHeight="1" x14ac:dyDescent="0.3">
      <c r="A341" s="295" t="s">
        <v>3627</v>
      </c>
      <c r="B341" s="292">
        <v>4890727</v>
      </c>
      <c r="C341" s="277" t="s">
        <v>4870</v>
      </c>
      <c r="D341" s="288">
        <v>44574</v>
      </c>
      <c r="E341" s="279" t="s">
        <v>594</v>
      </c>
      <c r="F341" s="289">
        <v>44569</v>
      </c>
      <c r="G341" s="135" t="s">
        <v>4554</v>
      </c>
      <c r="H341" s="135" t="s">
        <v>32</v>
      </c>
      <c r="I341" s="281" t="s">
        <v>685</v>
      </c>
      <c r="J341" s="281" t="s">
        <v>18</v>
      </c>
      <c r="K341" s="281" t="s">
        <v>9005</v>
      </c>
      <c r="L341" s="135" t="s">
        <v>11</v>
      </c>
      <c r="M341" s="5" t="s">
        <v>4505</v>
      </c>
      <c r="N341" s="282">
        <v>44588</v>
      </c>
      <c r="O341" s="283">
        <v>44582</v>
      </c>
      <c r="P341" s="283">
        <v>44585</v>
      </c>
      <c r="Q341" s="284">
        <v>44586</v>
      </c>
      <c r="R341" s="285" t="s">
        <v>4686</v>
      </c>
      <c r="S341" s="284"/>
      <c r="T341" s="286" t="s">
        <v>605</v>
      </c>
      <c r="U341" s="287" t="s">
        <v>3897</v>
      </c>
      <c r="V341" s="135" t="s">
        <v>3897</v>
      </c>
      <c r="W341" s="276" t="s">
        <v>5307</v>
      </c>
    </row>
    <row r="342" spans="1:23" s="272" customFormat="1" ht="14.5" customHeight="1" x14ac:dyDescent="0.3">
      <c r="A342" s="295" t="s">
        <v>1581</v>
      </c>
      <c r="B342" s="276" t="s">
        <v>630</v>
      </c>
      <c r="C342" s="277" t="s">
        <v>630</v>
      </c>
      <c r="D342" s="288">
        <v>44583</v>
      </c>
      <c r="E342" s="279" t="s">
        <v>630</v>
      </c>
      <c r="F342" s="289">
        <v>44569</v>
      </c>
      <c r="G342" s="135" t="s">
        <v>4562</v>
      </c>
      <c r="H342" s="135" t="s">
        <v>687</v>
      </c>
      <c r="I342" s="281" t="s">
        <v>7086</v>
      </c>
      <c r="J342" s="281" t="s">
        <v>632</v>
      </c>
      <c r="K342" s="281" t="s">
        <v>9006</v>
      </c>
      <c r="L342" s="135" t="s">
        <v>20</v>
      </c>
      <c r="M342" s="5" t="s">
        <v>4563</v>
      </c>
      <c r="N342" s="282" t="s">
        <v>1253</v>
      </c>
      <c r="O342" s="283" t="s">
        <v>1253</v>
      </c>
      <c r="P342" s="283" t="s">
        <v>1253</v>
      </c>
      <c r="Q342" s="284" t="s">
        <v>1253</v>
      </c>
      <c r="R342" s="285" t="s">
        <v>4484</v>
      </c>
      <c r="S342" s="280" t="s">
        <v>1253</v>
      </c>
      <c r="T342" s="286" t="s">
        <v>605</v>
      </c>
      <c r="U342" s="287" t="s">
        <v>3897</v>
      </c>
      <c r="V342" s="135"/>
      <c r="W342" s="276" t="s">
        <v>630</v>
      </c>
    </row>
    <row r="343" spans="1:23" s="272" customFormat="1" ht="14.5" customHeight="1" x14ac:dyDescent="0.3">
      <c r="A343" s="295" t="s">
        <v>3627</v>
      </c>
      <c r="B343" s="135">
        <v>5020582</v>
      </c>
      <c r="C343" s="277" t="s">
        <v>6578</v>
      </c>
      <c r="D343" s="288">
        <v>44652</v>
      </c>
      <c r="E343" s="279" t="s">
        <v>594</v>
      </c>
      <c r="F343" s="289">
        <v>44569</v>
      </c>
      <c r="G343" s="135" t="s">
        <v>4559</v>
      </c>
      <c r="H343" s="135" t="s">
        <v>137</v>
      </c>
      <c r="I343" s="281" t="s">
        <v>17</v>
      </c>
      <c r="J343" s="281" t="s">
        <v>626</v>
      </c>
      <c r="K343" s="281" t="s">
        <v>9003</v>
      </c>
      <c r="L343" s="135" t="s">
        <v>52</v>
      </c>
      <c r="M343" s="5" t="s">
        <v>4560</v>
      </c>
      <c r="N343" s="282">
        <v>44658</v>
      </c>
      <c r="O343" s="283">
        <v>44652</v>
      </c>
      <c r="P343" s="283">
        <v>44659</v>
      </c>
      <c r="Q343" s="284">
        <v>44657</v>
      </c>
      <c r="R343" s="285" t="s">
        <v>6464</v>
      </c>
      <c r="S343" s="284"/>
      <c r="T343" s="286" t="s">
        <v>623</v>
      </c>
      <c r="U343" s="287" t="s">
        <v>3897</v>
      </c>
      <c r="V343" s="135" t="s">
        <v>5568</v>
      </c>
      <c r="W343" s="276" t="s">
        <v>5308</v>
      </c>
    </row>
    <row r="344" spans="1:23" s="272" customFormat="1" ht="14.5" customHeight="1" x14ac:dyDescent="0.3">
      <c r="A344" s="295" t="s">
        <v>1581</v>
      </c>
      <c r="B344" s="276" t="s">
        <v>630</v>
      </c>
      <c r="C344" s="277" t="s">
        <v>630</v>
      </c>
      <c r="D344" s="288">
        <v>44695</v>
      </c>
      <c r="E344" s="279" t="s">
        <v>630</v>
      </c>
      <c r="F344" s="289">
        <v>44569</v>
      </c>
      <c r="G344" s="135" t="s">
        <v>4561</v>
      </c>
      <c r="H344" s="135" t="s">
        <v>4126</v>
      </c>
      <c r="I344" s="281" t="s">
        <v>8538</v>
      </c>
      <c r="J344" s="281" t="s">
        <v>645</v>
      </c>
      <c r="K344" s="281" t="s">
        <v>9002</v>
      </c>
      <c r="L344" s="194" t="s">
        <v>4389</v>
      </c>
      <c r="M344" s="5" t="s">
        <v>4549</v>
      </c>
      <c r="N344" s="282" t="s">
        <v>1253</v>
      </c>
      <c r="O344" s="283" t="s">
        <v>1253</v>
      </c>
      <c r="P344" s="283" t="s">
        <v>1253</v>
      </c>
      <c r="Q344" s="284" t="s">
        <v>1253</v>
      </c>
      <c r="R344" s="285" t="s">
        <v>4490</v>
      </c>
      <c r="S344" s="280" t="s">
        <v>1253</v>
      </c>
      <c r="T344" s="286" t="s">
        <v>623</v>
      </c>
      <c r="U344" s="287" t="s">
        <v>3897</v>
      </c>
      <c r="V344" s="135"/>
      <c r="W344" s="276" t="s">
        <v>630</v>
      </c>
    </row>
    <row r="345" spans="1:23" s="272" customFormat="1" ht="14.5" customHeight="1" x14ac:dyDescent="0.3">
      <c r="A345" s="295" t="s">
        <v>1581</v>
      </c>
      <c r="B345" s="276" t="s">
        <v>630</v>
      </c>
      <c r="C345" s="277" t="s">
        <v>630</v>
      </c>
      <c r="D345" s="288">
        <v>44625</v>
      </c>
      <c r="E345" s="279" t="s">
        <v>630</v>
      </c>
      <c r="F345" s="289">
        <v>44569</v>
      </c>
      <c r="G345" s="135" t="s">
        <v>4454</v>
      </c>
      <c r="H345" s="135" t="s">
        <v>50</v>
      </c>
      <c r="I345" s="281" t="s">
        <v>17</v>
      </c>
      <c r="J345" s="281" t="s">
        <v>626</v>
      </c>
      <c r="K345" s="281" t="s">
        <v>9003</v>
      </c>
      <c r="L345" s="135" t="s">
        <v>52</v>
      </c>
      <c r="M345" s="5" t="s">
        <v>4557</v>
      </c>
      <c r="N345" s="282" t="s">
        <v>1253</v>
      </c>
      <c r="O345" s="283" t="s">
        <v>1253</v>
      </c>
      <c r="P345" s="283" t="s">
        <v>1253</v>
      </c>
      <c r="Q345" s="284" t="s">
        <v>1253</v>
      </c>
      <c r="R345" s="285" t="s">
        <v>6464</v>
      </c>
      <c r="S345" s="280" t="s">
        <v>1253</v>
      </c>
      <c r="T345" s="286" t="s">
        <v>623</v>
      </c>
      <c r="U345" s="287" t="s">
        <v>3897</v>
      </c>
      <c r="V345" s="135"/>
      <c r="W345" s="276" t="s">
        <v>630</v>
      </c>
    </row>
    <row r="346" spans="1:23" s="272" customFormat="1" ht="14.5" customHeight="1" x14ac:dyDescent="0.3">
      <c r="A346" s="295" t="s">
        <v>3627</v>
      </c>
      <c r="B346" s="276">
        <v>5145606</v>
      </c>
      <c r="C346" s="277" t="s">
        <v>7030</v>
      </c>
      <c r="D346" s="288">
        <v>44728</v>
      </c>
      <c r="E346" s="279" t="s">
        <v>594</v>
      </c>
      <c r="F346" s="289">
        <v>44569</v>
      </c>
      <c r="G346" s="135" t="s">
        <v>4564</v>
      </c>
      <c r="H346" s="135" t="s">
        <v>92</v>
      </c>
      <c r="I346" s="281" t="s">
        <v>2454</v>
      </c>
      <c r="J346" s="281" t="s">
        <v>626</v>
      </c>
      <c r="K346" s="281" t="s">
        <v>9003</v>
      </c>
      <c r="L346" s="135" t="s">
        <v>52</v>
      </c>
      <c r="M346" s="5" t="s">
        <v>4565</v>
      </c>
      <c r="N346" s="282">
        <v>44742</v>
      </c>
      <c r="O346" s="283">
        <v>44732</v>
      </c>
      <c r="P346" s="283">
        <v>44728</v>
      </c>
      <c r="Q346" s="284">
        <v>44732</v>
      </c>
      <c r="R346" s="285" t="s">
        <v>4687</v>
      </c>
      <c r="S346" s="284"/>
      <c r="T346" s="286" t="s">
        <v>605</v>
      </c>
      <c r="U346" s="287" t="s">
        <v>3897</v>
      </c>
      <c r="V346" s="135" t="s">
        <v>3901</v>
      </c>
      <c r="W346" s="276" t="s">
        <v>5309</v>
      </c>
    </row>
    <row r="347" spans="1:23" s="272" customFormat="1" ht="14.5" customHeight="1" x14ac:dyDescent="0.3">
      <c r="A347" s="295" t="s">
        <v>3627</v>
      </c>
      <c r="B347" s="124">
        <v>5146228</v>
      </c>
      <c r="C347" s="277" t="s">
        <v>7031</v>
      </c>
      <c r="D347" s="288">
        <v>44727</v>
      </c>
      <c r="E347" s="279" t="s">
        <v>594</v>
      </c>
      <c r="F347" s="289">
        <v>44569</v>
      </c>
      <c r="G347" s="135" t="s">
        <v>4566</v>
      </c>
      <c r="H347" s="135" t="s">
        <v>16</v>
      </c>
      <c r="I347" s="281" t="s">
        <v>7086</v>
      </c>
      <c r="J347" s="281" t="s">
        <v>645</v>
      </c>
      <c r="K347" s="281" t="s">
        <v>9002</v>
      </c>
      <c r="L347" s="135" t="s">
        <v>27</v>
      </c>
      <c r="M347" s="5" t="s">
        <v>4567</v>
      </c>
      <c r="N347" s="282">
        <v>44742</v>
      </c>
      <c r="O347" s="283">
        <v>44730</v>
      </c>
      <c r="P347" s="283">
        <v>44727</v>
      </c>
      <c r="Q347" s="284">
        <v>44730</v>
      </c>
      <c r="R347" s="285" t="s">
        <v>4490</v>
      </c>
      <c r="S347" s="284"/>
      <c r="T347" s="286" t="s">
        <v>623</v>
      </c>
      <c r="U347" s="287" t="s">
        <v>3897</v>
      </c>
      <c r="V347" s="135" t="s">
        <v>3901</v>
      </c>
      <c r="W347" s="276" t="s">
        <v>5310</v>
      </c>
    </row>
    <row r="348" spans="1:23" s="272" customFormat="1" ht="14.5" customHeight="1" x14ac:dyDescent="0.3">
      <c r="A348" s="295" t="s">
        <v>1581</v>
      </c>
      <c r="B348" s="276" t="s">
        <v>630</v>
      </c>
      <c r="C348" s="277" t="s">
        <v>630</v>
      </c>
      <c r="D348" s="296">
        <v>44744</v>
      </c>
      <c r="E348" s="279" t="s">
        <v>630</v>
      </c>
      <c r="F348" s="289">
        <v>44569</v>
      </c>
      <c r="G348" s="135" t="s">
        <v>4568</v>
      </c>
      <c r="H348" s="135" t="s">
        <v>16</v>
      </c>
      <c r="I348" s="281" t="s">
        <v>7086</v>
      </c>
      <c r="J348" s="281" t="s">
        <v>632</v>
      </c>
      <c r="K348" s="281" t="s">
        <v>9006</v>
      </c>
      <c r="L348" s="135" t="s">
        <v>11</v>
      </c>
      <c r="M348" s="5" t="s">
        <v>4569</v>
      </c>
      <c r="N348" s="282" t="s">
        <v>1253</v>
      </c>
      <c r="O348" s="283" t="s">
        <v>1253</v>
      </c>
      <c r="P348" s="283" t="s">
        <v>1253</v>
      </c>
      <c r="Q348" s="284" t="s">
        <v>1253</v>
      </c>
      <c r="R348" s="285" t="s">
        <v>4484</v>
      </c>
      <c r="S348" s="280" t="s">
        <v>1253</v>
      </c>
      <c r="T348" s="286" t="s">
        <v>623</v>
      </c>
      <c r="U348" s="287" t="s">
        <v>3897</v>
      </c>
      <c r="V348" s="135"/>
      <c r="W348" s="276" t="s">
        <v>630</v>
      </c>
    </row>
    <row r="349" spans="1:23" s="272" customFormat="1" ht="14.5" customHeight="1" x14ac:dyDescent="0.3">
      <c r="A349" s="295" t="s">
        <v>3627</v>
      </c>
      <c r="B349" s="135">
        <v>4929800</v>
      </c>
      <c r="C349" s="277" t="s">
        <v>6579</v>
      </c>
      <c r="D349" s="288">
        <v>44586</v>
      </c>
      <c r="E349" s="279" t="s">
        <v>594</v>
      </c>
      <c r="F349" s="289">
        <v>44571</v>
      </c>
      <c r="G349" s="135" t="s">
        <v>4570</v>
      </c>
      <c r="H349" s="135" t="s">
        <v>175</v>
      </c>
      <c r="I349" s="281" t="s">
        <v>8863</v>
      </c>
      <c r="J349" s="281" t="s">
        <v>632</v>
      </c>
      <c r="K349" s="281" t="s">
        <v>9006</v>
      </c>
      <c r="L349" s="135" t="s">
        <v>40</v>
      </c>
      <c r="M349" s="5" t="s">
        <v>4571</v>
      </c>
      <c r="N349" s="282">
        <v>44602</v>
      </c>
      <c r="O349" s="283">
        <v>44599</v>
      </c>
      <c r="P349" s="283">
        <v>44600</v>
      </c>
      <c r="Q349" s="284">
        <v>44600</v>
      </c>
      <c r="R349" s="285" t="s">
        <v>4487</v>
      </c>
      <c r="S349" s="284"/>
      <c r="T349" s="286" t="s">
        <v>609</v>
      </c>
      <c r="U349" s="287" t="s">
        <v>3897</v>
      </c>
      <c r="V349" s="135" t="s">
        <v>3898</v>
      </c>
      <c r="W349" s="276" t="s">
        <v>5311</v>
      </c>
    </row>
    <row r="350" spans="1:23" s="272" customFormat="1" ht="14.5" customHeight="1" x14ac:dyDescent="0.3">
      <c r="A350" s="295" t="s">
        <v>3627</v>
      </c>
      <c r="B350" s="135">
        <v>4929672</v>
      </c>
      <c r="C350" s="277" t="s">
        <v>6580</v>
      </c>
      <c r="D350" s="288">
        <v>44586</v>
      </c>
      <c r="E350" s="279" t="s">
        <v>594</v>
      </c>
      <c r="F350" s="289">
        <v>44571</v>
      </c>
      <c r="G350" s="135" t="s">
        <v>4578</v>
      </c>
      <c r="H350" s="135" t="s">
        <v>92</v>
      </c>
      <c r="I350" s="281" t="s">
        <v>2454</v>
      </c>
      <c r="J350" s="281" t="s">
        <v>38</v>
      </c>
      <c r="K350" s="281" t="s">
        <v>9001</v>
      </c>
      <c r="L350" s="135" t="s">
        <v>40</v>
      </c>
      <c r="M350" s="5" t="s">
        <v>4579</v>
      </c>
      <c r="N350" s="282">
        <v>44615</v>
      </c>
      <c r="O350" s="283">
        <v>44599</v>
      </c>
      <c r="P350" s="283">
        <v>44608</v>
      </c>
      <c r="Q350" s="284">
        <v>44608</v>
      </c>
      <c r="R350" s="285" t="s">
        <v>4489</v>
      </c>
      <c r="S350" s="284"/>
      <c r="T350" s="286" t="s">
        <v>605</v>
      </c>
      <c r="U350" s="287" t="s">
        <v>3897</v>
      </c>
      <c r="V350" s="135" t="s">
        <v>3898</v>
      </c>
      <c r="W350" s="276" t="s">
        <v>5312</v>
      </c>
    </row>
    <row r="351" spans="1:23" s="272" customFormat="1" ht="14.5" customHeight="1" x14ac:dyDescent="0.3">
      <c r="A351" s="295" t="s">
        <v>3627</v>
      </c>
      <c r="B351" s="124">
        <v>4903569</v>
      </c>
      <c r="C351" s="277" t="s">
        <v>4851</v>
      </c>
      <c r="D351" s="288">
        <v>44571</v>
      </c>
      <c r="E351" s="279" t="s">
        <v>594</v>
      </c>
      <c r="F351" s="289">
        <v>44571</v>
      </c>
      <c r="G351" s="135" t="s">
        <v>4575</v>
      </c>
      <c r="H351" s="135" t="s">
        <v>57</v>
      </c>
      <c r="I351" s="281" t="s">
        <v>8538</v>
      </c>
      <c r="J351" s="281" t="s">
        <v>2943</v>
      </c>
      <c r="K351" s="281" t="s">
        <v>9012</v>
      </c>
      <c r="L351" s="135" t="s">
        <v>20</v>
      </c>
      <c r="M351" s="5" t="s">
        <v>4576</v>
      </c>
      <c r="N351" s="282">
        <v>44582</v>
      </c>
      <c r="O351" s="283">
        <v>44578</v>
      </c>
      <c r="P351" s="283">
        <v>44578</v>
      </c>
      <c r="Q351" s="284">
        <v>44578</v>
      </c>
      <c r="R351" s="285" t="s">
        <v>6518</v>
      </c>
      <c r="S351" s="284"/>
      <c r="T351" s="286" t="s">
        <v>605</v>
      </c>
      <c r="U351" s="287" t="s">
        <v>3897</v>
      </c>
      <c r="V351" s="135" t="s">
        <v>3897</v>
      </c>
      <c r="W351" s="276" t="s">
        <v>5313</v>
      </c>
    </row>
    <row r="352" spans="1:23" s="272" customFormat="1" ht="14.5" customHeight="1" x14ac:dyDescent="0.3">
      <c r="A352" s="295" t="s">
        <v>3627</v>
      </c>
      <c r="B352" s="124">
        <v>4859832</v>
      </c>
      <c r="C352" s="277" t="s">
        <v>4865</v>
      </c>
      <c r="D352" s="288">
        <v>44571</v>
      </c>
      <c r="E352" s="279" t="s">
        <v>594</v>
      </c>
      <c r="F352" s="289">
        <v>44571</v>
      </c>
      <c r="G352" s="135" t="s">
        <v>4573</v>
      </c>
      <c r="H352" s="135" t="s">
        <v>250</v>
      </c>
      <c r="I352" s="281" t="s">
        <v>4644</v>
      </c>
      <c r="J352" s="281" t="s">
        <v>18</v>
      </c>
      <c r="K352" s="281" t="s">
        <v>9005</v>
      </c>
      <c r="L352" s="135" t="s">
        <v>20</v>
      </c>
      <c r="M352" s="5" t="s">
        <v>4574</v>
      </c>
      <c r="N352" s="282">
        <v>44586</v>
      </c>
      <c r="O352" s="283">
        <v>44582</v>
      </c>
      <c r="P352" s="283">
        <v>44581</v>
      </c>
      <c r="Q352" s="284">
        <v>44585</v>
      </c>
      <c r="R352" s="285" t="s">
        <v>4686</v>
      </c>
      <c r="S352" s="284"/>
      <c r="T352" s="286" t="s">
        <v>605</v>
      </c>
      <c r="U352" s="287" t="s">
        <v>3897</v>
      </c>
      <c r="V352" s="135" t="s">
        <v>3897</v>
      </c>
      <c r="W352" s="276" t="s">
        <v>5314</v>
      </c>
    </row>
    <row r="353" spans="1:23" s="272" customFormat="1" ht="14.5" customHeight="1" x14ac:dyDescent="0.3">
      <c r="A353" s="295" t="s">
        <v>1581</v>
      </c>
      <c r="B353" s="276" t="s">
        <v>630</v>
      </c>
      <c r="C353" s="277" t="s">
        <v>630</v>
      </c>
      <c r="D353" s="288">
        <v>44686</v>
      </c>
      <c r="E353" s="279" t="s">
        <v>630</v>
      </c>
      <c r="F353" s="289">
        <v>44571</v>
      </c>
      <c r="G353" s="135" t="s">
        <v>4572</v>
      </c>
      <c r="H353" s="135" t="s">
        <v>250</v>
      </c>
      <c r="I353" s="281" t="s">
        <v>4644</v>
      </c>
      <c r="J353" s="281" t="s">
        <v>645</v>
      </c>
      <c r="K353" s="281" t="s">
        <v>9002</v>
      </c>
      <c r="L353" s="135" t="s">
        <v>20</v>
      </c>
      <c r="M353" s="5" t="s">
        <v>4556</v>
      </c>
      <c r="N353" s="282" t="s">
        <v>1253</v>
      </c>
      <c r="O353" s="283" t="s">
        <v>1253</v>
      </c>
      <c r="P353" s="283" t="s">
        <v>1253</v>
      </c>
      <c r="Q353" s="284" t="s">
        <v>1253</v>
      </c>
      <c r="R353" s="285" t="s">
        <v>4490</v>
      </c>
      <c r="S353" s="280" t="s">
        <v>1253</v>
      </c>
      <c r="T353" s="286" t="s">
        <v>623</v>
      </c>
      <c r="U353" s="287" t="s">
        <v>3897</v>
      </c>
      <c r="V353" s="135"/>
      <c r="W353" s="276" t="s">
        <v>630</v>
      </c>
    </row>
    <row r="354" spans="1:23" s="272" customFormat="1" ht="14.5" customHeight="1" x14ac:dyDescent="0.3">
      <c r="A354" s="295" t="s">
        <v>3627</v>
      </c>
      <c r="B354" s="135">
        <v>4961880</v>
      </c>
      <c r="C354" s="277" t="s">
        <v>6581</v>
      </c>
      <c r="D354" s="288">
        <v>44606</v>
      </c>
      <c r="E354" s="279" t="s">
        <v>594</v>
      </c>
      <c r="F354" s="289">
        <v>44571</v>
      </c>
      <c r="G354" s="135" t="s">
        <v>4577</v>
      </c>
      <c r="H354" s="135" t="s">
        <v>37</v>
      </c>
      <c r="I354" s="281" t="s">
        <v>685</v>
      </c>
      <c r="J354" s="281" t="s">
        <v>18</v>
      </c>
      <c r="K354" s="281" t="s">
        <v>9005</v>
      </c>
      <c r="L354" s="135" t="s">
        <v>20</v>
      </c>
      <c r="M354" s="5" t="s">
        <v>4504</v>
      </c>
      <c r="N354" s="282">
        <v>44621</v>
      </c>
      <c r="O354" s="283">
        <v>44616</v>
      </c>
      <c r="P354" s="283">
        <v>44614</v>
      </c>
      <c r="Q354" s="284">
        <v>44617</v>
      </c>
      <c r="R354" s="285" t="s">
        <v>4686</v>
      </c>
      <c r="S354" s="284"/>
      <c r="T354" s="286" t="s">
        <v>605</v>
      </c>
      <c r="U354" s="287" t="s">
        <v>3897</v>
      </c>
      <c r="V354" s="287" t="s">
        <v>3899</v>
      </c>
      <c r="W354" s="276" t="s">
        <v>5315</v>
      </c>
    </row>
    <row r="355" spans="1:23" s="272" customFormat="1" ht="14.5" customHeight="1" x14ac:dyDescent="0.3">
      <c r="A355" s="295" t="s">
        <v>3627</v>
      </c>
      <c r="B355" s="277">
        <v>4948348</v>
      </c>
      <c r="C355" s="277" t="s">
        <v>6582</v>
      </c>
      <c r="D355" s="288">
        <v>44609</v>
      </c>
      <c r="E355" s="279" t="s">
        <v>594</v>
      </c>
      <c r="F355" s="289">
        <v>44571</v>
      </c>
      <c r="G355" s="135" t="s">
        <v>5036</v>
      </c>
      <c r="H355" s="135" t="s">
        <v>4348</v>
      </c>
      <c r="I355" s="281" t="s">
        <v>7086</v>
      </c>
      <c r="J355" s="281" t="s">
        <v>18</v>
      </c>
      <c r="K355" s="281" t="s">
        <v>9005</v>
      </c>
      <c r="L355" s="135" t="s">
        <v>20</v>
      </c>
      <c r="M355" s="5" t="s">
        <v>4580</v>
      </c>
      <c r="N355" s="282">
        <v>44611</v>
      </c>
      <c r="O355" s="283">
        <v>44610</v>
      </c>
      <c r="P355" s="283">
        <v>44613</v>
      </c>
      <c r="Q355" s="284">
        <v>44610</v>
      </c>
      <c r="R355" s="285" t="s">
        <v>4686</v>
      </c>
      <c r="S355" s="284"/>
      <c r="T355" s="286" t="s">
        <v>605</v>
      </c>
      <c r="U355" s="287" t="s">
        <v>3897</v>
      </c>
      <c r="V355" s="135" t="s">
        <v>3898</v>
      </c>
      <c r="W355" s="276" t="s">
        <v>5316</v>
      </c>
    </row>
    <row r="356" spans="1:23" s="272" customFormat="1" ht="14.5" customHeight="1" x14ac:dyDescent="0.3">
      <c r="A356" s="295" t="s">
        <v>3627</v>
      </c>
      <c r="B356" s="135">
        <v>4939897</v>
      </c>
      <c r="C356" s="277" t="s">
        <v>6583</v>
      </c>
      <c r="D356" s="288">
        <v>44593</v>
      </c>
      <c r="E356" s="279" t="s">
        <v>594</v>
      </c>
      <c r="F356" s="289">
        <v>44572</v>
      </c>
      <c r="G356" s="135" t="s">
        <v>4590</v>
      </c>
      <c r="H356" s="135" t="s">
        <v>232</v>
      </c>
      <c r="I356" s="281" t="s">
        <v>8863</v>
      </c>
      <c r="J356" s="281" t="s">
        <v>634</v>
      </c>
      <c r="K356" s="281" t="s">
        <v>9008</v>
      </c>
      <c r="L356" s="135" t="s">
        <v>40</v>
      </c>
      <c r="M356" s="5" t="s">
        <v>4586</v>
      </c>
      <c r="N356" s="282">
        <v>44607</v>
      </c>
      <c r="O356" s="283">
        <v>44604</v>
      </c>
      <c r="P356" s="283">
        <v>44607</v>
      </c>
      <c r="Q356" s="284">
        <v>44606</v>
      </c>
      <c r="R356" s="285" t="s">
        <v>6584</v>
      </c>
      <c r="S356" s="284"/>
      <c r="T356" s="286" t="s">
        <v>605</v>
      </c>
      <c r="U356" s="287" t="s">
        <v>3897</v>
      </c>
      <c r="V356" s="135" t="s">
        <v>3898</v>
      </c>
      <c r="W356" s="276" t="s">
        <v>5317</v>
      </c>
    </row>
    <row r="357" spans="1:23" s="272" customFormat="1" ht="14.5" customHeight="1" x14ac:dyDescent="0.3">
      <c r="A357" s="295" t="s">
        <v>3627</v>
      </c>
      <c r="B357" s="135">
        <v>4904800</v>
      </c>
      <c r="C357" s="277" t="s">
        <v>6585</v>
      </c>
      <c r="D357" s="288">
        <v>44572</v>
      </c>
      <c r="E357" s="279" t="s">
        <v>594</v>
      </c>
      <c r="F357" s="289">
        <v>44572</v>
      </c>
      <c r="G357" s="135" t="s">
        <v>4582</v>
      </c>
      <c r="H357" s="135" t="s">
        <v>92</v>
      </c>
      <c r="I357" s="281" t="s">
        <v>2454</v>
      </c>
      <c r="J357" s="281" t="s">
        <v>45</v>
      </c>
      <c r="K357" s="281" t="s">
        <v>9009</v>
      </c>
      <c r="L357" s="135" t="s">
        <v>74</v>
      </c>
      <c r="M357" s="5" t="s">
        <v>4583</v>
      </c>
      <c r="N357" s="282">
        <v>44596</v>
      </c>
      <c r="O357" s="283">
        <v>44583</v>
      </c>
      <c r="P357" s="283">
        <v>44583</v>
      </c>
      <c r="Q357" s="284">
        <v>44588</v>
      </c>
      <c r="R357" s="285" t="s">
        <v>4482</v>
      </c>
      <c r="S357" s="284"/>
      <c r="T357" s="286" t="s">
        <v>605</v>
      </c>
      <c r="U357" s="287" t="s">
        <v>3897</v>
      </c>
      <c r="V357" s="135" t="s">
        <v>3898</v>
      </c>
      <c r="W357" s="276" t="s">
        <v>5318</v>
      </c>
    </row>
    <row r="358" spans="1:23" s="272" customFormat="1" ht="14.5" customHeight="1" x14ac:dyDescent="0.3">
      <c r="A358" s="295" t="s">
        <v>1581</v>
      </c>
      <c r="B358" s="276" t="s">
        <v>630</v>
      </c>
      <c r="C358" s="277" t="s">
        <v>630</v>
      </c>
      <c r="D358" s="288">
        <v>44594</v>
      </c>
      <c r="E358" s="279" t="s">
        <v>630</v>
      </c>
      <c r="F358" s="289">
        <v>44572</v>
      </c>
      <c r="G358" s="135" t="s">
        <v>4589</v>
      </c>
      <c r="H358" s="135" t="s">
        <v>25</v>
      </c>
      <c r="I358" s="281" t="s">
        <v>17</v>
      </c>
      <c r="J358" s="281" t="s">
        <v>18</v>
      </c>
      <c r="K358" s="281" t="s">
        <v>9005</v>
      </c>
      <c r="L358" s="135" t="s">
        <v>20</v>
      </c>
      <c r="M358" s="5" t="s">
        <v>4588</v>
      </c>
      <c r="N358" s="282" t="s">
        <v>1253</v>
      </c>
      <c r="O358" s="283" t="s">
        <v>1253</v>
      </c>
      <c r="P358" s="283" t="s">
        <v>1253</v>
      </c>
      <c r="Q358" s="284" t="s">
        <v>1253</v>
      </c>
      <c r="R358" s="285" t="s">
        <v>4685</v>
      </c>
      <c r="S358" s="280" t="s">
        <v>1253</v>
      </c>
      <c r="T358" s="286" t="s">
        <v>609</v>
      </c>
      <c r="U358" s="287" t="s">
        <v>3897</v>
      </c>
      <c r="V358" s="135"/>
      <c r="W358" s="276" t="s">
        <v>630</v>
      </c>
    </row>
    <row r="359" spans="1:23" s="272" customFormat="1" ht="14.5" customHeight="1" x14ac:dyDescent="0.3">
      <c r="A359" s="295" t="s">
        <v>1581</v>
      </c>
      <c r="B359" s="276" t="s">
        <v>630</v>
      </c>
      <c r="C359" s="277" t="s">
        <v>630</v>
      </c>
      <c r="D359" s="288">
        <v>44632</v>
      </c>
      <c r="E359" s="279" t="s">
        <v>630</v>
      </c>
      <c r="F359" s="289">
        <v>44572</v>
      </c>
      <c r="G359" s="135" t="s">
        <v>4584</v>
      </c>
      <c r="H359" s="135" t="s">
        <v>686</v>
      </c>
      <c r="I359" s="281" t="s">
        <v>8862</v>
      </c>
      <c r="J359" s="281" t="s">
        <v>626</v>
      </c>
      <c r="K359" s="281" t="s">
        <v>9003</v>
      </c>
      <c r="L359" s="135" t="s">
        <v>20</v>
      </c>
      <c r="M359" s="5" t="s">
        <v>4506</v>
      </c>
      <c r="N359" s="282" t="s">
        <v>1253</v>
      </c>
      <c r="O359" s="283" t="s">
        <v>1253</v>
      </c>
      <c r="P359" s="283" t="s">
        <v>1253</v>
      </c>
      <c r="Q359" s="284" t="s">
        <v>1253</v>
      </c>
      <c r="R359" s="285" t="s">
        <v>6464</v>
      </c>
      <c r="S359" s="280" t="s">
        <v>1253</v>
      </c>
      <c r="T359" s="286" t="s">
        <v>623</v>
      </c>
      <c r="U359" s="287" t="s">
        <v>3897</v>
      </c>
      <c r="V359" s="135"/>
      <c r="W359" s="276" t="s">
        <v>630</v>
      </c>
    </row>
    <row r="360" spans="1:23" s="272" customFormat="1" ht="14.5" customHeight="1" x14ac:dyDescent="0.3">
      <c r="A360" s="295" t="s">
        <v>3627</v>
      </c>
      <c r="B360" s="135">
        <v>4918020</v>
      </c>
      <c r="C360" s="277" t="s">
        <v>6586</v>
      </c>
      <c r="D360" s="288">
        <v>44578</v>
      </c>
      <c r="E360" s="279" t="s">
        <v>594</v>
      </c>
      <c r="F360" s="289">
        <v>44573</v>
      </c>
      <c r="G360" s="135" t="s">
        <v>4593</v>
      </c>
      <c r="H360" s="135" t="s">
        <v>686</v>
      </c>
      <c r="I360" s="281" t="s">
        <v>8862</v>
      </c>
      <c r="J360" s="281" t="s">
        <v>2943</v>
      </c>
      <c r="K360" s="281" t="s">
        <v>9012</v>
      </c>
      <c r="L360" s="135" t="s">
        <v>40</v>
      </c>
      <c r="M360" s="5" t="s">
        <v>4594</v>
      </c>
      <c r="N360" s="282">
        <v>44626</v>
      </c>
      <c r="O360" s="283">
        <v>44620</v>
      </c>
      <c r="P360" s="283">
        <v>44620</v>
      </c>
      <c r="Q360" s="284" t="s">
        <v>1685</v>
      </c>
      <c r="R360" s="285" t="s">
        <v>6447</v>
      </c>
      <c r="S360" s="284"/>
      <c r="T360" s="286" t="s">
        <v>623</v>
      </c>
      <c r="U360" s="287" t="s">
        <v>3897</v>
      </c>
      <c r="V360" s="287" t="s">
        <v>3899</v>
      </c>
      <c r="W360" s="276" t="s">
        <v>5319</v>
      </c>
    </row>
    <row r="361" spans="1:23" s="272" customFormat="1" ht="14.5" customHeight="1" x14ac:dyDescent="0.3">
      <c r="A361" s="295" t="s">
        <v>3627</v>
      </c>
      <c r="B361" s="124">
        <v>4919420</v>
      </c>
      <c r="C361" s="277" t="s">
        <v>6587</v>
      </c>
      <c r="D361" s="288">
        <v>44579</v>
      </c>
      <c r="E361" s="279" t="s">
        <v>594</v>
      </c>
      <c r="F361" s="289">
        <v>44573</v>
      </c>
      <c r="G361" s="135" t="s">
        <v>4600</v>
      </c>
      <c r="H361" s="135" t="s">
        <v>82</v>
      </c>
      <c r="I361" s="281" t="s">
        <v>4644</v>
      </c>
      <c r="J361" s="281" t="s">
        <v>634</v>
      </c>
      <c r="K361" s="281" t="s">
        <v>9008</v>
      </c>
      <c r="L361" s="135" t="s">
        <v>87</v>
      </c>
      <c r="M361" s="5" t="s">
        <v>4601</v>
      </c>
      <c r="N361" s="282">
        <v>44595</v>
      </c>
      <c r="O361" s="283">
        <v>44592</v>
      </c>
      <c r="P361" s="283">
        <v>44594</v>
      </c>
      <c r="Q361" s="284">
        <v>44593</v>
      </c>
      <c r="R361" s="285" t="s">
        <v>6584</v>
      </c>
      <c r="S361" s="284"/>
      <c r="T361" s="286" t="s">
        <v>605</v>
      </c>
      <c r="U361" s="287" t="s">
        <v>3897</v>
      </c>
      <c r="V361" s="135" t="s">
        <v>3898</v>
      </c>
      <c r="W361" s="276" t="s">
        <v>5320</v>
      </c>
    </row>
    <row r="362" spans="1:23" s="272" customFormat="1" ht="14.5" customHeight="1" x14ac:dyDescent="0.3">
      <c r="A362" s="295" t="s">
        <v>3627</v>
      </c>
      <c r="B362" s="124">
        <v>4914661</v>
      </c>
      <c r="C362" s="277" t="s">
        <v>6588</v>
      </c>
      <c r="D362" s="288">
        <v>44583</v>
      </c>
      <c r="E362" s="279" t="s">
        <v>594</v>
      </c>
      <c r="F362" s="289">
        <v>44573</v>
      </c>
      <c r="G362" s="135" t="s">
        <v>4598</v>
      </c>
      <c r="H362" s="135" t="s">
        <v>725</v>
      </c>
      <c r="I362" s="281" t="s">
        <v>2454</v>
      </c>
      <c r="J362" s="281" t="s">
        <v>160</v>
      </c>
      <c r="K362" s="281"/>
      <c r="L362" s="135" t="s">
        <v>20</v>
      </c>
      <c r="M362" s="5" t="s">
        <v>4599</v>
      </c>
      <c r="N362" s="282">
        <v>44596</v>
      </c>
      <c r="O362" s="283">
        <v>44589</v>
      </c>
      <c r="P362" s="283">
        <v>44586</v>
      </c>
      <c r="Q362" s="284">
        <v>44592</v>
      </c>
      <c r="R362" s="285" t="s">
        <v>4493</v>
      </c>
      <c r="S362" s="284"/>
      <c r="T362" s="286" t="s">
        <v>609</v>
      </c>
      <c r="U362" s="287" t="s">
        <v>3897</v>
      </c>
      <c r="V362" s="135" t="s">
        <v>3898</v>
      </c>
      <c r="W362" s="276" t="s">
        <v>5321</v>
      </c>
    </row>
    <row r="363" spans="1:23" s="272" customFormat="1" ht="14.5" customHeight="1" x14ac:dyDescent="0.3">
      <c r="A363" s="295" t="s">
        <v>3627</v>
      </c>
      <c r="B363" s="136">
        <v>5052081</v>
      </c>
      <c r="C363" s="277" t="s">
        <v>6589</v>
      </c>
      <c r="D363" s="288">
        <v>44667</v>
      </c>
      <c r="E363" s="279" t="s">
        <v>594</v>
      </c>
      <c r="F363" s="289">
        <v>44573</v>
      </c>
      <c r="G363" s="135" t="s">
        <v>4595</v>
      </c>
      <c r="H363" s="135" t="s">
        <v>3708</v>
      </c>
      <c r="I363" s="281" t="s">
        <v>2454</v>
      </c>
      <c r="J363" s="281" t="s">
        <v>626</v>
      </c>
      <c r="K363" s="281" t="s">
        <v>9003</v>
      </c>
      <c r="L363" s="135" t="s">
        <v>52</v>
      </c>
      <c r="M363" s="5" t="s">
        <v>4581</v>
      </c>
      <c r="N363" s="282">
        <v>44685</v>
      </c>
      <c r="O363" s="283">
        <v>44674</v>
      </c>
      <c r="P363" s="283">
        <v>44667</v>
      </c>
      <c r="Q363" s="284">
        <v>44677</v>
      </c>
      <c r="R363" s="285" t="s">
        <v>6464</v>
      </c>
      <c r="S363" s="284"/>
      <c r="T363" s="286" t="s">
        <v>623</v>
      </c>
      <c r="U363" s="287" t="s">
        <v>3897</v>
      </c>
      <c r="V363" s="135" t="s">
        <v>2821</v>
      </c>
      <c r="W363" s="276" t="s">
        <v>5322</v>
      </c>
    </row>
    <row r="364" spans="1:23" s="272" customFormat="1" ht="14.5" customHeight="1" x14ac:dyDescent="0.3">
      <c r="A364" s="295" t="s">
        <v>1581</v>
      </c>
      <c r="B364" s="276" t="s">
        <v>630</v>
      </c>
      <c r="C364" s="277" t="s">
        <v>630</v>
      </c>
      <c r="D364" s="288">
        <v>44721</v>
      </c>
      <c r="E364" s="279" t="s">
        <v>630</v>
      </c>
      <c r="F364" s="289">
        <v>44573</v>
      </c>
      <c r="G364" s="135" t="s">
        <v>4596</v>
      </c>
      <c r="H364" s="135" t="s">
        <v>725</v>
      </c>
      <c r="I364" s="281" t="s">
        <v>2454</v>
      </c>
      <c r="J364" s="281" t="s">
        <v>160</v>
      </c>
      <c r="K364" s="281"/>
      <c r="L364" s="135" t="s">
        <v>20</v>
      </c>
      <c r="M364" s="5" t="s">
        <v>4597</v>
      </c>
      <c r="N364" s="282" t="s">
        <v>1253</v>
      </c>
      <c r="O364" s="283" t="s">
        <v>1253</v>
      </c>
      <c r="P364" s="283" t="s">
        <v>1253</v>
      </c>
      <c r="Q364" s="284" t="s">
        <v>1253</v>
      </c>
      <c r="R364" s="285" t="s">
        <v>4493</v>
      </c>
      <c r="S364" s="280" t="s">
        <v>1253</v>
      </c>
      <c r="T364" s="286" t="s">
        <v>609</v>
      </c>
      <c r="U364" s="287" t="s">
        <v>3897</v>
      </c>
      <c r="V364" s="135"/>
      <c r="W364" s="276" t="s">
        <v>630</v>
      </c>
    </row>
    <row r="365" spans="1:23" s="272" customFormat="1" ht="14.5" customHeight="1" x14ac:dyDescent="0.3">
      <c r="A365" s="295" t="s">
        <v>1581</v>
      </c>
      <c r="B365" s="276" t="s">
        <v>630</v>
      </c>
      <c r="C365" s="277" t="s">
        <v>630</v>
      </c>
      <c r="D365" s="288">
        <v>44698</v>
      </c>
      <c r="E365" s="279" t="s">
        <v>630</v>
      </c>
      <c r="F365" s="289">
        <v>44573</v>
      </c>
      <c r="G365" s="135" t="s">
        <v>4602</v>
      </c>
      <c r="H365" s="135" t="s">
        <v>102</v>
      </c>
      <c r="I365" s="281" t="s">
        <v>685</v>
      </c>
      <c r="J365" s="281" t="s">
        <v>645</v>
      </c>
      <c r="K365" s="281" t="s">
        <v>9002</v>
      </c>
      <c r="L365" s="135" t="s">
        <v>27</v>
      </c>
      <c r="M365" s="5" t="s">
        <v>4603</v>
      </c>
      <c r="N365" s="282" t="s">
        <v>1253</v>
      </c>
      <c r="O365" s="283" t="s">
        <v>1253</v>
      </c>
      <c r="P365" s="283" t="s">
        <v>1253</v>
      </c>
      <c r="Q365" s="284" t="s">
        <v>1253</v>
      </c>
      <c r="R365" s="285" t="s">
        <v>4490</v>
      </c>
      <c r="S365" s="280" t="s">
        <v>1253</v>
      </c>
      <c r="T365" s="286" t="s">
        <v>609</v>
      </c>
      <c r="U365" s="287" t="s">
        <v>3897</v>
      </c>
      <c r="V365" s="135"/>
      <c r="W365" s="276" t="s">
        <v>630</v>
      </c>
    </row>
    <row r="366" spans="1:23" s="272" customFormat="1" ht="14.5" customHeight="1" x14ac:dyDescent="0.3">
      <c r="A366" s="295" t="s">
        <v>5</v>
      </c>
      <c r="B366" s="276" t="s">
        <v>319</v>
      </c>
      <c r="C366" s="277"/>
      <c r="D366" s="288"/>
      <c r="E366" s="279"/>
      <c r="F366" s="289">
        <v>44573</v>
      </c>
      <c r="G366" s="135" t="s">
        <v>4591</v>
      </c>
      <c r="H366" s="135" t="s">
        <v>25</v>
      </c>
      <c r="I366" s="281" t="s">
        <v>17</v>
      </c>
      <c r="J366" s="281" t="s">
        <v>645</v>
      </c>
      <c r="K366" s="281" t="s">
        <v>9002</v>
      </c>
      <c r="L366" s="135" t="s">
        <v>20</v>
      </c>
      <c r="M366" s="5" t="s">
        <v>4592</v>
      </c>
      <c r="N366" s="282"/>
      <c r="O366" s="283"/>
      <c r="P366" s="283"/>
      <c r="Q366" s="284"/>
      <c r="R366" s="285" t="s">
        <v>4490</v>
      </c>
      <c r="S366" s="284"/>
      <c r="T366" s="286" t="s">
        <v>609</v>
      </c>
      <c r="U366" s="287" t="s">
        <v>3897</v>
      </c>
      <c r="V366" s="135"/>
      <c r="W366" s="276" t="s">
        <v>5323</v>
      </c>
    </row>
    <row r="367" spans="1:23" s="272" customFormat="1" ht="14.5" customHeight="1" x14ac:dyDescent="0.3">
      <c r="A367" s="295" t="s">
        <v>3627</v>
      </c>
      <c r="B367" s="124">
        <v>4887322</v>
      </c>
      <c r="C367" s="277" t="s">
        <v>4849</v>
      </c>
      <c r="D367" s="288">
        <v>44575</v>
      </c>
      <c r="E367" s="279" t="s">
        <v>594</v>
      </c>
      <c r="F367" s="289">
        <v>44574</v>
      </c>
      <c r="G367" s="135" t="s">
        <v>4604</v>
      </c>
      <c r="H367" s="135" t="s">
        <v>16</v>
      </c>
      <c r="I367" s="281" t="s">
        <v>7086</v>
      </c>
      <c r="J367" s="281" t="s">
        <v>45</v>
      </c>
      <c r="K367" s="281" t="s">
        <v>9009</v>
      </c>
      <c r="L367" s="135" t="s">
        <v>20</v>
      </c>
      <c r="M367" s="5" t="s">
        <v>4605</v>
      </c>
      <c r="N367" s="282">
        <v>44581</v>
      </c>
      <c r="O367" s="283">
        <v>44578</v>
      </c>
      <c r="P367" s="283">
        <v>44578</v>
      </c>
      <c r="Q367" s="284">
        <v>44578</v>
      </c>
      <c r="R367" s="285" t="s">
        <v>4495</v>
      </c>
      <c r="S367" s="284"/>
      <c r="T367" s="286" t="s">
        <v>605</v>
      </c>
      <c r="U367" s="287" t="s">
        <v>3897</v>
      </c>
      <c r="V367" s="135" t="s">
        <v>3897</v>
      </c>
      <c r="W367" s="276" t="s">
        <v>5324</v>
      </c>
    </row>
    <row r="368" spans="1:23" s="272" customFormat="1" ht="14.5" customHeight="1" x14ac:dyDescent="0.3">
      <c r="A368" s="295" t="s">
        <v>3627</v>
      </c>
      <c r="B368" s="124">
        <v>4883729</v>
      </c>
      <c r="C368" s="277" t="s">
        <v>6590</v>
      </c>
      <c r="D368" s="288">
        <v>44575</v>
      </c>
      <c r="E368" s="279" t="s">
        <v>594</v>
      </c>
      <c r="F368" s="289">
        <v>44574</v>
      </c>
      <c r="G368" s="135" t="s">
        <v>4610</v>
      </c>
      <c r="H368" s="135" t="s">
        <v>686</v>
      </c>
      <c r="I368" s="281" t="s">
        <v>8862</v>
      </c>
      <c r="J368" s="281" t="s">
        <v>45</v>
      </c>
      <c r="K368" s="281" t="s">
        <v>9009</v>
      </c>
      <c r="L368" s="135" t="s">
        <v>20</v>
      </c>
      <c r="M368" s="5" t="s">
        <v>4608</v>
      </c>
      <c r="N368" s="282">
        <v>44593</v>
      </c>
      <c r="O368" s="283">
        <v>44586</v>
      </c>
      <c r="P368" s="283">
        <v>44586</v>
      </c>
      <c r="Q368" s="284">
        <v>44588</v>
      </c>
      <c r="R368" s="285" t="s">
        <v>4482</v>
      </c>
      <c r="S368" s="284"/>
      <c r="T368" s="286" t="s">
        <v>623</v>
      </c>
      <c r="U368" s="287" t="s">
        <v>3897</v>
      </c>
      <c r="V368" s="135" t="s">
        <v>3898</v>
      </c>
      <c r="W368" s="276" t="s">
        <v>5325</v>
      </c>
    </row>
    <row r="369" spans="1:23" s="272" customFormat="1" ht="14.5" customHeight="1" x14ac:dyDescent="0.3">
      <c r="A369" s="295" t="s">
        <v>3627</v>
      </c>
      <c r="B369" s="124">
        <v>4924644</v>
      </c>
      <c r="C369" s="277" t="s">
        <v>6591</v>
      </c>
      <c r="D369" s="288">
        <v>44586</v>
      </c>
      <c r="E369" s="279" t="s">
        <v>594</v>
      </c>
      <c r="F369" s="289">
        <v>44574</v>
      </c>
      <c r="G369" s="135" t="s">
        <v>4609</v>
      </c>
      <c r="H369" s="135" t="s">
        <v>102</v>
      </c>
      <c r="I369" s="281" t="s">
        <v>685</v>
      </c>
      <c r="J369" s="281" t="s">
        <v>626</v>
      </c>
      <c r="K369" s="281" t="s">
        <v>9003</v>
      </c>
      <c r="L369" s="135" t="s">
        <v>20</v>
      </c>
      <c r="M369" s="5" t="s">
        <v>3512</v>
      </c>
      <c r="N369" s="282">
        <v>44596</v>
      </c>
      <c r="O369" s="283">
        <v>44592</v>
      </c>
      <c r="P369" s="283">
        <v>44595</v>
      </c>
      <c r="Q369" s="284">
        <v>44595</v>
      </c>
      <c r="R369" s="285" t="s">
        <v>6464</v>
      </c>
      <c r="S369" s="284"/>
      <c r="T369" s="286" t="s">
        <v>609</v>
      </c>
      <c r="U369" s="287" t="s">
        <v>3897</v>
      </c>
      <c r="V369" s="135" t="s">
        <v>3898</v>
      </c>
      <c r="W369" s="276" t="s">
        <v>5326</v>
      </c>
    </row>
    <row r="370" spans="1:23" s="272" customFormat="1" ht="14.5" customHeight="1" x14ac:dyDescent="0.3">
      <c r="A370" s="295" t="s">
        <v>1581</v>
      </c>
      <c r="B370" s="276" t="s">
        <v>630</v>
      </c>
      <c r="C370" s="277" t="s">
        <v>630</v>
      </c>
      <c r="D370" s="288">
        <v>44795</v>
      </c>
      <c r="E370" s="279" t="s">
        <v>630</v>
      </c>
      <c r="F370" s="289">
        <v>44574</v>
      </c>
      <c r="G370" s="135" t="s">
        <v>4606</v>
      </c>
      <c r="H370" s="135" t="s">
        <v>3367</v>
      </c>
      <c r="I370" s="281" t="s">
        <v>7086</v>
      </c>
      <c r="J370" s="281" t="s">
        <v>18</v>
      </c>
      <c r="K370" s="281" t="s">
        <v>9005</v>
      </c>
      <c r="L370" s="135" t="s">
        <v>20</v>
      </c>
      <c r="M370" s="5" t="s">
        <v>4607</v>
      </c>
      <c r="N370" s="282" t="s">
        <v>1253</v>
      </c>
      <c r="O370" s="283" t="s">
        <v>1253</v>
      </c>
      <c r="P370" s="283" t="s">
        <v>1253</v>
      </c>
      <c r="Q370" s="284" t="s">
        <v>1253</v>
      </c>
      <c r="R370" s="285" t="s">
        <v>4685</v>
      </c>
      <c r="S370" s="284"/>
      <c r="T370" s="286" t="s">
        <v>605</v>
      </c>
      <c r="U370" s="287" t="s">
        <v>3897</v>
      </c>
      <c r="V370" s="135"/>
      <c r="W370" s="276" t="s">
        <v>5327</v>
      </c>
    </row>
    <row r="371" spans="1:23" s="272" customFormat="1" ht="14.5" customHeight="1" x14ac:dyDescent="0.3">
      <c r="A371" s="295" t="s">
        <v>3627</v>
      </c>
      <c r="B371" s="124">
        <v>4838304</v>
      </c>
      <c r="C371" s="277" t="s">
        <v>6592</v>
      </c>
      <c r="D371" s="288">
        <v>44576</v>
      </c>
      <c r="E371" s="279" t="s">
        <v>594</v>
      </c>
      <c r="F371" s="289">
        <v>44575</v>
      </c>
      <c r="G371" s="135" t="s">
        <v>4614</v>
      </c>
      <c r="H371" s="135" t="s">
        <v>4348</v>
      </c>
      <c r="I371" s="281" t="s">
        <v>7086</v>
      </c>
      <c r="J371" s="281" t="s">
        <v>8377</v>
      </c>
      <c r="K371" s="281" t="s">
        <v>9004</v>
      </c>
      <c r="L371" s="135" t="s">
        <v>20</v>
      </c>
      <c r="M371" s="5" t="s">
        <v>4613</v>
      </c>
      <c r="N371" s="282">
        <v>44637</v>
      </c>
      <c r="O371" s="283">
        <v>44583</v>
      </c>
      <c r="P371" s="283">
        <v>44583</v>
      </c>
      <c r="Q371" s="284">
        <v>44589</v>
      </c>
      <c r="R371" s="285" t="s">
        <v>4485</v>
      </c>
      <c r="S371" s="284"/>
      <c r="T371" s="286" t="s">
        <v>605</v>
      </c>
      <c r="U371" s="287" t="s">
        <v>3897</v>
      </c>
      <c r="V371" s="287" t="s">
        <v>3899</v>
      </c>
      <c r="W371" s="276" t="s">
        <v>5328</v>
      </c>
    </row>
    <row r="372" spans="1:23" s="272" customFormat="1" ht="14.5" customHeight="1" x14ac:dyDescent="0.3">
      <c r="A372" s="295" t="s">
        <v>3627</v>
      </c>
      <c r="B372" s="136">
        <v>5039552</v>
      </c>
      <c r="C372" s="277" t="s">
        <v>6593</v>
      </c>
      <c r="D372" s="288">
        <v>44660</v>
      </c>
      <c r="E372" s="279" t="s">
        <v>594</v>
      </c>
      <c r="F372" s="289">
        <v>44575</v>
      </c>
      <c r="G372" s="135" t="s">
        <v>4612</v>
      </c>
      <c r="H372" s="135" t="s">
        <v>92</v>
      </c>
      <c r="I372" s="281" t="s">
        <v>2454</v>
      </c>
      <c r="J372" s="281" t="s">
        <v>18</v>
      </c>
      <c r="K372" s="281" t="s">
        <v>9005</v>
      </c>
      <c r="L372" s="135" t="s">
        <v>20</v>
      </c>
      <c r="M372" s="5" t="s">
        <v>4611</v>
      </c>
      <c r="N372" s="282">
        <v>44685</v>
      </c>
      <c r="O372" s="283">
        <v>44666</v>
      </c>
      <c r="P372" s="283">
        <v>44660</v>
      </c>
      <c r="Q372" s="284">
        <v>44669</v>
      </c>
      <c r="R372" s="285" t="s">
        <v>4686</v>
      </c>
      <c r="S372" s="284"/>
      <c r="T372" s="286" t="s">
        <v>605</v>
      </c>
      <c r="U372" s="287" t="s">
        <v>3897</v>
      </c>
      <c r="V372" s="135" t="s">
        <v>2821</v>
      </c>
      <c r="W372" s="276" t="s">
        <v>5329</v>
      </c>
    </row>
    <row r="373" spans="1:23" s="272" customFormat="1" ht="14.5" customHeight="1" x14ac:dyDescent="0.3">
      <c r="A373" s="295" t="s">
        <v>3627</v>
      </c>
      <c r="B373" s="124">
        <v>4903567</v>
      </c>
      <c r="C373" s="277" t="s">
        <v>4855</v>
      </c>
      <c r="D373" s="288">
        <v>44578</v>
      </c>
      <c r="E373" s="279" t="s">
        <v>594</v>
      </c>
      <c r="F373" s="289">
        <v>44576</v>
      </c>
      <c r="G373" s="135" t="s">
        <v>4620</v>
      </c>
      <c r="H373" s="135" t="s">
        <v>175</v>
      </c>
      <c r="I373" s="281" t="s">
        <v>8863</v>
      </c>
      <c r="J373" s="281" t="s">
        <v>2943</v>
      </c>
      <c r="K373" s="281" t="s">
        <v>9012</v>
      </c>
      <c r="L373" s="135" t="s">
        <v>20</v>
      </c>
      <c r="M373" s="5" t="s">
        <v>4585</v>
      </c>
      <c r="N373" s="282">
        <v>44582</v>
      </c>
      <c r="O373" s="283">
        <v>44582</v>
      </c>
      <c r="P373" s="283">
        <v>44581</v>
      </c>
      <c r="Q373" s="284">
        <v>44582</v>
      </c>
      <c r="R373" s="285" t="s">
        <v>6447</v>
      </c>
      <c r="S373" s="284"/>
      <c r="T373" s="286" t="s">
        <v>605</v>
      </c>
      <c r="U373" s="287" t="s">
        <v>3897</v>
      </c>
      <c r="V373" s="135" t="s">
        <v>3897</v>
      </c>
      <c r="W373" s="276" t="s">
        <v>5330</v>
      </c>
    </row>
    <row r="374" spans="1:23" s="272" customFormat="1" ht="14.5" customHeight="1" x14ac:dyDescent="0.3">
      <c r="A374" s="295" t="s">
        <v>3627</v>
      </c>
      <c r="B374" s="135">
        <v>4914366</v>
      </c>
      <c r="C374" s="277" t="s">
        <v>6594</v>
      </c>
      <c r="D374" s="288">
        <v>44578</v>
      </c>
      <c r="E374" s="279" t="s">
        <v>594</v>
      </c>
      <c r="F374" s="289">
        <v>44576</v>
      </c>
      <c r="G374" s="135" t="s">
        <v>4624</v>
      </c>
      <c r="H374" s="135" t="s">
        <v>92</v>
      </c>
      <c r="I374" s="281" t="s">
        <v>2454</v>
      </c>
      <c r="J374" s="281" t="s">
        <v>45</v>
      </c>
      <c r="K374" s="281" t="s">
        <v>9009</v>
      </c>
      <c r="L374" s="135" t="s">
        <v>74</v>
      </c>
      <c r="M374" s="5" t="s">
        <v>4615</v>
      </c>
      <c r="N374" s="282">
        <v>44594</v>
      </c>
      <c r="O374" s="283">
        <v>44589</v>
      </c>
      <c r="P374" s="283">
        <v>44589</v>
      </c>
      <c r="Q374" s="284">
        <v>44589</v>
      </c>
      <c r="R374" s="285" t="s">
        <v>4482</v>
      </c>
      <c r="S374" s="284"/>
      <c r="T374" s="286" t="s">
        <v>623</v>
      </c>
      <c r="U374" s="287" t="s">
        <v>3897</v>
      </c>
      <c r="V374" s="135" t="s">
        <v>3898</v>
      </c>
      <c r="W374" s="276" t="s">
        <v>5331</v>
      </c>
    </row>
    <row r="375" spans="1:23" s="272" customFormat="1" ht="14.5" customHeight="1" x14ac:dyDescent="0.3">
      <c r="A375" s="295" t="s">
        <v>3627</v>
      </c>
      <c r="B375" s="124">
        <v>4882899</v>
      </c>
      <c r="C375" s="277" t="s">
        <v>6595</v>
      </c>
      <c r="D375" s="288">
        <v>44576</v>
      </c>
      <c r="E375" s="279" t="s">
        <v>594</v>
      </c>
      <c r="F375" s="289">
        <v>44576</v>
      </c>
      <c r="G375" s="135" t="s">
        <v>4617</v>
      </c>
      <c r="H375" s="135" t="s">
        <v>64</v>
      </c>
      <c r="I375" s="281" t="s">
        <v>4644</v>
      </c>
      <c r="J375" s="281" t="s">
        <v>45</v>
      </c>
      <c r="K375" s="281" t="s">
        <v>9009</v>
      </c>
      <c r="L375" s="135" t="s">
        <v>20</v>
      </c>
      <c r="M375" s="5" t="s">
        <v>4616</v>
      </c>
      <c r="N375" s="282">
        <v>44599</v>
      </c>
      <c r="O375" s="283">
        <v>44591</v>
      </c>
      <c r="P375" s="283">
        <v>44592</v>
      </c>
      <c r="Q375" s="284">
        <v>44592</v>
      </c>
      <c r="R375" s="285" t="s">
        <v>4482</v>
      </c>
      <c r="S375" s="284"/>
      <c r="T375" s="286" t="s">
        <v>609</v>
      </c>
      <c r="U375" s="287" t="s">
        <v>3897</v>
      </c>
      <c r="V375" s="135" t="s">
        <v>3898</v>
      </c>
      <c r="W375" s="276" t="s">
        <v>5332</v>
      </c>
    </row>
    <row r="376" spans="1:23" s="272" customFormat="1" ht="14.5" customHeight="1" x14ac:dyDescent="0.3">
      <c r="A376" s="295" t="s">
        <v>3627</v>
      </c>
      <c r="B376" s="135">
        <v>4950515</v>
      </c>
      <c r="C376" s="277" t="s">
        <v>6596</v>
      </c>
      <c r="D376" s="288">
        <v>44601</v>
      </c>
      <c r="E376" s="279" t="s">
        <v>594</v>
      </c>
      <c r="F376" s="289">
        <v>44576</v>
      </c>
      <c r="G376" s="135" t="s">
        <v>4622</v>
      </c>
      <c r="H376" s="135" t="s">
        <v>725</v>
      </c>
      <c r="I376" s="281" t="s">
        <v>2454</v>
      </c>
      <c r="J376" s="281" t="s">
        <v>160</v>
      </c>
      <c r="K376" s="281"/>
      <c r="L376" s="135" t="s">
        <v>20</v>
      </c>
      <c r="M376" s="5" t="s">
        <v>4623</v>
      </c>
      <c r="N376" s="282">
        <v>44637</v>
      </c>
      <c r="O376" s="283">
        <v>44604</v>
      </c>
      <c r="P376" s="283">
        <v>44614</v>
      </c>
      <c r="Q376" s="284">
        <v>44613</v>
      </c>
      <c r="R376" s="285" t="s">
        <v>4493</v>
      </c>
      <c r="S376" s="284"/>
      <c r="T376" s="286" t="s">
        <v>609</v>
      </c>
      <c r="U376" s="287" t="s">
        <v>3897</v>
      </c>
      <c r="V376" s="287" t="s">
        <v>3899</v>
      </c>
      <c r="W376" s="276" t="s">
        <v>5333</v>
      </c>
    </row>
    <row r="377" spans="1:23" s="272" customFormat="1" ht="14.5" customHeight="1" x14ac:dyDescent="0.3">
      <c r="A377" s="295" t="s">
        <v>3627</v>
      </c>
      <c r="B377" s="135">
        <v>4948338</v>
      </c>
      <c r="C377" s="277" t="s">
        <v>6597</v>
      </c>
      <c r="D377" s="288">
        <v>44604</v>
      </c>
      <c r="E377" s="279" t="s">
        <v>594</v>
      </c>
      <c r="F377" s="289">
        <v>44576</v>
      </c>
      <c r="G377" s="135" t="s">
        <v>7449</v>
      </c>
      <c r="H377" s="135" t="s">
        <v>25</v>
      </c>
      <c r="I377" s="281" t="s">
        <v>17</v>
      </c>
      <c r="J377" s="281" t="s">
        <v>645</v>
      </c>
      <c r="K377" s="281" t="s">
        <v>9002</v>
      </c>
      <c r="L377" s="135" t="s">
        <v>87</v>
      </c>
      <c r="M377" s="5" t="s">
        <v>4621</v>
      </c>
      <c r="N377" s="282">
        <v>44609</v>
      </c>
      <c r="O377" s="283">
        <v>44606</v>
      </c>
      <c r="P377" s="283">
        <v>44607</v>
      </c>
      <c r="Q377" s="284">
        <v>44606</v>
      </c>
      <c r="R377" s="285" t="s">
        <v>4490</v>
      </c>
      <c r="S377" s="284"/>
      <c r="T377" s="286" t="s">
        <v>609</v>
      </c>
      <c r="U377" s="287" t="s">
        <v>3897</v>
      </c>
      <c r="V377" s="135" t="s">
        <v>3898</v>
      </c>
      <c r="W377" s="276" t="s">
        <v>5334</v>
      </c>
    </row>
    <row r="378" spans="1:23" s="272" customFormat="1" ht="14.5" customHeight="1" x14ac:dyDescent="0.3">
      <c r="A378" s="295" t="s">
        <v>3627</v>
      </c>
      <c r="B378" s="135">
        <v>4926659</v>
      </c>
      <c r="C378" s="277" t="s">
        <v>6598</v>
      </c>
      <c r="D378" s="288">
        <v>44583</v>
      </c>
      <c r="E378" s="279" t="s">
        <v>594</v>
      </c>
      <c r="F378" s="289">
        <v>44578</v>
      </c>
      <c r="G378" s="135" t="s">
        <v>4627</v>
      </c>
      <c r="H378" s="135" t="s">
        <v>82</v>
      </c>
      <c r="I378" s="281" t="s">
        <v>4644</v>
      </c>
      <c r="J378" s="281" t="s">
        <v>45</v>
      </c>
      <c r="K378" s="281" t="s">
        <v>9009</v>
      </c>
      <c r="L378" s="135" t="s">
        <v>20</v>
      </c>
      <c r="M378" s="5" t="s">
        <v>4626</v>
      </c>
      <c r="N378" s="282">
        <v>44607</v>
      </c>
      <c r="O378" s="283">
        <v>44592</v>
      </c>
      <c r="P378" s="283">
        <v>44594</v>
      </c>
      <c r="Q378" s="284">
        <v>44593</v>
      </c>
      <c r="R378" s="285" t="s">
        <v>4495</v>
      </c>
      <c r="S378" s="284"/>
      <c r="T378" s="286" t="s">
        <v>623</v>
      </c>
      <c r="U378" s="287" t="s">
        <v>3897</v>
      </c>
      <c r="V378" s="135" t="s">
        <v>3898</v>
      </c>
      <c r="W378" s="276" t="s">
        <v>5335</v>
      </c>
    </row>
    <row r="379" spans="1:23" s="272" customFormat="1" ht="14.5" customHeight="1" x14ac:dyDescent="0.3">
      <c r="A379" s="295" t="s">
        <v>3627</v>
      </c>
      <c r="B379" s="124">
        <v>4890747</v>
      </c>
      <c r="C379" s="277" t="s">
        <v>4871</v>
      </c>
      <c r="D379" s="288">
        <v>44580</v>
      </c>
      <c r="E379" s="279" t="s">
        <v>594</v>
      </c>
      <c r="F379" s="289">
        <v>44578</v>
      </c>
      <c r="G379" s="135" t="s">
        <v>4635</v>
      </c>
      <c r="H379" s="135" t="s">
        <v>232</v>
      </c>
      <c r="I379" s="281" t="s">
        <v>8863</v>
      </c>
      <c r="J379" s="281" t="s">
        <v>38</v>
      </c>
      <c r="K379" s="281" t="s">
        <v>9001</v>
      </c>
      <c r="L379" s="135" t="s">
        <v>40</v>
      </c>
      <c r="M379" s="5" t="s">
        <v>4634</v>
      </c>
      <c r="N379" s="282">
        <v>44588</v>
      </c>
      <c r="O379" s="283">
        <v>44583</v>
      </c>
      <c r="P379" s="283">
        <v>44583</v>
      </c>
      <c r="Q379" s="284">
        <v>44585</v>
      </c>
      <c r="R379" s="285" t="s">
        <v>4489</v>
      </c>
      <c r="S379" s="284"/>
      <c r="T379" s="286" t="s">
        <v>609</v>
      </c>
      <c r="U379" s="287" t="s">
        <v>3897</v>
      </c>
      <c r="V379" s="135" t="s">
        <v>3897</v>
      </c>
      <c r="W379" s="276" t="s">
        <v>5336</v>
      </c>
    </row>
    <row r="380" spans="1:23" s="272" customFormat="1" ht="14.5" customHeight="1" x14ac:dyDescent="0.3">
      <c r="A380" s="295" t="s">
        <v>3627</v>
      </c>
      <c r="B380" s="124">
        <v>4902907</v>
      </c>
      <c r="C380" s="277" t="s">
        <v>6599</v>
      </c>
      <c r="D380" s="288">
        <v>44579</v>
      </c>
      <c r="E380" s="279" t="s">
        <v>594</v>
      </c>
      <c r="F380" s="289">
        <v>44578</v>
      </c>
      <c r="G380" s="135" t="s">
        <v>4631</v>
      </c>
      <c r="H380" s="135" t="s">
        <v>4126</v>
      </c>
      <c r="I380" s="281" t="s">
        <v>8538</v>
      </c>
      <c r="J380" s="281" t="s">
        <v>18</v>
      </c>
      <c r="K380" s="281" t="s">
        <v>9005</v>
      </c>
      <c r="L380" s="135" t="s">
        <v>20</v>
      </c>
      <c r="M380" s="5" t="s">
        <v>4630</v>
      </c>
      <c r="N380" s="282">
        <v>44596</v>
      </c>
      <c r="O380" s="283">
        <v>44586</v>
      </c>
      <c r="P380" s="283">
        <v>44586</v>
      </c>
      <c r="Q380" s="284">
        <v>44588</v>
      </c>
      <c r="R380" s="285" t="s">
        <v>4685</v>
      </c>
      <c r="S380" s="284"/>
      <c r="T380" s="286" t="s">
        <v>623</v>
      </c>
      <c r="U380" s="287" t="s">
        <v>3897</v>
      </c>
      <c r="V380" s="135" t="s">
        <v>3898</v>
      </c>
      <c r="W380" s="276" t="s">
        <v>5337</v>
      </c>
    </row>
    <row r="381" spans="1:23" s="272" customFormat="1" ht="14.5" customHeight="1" x14ac:dyDescent="0.3">
      <c r="A381" s="295" t="s">
        <v>3627</v>
      </c>
      <c r="B381" s="124">
        <v>4940025</v>
      </c>
      <c r="C381" s="277" t="s">
        <v>6600</v>
      </c>
      <c r="D381" s="288">
        <v>44601</v>
      </c>
      <c r="E381" s="279" t="s">
        <v>594</v>
      </c>
      <c r="F381" s="289">
        <v>44578</v>
      </c>
      <c r="G381" s="135" t="s">
        <v>4633</v>
      </c>
      <c r="H381" s="135" t="s">
        <v>4126</v>
      </c>
      <c r="I381" s="281" t="s">
        <v>8538</v>
      </c>
      <c r="J381" s="281" t="s">
        <v>18</v>
      </c>
      <c r="K381" s="281" t="s">
        <v>9005</v>
      </c>
      <c r="L381" s="135" t="s">
        <v>20</v>
      </c>
      <c r="M381" s="5" t="s">
        <v>4632</v>
      </c>
      <c r="N381" s="282">
        <v>44612</v>
      </c>
      <c r="O381" s="283">
        <v>44604</v>
      </c>
      <c r="P381" s="283">
        <v>44601</v>
      </c>
      <c r="Q381" s="284">
        <v>44608</v>
      </c>
      <c r="R381" s="285" t="s">
        <v>4686</v>
      </c>
      <c r="S381" s="284"/>
      <c r="T381" s="286" t="s">
        <v>609</v>
      </c>
      <c r="U381" s="287" t="s">
        <v>3897</v>
      </c>
      <c r="V381" s="135" t="s">
        <v>3898</v>
      </c>
      <c r="W381" s="276" t="s">
        <v>5338</v>
      </c>
    </row>
    <row r="382" spans="1:23" s="272" customFormat="1" ht="14.5" customHeight="1" x14ac:dyDescent="0.3">
      <c r="A382" s="295" t="s">
        <v>3627</v>
      </c>
      <c r="B382" s="135">
        <v>4984738</v>
      </c>
      <c r="C382" s="277" t="s">
        <v>6601</v>
      </c>
      <c r="D382" s="288">
        <v>44637</v>
      </c>
      <c r="E382" s="279" t="s">
        <v>594</v>
      </c>
      <c r="F382" s="289">
        <v>44578</v>
      </c>
      <c r="G382" s="135" t="s">
        <v>4637</v>
      </c>
      <c r="H382" s="135" t="s">
        <v>137</v>
      </c>
      <c r="I382" s="281" t="s">
        <v>17</v>
      </c>
      <c r="J382" s="281" t="s">
        <v>626</v>
      </c>
      <c r="K382" s="281" t="s">
        <v>9003</v>
      </c>
      <c r="L382" s="194" t="s">
        <v>52</v>
      </c>
      <c r="M382" s="5" t="s">
        <v>4636</v>
      </c>
      <c r="N382" s="282">
        <v>44651</v>
      </c>
      <c r="O382" s="283">
        <v>44646</v>
      </c>
      <c r="P382" s="283">
        <v>44648</v>
      </c>
      <c r="Q382" s="284">
        <v>44646</v>
      </c>
      <c r="R382" s="285" t="s">
        <v>4687</v>
      </c>
      <c r="S382" s="284"/>
      <c r="T382" s="286" t="s">
        <v>609</v>
      </c>
      <c r="U382" s="287" t="s">
        <v>3897</v>
      </c>
      <c r="V382" s="287" t="s">
        <v>3899</v>
      </c>
      <c r="W382" s="276" t="s">
        <v>5339</v>
      </c>
    </row>
    <row r="383" spans="1:23" s="272" customFormat="1" ht="14.5" customHeight="1" x14ac:dyDescent="0.3">
      <c r="A383" s="295" t="s">
        <v>3627</v>
      </c>
      <c r="B383" s="135">
        <v>5064426</v>
      </c>
      <c r="C383" s="277" t="s">
        <v>6602</v>
      </c>
      <c r="D383" s="288">
        <v>44670</v>
      </c>
      <c r="E383" s="279" t="s">
        <v>594</v>
      </c>
      <c r="F383" s="289">
        <v>44578</v>
      </c>
      <c r="G383" s="135" t="s">
        <v>5990</v>
      </c>
      <c r="H383" s="135" t="s">
        <v>92</v>
      </c>
      <c r="I383" s="281" t="s">
        <v>2454</v>
      </c>
      <c r="J383" s="281" t="s">
        <v>626</v>
      </c>
      <c r="K383" s="281" t="s">
        <v>9003</v>
      </c>
      <c r="L383" s="135" t="s">
        <v>438</v>
      </c>
      <c r="M383" s="5" t="s">
        <v>4625</v>
      </c>
      <c r="N383" s="282">
        <v>44685</v>
      </c>
      <c r="O383" s="283">
        <v>44682</v>
      </c>
      <c r="P383" s="283">
        <v>44679</v>
      </c>
      <c r="Q383" s="284">
        <v>44681</v>
      </c>
      <c r="R383" s="285" t="s">
        <v>6464</v>
      </c>
      <c r="S383" s="284"/>
      <c r="T383" s="286" t="s">
        <v>623</v>
      </c>
      <c r="U383" s="287" t="s">
        <v>3897</v>
      </c>
      <c r="V383" s="135" t="s">
        <v>2821</v>
      </c>
      <c r="W383" s="276" t="s">
        <v>5340</v>
      </c>
    </row>
    <row r="384" spans="1:23" s="272" customFormat="1" ht="14.5" customHeight="1" x14ac:dyDescent="0.3">
      <c r="A384" s="295" t="s">
        <v>1581</v>
      </c>
      <c r="B384" s="276" t="s">
        <v>630</v>
      </c>
      <c r="C384" s="277" t="s">
        <v>630</v>
      </c>
      <c r="D384" s="288">
        <v>44667</v>
      </c>
      <c r="E384" s="279" t="s">
        <v>630</v>
      </c>
      <c r="F384" s="289">
        <v>44578</v>
      </c>
      <c r="G384" s="135" t="s">
        <v>4628</v>
      </c>
      <c r="H384" s="194" t="s">
        <v>250</v>
      </c>
      <c r="I384" s="281" t="s">
        <v>4644</v>
      </c>
      <c r="J384" s="281" t="s">
        <v>45</v>
      </c>
      <c r="K384" s="281" t="s">
        <v>9009</v>
      </c>
      <c r="L384" s="135" t="s">
        <v>74</v>
      </c>
      <c r="M384" s="5" t="s">
        <v>4507</v>
      </c>
      <c r="N384" s="282" t="s">
        <v>1253</v>
      </c>
      <c r="O384" s="283" t="s">
        <v>1253</v>
      </c>
      <c r="P384" s="283" t="s">
        <v>1253</v>
      </c>
      <c r="Q384" s="284" t="s">
        <v>1253</v>
      </c>
      <c r="R384" s="285" t="s">
        <v>4482</v>
      </c>
      <c r="S384" s="280" t="s">
        <v>1253</v>
      </c>
      <c r="T384" s="286" t="s">
        <v>623</v>
      </c>
      <c r="U384" s="287" t="s">
        <v>3897</v>
      </c>
      <c r="V384" s="135"/>
      <c r="W384" s="276" t="s">
        <v>630</v>
      </c>
    </row>
    <row r="385" spans="1:23" s="272" customFormat="1" ht="14.5" customHeight="1" x14ac:dyDescent="0.3">
      <c r="A385" s="295" t="s">
        <v>1581</v>
      </c>
      <c r="B385" s="276" t="s">
        <v>630</v>
      </c>
      <c r="C385" s="277" t="s">
        <v>630</v>
      </c>
      <c r="D385" s="288">
        <v>44778</v>
      </c>
      <c r="E385" s="279" t="s">
        <v>630</v>
      </c>
      <c r="F385" s="289">
        <v>44579</v>
      </c>
      <c r="G385" s="135" t="s">
        <v>4639</v>
      </c>
      <c r="H385" s="135" t="s">
        <v>37</v>
      </c>
      <c r="I385" s="281" t="s">
        <v>685</v>
      </c>
      <c r="J385" s="281" t="s">
        <v>45</v>
      </c>
      <c r="K385" s="281" t="s">
        <v>9009</v>
      </c>
      <c r="L385" s="135" t="s">
        <v>20</v>
      </c>
      <c r="M385" s="5" t="s">
        <v>4638</v>
      </c>
      <c r="N385" s="282" t="s">
        <v>1253</v>
      </c>
      <c r="O385" s="283" t="s">
        <v>1253</v>
      </c>
      <c r="P385" s="283" t="s">
        <v>1253</v>
      </c>
      <c r="Q385" s="284" t="s">
        <v>1253</v>
      </c>
      <c r="R385" s="285" t="s">
        <v>4482</v>
      </c>
      <c r="S385" s="280" t="s">
        <v>1253</v>
      </c>
      <c r="T385" s="286" t="s">
        <v>605</v>
      </c>
      <c r="U385" s="287" t="s">
        <v>3897</v>
      </c>
      <c r="V385" s="135"/>
      <c r="W385" s="276" t="s">
        <v>630</v>
      </c>
    </row>
    <row r="386" spans="1:23" s="272" customFormat="1" ht="14.5" customHeight="1" x14ac:dyDescent="0.3">
      <c r="A386" s="295" t="s">
        <v>3627</v>
      </c>
      <c r="B386" s="124">
        <v>4933759</v>
      </c>
      <c r="C386" s="277" t="s">
        <v>6603</v>
      </c>
      <c r="D386" s="288">
        <v>44602</v>
      </c>
      <c r="E386" s="279" t="s">
        <v>594</v>
      </c>
      <c r="F386" s="289">
        <v>44579</v>
      </c>
      <c r="G386" s="135" t="s">
        <v>4642</v>
      </c>
      <c r="H386" s="135" t="s">
        <v>57</v>
      </c>
      <c r="I386" s="281" t="s">
        <v>8538</v>
      </c>
      <c r="J386" s="281" t="s">
        <v>18</v>
      </c>
      <c r="K386" s="281" t="s">
        <v>9005</v>
      </c>
      <c r="L386" s="135" t="s">
        <v>20</v>
      </c>
      <c r="M386" s="5" t="s">
        <v>4643</v>
      </c>
      <c r="N386" s="282">
        <v>44614</v>
      </c>
      <c r="O386" s="283">
        <v>44604</v>
      </c>
      <c r="P386" s="283">
        <v>44613</v>
      </c>
      <c r="Q386" s="284">
        <v>44613</v>
      </c>
      <c r="R386" s="285" t="s">
        <v>4686</v>
      </c>
      <c r="S386" s="284"/>
      <c r="T386" s="286" t="s">
        <v>623</v>
      </c>
      <c r="U386" s="287" t="s">
        <v>3897</v>
      </c>
      <c r="V386" s="135" t="s">
        <v>3898</v>
      </c>
      <c r="W386" s="276" t="s">
        <v>5341</v>
      </c>
    </row>
    <row r="387" spans="1:23" s="272" customFormat="1" ht="14.5" customHeight="1" x14ac:dyDescent="0.3">
      <c r="A387" s="295" t="s">
        <v>3627</v>
      </c>
      <c r="B387" s="135">
        <v>4962424</v>
      </c>
      <c r="C387" s="277" t="s">
        <v>6604</v>
      </c>
      <c r="D387" s="288">
        <v>44610</v>
      </c>
      <c r="E387" s="279" t="s">
        <v>594</v>
      </c>
      <c r="F387" s="289">
        <v>44579</v>
      </c>
      <c r="G387" s="135" t="s">
        <v>4641</v>
      </c>
      <c r="H387" s="135" t="s">
        <v>137</v>
      </c>
      <c r="I387" s="281" t="s">
        <v>17</v>
      </c>
      <c r="J387" s="281" t="s">
        <v>18</v>
      </c>
      <c r="K387" s="281" t="s">
        <v>9005</v>
      </c>
      <c r="L387" s="135" t="s">
        <v>20</v>
      </c>
      <c r="M387" s="5" t="s">
        <v>4640</v>
      </c>
      <c r="N387" s="282">
        <v>44637</v>
      </c>
      <c r="O387" s="283">
        <v>44631</v>
      </c>
      <c r="P387" s="283">
        <v>44630</v>
      </c>
      <c r="Q387" s="284">
        <v>44636</v>
      </c>
      <c r="R387" s="285" t="s">
        <v>4686</v>
      </c>
      <c r="S387" s="284"/>
      <c r="T387" s="286" t="s">
        <v>623</v>
      </c>
      <c r="U387" s="287" t="s">
        <v>3897</v>
      </c>
      <c r="V387" s="287" t="s">
        <v>3899</v>
      </c>
      <c r="W387" s="276" t="s">
        <v>5342</v>
      </c>
    </row>
    <row r="388" spans="1:23" s="272" customFormat="1" ht="14.5" customHeight="1" x14ac:dyDescent="0.3">
      <c r="A388" s="295" t="s">
        <v>3627</v>
      </c>
      <c r="B388" s="124">
        <v>4921081</v>
      </c>
      <c r="C388" s="277" t="s">
        <v>6605</v>
      </c>
      <c r="D388" s="288">
        <v>44592</v>
      </c>
      <c r="E388" s="279" t="s">
        <v>594</v>
      </c>
      <c r="F388" s="289">
        <v>44580</v>
      </c>
      <c r="G388" s="135" t="s">
        <v>4647</v>
      </c>
      <c r="H388" s="135" t="s">
        <v>32</v>
      </c>
      <c r="I388" s="281" t="s">
        <v>685</v>
      </c>
      <c r="J388" s="281" t="s">
        <v>45</v>
      </c>
      <c r="K388" s="281" t="s">
        <v>9009</v>
      </c>
      <c r="L388" s="135" t="s">
        <v>20</v>
      </c>
      <c r="M388" s="5" t="s">
        <v>4648</v>
      </c>
      <c r="N388" s="282">
        <v>44610</v>
      </c>
      <c r="O388" s="283">
        <v>44598</v>
      </c>
      <c r="P388" s="283">
        <v>44609</v>
      </c>
      <c r="Q388" s="284">
        <v>44609</v>
      </c>
      <c r="R388" s="285" t="s">
        <v>4495</v>
      </c>
      <c r="S388" s="284"/>
      <c r="T388" s="286" t="s">
        <v>609</v>
      </c>
      <c r="U388" s="287" t="s">
        <v>3897</v>
      </c>
      <c r="V388" s="135" t="s">
        <v>3898</v>
      </c>
      <c r="W388" s="276" t="s">
        <v>5343</v>
      </c>
    </row>
    <row r="389" spans="1:23" s="272" customFormat="1" ht="14.5" customHeight="1" x14ac:dyDescent="0.3">
      <c r="A389" s="295" t="s">
        <v>3627</v>
      </c>
      <c r="B389" s="124">
        <v>4930963</v>
      </c>
      <c r="C389" s="277" t="s">
        <v>6606</v>
      </c>
      <c r="D389" s="288">
        <v>44589</v>
      </c>
      <c r="E389" s="279" t="s">
        <v>594</v>
      </c>
      <c r="F389" s="289">
        <v>44580</v>
      </c>
      <c r="G389" s="135" t="s">
        <v>5035</v>
      </c>
      <c r="H389" s="135" t="s">
        <v>250</v>
      </c>
      <c r="I389" s="281" t="s">
        <v>4644</v>
      </c>
      <c r="J389" s="281" t="s">
        <v>18</v>
      </c>
      <c r="K389" s="281" t="s">
        <v>9005</v>
      </c>
      <c r="L389" s="135" t="s">
        <v>11</v>
      </c>
      <c r="M389" s="5" t="s">
        <v>4629</v>
      </c>
      <c r="N389" s="282">
        <v>44616</v>
      </c>
      <c r="O389" s="283">
        <v>44606</v>
      </c>
      <c r="P389" s="283">
        <v>44613</v>
      </c>
      <c r="Q389" s="284">
        <v>44613</v>
      </c>
      <c r="R389" s="285" t="s">
        <v>4686</v>
      </c>
      <c r="S389" s="284"/>
      <c r="T389" s="286" t="s">
        <v>605</v>
      </c>
      <c r="U389" s="287" t="s">
        <v>3897</v>
      </c>
      <c r="V389" s="135" t="s">
        <v>3898</v>
      </c>
      <c r="W389" s="276" t="s">
        <v>5344</v>
      </c>
    </row>
    <row r="390" spans="1:23" s="272" customFormat="1" ht="14.5" customHeight="1" x14ac:dyDescent="0.3">
      <c r="A390" s="295" t="s">
        <v>1581</v>
      </c>
      <c r="B390" s="276" t="s">
        <v>630</v>
      </c>
      <c r="C390" s="277" t="s">
        <v>630</v>
      </c>
      <c r="D390" s="288">
        <v>44632</v>
      </c>
      <c r="E390" s="279" t="s">
        <v>630</v>
      </c>
      <c r="F390" s="289">
        <v>44580</v>
      </c>
      <c r="G390" s="135" t="s">
        <v>4649</v>
      </c>
      <c r="H390" s="135" t="s">
        <v>82</v>
      </c>
      <c r="I390" s="281" t="s">
        <v>4644</v>
      </c>
      <c r="J390" s="281" t="s">
        <v>45</v>
      </c>
      <c r="K390" s="281" t="s">
        <v>9009</v>
      </c>
      <c r="L390" s="135" t="s">
        <v>20</v>
      </c>
      <c r="M390" s="5" t="s">
        <v>4650</v>
      </c>
      <c r="N390" s="282" t="s">
        <v>1253</v>
      </c>
      <c r="O390" s="283" t="s">
        <v>1253</v>
      </c>
      <c r="P390" s="283" t="s">
        <v>1253</v>
      </c>
      <c r="Q390" s="284" t="s">
        <v>1253</v>
      </c>
      <c r="R390" s="285" t="s">
        <v>4495</v>
      </c>
      <c r="S390" s="280" t="s">
        <v>1253</v>
      </c>
      <c r="T390" s="286" t="s">
        <v>605</v>
      </c>
      <c r="U390" s="287" t="s">
        <v>3897</v>
      </c>
      <c r="V390" s="135"/>
      <c r="W390" s="276" t="s">
        <v>630</v>
      </c>
    </row>
    <row r="391" spans="1:23" s="272" customFormat="1" ht="14.5" customHeight="1" x14ac:dyDescent="0.3">
      <c r="A391" s="295" t="s">
        <v>1581</v>
      </c>
      <c r="B391" s="276" t="s">
        <v>630</v>
      </c>
      <c r="C391" s="277" t="s">
        <v>630</v>
      </c>
      <c r="D391" s="288">
        <v>44702</v>
      </c>
      <c r="E391" s="279" t="s">
        <v>630</v>
      </c>
      <c r="F391" s="289">
        <v>44581</v>
      </c>
      <c r="G391" s="135" t="s">
        <v>4654</v>
      </c>
      <c r="H391" s="135" t="s">
        <v>686</v>
      </c>
      <c r="I391" s="281" t="s">
        <v>8862</v>
      </c>
      <c r="J391" s="281" t="s">
        <v>645</v>
      </c>
      <c r="K391" s="281" t="s">
        <v>9002</v>
      </c>
      <c r="L391" s="135" t="s">
        <v>20</v>
      </c>
      <c r="M391" s="5" t="s">
        <v>4655</v>
      </c>
      <c r="N391" s="282" t="s">
        <v>1253</v>
      </c>
      <c r="O391" s="283" t="s">
        <v>1253</v>
      </c>
      <c r="P391" s="283" t="s">
        <v>1253</v>
      </c>
      <c r="Q391" s="284" t="s">
        <v>1253</v>
      </c>
      <c r="R391" s="285" t="s">
        <v>4490</v>
      </c>
      <c r="S391" s="280" t="s">
        <v>1253</v>
      </c>
      <c r="T391" s="286" t="s">
        <v>605</v>
      </c>
      <c r="U391" s="287" t="s">
        <v>3897</v>
      </c>
      <c r="V391" s="135"/>
      <c r="W391" s="276" t="s">
        <v>630</v>
      </c>
    </row>
    <row r="392" spans="1:23" s="272" customFormat="1" ht="14.5" customHeight="1" x14ac:dyDescent="0.3">
      <c r="A392" s="295" t="s">
        <v>3627</v>
      </c>
      <c r="B392" s="276">
        <v>4952384</v>
      </c>
      <c r="C392" s="277" t="s">
        <v>6607</v>
      </c>
      <c r="D392" s="288">
        <v>44613</v>
      </c>
      <c r="E392" s="279" t="s">
        <v>594</v>
      </c>
      <c r="F392" s="289">
        <v>44581</v>
      </c>
      <c r="G392" s="135" t="s">
        <v>4652</v>
      </c>
      <c r="H392" s="135" t="s">
        <v>82</v>
      </c>
      <c r="I392" s="281" t="s">
        <v>4644</v>
      </c>
      <c r="J392" s="281" t="s">
        <v>645</v>
      </c>
      <c r="K392" s="281" t="s">
        <v>9002</v>
      </c>
      <c r="L392" s="194" t="s">
        <v>27</v>
      </c>
      <c r="M392" s="5" t="s">
        <v>4651</v>
      </c>
      <c r="N392" s="282">
        <v>44616</v>
      </c>
      <c r="O392" s="283">
        <v>44613</v>
      </c>
      <c r="P392" s="283">
        <v>44613</v>
      </c>
      <c r="Q392" s="284">
        <v>44613</v>
      </c>
      <c r="R392" s="285" t="s">
        <v>4490</v>
      </c>
      <c r="S392" s="284"/>
      <c r="T392" s="286" t="s">
        <v>609</v>
      </c>
      <c r="U392" s="287" t="s">
        <v>3897</v>
      </c>
      <c r="V392" s="135" t="s">
        <v>3898</v>
      </c>
      <c r="W392" s="276" t="s">
        <v>5345</v>
      </c>
    </row>
    <row r="393" spans="1:23" s="272" customFormat="1" ht="14.5" customHeight="1" x14ac:dyDescent="0.3">
      <c r="A393" s="295" t="s">
        <v>3627</v>
      </c>
      <c r="B393" s="135">
        <v>5064425</v>
      </c>
      <c r="C393" s="277" t="s">
        <v>6608</v>
      </c>
      <c r="D393" s="288">
        <v>44670</v>
      </c>
      <c r="E393" s="279" t="s">
        <v>594</v>
      </c>
      <c r="F393" s="289">
        <v>44581</v>
      </c>
      <c r="G393" s="135" t="s">
        <v>5055</v>
      </c>
      <c r="H393" s="135" t="s">
        <v>250</v>
      </c>
      <c r="I393" s="281" t="s">
        <v>4644</v>
      </c>
      <c r="J393" s="281" t="s">
        <v>632</v>
      </c>
      <c r="K393" s="281" t="s">
        <v>9006</v>
      </c>
      <c r="L393" s="135" t="s">
        <v>20</v>
      </c>
      <c r="M393" s="5" t="s">
        <v>4653</v>
      </c>
      <c r="N393" s="282">
        <v>44685</v>
      </c>
      <c r="O393" s="283">
        <v>44677</v>
      </c>
      <c r="P393" s="283">
        <v>44672</v>
      </c>
      <c r="Q393" s="284">
        <v>44677</v>
      </c>
      <c r="R393" s="285" t="s">
        <v>4484</v>
      </c>
      <c r="S393" s="284"/>
      <c r="T393" s="286" t="s">
        <v>605</v>
      </c>
      <c r="U393" s="287" t="s">
        <v>3897</v>
      </c>
      <c r="V393" s="135" t="s">
        <v>2821</v>
      </c>
      <c r="W393" s="276" t="s">
        <v>5346</v>
      </c>
    </row>
    <row r="394" spans="1:23" s="272" customFormat="1" ht="14.5" customHeight="1" x14ac:dyDescent="0.3">
      <c r="A394" s="295" t="s">
        <v>3627</v>
      </c>
      <c r="B394" s="124">
        <v>4923429</v>
      </c>
      <c r="C394" s="277" t="s">
        <v>6609</v>
      </c>
      <c r="D394" s="288">
        <v>44583</v>
      </c>
      <c r="E394" s="279" t="s">
        <v>594</v>
      </c>
      <c r="F394" s="289">
        <v>44582</v>
      </c>
      <c r="G394" s="135" t="s">
        <v>4661</v>
      </c>
      <c r="H394" s="135" t="s">
        <v>175</v>
      </c>
      <c r="I394" s="281" t="s">
        <v>8863</v>
      </c>
      <c r="J394" s="281" t="s">
        <v>45</v>
      </c>
      <c r="K394" s="281" t="s">
        <v>9009</v>
      </c>
      <c r="L394" s="135" t="s">
        <v>20</v>
      </c>
      <c r="M394" s="5" t="s">
        <v>4662</v>
      </c>
      <c r="N394" s="282">
        <v>44596</v>
      </c>
      <c r="O394" s="283">
        <v>44592</v>
      </c>
      <c r="P394" s="283">
        <v>44595</v>
      </c>
      <c r="Q394" s="284">
        <v>44594</v>
      </c>
      <c r="R394" s="285" t="s">
        <v>4482</v>
      </c>
      <c r="S394" s="284"/>
      <c r="T394" s="286" t="s">
        <v>605</v>
      </c>
      <c r="U394" s="287" t="s">
        <v>3897</v>
      </c>
      <c r="V394" s="135" t="s">
        <v>3898</v>
      </c>
      <c r="W394" s="276" t="s">
        <v>5347</v>
      </c>
    </row>
    <row r="395" spans="1:23" s="272" customFormat="1" ht="14.5" customHeight="1" x14ac:dyDescent="0.3">
      <c r="A395" s="295" t="s">
        <v>1581</v>
      </c>
      <c r="B395" s="276" t="s">
        <v>630</v>
      </c>
      <c r="C395" s="277" t="s">
        <v>630</v>
      </c>
      <c r="D395" s="288">
        <v>44592</v>
      </c>
      <c r="E395" s="279" t="s">
        <v>630</v>
      </c>
      <c r="F395" s="289">
        <v>44582</v>
      </c>
      <c r="G395" s="135" t="s">
        <v>4659</v>
      </c>
      <c r="H395" s="194" t="s">
        <v>82</v>
      </c>
      <c r="I395" s="281" t="s">
        <v>4644</v>
      </c>
      <c r="J395" s="281" t="s">
        <v>18</v>
      </c>
      <c r="K395" s="281" t="s">
        <v>9005</v>
      </c>
      <c r="L395" s="135" t="s">
        <v>87</v>
      </c>
      <c r="M395" s="5" t="s">
        <v>4660</v>
      </c>
      <c r="N395" s="282" t="s">
        <v>1253</v>
      </c>
      <c r="O395" s="283" t="s">
        <v>1253</v>
      </c>
      <c r="P395" s="283" t="s">
        <v>1253</v>
      </c>
      <c r="Q395" s="284" t="s">
        <v>1253</v>
      </c>
      <c r="R395" s="285" t="s">
        <v>4686</v>
      </c>
      <c r="S395" s="280" t="s">
        <v>1253</v>
      </c>
      <c r="T395" s="286" t="s">
        <v>609</v>
      </c>
      <c r="U395" s="287" t="s">
        <v>3897</v>
      </c>
      <c r="V395" s="135"/>
      <c r="W395" s="276" t="s">
        <v>630</v>
      </c>
    </row>
    <row r="396" spans="1:23" s="272" customFormat="1" ht="14.5" customHeight="1" x14ac:dyDescent="0.3">
      <c r="A396" s="295" t="s">
        <v>5</v>
      </c>
      <c r="B396" s="83">
        <v>5283895</v>
      </c>
      <c r="C396" s="277" t="s">
        <v>9015</v>
      </c>
      <c r="D396" s="288">
        <v>44613</v>
      </c>
      <c r="E396" s="279" t="s">
        <v>8467</v>
      </c>
      <c r="F396" s="289">
        <v>44811</v>
      </c>
      <c r="G396" s="135" t="s">
        <v>4657</v>
      </c>
      <c r="H396" s="135" t="s">
        <v>250</v>
      </c>
      <c r="I396" s="281" t="s">
        <v>4644</v>
      </c>
      <c r="J396" s="281" t="s">
        <v>2943</v>
      </c>
      <c r="K396" s="281" t="s">
        <v>9012</v>
      </c>
      <c r="L396" s="135" t="s">
        <v>20</v>
      </c>
      <c r="M396" s="5" t="s">
        <v>4658</v>
      </c>
      <c r="N396" s="282">
        <v>0</v>
      </c>
      <c r="O396" s="283"/>
      <c r="P396" s="283">
        <v>44811</v>
      </c>
      <c r="Q396" s="284"/>
      <c r="R396" s="285" t="s">
        <v>6447</v>
      </c>
      <c r="S396" s="284"/>
      <c r="T396" s="286" t="s">
        <v>605</v>
      </c>
      <c r="U396" s="287" t="s">
        <v>3897</v>
      </c>
      <c r="V396" s="135"/>
      <c r="W396" s="276" t="s">
        <v>5348</v>
      </c>
    </row>
    <row r="397" spans="1:23" s="272" customFormat="1" ht="14.5" customHeight="1" x14ac:dyDescent="0.3">
      <c r="A397" s="295" t="s">
        <v>3627</v>
      </c>
      <c r="B397" s="124">
        <v>4919426</v>
      </c>
      <c r="C397" s="277" t="s">
        <v>6610</v>
      </c>
      <c r="D397" s="288">
        <v>44583</v>
      </c>
      <c r="E397" s="279" t="s">
        <v>594</v>
      </c>
      <c r="F397" s="289">
        <v>44583</v>
      </c>
      <c r="G397" s="135" t="s">
        <v>4666</v>
      </c>
      <c r="H397" s="135" t="s">
        <v>92</v>
      </c>
      <c r="I397" s="281" t="s">
        <v>2454</v>
      </c>
      <c r="J397" s="281" t="s">
        <v>626</v>
      </c>
      <c r="K397" s="281" t="s">
        <v>9003</v>
      </c>
      <c r="L397" s="135" t="s">
        <v>20</v>
      </c>
      <c r="M397" s="5" t="s">
        <v>4665</v>
      </c>
      <c r="N397" s="282">
        <v>44596</v>
      </c>
      <c r="O397" s="283">
        <v>44590</v>
      </c>
      <c r="P397" s="283">
        <v>44595</v>
      </c>
      <c r="Q397" s="284">
        <v>44594</v>
      </c>
      <c r="R397" s="285" t="s">
        <v>6464</v>
      </c>
      <c r="S397" s="284"/>
      <c r="T397" s="286" t="s">
        <v>623</v>
      </c>
      <c r="U397" s="287" t="s">
        <v>3897</v>
      </c>
      <c r="V397" s="135" t="s">
        <v>3898</v>
      </c>
      <c r="W397" s="276" t="s">
        <v>5349</v>
      </c>
    </row>
    <row r="398" spans="1:23" s="272" customFormat="1" ht="14.5" customHeight="1" x14ac:dyDescent="0.3">
      <c r="A398" s="295" t="s">
        <v>1581</v>
      </c>
      <c r="B398" s="276" t="s">
        <v>630</v>
      </c>
      <c r="C398" s="277" t="s">
        <v>630</v>
      </c>
      <c r="D398" s="288">
        <v>44681</v>
      </c>
      <c r="E398" s="279" t="s">
        <v>630</v>
      </c>
      <c r="F398" s="289">
        <v>44583</v>
      </c>
      <c r="G398" s="135" t="s">
        <v>4664</v>
      </c>
      <c r="H398" s="135" t="s">
        <v>57</v>
      </c>
      <c r="I398" s="281" t="s">
        <v>8538</v>
      </c>
      <c r="J398" s="281" t="s">
        <v>645</v>
      </c>
      <c r="K398" s="281" t="s">
        <v>9002</v>
      </c>
      <c r="L398" s="135" t="s">
        <v>438</v>
      </c>
      <c r="M398" s="5" t="s">
        <v>4663</v>
      </c>
      <c r="N398" s="282" t="s">
        <v>1253</v>
      </c>
      <c r="O398" s="283" t="s">
        <v>1253</v>
      </c>
      <c r="P398" s="283" t="s">
        <v>1253</v>
      </c>
      <c r="Q398" s="284" t="s">
        <v>1253</v>
      </c>
      <c r="R398" s="285" t="s">
        <v>6444</v>
      </c>
      <c r="S398" s="280" t="s">
        <v>1253</v>
      </c>
      <c r="T398" s="286" t="s">
        <v>605</v>
      </c>
      <c r="U398" s="287" t="s">
        <v>3897</v>
      </c>
      <c r="V398" s="135"/>
      <c r="W398" s="276" t="s">
        <v>630</v>
      </c>
    </row>
    <row r="399" spans="1:23" s="272" customFormat="1" ht="14.5" customHeight="1" x14ac:dyDescent="0.3">
      <c r="A399" s="295" t="s">
        <v>3627</v>
      </c>
      <c r="B399" s="135">
        <v>4933498</v>
      </c>
      <c r="C399" s="277" t="s">
        <v>6611</v>
      </c>
      <c r="D399" s="288">
        <v>44590</v>
      </c>
      <c r="E399" s="279" t="s">
        <v>594</v>
      </c>
      <c r="F399" s="289">
        <v>44585</v>
      </c>
      <c r="G399" s="135" t="s">
        <v>4668</v>
      </c>
      <c r="H399" s="135" t="s">
        <v>687</v>
      </c>
      <c r="I399" s="281" t="s">
        <v>7086</v>
      </c>
      <c r="J399" s="281" t="s">
        <v>45</v>
      </c>
      <c r="K399" s="281" t="s">
        <v>9009</v>
      </c>
      <c r="L399" s="135" t="s">
        <v>74</v>
      </c>
      <c r="M399" s="5" t="s">
        <v>4667</v>
      </c>
      <c r="N399" s="282">
        <v>44603</v>
      </c>
      <c r="O399" s="283">
        <v>44596</v>
      </c>
      <c r="P399" s="283">
        <v>44597</v>
      </c>
      <c r="Q399" s="284">
        <v>44597</v>
      </c>
      <c r="R399" s="285" t="s">
        <v>4495</v>
      </c>
      <c r="S399" s="284"/>
      <c r="T399" s="286" t="s">
        <v>623</v>
      </c>
      <c r="U399" s="287" t="s">
        <v>3897</v>
      </c>
      <c r="V399" s="135" t="s">
        <v>3898</v>
      </c>
      <c r="W399" s="276" t="s">
        <v>5350</v>
      </c>
    </row>
    <row r="400" spans="1:23" s="272" customFormat="1" ht="14.5" customHeight="1" x14ac:dyDescent="0.3">
      <c r="A400" s="295" t="s">
        <v>3627</v>
      </c>
      <c r="B400" s="124">
        <v>4885661</v>
      </c>
      <c r="C400" s="277" t="s">
        <v>6612</v>
      </c>
      <c r="D400" s="288">
        <v>44585</v>
      </c>
      <c r="E400" s="279" t="s">
        <v>594</v>
      </c>
      <c r="F400" s="289">
        <v>44585</v>
      </c>
      <c r="G400" s="135" t="s">
        <v>4675</v>
      </c>
      <c r="H400" s="135" t="s">
        <v>32</v>
      </c>
      <c r="I400" s="281" t="s">
        <v>685</v>
      </c>
      <c r="J400" s="281" t="s">
        <v>45</v>
      </c>
      <c r="K400" s="281" t="s">
        <v>9009</v>
      </c>
      <c r="L400" s="135" t="s">
        <v>20</v>
      </c>
      <c r="M400" s="5" t="s">
        <v>4672</v>
      </c>
      <c r="N400" s="282">
        <v>44595</v>
      </c>
      <c r="O400" s="283">
        <v>44592</v>
      </c>
      <c r="P400" s="283">
        <v>44592</v>
      </c>
      <c r="Q400" s="284">
        <v>44592</v>
      </c>
      <c r="R400" s="285" t="s">
        <v>4495</v>
      </c>
      <c r="S400" s="284"/>
      <c r="T400" s="286" t="s">
        <v>605</v>
      </c>
      <c r="U400" s="287" t="s">
        <v>3897</v>
      </c>
      <c r="V400" s="135" t="s">
        <v>3898</v>
      </c>
      <c r="W400" s="276" t="s">
        <v>5351</v>
      </c>
    </row>
    <row r="401" spans="1:23" s="272" customFormat="1" ht="14.5" customHeight="1" x14ac:dyDescent="0.3">
      <c r="A401" s="295" t="s">
        <v>1581</v>
      </c>
      <c r="B401" s="276" t="s">
        <v>630</v>
      </c>
      <c r="C401" s="277" t="s">
        <v>630</v>
      </c>
      <c r="D401" s="288">
        <v>44588</v>
      </c>
      <c r="E401" s="279" t="s">
        <v>630</v>
      </c>
      <c r="F401" s="289">
        <v>44585</v>
      </c>
      <c r="G401" s="135" t="s">
        <v>4673</v>
      </c>
      <c r="H401" s="135" t="s">
        <v>16</v>
      </c>
      <c r="I401" s="281" t="s">
        <v>7086</v>
      </c>
      <c r="J401" s="281" t="s">
        <v>45</v>
      </c>
      <c r="K401" s="281" t="s">
        <v>9009</v>
      </c>
      <c r="L401" s="135" t="s">
        <v>20</v>
      </c>
      <c r="M401" s="5" t="s">
        <v>4674</v>
      </c>
      <c r="N401" s="282" t="s">
        <v>1253</v>
      </c>
      <c r="O401" s="283" t="s">
        <v>1253</v>
      </c>
      <c r="P401" s="283" t="s">
        <v>1253</v>
      </c>
      <c r="Q401" s="284" t="s">
        <v>1253</v>
      </c>
      <c r="R401" s="285" t="s">
        <v>4482</v>
      </c>
      <c r="S401" s="280" t="s">
        <v>1253</v>
      </c>
      <c r="T401" s="286" t="s">
        <v>623</v>
      </c>
      <c r="U401" s="287" t="s">
        <v>3897</v>
      </c>
      <c r="V401" s="135"/>
      <c r="W401" s="276" t="s">
        <v>630</v>
      </c>
    </row>
    <row r="402" spans="1:23" s="272" customFormat="1" ht="14.5" customHeight="1" x14ac:dyDescent="0.3">
      <c r="A402" s="295" t="s">
        <v>3627</v>
      </c>
      <c r="B402" s="124">
        <v>4998448</v>
      </c>
      <c r="C402" s="277" t="s">
        <v>6613</v>
      </c>
      <c r="D402" s="288">
        <v>44630</v>
      </c>
      <c r="E402" s="279" t="s">
        <v>594</v>
      </c>
      <c r="F402" s="289">
        <v>44585</v>
      </c>
      <c r="G402" s="194" t="s">
        <v>7902</v>
      </c>
      <c r="H402" s="135" t="s">
        <v>3708</v>
      </c>
      <c r="I402" s="281" t="s">
        <v>2454</v>
      </c>
      <c r="J402" s="281" t="s">
        <v>45</v>
      </c>
      <c r="K402" s="281" t="s">
        <v>9009</v>
      </c>
      <c r="L402" s="135" t="s">
        <v>74</v>
      </c>
      <c r="M402" s="5" t="s">
        <v>4669</v>
      </c>
      <c r="N402" s="282">
        <v>44653</v>
      </c>
      <c r="O402" s="283">
        <v>44634</v>
      </c>
      <c r="P402" s="283">
        <v>44630</v>
      </c>
      <c r="Q402" s="284">
        <v>44636</v>
      </c>
      <c r="R402" s="285" t="s">
        <v>4482</v>
      </c>
      <c r="S402" s="284"/>
      <c r="T402" s="286" t="s">
        <v>605</v>
      </c>
      <c r="U402" s="287" t="s">
        <v>3897</v>
      </c>
      <c r="V402" s="135" t="s">
        <v>5568</v>
      </c>
      <c r="W402" s="276" t="s">
        <v>5352</v>
      </c>
    </row>
    <row r="403" spans="1:23" s="272" customFormat="1" ht="14.5" customHeight="1" x14ac:dyDescent="0.3">
      <c r="A403" s="295" t="s">
        <v>3627</v>
      </c>
      <c r="B403" s="135">
        <v>4988885</v>
      </c>
      <c r="C403" s="277" t="s">
        <v>6614</v>
      </c>
      <c r="D403" s="288">
        <v>44623</v>
      </c>
      <c r="E403" s="279" t="s">
        <v>594</v>
      </c>
      <c r="F403" s="289">
        <v>44585</v>
      </c>
      <c r="G403" s="135" t="s">
        <v>4670</v>
      </c>
      <c r="H403" s="135" t="s">
        <v>686</v>
      </c>
      <c r="I403" s="281" t="s">
        <v>8862</v>
      </c>
      <c r="J403" s="281" t="s">
        <v>45</v>
      </c>
      <c r="K403" s="281" t="s">
        <v>9009</v>
      </c>
      <c r="L403" s="135" t="s">
        <v>27</v>
      </c>
      <c r="M403" s="5" t="s">
        <v>4671</v>
      </c>
      <c r="N403" s="282">
        <v>44653</v>
      </c>
      <c r="O403" s="283">
        <v>44646</v>
      </c>
      <c r="P403" s="283">
        <v>44647</v>
      </c>
      <c r="Q403" s="284">
        <v>44648</v>
      </c>
      <c r="R403" s="285" t="s">
        <v>4482</v>
      </c>
      <c r="S403" s="284"/>
      <c r="T403" s="286" t="s">
        <v>623</v>
      </c>
      <c r="U403" s="287" t="s">
        <v>3897</v>
      </c>
      <c r="V403" s="135" t="s">
        <v>5568</v>
      </c>
      <c r="W403" s="276" t="s">
        <v>5353</v>
      </c>
    </row>
    <row r="404" spans="1:23" s="272" customFormat="1" ht="14.5" customHeight="1" x14ac:dyDescent="0.3">
      <c r="A404" s="295" t="s">
        <v>1581</v>
      </c>
      <c r="B404" s="276" t="s">
        <v>630</v>
      </c>
      <c r="C404" s="277" t="s">
        <v>630</v>
      </c>
      <c r="D404" s="288">
        <v>44698</v>
      </c>
      <c r="E404" s="279" t="s">
        <v>630</v>
      </c>
      <c r="F404" s="289">
        <v>44585</v>
      </c>
      <c r="G404" s="135" t="s">
        <v>4678</v>
      </c>
      <c r="H404" s="135" t="s">
        <v>25</v>
      </c>
      <c r="I404" s="281" t="s">
        <v>17</v>
      </c>
      <c r="J404" s="281" t="s">
        <v>645</v>
      </c>
      <c r="K404" s="281" t="s">
        <v>9002</v>
      </c>
      <c r="L404" s="135" t="s">
        <v>20</v>
      </c>
      <c r="M404" s="5" t="s">
        <v>4677</v>
      </c>
      <c r="N404" s="282" t="s">
        <v>1253</v>
      </c>
      <c r="O404" s="283" t="s">
        <v>1253</v>
      </c>
      <c r="P404" s="283" t="s">
        <v>1253</v>
      </c>
      <c r="Q404" s="284" t="s">
        <v>1253</v>
      </c>
      <c r="R404" s="285" t="s">
        <v>4490</v>
      </c>
      <c r="S404" s="280" t="s">
        <v>1253</v>
      </c>
      <c r="T404" s="286" t="s">
        <v>609</v>
      </c>
      <c r="U404" s="287" t="s">
        <v>3897</v>
      </c>
      <c r="V404" s="135"/>
      <c r="W404" s="276" t="s">
        <v>630</v>
      </c>
    </row>
    <row r="405" spans="1:23" s="272" customFormat="1" ht="14.5" customHeight="1" x14ac:dyDescent="0.3">
      <c r="A405" s="295" t="s">
        <v>3627</v>
      </c>
      <c r="B405" s="124">
        <v>4921597</v>
      </c>
      <c r="C405" s="277" t="s">
        <v>6615</v>
      </c>
      <c r="D405" s="288">
        <v>44588</v>
      </c>
      <c r="E405" s="279" t="s">
        <v>594</v>
      </c>
      <c r="F405" s="289">
        <v>44586</v>
      </c>
      <c r="G405" s="135" t="s">
        <v>4681</v>
      </c>
      <c r="H405" s="135" t="s">
        <v>37</v>
      </c>
      <c r="I405" s="281" t="s">
        <v>685</v>
      </c>
      <c r="J405" s="281" t="s">
        <v>45</v>
      </c>
      <c r="K405" s="281" t="s">
        <v>9009</v>
      </c>
      <c r="L405" s="135" t="s">
        <v>20</v>
      </c>
      <c r="M405" s="5" t="s">
        <v>4680</v>
      </c>
      <c r="N405" s="282">
        <v>44595</v>
      </c>
      <c r="O405" s="283">
        <v>44588</v>
      </c>
      <c r="P405" s="283">
        <v>44589</v>
      </c>
      <c r="Q405" s="284">
        <v>44589</v>
      </c>
      <c r="R405" s="285" t="s">
        <v>4482</v>
      </c>
      <c r="S405" s="284"/>
      <c r="T405" s="286" t="s">
        <v>605</v>
      </c>
      <c r="U405" s="287" t="s">
        <v>3897</v>
      </c>
      <c r="V405" s="135" t="s">
        <v>3898</v>
      </c>
      <c r="W405" s="276" t="s">
        <v>5354</v>
      </c>
    </row>
    <row r="406" spans="1:23" s="272" customFormat="1" ht="14.5" customHeight="1" x14ac:dyDescent="0.3">
      <c r="A406" s="295" t="s">
        <v>3627</v>
      </c>
      <c r="B406" s="124">
        <v>4887335</v>
      </c>
      <c r="C406" s="277" t="s">
        <v>6616</v>
      </c>
      <c r="D406" s="288">
        <v>44588</v>
      </c>
      <c r="E406" s="279" t="s">
        <v>594</v>
      </c>
      <c r="F406" s="289">
        <v>44586</v>
      </c>
      <c r="G406" s="135" t="s">
        <v>4683</v>
      </c>
      <c r="H406" s="135" t="s">
        <v>57</v>
      </c>
      <c r="I406" s="281" t="s">
        <v>8538</v>
      </c>
      <c r="J406" s="281" t="s">
        <v>38</v>
      </c>
      <c r="K406" s="281" t="s">
        <v>9001</v>
      </c>
      <c r="L406" s="135" t="s">
        <v>20</v>
      </c>
      <c r="M406" s="5" t="s">
        <v>4682</v>
      </c>
      <c r="N406" s="282">
        <v>44596</v>
      </c>
      <c r="O406" s="283">
        <v>44592</v>
      </c>
      <c r="P406" s="283">
        <v>44592</v>
      </c>
      <c r="Q406" s="284">
        <v>44593</v>
      </c>
      <c r="R406" s="285" t="s">
        <v>4486</v>
      </c>
      <c r="S406" s="284"/>
      <c r="T406" s="286" t="s">
        <v>605</v>
      </c>
      <c r="U406" s="287" t="s">
        <v>3897</v>
      </c>
      <c r="V406" s="135" t="s">
        <v>3898</v>
      </c>
      <c r="W406" s="276" t="s">
        <v>5355</v>
      </c>
    </row>
    <row r="407" spans="1:23" s="272" customFormat="1" ht="14.5" customHeight="1" x14ac:dyDescent="0.3">
      <c r="A407" s="295" t="s">
        <v>1581</v>
      </c>
      <c r="B407" s="276" t="s">
        <v>630</v>
      </c>
      <c r="C407" s="277" t="s">
        <v>630</v>
      </c>
      <c r="D407" s="288">
        <v>44618</v>
      </c>
      <c r="E407" s="279" t="s">
        <v>630</v>
      </c>
      <c r="F407" s="289">
        <v>44586</v>
      </c>
      <c r="G407" s="135" t="s">
        <v>1324</v>
      </c>
      <c r="H407" s="135" t="s">
        <v>92</v>
      </c>
      <c r="I407" s="281" t="s">
        <v>2454</v>
      </c>
      <c r="J407" s="281" t="s">
        <v>18</v>
      </c>
      <c r="K407" s="281" t="s">
        <v>9005</v>
      </c>
      <c r="L407" s="135" t="s">
        <v>11</v>
      </c>
      <c r="M407" s="5" t="s">
        <v>4679</v>
      </c>
      <c r="N407" s="282" t="s">
        <v>1253</v>
      </c>
      <c r="O407" s="283" t="s">
        <v>1253</v>
      </c>
      <c r="P407" s="283" t="s">
        <v>1253</v>
      </c>
      <c r="Q407" s="284" t="s">
        <v>1253</v>
      </c>
      <c r="R407" s="285" t="s">
        <v>4686</v>
      </c>
      <c r="S407" s="280" t="s">
        <v>1253</v>
      </c>
      <c r="T407" s="286" t="s">
        <v>609</v>
      </c>
      <c r="U407" s="287" t="s">
        <v>3897</v>
      </c>
      <c r="V407" s="135"/>
      <c r="W407" s="276" t="s">
        <v>630</v>
      </c>
    </row>
    <row r="408" spans="1:23" s="272" customFormat="1" ht="14.5" customHeight="1" x14ac:dyDescent="0.3">
      <c r="A408" s="295" t="s">
        <v>3627</v>
      </c>
      <c r="B408" s="300">
        <v>5020585</v>
      </c>
      <c r="C408" s="277" t="s">
        <v>6617</v>
      </c>
      <c r="D408" s="288">
        <v>44648</v>
      </c>
      <c r="E408" s="279" t="s">
        <v>594</v>
      </c>
      <c r="F408" s="289">
        <v>44586</v>
      </c>
      <c r="G408" s="135" t="s">
        <v>5620</v>
      </c>
      <c r="H408" s="135" t="s">
        <v>25</v>
      </c>
      <c r="I408" s="281" t="s">
        <v>17</v>
      </c>
      <c r="J408" s="281" t="s">
        <v>626</v>
      </c>
      <c r="K408" s="281" t="s">
        <v>9003</v>
      </c>
      <c r="L408" s="135" t="s">
        <v>20</v>
      </c>
      <c r="M408" s="5" t="s">
        <v>4684</v>
      </c>
      <c r="N408" s="282">
        <v>44652</v>
      </c>
      <c r="O408" s="283">
        <v>44650</v>
      </c>
      <c r="P408" s="283">
        <v>44649</v>
      </c>
      <c r="Q408" s="284">
        <v>44650</v>
      </c>
      <c r="R408" s="285" t="s">
        <v>6464</v>
      </c>
      <c r="S408" s="284"/>
      <c r="T408" s="286" t="s">
        <v>609</v>
      </c>
      <c r="U408" s="287" t="s">
        <v>3897</v>
      </c>
      <c r="V408" s="135" t="s">
        <v>5568</v>
      </c>
      <c r="W408" s="276" t="s">
        <v>5356</v>
      </c>
    </row>
    <row r="409" spans="1:23" s="272" customFormat="1" ht="14.5" customHeight="1" x14ac:dyDescent="0.3">
      <c r="A409" s="295" t="s">
        <v>3627</v>
      </c>
      <c r="B409" s="124">
        <v>4887337</v>
      </c>
      <c r="C409" s="277" t="s">
        <v>6618</v>
      </c>
      <c r="D409" s="288">
        <v>44589</v>
      </c>
      <c r="E409" s="279" t="s">
        <v>594</v>
      </c>
      <c r="F409" s="289">
        <v>44588</v>
      </c>
      <c r="G409" s="135" t="s">
        <v>4691</v>
      </c>
      <c r="H409" s="135" t="s">
        <v>175</v>
      </c>
      <c r="I409" s="281" t="s">
        <v>8863</v>
      </c>
      <c r="J409" s="281" t="s">
        <v>38</v>
      </c>
      <c r="K409" s="281" t="s">
        <v>9001</v>
      </c>
      <c r="L409" s="135" t="s">
        <v>20</v>
      </c>
      <c r="M409" s="5" t="s">
        <v>4690</v>
      </c>
      <c r="N409" s="282">
        <v>44615</v>
      </c>
      <c r="O409" s="283">
        <v>44608</v>
      </c>
      <c r="P409" s="283">
        <v>44613</v>
      </c>
      <c r="Q409" s="284">
        <v>44613</v>
      </c>
      <c r="R409" s="285" t="s">
        <v>4486</v>
      </c>
      <c r="S409" s="284"/>
      <c r="T409" s="286" t="s">
        <v>609</v>
      </c>
      <c r="U409" s="287" t="s">
        <v>3897</v>
      </c>
      <c r="V409" s="135" t="s">
        <v>3898</v>
      </c>
      <c r="W409" s="276" t="s">
        <v>5357</v>
      </c>
    </row>
    <row r="410" spans="1:23" s="272" customFormat="1" ht="14.5" customHeight="1" x14ac:dyDescent="0.3">
      <c r="A410" s="295" t="s">
        <v>3627</v>
      </c>
      <c r="B410" s="124">
        <v>4968361</v>
      </c>
      <c r="C410" s="277" t="s">
        <v>6619</v>
      </c>
      <c r="D410" s="288">
        <v>44618</v>
      </c>
      <c r="E410" s="279" t="s">
        <v>594</v>
      </c>
      <c r="F410" s="289">
        <v>44588</v>
      </c>
      <c r="G410" s="135" t="s">
        <v>4700</v>
      </c>
      <c r="H410" s="135" t="s">
        <v>3708</v>
      </c>
      <c r="I410" s="281" t="s">
        <v>2454</v>
      </c>
      <c r="J410" s="281" t="s">
        <v>45</v>
      </c>
      <c r="K410" s="281" t="s">
        <v>9009</v>
      </c>
      <c r="L410" s="135" t="s">
        <v>20</v>
      </c>
      <c r="M410" s="5" t="s">
        <v>4699</v>
      </c>
      <c r="N410" s="282">
        <v>44653</v>
      </c>
      <c r="O410" s="283">
        <v>44639</v>
      </c>
      <c r="P410" s="283">
        <v>44636</v>
      </c>
      <c r="Q410" s="284">
        <v>44644</v>
      </c>
      <c r="R410" s="285" t="s">
        <v>4482</v>
      </c>
      <c r="S410" s="284"/>
      <c r="T410" s="286" t="s">
        <v>605</v>
      </c>
      <c r="U410" s="287" t="s">
        <v>3897</v>
      </c>
      <c r="V410" s="135" t="s">
        <v>5568</v>
      </c>
      <c r="W410" s="276" t="s">
        <v>5358</v>
      </c>
    </row>
    <row r="411" spans="1:23" s="272" customFormat="1" ht="14.5" customHeight="1" x14ac:dyDescent="0.3">
      <c r="A411" s="295" t="s">
        <v>3627</v>
      </c>
      <c r="B411" s="124">
        <v>4887324</v>
      </c>
      <c r="C411" s="277" t="s">
        <v>6620</v>
      </c>
      <c r="D411" s="288">
        <v>44589</v>
      </c>
      <c r="E411" s="279" t="s">
        <v>594</v>
      </c>
      <c r="F411" s="289">
        <v>44588</v>
      </c>
      <c r="G411" s="135" t="s">
        <v>4694</v>
      </c>
      <c r="H411" s="135" t="s">
        <v>82</v>
      </c>
      <c r="I411" s="281" t="s">
        <v>4644</v>
      </c>
      <c r="J411" s="281" t="s">
        <v>45</v>
      </c>
      <c r="K411" s="281" t="s">
        <v>9009</v>
      </c>
      <c r="L411" s="135" t="s">
        <v>20</v>
      </c>
      <c r="M411" s="5" t="s">
        <v>4693</v>
      </c>
      <c r="N411" s="301">
        <v>44594</v>
      </c>
      <c r="O411" s="283">
        <v>44589</v>
      </c>
      <c r="P411" s="283">
        <v>44594</v>
      </c>
      <c r="Q411" s="280">
        <v>44593</v>
      </c>
      <c r="R411" s="285" t="s">
        <v>4482</v>
      </c>
      <c r="S411" s="280"/>
      <c r="T411" s="286" t="s">
        <v>605</v>
      </c>
      <c r="U411" s="287" t="s">
        <v>3897</v>
      </c>
      <c r="V411" s="135" t="s">
        <v>3898</v>
      </c>
      <c r="W411" s="276" t="s">
        <v>5359</v>
      </c>
    </row>
    <row r="412" spans="1:23" s="272" customFormat="1" ht="14.5" customHeight="1" x14ac:dyDescent="0.3">
      <c r="A412" s="295" t="s">
        <v>3627</v>
      </c>
      <c r="B412" s="124">
        <v>4912001</v>
      </c>
      <c r="C412" s="277" t="s">
        <v>6621</v>
      </c>
      <c r="D412" s="288">
        <v>44589</v>
      </c>
      <c r="E412" s="279" t="s">
        <v>594</v>
      </c>
      <c r="F412" s="289">
        <v>44588</v>
      </c>
      <c r="G412" s="135" t="s">
        <v>4704</v>
      </c>
      <c r="H412" s="135" t="s">
        <v>37</v>
      </c>
      <c r="I412" s="281" t="s">
        <v>685</v>
      </c>
      <c r="J412" s="281" t="s">
        <v>18</v>
      </c>
      <c r="K412" s="281" t="s">
        <v>9005</v>
      </c>
      <c r="L412" s="135" t="s">
        <v>20</v>
      </c>
      <c r="M412" s="5" t="s">
        <v>4692</v>
      </c>
      <c r="N412" s="282">
        <v>44596</v>
      </c>
      <c r="O412" s="283">
        <v>44592</v>
      </c>
      <c r="P412" s="283">
        <v>44594</v>
      </c>
      <c r="Q412" s="284">
        <v>44593</v>
      </c>
      <c r="R412" s="285" t="s">
        <v>4686</v>
      </c>
      <c r="S412" s="284"/>
      <c r="T412" s="286" t="s">
        <v>609</v>
      </c>
      <c r="U412" s="287" t="s">
        <v>3897</v>
      </c>
      <c r="V412" s="135" t="s">
        <v>3898</v>
      </c>
      <c r="W412" s="276" t="s">
        <v>5360</v>
      </c>
    </row>
    <row r="413" spans="1:23" s="272" customFormat="1" ht="14.5" customHeight="1" x14ac:dyDescent="0.3">
      <c r="A413" s="295" t="s">
        <v>3627</v>
      </c>
      <c r="B413" s="124">
        <v>4921599</v>
      </c>
      <c r="C413" s="277" t="s">
        <v>6622</v>
      </c>
      <c r="D413" s="288">
        <v>44589</v>
      </c>
      <c r="E413" s="279" t="s">
        <v>594</v>
      </c>
      <c r="F413" s="289">
        <v>44588</v>
      </c>
      <c r="G413" s="135" t="s">
        <v>4698</v>
      </c>
      <c r="H413" s="135" t="s">
        <v>232</v>
      </c>
      <c r="I413" s="281" t="s">
        <v>8863</v>
      </c>
      <c r="J413" s="281" t="s">
        <v>45</v>
      </c>
      <c r="K413" s="281" t="s">
        <v>9009</v>
      </c>
      <c r="L413" s="135" t="s">
        <v>20</v>
      </c>
      <c r="M413" s="5" t="s">
        <v>4697</v>
      </c>
      <c r="N413" s="301">
        <v>44596</v>
      </c>
      <c r="O413" s="283">
        <v>44592</v>
      </c>
      <c r="P413" s="283">
        <v>44595</v>
      </c>
      <c r="Q413" s="280">
        <v>44593</v>
      </c>
      <c r="R413" s="285" t="s">
        <v>4482</v>
      </c>
      <c r="S413" s="280"/>
      <c r="T413" s="286" t="s">
        <v>609</v>
      </c>
      <c r="U413" s="287" t="s">
        <v>3897</v>
      </c>
      <c r="V413" s="135" t="s">
        <v>3898</v>
      </c>
      <c r="W413" s="276" t="s">
        <v>5361</v>
      </c>
    </row>
    <row r="414" spans="1:23" s="272" customFormat="1" ht="14.5" customHeight="1" x14ac:dyDescent="0.3">
      <c r="A414" s="295" t="s">
        <v>1581</v>
      </c>
      <c r="B414" s="276" t="s">
        <v>630</v>
      </c>
      <c r="C414" s="277" t="s">
        <v>630</v>
      </c>
      <c r="D414" s="288">
        <v>44630</v>
      </c>
      <c r="E414" s="279" t="s">
        <v>630</v>
      </c>
      <c r="F414" s="289">
        <v>44588</v>
      </c>
      <c r="G414" s="135" t="s">
        <v>4702</v>
      </c>
      <c r="H414" s="135" t="s">
        <v>4126</v>
      </c>
      <c r="I414" s="281" t="s">
        <v>8538</v>
      </c>
      <c r="J414" s="281" t="s">
        <v>18</v>
      </c>
      <c r="K414" s="281" t="s">
        <v>9005</v>
      </c>
      <c r="L414" s="194" t="s">
        <v>20</v>
      </c>
      <c r="M414" s="5" t="s">
        <v>4703</v>
      </c>
      <c r="N414" s="282" t="s">
        <v>1253</v>
      </c>
      <c r="O414" s="283" t="s">
        <v>1253</v>
      </c>
      <c r="P414" s="283" t="s">
        <v>1253</v>
      </c>
      <c r="Q414" s="284" t="s">
        <v>1253</v>
      </c>
      <c r="R414" s="285" t="s">
        <v>4685</v>
      </c>
      <c r="S414" s="280" t="s">
        <v>1253</v>
      </c>
      <c r="T414" s="286" t="s">
        <v>623</v>
      </c>
      <c r="U414" s="287" t="s">
        <v>3897</v>
      </c>
      <c r="V414" s="135"/>
      <c r="W414" s="276" t="s">
        <v>630</v>
      </c>
    </row>
    <row r="415" spans="1:23" s="272" customFormat="1" ht="14.5" customHeight="1" x14ac:dyDescent="0.3">
      <c r="A415" s="295" t="s">
        <v>1581</v>
      </c>
      <c r="B415" s="276" t="s">
        <v>630</v>
      </c>
      <c r="C415" s="277" t="s">
        <v>630</v>
      </c>
      <c r="D415" s="288">
        <v>44781</v>
      </c>
      <c r="E415" s="279" t="s">
        <v>630</v>
      </c>
      <c r="F415" s="289">
        <v>44588</v>
      </c>
      <c r="G415" s="135" t="s">
        <v>4696</v>
      </c>
      <c r="H415" s="135" t="s">
        <v>137</v>
      </c>
      <c r="I415" s="281" t="s">
        <v>17</v>
      </c>
      <c r="J415" s="281" t="s">
        <v>18</v>
      </c>
      <c r="K415" s="281" t="s">
        <v>9005</v>
      </c>
      <c r="L415" s="135" t="s">
        <v>20</v>
      </c>
      <c r="M415" s="5" t="s">
        <v>4695</v>
      </c>
      <c r="N415" s="282" t="s">
        <v>1253</v>
      </c>
      <c r="O415" s="283" t="s">
        <v>1253</v>
      </c>
      <c r="P415" s="283" t="s">
        <v>1253</v>
      </c>
      <c r="Q415" s="284" t="s">
        <v>1253</v>
      </c>
      <c r="R415" s="285" t="s">
        <v>4685</v>
      </c>
      <c r="S415" s="280" t="s">
        <v>1253</v>
      </c>
      <c r="T415" s="286" t="s">
        <v>609</v>
      </c>
      <c r="U415" s="287" t="s">
        <v>3897</v>
      </c>
      <c r="V415" s="135"/>
      <c r="W415" s="276" t="s">
        <v>630</v>
      </c>
    </row>
    <row r="416" spans="1:23" s="272" customFormat="1" ht="14.5" customHeight="1" x14ac:dyDescent="0.3">
      <c r="A416" s="295" t="s">
        <v>3627</v>
      </c>
      <c r="B416" s="277">
        <v>4940024</v>
      </c>
      <c r="C416" s="277" t="s">
        <v>6623</v>
      </c>
      <c r="D416" s="288">
        <v>44609</v>
      </c>
      <c r="E416" s="279" t="s">
        <v>594</v>
      </c>
      <c r="F416" s="289">
        <v>44588</v>
      </c>
      <c r="G416" s="135" t="s">
        <v>4689</v>
      </c>
      <c r="H416" s="135" t="s">
        <v>102</v>
      </c>
      <c r="I416" s="281" t="s">
        <v>685</v>
      </c>
      <c r="J416" s="281" t="s">
        <v>18</v>
      </c>
      <c r="K416" s="281" t="s">
        <v>9005</v>
      </c>
      <c r="L416" s="135" t="s">
        <v>20</v>
      </c>
      <c r="M416" s="5" t="s">
        <v>4688</v>
      </c>
      <c r="N416" s="282">
        <v>44615</v>
      </c>
      <c r="O416" s="283">
        <v>44610</v>
      </c>
      <c r="P416" s="283">
        <v>44614</v>
      </c>
      <c r="Q416" s="284">
        <v>44613</v>
      </c>
      <c r="R416" s="285" t="s">
        <v>4686</v>
      </c>
      <c r="S416" s="284"/>
      <c r="T416" s="286" t="s">
        <v>609</v>
      </c>
      <c r="U416" s="287" t="s">
        <v>3897</v>
      </c>
      <c r="V416" s="135" t="s">
        <v>3898</v>
      </c>
      <c r="W416" s="276" t="s">
        <v>5362</v>
      </c>
    </row>
    <row r="417" spans="1:23" s="272" customFormat="1" ht="14.5" customHeight="1" x14ac:dyDescent="0.3">
      <c r="A417" s="295" t="s">
        <v>3627</v>
      </c>
      <c r="B417" s="135">
        <v>4948359</v>
      </c>
      <c r="C417" s="277" t="s">
        <v>6624</v>
      </c>
      <c r="D417" s="288">
        <v>44597</v>
      </c>
      <c r="E417" s="279" t="s">
        <v>594</v>
      </c>
      <c r="F417" s="289">
        <v>44589</v>
      </c>
      <c r="G417" s="135" t="s">
        <v>4707</v>
      </c>
      <c r="H417" s="135" t="s">
        <v>3367</v>
      </c>
      <c r="I417" s="281" t="s">
        <v>7086</v>
      </c>
      <c r="J417" s="281" t="s">
        <v>18</v>
      </c>
      <c r="K417" s="281" t="s">
        <v>9005</v>
      </c>
      <c r="L417" s="135" t="s">
        <v>20</v>
      </c>
      <c r="M417" s="5" t="s">
        <v>4706</v>
      </c>
      <c r="N417" s="282">
        <v>44621</v>
      </c>
      <c r="O417" s="283">
        <v>44616</v>
      </c>
      <c r="P417" s="283">
        <v>44616</v>
      </c>
      <c r="Q417" s="284">
        <v>44616</v>
      </c>
      <c r="R417" s="285" t="s">
        <v>4686</v>
      </c>
      <c r="S417" s="284"/>
      <c r="T417" s="286" t="s">
        <v>609</v>
      </c>
      <c r="U417" s="287" t="s">
        <v>3897</v>
      </c>
      <c r="V417" s="287" t="s">
        <v>3899</v>
      </c>
      <c r="W417" s="276" t="s">
        <v>5363</v>
      </c>
    </row>
    <row r="418" spans="1:23" s="272" customFormat="1" ht="14.5" customHeight="1" x14ac:dyDescent="0.3">
      <c r="A418" s="295" t="s">
        <v>3627</v>
      </c>
      <c r="B418" s="124">
        <v>4902017</v>
      </c>
      <c r="C418" s="277" t="s">
        <v>6625</v>
      </c>
      <c r="D418" s="288">
        <v>44590</v>
      </c>
      <c r="E418" s="279" t="s">
        <v>594</v>
      </c>
      <c r="F418" s="289">
        <v>44590</v>
      </c>
      <c r="G418" s="135" t="s">
        <v>4710</v>
      </c>
      <c r="H418" s="135" t="s">
        <v>32</v>
      </c>
      <c r="I418" s="281" t="s">
        <v>685</v>
      </c>
      <c r="J418" s="281" t="s">
        <v>38</v>
      </c>
      <c r="K418" s="281" t="s">
        <v>9001</v>
      </c>
      <c r="L418" s="135" t="s">
        <v>20</v>
      </c>
      <c r="M418" s="5" t="s">
        <v>4711</v>
      </c>
      <c r="N418" s="282">
        <v>44605</v>
      </c>
      <c r="O418" s="283">
        <v>44598</v>
      </c>
      <c r="P418" s="283">
        <v>44599</v>
      </c>
      <c r="Q418" s="284">
        <v>44599</v>
      </c>
      <c r="R418" s="285" t="s">
        <v>4489</v>
      </c>
      <c r="S418" s="284"/>
      <c r="T418" s="286" t="s">
        <v>605</v>
      </c>
      <c r="U418" s="287" t="s">
        <v>3897</v>
      </c>
      <c r="V418" s="135" t="s">
        <v>3898</v>
      </c>
      <c r="W418" s="276" t="s">
        <v>5364</v>
      </c>
    </row>
    <row r="419" spans="1:23" s="272" customFormat="1" ht="14.5" customHeight="1" x14ac:dyDescent="0.3">
      <c r="A419" s="295" t="s">
        <v>3627</v>
      </c>
      <c r="B419" s="124">
        <v>4921611</v>
      </c>
      <c r="C419" s="277" t="s">
        <v>6626</v>
      </c>
      <c r="D419" s="288">
        <v>44590</v>
      </c>
      <c r="E419" s="279" t="s">
        <v>594</v>
      </c>
      <c r="F419" s="289">
        <v>44590</v>
      </c>
      <c r="G419" s="135" t="s">
        <v>4708</v>
      </c>
      <c r="H419" s="135" t="s">
        <v>102</v>
      </c>
      <c r="I419" s="281" t="s">
        <v>685</v>
      </c>
      <c r="J419" s="281" t="s">
        <v>45</v>
      </c>
      <c r="K419" s="281" t="s">
        <v>9009</v>
      </c>
      <c r="L419" s="135" t="s">
        <v>20</v>
      </c>
      <c r="M419" s="5" t="s">
        <v>4709</v>
      </c>
      <c r="N419" s="282">
        <v>44596</v>
      </c>
      <c r="O419" s="283">
        <v>44595</v>
      </c>
      <c r="P419" s="283">
        <v>44595</v>
      </c>
      <c r="Q419" s="284">
        <v>44595</v>
      </c>
      <c r="R419" s="285" t="s">
        <v>4495</v>
      </c>
      <c r="S419" s="284"/>
      <c r="T419" s="286" t="s">
        <v>609</v>
      </c>
      <c r="U419" s="287" t="s">
        <v>3897</v>
      </c>
      <c r="V419" s="135" t="s">
        <v>3898</v>
      </c>
      <c r="W419" s="276" t="s">
        <v>5365</v>
      </c>
    </row>
    <row r="420" spans="1:23" s="272" customFormat="1" ht="14.5" customHeight="1" x14ac:dyDescent="0.3">
      <c r="A420" s="295" t="s">
        <v>1581</v>
      </c>
      <c r="B420" s="276" t="s">
        <v>630</v>
      </c>
      <c r="C420" s="277" t="s">
        <v>630</v>
      </c>
      <c r="D420" s="296">
        <v>44744</v>
      </c>
      <c r="E420" s="279" t="s">
        <v>630</v>
      </c>
      <c r="F420" s="289">
        <v>44590</v>
      </c>
      <c r="G420" s="135" t="s">
        <v>4713</v>
      </c>
      <c r="H420" s="194" t="s">
        <v>92</v>
      </c>
      <c r="I420" s="281" t="s">
        <v>2454</v>
      </c>
      <c r="J420" s="281" t="s">
        <v>18</v>
      </c>
      <c r="K420" s="281" t="s">
        <v>9005</v>
      </c>
      <c r="L420" s="194" t="s">
        <v>11</v>
      </c>
      <c r="M420" s="5" t="s">
        <v>4714</v>
      </c>
      <c r="N420" s="282" t="s">
        <v>1253</v>
      </c>
      <c r="O420" s="283" t="s">
        <v>1253</v>
      </c>
      <c r="P420" s="283" t="s">
        <v>1253</v>
      </c>
      <c r="Q420" s="284" t="s">
        <v>1253</v>
      </c>
      <c r="R420" s="285" t="s">
        <v>4685</v>
      </c>
      <c r="S420" s="280" t="s">
        <v>1253</v>
      </c>
      <c r="T420" s="286" t="s">
        <v>623</v>
      </c>
      <c r="U420" s="287" t="s">
        <v>3897</v>
      </c>
      <c r="V420" s="135"/>
      <c r="W420" s="276" t="s">
        <v>630</v>
      </c>
    </row>
    <row r="421" spans="1:23" s="272" customFormat="1" ht="14.5" customHeight="1" x14ac:dyDescent="0.3">
      <c r="A421" s="295" t="s">
        <v>3627</v>
      </c>
      <c r="B421" s="135">
        <v>5020575</v>
      </c>
      <c r="C421" s="277" t="s">
        <v>6627</v>
      </c>
      <c r="D421" s="288">
        <v>44644</v>
      </c>
      <c r="E421" s="279" t="s">
        <v>594</v>
      </c>
      <c r="F421" s="289">
        <v>44590</v>
      </c>
      <c r="G421" s="135" t="s">
        <v>4715</v>
      </c>
      <c r="H421" s="135" t="s">
        <v>250</v>
      </c>
      <c r="I421" s="281" t="s">
        <v>4644</v>
      </c>
      <c r="J421" s="281" t="s">
        <v>18</v>
      </c>
      <c r="K421" s="281" t="s">
        <v>9005</v>
      </c>
      <c r="L421" s="135" t="s">
        <v>27</v>
      </c>
      <c r="M421" s="5" t="s">
        <v>4716</v>
      </c>
      <c r="N421" s="303">
        <v>44666</v>
      </c>
      <c r="O421" s="284">
        <v>44653</v>
      </c>
      <c r="P421" s="284">
        <v>44649</v>
      </c>
      <c r="Q421" s="284">
        <v>44651</v>
      </c>
      <c r="R421" s="285" t="s">
        <v>4685</v>
      </c>
      <c r="S421" s="284"/>
      <c r="T421" s="286" t="s">
        <v>623</v>
      </c>
      <c r="U421" s="287" t="s">
        <v>3897</v>
      </c>
      <c r="V421" s="135" t="s">
        <v>5568</v>
      </c>
      <c r="W421" s="276" t="s">
        <v>5366</v>
      </c>
    </row>
    <row r="422" spans="1:23" s="272" customFormat="1" ht="14.5" customHeight="1" x14ac:dyDescent="0.3">
      <c r="A422" s="295" t="s">
        <v>3627</v>
      </c>
      <c r="B422" s="135">
        <v>5008923</v>
      </c>
      <c r="C422" s="277" t="s">
        <v>6628</v>
      </c>
      <c r="D422" s="288">
        <v>44639</v>
      </c>
      <c r="E422" s="279" t="s">
        <v>594</v>
      </c>
      <c r="F422" s="289">
        <v>44592</v>
      </c>
      <c r="G422" s="135" t="s">
        <v>4998</v>
      </c>
      <c r="H422" s="135" t="s">
        <v>686</v>
      </c>
      <c r="I422" s="281" t="s">
        <v>8862</v>
      </c>
      <c r="J422" s="281" t="s">
        <v>38</v>
      </c>
      <c r="K422" s="281" t="s">
        <v>9001</v>
      </c>
      <c r="L422" s="135" t="s">
        <v>20</v>
      </c>
      <c r="M422" s="5" t="s">
        <v>4705</v>
      </c>
      <c r="N422" s="282">
        <v>44653</v>
      </c>
      <c r="O422" s="283">
        <v>44652</v>
      </c>
      <c r="P422" s="283">
        <v>44650</v>
      </c>
      <c r="Q422" s="284">
        <v>44651</v>
      </c>
      <c r="R422" s="285" t="s">
        <v>4489</v>
      </c>
      <c r="S422" s="284"/>
      <c r="T422" s="286" t="s">
        <v>623</v>
      </c>
      <c r="U422" s="287" t="s">
        <v>3897</v>
      </c>
      <c r="V422" s="135" t="s">
        <v>5568</v>
      </c>
      <c r="W422" s="276" t="s">
        <v>5367</v>
      </c>
    </row>
    <row r="423" spans="1:23" s="272" customFormat="1" ht="14.5" customHeight="1" x14ac:dyDescent="0.3">
      <c r="A423" s="295" t="s">
        <v>3627</v>
      </c>
      <c r="B423" s="124">
        <v>4926660</v>
      </c>
      <c r="C423" s="277" t="s">
        <v>6629</v>
      </c>
      <c r="D423" s="288">
        <v>44593</v>
      </c>
      <c r="E423" s="279" t="s">
        <v>594</v>
      </c>
      <c r="F423" s="289">
        <v>44592</v>
      </c>
      <c r="G423" s="135" t="s">
        <v>4725</v>
      </c>
      <c r="H423" s="135" t="s">
        <v>25</v>
      </c>
      <c r="I423" s="281" t="s">
        <v>17</v>
      </c>
      <c r="J423" s="281" t="s">
        <v>45</v>
      </c>
      <c r="K423" s="281" t="s">
        <v>9009</v>
      </c>
      <c r="L423" s="135" t="s">
        <v>20</v>
      </c>
      <c r="M423" s="5" t="s">
        <v>4724</v>
      </c>
      <c r="N423" s="282">
        <v>44604</v>
      </c>
      <c r="O423" s="283">
        <v>44603</v>
      </c>
      <c r="P423" s="283">
        <v>44603</v>
      </c>
      <c r="Q423" s="284">
        <v>44603</v>
      </c>
      <c r="R423" s="285" t="s">
        <v>4495</v>
      </c>
      <c r="S423" s="284"/>
      <c r="T423" s="286" t="s">
        <v>609</v>
      </c>
      <c r="U423" s="287" t="s">
        <v>3897</v>
      </c>
      <c r="V423" s="135" t="s">
        <v>3898</v>
      </c>
      <c r="W423" s="276" t="s">
        <v>5368</v>
      </c>
    </row>
    <row r="424" spans="1:23" s="272" customFormat="1" ht="14.5" customHeight="1" x14ac:dyDescent="0.3">
      <c r="A424" s="295" t="s">
        <v>3627</v>
      </c>
      <c r="B424" s="276">
        <v>4948357</v>
      </c>
      <c r="C424" s="277" t="s">
        <v>6630</v>
      </c>
      <c r="D424" s="288">
        <v>44610</v>
      </c>
      <c r="E424" s="279" t="s">
        <v>594</v>
      </c>
      <c r="F424" s="289">
        <v>44592</v>
      </c>
      <c r="G424" s="135" t="s">
        <v>3945</v>
      </c>
      <c r="H424" s="135" t="s">
        <v>686</v>
      </c>
      <c r="I424" s="281" t="s">
        <v>8862</v>
      </c>
      <c r="J424" s="281" t="s">
        <v>38</v>
      </c>
      <c r="K424" s="281" t="s">
        <v>9001</v>
      </c>
      <c r="L424" s="135" t="s">
        <v>20</v>
      </c>
      <c r="M424" s="5" t="s">
        <v>3944</v>
      </c>
      <c r="N424" s="282">
        <v>44619</v>
      </c>
      <c r="O424" s="283">
        <v>44611</v>
      </c>
      <c r="P424" s="283">
        <v>44614</v>
      </c>
      <c r="Q424" s="284">
        <v>44614</v>
      </c>
      <c r="R424" s="285" t="s">
        <v>4489</v>
      </c>
      <c r="S424" s="284"/>
      <c r="T424" s="286" t="s">
        <v>609</v>
      </c>
      <c r="U424" s="287" t="s">
        <v>3897</v>
      </c>
      <c r="V424" s="135" t="s">
        <v>3898</v>
      </c>
      <c r="W424" s="276" t="s">
        <v>5162</v>
      </c>
    </row>
    <row r="425" spans="1:23" s="272" customFormat="1" ht="14.5" customHeight="1" x14ac:dyDescent="0.3">
      <c r="A425" s="295" t="s">
        <v>5</v>
      </c>
      <c r="B425" s="276" t="s">
        <v>319</v>
      </c>
      <c r="C425" s="277"/>
      <c r="D425" s="288"/>
      <c r="E425" s="279"/>
      <c r="F425" s="289">
        <v>44592</v>
      </c>
      <c r="G425" s="135" t="s">
        <v>4727</v>
      </c>
      <c r="H425" s="135" t="s">
        <v>16</v>
      </c>
      <c r="I425" s="281" t="s">
        <v>7086</v>
      </c>
      <c r="J425" s="281" t="s">
        <v>645</v>
      </c>
      <c r="K425" s="281" t="s">
        <v>9002</v>
      </c>
      <c r="L425" s="135" t="s">
        <v>27</v>
      </c>
      <c r="M425" s="5" t="s">
        <v>4726</v>
      </c>
      <c r="N425" s="282"/>
      <c r="O425" s="283"/>
      <c r="P425" s="283"/>
      <c r="Q425" s="284"/>
      <c r="R425" s="285" t="s">
        <v>4490</v>
      </c>
      <c r="S425" s="284"/>
      <c r="T425" s="286" t="s">
        <v>605</v>
      </c>
      <c r="U425" s="287" t="s">
        <v>3897</v>
      </c>
      <c r="V425" s="135"/>
      <c r="W425" s="276" t="s">
        <v>5369</v>
      </c>
    </row>
    <row r="426" spans="1:23" s="272" customFormat="1" ht="14.5" customHeight="1" x14ac:dyDescent="0.3">
      <c r="A426" s="295" t="s">
        <v>1581</v>
      </c>
      <c r="B426" s="276" t="s">
        <v>630</v>
      </c>
      <c r="C426" s="277" t="s">
        <v>630</v>
      </c>
      <c r="D426" s="288">
        <v>44625</v>
      </c>
      <c r="E426" s="279" t="s">
        <v>630</v>
      </c>
      <c r="F426" s="289">
        <v>44592</v>
      </c>
      <c r="G426" s="135" t="s">
        <v>4719</v>
      </c>
      <c r="H426" s="135" t="s">
        <v>25</v>
      </c>
      <c r="I426" s="281" t="s">
        <v>17</v>
      </c>
      <c r="J426" s="281" t="s">
        <v>645</v>
      </c>
      <c r="K426" s="281" t="s">
        <v>9002</v>
      </c>
      <c r="L426" s="135" t="s">
        <v>87</v>
      </c>
      <c r="M426" s="5" t="s">
        <v>4718</v>
      </c>
      <c r="N426" s="282" t="s">
        <v>1253</v>
      </c>
      <c r="O426" s="283" t="s">
        <v>1253</v>
      </c>
      <c r="P426" s="283" t="s">
        <v>1253</v>
      </c>
      <c r="Q426" s="284" t="s">
        <v>1253</v>
      </c>
      <c r="R426" s="285" t="s">
        <v>4490</v>
      </c>
      <c r="S426" s="280" t="s">
        <v>1253</v>
      </c>
      <c r="T426" s="286" t="s">
        <v>623</v>
      </c>
      <c r="U426" s="287" t="s">
        <v>3897</v>
      </c>
      <c r="V426" s="135"/>
      <c r="W426" s="276" t="s">
        <v>630</v>
      </c>
    </row>
    <row r="427" spans="1:23" s="272" customFormat="1" ht="14.5" customHeight="1" x14ac:dyDescent="0.3">
      <c r="A427" s="295" t="s">
        <v>1581</v>
      </c>
      <c r="B427" s="276" t="s">
        <v>630</v>
      </c>
      <c r="C427" s="277" t="s">
        <v>630</v>
      </c>
      <c r="D427" s="288">
        <v>44774</v>
      </c>
      <c r="E427" s="279" t="s">
        <v>630</v>
      </c>
      <c r="F427" s="289">
        <v>44592</v>
      </c>
      <c r="G427" s="135" t="s">
        <v>4721</v>
      </c>
      <c r="H427" s="135" t="s">
        <v>686</v>
      </c>
      <c r="I427" s="281" t="s">
        <v>8862</v>
      </c>
      <c r="J427" s="281" t="s">
        <v>645</v>
      </c>
      <c r="K427" s="281" t="s">
        <v>9002</v>
      </c>
      <c r="L427" s="194" t="s">
        <v>20</v>
      </c>
      <c r="M427" s="5" t="s">
        <v>4720</v>
      </c>
      <c r="N427" s="282" t="s">
        <v>1253</v>
      </c>
      <c r="O427" s="283" t="s">
        <v>1253</v>
      </c>
      <c r="P427" s="283" t="s">
        <v>1253</v>
      </c>
      <c r="Q427" s="284" t="s">
        <v>1253</v>
      </c>
      <c r="R427" s="285" t="s">
        <v>4490</v>
      </c>
      <c r="S427" s="280" t="s">
        <v>1253</v>
      </c>
      <c r="T427" s="286" t="s">
        <v>605</v>
      </c>
      <c r="U427" s="287" t="s">
        <v>3897</v>
      </c>
      <c r="V427" s="135"/>
      <c r="W427" s="276" t="s">
        <v>630</v>
      </c>
    </row>
    <row r="428" spans="1:23" s="272" customFormat="1" ht="14.5" customHeight="1" x14ac:dyDescent="0.3">
      <c r="A428" s="295" t="s">
        <v>3627</v>
      </c>
      <c r="B428" s="124">
        <v>4988270</v>
      </c>
      <c r="C428" s="277" t="s">
        <v>6631</v>
      </c>
      <c r="D428" s="288">
        <v>44630</v>
      </c>
      <c r="E428" s="279" t="s">
        <v>594</v>
      </c>
      <c r="F428" s="289">
        <v>44592</v>
      </c>
      <c r="G428" s="135" t="s">
        <v>4723</v>
      </c>
      <c r="H428" s="135" t="s">
        <v>4348</v>
      </c>
      <c r="I428" s="281" t="s">
        <v>7086</v>
      </c>
      <c r="J428" s="281" t="s">
        <v>18</v>
      </c>
      <c r="K428" s="281" t="s">
        <v>9005</v>
      </c>
      <c r="L428" s="135" t="s">
        <v>20</v>
      </c>
      <c r="M428" s="5" t="s">
        <v>4722</v>
      </c>
      <c r="N428" s="282">
        <v>44653</v>
      </c>
      <c r="O428" s="283">
        <v>44638</v>
      </c>
      <c r="P428" s="283">
        <v>44630</v>
      </c>
      <c r="Q428" s="284">
        <v>44639</v>
      </c>
      <c r="R428" s="285" t="s">
        <v>4685</v>
      </c>
      <c r="S428" s="284"/>
      <c r="T428" s="286" t="s">
        <v>605</v>
      </c>
      <c r="U428" s="287" t="s">
        <v>3897</v>
      </c>
      <c r="V428" s="135" t="s">
        <v>5568</v>
      </c>
      <c r="W428" s="276" t="s">
        <v>5370</v>
      </c>
    </row>
    <row r="429" spans="1:23" s="272" customFormat="1" ht="14.5" customHeight="1" x14ac:dyDescent="0.3">
      <c r="A429" s="295" t="s">
        <v>3627</v>
      </c>
      <c r="B429" s="124">
        <v>4930965</v>
      </c>
      <c r="C429" s="277" t="s">
        <v>6632</v>
      </c>
      <c r="D429" s="288">
        <v>44594</v>
      </c>
      <c r="E429" s="279" t="s">
        <v>594</v>
      </c>
      <c r="F429" s="289">
        <v>44594</v>
      </c>
      <c r="G429" s="135" t="s">
        <v>4733</v>
      </c>
      <c r="H429" s="135" t="s">
        <v>4150</v>
      </c>
      <c r="I429" s="281" t="s">
        <v>17</v>
      </c>
      <c r="J429" s="281" t="s">
        <v>626</v>
      </c>
      <c r="K429" s="281" t="s">
        <v>9003</v>
      </c>
      <c r="L429" s="135" t="s">
        <v>52</v>
      </c>
      <c r="M429" s="5" t="s">
        <v>4734</v>
      </c>
      <c r="N429" s="282">
        <v>44606</v>
      </c>
      <c r="O429" s="283">
        <v>44600</v>
      </c>
      <c r="P429" s="283">
        <v>44600</v>
      </c>
      <c r="Q429" s="284">
        <v>44600</v>
      </c>
      <c r="R429" s="285" t="s">
        <v>4687</v>
      </c>
      <c r="S429" s="284"/>
      <c r="T429" s="286" t="s">
        <v>609</v>
      </c>
      <c r="U429" s="287" t="s">
        <v>3898</v>
      </c>
      <c r="V429" s="135" t="s">
        <v>3898</v>
      </c>
      <c r="W429" s="276" t="s">
        <v>5371</v>
      </c>
    </row>
    <row r="430" spans="1:23" s="272" customFormat="1" ht="14.5" customHeight="1" x14ac:dyDescent="0.3">
      <c r="A430" s="295" t="s">
        <v>5</v>
      </c>
      <c r="B430" s="276" t="s">
        <v>2859</v>
      </c>
      <c r="C430" s="277" t="s">
        <v>2859</v>
      </c>
      <c r="D430" s="288">
        <v>44744</v>
      </c>
      <c r="E430" s="279"/>
      <c r="F430" s="289">
        <v>44594</v>
      </c>
      <c r="G430" s="135" t="s">
        <v>4728</v>
      </c>
      <c r="H430" s="135" t="s">
        <v>3708</v>
      </c>
      <c r="I430" s="281" t="s">
        <v>2454</v>
      </c>
      <c r="J430" s="281" t="s">
        <v>18</v>
      </c>
      <c r="K430" s="281" t="s">
        <v>9005</v>
      </c>
      <c r="L430" s="135" t="s">
        <v>20</v>
      </c>
      <c r="M430" s="5" t="s">
        <v>4729</v>
      </c>
      <c r="N430" s="282"/>
      <c r="O430" s="283"/>
      <c r="P430" s="283"/>
      <c r="Q430" s="284"/>
      <c r="R430" s="285" t="s">
        <v>4685</v>
      </c>
      <c r="S430" s="284"/>
      <c r="T430" s="286" t="s">
        <v>605</v>
      </c>
      <c r="U430" s="287" t="s">
        <v>3898</v>
      </c>
      <c r="V430" s="135"/>
      <c r="W430" s="276" t="s">
        <v>5372</v>
      </c>
    </row>
    <row r="431" spans="1:23" s="272" customFormat="1" ht="14.5" customHeight="1" x14ac:dyDescent="0.3">
      <c r="A431" s="295" t="s">
        <v>3627</v>
      </c>
      <c r="B431" s="135">
        <v>4948350</v>
      </c>
      <c r="C431" s="277" t="s">
        <v>6633</v>
      </c>
      <c r="D431" s="288">
        <v>44600</v>
      </c>
      <c r="E431" s="279" t="s">
        <v>594</v>
      </c>
      <c r="F431" s="289">
        <v>44594</v>
      </c>
      <c r="G431" s="135" t="s">
        <v>4731</v>
      </c>
      <c r="H431" s="135" t="s">
        <v>102</v>
      </c>
      <c r="I431" s="281" t="s">
        <v>685</v>
      </c>
      <c r="J431" s="281" t="s">
        <v>18</v>
      </c>
      <c r="K431" s="281" t="s">
        <v>9005</v>
      </c>
      <c r="L431" s="135" t="s">
        <v>11</v>
      </c>
      <c r="M431" s="5" t="s">
        <v>4732</v>
      </c>
      <c r="N431" s="282">
        <v>44611</v>
      </c>
      <c r="O431" s="283">
        <v>44608</v>
      </c>
      <c r="P431" s="283">
        <v>44608</v>
      </c>
      <c r="Q431" s="284">
        <v>44609</v>
      </c>
      <c r="R431" s="285" t="s">
        <v>4686</v>
      </c>
      <c r="S431" s="284"/>
      <c r="T431" s="286" t="s">
        <v>605</v>
      </c>
      <c r="U431" s="287" t="s">
        <v>3898</v>
      </c>
      <c r="V431" s="135" t="s">
        <v>3898</v>
      </c>
      <c r="W431" s="276" t="s">
        <v>5373</v>
      </c>
    </row>
    <row r="432" spans="1:23" s="272" customFormat="1" ht="14.5" customHeight="1" x14ac:dyDescent="0.3">
      <c r="A432" s="295" t="s">
        <v>3627</v>
      </c>
      <c r="B432" s="124">
        <v>5086321</v>
      </c>
      <c r="C432" s="277" t="s">
        <v>6634</v>
      </c>
      <c r="D432" s="288">
        <v>44688</v>
      </c>
      <c r="E432" s="279" t="s">
        <v>594</v>
      </c>
      <c r="F432" s="289">
        <v>44594</v>
      </c>
      <c r="G432" s="194" t="s">
        <v>7903</v>
      </c>
      <c r="H432" s="135" t="s">
        <v>25</v>
      </c>
      <c r="I432" s="281" t="s">
        <v>17</v>
      </c>
      <c r="J432" s="281" t="s">
        <v>18</v>
      </c>
      <c r="K432" s="281" t="s">
        <v>9005</v>
      </c>
      <c r="L432" s="135" t="s">
        <v>11</v>
      </c>
      <c r="M432" s="5" t="s">
        <v>4730</v>
      </c>
      <c r="N432" s="282">
        <v>44696</v>
      </c>
      <c r="O432" s="283">
        <v>44694</v>
      </c>
      <c r="P432" s="283">
        <v>44694</v>
      </c>
      <c r="Q432" s="284" t="s">
        <v>1685</v>
      </c>
      <c r="R432" s="285" t="s">
        <v>4685</v>
      </c>
      <c r="S432" s="284"/>
      <c r="T432" s="286" t="s">
        <v>609</v>
      </c>
      <c r="U432" s="287" t="s">
        <v>3898</v>
      </c>
      <c r="V432" s="135" t="s">
        <v>2821</v>
      </c>
      <c r="W432" s="276" t="s">
        <v>5374</v>
      </c>
    </row>
    <row r="433" spans="1:23" s="272" customFormat="1" ht="14.5" customHeight="1" x14ac:dyDescent="0.3">
      <c r="A433" s="295" t="s">
        <v>3627</v>
      </c>
      <c r="B433" s="124">
        <v>4930962</v>
      </c>
      <c r="C433" s="277" t="s">
        <v>6635</v>
      </c>
      <c r="D433" s="288">
        <v>44596</v>
      </c>
      <c r="E433" s="279" t="s">
        <v>594</v>
      </c>
      <c r="F433" s="289">
        <v>44595</v>
      </c>
      <c r="G433" s="135" t="s">
        <v>4740</v>
      </c>
      <c r="H433" s="135" t="s">
        <v>82</v>
      </c>
      <c r="I433" s="281" t="s">
        <v>4644</v>
      </c>
      <c r="J433" s="281" t="s">
        <v>45</v>
      </c>
      <c r="K433" s="281" t="s">
        <v>9009</v>
      </c>
      <c r="L433" s="135" t="s">
        <v>20</v>
      </c>
      <c r="M433" s="5" t="s">
        <v>4739</v>
      </c>
      <c r="N433" s="282">
        <v>44603</v>
      </c>
      <c r="O433" s="283">
        <v>44602</v>
      </c>
      <c r="P433" s="283">
        <v>44602</v>
      </c>
      <c r="Q433" s="284">
        <v>44602</v>
      </c>
      <c r="R433" s="285" t="s">
        <v>4482</v>
      </c>
      <c r="S433" s="284"/>
      <c r="T433" s="286" t="s">
        <v>605</v>
      </c>
      <c r="U433" s="287" t="s">
        <v>3898</v>
      </c>
      <c r="V433" s="135" t="s">
        <v>3898</v>
      </c>
      <c r="W433" s="276" t="s">
        <v>5375</v>
      </c>
    </row>
    <row r="434" spans="1:23" s="272" customFormat="1" ht="14.5" customHeight="1" x14ac:dyDescent="0.3">
      <c r="A434" s="295" t="s">
        <v>3627</v>
      </c>
      <c r="B434" s="135">
        <v>4948335</v>
      </c>
      <c r="C434" s="277" t="s">
        <v>6636</v>
      </c>
      <c r="D434" s="288">
        <v>44597</v>
      </c>
      <c r="E434" s="279" t="s">
        <v>594</v>
      </c>
      <c r="F434" s="289">
        <v>44595</v>
      </c>
      <c r="G434" s="135" t="s">
        <v>4742</v>
      </c>
      <c r="H434" s="135" t="s">
        <v>32</v>
      </c>
      <c r="I434" s="281" t="s">
        <v>685</v>
      </c>
      <c r="J434" s="281" t="s">
        <v>45</v>
      </c>
      <c r="K434" s="281" t="s">
        <v>9009</v>
      </c>
      <c r="L434" s="135" t="s">
        <v>20</v>
      </c>
      <c r="M434" s="5" t="s">
        <v>4741</v>
      </c>
      <c r="N434" s="282">
        <v>44617</v>
      </c>
      <c r="O434" s="283">
        <v>44614</v>
      </c>
      <c r="P434" s="283">
        <v>44614</v>
      </c>
      <c r="Q434" s="284">
        <v>44615</v>
      </c>
      <c r="R434" s="285" t="s">
        <v>4495</v>
      </c>
      <c r="S434" s="284"/>
      <c r="T434" s="286" t="s">
        <v>605</v>
      </c>
      <c r="U434" s="287" t="s">
        <v>3898</v>
      </c>
      <c r="V434" s="135" t="s">
        <v>3898</v>
      </c>
      <c r="W434" s="276" t="s">
        <v>5376</v>
      </c>
    </row>
    <row r="435" spans="1:23" s="272" customFormat="1" ht="14.5" customHeight="1" x14ac:dyDescent="0.3">
      <c r="A435" s="295" t="s">
        <v>5</v>
      </c>
      <c r="B435" s="277" t="s">
        <v>4555</v>
      </c>
      <c r="C435" s="277" t="s">
        <v>4555</v>
      </c>
      <c r="D435" s="288"/>
      <c r="E435" s="279"/>
      <c r="F435" s="289">
        <v>44595</v>
      </c>
      <c r="G435" s="135" t="s">
        <v>4745</v>
      </c>
      <c r="H435" s="135" t="s">
        <v>92</v>
      </c>
      <c r="I435" s="281" t="s">
        <v>2454</v>
      </c>
      <c r="J435" s="281" t="s">
        <v>18</v>
      </c>
      <c r="K435" s="281" t="s">
        <v>9005</v>
      </c>
      <c r="L435" s="135" t="s">
        <v>20</v>
      </c>
      <c r="M435" s="5" t="s">
        <v>4744</v>
      </c>
      <c r="N435" s="282"/>
      <c r="O435" s="283"/>
      <c r="P435" s="283"/>
      <c r="Q435" s="284"/>
      <c r="R435" s="285" t="s">
        <v>4686</v>
      </c>
      <c r="S435" s="284"/>
      <c r="T435" s="286" t="s">
        <v>609</v>
      </c>
      <c r="U435" s="287" t="s">
        <v>3898</v>
      </c>
      <c r="V435" s="135"/>
      <c r="W435" s="276" t="s">
        <v>5377</v>
      </c>
    </row>
    <row r="436" spans="1:23" s="272" customFormat="1" ht="14.5" customHeight="1" x14ac:dyDescent="0.3">
      <c r="A436" s="295" t="s">
        <v>3627</v>
      </c>
      <c r="B436" s="135">
        <v>4979310</v>
      </c>
      <c r="C436" s="277" t="s">
        <v>6637</v>
      </c>
      <c r="D436" s="288">
        <v>44620</v>
      </c>
      <c r="E436" s="279" t="s">
        <v>594</v>
      </c>
      <c r="F436" s="289">
        <v>44596</v>
      </c>
      <c r="G436" s="135" t="s">
        <v>4750</v>
      </c>
      <c r="H436" s="135" t="s">
        <v>57</v>
      </c>
      <c r="I436" s="281" t="s">
        <v>8538</v>
      </c>
      <c r="J436" s="281" t="s">
        <v>45</v>
      </c>
      <c r="K436" s="281" t="s">
        <v>9009</v>
      </c>
      <c r="L436" s="135" t="s">
        <v>74</v>
      </c>
      <c r="M436" s="5" t="s">
        <v>4749</v>
      </c>
      <c r="N436" s="282">
        <v>44640</v>
      </c>
      <c r="O436" s="283">
        <v>44637</v>
      </c>
      <c r="P436" s="283">
        <v>44638</v>
      </c>
      <c r="Q436" s="284">
        <v>44637</v>
      </c>
      <c r="R436" s="285" t="s">
        <v>4482</v>
      </c>
      <c r="S436" s="284"/>
      <c r="T436" s="286" t="s">
        <v>609</v>
      </c>
      <c r="U436" s="287" t="s">
        <v>3898</v>
      </c>
      <c r="V436" s="287" t="s">
        <v>3899</v>
      </c>
      <c r="W436" s="276" t="s">
        <v>5378</v>
      </c>
    </row>
    <row r="437" spans="1:23" s="272" customFormat="1" ht="14.5" customHeight="1" x14ac:dyDescent="0.3">
      <c r="A437" s="295" t="s">
        <v>3627</v>
      </c>
      <c r="B437" s="135">
        <v>4980213</v>
      </c>
      <c r="C437" s="277" t="s">
        <v>6638</v>
      </c>
      <c r="D437" s="288">
        <v>44636</v>
      </c>
      <c r="E437" s="279" t="s">
        <v>594</v>
      </c>
      <c r="F437" s="289">
        <v>44596</v>
      </c>
      <c r="G437" s="135" t="s">
        <v>4746</v>
      </c>
      <c r="H437" s="135" t="s">
        <v>4150</v>
      </c>
      <c r="I437" s="281" t="s">
        <v>17</v>
      </c>
      <c r="J437" s="281" t="s">
        <v>626</v>
      </c>
      <c r="K437" s="281" t="s">
        <v>9003</v>
      </c>
      <c r="L437" s="194" t="s">
        <v>52</v>
      </c>
      <c r="M437" s="5" t="s">
        <v>4886</v>
      </c>
      <c r="N437" s="282">
        <v>44641</v>
      </c>
      <c r="O437" s="283">
        <v>44636</v>
      </c>
      <c r="P437" s="283">
        <v>44636</v>
      </c>
      <c r="Q437" s="284">
        <v>44637</v>
      </c>
      <c r="R437" s="285" t="s">
        <v>6464</v>
      </c>
      <c r="S437" s="284"/>
      <c r="T437" s="286" t="s">
        <v>609</v>
      </c>
      <c r="U437" s="287" t="s">
        <v>3898</v>
      </c>
      <c r="V437" s="287" t="s">
        <v>3899</v>
      </c>
      <c r="W437" s="276" t="s">
        <v>5379</v>
      </c>
    </row>
    <row r="438" spans="1:23" s="272" customFormat="1" ht="14.5" customHeight="1" x14ac:dyDescent="0.3">
      <c r="A438" s="295" t="s">
        <v>1581</v>
      </c>
      <c r="B438" s="276" t="s">
        <v>630</v>
      </c>
      <c r="C438" s="277" t="s">
        <v>630</v>
      </c>
      <c r="D438" s="288">
        <v>44615</v>
      </c>
      <c r="E438" s="279" t="s">
        <v>630</v>
      </c>
      <c r="F438" s="289">
        <v>44597</v>
      </c>
      <c r="G438" s="135" t="s">
        <v>4752</v>
      </c>
      <c r="H438" s="135" t="s">
        <v>25</v>
      </c>
      <c r="I438" s="281" t="s">
        <v>17</v>
      </c>
      <c r="J438" s="281" t="s">
        <v>2943</v>
      </c>
      <c r="K438" s="281" t="s">
        <v>9012</v>
      </c>
      <c r="L438" s="135" t="s">
        <v>20</v>
      </c>
      <c r="M438" s="5" t="s">
        <v>4751</v>
      </c>
      <c r="N438" s="282" t="s">
        <v>1253</v>
      </c>
      <c r="O438" s="283" t="s">
        <v>1253</v>
      </c>
      <c r="P438" s="283" t="s">
        <v>1253</v>
      </c>
      <c r="Q438" s="284" t="s">
        <v>1253</v>
      </c>
      <c r="R438" s="285" t="s">
        <v>6518</v>
      </c>
      <c r="S438" s="280" t="s">
        <v>1253</v>
      </c>
      <c r="T438" s="286" t="s">
        <v>605</v>
      </c>
      <c r="U438" s="287" t="s">
        <v>3898</v>
      </c>
      <c r="V438" s="135"/>
      <c r="W438" s="276" t="s">
        <v>630</v>
      </c>
    </row>
    <row r="439" spans="1:23" s="272" customFormat="1" ht="14.5" customHeight="1" x14ac:dyDescent="0.3">
      <c r="A439" s="295" t="s">
        <v>3627</v>
      </c>
      <c r="B439" s="135">
        <v>4968358</v>
      </c>
      <c r="C439" s="277" t="s">
        <v>6639</v>
      </c>
      <c r="D439" s="288">
        <v>44610</v>
      </c>
      <c r="E439" s="279" t="s">
        <v>594</v>
      </c>
      <c r="F439" s="289">
        <v>44597</v>
      </c>
      <c r="G439" s="135" t="s">
        <v>4763</v>
      </c>
      <c r="H439" s="135" t="s">
        <v>3708</v>
      </c>
      <c r="I439" s="281" t="s">
        <v>2454</v>
      </c>
      <c r="J439" s="281" t="s">
        <v>626</v>
      </c>
      <c r="K439" s="281" t="s">
        <v>9003</v>
      </c>
      <c r="L439" s="135" t="s">
        <v>20</v>
      </c>
      <c r="M439" s="5" t="s">
        <v>4762</v>
      </c>
      <c r="N439" s="282">
        <v>44653</v>
      </c>
      <c r="O439" s="283">
        <v>44642</v>
      </c>
      <c r="P439" s="283">
        <v>44638</v>
      </c>
      <c r="Q439" s="284">
        <v>44642</v>
      </c>
      <c r="R439" s="285" t="s">
        <v>4687</v>
      </c>
      <c r="S439" s="284"/>
      <c r="T439" s="286" t="s">
        <v>623</v>
      </c>
      <c r="U439" s="287" t="s">
        <v>3898</v>
      </c>
      <c r="V439" s="135" t="s">
        <v>5568</v>
      </c>
      <c r="W439" s="276" t="s">
        <v>5380</v>
      </c>
    </row>
    <row r="440" spans="1:23" s="272" customFormat="1" ht="14.5" customHeight="1" x14ac:dyDescent="0.3">
      <c r="A440" s="295" t="s">
        <v>3627</v>
      </c>
      <c r="B440" s="124">
        <v>5042651</v>
      </c>
      <c r="C440" s="277" t="s">
        <v>6640</v>
      </c>
      <c r="D440" s="288">
        <v>44670</v>
      </c>
      <c r="E440" s="279" t="s">
        <v>594</v>
      </c>
      <c r="F440" s="289">
        <v>44597</v>
      </c>
      <c r="G440" s="135" t="s">
        <v>4761</v>
      </c>
      <c r="H440" s="135" t="s">
        <v>725</v>
      </c>
      <c r="I440" s="281" t="s">
        <v>2454</v>
      </c>
      <c r="J440" s="281" t="s">
        <v>160</v>
      </c>
      <c r="K440" s="281"/>
      <c r="L440" s="135" t="s">
        <v>20</v>
      </c>
      <c r="M440" s="5" t="s">
        <v>4760</v>
      </c>
      <c r="N440" s="282">
        <v>44685</v>
      </c>
      <c r="O440" s="283">
        <v>44675</v>
      </c>
      <c r="P440" s="283">
        <v>44670</v>
      </c>
      <c r="Q440" s="284">
        <v>44676</v>
      </c>
      <c r="R440" s="285" t="s">
        <v>4493</v>
      </c>
      <c r="S440" s="284"/>
      <c r="T440" s="286" t="s">
        <v>609</v>
      </c>
      <c r="U440" s="287" t="s">
        <v>3898</v>
      </c>
      <c r="V440" s="135" t="s">
        <v>2821</v>
      </c>
      <c r="W440" s="276" t="s">
        <v>5381</v>
      </c>
    </row>
    <row r="441" spans="1:23" s="272" customFormat="1" ht="14.5" customHeight="1" x14ac:dyDescent="0.3">
      <c r="A441" s="295" t="s">
        <v>3627</v>
      </c>
      <c r="B441" s="136">
        <v>5042649</v>
      </c>
      <c r="C441" s="277" t="s">
        <v>6641</v>
      </c>
      <c r="D441" s="288">
        <v>44667</v>
      </c>
      <c r="E441" s="279" t="s">
        <v>594</v>
      </c>
      <c r="F441" s="289">
        <v>44597</v>
      </c>
      <c r="G441" s="135" t="s">
        <v>4758</v>
      </c>
      <c r="H441" s="135" t="s">
        <v>725</v>
      </c>
      <c r="I441" s="281" t="s">
        <v>2454</v>
      </c>
      <c r="J441" s="281" t="s">
        <v>160</v>
      </c>
      <c r="K441" s="281"/>
      <c r="L441" s="135" t="s">
        <v>20</v>
      </c>
      <c r="M441" s="5" t="s">
        <v>4757</v>
      </c>
      <c r="N441" s="282">
        <v>44685</v>
      </c>
      <c r="O441" s="283">
        <v>44667</v>
      </c>
      <c r="P441" s="283">
        <v>44670</v>
      </c>
      <c r="Q441" s="284">
        <v>44669</v>
      </c>
      <c r="R441" s="285" t="s">
        <v>4493</v>
      </c>
      <c r="S441" s="284"/>
      <c r="T441" s="286" t="s">
        <v>609</v>
      </c>
      <c r="U441" s="287" t="s">
        <v>3898</v>
      </c>
      <c r="V441" s="135" t="s">
        <v>2821</v>
      </c>
      <c r="W441" s="276" t="s">
        <v>5382</v>
      </c>
    </row>
    <row r="442" spans="1:23" s="272" customFormat="1" ht="14.5" customHeight="1" x14ac:dyDescent="0.3">
      <c r="A442" s="295" t="s">
        <v>3627</v>
      </c>
      <c r="B442" s="135">
        <v>4962422</v>
      </c>
      <c r="C442" s="277" t="s">
        <v>6642</v>
      </c>
      <c r="D442" s="288">
        <v>44604</v>
      </c>
      <c r="E442" s="279" t="s">
        <v>594</v>
      </c>
      <c r="F442" s="289">
        <v>44597</v>
      </c>
      <c r="G442" s="135" t="s">
        <v>4948</v>
      </c>
      <c r="H442" s="135" t="s">
        <v>82</v>
      </c>
      <c r="I442" s="281" t="s">
        <v>4644</v>
      </c>
      <c r="J442" s="281" t="s">
        <v>8377</v>
      </c>
      <c r="K442" s="281" t="s">
        <v>9004</v>
      </c>
      <c r="L442" s="135" t="s">
        <v>371</v>
      </c>
      <c r="M442" s="5" t="s">
        <v>4765</v>
      </c>
      <c r="N442" s="282">
        <v>44624</v>
      </c>
      <c r="O442" s="283">
        <v>44617</v>
      </c>
      <c r="P442" s="283">
        <v>44617</v>
      </c>
      <c r="Q442" s="284">
        <v>44620</v>
      </c>
      <c r="R442" s="285" t="s">
        <v>4485</v>
      </c>
      <c r="S442" s="284"/>
      <c r="T442" s="286" t="s">
        <v>605</v>
      </c>
      <c r="U442" s="287" t="s">
        <v>3898</v>
      </c>
      <c r="V442" s="287" t="s">
        <v>3899</v>
      </c>
      <c r="W442" s="276" t="s">
        <v>5383</v>
      </c>
    </row>
    <row r="443" spans="1:23" s="272" customFormat="1" ht="14.5" customHeight="1" x14ac:dyDescent="0.3">
      <c r="A443" s="295" t="s">
        <v>1581</v>
      </c>
      <c r="B443" s="276" t="s">
        <v>630</v>
      </c>
      <c r="C443" s="277" t="s">
        <v>630</v>
      </c>
      <c r="D443" s="288">
        <v>44721</v>
      </c>
      <c r="E443" s="279" t="s">
        <v>630</v>
      </c>
      <c r="F443" s="289">
        <v>44597</v>
      </c>
      <c r="G443" s="135" t="s">
        <v>4756</v>
      </c>
      <c r="H443" s="135" t="s">
        <v>725</v>
      </c>
      <c r="I443" s="281" t="s">
        <v>2454</v>
      </c>
      <c r="J443" s="281" t="s">
        <v>160</v>
      </c>
      <c r="K443" s="281"/>
      <c r="L443" s="135" t="s">
        <v>20</v>
      </c>
      <c r="M443" s="5" t="s">
        <v>4755</v>
      </c>
      <c r="N443" s="282" t="s">
        <v>1253</v>
      </c>
      <c r="O443" s="283" t="s">
        <v>1253</v>
      </c>
      <c r="P443" s="283" t="s">
        <v>1253</v>
      </c>
      <c r="Q443" s="284" t="s">
        <v>1253</v>
      </c>
      <c r="R443" s="285" t="s">
        <v>4493</v>
      </c>
      <c r="S443" s="280" t="s">
        <v>1253</v>
      </c>
      <c r="T443" s="286" t="s">
        <v>609</v>
      </c>
      <c r="U443" s="287" t="s">
        <v>3898</v>
      </c>
      <c r="V443" s="135"/>
      <c r="W443" s="276" t="s">
        <v>630</v>
      </c>
    </row>
    <row r="444" spans="1:23" s="272" customFormat="1" ht="14.5" customHeight="1" x14ac:dyDescent="0.3">
      <c r="A444" s="295" t="s">
        <v>3627</v>
      </c>
      <c r="B444" s="124">
        <v>5109932</v>
      </c>
      <c r="C444" s="277" t="s">
        <v>6643</v>
      </c>
      <c r="D444" s="288">
        <v>44711</v>
      </c>
      <c r="E444" s="279" t="s">
        <v>594</v>
      </c>
      <c r="F444" s="289">
        <v>44597</v>
      </c>
      <c r="G444" s="135" t="s">
        <v>4769</v>
      </c>
      <c r="H444" s="135" t="s">
        <v>3708</v>
      </c>
      <c r="I444" s="281" t="s">
        <v>2454</v>
      </c>
      <c r="J444" s="281" t="s">
        <v>645</v>
      </c>
      <c r="K444" s="281" t="s">
        <v>9002</v>
      </c>
      <c r="L444" s="135" t="s">
        <v>87</v>
      </c>
      <c r="M444" s="5" t="s">
        <v>4770</v>
      </c>
      <c r="N444" s="282">
        <v>44720</v>
      </c>
      <c r="O444" s="283">
        <v>44715</v>
      </c>
      <c r="P444" s="283">
        <v>44711</v>
      </c>
      <c r="Q444" s="284">
        <v>44712</v>
      </c>
      <c r="R444" s="285" t="s">
        <v>4490</v>
      </c>
      <c r="S444" s="284"/>
      <c r="T444" s="286" t="s">
        <v>623</v>
      </c>
      <c r="U444" s="287" t="s">
        <v>3898</v>
      </c>
      <c r="V444" s="135" t="s">
        <v>3901</v>
      </c>
      <c r="W444" s="276" t="s">
        <v>5384</v>
      </c>
    </row>
    <row r="445" spans="1:23" s="272" customFormat="1" ht="14.5" customHeight="1" x14ac:dyDescent="0.3">
      <c r="A445" s="295" t="s">
        <v>3627</v>
      </c>
      <c r="B445" s="124">
        <v>4855635</v>
      </c>
      <c r="C445" s="277" t="s">
        <v>6644</v>
      </c>
      <c r="D445" s="288">
        <v>44599</v>
      </c>
      <c r="E445" s="279" t="s">
        <v>594</v>
      </c>
      <c r="F445" s="289">
        <v>44599</v>
      </c>
      <c r="G445" s="135" t="s">
        <v>4937</v>
      </c>
      <c r="H445" s="135" t="s">
        <v>3367</v>
      </c>
      <c r="I445" s="281" t="s">
        <v>7086</v>
      </c>
      <c r="J445" s="281" t="s">
        <v>8377</v>
      </c>
      <c r="K445" s="281" t="s">
        <v>9004</v>
      </c>
      <c r="L445" s="194" t="s">
        <v>20</v>
      </c>
      <c r="M445" s="5" t="s">
        <v>4764</v>
      </c>
      <c r="N445" s="282">
        <v>44611</v>
      </c>
      <c r="O445" s="283">
        <v>44607</v>
      </c>
      <c r="P445" s="283">
        <v>44608</v>
      </c>
      <c r="Q445" s="284" t="s">
        <v>1685</v>
      </c>
      <c r="R445" s="285" t="s">
        <v>4485</v>
      </c>
      <c r="S445" s="284"/>
      <c r="T445" s="286" t="s">
        <v>605</v>
      </c>
      <c r="U445" s="287" t="s">
        <v>3898</v>
      </c>
      <c r="V445" s="135" t="s">
        <v>3898</v>
      </c>
      <c r="W445" s="276" t="s">
        <v>5385</v>
      </c>
    </row>
    <row r="446" spans="1:23" s="272" customFormat="1" ht="14.5" customHeight="1" x14ac:dyDescent="0.3">
      <c r="A446" s="295" t="s">
        <v>3627</v>
      </c>
      <c r="B446" s="136">
        <v>4926654</v>
      </c>
      <c r="C446" s="277" t="s">
        <v>6645</v>
      </c>
      <c r="D446" s="288">
        <v>44599</v>
      </c>
      <c r="E446" s="279" t="s">
        <v>594</v>
      </c>
      <c r="F446" s="289">
        <v>44599</v>
      </c>
      <c r="G446" s="135" t="s">
        <v>4446</v>
      </c>
      <c r="H446" s="135" t="s">
        <v>250</v>
      </c>
      <c r="I446" s="281" t="s">
        <v>4644</v>
      </c>
      <c r="J446" s="281" t="s">
        <v>622</v>
      </c>
      <c r="K446" s="281"/>
      <c r="L446" s="135" t="s">
        <v>27</v>
      </c>
      <c r="M446" s="5" t="s">
        <v>4775</v>
      </c>
      <c r="N446" s="282">
        <v>44611</v>
      </c>
      <c r="O446" s="283">
        <v>44604</v>
      </c>
      <c r="P446" s="283">
        <v>44606</v>
      </c>
      <c r="Q446" s="284">
        <v>44604</v>
      </c>
      <c r="R446" s="285" t="s">
        <v>6544</v>
      </c>
      <c r="S446" s="284"/>
      <c r="T446" s="286" t="s">
        <v>605</v>
      </c>
      <c r="U446" s="287" t="s">
        <v>3898</v>
      </c>
      <c r="V446" s="135" t="s">
        <v>3898</v>
      </c>
      <c r="W446" s="276" t="s">
        <v>5386</v>
      </c>
    </row>
    <row r="447" spans="1:23" s="272" customFormat="1" ht="14.5" customHeight="1" x14ac:dyDescent="0.3">
      <c r="A447" s="295" t="s">
        <v>3627</v>
      </c>
      <c r="B447" s="136">
        <v>4948352</v>
      </c>
      <c r="C447" s="277" t="s">
        <v>6646</v>
      </c>
      <c r="D447" s="288">
        <v>44600</v>
      </c>
      <c r="E447" s="279" t="s">
        <v>594</v>
      </c>
      <c r="F447" s="289">
        <v>44599</v>
      </c>
      <c r="G447" s="135" t="s">
        <v>5502</v>
      </c>
      <c r="H447" s="194" t="s">
        <v>4712</v>
      </c>
      <c r="I447" s="281" t="s">
        <v>17</v>
      </c>
      <c r="J447" s="281" t="s">
        <v>45</v>
      </c>
      <c r="K447" s="281" t="s">
        <v>9009</v>
      </c>
      <c r="L447" s="135" t="s">
        <v>20</v>
      </c>
      <c r="M447" s="5" t="s">
        <v>4759</v>
      </c>
      <c r="N447" s="282">
        <v>44653</v>
      </c>
      <c r="O447" s="283">
        <v>44638</v>
      </c>
      <c r="P447" s="283">
        <v>44632</v>
      </c>
      <c r="Q447" s="284">
        <v>44646</v>
      </c>
      <c r="R447" s="285" t="s">
        <v>4482</v>
      </c>
      <c r="S447" s="284"/>
      <c r="T447" s="286" t="s">
        <v>623</v>
      </c>
      <c r="U447" s="287" t="s">
        <v>3898</v>
      </c>
      <c r="V447" s="135" t="s">
        <v>5568</v>
      </c>
      <c r="W447" s="276" t="s">
        <v>5387</v>
      </c>
    </row>
    <row r="448" spans="1:23" s="272" customFormat="1" ht="14.5" customHeight="1" x14ac:dyDescent="0.3">
      <c r="A448" s="295" t="s">
        <v>1581</v>
      </c>
      <c r="B448" s="276" t="s">
        <v>630</v>
      </c>
      <c r="C448" s="277" t="s">
        <v>630</v>
      </c>
      <c r="D448" s="288">
        <v>44604</v>
      </c>
      <c r="E448" s="279" t="s">
        <v>630</v>
      </c>
      <c r="F448" s="289">
        <v>44599</v>
      </c>
      <c r="G448" s="135" t="s">
        <v>4771</v>
      </c>
      <c r="H448" s="135" t="s">
        <v>37</v>
      </c>
      <c r="I448" s="281" t="s">
        <v>685</v>
      </c>
      <c r="J448" s="281" t="s">
        <v>45</v>
      </c>
      <c r="K448" s="281" t="s">
        <v>9009</v>
      </c>
      <c r="L448" s="135" t="s">
        <v>20</v>
      </c>
      <c r="M448" s="5" t="s">
        <v>4772</v>
      </c>
      <c r="N448" s="282" t="s">
        <v>1253</v>
      </c>
      <c r="O448" s="283" t="s">
        <v>1253</v>
      </c>
      <c r="P448" s="283" t="s">
        <v>1253</v>
      </c>
      <c r="Q448" s="284" t="s">
        <v>1253</v>
      </c>
      <c r="R448" s="285" t="s">
        <v>4495</v>
      </c>
      <c r="S448" s="280" t="s">
        <v>1253</v>
      </c>
      <c r="T448" s="286" t="s">
        <v>605</v>
      </c>
      <c r="U448" s="287" t="s">
        <v>3898</v>
      </c>
      <c r="V448" s="135"/>
      <c r="W448" s="276" t="s">
        <v>630</v>
      </c>
    </row>
    <row r="449" spans="1:23" s="272" customFormat="1" ht="14.5" customHeight="1" x14ac:dyDescent="0.3">
      <c r="A449" s="295" t="s">
        <v>3627</v>
      </c>
      <c r="B449" s="135">
        <v>4948349</v>
      </c>
      <c r="C449" s="277" t="s">
        <v>6647</v>
      </c>
      <c r="D449" s="288">
        <v>44606</v>
      </c>
      <c r="E449" s="279" t="s">
        <v>594</v>
      </c>
      <c r="F449" s="289">
        <v>44599</v>
      </c>
      <c r="G449" s="135" t="s">
        <v>4773</v>
      </c>
      <c r="H449" s="135" t="s">
        <v>175</v>
      </c>
      <c r="I449" s="281" t="s">
        <v>8863</v>
      </c>
      <c r="J449" s="281" t="s">
        <v>18</v>
      </c>
      <c r="K449" s="281" t="s">
        <v>9005</v>
      </c>
      <c r="L449" s="135" t="s">
        <v>20</v>
      </c>
      <c r="M449" s="5" t="s">
        <v>4774</v>
      </c>
      <c r="N449" s="282">
        <v>44613</v>
      </c>
      <c r="O449" s="283">
        <v>44613</v>
      </c>
      <c r="P449" s="283">
        <v>44614</v>
      </c>
      <c r="Q449" s="284">
        <v>44613</v>
      </c>
      <c r="R449" s="285" t="s">
        <v>4686</v>
      </c>
      <c r="S449" s="284"/>
      <c r="T449" s="286" t="s">
        <v>609</v>
      </c>
      <c r="U449" s="287" t="s">
        <v>3898</v>
      </c>
      <c r="V449" s="135" t="s">
        <v>3898</v>
      </c>
      <c r="W449" s="276" t="s">
        <v>5388</v>
      </c>
    </row>
    <row r="450" spans="1:23" s="272" customFormat="1" ht="14.5" customHeight="1" x14ac:dyDescent="0.3">
      <c r="A450" s="295" t="s">
        <v>1581</v>
      </c>
      <c r="B450" s="276" t="s">
        <v>630</v>
      </c>
      <c r="C450" s="277" t="s">
        <v>630</v>
      </c>
      <c r="D450" s="288">
        <v>44625</v>
      </c>
      <c r="E450" s="279" t="s">
        <v>630</v>
      </c>
      <c r="F450" s="289">
        <v>44599</v>
      </c>
      <c r="G450" s="135" t="s">
        <v>4754</v>
      </c>
      <c r="H450" s="135" t="s">
        <v>4738</v>
      </c>
      <c r="I450" s="281" t="s">
        <v>2454</v>
      </c>
      <c r="J450" s="281" t="s">
        <v>45</v>
      </c>
      <c r="K450" s="281" t="s">
        <v>9009</v>
      </c>
      <c r="L450" s="135" t="s">
        <v>20</v>
      </c>
      <c r="M450" s="5" t="s">
        <v>4753</v>
      </c>
      <c r="N450" s="282" t="s">
        <v>1253</v>
      </c>
      <c r="O450" s="283" t="s">
        <v>1253</v>
      </c>
      <c r="P450" s="283" t="s">
        <v>1253</v>
      </c>
      <c r="Q450" s="284" t="s">
        <v>1253</v>
      </c>
      <c r="R450" s="285" t="s">
        <v>4495</v>
      </c>
      <c r="S450" s="280" t="s">
        <v>1253</v>
      </c>
      <c r="T450" s="286" t="s">
        <v>605</v>
      </c>
      <c r="U450" s="287" t="s">
        <v>3898</v>
      </c>
      <c r="V450" s="135"/>
      <c r="W450" s="276" t="s">
        <v>630</v>
      </c>
    </row>
    <row r="451" spans="1:23" s="272" customFormat="1" ht="14.5" customHeight="1" x14ac:dyDescent="0.3">
      <c r="A451" s="295" t="s">
        <v>1581</v>
      </c>
      <c r="B451" s="276" t="s">
        <v>630</v>
      </c>
      <c r="C451" s="277" t="s">
        <v>630</v>
      </c>
      <c r="D451" s="288">
        <v>44632</v>
      </c>
      <c r="E451" s="279" t="s">
        <v>630</v>
      </c>
      <c r="F451" s="289">
        <v>44599</v>
      </c>
      <c r="G451" s="135" t="s">
        <v>4781</v>
      </c>
      <c r="H451" s="135" t="s">
        <v>57</v>
      </c>
      <c r="I451" s="281" t="s">
        <v>8538</v>
      </c>
      <c r="J451" s="281" t="s">
        <v>18</v>
      </c>
      <c r="K451" s="281" t="s">
        <v>9005</v>
      </c>
      <c r="L451" s="135" t="s">
        <v>20</v>
      </c>
      <c r="M451" s="5" t="s">
        <v>4782</v>
      </c>
      <c r="N451" s="282" t="s">
        <v>1253</v>
      </c>
      <c r="O451" s="283" t="s">
        <v>1253</v>
      </c>
      <c r="P451" s="283" t="s">
        <v>1253</v>
      </c>
      <c r="Q451" s="284" t="s">
        <v>1253</v>
      </c>
      <c r="R451" s="285" t="s">
        <v>4686</v>
      </c>
      <c r="S451" s="280" t="s">
        <v>1253</v>
      </c>
      <c r="T451" s="286" t="s">
        <v>623</v>
      </c>
      <c r="U451" s="287" t="s">
        <v>3898</v>
      </c>
      <c r="V451" s="135"/>
      <c r="W451" s="276" t="s">
        <v>630</v>
      </c>
    </row>
    <row r="452" spans="1:23" s="272" customFormat="1" ht="14.5" customHeight="1" x14ac:dyDescent="0.3">
      <c r="A452" s="295" t="s">
        <v>3627</v>
      </c>
      <c r="B452" s="277">
        <v>4955459</v>
      </c>
      <c r="C452" s="277" t="s">
        <v>6648</v>
      </c>
      <c r="D452" s="288">
        <v>44609</v>
      </c>
      <c r="E452" s="279" t="s">
        <v>594</v>
      </c>
      <c r="F452" s="289">
        <v>44600</v>
      </c>
      <c r="G452" s="135" t="s">
        <v>4877</v>
      </c>
      <c r="H452" s="135" t="s">
        <v>32</v>
      </c>
      <c r="I452" s="281" t="s">
        <v>685</v>
      </c>
      <c r="J452" s="281" t="s">
        <v>18</v>
      </c>
      <c r="K452" s="281" t="s">
        <v>9005</v>
      </c>
      <c r="L452" s="135" t="s">
        <v>11</v>
      </c>
      <c r="M452" s="5" t="s">
        <v>4878</v>
      </c>
      <c r="N452" s="282">
        <v>44611</v>
      </c>
      <c r="O452" s="283">
        <v>44610</v>
      </c>
      <c r="P452" s="283">
        <v>44610</v>
      </c>
      <c r="Q452" s="284">
        <v>44610</v>
      </c>
      <c r="R452" s="285" t="s">
        <v>4686</v>
      </c>
      <c r="S452" s="284"/>
      <c r="T452" s="286" t="s">
        <v>605</v>
      </c>
      <c r="U452" s="287" t="s">
        <v>3898</v>
      </c>
      <c r="V452" s="135" t="s">
        <v>3898</v>
      </c>
      <c r="W452" s="276" t="s">
        <v>5389</v>
      </c>
    </row>
    <row r="453" spans="1:23" s="272" customFormat="1" ht="14.5" customHeight="1" x14ac:dyDescent="0.3">
      <c r="A453" s="295" t="s">
        <v>3627</v>
      </c>
      <c r="B453" s="135">
        <v>4986270</v>
      </c>
      <c r="C453" s="277" t="s">
        <v>6649</v>
      </c>
      <c r="D453" s="288">
        <v>44622</v>
      </c>
      <c r="E453" s="279" t="s">
        <v>594</v>
      </c>
      <c r="F453" s="289">
        <v>44600</v>
      </c>
      <c r="G453" s="194" t="s">
        <v>7904</v>
      </c>
      <c r="H453" s="135" t="s">
        <v>37</v>
      </c>
      <c r="I453" s="281" t="s">
        <v>685</v>
      </c>
      <c r="J453" s="281" t="s">
        <v>18</v>
      </c>
      <c r="K453" s="281" t="s">
        <v>9005</v>
      </c>
      <c r="L453" s="135" t="s">
        <v>11</v>
      </c>
      <c r="M453" s="5" t="s">
        <v>4879</v>
      </c>
      <c r="N453" s="282">
        <v>44644</v>
      </c>
      <c r="O453" s="283">
        <v>44642</v>
      </c>
      <c r="P453" s="283">
        <v>44641</v>
      </c>
      <c r="Q453" s="284" t="s">
        <v>1685</v>
      </c>
      <c r="R453" s="285" t="s">
        <v>4686</v>
      </c>
      <c r="S453" s="284"/>
      <c r="T453" s="286" t="s">
        <v>605</v>
      </c>
      <c r="U453" s="287" t="s">
        <v>3898</v>
      </c>
      <c r="V453" s="287" t="s">
        <v>3899</v>
      </c>
      <c r="W453" s="276" t="s">
        <v>5390</v>
      </c>
    </row>
    <row r="454" spans="1:23" s="272" customFormat="1" ht="14.5" customHeight="1" x14ac:dyDescent="0.3">
      <c r="A454" s="295" t="s">
        <v>3627</v>
      </c>
      <c r="B454" s="304">
        <v>4933466</v>
      </c>
      <c r="C454" s="277" t="s">
        <v>6650</v>
      </c>
      <c r="D454" s="288">
        <v>44604</v>
      </c>
      <c r="E454" s="279" t="s">
        <v>594</v>
      </c>
      <c r="F454" s="289">
        <v>44600</v>
      </c>
      <c r="G454" s="135" t="s">
        <v>4880</v>
      </c>
      <c r="H454" s="135" t="s">
        <v>50</v>
      </c>
      <c r="I454" s="281" t="s">
        <v>17</v>
      </c>
      <c r="J454" s="281" t="s">
        <v>626</v>
      </c>
      <c r="K454" s="281" t="s">
        <v>9003</v>
      </c>
      <c r="L454" s="135" t="s">
        <v>52</v>
      </c>
      <c r="M454" s="5" t="s">
        <v>4881</v>
      </c>
      <c r="N454" s="282">
        <v>44610</v>
      </c>
      <c r="O454" s="283">
        <v>44606</v>
      </c>
      <c r="P454" s="283">
        <v>44608</v>
      </c>
      <c r="Q454" s="284">
        <v>44609</v>
      </c>
      <c r="R454" s="285" t="s">
        <v>6464</v>
      </c>
      <c r="S454" s="284"/>
      <c r="T454" s="286" t="s">
        <v>609</v>
      </c>
      <c r="U454" s="287" t="s">
        <v>3898</v>
      </c>
      <c r="V454" s="135" t="s">
        <v>3898</v>
      </c>
      <c r="W454" s="276" t="s">
        <v>5391</v>
      </c>
    </row>
    <row r="455" spans="1:23" s="272" customFormat="1" ht="14.5" customHeight="1" x14ac:dyDescent="0.3">
      <c r="A455" s="295" t="s">
        <v>3627</v>
      </c>
      <c r="B455" s="124">
        <v>4940023</v>
      </c>
      <c r="C455" s="277" t="s">
        <v>6651</v>
      </c>
      <c r="D455" s="288">
        <v>44604</v>
      </c>
      <c r="E455" s="279" t="s">
        <v>594</v>
      </c>
      <c r="F455" s="289">
        <v>44600</v>
      </c>
      <c r="G455" s="135" t="s">
        <v>4882</v>
      </c>
      <c r="H455" s="135" t="s">
        <v>50</v>
      </c>
      <c r="I455" s="281" t="s">
        <v>17</v>
      </c>
      <c r="J455" s="281" t="s">
        <v>18</v>
      </c>
      <c r="K455" s="281" t="s">
        <v>9005</v>
      </c>
      <c r="L455" s="135" t="s">
        <v>20</v>
      </c>
      <c r="M455" s="5" t="s">
        <v>4883</v>
      </c>
      <c r="N455" s="282">
        <v>44610</v>
      </c>
      <c r="O455" s="283">
        <v>44606</v>
      </c>
      <c r="P455" s="283">
        <v>44607</v>
      </c>
      <c r="Q455" s="284" t="s">
        <v>1685</v>
      </c>
      <c r="R455" s="285" t="s">
        <v>4686</v>
      </c>
      <c r="S455" s="284"/>
      <c r="T455" s="286" t="s">
        <v>605</v>
      </c>
      <c r="U455" s="287" t="s">
        <v>3898</v>
      </c>
      <c r="V455" s="135" t="s">
        <v>3898</v>
      </c>
      <c r="W455" s="276" t="s">
        <v>5392</v>
      </c>
    </row>
    <row r="456" spans="1:23" s="272" customFormat="1" ht="14.5" customHeight="1" x14ac:dyDescent="0.3">
      <c r="A456" s="295" t="s">
        <v>3627</v>
      </c>
      <c r="B456" s="135">
        <v>4984741</v>
      </c>
      <c r="C456" s="277" t="s">
        <v>6652</v>
      </c>
      <c r="D456" s="288">
        <v>44622</v>
      </c>
      <c r="E456" s="279" t="s">
        <v>594</v>
      </c>
      <c r="F456" s="289">
        <v>44600</v>
      </c>
      <c r="G456" s="135" t="s">
        <v>4884</v>
      </c>
      <c r="H456" s="135" t="s">
        <v>4738</v>
      </c>
      <c r="I456" s="281" t="s">
        <v>2454</v>
      </c>
      <c r="J456" s="281" t="s">
        <v>45</v>
      </c>
      <c r="K456" s="281" t="s">
        <v>9009</v>
      </c>
      <c r="L456" s="135" t="s">
        <v>20</v>
      </c>
      <c r="M456" s="5" t="s">
        <v>4885</v>
      </c>
      <c r="N456" s="282">
        <v>44661</v>
      </c>
      <c r="O456" s="283">
        <v>44638</v>
      </c>
      <c r="P456" s="283">
        <v>44630</v>
      </c>
      <c r="Q456" s="284">
        <v>44651</v>
      </c>
      <c r="R456" s="285" t="s">
        <v>4495</v>
      </c>
      <c r="S456" s="284"/>
      <c r="T456" s="286" t="s">
        <v>605</v>
      </c>
      <c r="U456" s="287" t="s">
        <v>3898</v>
      </c>
      <c r="V456" s="135" t="s">
        <v>5568</v>
      </c>
      <c r="W456" s="276" t="s">
        <v>5393</v>
      </c>
    </row>
    <row r="457" spans="1:23" s="272" customFormat="1" ht="14.5" customHeight="1" x14ac:dyDescent="0.3">
      <c r="A457" s="295" t="s">
        <v>3627</v>
      </c>
      <c r="B457" s="124">
        <v>4950520</v>
      </c>
      <c r="C457" s="277" t="s">
        <v>6653</v>
      </c>
      <c r="D457" s="288">
        <v>44603</v>
      </c>
      <c r="E457" s="279" t="s">
        <v>594</v>
      </c>
      <c r="F457" s="289">
        <v>44601</v>
      </c>
      <c r="G457" s="135" t="s">
        <v>4889</v>
      </c>
      <c r="H457" s="135" t="s">
        <v>725</v>
      </c>
      <c r="I457" s="281" t="s">
        <v>2454</v>
      </c>
      <c r="J457" s="281" t="s">
        <v>160</v>
      </c>
      <c r="K457" s="281"/>
      <c r="L457" s="135" t="s">
        <v>20</v>
      </c>
      <c r="M457" s="5" t="s">
        <v>4888</v>
      </c>
      <c r="N457" s="282">
        <v>44617</v>
      </c>
      <c r="O457" s="283">
        <v>44604</v>
      </c>
      <c r="P457" s="283">
        <v>44614</v>
      </c>
      <c r="Q457" s="284">
        <v>44606</v>
      </c>
      <c r="R457" s="285" t="s">
        <v>4493</v>
      </c>
      <c r="S457" s="284"/>
      <c r="T457" s="286" t="s">
        <v>609</v>
      </c>
      <c r="U457" s="287" t="s">
        <v>3898</v>
      </c>
      <c r="V457" s="135" t="s">
        <v>3898</v>
      </c>
      <c r="W457" s="276" t="s">
        <v>5394</v>
      </c>
    </row>
    <row r="458" spans="1:23" s="272" customFormat="1" ht="14.5" customHeight="1" x14ac:dyDescent="0.3">
      <c r="A458" s="295" t="s">
        <v>3627</v>
      </c>
      <c r="B458" s="124">
        <v>4950523</v>
      </c>
      <c r="C458" s="277" t="s">
        <v>6654</v>
      </c>
      <c r="D458" s="288">
        <v>44608</v>
      </c>
      <c r="E458" s="279" t="s">
        <v>594</v>
      </c>
      <c r="F458" s="289">
        <v>44601</v>
      </c>
      <c r="G458" s="135" t="s">
        <v>4890</v>
      </c>
      <c r="H458" s="135" t="s">
        <v>725</v>
      </c>
      <c r="I458" s="281" t="s">
        <v>2454</v>
      </c>
      <c r="J458" s="281" t="s">
        <v>160</v>
      </c>
      <c r="K458" s="281"/>
      <c r="L458" s="135" t="s">
        <v>20</v>
      </c>
      <c r="M458" s="5" t="s">
        <v>4891</v>
      </c>
      <c r="N458" s="282">
        <v>44626</v>
      </c>
      <c r="O458" s="283">
        <v>44616</v>
      </c>
      <c r="P458" s="283">
        <v>44614</v>
      </c>
      <c r="Q458" s="284">
        <v>44616</v>
      </c>
      <c r="R458" s="285" t="s">
        <v>4493</v>
      </c>
      <c r="S458" s="284"/>
      <c r="T458" s="286" t="s">
        <v>609</v>
      </c>
      <c r="U458" s="287" t="s">
        <v>3898</v>
      </c>
      <c r="V458" s="287" t="s">
        <v>3899</v>
      </c>
      <c r="W458" s="276" t="s">
        <v>5395</v>
      </c>
    </row>
    <row r="459" spans="1:23" s="272" customFormat="1" ht="14.5" customHeight="1" x14ac:dyDescent="0.3">
      <c r="A459" s="295" t="s">
        <v>3627</v>
      </c>
      <c r="B459" s="135">
        <v>4961879</v>
      </c>
      <c r="C459" s="277" t="s">
        <v>6655</v>
      </c>
      <c r="D459" s="288">
        <v>44609</v>
      </c>
      <c r="E459" s="279" t="s">
        <v>594</v>
      </c>
      <c r="F459" s="289">
        <v>44601</v>
      </c>
      <c r="G459" s="135" t="s">
        <v>4892</v>
      </c>
      <c r="H459" s="135" t="s">
        <v>3708</v>
      </c>
      <c r="I459" s="281" t="s">
        <v>2454</v>
      </c>
      <c r="J459" s="281" t="s">
        <v>18</v>
      </c>
      <c r="K459" s="281" t="s">
        <v>9005</v>
      </c>
      <c r="L459" s="135" t="s">
        <v>20</v>
      </c>
      <c r="M459" s="5" t="s">
        <v>4893</v>
      </c>
      <c r="N459" s="282">
        <v>44621</v>
      </c>
      <c r="O459" s="283">
        <v>44614</v>
      </c>
      <c r="P459" s="283">
        <v>44614</v>
      </c>
      <c r="Q459" s="284">
        <v>44620</v>
      </c>
      <c r="R459" s="285" t="s">
        <v>4686</v>
      </c>
      <c r="S459" s="284"/>
      <c r="T459" s="286" t="s">
        <v>605</v>
      </c>
      <c r="U459" s="287" t="s">
        <v>3898</v>
      </c>
      <c r="V459" s="287" t="s">
        <v>3899</v>
      </c>
      <c r="W459" s="276" t="s">
        <v>5396</v>
      </c>
    </row>
    <row r="460" spans="1:23" s="272" customFormat="1" ht="14.5" customHeight="1" x14ac:dyDescent="0.3">
      <c r="A460" s="295" t="s">
        <v>3627</v>
      </c>
      <c r="B460" s="124">
        <v>4952385</v>
      </c>
      <c r="C460" s="277" t="s">
        <v>6656</v>
      </c>
      <c r="D460" s="288">
        <v>44614</v>
      </c>
      <c r="E460" s="279" t="s">
        <v>594</v>
      </c>
      <c r="F460" s="289">
        <v>44601</v>
      </c>
      <c r="G460" s="135" t="s">
        <v>4894</v>
      </c>
      <c r="H460" s="135" t="s">
        <v>3708</v>
      </c>
      <c r="I460" s="281" t="s">
        <v>2454</v>
      </c>
      <c r="J460" s="281" t="s">
        <v>18</v>
      </c>
      <c r="K460" s="281" t="s">
        <v>9005</v>
      </c>
      <c r="L460" s="135" t="s">
        <v>20</v>
      </c>
      <c r="M460" s="5" t="s">
        <v>4895</v>
      </c>
      <c r="N460" s="282">
        <v>44619</v>
      </c>
      <c r="O460" s="283">
        <v>44614</v>
      </c>
      <c r="P460" s="283">
        <v>44614</v>
      </c>
      <c r="Q460" s="284">
        <v>44615</v>
      </c>
      <c r="R460" s="285" t="s">
        <v>4686</v>
      </c>
      <c r="S460" s="284"/>
      <c r="T460" s="286" t="s">
        <v>605</v>
      </c>
      <c r="U460" s="287" t="s">
        <v>3898</v>
      </c>
      <c r="V460" s="135" t="s">
        <v>3898</v>
      </c>
      <c r="W460" s="276" t="s">
        <v>5397</v>
      </c>
    </row>
    <row r="461" spans="1:23" s="272" customFormat="1" ht="14.5" customHeight="1" x14ac:dyDescent="0.3">
      <c r="A461" s="295" t="s">
        <v>3627</v>
      </c>
      <c r="B461" s="135">
        <v>4948351</v>
      </c>
      <c r="C461" s="277" t="s">
        <v>6657</v>
      </c>
      <c r="D461" s="288">
        <v>44613</v>
      </c>
      <c r="E461" s="279" t="s">
        <v>594</v>
      </c>
      <c r="F461" s="289">
        <v>44601</v>
      </c>
      <c r="G461" s="135" t="s">
        <v>4896</v>
      </c>
      <c r="H461" s="135" t="s">
        <v>102</v>
      </c>
      <c r="I461" s="281" t="s">
        <v>685</v>
      </c>
      <c r="J461" s="281" t="s">
        <v>18</v>
      </c>
      <c r="K461" s="281" t="s">
        <v>9005</v>
      </c>
      <c r="L461" s="135" t="s">
        <v>20</v>
      </c>
      <c r="M461" s="5" t="s">
        <v>4768</v>
      </c>
      <c r="N461" s="282">
        <v>44621</v>
      </c>
      <c r="O461" s="283">
        <v>44617</v>
      </c>
      <c r="P461" s="283">
        <v>44617</v>
      </c>
      <c r="Q461" s="284">
        <v>44620</v>
      </c>
      <c r="R461" s="285" t="s">
        <v>4686</v>
      </c>
      <c r="S461" s="284"/>
      <c r="T461" s="286" t="s">
        <v>605</v>
      </c>
      <c r="U461" s="287" t="s">
        <v>3898</v>
      </c>
      <c r="V461" s="287" t="s">
        <v>3899</v>
      </c>
      <c r="W461" s="276" t="s">
        <v>5398</v>
      </c>
    </row>
    <row r="462" spans="1:23" s="272" customFormat="1" ht="14.5" customHeight="1" x14ac:dyDescent="0.3">
      <c r="A462" s="295" t="s">
        <v>3627</v>
      </c>
      <c r="B462" s="136">
        <v>4974823</v>
      </c>
      <c r="C462" s="277" t="s">
        <v>6658</v>
      </c>
      <c r="D462" s="288">
        <v>44617</v>
      </c>
      <c r="E462" s="279" t="s">
        <v>594</v>
      </c>
      <c r="F462" s="289">
        <v>44601</v>
      </c>
      <c r="G462" s="135" t="s">
        <v>4897</v>
      </c>
      <c r="H462" s="135" t="s">
        <v>250</v>
      </c>
      <c r="I462" s="281" t="s">
        <v>4644</v>
      </c>
      <c r="J462" s="281" t="s">
        <v>18</v>
      </c>
      <c r="K462" s="281" t="s">
        <v>9005</v>
      </c>
      <c r="L462" s="135" t="s">
        <v>11</v>
      </c>
      <c r="M462" s="5" t="s">
        <v>4898</v>
      </c>
      <c r="N462" s="282">
        <v>44630</v>
      </c>
      <c r="O462" s="283">
        <v>44626</v>
      </c>
      <c r="P462" s="283">
        <v>44627</v>
      </c>
      <c r="Q462" s="284">
        <v>44627</v>
      </c>
      <c r="R462" s="285" t="s">
        <v>4686</v>
      </c>
      <c r="S462" s="284"/>
      <c r="T462" s="286" t="s">
        <v>623</v>
      </c>
      <c r="U462" s="287" t="s">
        <v>3898</v>
      </c>
      <c r="V462" s="287" t="s">
        <v>3899</v>
      </c>
      <c r="W462" s="276" t="s">
        <v>5399</v>
      </c>
    </row>
    <row r="463" spans="1:23" s="272" customFormat="1" ht="14.5" customHeight="1" x14ac:dyDescent="0.3">
      <c r="A463" s="295" t="s">
        <v>1581</v>
      </c>
      <c r="B463" s="276" t="s">
        <v>630</v>
      </c>
      <c r="C463" s="277" t="s">
        <v>630</v>
      </c>
      <c r="D463" s="288">
        <v>44614</v>
      </c>
      <c r="E463" s="279" t="s">
        <v>630</v>
      </c>
      <c r="F463" s="289">
        <v>44602</v>
      </c>
      <c r="G463" s="135" t="s">
        <v>4899</v>
      </c>
      <c r="H463" s="135" t="s">
        <v>25</v>
      </c>
      <c r="I463" s="281" t="s">
        <v>17</v>
      </c>
      <c r="J463" s="281" t="s">
        <v>18</v>
      </c>
      <c r="K463" s="281" t="s">
        <v>9005</v>
      </c>
      <c r="L463" s="135" t="s">
        <v>11</v>
      </c>
      <c r="M463" s="5" t="s">
        <v>4900</v>
      </c>
      <c r="N463" s="282" t="s">
        <v>1253</v>
      </c>
      <c r="O463" s="283" t="s">
        <v>1253</v>
      </c>
      <c r="P463" s="283" t="s">
        <v>1253</v>
      </c>
      <c r="Q463" s="284" t="s">
        <v>1253</v>
      </c>
      <c r="R463" s="285" t="s">
        <v>4686</v>
      </c>
      <c r="S463" s="280" t="s">
        <v>1253</v>
      </c>
      <c r="T463" s="286" t="s">
        <v>605</v>
      </c>
      <c r="U463" s="287" t="s">
        <v>3898</v>
      </c>
      <c r="V463" s="135"/>
      <c r="W463" s="276" t="s">
        <v>630</v>
      </c>
    </row>
    <row r="464" spans="1:23" s="272" customFormat="1" ht="14.5" customHeight="1" x14ac:dyDescent="0.3">
      <c r="A464" s="295" t="s">
        <v>3627</v>
      </c>
      <c r="B464" s="276">
        <v>4933750</v>
      </c>
      <c r="C464" s="277" t="s">
        <v>6659</v>
      </c>
      <c r="D464" s="288">
        <v>44610</v>
      </c>
      <c r="E464" s="279" t="s">
        <v>594</v>
      </c>
      <c r="F464" s="289">
        <v>44602</v>
      </c>
      <c r="G464" s="135" t="s">
        <v>4901</v>
      </c>
      <c r="H464" s="135" t="s">
        <v>250</v>
      </c>
      <c r="I464" s="281" t="s">
        <v>4644</v>
      </c>
      <c r="J464" s="281" t="s">
        <v>45</v>
      </c>
      <c r="K464" s="281" t="s">
        <v>9009</v>
      </c>
      <c r="L464" s="194" t="s">
        <v>20</v>
      </c>
      <c r="M464" s="5" t="s">
        <v>4902</v>
      </c>
      <c r="N464" s="282">
        <v>44615</v>
      </c>
      <c r="O464" s="283">
        <v>44604</v>
      </c>
      <c r="P464" s="283">
        <v>44613</v>
      </c>
      <c r="Q464" s="284">
        <v>44613</v>
      </c>
      <c r="R464" s="285" t="s">
        <v>4482</v>
      </c>
      <c r="S464" s="284"/>
      <c r="T464" s="286" t="s">
        <v>605</v>
      </c>
      <c r="U464" s="287" t="s">
        <v>3898</v>
      </c>
      <c r="V464" s="135" t="s">
        <v>3898</v>
      </c>
      <c r="W464" s="276" t="s">
        <v>5400</v>
      </c>
    </row>
    <row r="465" spans="1:23" s="272" customFormat="1" ht="14.5" customHeight="1" x14ac:dyDescent="0.3">
      <c r="A465" s="295" t="s">
        <v>3627</v>
      </c>
      <c r="B465" s="8">
        <v>5194805</v>
      </c>
      <c r="C465" s="277" t="s">
        <v>7836</v>
      </c>
      <c r="D465" s="288">
        <v>44750</v>
      </c>
      <c r="E465" s="279" t="s">
        <v>594</v>
      </c>
      <c r="F465" s="289">
        <v>44602</v>
      </c>
      <c r="G465" s="135" t="s">
        <v>4906</v>
      </c>
      <c r="H465" s="135" t="s">
        <v>686</v>
      </c>
      <c r="I465" s="281" t="s">
        <v>8862</v>
      </c>
      <c r="J465" s="281" t="s">
        <v>18</v>
      </c>
      <c r="K465" s="281" t="s">
        <v>9005</v>
      </c>
      <c r="L465" s="135" t="s">
        <v>27</v>
      </c>
      <c r="M465" s="5" t="s">
        <v>4905</v>
      </c>
      <c r="N465" s="282">
        <v>44775</v>
      </c>
      <c r="O465" s="283">
        <v>44765</v>
      </c>
      <c r="P465" s="283">
        <v>44758</v>
      </c>
      <c r="Q465" s="284">
        <v>44767</v>
      </c>
      <c r="R465" s="285" t="s">
        <v>4685</v>
      </c>
      <c r="S465" s="284"/>
      <c r="T465" s="286" t="s">
        <v>609</v>
      </c>
      <c r="U465" s="287" t="s">
        <v>3898</v>
      </c>
      <c r="V465" s="291" t="s">
        <v>3366</v>
      </c>
      <c r="W465" s="276" t="s">
        <v>5401</v>
      </c>
    </row>
    <row r="466" spans="1:23" s="272" customFormat="1" ht="14.5" customHeight="1" x14ac:dyDescent="0.3">
      <c r="A466" s="295" t="s">
        <v>1581</v>
      </c>
      <c r="B466" s="276" t="s">
        <v>630</v>
      </c>
      <c r="C466" s="277" t="s">
        <v>630</v>
      </c>
      <c r="D466" s="288">
        <v>44767</v>
      </c>
      <c r="E466" s="279" t="s">
        <v>630</v>
      </c>
      <c r="F466" s="289">
        <v>44602</v>
      </c>
      <c r="G466" s="135" t="s">
        <v>4907</v>
      </c>
      <c r="H466" s="194" t="s">
        <v>232</v>
      </c>
      <c r="I466" s="281" t="s">
        <v>8863</v>
      </c>
      <c r="J466" s="281" t="s">
        <v>18</v>
      </c>
      <c r="K466" s="281" t="s">
        <v>9005</v>
      </c>
      <c r="L466" s="135" t="s">
        <v>11</v>
      </c>
      <c r="M466" s="5" t="s">
        <v>4908</v>
      </c>
      <c r="N466" s="282" t="s">
        <v>1253</v>
      </c>
      <c r="O466" s="283" t="s">
        <v>1253</v>
      </c>
      <c r="P466" s="283" t="s">
        <v>1253</v>
      </c>
      <c r="Q466" s="284" t="s">
        <v>1253</v>
      </c>
      <c r="R466" s="285" t="s">
        <v>4685</v>
      </c>
      <c r="S466" s="280" t="s">
        <v>1253</v>
      </c>
      <c r="T466" s="286" t="s">
        <v>605</v>
      </c>
      <c r="U466" s="287" t="s">
        <v>3898</v>
      </c>
      <c r="V466" s="135"/>
      <c r="W466" s="276" t="s">
        <v>630</v>
      </c>
    </row>
    <row r="467" spans="1:23" s="272" customFormat="1" ht="14.5" customHeight="1" x14ac:dyDescent="0.3">
      <c r="A467" s="295" t="s">
        <v>3627</v>
      </c>
      <c r="B467" s="124">
        <v>4973496</v>
      </c>
      <c r="C467" s="277" t="s">
        <v>6660</v>
      </c>
      <c r="D467" s="288">
        <v>44614</v>
      </c>
      <c r="E467" s="279" t="s">
        <v>594</v>
      </c>
      <c r="F467" s="289">
        <v>44602</v>
      </c>
      <c r="G467" s="135" t="s">
        <v>4909</v>
      </c>
      <c r="H467" s="135" t="s">
        <v>687</v>
      </c>
      <c r="I467" s="281" t="s">
        <v>7086</v>
      </c>
      <c r="J467" s="281" t="s">
        <v>45</v>
      </c>
      <c r="K467" s="281" t="s">
        <v>9009</v>
      </c>
      <c r="L467" s="135" t="s">
        <v>27</v>
      </c>
      <c r="M467" s="5" t="s">
        <v>4910</v>
      </c>
      <c r="N467" s="282">
        <v>44621</v>
      </c>
      <c r="O467" s="283">
        <v>44618</v>
      </c>
      <c r="P467" s="283">
        <v>44616</v>
      </c>
      <c r="Q467" s="284">
        <v>44620</v>
      </c>
      <c r="R467" s="285" t="s">
        <v>4482</v>
      </c>
      <c r="S467" s="284"/>
      <c r="T467" s="286" t="s">
        <v>2564</v>
      </c>
      <c r="U467" s="287" t="s">
        <v>3898</v>
      </c>
      <c r="V467" s="287" t="s">
        <v>3899</v>
      </c>
      <c r="W467" s="276" t="s">
        <v>5402</v>
      </c>
    </row>
    <row r="468" spans="1:23" s="272" customFormat="1" ht="14.5" customHeight="1" x14ac:dyDescent="0.3">
      <c r="A468" s="295" t="s">
        <v>3627</v>
      </c>
      <c r="B468" s="124">
        <v>5028679</v>
      </c>
      <c r="C468" s="277" t="s">
        <v>6661</v>
      </c>
      <c r="D468" s="288">
        <v>44663</v>
      </c>
      <c r="E468" s="279" t="s">
        <v>594</v>
      </c>
      <c r="F468" s="289">
        <v>44602</v>
      </c>
      <c r="G468" s="135" t="s">
        <v>4911</v>
      </c>
      <c r="H468" s="135" t="s">
        <v>102</v>
      </c>
      <c r="I468" s="281" t="s">
        <v>685</v>
      </c>
      <c r="J468" s="281" t="s">
        <v>645</v>
      </c>
      <c r="K468" s="281" t="s">
        <v>9002</v>
      </c>
      <c r="L468" s="135" t="s">
        <v>20</v>
      </c>
      <c r="M468" s="5" t="s">
        <v>4912</v>
      </c>
      <c r="N468" s="282">
        <v>44685</v>
      </c>
      <c r="O468" s="283">
        <v>44672</v>
      </c>
      <c r="P468" s="283">
        <v>44671</v>
      </c>
      <c r="Q468" s="284">
        <v>44672</v>
      </c>
      <c r="R468" s="285" t="s">
        <v>4490</v>
      </c>
      <c r="S468" s="284"/>
      <c r="T468" s="286" t="s">
        <v>605</v>
      </c>
      <c r="U468" s="287" t="s">
        <v>3898</v>
      </c>
      <c r="V468" s="135" t="s">
        <v>2821</v>
      </c>
      <c r="W468" s="276" t="s">
        <v>5403</v>
      </c>
    </row>
    <row r="469" spans="1:23" s="272" customFormat="1" ht="14.5" customHeight="1" x14ac:dyDescent="0.3">
      <c r="A469" s="295" t="s">
        <v>5</v>
      </c>
      <c r="B469" s="8">
        <v>5243879</v>
      </c>
      <c r="C469" s="277" t="s">
        <v>8536</v>
      </c>
      <c r="D469" s="288">
        <v>44779</v>
      </c>
      <c r="E469" s="279" t="s">
        <v>594</v>
      </c>
      <c r="F469" s="289">
        <v>44602</v>
      </c>
      <c r="G469" s="135" t="s">
        <v>4913</v>
      </c>
      <c r="H469" s="135" t="s">
        <v>102</v>
      </c>
      <c r="I469" s="281" t="s">
        <v>685</v>
      </c>
      <c r="J469" s="281" t="s">
        <v>645</v>
      </c>
      <c r="K469" s="281" t="s">
        <v>9002</v>
      </c>
      <c r="L469" s="194" t="s">
        <v>87</v>
      </c>
      <c r="M469" s="5" t="s">
        <v>4914</v>
      </c>
      <c r="N469" s="282">
        <v>44808</v>
      </c>
      <c r="O469" s="283">
        <v>44806</v>
      </c>
      <c r="P469" s="283">
        <v>44789</v>
      </c>
      <c r="Q469" s="284">
        <v>44806</v>
      </c>
      <c r="R469" s="285" t="s">
        <v>4490</v>
      </c>
      <c r="S469" s="284"/>
      <c r="T469" s="286" t="s">
        <v>605</v>
      </c>
      <c r="U469" s="287" t="s">
        <v>3898</v>
      </c>
      <c r="V469" s="135"/>
      <c r="W469" s="276" t="s">
        <v>5404</v>
      </c>
    </row>
    <row r="470" spans="1:23" s="272" customFormat="1" ht="14.5" customHeight="1" x14ac:dyDescent="0.3">
      <c r="A470" s="295" t="s">
        <v>3627</v>
      </c>
      <c r="B470" s="124">
        <v>4929687</v>
      </c>
      <c r="C470" s="277" t="s">
        <v>6662</v>
      </c>
      <c r="D470" s="288">
        <v>44603</v>
      </c>
      <c r="E470" s="279" t="s">
        <v>594</v>
      </c>
      <c r="F470" s="289">
        <v>44602</v>
      </c>
      <c r="G470" s="135" t="s">
        <v>4915</v>
      </c>
      <c r="H470" s="135" t="s">
        <v>4738</v>
      </c>
      <c r="I470" s="281" t="s">
        <v>2454</v>
      </c>
      <c r="J470" s="281" t="s">
        <v>45</v>
      </c>
      <c r="K470" s="281" t="s">
        <v>9009</v>
      </c>
      <c r="L470" s="135" t="s">
        <v>20</v>
      </c>
      <c r="M470" s="5" t="s">
        <v>4916</v>
      </c>
      <c r="N470" s="282">
        <v>44614</v>
      </c>
      <c r="O470" s="283">
        <v>44614</v>
      </c>
      <c r="P470" s="283">
        <v>44608</v>
      </c>
      <c r="Q470" s="284">
        <v>44614</v>
      </c>
      <c r="R470" s="285" t="s">
        <v>4495</v>
      </c>
      <c r="S470" s="284"/>
      <c r="T470" s="286" t="s">
        <v>605</v>
      </c>
      <c r="U470" s="287" t="s">
        <v>3898</v>
      </c>
      <c r="V470" s="135" t="s">
        <v>3898</v>
      </c>
      <c r="W470" s="276" t="s">
        <v>5405</v>
      </c>
    </row>
    <row r="471" spans="1:23" s="272" customFormat="1" ht="14.5" customHeight="1" x14ac:dyDescent="0.3">
      <c r="A471" s="295" t="s">
        <v>3627</v>
      </c>
      <c r="B471" s="124">
        <v>4885693</v>
      </c>
      <c r="C471" s="277" t="s">
        <v>6663</v>
      </c>
      <c r="D471" s="288">
        <v>44604</v>
      </c>
      <c r="E471" s="279" t="s">
        <v>594</v>
      </c>
      <c r="F471" s="289">
        <v>44603</v>
      </c>
      <c r="G471" s="135" t="s">
        <v>4923</v>
      </c>
      <c r="H471" s="135" t="s">
        <v>250</v>
      </c>
      <c r="I471" s="281" t="s">
        <v>4644</v>
      </c>
      <c r="J471" s="281" t="s">
        <v>8377</v>
      </c>
      <c r="K471" s="281" t="s">
        <v>9004</v>
      </c>
      <c r="L471" s="135" t="s">
        <v>20</v>
      </c>
      <c r="M471" s="5" t="s">
        <v>4921</v>
      </c>
      <c r="N471" s="282">
        <v>44609</v>
      </c>
      <c r="O471" s="283">
        <v>44608</v>
      </c>
      <c r="P471" s="283">
        <v>44608</v>
      </c>
      <c r="Q471" s="284">
        <v>44608</v>
      </c>
      <c r="R471" s="285" t="s">
        <v>4485</v>
      </c>
      <c r="S471" s="284"/>
      <c r="T471" s="286" t="s">
        <v>2564</v>
      </c>
      <c r="U471" s="287" t="s">
        <v>3898</v>
      </c>
      <c r="V471" s="135" t="s">
        <v>3898</v>
      </c>
      <c r="W471" s="276" t="s">
        <v>5406</v>
      </c>
    </row>
    <row r="472" spans="1:23" s="272" customFormat="1" ht="14.5" customHeight="1" x14ac:dyDescent="0.3">
      <c r="A472" s="295" t="s">
        <v>3627</v>
      </c>
      <c r="B472" s="124">
        <v>4948347</v>
      </c>
      <c r="C472" s="277" t="s">
        <v>6664</v>
      </c>
      <c r="D472" s="288">
        <v>44614</v>
      </c>
      <c r="E472" s="279" t="s">
        <v>594</v>
      </c>
      <c r="F472" s="289">
        <v>44603</v>
      </c>
      <c r="G472" s="135" t="s">
        <v>4920</v>
      </c>
      <c r="H472" s="135" t="s">
        <v>37</v>
      </c>
      <c r="I472" s="281" t="s">
        <v>685</v>
      </c>
      <c r="J472" s="281" t="s">
        <v>18</v>
      </c>
      <c r="K472" s="281" t="s">
        <v>9005</v>
      </c>
      <c r="L472" s="135" t="s">
        <v>20</v>
      </c>
      <c r="M472" s="5" t="s">
        <v>4919</v>
      </c>
      <c r="N472" s="282">
        <v>44620</v>
      </c>
      <c r="O472" s="283">
        <v>44614</v>
      </c>
      <c r="P472" s="283">
        <v>44614</v>
      </c>
      <c r="Q472" s="284">
        <v>44615</v>
      </c>
      <c r="R472" s="285" t="s">
        <v>4686</v>
      </c>
      <c r="S472" s="284"/>
      <c r="T472" s="286" t="s">
        <v>605</v>
      </c>
      <c r="U472" s="287" t="s">
        <v>3898</v>
      </c>
      <c r="V472" s="135" t="s">
        <v>3898</v>
      </c>
      <c r="W472" s="276" t="s">
        <v>5407</v>
      </c>
    </row>
    <row r="473" spans="1:23" s="272" customFormat="1" ht="14.5" customHeight="1" x14ac:dyDescent="0.3">
      <c r="A473" s="295" t="s">
        <v>3627</v>
      </c>
      <c r="B473" s="135">
        <v>4964767</v>
      </c>
      <c r="C473" s="277" t="s">
        <v>6665</v>
      </c>
      <c r="D473" s="288">
        <v>44621</v>
      </c>
      <c r="E473" s="279" t="s">
        <v>594</v>
      </c>
      <c r="F473" s="289">
        <v>44603</v>
      </c>
      <c r="G473" s="194" t="s">
        <v>7906</v>
      </c>
      <c r="H473" s="135" t="s">
        <v>16</v>
      </c>
      <c r="I473" s="281" t="s">
        <v>7086</v>
      </c>
      <c r="J473" s="281" t="s">
        <v>45</v>
      </c>
      <c r="K473" s="281" t="s">
        <v>9009</v>
      </c>
      <c r="L473" s="135" t="s">
        <v>20</v>
      </c>
      <c r="M473" s="5" t="s">
        <v>4922</v>
      </c>
      <c r="N473" s="282">
        <v>44627</v>
      </c>
      <c r="O473" s="283">
        <v>44623</v>
      </c>
      <c r="P473" s="283">
        <v>44623</v>
      </c>
      <c r="Q473" s="284">
        <v>44623</v>
      </c>
      <c r="R473" s="285" t="s">
        <v>4495</v>
      </c>
      <c r="S473" s="284"/>
      <c r="T473" s="286" t="s">
        <v>605</v>
      </c>
      <c r="U473" s="287" t="s">
        <v>3898</v>
      </c>
      <c r="V473" s="287" t="s">
        <v>3899</v>
      </c>
      <c r="W473" s="276" t="s">
        <v>5408</v>
      </c>
    </row>
    <row r="474" spans="1:23" s="272" customFormat="1" ht="14.5" customHeight="1" x14ac:dyDescent="0.3">
      <c r="A474" s="295" t="s">
        <v>3627</v>
      </c>
      <c r="B474" s="124">
        <v>4975977</v>
      </c>
      <c r="C474" s="277" t="s">
        <v>6666</v>
      </c>
      <c r="D474" s="288">
        <v>44615</v>
      </c>
      <c r="E474" s="279" t="s">
        <v>594</v>
      </c>
      <c r="F474" s="289">
        <v>44603</v>
      </c>
      <c r="G474" s="135" t="s">
        <v>4917</v>
      </c>
      <c r="H474" s="135" t="s">
        <v>4712</v>
      </c>
      <c r="I474" s="281" t="s">
        <v>17</v>
      </c>
      <c r="J474" s="281" t="s">
        <v>45</v>
      </c>
      <c r="K474" s="281" t="s">
        <v>9009</v>
      </c>
      <c r="L474" s="135" t="s">
        <v>20</v>
      </c>
      <c r="M474" s="5" t="s">
        <v>4903</v>
      </c>
      <c r="N474" s="282">
        <v>44644</v>
      </c>
      <c r="O474" s="283">
        <v>44641</v>
      </c>
      <c r="P474" s="283">
        <v>44641</v>
      </c>
      <c r="Q474" s="284">
        <v>44642</v>
      </c>
      <c r="R474" s="285" t="s">
        <v>4482</v>
      </c>
      <c r="S474" s="284"/>
      <c r="T474" s="286" t="s">
        <v>609</v>
      </c>
      <c r="U474" s="287" t="s">
        <v>3898</v>
      </c>
      <c r="V474" s="287" t="s">
        <v>3899</v>
      </c>
      <c r="W474" s="276" t="s">
        <v>5409</v>
      </c>
    </row>
    <row r="475" spans="1:23" s="272" customFormat="1" ht="14.5" customHeight="1" x14ac:dyDescent="0.3">
      <c r="A475" s="295" t="s">
        <v>3627</v>
      </c>
      <c r="B475" s="135">
        <v>5064487</v>
      </c>
      <c r="C475" s="277" t="s">
        <v>6667</v>
      </c>
      <c r="D475" s="288">
        <v>44671</v>
      </c>
      <c r="E475" s="279" t="s">
        <v>594</v>
      </c>
      <c r="F475" s="289">
        <v>44604</v>
      </c>
      <c r="G475" s="135" t="s">
        <v>4701</v>
      </c>
      <c r="H475" s="135" t="s">
        <v>4126</v>
      </c>
      <c r="I475" s="281" t="s">
        <v>8538</v>
      </c>
      <c r="J475" s="281" t="s">
        <v>18</v>
      </c>
      <c r="K475" s="281" t="s">
        <v>9005</v>
      </c>
      <c r="L475" s="135" t="s">
        <v>20</v>
      </c>
      <c r="M475" s="5" t="s">
        <v>4748</v>
      </c>
      <c r="N475" s="282">
        <v>44685</v>
      </c>
      <c r="O475" s="283">
        <v>44680</v>
      </c>
      <c r="P475" s="283">
        <v>44674</v>
      </c>
      <c r="Q475" s="284">
        <v>44680</v>
      </c>
      <c r="R475" s="285" t="s">
        <v>4686</v>
      </c>
      <c r="S475" s="284"/>
      <c r="T475" s="286" t="s">
        <v>605</v>
      </c>
      <c r="U475" s="287" t="s">
        <v>3898</v>
      </c>
      <c r="V475" s="135" t="s">
        <v>2821</v>
      </c>
      <c r="W475" s="276" t="s">
        <v>5410</v>
      </c>
    </row>
    <row r="476" spans="1:23" s="272" customFormat="1" ht="14.5" customHeight="1" x14ac:dyDescent="0.3">
      <c r="A476" s="295" t="s">
        <v>3627</v>
      </c>
      <c r="B476" s="124">
        <v>4998444</v>
      </c>
      <c r="C476" s="277" t="s">
        <v>6668</v>
      </c>
      <c r="D476" s="288">
        <v>44629</v>
      </c>
      <c r="E476" s="279" t="s">
        <v>594</v>
      </c>
      <c r="F476" s="289">
        <v>44604</v>
      </c>
      <c r="G476" s="135" t="s">
        <v>4930</v>
      </c>
      <c r="H476" s="135" t="s">
        <v>57</v>
      </c>
      <c r="I476" s="281" t="s">
        <v>8538</v>
      </c>
      <c r="J476" s="281" t="s">
        <v>18</v>
      </c>
      <c r="K476" s="281" t="s">
        <v>9005</v>
      </c>
      <c r="L476" s="135" t="s">
        <v>20</v>
      </c>
      <c r="M476" s="5" t="s">
        <v>4931</v>
      </c>
      <c r="N476" s="282">
        <v>44653</v>
      </c>
      <c r="O476" s="283">
        <v>44641</v>
      </c>
      <c r="P476" s="283">
        <v>44632</v>
      </c>
      <c r="Q476" s="284">
        <v>44644</v>
      </c>
      <c r="R476" s="285" t="s">
        <v>4686</v>
      </c>
      <c r="S476" s="284"/>
      <c r="T476" s="286" t="s">
        <v>623</v>
      </c>
      <c r="U476" s="287" t="s">
        <v>3898</v>
      </c>
      <c r="V476" s="135" t="s">
        <v>5568</v>
      </c>
      <c r="W476" s="276" t="s">
        <v>5411</v>
      </c>
    </row>
    <row r="477" spans="1:23" s="272" customFormat="1" ht="14.5" customHeight="1" x14ac:dyDescent="0.3">
      <c r="A477" s="295" t="s">
        <v>3627</v>
      </c>
      <c r="B477" s="135">
        <v>4948353</v>
      </c>
      <c r="C477" s="277" t="s">
        <v>6669</v>
      </c>
      <c r="D477" s="288">
        <v>44606</v>
      </c>
      <c r="E477" s="279" t="s">
        <v>594</v>
      </c>
      <c r="F477" s="289">
        <v>44604</v>
      </c>
      <c r="G477" s="135" t="s">
        <v>4926</v>
      </c>
      <c r="H477" s="135" t="s">
        <v>102</v>
      </c>
      <c r="I477" s="281" t="s">
        <v>685</v>
      </c>
      <c r="J477" s="281" t="s">
        <v>45</v>
      </c>
      <c r="K477" s="281" t="s">
        <v>9009</v>
      </c>
      <c r="L477" s="135" t="s">
        <v>20</v>
      </c>
      <c r="M477" s="5" t="s">
        <v>4779</v>
      </c>
      <c r="N477" s="282">
        <v>44621</v>
      </c>
      <c r="O477" s="283">
        <v>44610</v>
      </c>
      <c r="P477" s="283">
        <v>44608</v>
      </c>
      <c r="Q477" s="284">
        <v>44613</v>
      </c>
      <c r="R477" s="285" t="s">
        <v>4482</v>
      </c>
      <c r="S477" s="284"/>
      <c r="T477" s="286" t="s">
        <v>605</v>
      </c>
      <c r="U477" s="287" t="s">
        <v>3898</v>
      </c>
      <c r="V477" s="287" t="s">
        <v>3899</v>
      </c>
      <c r="W477" s="276" t="s">
        <v>5412</v>
      </c>
    </row>
    <row r="478" spans="1:23" s="272" customFormat="1" ht="14.5" customHeight="1" x14ac:dyDescent="0.3">
      <c r="A478" s="295" t="s">
        <v>3627</v>
      </c>
      <c r="B478" s="8">
        <v>5152959</v>
      </c>
      <c r="C478" s="277" t="s">
        <v>7087</v>
      </c>
      <c r="D478" s="288">
        <v>44739</v>
      </c>
      <c r="E478" s="279" t="s">
        <v>594</v>
      </c>
      <c r="F478" s="289">
        <v>44604</v>
      </c>
      <c r="G478" s="135" t="s">
        <v>4925</v>
      </c>
      <c r="H478" s="135" t="s">
        <v>4150</v>
      </c>
      <c r="I478" s="281" t="s">
        <v>17</v>
      </c>
      <c r="J478" s="281" t="s">
        <v>18</v>
      </c>
      <c r="K478" s="281" t="s">
        <v>9005</v>
      </c>
      <c r="L478" s="135" t="s">
        <v>11</v>
      </c>
      <c r="M478" s="5" t="s">
        <v>4767</v>
      </c>
      <c r="N478" s="282">
        <v>44745</v>
      </c>
      <c r="O478" s="283">
        <v>44742</v>
      </c>
      <c r="P478" s="283">
        <v>44740</v>
      </c>
      <c r="Q478" s="284">
        <v>44742</v>
      </c>
      <c r="R478" s="285" t="s">
        <v>4685</v>
      </c>
      <c r="S478" s="284"/>
      <c r="T478" s="286" t="s">
        <v>623</v>
      </c>
      <c r="U478" s="287" t="s">
        <v>3898</v>
      </c>
      <c r="V478" s="135" t="s">
        <v>5599</v>
      </c>
      <c r="W478" s="276" t="s">
        <v>5413</v>
      </c>
    </row>
    <row r="479" spans="1:23" s="272" customFormat="1" ht="14.5" customHeight="1" x14ac:dyDescent="0.3">
      <c r="A479" s="295" t="s">
        <v>3627</v>
      </c>
      <c r="B479" s="135">
        <v>4955460</v>
      </c>
      <c r="C479" s="277" t="s">
        <v>6670</v>
      </c>
      <c r="D479" s="288">
        <v>44606</v>
      </c>
      <c r="E479" s="279" t="s">
        <v>594</v>
      </c>
      <c r="F479" s="289">
        <v>44605</v>
      </c>
      <c r="G479" s="135" t="s">
        <v>4929</v>
      </c>
      <c r="H479" s="135" t="s">
        <v>82</v>
      </c>
      <c r="I479" s="281" t="s">
        <v>4644</v>
      </c>
      <c r="J479" s="281" t="s">
        <v>45</v>
      </c>
      <c r="K479" s="281" t="s">
        <v>9009</v>
      </c>
      <c r="L479" s="135" t="s">
        <v>20</v>
      </c>
      <c r="M479" s="5" t="s">
        <v>4928</v>
      </c>
      <c r="N479" s="282">
        <v>44614</v>
      </c>
      <c r="O479" s="283">
        <v>44611</v>
      </c>
      <c r="P479" s="283">
        <v>44613</v>
      </c>
      <c r="Q479" s="284">
        <v>44613</v>
      </c>
      <c r="R479" s="285" t="s">
        <v>4482</v>
      </c>
      <c r="S479" s="284"/>
      <c r="T479" s="286" t="s">
        <v>605</v>
      </c>
      <c r="U479" s="287" t="s">
        <v>3898</v>
      </c>
      <c r="V479" s="135" t="s">
        <v>3898</v>
      </c>
      <c r="W479" s="276" t="s">
        <v>5414</v>
      </c>
    </row>
    <row r="480" spans="1:23" s="272" customFormat="1" ht="14.5" customHeight="1" x14ac:dyDescent="0.3">
      <c r="A480" s="295" t="s">
        <v>3627</v>
      </c>
      <c r="B480" s="135">
        <v>5064431</v>
      </c>
      <c r="C480" s="277" t="s">
        <v>6671</v>
      </c>
      <c r="D480" s="288">
        <v>44676</v>
      </c>
      <c r="E480" s="279" t="s">
        <v>594</v>
      </c>
      <c r="F480" s="289">
        <v>44606</v>
      </c>
      <c r="G480" s="135" t="s">
        <v>4934</v>
      </c>
      <c r="H480" s="135" t="s">
        <v>686</v>
      </c>
      <c r="I480" s="281" t="s">
        <v>8862</v>
      </c>
      <c r="J480" s="281" t="s">
        <v>18</v>
      </c>
      <c r="K480" s="281" t="s">
        <v>9005</v>
      </c>
      <c r="L480" s="135" t="s">
        <v>20</v>
      </c>
      <c r="M480" s="5" t="s">
        <v>4918</v>
      </c>
      <c r="N480" s="282">
        <v>44685</v>
      </c>
      <c r="O480" s="283">
        <v>44678</v>
      </c>
      <c r="P480" s="283">
        <v>44674</v>
      </c>
      <c r="Q480" s="284">
        <v>44679</v>
      </c>
      <c r="R480" s="285" t="s">
        <v>4686</v>
      </c>
      <c r="S480" s="284"/>
      <c r="T480" s="286" t="s">
        <v>623</v>
      </c>
      <c r="U480" s="287" t="s">
        <v>3898</v>
      </c>
      <c r="V480" s="135" t="s">
        <v>2821</v>
      </c>
      <c r="W480" s="276" t="s">
        <v>5415</v>
      </c>
    </row>
    <row r="481" spans="1:23" s="272" customFormat="1" ht="14.5" customHeight="1" x14ac:dyDescent="0.3">
      <c r="A481" s="295" t="s">
        <v>1581</v>
      </c>
      <c r="B481" s="276" t="s">
        <v>630</v>
      </c>
      <c r="C481" s="277" t="s">
        <v>630</v>
      </c>
      <c r="D481" s="288">
        <v>44615</v>
      </c>
      <c r="E481" s="279" t="s">
        <v>630</v>
      </c>
      <c r="F481" s="289">
        <v>44606</v>
      </c>
      <c r="G481" s="135" t="s">
        <v>4935</v>
      </c>
      <c r="H481" s="135" t="s">
        <v>686</v>
      </c>
      <c r="I481" s="281" t="s">
        <v>8862</v>
      </c>
      <c r="J481" s="281" t="s">
        <v>18</v>
      </c>
      <c r="K481" s="281" t="s">
        <v>9005</v>
      </c>
      <c r="L481" s="135" t="s">
        <v>27</v>
      </c>
      <c r="M481" s="5" t="s">
        <v>4766</v>
      </c>
      <c r="N481" s="282" t="s">
        <v>1253</v>
      </c>
      <c r="O481" s="283" t="s">
        <v>1253</v>
      </c>
      <c r="P481" s="283" t="s">
        <v>1253</v>
      </c>
      <c r="Q481" s="284" t="s">
        <v>1253</v>
      </c>
      <c r="R481" s="285" t="s">
        <v>4685</v>
      </c>
      <c r="S481" s="280" t="s">
        <v>1253</v>
      </c>
      <c r="T481" s="286" t="s">
        <v>623</v>
      </c>
      <c r="U481" s="287" t="s">
        <v>3898</v>
      </c>
      <c r="V481" s="135"/>
      <c r="W481" s="276" t="s">
        <v>630</v>
      </c>
    </row>
    <row r="482" spans="1:23" s="272" customFormat="1" ht="14.5" customHeight="1" x14ac:dyDescent="0.3">
      <c r="A482" s="295" t="s">
        <v>3627</v>
      </c>
      <c r="B482" s="135">
        <v>5162858</v>
      </c>
      <c r="C482" s="277" t="s">
        <v>7460</v>
      </c>
      <c r="D482" s="288">
        <v>44734</v>
      </c>
      <c r="E482" s="279" t="s">
        <v>594</v>
      </c>
      <c r="F482" s="289">
        <v>44606</v>
      </c>
      <c r="G482" s="135" t="s">
        <v>4936</v>
      </c>
      <c r="H482" s="135" t="s">
        <v>3708</v>
      </c>
      <c r="I482" s="281" t="s">
        <v>2454</v>
      </c>
      <c r="J482" s="281" t="s">
        <v>626</v>
      </c>
      <c r="K482" s="281" t="s">
        <v>9003</v>
      </c>
      <c r="L482" s="135" t="s">
        <v>438</v>
      </c>
      <c r="M482" s="5" t="s">
        <v>4927</v>
      </c>
      <c r="N482" s="282">
        <v>44748</v>
      </c>
      <c r="O482" s="283">
        <v>44746</v>
      </c>
      <c r="P482" s="283">
        <v>44741</v>
      </c>
      <c r="Q482" s="284">
        <v>44744</v>
      </c>
      <c r="R482" s="285" t="s">
        <v>4687</v>
      </c>
      <c r="S482" s="284"/>
      <c r="T482" s="286" t="s">
        <v>623</v>
      </c>
      <c r="U482" s="287" t="s">
        <v>3898</v>
      </c>
      <c r="V482" s="135" t="s">
        <v>5599</v>
      </c>
      <c r="W482" s="276" t="s">
        <v>5416</v>
      </c>
    </row>
    <row r="483" spans="1:23" s="272" customFormat="1" ht="14.5" customHeight="1" x14ac:dyDescent="0.3">
      <c r="A483" s="295" t="s">
        <v>1581</v>
      </c>
      <c r="B483" s="276" t="s">
        <v>630</v>
      </c>
      <c r="C483" s="277" t="s">
        <v>630</v>
      </c>
      <c r="D483" s="288">
        <v>44618</v>
      </c>
      <c r="E483" s="279" t="s">
        <v>630</v>
      </c>
      <c r="F483" s="289">
        <v>44606</v>
      </c>
      <c r="G483" s="135" t="s">
        <v>4924</v>
      </c>
      <c r="H483" s="135" t="s">
        <v>175</v>
      </c>
      <c r="I483" s="281" t="s">
        <v>8863</v>
      </c>
      <c r="J483" s="281" t="s">
        <v>18</v>
      </c>
      <c r="K483" s="281" t="s">
        <v>9005</v>
      </c>
      <c r="L483" s="135" t="s">
        <v>20</v>
      </c>
      <c r="M483" s="5" t="s">
        <v>4743</v>
      </c>
      <c r="N483" s="282" t="s">
        <v>1253</v>
      </c>
      <c r="O483" s="283" t="s">
        <v>1253</v>
      </c>
      <c r="P483" s="283" t="s">
        <v>1253</v>
      </c>
      <c r="Q483" s="284" t="s">
        <v>1253</v>
      </c>
      <c r="R483" s="285" t="s">
        <v>4686</v>
      </c>
      <c r="S483" s="280" t="s">
        <v>1253</v>
      </c>
      <c r="T483" s="286" t="s">
        <v>605</v>
      </c>
      <c r="U483" s="287" t="s">
        <v>3898</v>
      </c>
      <c r="V483" s="135"/>
      <c r="W483" s="276" t="s">
        <v>630</v>
      </c>
    </row>
    <row r="484" spans="1:23" s="272" customFormat="1" ht="14.5" customHeight="1" x14ac:dyDescent="0.3">
      <c r="A484" s="295" t="s">
        <v>3627</v>
      </c>
      <c r="B484" s="135">
        <v>4948358</v>
      </c>
      <c r="C484" s="277" t="s">
        <v>6672</v>
      </c>
      <c r="D484" s="288">
        <v>44606</v>
      </c>
      <c r="E484" s="279" t="s">
        <v>594</v>
      </c>
      <c r="F484" s="289">
        <v>44606</v>
      </c>
      <c r="G484" s="135" t="s">
        <v>4932</v>
      </c>
      <c r="H484" s="135" t="s">
        <v>175</v>
      </c>
      <c r="I484" s="281" t="s">
        <v>8863</v>
      </c>
      <c r="J484" s="281" t="s">
        <v>2943</v>
      </c>
      <c r="K484" s="281" t="s">
        <v>9012</v>
      </c>
      <c r="L484" s="135" t="s">
        <v>20</v>
      </c>
      <c r="M484" s="5" t="s">
        <v>4933</v>
      </c>
      <c r="N484" s="282">
        <v>44615</v>
      </c>
      <c r="O484" s="283">
        <v>44613</v>
      </c>
      <c r="P484" s="283">
        <v>44608</v>
      </c>
      <c r="Q484" s="284" t="s">
        <v>1685</v>
      </c>
      <c r="R484" s="285" t="s">
        <v>6447</v>
      </c>
      <c r="S484" s="284"/>
      <c r="T484" s="286" t="s">
        <v>623</v>
      </c>
      <c r="U484" s="287" t="s">
        <v>3898</v>
      </c>
      <c r="V484" s="135" t="s">
        <v>3898</v>
      </c>
      <c r="W484" s="276" t="s">
        <v>5417</v>
      </c>
    </row>
    <row r="485" spans="1:23" s="272" customFormat="1" ht="14.5" customHeight="1" x14ac:dyDescent="0.3">
      <c r="A485" s="295" t="s">
        <v>3627</v>
      </c>
      <c r="B485" s="328">
        <v>5204119</v>
      </c>
      <c r="C485" s="277" t="s">
        <v>8147</v>
      </c>
      <c r="D485" s="288">
        <v>44756</v>
      </c>
      <c r="E485" s="279" t="s">
        <v>594</v>
      </c>
      <c r="F485" s="289">
        <v>44606</v>
      </c>
      <c r="G485" s="135" t="s">
        <v>4943</v>
      </c>
      <c r="H485" s="194" t="s">
        <v>137</v>
      </c>
      <c r="I485" s="281" t="s">
        <v>17</v>
      </c>
      <c r="J485" s="281" t="s">
        <v>18</v>
      </c>
      <c r="K485" s="281" t="s">
        <v>9005</v>
      </c>
      <c r="L485" s="135" t="s">
        <v>354</v>
      </c>
      <c r="M485" s="5" t="s">
        <v>4944</v>
      </c>
      <c r="N485" s="282">
        <v>44785</v>
      </c>
      <c r="O485" s="283">
        <v>44769</v>
      </c>
      <c r="P485" s="283">
        <v>44767</v>
      </c>
      <c r="Q485" s="284">
        <v>44769</v>
      </c>
      <c r="R485" s="285" t="s">
        <v>4685</v>
      </c>
      <c r="S485" s="284"/>
      <c r="T485" s="286" t="s">
        <v>605</v>
      </c>
      <c r="U485" s="287" t="s">
        <v>3898</v>
      </c>
      <c r="V485" s="291" t="s">
        <v>3366</v>
      </c>
      <c r="W485" s="276" t="s">
        <v>5418</v>
      </c>
    </row>
    <row r="486" spans="1:23" s="272" customFormat="1" ht="14.5" customHeight="1" x14ac:dyDescent="0.3">
      <c r="A486" s="295" t="s">
        <v>3627</v>
      </c>
      <c r="B486" s="135">
        <v>4966395</v>
      </c>
      <c r="C486" s="277" t="s">
        <v>6673</v>
      </c>
      <c r="D486" s="288">
        <v>44610</v>
      </c>
      <c r="E486" s="279" t="s">
        <v>594</v>
      </c>
      <c r="F486" s="289">
        <v>44606</v>
      </c>
      <c r="G486" s="135" t="s">
        <v>4942</v>
      </c>
      <c r="H486" s="135" t="s">
        <v>4126</v>
      </c>
      <c r="I486" s="281" t="s">
        <v>8538</v>
      </c>
      <c r="J486" s="281" t="s">
        <v>45</v>
      </c>
      <c r="K486" s="281" t="s">
        <v>9009</v>
      </c>
      <c r="L486" s="135" t="s">
        <v>20</v>
      </c>
      <c r="M486" s="5" t="s">
        <v>4941</v>
      </c>
      <c r="N486" s="282">
        <v>44623</v>
      </c>
      <c r="O486" s="283">
        <v>44617</v>
      </c>
      <c r="P486" s="283">
        <v>44617</v>
      </c>
      <c r="Q486" s="284">
        <v>44617</v>
      </c>
      <c r="R486" s="285" t="s">
        <v>4482</v>
      </c>
      <c r="S486" s="284"/>
      <c r="T486" s="286" t="s">
        <v>609</v>
      </c>
      <c r="U486" s="287" t="s">
        <v>3898</v>
      </c>
      <c r="V486" s="287" t="s">
        <v>3899</v>
      </c>
      <c r="W486" s="276" t="s">
        <v>5419</v>
      </c>
    </row>
    <row r="487" spans="1:23" s="272" customFormat="1" ht="14.5" customHeight="1" x14ac:dyDescent="0.3">
      <c r="A487" s="295" t="s">
        <v>1581</v>
      </c>
      <c r="B487" s="276" t="s">
        <v>630</v>
      </c>
      <c r="C487" s="277" t="s">
        <v>630</v>
      </c>
      <c r="D487" s="288">
        <v>44624</v>
      </c>
      <c r="E487" s="279" t="s">
        <v>630</v>
      </c>
      <c r="F487" s="289">
        <v>44606</v>
      </c>
      <c r="G487" s="135" t="s">
        <v>5053</v>
      </c>
      <c r="H487" s="135" t="s">
        <v>232</v>
      </c>
      <c r="I487" s="281" t="s">
        <v>8863</v>
      </c>
      <c r="J487" s="281" t="s">
        <v>45</v>
      </c>
      <c r="K487" s="281" t="s">
        <v>9009</v>
      </c>
      <c r="L487" s="135" t="s">
        <v>27</v>
      </c>
      <c r="M487" s="5" t="s">
        <v>4735</v>
      </c>
      <c r="N487" s="282" t="s">
        <v>1253</v>
      </c>
      <c r="O487" s="283" t="s">
        <v>1253</v>
      </c>
      <c r="P487" s="283" t="s">
        <v>1253</v>
      </c>
      <c r="Q487" s="284" t="s">
        <v>1253</v>
      </c>
      <c r="R487" s="285" t="s">
        <v>4495</v>
      </c>
      <c r="S487" s="280" t="s">
        <v>1253</v>
      </c>
      <c r="T487" s="286" t="s">
        <v>605</v>
      </c>
      <c r="U487" s="287" t="s">
        <v>3898</v>
      </c>
      <c r="V487" s="135"/>
      <c r="W487" s="276" t="s">
        <v>630</v>
      </c>
    </row>
    <row r="488" spans="1:23" s="272" customFormat="1" ht="14.5" customHeight="1" x14ac:dyDescent="0.3">
      <c r="A488" s="295" t="s">
        <v>3627</v>
      </c>
      <c r="B488" s="135">
        <v>5052054</v>
      </c>
      <c r="C488" s="277" t="s">
        <v>6674</v>
      </c>
      <c r="D488" s="288">
        <v>44663</v>
      </c>
      <c r="E488" s="279" t="s">
        <v>594</v>
      </c>
      <c r="F488" s="289">
        <v>44606</v>
      </c>
      <c r="G488" s="135" t="s">
        <v>4938</v>
      </c>
      <c r="H488" s="135" t="s">
        <v>102</v>
      </c>
      <c r="I488" s="281" t="s">
        <v>685</v>
      </c>
      <c r="J488" s="281" t="s">
        <v>18</v>
      </c>
      <c r="K488" s="281" t="s">
        <v>9005</v>
      </c>
      <c r="L488" s="194" t="s">
        <v>27</v>
      </c>
      <c r="M488" s="5" t="s">
        <v>4780</v>
      </c>
      <c r="N488" s="282">
        <v>44680</v>
      </c>
      <c r="O488" s="283">
        <v>44677</v>
      </c>
      <c r="P488" s="283">
        <v>44670</v>
      </c>
      <c r="Q488" s="284">
        <v>44677</v>
      </c>
      <c r="R488" s="285" t="s">
        <v>4686</v>
      </c>
      <c r="S488" s="284"/>
      <c r="T488" s="286" t="s">
        <v>623</v>
      </c>
      <c r="U488" s="287" t="s">
        <v>3898</v>
      </c>
      <c r="V488" s="135" t="s">
        <v>5568</v>
      </c>
      <c r="W488" s="276" t="s">
        <v>5420</v>
      </c>
    </row>
    <row r="489" spans="1:23" s="272" customFormat="1" ht="14.5" customHeight="1" x14ac:dyDescent="0.3">
      <c r="A489" s="295" t="s">
        <v>3627</v>
      </c>
      <c r="B489" s="135">
        <v>5031363</v>
      </c>
      <c r="C489" s="277" t="s">
        <v>6675</v>
      </c>
      <c r="D489" s="288">
        <v>44656</v>
      </c>
      <c r="E489" s="279" t="s">
        <v>594</v>
      </c>
      <c r="F489" s="289">
        <v>44606</v>
      </c>
      <c r="G489" s="135" t="s">
        <v>4940</v>
      </c>
      <c r="H489" s="135" t="s">
        <v>250</v>
      </c>
      <c r="I489" s="281" t="s">
        <v>4644</v>
      </c>
      <c r="J489" s="281" t="s">
        <v>18</v>
      </c>
      <c r="K489" s="281" t="s">
        <v>9005</v>
      </c>
      <c r="L489" s="135" t="s">
        <v>11</v>
      </c>
      <c r="M489" s="5" t="s">
        <v>4939</v>
      </c>
      <c r="N489" s="282">
        <v>44669</v>
      </c>
      <c r="O489" s="283">
        <v>44664</v>
      </c>
      <c r="P489" s="283">
        <v>44664</v>
      </c>
      <c r="Q489" s="284">
        <v>44664</v>
      </c>
      <c r="R489" s="285" t="s">
        <v>4685</v>
      </c>
      <c r="S489" s="284"/>
      <c r="T489" s="286" t="s">
        <v>609</v>
      </c>
      <c r="U489" s="287" t="s">
        <v>3898</v>
      </c>
      <c r="V489" s="135" t="s">
        <v>5568</v>
      </c>
      <c r="W489" s="276" t="s">
        <v>5421</v>
      </c>
    </row>
    <row r="490" spans="1:23" s="272" customFormat="1" ht="14.5" customHeight="1" x14ac:dyDescent="0.3">
      <c r="A490" s="295" t="s">
        <v>3627</v>
      </c>
      <c r="B490" s="124">
        <v>4963243</v>
      </c>
      <c r="C490" s="277" t="s">
        <v>6676</v>
      </c>
      <c r="D490" s="288">
        <v>44618</v>
      </c>
      <c r="E490" s="279" t="s">
        <v>594</v>
      </c>
      <c r="F490" s="289">
        <v>44606</v>
      </c>
      <c r="G490" s="135" t="s">
        <v>4945</v>
      </c>
      <c r="H490" s="135" t="s">
        <v>82</v>
      </c>
      <c r="I490" s="281" t="s">
        <v>4644</v>
      </c>
      <c r="J490" s="281" t="s">
        <v>2943</v>
      </c>
      <c r="K490" s="281" t="s">
        <v>9012</v>
      </c>
      <c r="L490" s="135" t="s">
        <v>40</v>
      </c>
      <c r="M490" s="5" t="s">
        <v>4946</v>
      </c>
      <c r="N490" s="282">
        <v>44640</v>
      </c>
      <c r="O490" s="283">
        <v>44636</v>
      </c>
      <c r="P490" s="283">
        <v>44620</v>
      </c>
      <c r="Q490" s="284">
        <v>44624</v>
      </c>
      <c r="R490" s="285" t="s">
        <v>6447</v>
      </c>
      <c r="S490" s="284"/>
      <c r="T490" s="286" t="s">
        <v>605</v>
      </c>
      <c r="U490" s="287" t="s">
        <v>3898</v>
      </c>
      <c r="V490" s="287" t="s">
        <v>3899</v>
      </c>
      <c r="W490" s="276" t="s">
        <v>5422</v>
      </c>
    </row>
    <row r="491" spans="1:23" s="272" customFormat="1" ht="14.5" customHeight="1" x14ac:dyDescent="0.3">
      <c r="A491" s="295" t="s">
        <v>3627</v>
      </c>
      <c r="B491" s="8">
        <v>5269404</v>
      </c>
      <c r="C491" s="277" t="s">
        <v>8864</v>
      </c>
      <c r="D491" s="288">
        <v>44796</v>
      </c>
      <c r="E491" s="279" t="s">
        <v>594</v>
      </c>
      <c r="F491" s="289">
        <v>44607</v>
      </c>
      <c r="G491" s="135" t="s">
        <v>4951</v>
      </c>
      <c r="H491" s="135" t="s">
        <v>92</v>
      </c>
      <c r="I491" s="281" t="s">
        <v>2454</v>
      </c>
      <c r="J491" s="281" t="s">
        <v>18</v>
      </c>
      <c r="K491" s="281" t="s">
        <v>9005</v>
      </c>
      <c r="L491" s="135" t="s">
        <v>20</v>
      </c>
      <c r="M491" s="5" t="s">
        <v>4950</v>
      </c>
      <c r="N491" s="282">
        <v>44812</v>
      </c>
      <c r="O491" s="283">
        <v>44804</v>
      </c>
      <c r="P491" s="283">
        <v>44803</v>
      </c>
      <c r="Q491" s="284">
        <v>44807</v>
      </c>
      <c r="R491" s="285" t="s">
        <v>4686</v>
      </c>
      <c r="S491" s="284"/>
      <c r="T491" s="286" t="s">
        <v>623</v>
      </c>
      <c r="U491" s="287" t="s">
        <v>3898</v>
      </c>
      <c r="V491" s="135"/>
      <c r="W491" s="276" t="s">
        <v>5423</v>
      </c>
    </row>
    <row r="492" spans="1:23" s="272" customFormat="1" ht="14.5" customHeight="1" x14ac:dyDescent="0.3">
      <c r="A492" s="295" t="s">
        <v>1581</v>
      </c>
      <c r="B492" s="276" t="s">
        <v>630</v>
      </c>
      <c r="C492" s="277" t="s">
        <v>630</v>
      </c>
      <c r="D492" s="288">
        <v>44700</v>
      </c>
      <c r="E492" s="279" t="s">
        <v>630</v>
      </c>
      <c r="F492" s="289">
        <v>44607</v>
      </c>
      <c r="G492" s="135" t="s">
        <v>4957</v>
      </c>
      <c r="H492" s="194" t="s">
        <v>92</v>
      </c>
      <c r="I492" s="281" t="s">
        <v>2454</v>
      </c>
      <c r="J492" s="281" t="s">
        <v>626</v>
      </c>
      <c r="K492" s="281" t="s">
        <v>9003</v>
      </c>
      <c r="L492" s="135" t="s">
        <v>20</v>
      </c>
      <c r="M492" s="5" t="s">
        <v>4737</v>
      </c>
      <c r="N492" s="282" t="s">
        <v>1253</v>
      </c>
      <c r="O492" s="283" t="s">
        <v>1253</v>
      </c>
      <c r="P492" s="283" t="s">
        <v>1253</v>
      </c>
      <c r="Q492" s="284" t="s">
        <v>1253</v>
      </c>
      <c r="R492" s="285" t="s">
        <v>6677</v>
      </c>
      <c r="S492" s="280" t="s">
        <v>1253</v>
      </c>
      <c r="T492" s="286" t="s">
        <v>623</v>
      </c>
      <c r="U492" s="287" t="s">
        <v>3898</v>
      </c>
      <c r="V492" s="135"/>
      <c r="W492" s="276" t="s">
        <v>630</v>
      </c>
    </row>
    <row r="493" spans="1:23" s="272" customFormat="1" ht="14.5" customHeight="1" x14ac:dyDescent="0.3">
      <c r="A493" s="295" t="s">
        <v>3627</v>
      </c>
      <c r="B493" s="83">
        <v>4724572</v>
      </c>
      <c r="C493" s="277" t="s">
        <v>8035</v>
      </c>
      <c r="D493" s="288">
        <v>44762</v>
      </c>
      <c r="E493" s="279" t="s">
        <v>594</v>
      </c>
      <c r="F493" s="289">
        <v>44607</v>
      </c>
      <c r="G493" s="135" t="s">
        <v>4958</v>
      </c>
      <c r="H493" s="135" t="s">
        <v>25</v>
      </c>
      <c r="I493" s="281" t="s">
        <v>17</v>
      </c>
      <c r="J493" s="281" t="s">
        <v>2943</v>
      </c>
      <c r="K493" s="281" t="s">
        <v>9012</v>
      </c>
      <c r="L493" s="194" t="s">
        <v>20</v>
      </c>
      <c r="M493" s="5" t="s">
        <v>4959</v>
      </c>
      <c r="N493" s="282">
        <v>44743</v>
      </c>
      <c r="O493" s="283">
        <v>44762</v>
      </c>
      <c r="P493" s="283">
        <v>44681</v>
      </c>
      <c r="Q493" s="284">
        <v>44762</v>
      </c>
      <c r="R493" s="285" t="s">
        <v>6518</v>
      </c>
      <c r="S493" s="284"/>
      <c r="T493" s="286" t="s">
        <v>623</v>
      </c>
      <c r="U493" s="287" t="s">
        <v>3898</v>
      </c>
      <c r="V493" s="135" t="s">
        <v>5599</v>
      </c>
      <c r="W493" s="276" t="s">
        <v>5424</v>
      </c>
    </row>
    <row r="494" spans="1:23" s="272" customFormat="1" ht="14.5" customHeight="1" x14ac:dyDescent="0.3">
      <c r="A494" s="295" t="s">
        <v>1581</v>
      </c>
      <c r="B494" s="276" t="s">
        <v>630</v>
      </c>
      <c r="C494" s="277" t="s">
        <v>630</v>
      </c>
      <c r="D494" s="288">
        <v>44623</v>
      </c>
      <c r="E494" s="279" t="s">
        <v>630</v>
      </c>
      <c r="F494" s="289">
        <v>44607</v>
      </c>
      <c r="G494" s="135" t="s">
        <v>4953</v>
      </c>
      <c r="H494" s="135" t="s">
        <v>57</v>
      </c>
      <c r="I494" s="281" t="s">
        <v>8538</v>
      </c>
      <c r="J494" s="281" t="s">
        <v>45</v>
      </c>
      <c r="K494" s="281" t="s">
        <v>9009</v>
      </c>
      <c r="L494" s="135" t="s">
        <v>20</v>
      </c>
      <c r="M494" s="5" t="s">
        <v>4952</v>
      </c>
      <c r="N494" s="282" t="s">
        <v>1253</v>
      </c>
      <c r="O494" s="283" t="s">
        <v>1253</v>
      </c>
      <c r="P494" s="283" t="s">
        <v>1253</v>
      </c>
      <c r="Q494" s="284" t="s">
        <v>1253</v>
      </c>
      <c r="R494" s="285" t="s">
        <v>4482</v>
      </c>
      <c r="S494" s="280" t="s">
        <v>1253</v>
      </c>
      <c r="T494" s="286" t="s">
        <v>605</v>
      </c>
      <c r="U494" s="287" t="s">
        <v>3898</v>
      </c>
      <c r="V494" s="135"/>
      <c r="W494" s="276" t="s">
        <v>630</v>
      </c>
    </row>
    <row r="495" spans="1:23" s="272" customFormat="1" ht="14.5" customHeight="1" x14ac:dyDescent="0.3">
      <c r="A495" s="295" t="s">
        <v>3627</v>
      </c>
      <c r="B495" s="124">
        <v>4977230</v>
      </c>
      <c r="C495" s="277" t="s">
        <v>6678</v>
      </c>
      <c r="D495" s="288">
        <v>44630</v>
      </c>
      <c r="E495" s="279" t="s">
        <v>594</v>
      </c>
      <c r="F495" s="289">
        <v>44608</v>
      </c>
      <c r="G495" s="305" t="s">
        <v>7907</v>
      </c>
      <c r="H495" s="135" t="s">
        <v>686</v>
      </c>
      <c r="I495" s="281" t="s">
        <v>8862</v>
      </c>
      <c r="J495" s="281" t="s">
        <v>622</v>
      </c>
      <c r="K495" s="281"/>
      <c r="L495" s="135" t="s">
        <v>27</v>
      </c>
      <c r="M495" s="5" t="s">
        <v>4964</v>
      </c>
      <c r="N495" s="282">
        <v>44640</v>
      </c>
      <c r="O495" s="283">
        <v>44632</v>
      </c>
      <c r="P495" s="283">
        <v>44630</v>
      </c>
      <c r="Q495" s="284">
        <v>44634</v>
      </c>
      <c r="R495" s="285" t="s">
        <v>6544</v>
      </c>
      <c r="S495" s="284"/>
      <c r="T495" s="286" t="s">
        <v>623</v>
      </c>
      <c r="U495" s="287" t="s">
        <v>3898</v>
      </c>
      <c r="V495" s="287" t="s">
        <v>3899</v>
      </c>
      <c r="W495" s="276" t="s">
        <v>5425</v>
      </c>
    </row>
    <row r="496" spans="1:23" s="272" customFormat="1" ht="14.5" customHeight="1" x14ac:dyDescent="0.3">
      <c r="A496" s="295" t="s">
        <v>3627</v>
      </c>
      <c r="B496" s="86">
        <v>5273433</v>
      </c>
      <c r="C496" s="277" t="s">
        <v>6678</v>
      </c>
      <c r="D496" s="288">
        <v>44804</v>
      </c>
      <c r="E496" s="279" t="s">
        <v>8467</v>
      </c>
      <c r="F496" s="289">
        <v>44608</v>
      </c>
      <c r="G496" s="135" t="s">
        <v>4963</v>
      </c>
      <c r="H496" s="135" t="s">
        <v>686</v>
      </c>
      <c r="I496" s="281" t="s">
        <v>8862</v>
      </c>
      <c r="J496" s="281" t="s">
        <v>645</v>
      </c>
      <c r="K496" s="281" t="s">
        <v>9002</v>
      </c>
      <c r="L496" s="135" t="s">
        <v>20</v>
      </c>
      <c r="M496" s="5" t="s">
        <v>4962</v>
      </c>
      <c r="N496" s="282">
        <v>44640</v>
      </c>
      <c r="O496" s="283">
        <v>44632</v>
      </c>
      <c r="P496" s="283">
        <v>44630</v>
      </c>
      <c r="Q496" s="284">
        <v>44634</v>
      </c>
      <c r="R496" s="285" t="s">
        <v>4490</v>
      </c>
      <c r="S496" s="284"/>
      <c r="T496" s="286" t="s">
        <v>623</v>
      </c>
      <c r="U496" s="287" t="s">
        <v>3898</v>
      </c>
      <c r="V496" s="135"/>
      <c r="W496" s="276" t="s">
        <v>5426</v>
      </c>
    </row>
    <row r="497" spans="1:23" s="272" customFormat="1" ht="14.5" customHeight="1" x14ac:dyDescent="0.3">
      <c r="A497" s="295" t="s">
        <v>3627</v>
      </c>
      <c r="B497" s="136">
        <v>5029498</v>
      </c>
      <c r="C497" s="277" t="s">
        <v>6679</v>
      </c>
      <c r="D497" s="288">
        <v>44659</v>
      </c>
      <c r="E497" s="279" t="s">
        <v>594</v>
      </c>
      <c r="F497" s="289">
        <v>44608</v>
      </c>
      <c r="G497" s="135" t="s">
        <v>4961</v>
      </c>
      <c r="H497" s="194" t="s">
        <v>3567</v>
      </c>
      <c r="I497" s="281" t="s">
        <v>685</v>
      </c>
      <c r="J497" s="281" t="s">
        <v>18</v>
      </c>
      <c r="K497" s="281" t="s">
        <v>9005</v>
      </c>
      <c r="L497" s="135" t="s">
        <v>20</v>
      </c>
      <c r="M497" s="5" t="s">
        <v>4955</v>
      </c>
      <c r="N497" s="282">
        <v>44667</v>
      </c>
      <c r="O497" s="283">
        <v>44665</v>
      </c>
      <c r="P497" s="283">
        <v>44665</v>
      </c>
      <c r="Q497" s="284">
        <v>44667</v>
      </c>
      <c r="R497" s="285" t="s">
        <v>4686</v>
      </c>
      <c r="S497" s="284"/>
      <c r="T497" s="286" t="s">
        <v>623</v>
      </c>
      <c r="U497" s="287" t="s">
        <v>3898</v>
      </c>
      <c r="V497" s="135" t="s">
        <v>5568</v>
      </c>
      <c r="W497" s="276" t="s">
        <v>5427</v>
      </c>
    </row>
    <row r="498" spans="1:23" s="272" customFormat="1" ht="14.5" customHeight="1" x14ac:dyDescent="0.3">
      <c r="A498" s="295" t="s">
        <v>3627</v>
      </c>
      <c r="B498" s="124">
        <v>4922083</v>
      </c>
      <c r="C498" s="277" t="s">
        <v>6680</v>
      </c>
      <c r="D498" s="288">
        <v>44609</v>
      </c>
      <c r="E498" s="279" t="s">
        <v>594</v>
      </c>
      <c r="F498" s="289">
        <v>44608</v>
      </c>
      <c r="G498" s="135" t="s">
        <v>4966</v>
      </c>
      <c r="H498" s="135" t="s">
        <v>82</v>
      </c>
      <c r="I498" s="281" t="s">
        <v>4644</v>
      </c>
      <c r="J498" s="281" t="s">
        <v>2943</v>
      </c>
      <c r="K498" s="281" t="s">
        <v>9012</v>
      </c>
      <c r="L498" s="135" t="s">
        <v>20</v>
      </c>
      <c r="M498" s="5" t="s">
        <v>4965</v>
      </c>
      <c r="N498" s="282">
        <v>44610</v>
      </c>
      <c r="O498" s="283">
        <v>44610</v>
      </c>
      <c r="P498" s="283">
        <v>44610</v>
      </c>
      <c r="Q498" s="284" t="s">
        <v>1685</v>
      </c>
      <c r="R498" s="285" t="s">
        <v>6447</v>
      </c>
      <c r="S498" s="284"/>
      <c r="T498" s="286" t="s">
        <v>605</v>
      </c>
      <c r="U498" s="287" t="s">
        <v>3898</v>
      </c>
      <c r="V498" s="135" t="s">
        <v>3898</v>
      </c>
      <c r="W498" s="276" t="s">
        <v>5428</v>
      </c>
    </row>
    <row r="499" spans="1:23" s="272" customFormat="1" ht="14.5" customHeight="1" x14ac:dyDescent="0.3">
      <c r="A499" s="295" t="s">
        <v>3627</v>
      </c>
      <c r="B499" s="135">
        <v>4986268</v>
      </c>
      <c r="C499" s="277" t="s">
        <v>6681</v>
      </c>
      <c r="D499" s="288">
        <v>44622</v>
      </c>
      <c r="E499" s="279" t="s">
        <v>594</v>
      </c>
      <c r="F499" s="289">
        <v>44608</v>
      </c>
      <c r="G499" s="194" t="s">
        <v>7908</v>
      </c>
      <c r="H499" s="135" t="s">
        <v>16</v>
      </c>
      <c r="I499" s="281" t="s">
        <v>7086</v>
      </c>
      <c r="J499" s="281" t="s">
        <v>45</v>
      </c>
      <c r="K499" s="281" t="s">
        <v>9009</v>
      </c>
      <c r="L499" s="135" t="s">
        <v>20</v>
      </c>
      <c r="M499" s="5" t="s">
        <v>4967</v>
      </c>
      <c r="N499" s="282">
        <v>44653</v>
      </c>
      <c r="O499" s="283">
        <v>44646</v>
      </c>
      <c r="P499" s="283">
        <v>44645</v>
      </c>
      <c r="Q499" s="284">
        <v>44648</v>
      </c>
      <c r="R499" s="285" t="s">
        <v>4495</v>
      </c>
      <c r="S499" s="284"/>
      <c r="T499" s="286" t="s">
        <v>605</v>
      </c>
      <c r="U499" s="287" t="s">
        <v>3898</v>
      </c>
      <c r="V499" s="135" t="s">
        <v>5568</v>
      </c>
      <c r="W499" s="276" t="s">
        <v>5429</v>
      </c>
    </row>
    <row r="500" spans="1:23" s="272" customFormat="1" ht="14.5" customHeight="1" x14ac:dyDescent="0.3">
      <c r="A500" s="295" t="s">
        <v>3627</v>
      </c>
      <c r="B500" s="124">
        <v>4929736</v>
      </c>
      <c r="C500" s="277" t="s">
        <v>6682</v>
      </c>
      <c r="D500" s="288">
        <v>44609</v>
      </c>
      <c r="E500" s="279" t="s">
        <v>594</v>
      </c>
      <c r="F500" s="289">
        <v>44608</v>
      </c>
      <c r="G500" s="135" t="s">
        <v>4960</v>
      </c>
      <c r="H500" s="135" t="s">
        <v>232</v>
      </c>
      <c r="I500" s="281" t="s">
        <v>8863</v>
      </c>
      <c r="J500" s="281" t="s">
        <v>2943</v>
      </c>
      <c r="K500" s="281" t="s">
        <v>9012</v>
      </c>
      <c r="L500" s="135" t="s">
        <v>20</v>
      </c>
      <c r="M500" s="5" t="s">
        <v>4956</v>
      </c>
      <c r="N500" s="282">
        <v>44613</v>
      </c>
      <c r="O500" s="283">
        <v>44613</v>
      </c>
      <c r="P500" s="283">
        <v>44613</v>
      </c>
      <c r="Q500" s="284">
        <v>44613</v>
      </c>
      <c r="R500" s="285" t="s">
        <v>6447</v>
      </c>
      <c r="S500" s="284"/>
      <c r="T500" s="286" t="s">
        <v>623</v>
      </c>
      <c r="U500" s="287" t="s">
        <v>3898</v>
      </c>
      <c r="V500" s="135" t="s">
        <v>3898</v>
      </c>
      <c r="W500" s="276" t="s">
        <v>5430</v>
      </c>
    </row>
    <row r="501" spans="1:23" s="272" customFormat="1" ht="14.5" customHeight="1" x14ac:dyDescent="0.3">
      <c r="A501" s="295" t="s">
        <v>3627</v>
      </c>
      <c r="B501" s="135">
        <v>4966393</v>
      </c>
      <c r="C501" s="277" t="s">
        <v>6683</v>
      </c>
      <c r="D501" s="288">
        <v>44610</v>
      </c>
      <c r="E501" s="279" t="s">
        <v>594</v>
      </c>
      <c r="F501" s="289">
        <v>44609</v>
      </c>
      <c r="G501" s="135" t="s">
        <v>4969</v>
      </c>
      <c r="H501" s="135" t="s">
        <v>32</v>
      </c>
      <c r="I501" s="281" t="s">
        <v>685</v>
      </c>
      <c r="J501" s="281" t="s">
        <v>45</v>
      </c>
      <c r="K501" s="281" t="s">
        <v>9009</v>
      </c>
      <c r="L501" s="135" t="s">
        <v>27</v>
      </c>
      <c r="M501" s="5" t="s">
        <v>4887</v>
      </c>
      <c r="N501" s="282">
        <v>44626</v>
      </c>
      <c r="O501" s="283">
        <v>44620</v>
      </c>
      <c r="P501" s="283">
        <v>44621</v>
      </c>
      <c r="Q501" s="284">
        <v>44621</v>
      </c>
      <c r="R501" s="285" t="s">
        <v>4482</v>
      </c>
      <c r="S501" s="284"/>
      <c r="T501" s="286" t="s">
        <v>623</v>
      </c>
      <c r="U501" s="287" t="s">
        <v>3898</v>
      </c>
      <c r="V501" s="287" t="s">
        <v>3899</v>
      </c>
      <c r="W501" s="276" t="s">
        <v>5431</v>
      </c>
    </row>
    <row r="502" spans="1:23" s="272" customFormat="1" ht="14.5" customHeight="1" x14ac:dyDescent="0.3">
      <c r="A502" s="295" t="s">
        <v>3627</v>
      </c>
      <c r="B502" s="135">
        <v>5029496</v>
      </c>
      <c r="C502" s="277" t="s">
        <v>6684</v>
      </c>
      <c r="D502" s="288">
        <v>44659</v>
      </c>
      <c r="E502" s="279" t="s">
        <v>594</v>
      </c>
      <c r="F502" s="289">
        <v>44610</v>
      </c>
      <c r="G502" s="135" t="s">
        <v>4970</v>
      </c>
      <c r="H502" s="135" t="s">
        <v>3567</v>
      </c>
      <c r="I502" s="281" t="s">
        <v>685</v>
      </c>
      <c r="J502" s="281" t="s">
        <v>18</v>
      </c>
      <c r="K502" s="281" t="s">
        <v>9005</v>
      </c>
      <c r="L502" s="135" t="s">
        <v>20</v>
      </c>
      <c r="M502" s="5" t="s">
        <v>4974</v>
      </c>
      <c r="N502" s="282">
        <v>44685</v>
      </c>
      <c r="O502" s="283">
        <v>44664</v>
      </c>
      <c r="P502" s="283">
        <v>44659</v>
      </c>
      <c r="Q502" s="284">
        <v>44669</v>
      </c>
      <c r="R502" s="285" t="s">
        <v>4686</v>
      </c>
      <c r="S502" s="284"/>
      <c r="T502" s="286" t="s">
        <v>609</v>
      </c>
      <c r="U502" s="287" t="s">
        <v>3898</v>
      </c>
      <c r="V502" s="135" t="s">
        <v>2821</v>
      </c>
      <c r="W502" s="276" t="s">
        <v>5432</v>
      </c>
    </row>
    <row r="503" spans="1:23" s="272" customFormat="1" ht="14.5" customHeight="1" x14ac:dyDescent="0.3">
      <c r="A503" s="295" t="s">
        <v>3627</v>
      </c>
      <c r="B503" s="124">
        <v>4962423</v>
      </c>
      <c r="C503" s="277" t="s">
        <v>6685</v>
      </c>
      <c r="D503" s="288">
        <v>44641</v>
      </c>
      <c r="E503" s="279" t="s">
        <v>594</v>
      </c>
      <c r="F503" s="289">
        <v>44610</v>
      </c>
      <c r="G503" s="135" t="s">
        <v>4971</v>
      </c>
      <c r="H503" s="135" t="s">
        <v>57</v>
      </c>
      <c r="I503" s="281" t="s">
        <v>8538</v>
      </c>
      <c r="J503" s="281" t="s">
        <v>38</v>
      </c>
      <c r="K503" s="281" t="s">
        <v>9001</v>
      </c>
      <c r="L503" s="135" t="s">
        <v>40</v>
      </c>
      <c r="M503" s="5" t="s">
        <v>4975</v>
      </c>
      <c r="N503" s="282">
        <v>44656</v>
      </c>
      <c r="O503" s="283">
        <v>44652</v>
      </c>
      <c r="P503" s="283">
        <v>44649</v>
      </c>
      <c r="Q503" s="284">
        <v>44651</v>
      </c>
      <c r="R503" s="285" t="s">
        <v>4489</v>
      </c>
      <c r="S503" s="284"/>
      <c r="T503" s="286" t="s">
        <v>623</v>
      </c>
      <c r="U503" s="287" t="s">
        <v>3898</v>
      </c>
      <c r="V503" s="135" t="s">
        <v>5568</v>
      </c>
      <c r="W503" s="276" t="s">
        <v>5433</v>
      </c>
    </row>
    <row r="504" spans="1:23" s="272" customFormat="1" ht="14.5" customHeight="1" x14ac:dyDescent="0.3">
      <c r="A504" s="295" t="s">
        <v>3627</v>
      </c>
      <c r="B504" s="8">
        <v>5182750</v>
      </c>
      <c r="C504" s="277" t="s">
        <v>7654</v>
      </c>
      <c r="D504" s="288">
        <v>44751</v>
      </c>
      <c r="E504" s="279" t="s">
        <v>594</v>
      </c>
      <c r="F504" s="289">
        <v>44610</v>
      </c>
      <c r="G504" s="135" t="s">
        <v>4972</v>
      </c>
      <c r="H504" s="135" t="s">
        <v>92</v>
      </c>
      <c r="I504" s="281" t="s">
        <v>2454</v>
      </c>
      <c r="J504" s="281" t="s">
        <v>645</v>
      </c>
      <c r="K504" s="281" t="s">
        <v>9002</v>
      </c>
      <c r="L504" s="135" t="s">
        <v>87</v>
      </c>
      <c r="M504" s="5" t="s">
        <v>4949</v>
      </c>
      <c r="N504" s="282">
        <v>44765</v>
      </c>
      <c r="O504" s="283">
        <v>44763</v>
      </c>
      <c r="P504" s="283">
        <v>44751</v>
      </c>
      <c r="Q504" s="284">
        <v>44763</v>
      </c>
      <c r="R504" s="285" t="s">
        <v>4490</v>
      </c>
      <c r="S504" s="284"/>
      <c r="T504" s="286" t="s">
        <v>623</v>
      </c>
      <c r="U504" s="287" t="s">
        <v>3898</v>
      </c>
      <c r="V504" s="135" t="s">
        <v>5599</v>
      </c>
      <c r="W504" s="276" t="s">
        <v>5434</v>
      </c>
    </row>
    <row r="505" spans="1:23" s="272" customFormat="1" ht="14.5" customHeight="1" x14ac:dyDescent="0.3">
      <c r="A505" s="295" t="s">
        <v>3627</v>
      </c>
      <c r="B505" s="135">
        <v>5039544</v>
      </c>
      <c r="C505" s="277" t="s">
        <v>6686</v>
      </c>
      <c r="D505" s="288">
        <v>44656</v>
      </c>
      <c r="E505" s="279" t="s">
        <v>594</v>
      </c>
      <c r="F505" s="289">
        <v>44610</v>
      </c>
      <c r="G505" s="135" t="s">
        <v>4973</v>
      </c>
      <c r="H505" s="135" t="s">
        <v>4712</v>
      </c>
      <c r="I505" s="281" t="s">
        <v>17</v>
      </c>
      <c r="J505" s="281" t="s">
        <v>45</v>
      </c>
      <c r="K505" s="281" t="s">
        <v>9009</v>
      </c>
      <c r="L505" s="135" t="s">
        <v>74</v>
      </c>
      <c r="M505" s="5" t="s">
        <v>4747</v>
      </c>
      <c r="N505" s="282">
        <v>44664</v>
      </c>
      <c r="O505" s="283">
        <v>44663</v>
      </c>
      <c r="P505" s="283">
        <v>44663</v>
      </c>
      <c r="Q505" s="284">
        <v>44663</v>
      </c>
      <c r="R505" s="285" t="s">
        <v>4495</v>
      </c>
      <c r="S505" s="284"/>
      <c r="T505" s="286" t="s">
        <v>623</v>
      </c>
      <c r="U505" s="287" t="s">
        <v>3898</v>
      </c>
      <c r="V505" s="135" t="s">
        <v>5568</v>
      </c>
      <c r="W505" s="276" t="s">
        <v>5435</v>
      </c>
    </row>
    <row r="506" spans="1:23" s="272" customFormat="1" ht="14.5" customHeight="1" x14ac:dyDescent="0.3">
      <c r="A506" s="295" t="s">
        <v>3627</v>
      </c>
      <c r="B506" s="124">
        <v>4961878</v>
      </c>
      <c r="C506" s="277" t="s">
        <v>6687</v>
      </c>
      <c r="D506" s="288">
        <v>44618</v>
      </c>
      <c r="E506" s="279" t="s">
        <v>594</v>
      </c>
      <c r="F506" s="289">
        <v>44610</v>
      </c>
      <c r="G506" s="135" t="s">
        <v>5033</v>
      </c>
      <c r="H506" s="135" t="s">
        <v>16</v>
      </c>
      <c r="I506" s="281" t="s">
        <v>7086</v>
      </c>
      <c r="J506" s="281" t="s">
        <v>622</v>
      </c>
      <c r="K506" s="281"/>
      <c r="L506" s="135" t="s">
        <v>27</v>
      </c>
      <c r="M506" s="5" t="s">
        <v>4954</v>
      </c>
      <c r="N506" s="282">
        <v>44639</v>
      </c>
      <c r="O506" s="283">
        <v>44620</v>
      </c>
      <c r="P506" s="283">
        <v>44620</v>
      </c>
      <c r="Q506" s="284">
        <v>44620</v>
      </c>
      <c r="R506" s="285" t="s">
        <v>6544</v>
      </c>
      <c r="S506" s="284"/>
      <c r="T506" s="286" t="s">
        <v>623</v>
      </c>
      <c r="U506" s="287" t="s">
        <v>3898</v>
      </c>
      <c r="V506" s="287" t="s">
        <v>3899</v>
      </c>
      <c r="W506" s="276" t="s">
        <v>5436</v>
      </c>
    </row>
    <row r="507" spans="1:23" s="272" customFormat="1" ht="14.5" customHeight="1" x14ac:dyDescent="0.3">
      <c r="A507" s="295" t="s">
        <v>1581</v>
      </c>
      <c r="B507" s="276" t="s">
        <v>630</v>
      </c>
      <c r="C507" s="277" t="s">
        <v>630</v>
      </c>
      <c r="D507" s="288">
        <v>44670</v>
      </c>
      <c r="E507" s="279" t="s">
        <v>630</v>
      </c>
      <c r="F507" s="289">
        <v>44611</v>
      </c>
      <c r="G507" s="135" t="s">
        <v>4976</v>
      </c>
      <c r="H507" s="135" t="s">
        <v>686</v>
      </c>
      <c r="I507" s="281" t="s">
        <v>8862</v>
      </c>
      <c r="J507" s="281" t="s">
        <v>18</v>
      </c>
      <c r="K507" s="281" t="s">
        <v>9005</v>
      </c>
      <c r="L507" s="135" t="s">
        <v>20</v>
      </c>
      <c r="M507" s="5" t="s">
        <v>4977</v>
      </c>
      <c r="N507" s="282" t="s">
        <v>1253</v>
      </c>
      <c r="O507" s="283" t="s">
        <v>1253</v>
      </c>
      <c r="P507" s="283" t="s">
        <v>1253</v>
      </c>
      <c r="Q507" s="284" t="s">
        <v>1253</v>
      </c>
      <c r="R507" s="285" t="s">
        <v>4686</v>
      </c>
      <c r="S507" s="280" t="s">
        <v>1253</v>
      </c>
      <c r="T507" s="286" t="s">
        <v>1461</v>
      </c>
      <c r="U507" s="287" t="s">
        <v>3898</v>
      </c>
      <c r="V507" s="135"/>
      <c r="W507" s="276" t="s">
        <v>630</v>
      </c>
    </row>
    <row r="508" spans="1:23" s="272" customFormat="1" ht="14.5" customHeight="1" x14ac:dyDescent="0.3">
      <c r="A508" s="295" t="s">
        <v>3627</v>
      </c>
      <c r="B508" s="135">
        <v>5073354</v>
      </c>
      <c r="C508" s="277" t="s">
        <v>6688</v>
      </c>
      <c r="D508" s="288">
        <v>44680</v>
      </c>
      <c r="E508" s="279" t="s">
        <v>594</v>
      </c>
      <c r="F508" s="289">
        <v>44611</v>
      </c>
      <c r="G508" s="135" t="s">
        <v>4978</v>
      </c>
      <c r="H508" s="135" t="s">
        <v>92</v>
      </c>
      <c r="I508" s="281" t="s">
        <v>2454</v>
      </c>
      <c r="J508" s="281" t="s">
        <v>18</v>
      </c>
      <c r="K508" s="281" t="s">
        <v>9005</v>
      </c>
      <c r="L508" s="135" t="s">
        <v>11</v>
      </c>
      <c r="M508" s="5" t="s">
        <v>4979</v>
      </c>
      <c r="N508" s="282">
        <v>44710</v>
      </c>
      <c r="O508" s="283">
        <v>44685</v>
      </c>
      <c r="P508" s="283">
        <v>44680</v>
      </c>
      <c r="Q508" s="284">
        <v>44681</v>
      </c>
      <c r="R508" s="285" t="s">
        <v>4685</v>
      </c>
      <c r="S508" s="284"/>
      <c r="T508" s="286" t="s">
        <v>609</v>
      </c>
      <c r="U508" s="287" t="s">
        <v>3898</v>
      </c>
      <c r="V508" s="135" t="s">
        <v>2821</v>
      </c>
      <c r="W508" s="276" t="s">
        <v>5437</v>
      </c>
    </row>
    <row r="509" spans="1:23" s="272" customFormat="1" ht="14.5" customHeight="1" x14ac:dyDescent="0.3">
      <c r="A509" s="295" t="s">
        <v>3627</v>
      </c>
      <c r="B509" s="135">
        <v>4968430</v>
      </c>
      <c r="C509" s="277" t="s">
        <v>6689</v>
      </c>
      <c r="D509" s="288">
        <v>44613</v>
      </c>
      <c r="E509" s="279" t="s">
        <v>594</v>
      </c>
      <c r="F509" s="289">
        <v>44613</v>
      </c>
      <c r="G509" s="135" t="s">
        <v>4980</v>
      </c>
      <c r="H509" s="135" t="s">
        <v>137</v>
      </c>
      <c r="I509" s="281" t="s">
        <v>17</v>
      </c>
      <c r="J509" s="281" t="s">
        <v>38</v>
      </c>
      <c r="K509" s="281" t="s">
        <v>9001</v>
      </c>
      <c r="L509" s="135" t="s">
        <v>20</v>
      </c>
      <c r="M509" s="5" t="s">
        <v>4981</v>
      </c>
      <c r="N509" s="282">
        <v>44624</v>
      </c>
      <c r="O509" s="283">
        <v>44620</v>
      </c>
      <c r="P509" s="283">
        <v>44623</v>
      </c>
      <c r="Q509" s="284">
        <v>44622</v>
      </c>
      <c r="R509" s="285" t="s">
        <v>4486</v>
      </c>
      <c r="S509" s="284"/>
      <c r="T509" s="286" t="s">
        <v>609</v>
      </c>
      <c r="U509" s="287" t="s">
        <v>3898</v>
      </c>
      <c r="V509" s="287" t="s">
        <v>3899</v>
      </c>
      <c r="W509" s="276" t="s">
        <v>5438</v>
      </c>
    </row>
    <row r="510" spans="1:23" s="272" customFormat="1" ht="14.5" customHeight="1" x14ac:dyDescent="0.3">
      <c r="A510" s="295" t="s">
        <v>3627</v>
      </c>
      <c r="B510" s="135">
        <v>5089282</v>
      </c>
      <c r="C510" s="277" t="s">
        <v>6690</v>
      </c>
      <c r="D510" s="288">
        <v>44700</v>
      </c>
      <c r="E510" s="279" t="s">
        <v>594</v>
      </c>
      <c r="F510" s="289">
        <v>44613</v>
      </c>
      <c r="G510" s="135" t="s">
        <v>4982</v>
      </c>
      <c r="H510" s="135" t="s">
        <v>232</v>
      </c>
      <c r="I510" s="281" t="s">
        <v>8863</v>
      </c>
      <c r="J510" s="281" t="s">
        <v>18</v>
      </c>
      <c r="K510" s="281" t="s">
        <v>9005</v>
      </c>
      <c r="L510" s="135" t="s">
        <v>20</v>
      </c>
      <c r="M510" s="5" t="s">
        <v>4736</v>
      </c>
      <c r="N510" s="282">
        <v>44708</v>
      </c>
      <c r="O510" s="283">
        <v>44703</v>
      </c>
      <c r="P510" s="283">
        <v>44701</v>
      </c>
      <c r="Q510" s="284">
        <v>44704</v>
      </c>
      <c r="R510" s="285" t="s">
        <v>4686</v>
      </c>
      <c r="S510" s="284"/>
      <c r="T510" s="286" t="s">
        <v>623</v>
      </c>
      <c r="U510" s="287" t="s">
        <v>3898</v>
      </c>
      <c r="V510" s="135" t="s">
        <v>2821</v>
      </c>
      <c r="W510" s="276" t="s">
        <v>5439</v>
      </c>
    </row>
    <row r="511" spans="1:23" s="272" customFormat="1" ht="14.5" customHeight="1" x14ac:dyDescent="0.3">
      <c r="A511" s="295" t="s">
        <v>3627</v>
      </c>
      <c r="B511" s="135">
        <v>5070486</v>
      </c>
      <c r="C511" s="277" t="s">
        <v>6691</v>
      </c>
      <c r="D511" s="288">
        <v>44673</v>
      </c>
      <c r="E511" s="279" t="s">
        <v>594</v>
      </c>
      <c r="F511" s="289">
        <v>44613</v>
      </c>
      <c r="G511" s="135" t="s">
        <v>4983</v>
      </c>
      <c r="H511" s="135" t="s">
        <v>250</v>
      </c>
      <c r="I511" s="281" t="s">
        <v>4644</v>
      </c>
      <c r="J511" s="281" t="s">
        <v>18</v>
      </c>
      <c r="K511" s="281" t="s">
        <v>9005</v>
      </c>
      <c r="L511" s="135" t="s">
        <v>11</v>
      </c>
      <c r="M511" s="5" t="s">
        <v>4984</v>
      </c>
      <c r="N511" s="282">
        <v>44685</v>
      </c>
      <c r="O511" s="283">
        <v>44682</v>
      </c>
      <c r="P511" s="283">
        <v>44680</v>
      </c>
      <c r="Q511" s="284">
        <v>44681</v>
      </c>
      <c r="R511" s="285" t="s">
        <v>4686</v>
      </c>
      <c r="S511" s="284"/>
      <c r="T511" s="286" t="s">
        <v>609</v>
      </c>
      <c r="U511" s="287" t="s">
        <v>3898</v>
      </c>
      <c r="V511" s="135" t="s">
        <v>2821</v>
      </c>
      <c r="W511" s="276" t="s">
        <v>5440</v>
      </c>
    </row>
    <row r="512" spans="1:23" s="272" customFormat="1" ht="14.5" customHeight="1" x14ac:dyDescent="0.3">
      <c r="A512" s="295" t="s">
        <v>3627</v>
      </c>
      <c r="B512" s="124">
        <v>4930961</v>
      </c>
      <c r="C512" s="277" t="s">
        <v>6692</v>
      </c>
      <c r="D512" s="288">
        <v>44618</v>
      </c>
      <c r="E512" s="279" t="s">
        <v>594</v>
      </c>
      <c r="F512" s="289">
        <v>44613</v>
      </c>
      <c r="G512" s="135" t="s">
        <v>3940</v>
      </c>
      <c r="H512" s="135" t="s">
        <v>25</v>
      </c>
      <c r="I512" s="281" t="s">
        <v>17</v>
      </c>
      <c r="J512" s="281" t="s">
        <v>45</v>
      </c>
      <c r="K512" s="281" t="s">
        <v>9009</v>
      </c>
      <c r="L512" s="135" t="s">
        <v>20</v>
      </c>
      <c r="M512" s="5" t="s">
        <v>4985</v>
      </c>
      <c r="N512" s="282">
        <v>44637</v>
      </c>
      <c r="O512" s="283">
        <v>44618</v>
      </c>
      <c r="P512" s="283">
        <v>44618</v>
      </c>
      <c r="Q512" s="284">
        <v>44620</v>
      </c>
      <c r="R512" s="285" t="s">
        <v>4482</v>
      </c>
      <c r="S512" s="284"/>
      <c r="T512" s="286" t="s">
        <v>623</v>
      </c>
      <c r="U512" s="287" t="s">
        <v>3898</v>
      </c>
      <c r="V512" s="287" t="s">
        <v>3899</v>
      </c>
      <c r="W512" s="276" t="s">
        <v>5160</v>
      </c>
    </row>
    <row r="513" spans="1:23" s="272" customFormat="1" ht="14.5" customHeight="1" x14ac:dyDescent="0.3">
      <c r="A513" s="295" t="s">
        <v>3627</v>
      </c>
      <c r="B513" s="124">
        <v>4964763</v>
      </c>
      <c r="C513" s="277" t="s">
        <v>6693</v>
      </c>
      <c r="D513" s="288">
        <v>44615</v>
      </c>
      <c r="E513" s="279" t="s">
        <v>594</v>
      </c>
      <c r="F513" s="289">
        <v>44614</v>
      </c>
      <c r="G513" s="135" t="s">
        <v>4986</v>
      </c>
      <c r="H513" s="135" t="s">
        <v>3367</v>
      </c>
      <c r="I513" s="281" t="s">
        <v>7086</v>
      </c>
      <c r="J513" s="281" t="s">
        <v>18</v>
      </c>
      <c r="K513" s="281" t="s">
        <v>9005</v>
      </c>
      <c r="L513" s="135" t="s">
        <v>20</v>
      </c>
      <c r="M513" s="5" t="s">
        <v>4987</v>
      </c>
      <c r="N513" s="282">
        <v>44621</v>
      </c>
      <c r="O513" s="283">
        <v>44617</v>
      </c>
      <c r="P513" s="283">
        <v>44617</v>
      </c>
      <c r="Q513" s="284">
        <v>44617</v>
      </c>
      <c r="R513" s="285" t="s">
        <v>4686</v>
      </c>
      <c r="S513" s="284"/>
      <c r="T513" s="286" t="s">
        <v>605</v>
      </c>
      <c r="U513" s="287" t="s">
        <v>3898</v>
      </c>
      <c r="V513" s="287" t="s">
        <v>3899</v>
      </c>
      <c r="W513" s="276" t="s">
        <v>5441</v>
      </c>
    </row>
    <row r="514" spans="1:23" s="272" customFormat="1" ht="14.5" customHeight="1" x14ac:dyDescent="0.3">
      <c r="A514" s="295" t="s">
        <v>3627</v>
      </c>
      <c r="B514" s="135">
        <v>5013991</v>
      </c>
      <c r="C514" s="277" t="s">
        <v>6694</v>
      </c>
      <c r="D514" s="288">
        <v>44646</v>
      </c>
      <c r="E514" s="279" t="s">
        <v>594</v>
      </c>
      <c r="F514" s="289">
        <v>44614</v>
      </c>
      <c r="G514" s="135" t="s">
        <v>4988</v>
      </c>
      <c r="H514" s="135" t="s">
        <v>4738</v>
      </c>
      <c r="I514" s="281" t="s">
        <v>2454</v>
      </c>
      <c r="J514" s="281" t="s">
        <v>626</v>
      </c>
      <c r="K514" s="281" t="s">
        <v>9003</v>
      </c>
      <c r="L514" s="135" t="s">
        <v>20</v>
      </c>
      <c r="M514" s="5" t="s">
        <v>4989</v>
      </c>
      <c r="N514" s="282">
        <v>44678</v>
      </c>
      <c r="O514" s="283">
        <v>44646</v>
      </c>
      <c r="P514" s="283">
        <v>44647</v>
      </c>
      <c r="Q514" s="284">
        <v>44651</v>
      </c>
      <c r="R514" s="285" t="s">
        <v>6464</v>
      </c>
      <c r="S514" s="284"/>
      <c r="T514" s="286" t="s">
        <v>623</v>
      </c>
      <c r="U514" s="287" t="s">
        <v>3898</v>
      </c>
      <c r="V514" s="135" t="s">
        <v>5568</v>
      </c>
      <c r="W514" s="276" t="s">
        <v>5442</v>
      </c>
    </row>
    <row r="515" spans="1:23" s="272" customFormat="1" ht="14.5" customHeight="1" x14ac:dyDescent="0.3">
      <c r="A515" s="295" t="s">
        <v>3627</v>
      </c>
      <c r="B515" s="124">
        <v>4973497</v>
      </c>
      <c r="C515" s="277" t="s">
        <v>6695</v>
      </c>
      <c r="D515" s="288">
        <v>44620</v>
      </c>
      <c r="E515" s="279" t="s">
        <v>594</v>
      </c>
      <c r="F515" s="289">
        <v>44615</v>
      </c>
      <c r="G515" s="135" t="s">
        <v>4990</v>
      </c>
      <c r="H515" s="135" t="s">
        <v>102</v>
      </c>
      <c r="I515" s="281" t="s">
        <v>685</v>
      </c>
      <c r="J515" s="281" t="s">
        <v>18</v>
      </c>
      <c r="K515" s="281" t="s">
        <v>9005</v>
      </c>
      <c r="L515" s="135" t="s">
        <v>20</v>
      </c>
      <c r="M515" s="5" t="s">
        <v>4991</v>
      </c>
      <c r="N515" s="282">
        <v>44624</v>
      </c>
      <c r="O515" s="283">
        <v>44622</v>
      </c>
      <c r="P515" s="283">
        <v>44623</v>
      </c>
      <c r="Q515" s="284">
        <v>44622</v>
      </c>
      <c r="R515" s="285" t="s">
        <v>4686</v>
      </c>
      <c r="S515" s="284"/>
      <c r="T515" s="286" t="s">
        <v>609</v>
      </c>
      <c r="U515" s="287" t="s">
        <v>3898</v>
      </c>
      <c r="V515" s="287" t="s">
        <v>3899</v>
      </c>
      <c r="W515" s="276" t="s">
        <v>5443</v>
      </c>
    </row>
    <row r="516" spans="1:23" s="272" customFormat="1" ht="14.5" customHeight="1" x14ac:dyDescent="0.3">
      <c r="A516" s="295" t="s">
        <v>3627</v>
      </c>
      <c r="B516" s="135">
        <v>4961882</v>
      </c>
      <c r="C516" s="277" t="s">
        <v>6696</v>
      </c>
      <c r="D516" s="288">
        <v>44616</v>
      </c>
      <c r="E516" s="279" t="s">
        <v>594</v>
      </c>
      <c r="F516" s="289">
        <v>44616</v>
      </c>
      <c r="G516" s="135" t="s">
        <v>4992</v>
      </c>
      <c r="H516" s="135" t="s">
        <v>4738</v>
      </c>
      <c r="I516" s="281" t="s">
        <v>2454</v>
      </c>
      <c r="J516" s="281" t="s">
        <v>45</v>
      </c>
      <c r="K516" s="281" t="s">
        <v>9009</v>
      </c>
      <c r="L516" s="135" t="s">
        <v>20</v>
      </c>
      <c r="M516" s="5" t="s">
        <v>4993</v>
      </c>
      <c r="N516" s="282">
        <v>44635</v>
      </c>
      <c r="O516" s="283">
        <v>44620</v>
      </c>
      <c r="P516" s="283">
        <v>44623</v>
      </c>
      <c r="Q516" s="284">
        <v>44623</v>
      </c>
      <c r="R516" s="285" t="s">
        <v>4495</v>
      </c>
      <c r="S516" s="284"/>
      <c r="T516" s="286" t="s">
        <v>605</v>
      </c>
      <c r="U516" s="287" t="s">
        <v>3898</v>
      </c>
      <c r="V516" s="287" t="s">
        <v>3899</v>
      </c>
      <c r="W516" s="276" t="s">
        <v>5444</v>
      </c>
    </row>
    <row r="517" spans="1:23" s="272" customFormat="1" ht="14.5" customHeight="1" x14ac:dyDescent="0.3">
      <c r="A517" s="295" t="s">
        <v>5</v>
      </c>
      <c r="B517" s="276" t="s">
        <v>319</v>
      </c>
      <c r="C517" s="277" t="s">
        <v>8979</v>
      </c>
      <c r="D517" s="288">
        <v>44809</v>
      </c>
      <c r="E517" s="279"/>
      <c r="F517" s="289">
        <v>44616</v>
      </c>
      <c r="G517" s="135" t="s">
        <v>4994</v>
      </c>
      <c r="H517" s="194" t="s">
        <v>50</v>
      </c>
      <c r="I517" s="281" t="s">
        <v>17</v>
      </c>
      <c r="J517" s="281" t="s">
        <v>645</v>
      </c>
      <c r="K517" s="281" t="s">
        <v>9002</v>
      </c>
      <c r="L517" s="135" t="s">
        <v>20</v>
      </c>
      <c r="M517" s="5" t="s">
        <v>4995</v>
      </c>
      <c r="N517" s="282"/>
      <c r="O517" s="283"/>
      <c r="P517" s="283"/>
      <c r="Q517" s="284"/>
      <c r="R517" s="285" t="s">
        <v>4490</v>
      </c>
      <c r="S517" s="284"/>
      <c r="T517" s="286" t="s">
        <v>605</v>
      </c>
      <c r="U517" s="287" t="s">
        <v>3898</v>
      </c>
      <c r="V517" s="135"/>
      <c r="W517" s="276" t="s">
        <v>5445</v>
      </c>
    </row>
    <row r="518" spans="1:23" s="272" customFormat="1" ht="14.5" customHeight="1" x14ac:dyDescent="0.3">
      <c r="A518" s="295" t="s">
        <v>3627</v>
      </c>
      <c r="B518" s="135">
        <v>4959500</v>
      </c>
      <c r="C518" s="277" t="s">
        <v>6697</v>
      </c>
      <c r="D518" s="288">
        <v>44616</v>
      </c>
      <c r="E518" s="279" t="s">
        <v>594</v>
      </c>
      <c r="F518" s="289">
        <v>44616</v>
      </c>
      <c r="G518" s="135" t="s">
        <v>4996</v>
      </c>
      <c r="H518" s="135" t="s">
        <v>92</v>
      </c>
      <c r="I518" s="281" t="s">
        <v>2454</v>
      </c>
      <c r="J518" s="281" t="s">
        <v>2943</v>
      </c>
      <c r="K518" s="281" t="s">
        <v>9012</v>
      </c>
      <c r="L518" s="135" t="s">
        <v>20</v>
      </c>
      <c r="M518" s="5" t="s">
        <v>4997</v>
      </c>
      <c r="N518" s="282">
        <v>44621</v>
      </c>
      <c r="O518" s="283">
        <v>44621</v>
      </c>
      <c r="P518" s="283">
        <v>44620</v>
      </c>
      <c r="Q518" s="284">
        <v>44621</v>
      </c>
      <c r="R518" s="285" t="s">
        <v>6447</v>
      </c>
      <c r="S518" s="284"/>
      <c r="T518" s="286" t="s">
        <v>605</v>
      </c>
      <c r="U518" s="287" t="s">
        <v>3898</v>
      </c>
      <c r="V518" s="287" t="s">
        <v>3899</v>
      </c>
      <c r="W518" s="276" t="s">
        <v>5395</v>
      </c>
    </row>
    <row r="519" spans="1:23" s="272" customFormat="1" ht="14.5" customHeight="1" x14ac:dyDescent="0.3">
      <c r="A519" s="295" t="s">
        <v>3627</v>
      </c>
      <c r="B519" s="135">
        <v>4986269</v>
      </c>
      <c r="C519" s="277" t="s">
        <v>6698</v>
      </c>
      <c r="D519" s="288">
        <v>44622</v>
      </c>
      <c r="E519" s="279" t="s">
        <v>594</v>
      </c>
      <c r="F519" s="289">
        <v>44618</v>
      </c>
      <c r="G519" s="135" t="s">
        <v>4999</v>
      </c>
      <c r="H519" s="135" t="s">
        <v>4712</v>
      </c>
      <c r="I519" s="281" t="s">
        <v>17</v>
      </c>
      <c r="J519" s="281" t="s">
        <v>45</v>
      </c>
      <c r="K519" s="281" t="s">
        <v>9009</v>
      </c>
      <c r="L519" s="135" t="s">
        <v>20</v>
      </c>
      <c r="M519" s="5" t="s">
        <v>5000</v>
      </c>
      <c r="N519" s="282">
        <v>44653</v>
      </c>
      <c r="O519" s="283">
        <v>44638</v>
      </c>
      <c r="P519" s="283">
        <v>44638</v>
      </c>
      <c r="Q519" s="284">
        <v>44642</v>
      </c>
      <c r="R519" s="285" t="s">
        <v>4495</v>
      </c>
      <c r="S519" s="284"/>
      <c r="T519" s="286" t="s">
        <v>623</v>
      </c>
      <c r="U519" s="287" t="s">
        <v>3898</v>
      </c>
      <c r="V519" s="135" t="s">
        <v>5568</v>
      </c>
      <c r="W519" s="276" t="s">
        <v>5446</v>
      </c>
    </row>
    <row r="520" spans="1:23" s="272" customFormat="1" ht="14.5" customHeight="1" x14ac:dyDescent="0.3">
      <c r="A520" s="295" t="s">
        <v>3627</v>
      </c>
      <c r="B520" s="136">
        <v>4973495</v>
      </c>
      <c r="C520" s="277" t="s">
        <v>6699</v>
      </c>
      <c r="D520" s="288">
        <v>44628</v>
      </c>
      <c r="E520" s="279" t="s">
        <v>594</v>
      </c>
      <c r="F520" s="289">
        <v>44618</v>
      </c>
      <c r="G520" s="135" t="s">
        <v>5102</v>
      </c>
      <c r="H520" s="135" t="s">
        <v>3367</v>
      </c>
      <c r="I520" s="281" t="s">
        <v>7086</v>
      </c>
      <c r="J520" s="281" t="s">
        <v>45</v>
      </c>
      <c r="K520" s="281" t="s">
        <v>9009</v>
      </c>
      <c r="L520" s="135" t="s">
        <v>20</v>
      </c>
      <c r="M520" s="5" t="s">
        <v>5107</v>
      </c>
      <c r="N520" s="282">
        <v>44653</v>
      </c>
      <c r="O520" s="283">
        <v>44629</v>
      </c>
      <c r="P520" s="283">
        <v>44628</v>
      </c>
      <c r="Q520" s="284">
        <v>44629</v>
      </c>
      <c r="R520" s="285" t="s">
        <v>4495</v>
      </c>
      <c r="S520" s="284"/>
      <c r="T520" s="286" t="s">
        <v>605</v>
      </c>
      <c r="U520" s="287" t="s">
        <v>3898</v>
      </c>
      <c r="V520" s="135" t="s">
        <v>5568</v>
      </c>
      <c r="W520" s="276" t="s">
        <v>6700</v>
      </c>
    </row>
    <row r="521" spans="1:23" s="272" customFormat="1" ht="14.5" customHeight="1" x14ac:dyDescent="0.3">
      <c r="A521" s="295" t="s">
        <v>3627</v>
      </c>
      <c r="B521" s="135">
        <v>4984739</v>
      </c>
      <c r="C521" s="277" t="s">
        <v>6701</v>
      </c>
      <c r="D521" s="288">
        <v>44621</v>
      </c>
      <c r="E521" s="279" t="s">
        <v>594</v>
      </c>
      <c r="F521" s="289">
        <v>44620</v>
      </c>
      <c r="G521" s="135" t="s">
        <v>5001</v>
      </c>
      <c r="H521" s="135" t="s">
        <v>32</v>
      </c>
      <c r="I521" s="281" t="s">
        <v>685</v>
      </c>
      <c r="J521" s="281" t="s">
        <v>2943</v>
      </c>
      <c r="K521" s="281" t="s">
        <v>9012</v>
      </c>
      <c r="L521" s="135" t="s">
        <v>11</v>
      </c>
      <c r="M521" s="5" t="s">
        <v>5002</v>
      </c>
      <c r="N521" s="282">
        <v>44653</v>
      </c>
      <c r="O521" s="283">
        <v>44646</v>
      </c>
      <c r="P521" s="283">
        <v>44628</v>
      </c>
      <c r="Q521" s="284">
        <v>44646</v>
      </c>
      <c r="R521" s="285" t="s">
        <v>6447</v>
      </c>
      <c r="S521" s="284"/>
      <c r="T521" s="286" t="s">
        <v>623</v>
      </c>
      <c r="U521" s="287" t="s">
        <v>3898</v>
      </c>
      <c r="V521" s="135" t="s">
        <v>5568</v>
      </c>
      <c r="W521" s="276" t="s">
        <v>5447</v>
      </c>
    </row>
    <row r="522" spans="1:23" s="272" customFormat="1" ht="14.5" customHeight="1" x14ac:dyDescent="0.3">
      <c r="A522" s="295" t="s">
        <v>3627</v>
      </c>
      <c r="B522" s="328">
        <v>5187359</v>
      </c>
      <c r="C522" s="277" t="s">
        <v>7723</v>
      </c>
      <c r="D522" s="288">
        <v>44749</v>
      </c>
      <c r="E522" s="279" t="s">
        <v>594</v>
      </c>
      <c r="F522" s="289">
        <v>44620</v>
      </c>
      <c r="G522" s="135" t="s">
        <v>5003</v>
      </c>
      <c r="H522" s="135" t="s">
        <v>250</v>
      </c>
      <c r="I522" s="281" t="s">
        <v>4644</v>
      </c>
      <c r="J522" s="281" t="s">
        <v>18</v>
      </c>
      <c r="K522" s="281" t="s">
        <v>9005</v>
      </c>
      <c r="L522" s="135" t="s">
        <v>20</v>
      </c>
      <c r="M522" s="5" t="s">
        <v>5004</v>
      </c>
      <c r="N522" s="282">
        <v>44773</v>
      </c>
      <c r="O522" s="283">
        <v>44767</v>
      </c>
      <c r="P522" s="283">
        <v>44754</v>
      </c>
      <c r="Q522" s="284">
        <v>44768</v>
      </c>
      <c r="R522" s="285" t="s">
        <v>4686</v>
      </c>
      <c r="S522" s="284"/>
      <c r="T522" s="286" t="s">
        <v>605</v>
      </c>
      <c r="U522" s="287" t="s">
        <v>3898</v>
      </c>
      <c r="V522" s="135" t="s">
        <v>5599</v>
      </c>
      <c r="W522" s="276" t="s">
        <v>5448</v>
      </c>
    </row>
    <row r="523" spans="1:23" s="272" customFormat="1" ht="14.5" customHeight="1" x14ac:dyDescent="0.3">
      <c r="A523" s="295" t="s">
        <v>3627</v>
      </c>
      <c r="B523" s="135">
        <v>5060145</v>
      </c>
      <c r="C523" s="277" t="s">
        <v>6702</v>
      </c>
      <c r="D523" s="288">
        <v>44678</v>
      </c>
      <c r="E523" s="279" t="s">
        <v>594</v>
      </c>
      <c r="F523" s="289">
        <v>44620</v>
      </c>
      <c r="G523" s="135" t="s">
        <v>5005</v>
      </c>
      <c r="H523" s="135" t="s">
        <v>725</v>
      </c>
      <c r="I523" s="281" t="s">
        <v>2454</v>
      </c>
      <c r="J523" s="281" t="s">
        <v>160</v>
      </c>
      <c r="K523" s="281"/>
      <c r="L523" s="135" t="s">
        <v>20</v>
      </c>
      <c r="M523" s="5" t="s">
        <v>5006</v>
      </c>
      <c r="N523" s="282">
        <v>44685</v>
      </c>
      <c r="O523" s="283">
        <v>44683</v>
      </c>
      <c r="P523" s="283">
        <v>44678</v>
      </c>
      <c r="Q523" s="284">
        <v>44681</v>
      </c>
      <c r="R523" s="285" t="s">
        <v>4493</v>
      </c>
      <c r="S523" s="284"/>
      <c r="T523" s="286" t="s">
        <v>609</v>
      </c>
      <c r="U523" s="287" t="s">
        <v>3898</v>
      </c>
      <c r="V523" s="135" t="s">
        <v>2821</v>
      </c>
      <c r="W523" s="276" t="s">
        <v>5449</v>
      </c>
    </row>
    <row r="524" spans="1:23" s="272" customFormat="1" ht="14.5" customHeight="1" x14ac:dyDescent="0.3">
      <c r="A524" s="295" t="s">
        <v>3627</v>
      </c>
      <c r="B524" s="292">
        <v>5042652</v>
      </c>
      <c r="C524" s="277" t="s">
        <v>6703</v>
      </c>
      <c r="D524" s="288">
        <v>44672</v>
      </c>
      <c r="E524" s="279" t="s">
        <v>594</v>
      </c>
      <c r="F524" s="289">
        <v>44620</v>
      </c>
      <c r="G524" s="135" t="s">
        <v>5007</v>
      </c>
      <c r="H524" s="135" t="s">
        <v>725</v>
      </c>
      <c r="I524" s="281" t="s">
        <v>2454</v>
      </c>
      <c r="J524" s="281" t="s">
        <v>160</v>
      </c>
      <c r="K524" s="281"/>
      <c r="L524" s="135" t="s">
        <v>20</v>
      </c>
      <c r="M524" s="5" t="s">
        <v>5008</v>
      </c>
      <c r="N524" s="282">
        <v>44716</v>
      </c>
      <c r="O524" s="283">
        <v>44680</v>
      </c>
      <c r="P524" s="283">
        <v>44672</v>
      </c>
      <c r="Q524" s="284">
        <v>44680</v>
      </c>
      <c r="R524" s="285" t="s">
        <v>4493</v>
      </c>
      <c r="S524" s="284"/>
      <c r="T524" s="286" t="s">
        <v>609</v>
      </c>
      <c r="U524" s="287" t="s">
        <v>3898</v>
      </c>
      <c r="V524" s="135" t="s">
        <v>3901</v>
      </c>
      <c r="W524" s="276" t="s">
        <v>5450</v>
      </c>
    </row>
    <row r="525" spans="1:23" s="272" customFormat="1" ht="14.5" customHeight="1" x14ac:dyDescent="0.3">
      <c r="A525" s="295" t="s">
        <v>3627</v>
      </c>
      <c r="B525" s="135">
        <v>5020573</v>
      </c>
      <c r="C525" s="277" t="s">
        <v>6704</v>
      </c>
      <c r="D525" s="288">
        <v>44643</v>
      </c>
      <c r="E525" s="279" t="s">
        <v>594</v>
      </c>
      <c r="F525" s="289">
        <v>44620</v>
      </c>
      <c r="G525" s="135" t="s">
        <v>5009</v>
      </c>
      <c r="H525" s="135" t="s">
        <v>725</v>
      </c>
      <c r="I525" s="281" t="s">
        <v>2454</v>
      </c>
      <c r="J525" s="281" t="s">
        <v>160</v>
      </c>
      <c r="K525" s="281"/>
      <c r="L525" s="135" t="s">
        <v>20</v>
      </c>
      <c r="M525" s="5" t="s">
        <v>5010</v>
      </c>
      <c r="N525" s="282">
        <v>44653</v>
      </c>
      <c r="O525" s="283">
        <v>44652</v>
      </c>
      <c r="P525" s="283">
        <v>44643</v>
      </c>
      <c r="Q525" s="284">
        <v>44651</v>
      </c>
      <c r="R525" s="285" t="s">
        <v>4493</v>
      </c>
      <c r="S525" s="284"/>
      <c r="T525" s="286" t="s">
        <v>609</v>
      </c>
      <c r="U525" s="287" t="s">
        <v>3898</v>
      </c>
      <c r="V525" s="135" t="s">
        <v>5568</v>
      </c>
      <c r="W525" s="276" t="s">
        <v>5451</v>
      </c>
    </row>
    <row r="526" spans="1:23" s="272" customFormat="1" ht="14.5" customHeight="1" x14ac:dyDescent="0.3">
      <c r="A526" s="295" t="s">
        <v>1581</v>
      </c>
      <c r="B526" s="276" t="s">
        <v>630</v>
      </c>
      <c r="C526" s="277" t="s">
        <v>630</v>
      </c>
      <c r="D526" s="288">
        <v>44681</v>
      </c>
      <c r="E526" s="279" t="s">
        <v>630</v>
      </c>
      <c r="F526" s="289">
        <v>44620</v>
      </c>
      <c r="G526" s="135" t="s">
        <v>5011</v>
      </c>
      <c r="H526" s="135" t="s">
        <v>3367</v>
      </c>
      <c r="I526" s="281" t="s">
        <v>7086</v>
      </c>
      <c r="J526" s="281" t="s">
        <v>626</v>
      </c>
      <c r="K526" s="281" t="s">
        <v>9003</v>
      </c>
      <c r="L526" s="135" t="s">
        <v>52</v>
      </c>
      <c r="M526" s="5" t="s">
        <v>5012</v>
      </c>
      <c r="N526" s="282" t="s">
        <v>1253</v>
      </c>
      <c r="O526" s="283" t="s">
        <v>1253</v>
      </c>
      <c r="P526" s="283" t="s">
        <v>1253</v>
      </c>
      <c r="Q526" s="284" t="s">
        <v>1253</v>
      </c>
      <c r="R526" s="285" t="s">
        <v>6464</v>
      </c>
      <c r="S526" s="280" t="s">
        <v>1253</v>
      </c>
      <c r="T526" s="286" t="s">
        <v>623</v>
      </c>
      <c r="U526" s="287" t="s">
        <v>3898</v>
      </c>
      <c r="V526" s="135"/>
      <c r="W526" s="276" t="s">
        <v>630</v>
      </c>
    </row>
    <row r="527" spans="1:23" s="272" customFormat="1" ht="14.5" customHeight="1" x14ac:dyDescent="0.3">
      <c r="A527" s="295" t="s">
        <v>3627</v>
      </c>
      <c r="B527" s="124">
        <v>5064430</v>
      </c>
      <c r="C527" s="277" t="s">
        <v>6705</v>
      </c>
      <c r="D527" s="288">
        <v>44680</v>
      </c>
      <c r="E527" s="279" t="s">
        <v>594</v>
      </c>
      <c r="F527" s="289">
        <v>44620</v>
      </c>
      <c r="G527" s="135" t="s">
        <v>5013</v>
      </c>
      <c r="H527" s="135" t="s">
        <v>232</v>
      </c>
      <c r="I527" s="281" t="s">
        <v>8863</v>
      </c>
      <c r="J527" s="281" t="s">
        <v>626</v>
      </c>
      <c r="K527" s="281" t="s">
        <v>9003</v>
      </c>
      <c r="L527" s="135" t="s">
        <v>52</v>
      </c>
      <c r="M527" s="5" t="s">
        <v>5014</v>
      </c>
      <c r="N527" s="282">
        <v>44685</v>
      </c>
      <c r="O527" s="283">
        <v>44682</v>
      </c>
      <c r="P527" s="283">
        <v>44680</v>
      </c>
      <c r="Q527" s="284">
        <v>44681</v>
      </c>
      <c r="R527" s="285" t="s">
        <v>6464</v>
      </c>
      <c r="S527" s="284"/>
      <c r="T527" s="286" t="s">
        <v>605</v>
      </c>
      <c r="U527" s="287" t="s">
        <v>3898</v>
      </c>
      <c r="V527" s="135" t="s">
        <v>2821</v>
      </c>
      <c r="W527" s="276" t="s">
        <v>5452</v>
      </c>
    </row>
    <row r="528" spans="1:23" s="272" customFormat="1" ht="14.5" customHeight="1" x14ac:dyDescent="0.3">
      <c r="A528" s="295" t="s">
        <v>5</v>
      </c>
      <c r="B528" s="83" t="s">
        <v>319</v>
      </c>
      <c r="C528" s="277" t="s">
        <v>3626</v>
      </c>
      <c r="D528" s="288">
        <v>44772</v>
      </c>
      <c r="E528" s="279"/>
      <c r="F528" s="289">
        <v>44621</v>
      </c>
      <c r="G528" s="135" t="s">
        <v>5015</v>
      </c>
      <c r="H528" s="135" t="s">
        <v>137</v>
      </c>
      <c r="I528" s="281" t="s">
        <v>17</v>
      </c>
      <c r="J528" s="281" t="s">
        <v>18</v>
      </c>
      <c r="K528" s="281" t="s">
        <v>9005</v>
      </c>
      <c r="L528" s="135" t="s">
        <v>11</v>
      </c>
      <c r="M528" s="5" t="s">
        <v>5016</v>
      </c>
      <c r="N528" s="282"/>
      <c r="O528" s="283"/>
      <c r="P528" s="283"/>
      <c r="Q528" s="284"/>
      <c r="R528" s="285" t="s">
        <v>4686</v>
      </c>
      <c r="S528" s="284"/>
      <c r="T528" s="286" t="s">
        <v>609</v>
      </c>
      <c r="U528" s="287" t="s">
        <v>3899</v>
      </c>
      <c r="V528" s="135"/>
      <c r="W528" s="276" t="s">
        <v>5453</v>
      </c>
    </row>
    <row r="529" spans="1:23" s="272" customFormat="1" ht="14.5" customHeight="1" x14ac:dyDescent="0.3">
      <c r="A529" s="295" t="s">
        <v>3627</v>
      </c>
      <c r="B529" s="135">
        <v>5064432</v>
      </c>
      <c r="C529" s="277" t="s">
        <v>6707</v>
      </c>
      <c r="D529" s="288">
        <v>44698</v>
      </c>
      <c r="E529" s="279" t="s">
        <v>594</v>
      </c>
      <c r="F529" s="289">
        <v>44621</v>
      </c>
      <c r="G529" s="135" t="s">
        <v>5017</v>
      </c>
      <c r="H529" s="135" t="s">
        <v>50</v>
      </c>
      <c r="I529" s="281" t="s">
        <v>17</v>
      </c>
      <c r="J529" s="281" t="s">
        <v>18</v>
      </c>
      <c r="K529" s="281" t="s">
        <v>9005</v>
      </c>
      <c r="L529" s="135" t="s">
        <v>20</v>
      </c>
      <c r="M529" s="5" t="s">
        <v>5018</v>
      </c>
      <c r="N529" s="282">
        <v>44708</v>
      </c>
      <c r="O529" s="283">
        <v>44702</v>
      </c>
      <c r="P529" s="283">
        <v>44701</v>
      </c>
      <c r="Q529" s="284">
        <v>44704</v>
      </c>
      <c r="R529" s="285" t="s">
        <v>6708</v>
      </c>
      <c r="S529" s="284"/>
      <c r="T529" s="286" t="s">
        <v>623</v>
      </c>
      <c r="U529" s="287" t="s">
        <v>3899</v>
      </c>
      <c r="V529" s="135" t="s">
        <v>2821</v>
      </c>
      <c r="W529" s="276" t="s">
        <v>5454</v>
      </c>
    </row>
    <row r="530" spans="1:23" s="272" customFormat="1" ht="14.5" customHeight="1" x14ac:dyDescent="0.3">
      <c r="A530" s="295" t="s">
        <v>3627</v>
      </c>
      <c r="B530" s="124">
        <v>4973492</v>
      </c>
      <c r="C530" s="277" t="s">
        <v>6709</v>
      </c>
      <c r="D530" s="288">
        <v>44630</v>
      </c>
      <c r="E530" s="279" t="s">
        <v>594</v>
      </c>
      <c r="F530" s="289">
        <v>44621</v>
      </c>
      <c r="G530" s="135" t="s">
        <v>5019</v>
      </c>
      <c r="H530" s="135" t="s">
        <v>32</v>
      </c>
      <c r="I530" s="281" t="s">
        <v>685</v>
      </c>
      <c r="J530" s="281" t="s">
        <v>626</v>
      </c>
      <c r="K530" s="281" t="s">
        <v>9003</v>
      </c>
      <c r="L530" s="135" t="s">
        <v>20</v>
      </c>
      <c r="M530" s="5" t="s">
        <v>5020</v>
      </c>
      <c r="N530" s="282">
        <v>44641</v>
      </c>
      <c r="O530" s="283">
        <v>44630</v>
      </c>
      <c r="P530" s="283">
        <v>44630</v>
      </c>
      <c r="Q530" s="284">
        <v>44634</v>
      </c>
      <c r="R530" s="285" t="s">
        <v>6464</v>
      </c>
      <c r="S530" s="284"/>
      <c r="T530" s="286" t="s">
        <v>609</v>
      </c>
      <c r="U530" s="287" t="s">
        <v>3899</v>
      </c>
      <c r="V530" s="287" t="s">
        <v>3899</v>
      </c>
      <c r="W530" s="276" t="s">
        <v>5455</v>
      </c>
    </row>
    <row r="531" spans="1:23" s="272" customFormat="1" ht="14.5" customHeight="1" x14ac:dyDescent="0.3">
      <c r="A531" s="295" t="s">
        <v>3627</v>
      </c>
      <c r="B531" s="135">
        <v>5029313</v>
      </c>
      <c r="C531" s="277" t="s">
        <v>6710</v>
      </c>
      <c r="D531" s="288">
        <v>44655</v>
      </c>
      <c r="E531" s="279" t="s">
        <v>594</v>
      </c>
      <c r="F531" s="289">
        <v>44621</v>
      </c>
      <c r="G531" s="135" t="s">
        <v>5762</v>
      </c>
      <c r="H531" s="135" t="s">
        <v>92</v>
      </c>
      <c r="I531" s="281" t="s">
        <v>2454</v>
      </c>
      <c r="J531" s="281" t="s">
        <v>45</v>
      </c>
      <c r="K531" s="281" t="s">
        <v>9009</v>
      </c>
      <c r="L531" s="135" t="s">
        <v>20</v>
      </c>
      <c r="M531" s="5" t="s">
        <v>5021</v>
      </c>
      <c r="N531" s="282">
        <v>44661</v>
      </c>
      <c r="O531" s="283">
        <v>44656</v>
      </c>
      <c r="P531" s="283">
        <v>44657</v>
      </c>
      <c r="Q531" s="284">
        <v>44657</v>
      </c>
      <c r="R531" s="285" t="s">
        <v>4495</v>
      </c>
      <c r="S531" s="284"/>
      <c r="T531" s="286" t="s">
        <v>623</v>
      </c>
      <c r="U531" s="287" t="s">
        <v>3899</v>
      </c>
      <c r="V531" s="135" t="s">
        <v>5568</v>
      </c>
      <c r="W531" s="276" t="s">
        <v>5456</v>
      </c>
    </row>
    <row r="532" spans="1:23" s="272" customFormat="1" ht="14.5" customHeight="1" x14ac:dyDescent="0.3">
      <c r="A532" s="295" t="s">
        <v>5</v>
      </c>
      <c r="B532" s="276" t="s">
        <v>4555</v>
      </c>
      <c r="C532" s="277" t="s">
        <v>4555</v>
      </c>
      <c r="D532" s="288">
        <v>44744</v>
      </c>
      <c r="E532" s="279"/>
      <c r="F532" s="289">
        <v>44621</v>
      </c>
      <c r="G532" s="135" t="s">
        <v>5022</v>
      </c>
      <c r="H532" s="194" t="s">
        <v>232</v>
      </c>
      <c r="I532" s="281" t="s">
        <v>8863</v>
      </c>
      <c r="J532" s="281" t="s">
        <v>18</v>
      </c>
      <c r="K532" s="281" t="s">
        <v>9005</v>
      </c>
      <c r="L532" s="135" t="s">
        <v>461</v>
      </c>
      <c r="M532" s="5" t="s">
        <v>5023</v>
      </c>
      <c r="N532" s="282"/>
      <c r="O532" s="283"/>
      <c r="P532" s="283"/>
      <c r="Q532" s="284"/>
      <c r="R532" s="285" t="s">
        <v>4685</v>
      </c>
      <c r="S532" s="284"/>
      <c r="T532" s="286" t="s">
        <v>605</v>
      </c>
      <c r="U532" s="287" t="s">
        <v>3899</v>
      </c>
      <c r="V532" s="135"/>
      <c r="W532" s="276" t="s">
        <v>5457</v>
      </c>
    </row>
    <row r="533" spans="1:23" s="272" customFormat="1" ht="14.5" customHeight="1" x14ac:dyDescent="0.3">
      <c r="A533" s="295" t="s">
        <v>3627</v>
      </c>
      <c r="B533" s="135">
        <v>5020577</v>
      </c>
      <c r="C533" s="277" t="s">
        <v>6711</v>
      </c>
      <c r="D533" s="288">
        <v>44644</v>
      </c>
      <c r="E533" s="279" t="s">
        <v>594</v>
      </c>
      <c r="F533" s="289">
        <v>44621</v>
      </c>
      <c r="G533" s="135" t="s">
        <v>5024</v>
      </c>
      <c r="H533" s="135" t="s">
        <v>37</v>
      </c>
      <c r="I533" s="281" t="s">
        <v>685</v>
      </c>
      <c r="J533" s="281" t="s">
        <v>18</v>
      </c>
      <c r="K533" s="281" t="s">
        <v>9005</v>
      </c>
      <c r="L533" s="135" t="s">
        <v>20</v>
      </c>
      <c r="M533" s="5" t="s">
        <v>5025</v>
      </c>
      <c r="N533" s="282">
        <v>44653</v>
      </c>
      <c r="O533" s="283">
        <v>44652</v>
      </c>
      <c r="P533" s="283">
        <v>44648</v>
      </c>
      <c r="Q533" s="284">
        <v>44650</v>
      </c>
      <c r="R533" s="285" t="s">
        <v>4686</v>
      </c>
      <c r="S533" s="284"/>
      <c r="T533" s="286" t="s">
        <v>609</v>
      </c>
      <c r="U533" s="287" t="s">
        <v>3899</v>
      </c>
      <c r="V533" s="135" t="s">
        <v>5568</v>
      </c>
      <c r="W533" s="276" t="s">
        <v>5458</v>
      </c>
    </row>
    <row r="534" spans="1:23" s="272" customFormat="1" ht="14.5" customHeight="1" x14ac:dyDescent="0.3">
      <c r="A534" s="295" t="s">
        <v>3627</v>
      </c>
      <c r="B534" s="124">
        <v>5042650</v>
      </c>
      <c r="C534" s="277" t="s">
        <v>6712</v>
      </c>
      <c r="D534" s="288">
        <v>44670</v>
      </c>
      <c r="E534" s="279" t="s">
        <v>594</v>
      </c>
      <c r="F534" s="289">
        <v>44621</v>
      </c>
      <c r="G534" s="135" t="s">
        <v>5026</v>
      </c>
      <c r="H534" s="135" t="s">
        <v>725</v>
      </c>
      <c r="I534" s="281" t="s">
        <v>2454</v>
      </c>
      <c r="J534" s="281" t="s">
        <v>160</v>
      </c>
      <c r="K534" s="281"/>
      <c r="L534" s="135" t="s">
        <v>20</v>
      </c>
      <c r="M534" s="5" t="s">
        <v>5027</v>
      </c>
      <c r="N534" s="282">
        <v>44685</v>
      </c>
      <c r="O534" s="283">
        <v>44672</v>
      </c>
      <c r="P534" s="283">
        <v>44670</v>
      </c>
      <c r="Q534" s="284">
        <v>44673</v>
      </c>
      <c r="R534" s="285" t="s">
        <v>4493</v>
      </c>
      <c r="S534" s="284"/>
      <c r="T534" s="286" t="s">
        <v>609</v>
      </c>
      <c r="U534" s="287" t="s">
        <v>3899</v>
      </c>
      <c r="V534" s="135" t="s">
        <v>2821</v>
      </c>
      <c r="W534" s="276" t="s">
        <v>5459</v>
      </c>
    </row>
    <row r="535" spans="1:23" s="272" customFormat="1" ht="14.5" customHeight="1" x14ac:dyDescent="0.3">
      <c r="A535" s="295" t="s">
        <v>3627</v>
      </c>
      <c r="B535" s="135">
        <v>5013989</v>
      </c>
      <c r="C535" s="277" t="s">
        <v>6713</v>
      </c>
      <c r="D535" s="288">
        <v>44636</v>
      </c>
      <c r="E535" s="279" t="s">
        <v>594</v>
      </c>
      <c r="F535" s="289">
        <v>44621</v>
      </c>
      <c r="G535" s="194" t="s">
        <v>5667</v>
      </c>
      <c r="H535" s="135" t="s">
        <v>4126</v>
      </c>
      <c r="I535" s="281" t="s">
        <v>8538</v>
      </c>
      <c r="J535" s="281" t="s">
        <v>45</v>
      </c>
      <c r="K535" s="281" t="s">
        <v>9009</v>
      </c>
      <c r="L535" s="194" t="s">
        <v>27</v>
      </c>
      <c r="M535" s="5" t="s">
        <v>5662</v>
      </c>
      <c r="N535" s="282">
        <v>44653</v>
      </c>
      <c r="O535" s="283">
        <v>44651</v>
      </c>
      <c r="P535" s="283">
        <v>44649</v>
      </c>
      <c r="Q535" s="284" t="s">
        <v>1685</v>
      </c>
      <c r="R535" s="285" t="s">
        <v>4482</v>
      </c>
      <c r="S535" s="284"/>
      <c r="T535" s="286" t="s">
        <v>623</v>
      </c>
      <c r="U535" s="287" t="s">
        <v>3899</v>
      </c>
      <c r="V535" s="135" t="s">
        <v>5568</v>
      </c>
      <c r="W535" s="276" t="s">
        <v>5460</v>
      </c>
    </row>
    <row r="536" spans="1:23" s="272" customFormat="1" ht="14.5" customHeight="1" x14ac:dyDescent="0.3">
      <c r="A536" s="295" t="s">
        <v>3627</v>
      </c>
      <c r="B536" s="135">
        <v>4979304</v>
      </c>
      <c r="C536" s="277" t="s">
        <v>6714</v>
      </c>
      <c r="D536" s="288">
        <v>44622</v>
      </c>
      <c r="E536" s="279" t="s">
        <v>594</v>
      </c>
      <c r="F536" s="289">
        <v>44622</v>
      </c>
      <c r="G536" s="135" t="s">
        <v>5028</v>
      </c>
      <c r="H536" s="135" t="s">
        <v>250</v>
      </c>
      <c r="I536" s="281" t="s">
        <v>4644</v>
      </c>
      <c r="J536" s="281" t="s">
        <v>626</v>
      </c>
      <c r="K536" s="281" t="s">
        <v>9003</v>
      </c>
      <c r="L536" s="135" t="s">
        <v>52</v>
      </c>
      <c r="M536" s="5" t="s">
        <v>5029</v>
      </c>
      <c r="N536" s="282">
        <v>44627</v>
      </c>
      <c r="O536" s="283">
        <v>44623</v>
      </c>
      <c r="P536" s="283">
        <v>44625</v>
      </c>
      <c r="Q536" s="284">
        <v>44624</v>
      </c>
      <c r="R536" s="285" t="s">
        <v>4687</v>
      </c>
      <c r="S536" s="284"/>
      <c r="T536" s="286" t="s">
        <v>623</v>
      </c>
      <c r="U536" s="287" t="s">
        <v>3899</v>
      </c>
      <c r="V536" s="287" t="s">
        <v>3899</v>
      </c>
      <c r="W536" s="276" t="s">
        <v>5461</v>
      </c>
    </row>
    <row r="537" spans="1:23" s="272" customFormat="1" ht="14.5" customHeight="1" x14ac:dyDescent="0.3">
      <c r="A537" s="295" t="s">
        <v>1581</v>
      </c>
      <c r="B537" s="276" t="s">
        <v>630</v>
      </c>
      <c r="C537" s="277" t="s">
        <v>630</v>
      </c>
      <c r="D537" s="288">
        <v>44625</v>
      </c>
      <c r="E537" s="279" t="s">
        <v>630</v>
      </c>
      <c r="F537" s="289">
        <v>44622</v>
      </c>
      <c r="G537" s="135" t="s">
        <v>5030</v>
      </c>
      <c r="H537" s="135" t="s">
        <v>4126</v>
      </c>
      <c r="I537" s="281" t="s">
        <v>8538</v>
      </c>
      <c r="J537" s="281" t="s">
        <v>45</v>
      </c>
      <c r="K537" s="281" t="s">
        <v>9009</v>
      </c>
      <c r="L537" s="135" t="s">
        <v>20</v>
      </c>
      <c r="M537" s="5" t="s">
        <v>5031</v>
      </c>
      <c r="N537" s="282" t="s">
        <v>1253</v>
      </c>
      <c r="O537" s="283" t="s">
        <v>1253</v>
      </c>
      <c r="P537" s="283" t="s">
        <v>1253</v>
      </c>
      <c r="Q537" s="284" t="s">
        <v>1253</v>
      </c>
      <c r="R537" s="285" t="s">
        <v>4482</v>
      </c>
      <c r="S537" s="280" t="s">
        <v>1253</v>
      </c>
      <c r="T537" s="286" t="s">
        <v>623</v>
      </c>
      <c r="U537" s="287" t="s">
        <v>3899</v>
      </c>
      <c r="V537" s="135"/>
      <c r="W537" s="276" t="s">
        <v>630</v>
      </c>
    </row>
    <row r="538" spans="1:23" s="272" customFormat="1" ht="14.5" customHeight="1" x14ac:dyDescent="0.3">
      <c r="A538" s="295" t="s">
        <v>3627</v>
      </c>
      <c r="B538" s="276">
        <v>5105471</v>
      </c>
      <c r="C538" s="277" t="s">
        <v>6715</v>
      </c>
      <c r="D538" s="288">
        <v>44711</v>
      </c>
      <c r="E538" s="279" t="s">
        <v>594</v>
      </c>
      <c r="F538" s="289">
        <v>44622</v>
      </c>
      <c r="G538" s="135" t="s">
        <v>5037</v>
      </c>
      <c r="H538" s="135" t="s">
        <v>4738</v>
      </c>
      <c r="I538" s="281" t="s">
        <v>2454</v>
      </c>
      <c r="J538" s="281" t="s">
        <v>645</v>
      </c>
      <c r="K538" s="281" t="s">
        <v>9002</v>
      </c>
      <c r="L538" s="135" t="s">
        <v>20</v>
      </c>
      <c r="M538" s="5" t="s">
        <v>6268</v>
      </c>
      <c r="N538" s="282">
        <v>44715</v>
      </c>
      <c r="O538" s="283">
        <v>44713</v>
      </c>
      <c r="P538" s="283">
        <v>44705</v>
      </c>
      <c r="Q538" s="284">
        <v>44712</v>
      </c>
      <c r="R538" s="285" t="s">
        <v>4490</v>
      </c>
      <c r="S538" s="284"/>
      <c r="T538" s="286" t="s">
        <v>605</v>
      </c>
      <c r="U538" s="287" t="s">
        <v>3899</v>
      </c>
      <c r="V538" s="135" t="s">
        <v>3901</v>
      </c>
      <c r="W538" s="276" t="s">
        <v>5462</v>
      </c>
    </row>
    <row r="539" spans="1:23" s="272" customFormat="1" ht="14.5" customHeight="1" x14ac:dyDescent="0.3">
      <c r="A539" s="295" t="s">
        <v>3627</v>
      </c>
      <c r="B539" s="135">
        <v>5013149</v>
      </c>
      <c r="C539" s="277" t="s">
        <v>6716</v>
      </c>
      <c r="D539" s="288">
        <v>44639</v>
      </c>
      <c r="E539" s="279" t="s">
        <v>594</v>
      </c>
      <c r="F539" s="289">
        <v>44622</v>
      </c>
      <c r="G539" s="135" t="s">
        <v>5038</v>
      </c>
      <c r="H539" s="135" t="s">
        <v>725</v>
      </c>
      <c r="I539" s="281" t="s">
        <v>2454</v>
      </c>
      <c r="J539" s="281" t="s">
        <v>160</v>
      </c>
      <c r="K539" s="281"/>
      <c r="L539" s="135" t="s">
        <v>20</v>
      </c>
      <c r="M539" s="5" t="s">
        <v>5039</v>
      </c>
      <c r="N539" s="282">
        <v>44662</v>
      </c>
      <c r="O539" s="283">
        <v>44639</v>
      </c>
      <c r="P539" s="283">
        <v>44643</v>
      </c>
      <c r="Q539" s="284">
        <v>44648</v>
      </c>
      <c r="R539" s="285" t="s">
        <v>4493</v>
      </c>
      <c r="S539" s="284"/>
      <c r="T539" s="286" t="s">
        <v>609</v>
      </c>
      <c r="U539" s="287" t="s">
        <v>3899</v>
      </c>
      <c r="V539" s="135" t="s">
        <v>5568</v>
      </c>
      <c r="W539" s="276" t="s">
        <v>5463</v>
      </c>
    </row>
    <row r="540" spans="1:23" s="272" customFormat="1" ht="14.5" customHeight="1" x14ac:dyDescent="0.3">
      <c r="A540" s="295" t="s">
        <v>3627</v>
      </c>
      <c r="B540" s="136">
        <v>4979307</v>
      </c>
      <c r="C540" s="277" t="s">
        <v>6717</v>
      </c>
      <c r="D540" s="288">
        <v>44624</v>
      </c>
      <c r="E540" s="279" t="s">
        <v>594</v>
      </c>
      <c r="F540" s="289">
        <v>44622</v>
      </c>
      <c r="G540" s="135" t="s">
        <v>5060</v>
      </c>
      <c r="H540" s="135" t="s">
        <v>32</v>
      </c>
      <c r="I540" s="281" t="s">
        <v>685</v>
      </c>
      <c r="J540" s="281" t="s">
        <v>38</v>
      </c>
      <c r="K540" s="281" t="s">
        <v>9001</v>
      </c>
      <c r="L540" s="135" t="s">
        <v>20</v>
      </c>
      <c r="M540" s="5" t="s">
        <v>5040</v>
      </c>
      <c r="N540" s="282">
        <v>44630</v>
      </c>
      <c r="O540" s="283">
        <v>44627</v>
      </c>
      <c r="P540" s="283">
        <v>44627</v>
      </c>
      <c r="Q540" s="284">
        <v>44627</v>
      </c>
      <c r="R540" s="285" t="s">
        <v>4489</v>
      </c>
      <c r="S540" s="284"/>
      <c r="T540" s="286" t="s">
        <v>605</v>
      </c>
      <c r="U540" s="287" t="s">
        <v>3899</v>
      </c>
      <c r="V540" s="287" t="s">
        <v>3899</v>
      </c>
      <c r="W540" s="276" t="s">
        <v>5464</v>
      </c>
    </row>
    <row r="541" spans="1:23" s="272" customFormat="1" ht="14.5" customHeight="1" x14ac:dyDescent="0.3">
      <c r="A541" s="295" t="s">
        <v>3627</v>
      </c>
      <c r="B541" s="328">
        <v>5228332</v>
      </c>
      <c r="C541" s="277" t="s">
        <v>8402</v>
      </c>
      <c r="D541" s="288">
        <v>44778</v>
      </c>
      <c r="E541" s="279" t="s">
        <v>594</v>
      </c>
      <c r="F541" s="289">
        <v>44623</v>
      </c>
      <c r="G541" s="135" t="s">
        <v>5042</v>
      </c>
      <c r="H541" s="135" t="s">
        <v>3708</v>
      </c>
      <c r="I541" s="281" t="s">
        <v>2454</v>
      </c>
      <c r="J541" s="281" t="s">
        <v>626</v>
      </c>
      <c r="K541" s="281" t="s">
        <v>9003</v>
      </c>
      <c r="L541" s="135" t="s">
        <v>438</v>
      </c>
      <c r="M541" s="5" t="s">
        <v>5043</v>
      </c>
      <c r="N541" s="282">
        <v>44804</v>
      </c>
      <c r="O541" s="283">
        <v>44790</v>
      </c>
      <c r="P541" s="283">
        <v>44781</v>
      </c>
      <c r="Q541" s="284">
        <v>44798</v>
      </c>
      <c r="R541" s="285" t="s">
        <v>4687</v>
      </c>
      <c r="S541" s="284"/>
      <c r="T541" s="286" t="s">
        <v>623</v>
      </c>
      <c r="U541" s="287" t="s">
        <v>3899</v>
      </c>
      <c r="V541" s="291" t="s">
        <v>3366</v>
      </c>
      <c r="W541" s="276" t="s">
        <v>5465</v>
      </c>
    </row>
    <row r="542" spans="1:23" s="272" customFormat="1" ht="14.5" customHeight="1" x14ac:dyDescent="0.3">
      <c r="A542" s="295" t="s">
        <v>3627</v>
      </c>
      <c r="B542" s="136">
        <v>4998407</v>
      </c>
      <c r="C542" s="277" t="s">
        <v>6718</v>
      </c>
      <c r="D542" s="288">
        <v>44635</v>
      </c>
      <c r="E542" s="279" t="s">
        <v>594</v>
      </c>
      <c r="F542" s="289">
        <v>44623</v>
      </c>
      <c r="G542" s="135" t="s">
        <v>5044</v>
      </c>
      <c r="H542" s="135" t="s">
        <v>82</v>
      </c>
      <c r="I542" s="281" t="s">
        <v>4644</v>
      </c>
      <c r="J542" s="281" t="s">
        <v>18</v>
      </c>
      <c r="K542" s="281" t="s">
        <v>9005</v>
      </c>
      <c r="L542" s="135" t="s">
        <v>20</v>
      </c>
      <c r="M542" s="5" t="s">
        <v>5045</v>
      </c>
      <c r="N542" s="282">
        <v>44642</v>
      </c>
      <c r="O542" s="283">
        <v>44636</v>
      </c>
      <c r="P542" s="283">
        <v>44635</v>
      </c>
      <c r="Q542" s="284">
        <v>44637</v>
      </c>
      <c r="R542" s="285" t="s">
        <v>4686</v>
      </c>
      <c r="S542" s="284"/>
      <c r="T542" s="286" t="s">
        <v>605</v>
      </c>
      <c r="U542" s="287" t="s">
        <v>3899</v>
      </c>
      <c r="V542" s="287" t="s">
        <v>3899</v>
      </c>
      <c r="W542" s="276" t="s">
        <v>5466</v>
      </c>
    </row>
    <row r="543" spans="1:23" s="272" customFormat="1" ht="14.5" customHeight="1" x14ac:dyDescent="0.3">
      <c r="A543" s="295" t="s">
        <v>5</v>
      </c>
      <c r="B543" s="276" t="s">
        <v>319</v>
      </c>
      <c r="C543" s="277"/>
      <c r="D543" s="288"/>
      <c r="E543" s="279"/>
      <c r="F543" s="289">
        <v>44623</v>
      </c>
      <c r="G543" s="135" t="s">
        <v>5046</v>
      </c>
      <c r="H543" s="135" t="s">
        <v>25</v>
      </c>
      <c r="I543" s="281" t="s">
        <v>17</v>
      </c>
      <c r="J543" s="281" t="s">
        <v>18</v>
      </c>
      <c r="K543" s="281" t="s">
        <v>9005</v>
      </c>
      <c r="L543" s="135" t="s">
        <v>27</v>
      </c>
      <c r="M543" s="5" t="s">
        <v>5047</v>
      </c>
      <c r="N543" s="282"/>
      <c r="O543" s="283"/>
      <c r="P543" s="283"/>
      <c r="Q543" s="284"/>
      <c r="R543" s="285" t="s">
        <v>4686</v>
      </c>
      <c r="S543" s="284"/>
      <c r="T543" s="286" t="s">
        <v>609</v>
      </c>
      <c r="U543" s="287" t="s">
        <v>3899</v>
      </c>
      <c r="V543" s="135"/>
      <c r="W543" s="276" t="s">
        <v>5467</v>
      </c>
    </row>
    <row r="544" spans="1:23" s="272" customFormat="1" ht="14.5" customHeight="1" x14ac:dyDescent="0.3">
      <c r="A544" s="295" t="s">
        <v>3627</v>
      </c>
      <c r="B544" s="135">
        <v>4929798</v>
      </c>
      <c r="C544" s="277" t="s">
        <v>6719</v>
      </c>
      <c r="D544" s="288">
        <v>44624</v>
      </c>
      <c r="E544" s="279" t="s">
        <v>594</v>
      </c>
      <c r="F544" s="289">
        <v>44623</v>
      </c>
      <c r="G544" s="135" t="s">
        <v>5048</v>
      </c>
      <c r="H544" s="135" t="s">
        <v>3708</v>
      </c>
      <c r="I544" s="281" t="s">
        <v>2454</v>
      </c>
      <c r="J544" s="281" t="s">
        <v>45</v>
      </c>
      <c r="K544" s="281" t="s">
        <v>9009</v>
      </c>
      <c r="L544" s="135" t="s">
        <v>20</v>
      </c>
      <c r="M544" s="5" t="s">
        <v>5049</v>
      </c>
      <c r="N544" s="282">
        <v>44637</v>
      </c>
      <c r="O544" s="283">
        <v>44636</v>
      </c>
      <c r="P544" s="283">
        <v>44630</v>
      </c>
      <c r="Q544" s="284">
        <v>44636</v>
      </c>
      <c r="R544" s="285" t="s">
        <v>4482</v>
      </c>
      <c r="S544" s="284"/>
      <c r="T544" s="286" t="s">
        <v>605</v>
      </c>
      <c r="U544" s="287" t="s">
        <v>3899</v>
      </c>
      <c r="V544" s="287" t="s">
        <v>3899</v>
      </c>
      <c r="W544" s="276" t="s">
        <v>5468</v>
      </c>
    </row>
    <row r="545" spans="1:23" s="272" customFormat="1" ht="14.5" customHeight="1" x14ac:dyDescent="0.3">
      <c r="A545" s="295" t="s">
        <v>3627</v>
      </c>
      <c r="B545" s="292">
        <v>5028668</v>
      </c>
      <c r="C545" s="277" t="s">
        <v>6720</v>
      </c>
      <c r="D545" s="288">
        <v>44672</v>
      </c>
      <c r="E545" s="279" t="s">
        <v>594</v>
      </c>
      <c r="F545" s="289">
        <v>44623</v>
      </c>
      <c r="G545" s="135" t="s">
        <v>5050</v>
      </c>
      <c r="H545" s="135" t="s">
        <v>175</v>
      </c>
      <c r="I545" s="281" t="s">
        <v>8863</v>
      </c>
      <c r="J545" s="281" t="s">
        <v>626</v>
      </c>
      <c r="K545" s="281" t="s">
        <v>9003</v>
      </c>
      <c r="L545" s="135" t="s">
        <v>20</v>
      </c>
      <c r="M545" s="5" t="s">
        <v>5051</v>
      </c>
      <c r="N545" s="282">
        <v>44677</v>
      </c>
      <c r="O545" s="283">
        <v>44674</v>
      </c>
      <c r="P545" s="283">
        <v>44673</v>
      </c>
      <c r="Q545" s="284">
        <v>44674</v>
      </c>
      <c r="R545" s="285" t="s">
        <v>6464</v>
      </c>
      <c r="S545" s="284"/>
      <c r="T545" s="286" t="s">
        <v>609</v>
      </c>
      <c r="U545" s="287" t="s">
        <v>3899</v>
      </c>
      <c r="V545" s="135" t="s">
        <v>5568</v>
      </c>
      <c r="W545" s="276" t="s">
        <v>5469</v>
      </c>
    </row>
    <row r="546" spans="1:23" s="272" customFormat="1" ht="14.5" customHeight="1" x14ac:dyDescent="0.3">
      <c r="A546" s="295" t="s">
        <v>3627</v>
      </c>
      <c r="B546" s="92">
        <v>5194796</v>
      </c>
      <c r="C546" s="277" t="s">
        <v>7775</v>
      </c>
      <c r="D546" s="288">
        <v>44755</v>
      </c>
      <c r="E546" s="279" t="s">
        <v>594</v>
      </c>
      <c r="F546" s="289">
        <v>44624</v>
      </c>
      <c r="G546" s="135" t="s">
        <v>5056</v>
      </c>
      <c r="H546" s="135" t="s">
        <v>137</v>
      </c>
      <c r="I546" s="281" t="s">
        <v>17</v>
      </c>
      <c r="J546" s="281" t="s">
        <v>645</v>
      </c>
      <c r="K546" s="281" t="s">
        <v>9002</v>
      </c>
      <c r="L546" s="135" t="s">
        <v>20</v>
      </c>
      <c r="M546" s="5" t="s">
        <v>5057</v>
      </c>
      <c r="N546" s="282">
        <v>44765</v>
      </c>
      <c r="O546" s="283">
        <v>44760</v>
      </c>
      <c r="P546" s="283">
        <v>44755</v>
      </c>
      <c r="Q546" s="284">
        <v>44762</v>
      </c>
      <c r="R546" s="285" t="s">
        <v>4490</v>
      </c>
      <c r="S546" s="284"/>
      <c r="T546" s="286" t="s">
        <v>605</v>
      </c>
      <c r="U546" s="287" t="s">
        <v>3899</v>
      </c>
      <c r="V546" s="135" t="s">
        <v>5599</v>
      </c>
      <c r="W546" s="276" t="s">
        <v>5470</v>
      </c>
    </row>
    <row r="547" spans="1:23" s="272" customFormat="1" ht="14.5" customHeight="1" x14ac:dyDescent="0.3">
      <c r="A547" s="295" t="s">
        <v>5</v>
      </c>
      <c r="B547" s="124" t="s">
        <v>319</v>
      </c>
      <c r="C547" s="277" t="s">
        <v>3626</v>
      </c>
      <c r="D547" s="306">
        <v>44729</v>
      </c>
      <c r="E547" s="279"/>
      <c r="F547" s="289">
        <v>44624</v>
      </c>
      <c r="G547" s="135" t="s">
        <v>5058</v>
      </c>
      <c r="H547" s="135" t="s">
        <v>4126</v>
      </c>
      <c r="I547" s="281" t="s">
        <v>8538</v>
      </c>
      <c r="J547" s="281" t="s">
        <v>18</v>
      </c>
      <c r="K547" s="281" t="s">
        <v>9005</v>
      </c>
      <c r="L547" s="135" t="s">
        <v>11</v>
      </c>
      <c r="M547" s="5" t="s">
        <v>5059</v>
      </c>
      <c r="N547" s="282"/>
      <c r="O547" s="283"/>
      <c r="P547" s="283"/>
      <c r="Q547" s="284"/>
      <c r="R547" s="285" t="s">
        <v>4686</v>
      </c>
      <c r="S547" s="284"/>
      <c r="T547" s="286" t="s">
        <v>623</v>
      </c>
      <c r="U547" s="287" t="s">
        <v>3899</v>
      </c>
      <c r="V547" s="135"/>
      <c r="W547" s="276" t="s">
        <v>5471</v>
      </c>
    </row>
    <row r="548" spans="1:23" s="272" customFormat="1" ht="14.5" customHeight="1" x14ac:dyDescent="0.3">
      <c r="A548" s="295" t="s">
        <v>3627</v>
      </c>
      <c r="B548" s="135">
        <v>5109827</v>
      </c>
      <c r="C548" s="290" t="s">
        <v>6721</v>
      </c>
      <c r="D548" s="306">
        <v>44701</v>
      </c>
      <c r="E548" s="279" t="s">
        <v>594</v>
      </c>
      <c r="F548" s="289">
        <v>44625</v>
      </c>
      <c r="G548" s="135" t="s">
        <v>5062</v>
      </c>
      <c r="H548" s="135" t="s">
        <v>16</v>
      </c>
      <c r="I548" s="281" t="s">
        <v>7086</v>
      </c>
      <c r="J548" s="281" t="s">
        <v>38</v>
      </c>
      <c r="K548" s="281" t="s">
        <v>9001</v>
      </c>
      <c r="L548" s="135" t="s">
        <v>20</v>
      </c>
      <c r="M548" s="5" t="s">
        <v>5063</v>
      </c>
      <c r="N548" s="282">
        <v>44714</v>
      </c>
      <c r="O548" s="283">
        <v>44711</v>
      </c>
      <c r="P548" s="283">
        <v>44705</v>
      </c>
      <c r="Q548" s="284">
        <v>44711</v>
      </c>
      <c r="R548" s="285" t="s">
        <v>4489</v>
      </c>
      <c r="S548" s="284"/>
      <c r="T548" s="286" t="s">
        <v>605</v>
      </c>
      <c r="U548" s="287" t="s">
        <v>3899</v>
      </c>
      <c r="V548" s="135" t="s">
        <v>3901</v>
      </c>
      <c r="W548" s="276" t="s">
        <v>5472</v>
      </c>
    </row>
    <row r="549" spans="1:23" s="272" customFormat="1" ht="14.5" customHeight="1" x14ac:dyDescent="0.3">
      <c r="A549" s="295" t="s">
        <v>1581</v>
      </c>
      <c r="B549" s="276" t="s">
        <v>630</v>
      </c>
      <c r="C549" s="277" t="s">
        <v>630</v>
      </c>
      <c r="D549" s="306">
        <v>44753</v>
      </c>
      <c r="E549" s="279" t="s">
        <v>630</v>
      </c>
      <c r="F549" s="289">
        <v>44625</v>
      </c>
      <c r="G549" s="135" t="s">
        <v>7724</v>
      </c>
      <c r="H549" s="135" t="s">
        <v>25</v>
      </c>
      <c r="I549" s="281" t="s">
        <v>17</v>
      </c>
      <c r="J549" s="281" t="s">
        <v>645</v>
      </c>
      <c r="K549" s="281" t="s">
        <v>9002</v>
      </c>
      <c r="L549" s="135" t="s">
        <v>20</v>
      </c>
      <c r="M549" s="5" t="s">
        <v>5064</v>
      </c>
      <c r="N549" s="282" t="s">
        <v>1253</v>
      </c>
      <c r="O549" s="283" t="s">
        <v>1253</v>
      </c>
      <c r="P549" s="283" t="s">
        <v>1253</v>
      </c>
      <c r="Q549" s="284" t="s">
        <v>1253</v>
      </c>
      <c r="R549" s="285" t="s">
        <v>4490</v>
      </c>
      <c r="S549" s="280" t="s">
        <v>1253</v>
      </c>
      <c r="T549" s="286" t="s">
        <v>605</v>
      </c>
      <c r="U549" s="287" t="s">
        <v>3899</v>
      </c>
      <c r="V549" s="135"/>
      <c r="W549" s="276" t="s">
        <v>630</v>
      </c>
    </row>
    <row r="550" spans="1:23" s="272" customFormat="1" ht="14.5" customHeight="1" x14ac:dyDescent="0.3">
      <c r="A550" s="295" t="s">
        <v>3627</v>
      </c>
      <c r="B550" s="286">
        <v>5016669</v>
      </c>
      <c r="C550" s="290" t="s">
        <v>6722</v>
      </c>
      <c r="D550" s="306">
        <v>44639</v>
      </c>
      <c r="E550" s="279" t="s">
        <v>594</v>
      </c>
      <c r="F550" s="289">
        <v>44625</v>
      </c>
      <c r="G550" s="135" t="s">
        <v>5072</v>
      </c>
      <c r="H550" s="135" t="s">
        <v>232</v>
      </c>
      <c r="I550" s="281" t="s">
        <v>8863</v>
      </c>
      <c r="J550" s="281" t="s">
        <v>632</v>
      </c>
      <c r="K550" s="281" t="s">
        <v>9006</v>
      </c>
      <c r="L550" s="135" t="s">
        <v>20</v>
      </c>
      <c r="M550" s="5" t="s">
        <v>5073</v>
      </c>
      <c r="N550" s="282">
        <v>44645</v>
      </c>
      <c r="O550" s="283">
        <v>44643</v>
      </c>
      <c r="P550" s="283">
        <v>44642</v>
      </c>
      <c r="Q550" s="284">
        <v>44643</v>
      </c>
      <c r="R550" s="285" t="s">
        <v>4487</v>
      </c>
      <c r="S550" s="284"/>
      <c r="T550" s="286" t="s">
        <v>605</v>
      </c>
      <c r="U550" s="287" t="s">
        <v>3899</v>
      </c>
      <c r="V550" s="287" t="s">
        <v>3899</v>
      </c>
      <c r="W550" s="276" t="s">
        <v>5473</v>
      </c>
    </row>
    <row r="551" spans="1:23" s="272" customFormat="1" ht="14.5" customHeight="1" x14ac:dyDescent="0.3">
      <c r="A551" s="295" t="s">
        <v>3627</v>
      </c>
      <c r="B551" s="135">
        <v>4998452</v>
      </c>
      <c r="C551" s="290" t="s">
        <v>6723</v>
      </c>
      <c r="D551" s="306">
        <v>44627</v>
      </c>
      <c r="E551" s="279" t="s">
        <v>594</v>
      </c>
      <c r="F551" s="289">
        <v>44625</v>
      </c>
      <c r="G551" s="135" t="s">
        <v>5077</v>
      </c>
      <c r="H551" s="135" t="s">
        <v>102</v>
      </c>
      <c r="I551" s="281" t="s">
        <v>685</v>
      </c>
      <c r="J551" s="281" t="s">
        <v>45</v>
      </c>
      <c r="K551" s="281" t="s">
        <v>9009</v>
      </c>
      <c r="L551" s="135" t="s">
        <v>74</v>
      </c>
      <c r="M551" s="5" t="s">
        <v>5078</v>
      </c>
      <c r="N551" s="282">
        <v>44629</v>
      </c>
      <c r="O551" s="283">
        <v>44629</v>
      </c>
      <c r="P551" s="283">
        <v>44628</v>
      </c>
      <c r="Q551" s="284">
        <v>44629</v>
      </c>
      <c r="R551" s="285" t="s">
        <v>4482</v>
      </c>
      <c r="S551" s="284"/>
      <c r="T551" s="286" t="s">
        <v>623</v>
      </c>
      <c r="U551" s="287" t="s">
        <v>3899</v>
      </c>
      <c r="V551" s="287" t="s">
        <v>3899</v>
      </c>
      <c r="W551" s="276" t="s">
        <v>5474</v>
      </c>
    </row>
    <row r="552" spans="1:23" s="272" customFormat="1" ht="14.5" customHeight="1" x14ac:dyDescent="0.3">
      <c r="A552" s="295" t="s">
        <v>3627</v>
      </c>
      <c r="B552" s="136">
        <v>4998469</v>
      </c>
      <c r="C552" s="290" t="s">
        <v>6724</v>
      </c>
      <c r="D552" s="306">
        <v>44627</v>
      </c>
      <c r="E552" s="279" t="s">
        <v>594</v>
      </c>
      <c r="F552" s="289">
        <v>44625</v>
      </c>
      <c r="G552" s="135" t="s">
        <v>5087</v>
      </c>
      <c r="H552" s="135" t="s">
        <v>32</v>
      </c>
      <c r="I552" s="281" t="s">
        <v>685</v>
      </c>
      <c r="J552" s="281" t="s">
        <v>45</v>
      </c>
      <c r="K552" s="281" t="s">
        <v>9009</v>
      </c>
      <c r="L552" s="135" t="s">
        <v>20</v>
      </c>
      <c r="M552" s="5" t="s">
        <v>5088</v>
      </c>
      <c r="N552" s="282">
        <v>44648</v>
      </c>
      <c r="O552" s="283">
        <v>44641</v>
      </c>
      <c r="P552" s="283">
        <v>44641</v>
      </c>
      <c r="Q552" s="284" t="s">
        <v>1685</v>
      </c>
      <c r="R552" s="285" t="s">
        <v>4495</v>
      </c>
      <c r="S552" s="284"/>
      <c r="T552" s="286" t="s">
        <v>605</v>
      </c>
      <c r="U552" s="287" t="s">
        <v>3899</v>
      </c>
      <c r="V552" s="287" t="s">
        <v>3899</v>
      </c>
      <c r="W552" s="276" t="s">
        <v>5475</v>
      </c>
    </row>
    <row r="553" spans="1:23" s="272" customFormat="1" ht="14.5" customHeight="1" x14ac:dyDescent="0.3">
      <c r="A553" s="295" t="s">
        <v>3627</v>
      </c>
      <c r="B553" s="300">
        <v>4973498</v>
      </c>
      <c r="C553" s="290" t="s">
        <v>6725</v>
      </c>
      <c r="D553" s="306">
        <v>44627</v>
      </c>
      <c r="E553" s="279" t="s">
        <v>594</v>
      </c>
      <c r="F553" s="289">
        <v>44626</v>
      </c>
      <c r="G553" s="135" t="s">
        <v>5091</v>
      </c>
      <c r="H553" s="135" t="s">
        <v>82</v>
      </c>
      <c r="I553" s="281" t="s">
        <v>4644</v>
      </c>
      <c r="J553" s="281" t="s">
        <v>18</v>
      </c>
      <c r="K553" s="281" t="s">
        <v>9005</v>
      </c>
      <c r="L553" s="135" t="s">
        <v>20</v>
      </c>
      <c r="M553" s="5" t="s">
        <v>5065</v>
      </c>
      <c r="N553" s="282">
        <v>44631</v>
      </c>
      <c r="O553" s="283">
        <v>44629</v>
      </c>
      <c r="P553" s="283">
        <v>44628</v>
      </c>
      <c r="Q553" s="284">
        <v>44629</v>
      </c>
      <c r="R553" s="285" t="s">
        <v>4685</v>
      </c>
      <c r="S553" s="284"/>
      <c r="T553" s="286" t="s">
        <v>605</v>
      </c>
      <c r="U553" s="287" t="s">
        <v>3899</v>
      </c>
      <c r="V553" s="287" t="s">
        <v>3899</v>
      </c>
      <c r="W553" s="276" t="s">
        <v>5476</v>
      </c>
    </row>
    <row r="554" spans="1:23" s="272" customFormat="1" ht="14.5" customHeight="1" x14ac:dyDescent="0.3">
      <c r="A554" s="295" t="s">
        <v>1581</v>
      </c>
      <c r="B554" s="276" t="s">
        <v>630</v>
      </c>
      <c r="C554" s="277" t="s">
        <v>630</v>
      </c>
      <c r="D554" s="306">
        <v>44700</v>
      </c>
      <c r="E554" s="279" t="s">
        <v>630</v>
      </c>
      <c r="F554" s="289">
        <v>44627</v>
      </c>
      <c r="G554" s="135" t="s">
        <v>5066</v>
      </c>
      <c r="H554" s="194" t="s">
        <v>250</v>
      </c>
      <c r="I554" s="281" t="s">
        <v>4644</v>
      </c>
      <c r="J554" s="281" t="s">
        <v>18</v>
      </c>
      <c r="K554" s="281" t="s">
        <v>9005</v>
      </c>
      <c r="L554" s="135" t="s">
        <v>11</v>
      </c>
      <c r="M554" s="5" t="s">
        <v>5067</v>
      </c>
      <c r="N554" s="282" t="s">
        <v>1253</v>
      </c>
      <c r="O554" s="283" t="s">
        <v>1253</v>
      </c>
      <c r="P554" s="283" t="s">
        <v>1253</v>
      </c>
      <c r="Q554" s="284" t="s">
        <v>1253</v>
      </c>
      <c r="R554" s="285" t="s">
        <v>4685</v>
      </c>
      <c r="S554" s="280" t="s">
        <v>1253</v>
      </c>
      <c r="T554" s="286" t="s">
        <v>623</v>
      </c>
      <c r="U554" s="287" t="s">
        <v>3899</v>
      </c>
      <c r="V554" s="135"/>
      <c r="W554" s="276" t="s">
        <v>630</v>
      </c>
    </row>
    <row r="555" spans="1:23" s="272" customFormat="1" ht="14.5" customHeight="1" x14ac:dyDescent="0.3">
      <c r="A555" s="295" t="s">
        <v>3627</v>
      </c>
      <c r="B555" s="136">
        <v>5029506</v>
      </c>
      <c r="C555" s="290" t="s">
        <v>6726</v>
      </c>
      <c r="D555" s="306">
        <v>44662</v>
      </c>
      <c r="E555" s="279" t="s">
        <v>594</v>
      </c>
      <c r="F555" s="289">
        <v>44627</v>
      </c>
      <c r="G555" s="135" t="s">
        <v>5068</v>
      </c>
      <c r="H555" s="135" t="s">
        <v>102</v>
      </c>
      <c r="I555" s="281" t="s">
        <v>685</v>
      </c>
      <c r="J555" s="281" t="s">
        <v>18</v>
      </c>
      <c r="K555" s="281" t="s">
        <v>9005</v>
      </c>
      <c r="L555" s="135" t="s">
        <v>20</v>
      </c>
      <c r="M555" s="5" t="s">
        <v>5069</v>
      </c>
      <c r="N555" s="282">
        <v>44678</v>
      </c>
      <c r="O555" s="283">
        <v>44672</v>
      </c>
      <c r="P555" s="283">
        <v>44671</v>
      </c>
      <c r="Q555" s="284">
        <v>44672</v>
      </c>
      <c r="R555" s="285" t="s">
        <v>4686</v>
      </c>
      <c r="S555" s="284"/>
      <c r="T555" s="286" t="s">
        <v>605</v>
      </c>
      <c r="U555" s="287" t="s">
        <v>3899</v>
      </c>
      <c r="V555" s="135" t="s">
        <v>5568</v>
      </c>
      <c r="W555" s="276" t="s">
        <v>5477</v>
      </c>
    </row>
    <row r="556" spans="1:23" s="272" customFormat="1" ht="14.5" customHeight="1" x14ac:dyDescent="0.3">
      <c r="A556" s="295" t="s">
        <v>3627</v>
      </c>
      <c r="B556" s="135">
        <v>5052953</v>
      </c>
      <c r="C556" s="290" t="s">
        <v>6727</v>
      </c>
      <c r="D556" s="306">
        <v>44663</v>
      </c>
      <c r="E556" s="279" t="s">
        <v>594</v>
      </c>
      <c r="F556" s="289">
        <v>44627</v>
      </c>
      <c r="G556" s="135" t="s">
        <v>5070</v>
      </c>
      <c r="H556" s="135" t="s">
        <v>37</v>
      </c>
      <c r="I556" s="281" t="s">
        <v>685</v>
      </c>
      <c r="J556" s="281" t="s">
        <v>18</v>
      </c>
      <c r="K556" s="281" t="s">
        <v>9005</v>
      </c>
      <c r="L556" s="135" t="s">
        <v>20</v>
      </c>
      <c r="M556" s="5" t="s">
        <v>5071</v>
      </c>
      <c r="N556" s="282">
        <v>44677</v>
      </c>
      <c r="O556" s="283">
        <v>44674</v>
      </c>
      <c r="P556" s="283">
        <v>44670</v>
      </c>
      <c r="Q556" s="284">
        <v>44674</v>
      </c>
      <c r="R556" s="285" t="s">
        <v>4686</v>
      </c>
      <c r="S556" s="284"/>
      <c r="T556" s="286" t="s">
        <v>623</v>
      </c>
      <c r="U556" s="287" t="s">
        <v>3899</v>
      </c>
      <c r="V556" s="135" t="s">
        <v>5568</v>
      </c>
      <c r="W556" s="276" t="s">
        <v>5478</v>
      </c>
    </row>
    <row r="557" spans="1:23" s="272" customFormat="1" ht="14.5" customHeight="1" x14ac:dyDescent="0.3">
      <c r="A557" s="295" t="s">
        <v>1581</v>
      </c>
      <c r="B557" s="276" t="s">
        <v>630</v>
      </c>
      <c r="C557" s="277" t="s">
        <v>630</v>
      </c>
      <c r="D557" s="306">
        <v>44670</v>
      </c>
      <c r="E557" s="279" t="s">
        <v>630</v>
      </c>
      <c r="F557" s="289">
        <v>44627</v>
      </c>
      <c r="G557" s="135" t="s">
        <v>5075</v>
      </c>
      <c r="H557" s="135" t="s">
        <v>32</v>
      </c>
      <c r="I557" s="281" t="s">
        <v>685</v>
      </c>
      <c r="J557" s="281" t="s">
        <v>622</v>
      </c>
      <c r="K557" s="281"/>
      <c r="L557" s="135" t="s">
        <v>87</v>
      </c>
      <c r="M557" s="5" t="s">
        <v>5076</v>
      </c>
      <c r="N557" s="282" t="s">
        <v>1253</v>
      </c>
      <c r="O557" s="283" t="s">
        <v>1253</v>
      </c>
      <c r="P557" s="283" t="s">
        <v>1253</v>
      </c>
      <c r="Q557" s="284" t="s">
        <v>1253</v>
      </c>
      <c r="R557" s="285" t="s">
        <v>6562</v>
      </c>
      <c r="S557" s="280" t="s">
        <v>1253</v>
      </c>
      <c r="T557" s="286" t="s">
        <v>605</v>
      </c>
      <c r="U557" s="287" t="s">
        <v>3899</v>
      </c>
      <c r="V557" s="135"/>
      <c r="W557" s="276" t="s">
        <v>630</v>
      </c>
    </row>
    <row r="558" spans="1:23" s="272" customFormat="1" ht="14.5" customHeight="1" x14ac:dyDescent="0.3">
      <c r="A558" s="295" t="s">
        <v>1581</v>
      </c>
      <c r="B558" s="276" t="s">
        <v>630</v>
      </c>
      <c r="C558" s="277" t="s">
        <v>630</v>
      </c>
      <c r="D558" s="306">
        <v>44774</v>
      </c>
      <c r="E558" s="279" t="s">
        <v>630</v>
      </c>
      <c r="F558" s="289">
        <v>44627</v>
      </c>
      <c r="G558" s="135" t="s">
        <v>5079</v>
      </c>
      <c r="H558" s="194" t="s">
        <v>4712</v>
      </c>
      <c r="I558" s="281" t="s">
        <v>17</v>
      </c>
      <c r="J558" s="281" t="s">
        <v>45</v>
      </c>
      <c r="K558" s="281" t="s">
        <v>9009</v>
      </c>
      <c r="L558" s="135" t="s">
        <v>74</v>
      </c>
      <c r="M558" s="5" t="s">
        <v>5080</v>
      </c>
      <c r="N558" s="282" t="s">
        <v>1253</v>
      </c>
      <c r="O558" s="283" t="s">
        <v>1253</v>
      </c>
      <c r="P558" s="283" t="s">
        <v>1253</v>
      </c>
      <c r="Q558" s="284" t="s">
        <v>1253</v>
      </c>
      <c r="R558" s="285" t="s">
        <v>4482</v>
      </c>
      <c r="S558" s="280" t="s">
        <v>1253</v>
      </c>
      <c r="T558" s="286" t="s">
        <v>623</v>
      </c>
      <c r="U558" s="287" t="s">
        <v>3899</v>
      </c>
      <c r="V558" s="135"/>
      <c r="W558" s="276" t="s">
        <v>630</v>
      </c>
    </row>
    <row r="559" spans="1:23" s="272" customFormat="1" ht="14.5" customHeight="1" x14ac:dyDescent="0.3">
      <c r="A559" s="295" t="s">
        <v>3627</v>
      </c>
      <c r="B559" s="135">
        <v>4998453</v>
      </c>
      <c r="C559" s="290" t="s">
        <v>6728</v>
      </c>
      <c r="D559" s="306"/>
      <c r="E559" s="279" t="s">
        <v>594</v>
      </c>
      <c r="F559" s="289">
        <v>44627</v>
      </c>
      <c r="G559" s="135" t="s">
        <v>5081</v>
      </c>
      <c r="H559" s="135" t="s">
        <v>250</v>
      </c>
      <c r="I559" s="281" t="s">
        <v>4644</v>
      </c>
      <c r="J559" s="281" t="s">
        <v>45</v>
      </c>
      <c r="K559" s="281" t="s">
        <v>9009</v>
      </c>
      <c r="L559" s="135" t="s">
        <v>74</v>
      </c>
      <c r="M559" s="5" t="s">
        <v>5082</v>
      </c>
      <c r="N559" s="301">
        <v>44653</v>
      </c>
      <c r="O559" s="297">
        <v>44640</v>
      </c>
      <c r="P559" s="297">
        <v>44641</v>
      </c>
      <c r="Q559" s="280">
        <v>44641</v>
      </c>
      <c r="R559" s="285" t="s">
        <v>4482</v>
      </c>
      <c r="S559" s="280"/>
      <c r="T559" s="286" t="s">
        <v>605</v>
      </c>
      <c r="U559" s="287" t="s">
        <v>3899</v>
      </c>
      <c r="V559" s="135" t="s">
        <v>5568</v>
      </c>
      <c r="W559" s="276" t="s">
        <v>5479</v>
      </c>
    </row>
    <row r="560" spans="1:23" s="272" customFormat="1" ht="14.5" customHeight="1" x14ac:dyDescent="0.3">
      <c r="A560" s="295" t="s">
        <v>1581</v>
      </c>
      <c r="B560" s="276" t="s">
        <v>630</v>
      </c>
      <c r="C560" s="277" t="s">
        <v>630</v>
      </c>
      <c r="D560" s="306">
        <v>44634</v>
      </c>
      <c r="E560" s="279" t="s">
        <v>630</v>
      </c>
      <c r="F560" s="289">
        <v>44627</v>
      </c>
      <c r="G560" s="135" t="s">
        <v>5083</v>
      </c>
      <c r="H560" s="135" t="s">
        <v>4348</v>
      </c>
      <c r="I560" s="281" t="s">
        <v>7086</v>
      </c>
      <c r="J560" s="281" t="s">
        <v>45</v>
      </c>
      <c r="K560" s="281" t="s">
        <v>9009</v>
      </c>
      <c r="L560" s="135" t="s">
        <v>20</v>
      </c>
      <c r="M560" s="5" t="s">
        <v>5084</v>
      </c>
      <c r="N560" s="282" t="s">
        <v>1253</v>
      </c>
      <c r="O560" s="283" t="s">
        <v>1253</v>
      </c>
      <c r="P560" s="283" t="s">
        <v>1253</v>
      </c>
      <c r="Q560" s="284" t="s">
        <v>1253</v>
      </c>
      <c r="R560" s="285" t="s">
        <v>4482</v>
      </c>
      <c r="S560" s="280" t="s">
        <v>1253</v>
      </c>
      <c r="T560" s="286" t="s">
        <v>623</v>
      </c>
      <c r="U560" s="287" t="s">
        <v>3899</v>
      </c>
      <c r="V560" s="135"/>
      <c r="W560" s="276" t="s">
        <v>630</v>
      </c>
    </row>
    <row r="561" spans="1:23" s="272" customFormat="1" ht="14.5" customHeight="1" x14ac:dyDescent="0.3">
      <c r="A561" s="295" t="s">
        <v>1581</v>
      </c>
      <c r="B561" s="276" t="s">
        <v>630</v>
      </c>
      <c r="C561" s="277" t="s">
        <v>630</v>
      </c>
      <c r="D561" s="306">
        <v>44636</v>
      </c>
      <c r="E561" s="279" t="s">
        <v>630</v>
      </c>
      <c r="F561" s="289">
        <v>44627</v>
      </c>
      <c r="G561" s="135" t="s">
        <v>5085</v>
      </c>
      <c r="H561" s="135" t="s">
        <v>102</v>
      </c>
      <c r="I561" s="281" t="s">
        <v>685</v>
      </c>
      <c r="J561" s="281" t="s">
        <v>45</v>
      </c>
      <c r="K561" s="281" t="s">
        <v>9009</v>
      </c>
      <c r="L561" s="135" t="s">
        <v>20</v>
      </c>
      <c r="M561" s="5" t="s">
        <v>5086</v>
      </c>
      <c r="N561" s="282" t="s">
        <v>1253</v>
      </c>
      <c r="O561" s="283" t="s">
        <v>1253</v>
      </c>
      <c r="P561" s="283" t="s">
        <v>1253</v>
      </c>
      <c r="Q561" s="284" t="s">
        <v>1253</v>
      </c>
      <c r="R561" s="285" t="s">
        <v>4482</v>
      </c>
      <c r="S561" s="280" t="s">
        <v>1253</v>
      </c>
      <c r="T561" s="286" t="s">
        <v>623</v>
      </c>
      <c r="U561" s="287" t="s">
        <v>3899</v>
      </c>
      <c r="V561" s="135"/>
      <c r="W561" s="276" t="s">
        <v>630</v>
      </c>
    </row>
    <row r="562" spans="1:23" s="272" customFormat="1" ht="14.5" customHeight="1" x14ac:dyDescent="0.3">
      <c r="A562" s="295" t="s">
        <v>5</v>
      </c>
      <c r="B562" s="124" t="s">
        <v>319</v>
      </c>
      <c r="C562" s="277" t="s">
        <v>2859</v>
      </c>
      <c r="D562" s="306">
        <v>44688</v>
      </c>
      <c r="E562" s="279"/>
      <c r="F562" s="289">
        <v>44627</v>
      </c>
      <c r="G562" s="135" t="s">
        <v>5089</v>
      </c>
      <c r="H562" s="135" t="s">
        <v>37</v>
      </c>
      <c r="I562" s="281" t="s">
        <v>685</v>
      </c>
      <c r="J562" s="281" t="s">
        <v>45</v>
      </c>
      <c r="K562" s="281" t="s">
        <v>9009</v>
      </c>
      <c r="L562" s="135" t="s">
        <v>20</v>
      </c>
      <c r="M562" s="5" t="s">
        <v>5090</v>
      </c>
      <c r="N562" s="282"/>
      <c r="O562" s="283"/>
      <c r="P562" s="283"/>
      <c r="Q562" s="284"/>
      <c r="R562" s="285" t="s">
        <v>4495</v>
      </c>
      <c r="S562" s="284"/>
      <c r="T562" s="286" t="s">
        <v>605</v>
      </c>
      <c r="U562" s="287" t="s">
        <v>3899</v>
      </c>
      <c r="V562" s="135"/>
      <c r="W562" s="276" t="s">
        <v>5480</v>
      </c>
    </row>
    <row r="563" spans="1:23" s="272" customFormat="1" ht="14.5" customHeight="1" x14ac:dyDescent="0.3">
      <c r="A563" s="295" t="s">
        <v>3627</v>
      </c>
      <c r="B563" s="135">
        <v>4949370</v>
      </c>
      <c r="C563" s="290" t="s">
        <v>6729</v>
      </c>
      <c r="D563" s="288">
        <v>44645</v>
      </c>
      <c r="E563" s="279" t="s">
        <v>594</v>
      </c>
      <c r="F563" s="289">
        <v>44627</v>
      </c>
      <c r="G563" s="135" t="s">
        <v>5093</v>
      </c>
      <c r="H563" s="135" t="s">
        <v>37</v>
      </c>
      <c r="I563" s="281" t="s">
        <v>685</v>
      </c>
      <c r="J563" s="281" t="s">
        <v>622</v>
      </c>
      <c r="K563" s="281"/>
      <c r="L563" s="194" t="s">
        <v>20</v>
      </c>
      <c r="M563" s="5" t="s">
        <v>5074</v>
      </c>
      <c r="N563" s="282">
        <v>44656</v>
      </c>
      <c r="O563" s="283">
        <v>44646</v>
      </c>
      <c r="P563" s="283">
        <v>44645</v>
      </c>
      <c r="Q563" s="284">
        <v>44650</v>
      </c>
      <c r="R563" s="285" t="s">
        <v>6562</v>
      </c>
      <c r="S563" s="284"/>
      <c r="T563" s="286" t="s">
        <v>605</v>
      </c>
      <c r="U563" s="287" t="s">
        <v>3899</v>
      </c>
      <c r="V563" s="135" t="s">
        <v>5568</v>
      </c>
      <c r="W563" s="276" t="s">
        <v>5481</v>
      </c>
    </row>
    <row r="564" spans="1:23" s="272" customFormat="1" ht="14.5" customHeight="1" x14ac:dyDescent="0.3">
      <c r="A564" s="295" t="s">
        <v>3627</v>
      </c>
      <c r="B564" s="136">
        <v>4984742</v>
      </c>
      <c r="C564" s="290" t="s">
        <v>6730</v>
      </c>
      <c r="D564" s="288">
        <v>44628</v>
      </c>
      <c r="E564" s="279" t="s">
        <v>594</v>
      </c>
      <c r="F564" s="289">
        <v>44627</v>
      </c>
      <c r="G564" s="135" t="s">
        <v>5094</v>
      </c>
      <c r="H564" s="135" t="s">
        <v>250</v>
      </c>
      <c r="I564" s="281" t="s">
        <v>4644</v>
      </c>
      <c r="J564" s="281" t="s">
        <v>2943</v>
      </c>
      <c r="K564" s="281" t="s">
        <v>9012</v>
      </c>
      <c r="L564" s="135" t="s">
        <v>40</v>
      </c>
      <c r="M564" s="5" t="s">
        <v>5095</v>
      </c>
      <c r="N564" s="282">
        <v>44653</v>
      </c>
      <c r="O564" s="283">
        <v>44637</v>
      </c>
      <c r="P564" s="283">
        <v>44637</v>
      </c>
      <c r="Q564" s="284">
        <v>44639</v>
      </c>
      <c r="R564" s="285" t="s">
        <v>6447</v>
      </c>
      <c r="S564" s="284"/>
      <c r="T564" s="286" t="s">
        <v>605</v>
      </c>
      <c r="U564" s="287" t="s">
        <v>3899</v>
      </c>
      <c r="V564" s="135" t="s">
        <v>5568</v>
      </c>
      <c r="W564" s="276" t="s">
        <v>5482</v>
      </c>
    </row>
    <row r="565" spans="1:23" s="272" customFormat="1" ht="14.5" customHeight="1" x14ac:dyDescent="0.3">
      <c r="A565" s="295" t="s">
        <v>5</v>
      </c>
      <c r="B565" s="277" t="s">
        <v>4555</v>
      </c>
      <c r="C565" s="290" t="s">
        <v>4555</v>
      </c>
      <c r="D565" s="288"/>
      <c r="E565" s="279"/>
      <c r="F565" s="289">
        <v>44627</v>
      </c>
      <c r="G565" s="135" t="s">
        <v>5096</v>
      </c>
      <c r="H565" s="135" t="s">
        <v>92</v>
      </c>
      <c r="I565" s="281" t="s">
        <v>2454</v>
      </c>
      <c r="J565" s="281" t="s">
        <v>18</v>
      </c>
      <c r="K565" s="281" t="s">
        <v>9005</v>
      </c>
      <c r="L565" s="135" t="s">
        <v>20</v>
      </c>
      <c r="M565" s="5" t="s">
        <v>5097</v>
      </c>
      <c r="N565" s="282"/>
      <c r="O565" s="283"/>
      <c r="P565" s="283"/>
      <c r="Q565" s="284"/>
      <c r="R565" s="285" t="s">
        <v>4686</v>
      </c>
      <c r="S565" s="284"/>
      <c r="T565" s="286" t="s">
        <v>623</v>
      </c>
      <c r="U565" s="287" t="s">
        <v>3899</v>
      </c>
      <c r="V565" s="135"/>
      <c r="W565" s="276" t="s">
        <v>5483</v>
      </c>
    </row>
    <row r="566" spans="1:23" s="272" customFormat="1" ht="14.5" customHeight="1" x14ac:dyDescent="0.3">
      <c r="A566" s="295" t="s">
        <v>3627</v>
      </c>
      <c r="B566" s="8">
        <v>5266289</v>
      </c>
      <c r="C566" s="277" t="s">
        <v>8865</v>
      </c>
      <c r="D566" s="288">
        <v>44795</v>
      </c>
      <c r="E566" s="279" t="s">
        <v>594</v>
      </c>
      <c r="F566" s="289">
        <v>44627</v>
      </c>
      <c r="G566" s="135" t="s">
        <v>5098</v>
      </c>
      <c r="H566" s="135" t="s">
        <v>3708</v>
      </c>
      <c r="I566" s="281" t="s">
        <v>2454</v>
      </c>
      <c r="J566" s="281" t="s">
        <v>18</v>
      </c>
      <c r="K566" s="281" t="s">
        <v>9005</v>
      </c>
      <c r="L566" s="194" t="s">
        <v>20</v>
      </c>
      <c r="M566" s="5" t="s">
        <v>5099</v>
      </c>
      <c r="N566" s="282">
        <v>44811</v>
      </c>
      <c r="O566" s="283">
        <v>44804</v>
      </c>
      <c r="P566" s="283">
        <v>44800</v>
      </c>
      <c r="Q566" s="284" t="s">
        <v>1685</v>
      </c>
      <c r="R566" s="285" t="s">
        <v>6708</v>
      </c>
      <c r="S566" s="284"/>
      <c r="T566" s="286" t="s">
        <v>623</v>
      </c>
      <c r="U566" s="287" t="s">
        <v>3899</v>
      </c>
      <c r="V566" s="135"/>
      <c r="W566" s="276" t="s">
        <v>5484</v>
      </c>
    </row>
    <row r="567" spans="1:23" s="272" customFormat="1" ht="14.5" customHeight="1" x14ac:dyDescent="0.3">
      <c r="A567" s="295" t="s">
        <v>3627</v>
      </c>
      <c r="B567" s="135">
        <v>5029324</v>
      </c>
      <c r="C567" s="290" t="s">
        <v>6731</v>
      </c>
      <c r="D567" s="288">
        <v>44666</v>
      </c>
      <c r="E567" s="279" t="s">
        <v>594</v>
      </c>
      <c r="F567" s="289">
        <v>44627</v>
      </c>
      <c r="G567" s="135" t="s">
        <v>5100</v>
      </c>
      <c r="H567" s="135" t="s">
        <v>37</v>
      </c>
      <c r="I567" s="281" t="s">
        <v>685</v>
      </c>
      <c r="J567" s="281" t="s">
        <v>45</v>
      </c>
      <c r="K567" s="281" t="s">
        <v>9009</v>
      </c>
      <c r="L567" s="135" t="s">
        <v>20</v>
      </c>
      <c r="M567" s="5" t="s">
        <v>5101</v>
      </c>
      <c r="N567" s="282">
        <v>44681</v>
      </c>
      <c r="O567" s="283">
        <v>44670</v>
      </c>
      <c r="P567" s="283">
        <v>44670</v>
      </c>
      <c r="Q567" s="284">
        <v>44670</v>
      </c>
      <c r="R567" s="285" t="s">
        <v>4482</v>
      </c>
      <c r="S567" s="284"/>
      <c r="T567" s="286" t="s">
        <v>623</v>
      </c>
      <c r="U567" s="287" t="s">
        <v>3899</v>
      </c>
      <c r="V567" s="135" t="s">
        <v>5568</v>
      </c>
      <c r="W567" s="276" t="s">
        <v>5485</v>
      </c>
    </row>
    <row r="568" spans="1:23" s="272" customFormat="1" ht="14.5" customHeight="1" x14ac:dyDescent="0.3">
      <c r="A568" s="295" t="s">
        <v>3627</v>
      </c>
      <c r="B568" s="135">
        <v>4998433</v>
      </c>
      <c r="C568" s="290" t="s">
        <v>6732</v>
      </c>
      <c r="D568" s="288">
        <v>44639</v>
      </c>
      <c r="E568" s="279" t="s">
        <v>594</v>
      </c>
      <c r="F568" s="289">
        <v>44628</v>
      </c>
      <c r="G568" s="135" t="s">
        <v>5103</v>
      </c>
      <c r="H568" s="135" t="s">
        <v>232</v>
      </c>
      <c r="I568" s="281" t="s">
        <v>8863</v>
      </c>
      <c r="J568" s="281" t="s">
        <v>18</v>
      </c>
      <c r="K568" s="281" t="s">
        <v>9005</v>
      </c>
      <c r="L568" s="135" t="s">
        <v>20</v>
      </c>
      <c r="M568" s="5" t="s">
        <v>5104</v>
      </c>
      <c r="N568" s="282">
        <v>44653</v>
      </c>
      <c r="O568" s="283">
        <v>44639</v>
      </c>
      <c r="P568" s="283">
        <v>44639</v>
      </c>
      <c r="Q568" s="284">
        <v>44641</v>
      </c>
      <c r="R568" s="285" t="s">
        <v>4685</v>
      </c>
      <c r="S568" s="284"/>
      <c r="T568" s="286" t="s">
        <v>605</v>
      </c>
      <c r="U568" s="287" t="s">
        <v>3899</v>
      </c>
      <c r="V568" s="135" t="s">
        <v>5568</v>
      </c>
      <c r="W568" s="276" t="s">
        <v>5486</v>
      </c>
    </row>
    <row r="569" spans="1:23" s="272" customFormat="1" ht="14.5" customHeight="1" x14ac:dyDescent="0.3">
      <c r="A569" s="295" t="s">
        <v>3627</v>
      </c>
      <c r="B569" s="135">
        <v>5089279</v>
      </c>
      <c r="C569" s="277" t="s">
        <v>6733</v>
      </c>
      <c r="D569" s="288">
        <v>44695</v>
      </c>
      <c r="E569" s="279" t="s">
        <v>594</v>
      </c>
      <c r="F569" s="289">
        <v>44628</v>
      </c>
      <c r="G569" s="135" t="s">
        <v>5105</v>
      </c>
      <c r="H569" s="135" t="s">
        <v>175</v>
      </c>
      <c r="I569" s="281" t="s">
        <v>8863</v>
      </c>
      <c r="J569" s="281" t="s">
        <v>18</v>
      </c>
      <c r="K569" s="281" t="s">
        <v>9005</v>
      </c>
      <c r="L569" s="135" t="s">
        <v>11</v>
      </c>
      <c r="M569" s="5" t="s">
        <v>5106</v>
      </c>
      <c r="N569" s="282">
        <v>44710</v>
      </c>
      <c r="O569" s="283">
        <v>44713</v>
      </c>
      <c r="P569" s="283">
        <v>44707</v>
      </c>
      <c r="Q569" s="284">
        <v>44711</v>
      </c>
      <c r="R569" s="285" t="s">
        <v>4686</v>
      </c>
      <c r="S569" s="284"/>
      <c r="T569" s="286" t="s">
        <v>609</v>
      </c>
      <c r="U569" s="287" t="s">
        <v>3899</v>
      </c>
      <c r="V569" s="135" t="s">
        <v>2821</v>
      </c>
      <c r="W569" s="276" t="s">
        <v>5487</v>
      </c>
    </row>
    <row r="570" spans="1:23" s="272" customFormat="1" ht="14.5" customHeight="1" x14ac:dyDescent="0.3">
      <c r="A570" s="295" t="s">
        <v>3627</v>
      </c>
      <c r="B570" s="135">
        <v>4968362</v>
      </c>
      <c r="C570" s="290" t="s">
        <v>6734</v>
      </c>
      <c r="D570" s="288">
        <v>44630</v>
      </c>
      <c r="E570" s="279" t="s">
        <v>594</v>
      </c>
      <c r="F570" s="289">
        <v>44628</v>
      </c>
      <c r="G570" s="135" t="s">
        <v>5108</v>
      </c>
      <c r="H570" s="135" t="s">
        <v>37</v>
      </c>
      <c r="I570" s="281" t="s">
        <v>685</v>
      </c>
      <c r="J570" s="281" t="s">
        <v>2943</v>
      </c>
      <c r="K570" s="281" t="s">
        <v>9012</v>
      </c>
      <c r="L570" s="135" t="s">
        <v>40</v>
      </c>
      <c r="M570" s="5" t="s">
        <v>5109</v>
      </c>
      <c r="N570" s="282">
        <v>44635</v>
      </c>
      <c r="O570" s="283">
        <v>44632</v>
      </c>
      <c r="P570" s="283">
        <v>44630</v>
      </c>
      <c r="Q570" s="284">
        <v>44634</v>
      </c>
      <c r="R570" s="285" t="s">
        <v>6447</v>
      </c>
      <c r="S570" s="284"/>
      <c r="T570" s="286" t="s">
        <v>605</v>
      </c>
      <c r="U570" s="287" t="s">
        <v>3899</v>
      </c>
      <c r="V570" s="287" t="s">
        <v>3899</v>
      </c>
      <c r="W570" s="276" t="s">
        <v>5488</v>
      </c>
    </row>
    <row r="571" spans="1:23" s="272" customFormat="1" ht="14.5" customHeight="1" x14ac:dyDescent="0.3">
      <c r="A571" s="295" t="s">
        <v>1581</v>
      </c>
      <c r="B571" s="276" t="s">
        <v>630</v>
      </c>
      <c r="C571" s="277" t="s">
        <v>630</v>
      </c>
      <c r="D571" s="288">
        <v>44781</v>
      </c>
      <c r="E571" s="279" t="s">
        <v>630</v>
      </c>
      <c r="F571" s="289">
        <v>44629</v>
      </c>
      <c r="G571" s="135" t="s">
        <v>5111</v>
      </c>
      <c r="H571" s="135" t="s">
        <v>3567</v>
      </c>
      <c r="I571" s="281" t="s">
        <v>685</v>
      </c>
      <c r="J571" s="281" t="s">
        <v>645</v>
      </c>
      <c r="K571" s="281" t="s">
        <v>9002</v>
      </c>
      <c r="L571" s="135" t="s">
        <v>20</v>
      </c>
      <c r="M571" s="5" t="s">
        <v>5112</v>
      </c>
      <c r="N571" s="282" t="s">
        <v>1253</v>
      </c>
      <c r="O571" s="283" t="s">
        <v>1253</v>
      </c>
      <c r="P571" s="283" t="s">
        <v>1253</v>
      </c>
      <c r="Q571" s="284" t="s">
        <v>1253</v>
      </c>
      <c r="R571" s="285" t="s">
        <v>4490</v>
      </c>
      <c r="S571" s="280" t="s">
        <v>1253</v>
      </c>
      <c r="T571" s="286" t="s">
        <v>1648</v>
      </c>
      <c r="U571" s="287" t="s">
        <v>3899</v>
      </c>
      <c r="V571" s="135"/>
      <c r="W571" s="276" t="s">
        <v>630</v>
      </c>
    </row>
    <row r="572" spans="1:23" s="272" customFormat="1" ht="14.5" customHeight="1" x14ac:dyDescent="0.3">
      <c r="A572" s="295" t="s">
        <v>5</v>
      </c>
      <c r="B572" s="8">
        <v>5266787</v>
      </c>
      <c r="C572" s="277" t="s">
        <v>8834</v>
      </c>
      <c r="D572" s="288">
        <v>44795</v>
      </c>
      <c r="E572" s="279" t="s">
        <v>594</v>
      </c>
      <c r="F572" s="289">
        <v>44629</v>
      </c>
      <c r="G572" s="135" t="s">
        <v>5113</v>
      </c>
      <c r="H572" s="135" t="s">
        <v>175</v>
      </c>
      <c r="I572" s="281" t="s">
        <v>8863</v>
      </c>
      <c r="J572" s="281" t="s">
        <v>626</v>
      </c>
      <c r="K572" s="281" t="s">
        <v>9003</v>
      </c>
      <c r="L572" s="194" t="s">
        <v>20</v>
      </c>
      <c r="M572" s="5" t="s">
        <v>5114</v>
      </c>
      <c r="N572" s="282">
        <v>44807</v>
      </c>
      <c r="O572" s="283">
        <v>44806</v>
      </c>
      <c r="P572" s="283">
        <v>44800</v>
      </c>
      <c r="Q572" s="284">
        <v>44806</v>
      </c>
      <c r="R572" s="285" t="s">
        <v>4687</v>
      </c>
      <c r="S572" s="284"/>
      <c r="T572" s="286" t="s">
        <v>623</v>
      </c>
      <c r="U572" s="287" t="s">
        <v>3899</v>
      </c>
      <c r="V572" s="135"/>
      <c r="W572" s="276" t="s">
        <v>5124</v>
      </c>
    </row>
    <row r="573" spans="1:23" s="272" customFormat="1" ht="14.5" customHeight="1" x14ac:dyDescent="0.3">
      <c r="A573" s="295" t="s">
        <v>3627</v>
      </c>
      <c r="B573" s="135">
        <v>4988381</v>
      </c>
      <c r="C573" s="290" t="s">
        <v>6735</v>
      </c>
      <c r="D573" s="288">
        <v>44636</v>
      </c>
      <c r="E573" s="279" t="s">
        <v>594</v>
      </c>
      <c r="F573" s="289">
        <v>44630</v>
      </c>
      <c r="G573" s="135" t="s">
        <v>5115</v>
      </c>
      <c r="H573" s="135" t="s">
        <v>82</v>
      </c>
      <c r="I573" s="281" t="s">
        <v>4644</v>
      </c>
      <c r="J573" s="281" t="s">
        <v>18</v>
      </c>
      <c r="K573" s="281" t="s">
        <v>9005</v>
      </c>
      <c r="L573" s="135" t="s">
        <v>20</v>
      </c>
      <c r="M573" s="5" t="s">
        <v>5116</v>
      </c>
      <c r="N573" s="282">
        <v>44661</v>
      </c>
      <c r="O573" s="283">
        <v>44652</v>
      </c>
      <c r="P573" s="283">
        <v>44658</v>
      </c>
      <c r="Q573" s="284">
        <v>44658</v>
      </c>
      <c r="R573" s="285" t="s">
        <v>4686</v>
      </c>
      <c r="S573" s="284"/>
      <c r="T573" s="286" t="s">
        <v>609</v>
      </c>
      <c r="U573" s="287" t="s">
        <v>3899</v>
      </c>
      <c r="V573" s="135" t="s">
        <v>5568</v>
      </c>
      <c r="W573" s="276" t="s">
        <v>5489</v>
      </c>
    </row>
    <row r="574" spans="1:23" s="272" customFormat="1" ht="14.5" customHeight="1" x14ac:dyDescent="0.3">
      <c r="A574" s="295" t="s">
        <v>3627</v>
      </c>
      <c r="B574" s="124">
        <v>5019188</v>
      </c>
      <c r="C574" s="290" t="s">
        <v>6736</v>
      </c>
      <c r="D574" s="288">
        <v>44641</v>
      </c>
      <c r="E574" s="279" t="s">
        <v>594</v>
      </c>
      <c r="F574" s="289">
        <v>44630</v>
      </c>
      <c r="G574" s="135" t="s">
        <v>5117</v>
      </c>
      <c r="H574" s="135" t="s">
        <v>82</v>
      </c>
      <c r="I574" s="281" t="s">
        <v>4644</v>
      </c>
      <c r="J574" s="281" t="s">
        <v>38</v>
      </c>
      <c r="K574" s="281" t="s">
        <v>9001</v>
      </c>
      <c r="L574" s="135" t="s">
        <v>27</v>
      </c>
      <c r="M574" s="5" t="s">
        <v>5118</v>
      </c>
      <c r="N574" s="282">
        <v>44670</v>
      </c>
      <c r="O574" s="283">
        <v>44664</v>
      </c>
      <c r="P574" s="283">
        <v>44664</v>
      </c>
      <c r="Q574" s="284" t="s">
        <v>1685</v>
      </c>
      <c r="R574" s="285" t="s">
        <v>4486</v>
      </c>
      <c r="S574" s="284"/>
      <c r="T574" s="286" t="s">
        <v>605</v>
      </c>
      <c r="U574" s="287" t="s">
        <v>3899</v>
      </c>
      <c r="V574" s="135" t="s">
        <v>5568</v>
      </c>
      <c r="W574" s="276" t="s">
        <v>5123</v>
      </c>
    </row>
    <row r="575" spans="1:23" s="272" customFormat="1" ht="14.5" customHeight="1" x14ac:dyDescent="0.3">
      <c r="A575" s="295" t="s">
        <v>3627</v>
      </c>
      <c r="B575" s="135">
        <v>5102693</v>
      </c>
      <c r="C575" s="290" t="s">
        <v>6737</v>
      </c>
      <c r="D575" s="288">
        <v>44698</v>
      </c>
      <c r="E575" s="279" t="s">
        <v>594</v>
      </c>
      <c r="F575" s="289">
        <v>44630</v>
      </c>
      <c r="G575" s="194" t="s">
        <v>7909</v>
      </c>
      <c r="H575" s="135" t="s">
        <v>137</v>
      </c>
      <c r="I575" s="281" t="s">
        <v>17</v>
      </c>
      <c r="J575" s="281" t="s">
        <v>626</v>
      </c>
      <c r="K575" s="281" t="s">
        <v>9003</v>
      </c>
      <c r="L575" s="135" t="s">
        <v>20</v>
      </c>
      <c r="M575" s="5" t="s">
        <v>5119</v>
      </c>
      <c r="N575" s="282">
        <v>44705</v>
      </c>
      <c r="O575" s="283">
        <v>44698</v>
      </c>
      <c r="P575" s="283">
        <v>44699</v>
      </c>
      <c r="Q575" s="284">
        <v>44701</v>
      </c>
      <c r="R575" s="285" t="s">
        <v>6464</v>
      </c>
      <c r="S575" s="284"/>
      <c r="T575" s="286" t="s">
        <v>605</v>
      </c>
      <c r="U575" s="287" t="s">
        <v>3899</v>
      </c>
      <c r="V575" s="135" t="s">
        <v>2821</v>
      </c>
      <c r="W575" s="276" t="s">
        <v>5122</v>
      </c>
    </row>
    <row r="576" spans="1:23" s="272" customFormat="1" ht="14.5" customHeight="1" x14ac:dyDescent="0.3">
      <c r="A576" s="295" t="s">
        <v>3627</v>
      </c>
      <c r="B576" s="124">
        <v>5144602</v>
      </c>
      <c r="C576" s="277" t="s">
        <v>7018</v>
      </c>
      <c r="D576" s="288">
        <v>44725</v>
      </c>
      <c r="E576" s="279" t="s">
        <v>594</v>
      </c>
      <c r="F576" s="289">
        <v>44630</v>
      </c>
      <c r="G576" s="135" t="s">
        <v>1219</v>
      </c>
      <c r="H576" s="135" t="s">
        <v>137</v>
      </c>
      <c r="I576" s="281" t="s">
        <v>17</v>
      </c>
      <c r="J576" s="281" t="s">
        <v>2943</v>
      </c>
      <c r="K576" s="281" t="s">
        <v>9012</v>
      </c>
      <c r="L576" s="135" t="s">
        <v>20</v>
      </c>
      <c r="M576" s="5" t="s">
        <v>5120</v>
      </c>
      <c r="N576" s="282">
        <v>44744</v>
      </c>
      <c r="O576" s="283">
        <v>44742</v>
      </c>
      <c r="P576" s="283">
        <v>44725</v>
      </c>
      <c r="Q576" s="284">
        <v>44743</v>
      </c>
      <c r="R576" s="285" t="s">
        <v>6447</v>
      </c>
      <c r="S576" s="284"/>
      <c r="T576" s="286" t="s">
        <v>605</v>
      </c>
      <c r="U576" s="287" t="s">
        <v>3899</v>
      </c>
      <c r="V576" s="135" t="s">
        <v>5599</v>
      </c>
      <c r="W576" s="276" t="s">
        <v>5121</v>
      </c>
    </row>
    <row r="577" spans="1:23" s="272" customFormat="1" ht="14.5" customHeight="1" x14ac:dyDescent="0.3">
      <c r="A577" s="295" t="s">
        <v>1581</v>
      </c>
      <c r="B577" s="276" t="s">
        <v>630</v>
      </c>
      <c r="C577" s="277" t="s">
        <v>630</v>
      </c>
      <c r="D577" s="288">
        <v>44639</v>
      </c>
      <c r="E577" s="279" t="s">
        <v>630</v>
      </c>
      <c r="F577" s="289">
        <v>44630</v>
      </c>
      <c r="G577" s="135" t="s">
        <v>5490</v>
      </c>
      <c r="H577" s="135" t="s">
        <v>50</v>
      </c>
      <c r="I577" s="281" t="s">
        <v>17</v>
      </c>
      <c r="J577" s="281" t="s">
        <v>18</v>
      </c>
      <c r="K577" s="281" t="s">
        <v>9005</v>
      </c>
      <c r="L577" s="135" t="s">
        <v>20</v>
      </c>
      <c r="M577" s="5" t="s">
        <v>5491</v>
      </c>
      <c r="N577" s="282" t="s">
        <v>1253</v>
      </c>
      <c r="O577" s="283" t="s">
        <v>1253</v>
      </c>
      <c r="P577" s="283" t="s">
        <v>1253</v>
      </c>
      <c r="Q577" s="284" t="s">
        <v>1253</v>
      </c>
      <c r="R577" s="285" t="s">
        <v>4686</v>
      </c>
      <c r="S577" s="280" t="s">
        <v>1253</v>
      </c>
      <c r="T577" s="286" t="s">
        <v>605</v>
      </c>
      <c r="U577" s="287" t="s">
        <v>3899</v>
      </c>
      <c r="V577" s="135"/>
      <c r="W577" s="276" t="s">
        <v>630</v>
      </c>
    </row>
    <row r="578" spans="1:23" s="272" customFormat="1" ht="14.5" customHeight="1" x14ac:dyDescent="0.3">
      <c r="A578" s="295" t="s">
        <v>3627</v>
      </c>
      <c r="B578" s="135">
        <v>4904799</v>
      </c>
      <c r="C578" s="290" t="s">
        <v>6738</v>
      </c>
      <c r="D578" s="288">
        <v>44632</v>
      </c>
      <c r="E578" s="279" t="s">
        <v>594</v>
      </c>
      <c r="F578" s="289">
        <v>44631</v>
      </c>
      <c r="G578" s="135" t="s">
        <v>5492</v>
      </c>
      <c r="H578" s="135" t="s">
        <v>686</v>
      </c>
      <c r="I578" s="281" t="s">
        <v>8862</v>
      </c>
      <c r="J578" s="281" t="s">
        <v>45</v>
      </c>
      <c r="K578" s="281" t="s">
        <v>9009</v>
      </c>
      <c r="L578" s="135" t="s">
        <v>74</v>
      </c>
      <c r="M578" s="5" t="s">
        <v>5493</v>
      </c>
      <c r="N578" s="282">
        <v>44657</v>
      </c>
      <c r="O578" s="283">
        <v>44651</v>
      </c>
      <c r="P578" s="283">
        <v>44651</v>
      </c>
      <c r="Q578" s="284">
        <v>44651</v>
      </c>
      <c r="R578" s="285" t="s">
        <v>4482</v>
      </c>
      <c r="S578" s="284"/>
      <c r="T578" s="286" t="s">
        <v>623</v>
      </c>
      <c r="U578" s="287" t="s">
        <v>3899</v>
      </c>
      <c r="V578" s="135" t="s">
        <v>5568</v>
      </c>
      <c r="W578" s="307" t="s">
        <v>5501</v>
      </c>
    </row>
    <row r="579" spans="1:23" s="272" customFormat="1" ht="14.5" customHeight="1" x14ac:dyDescent="0.3">
      <c r="A579" s="295" t="s">
        <v>3627</v>
      </c>
      <c r="B579" s="124">
        <v>5027978</v>
      </c>
      <c r="C579" s="290" t="s">
        <v>6739</v>
      </c>
      <c r="D579" s="288">
        <v>44665</v>
      </c>
      <c r="E579" s="279" t="s">
        <v>594</v>
      </c>
      <c r="F579" s="289">
        <v>44631</v>
      </c>
      <c r="G579" s="135" t="s">
        <v>5494</v>
      </c>
      <c r="H579" s="135" t="s">
        <v>725</v>
      </c>
      <c r="I579" s="281" t="s">
        <v>2454</v>
      </c>
      <c r="J579" s="281" t="s">
        <v>160</v>
      </c>
      <c r="K579" s="281"/>
      <c r="L579" s="135" t="s">
        <v>20</v>
      </c>
      <c r="M579" s="5" t="s">
        <v>5495</v>
      </c>
      <c r="N579" s="282">
        <v>44703</v>
      </c>
      <c r="O579" s="283">
        <v>44665</v>
      </c>
      <c r="P579" s="283">
        <v>44670</v>
      </c>
      <c r="Q579" s="284">
        <v>44671</v>
      </c>
      <c r="R579" s="285" t="s">
        <v>4493</v>
      </c>
      <c r="S579" s="284"/>
      <c r="T579" s="286" t="s">
        <v>609</v>
      </c>
      <c r="U579" s="287" t="s">
        <v>3899</v>
      </c>
      <c r="V579" s="135" t="s">
        <v>2821</v>
      </c>
      <c r="W579" s="307" t="s">
        <v>5500</v>
      </c>
    </row>
    <row r="580" spans="1:23" s="272" customFormat="1" ht="14.5" customHeight="1" x14ac:dyDescent="0.3">
      <c r="A580" s="295" t="s">
        <v>1581</v>
      </c>
      <c r="B580" s="276" t="s">
        <v>630</v>
      </c>
      <c r="C580" s="277" t="s">
        <v>630</v>
      </c>
      <c r="D580" s="288">
        <v>44721</v>
      </c>
      <c r="E580" s="279" t="s">
        <v>630</v>
      </c>
      <c r="F580" s="289">
        <v>44631</v>
      </c>
      <c r="G580" s="135" t="s">
        <v>5496</v>
      </c>
      <c r="H580" s="135" t="s">
        <v>725</v>
      </c>
      <c r="I580" s="281" t="s">
        <v>2454</v>
      </c>
      <c r="J580" s="281" t="s">
        <v>160</v>
      </c>
      <c r="K580" s="281"/>
      <c r="L580" s="135" t="s">
        <v>20</v>
      </c>
      <c r="M580" s="5" t="s">
        <v>5497</v>
      </c>
      <c r="N580" s="282" t="s">
        <v>1253</v>
      </c>
      <c r="O580" s="283" t="s">
        <v>1253</v>
      </c>
      <c r="P580" s="283" t="s">
        <v>1253</v>
      </c>
      <c r="Q580" s="284" t="s">
        <v>1253</v>
      </c>
      <c r="R580" s="285" t="s">
        <v>4493</v>
      </c>
      <c r="S580" s="280" t="s">
        <v>1253</v>
      </c>
      <c r="T580" s="286" t="s">
        <v>609</v>
      </c>
      <c r="U580" s="287" t="s">
        <v>3899</v>
      </c>
      <c r="V580" s="135"/>
      <c r="W580" s="276" t="s">
        <v>630</v>
      </c>
    </row>
    <row r="581" spans="1:23" s="272" customFormat="1" ht="14.5" customHeight="1" x14ac:dyDescent="0.3">
      <c r="A581" s="295" t="s">
        <v>1581</v>
      </c>
      <c r="B581" s="276" t="s">
        <v>630</v>
      </c>
      <c r="C581" s="277" t="s">
        <v>630</v>
      </c>
      <c r="D581" s="288">
        <v>44719</v>
      </c>
      <c r="E581" s="279" t="s">
        <v>630</v>
      </c>
      <c r="F581" s="289">
        <v>44631</v>
      </c>
      <c r="G581" s="135" t="s">
        <v>5498</v>
      </c>
      <c r="H581" s="135" t="s">
        <v>4712</v>
      </c>
      <c r="I581" s="281" t="s">
        <v>17</v>
      </c>
      <c r="J581" s="281" t="s">
        <v>18</v>
      </c>
      <c r="K581" s="281" t="s">
        <v>9005</v>
      </c>
      <c r="L581" s="135" t="s">
        <v>11</v>
      </c>
      <c r="M581" s="5" t="s">
        <v>5499</v>
      </c>
      <c r="N581" s="282" t="s">
        <v>1253</v>
      </c>
      <c r="O581" s="283" t="s">
        <v>1253</v>
      </c>
      <c r="P581" s="283" t="s">
        <v>1253</v>
      </c>
      <c r="Q581" s="284" t="s">
        <v>1253</v>
      </c>
      <c r="R581" s="285" t="s">
        <v>4685</v>
      </c>
      <c r="S581" s="280" t="s">
        <v>1253</v>
      </c>
      <c r="T581" s="286" t="s">
        <v>623</v>
      </c>
      <c r="U581" s="287" t="s">
        <v>3899</v>
      </c>
      <c r="V581" s="135"/>
      <c r="W581" s="276" t="s">
        <v>630</v>
      </c>
    </row>
    <row r="582" spans="1:23" s="272" customFormat="1" ht="14.5" customHeight="1" x14ac:dyDescent="0.3">
      <c r="A582" s="295" t="s">
        <v>3627</v>
      </c>
      <c r="B582" s="292">
        <v>4998449</v>
      </c>
      <c r="C582" s="290" t="s">
        <v>6740</v>
      </c>
      <c r="D582" s="288">
        <v>44634</v>
      </c>
      <c r="E582" s="279" t="s">
        <v>594</v>
      </c>
      <c r="F582" s="289">
        <v>44632</v>
      </c>
      <c r="G582" s="135" t="s">
        <v>5503</v>
      </c>
      <c r="H582" s="135" t="s">
        <v>4738</v>
      </c>
      <c r="I582" s="281" t="s">
        <v>2454</v>
      </c>
      <c r="J582" s="281" t="s">
        <v>622</v>
      </c>
      <c r="K582" s="281"/>
      <c r="L582" s="135" t="s">
        <v>20</v>
      </c>
      <c r="M582" s="5" t="s">
        <v>5504</v>
      </c>
      <c r="N582" s="282">
        <v>44648</v>
      </c>
      <c r="O582" s="283">
        <v>44643</v>
      </c>
      <c r="P582" s="283">
        <v>44645</v>
      </c>
      <c r="Q582" s="284">
        <v>44645</v>
      </c>
      <c r="R582" s="285" t="s">
        <v>6544</v>
      </c>
      <c r="S582" s="284"/>
      <c r="T582" s="286" t="s">
        <v>623</v>
      </c>
      <c r="U582" s="287" t="s">
        <v>3899</v>
      </c>
      <c r="V582" s="287" t="s">
        <v>3899</v>
      </c>
      <c r="W582" s="307" t="s">
        <v>5511</v>
      </c>
    </row>
    <row r="583" spans="1:23" s="272" customFormat="1" ht="14.5" customHeight="1" x14ac:dyDescent="0.3">
      <c r="A583" s="295" t="s">
        <v>1581</v>
      </c>
      <c r="B583" s="276" t="s">
        <v>630</v>
      </c>
      <c r="C583" s="277" t="s">
        <v>630</v>
      </c>
      <c r="D583" s="288">
        <v>44744</v>
      </c>
      <c r="E583" s="279" t="s">
        <v>630</v>
      </c>
      <c r="F583" s="289">
        <v>44632</v>
      </c>
      <c r="G583" s="135" t="s">
        <v>5505</v>
      </c>
      <c r="H583" s="135" t="s">
        <v>25</v>
      </c>
      <c r="I583" s="281" t="s">
        <v>17</v>
      </c>
      <c r="J583" s="281" t="s">
        <v>18</v>
      </c>
      <c r="K583" s="281" t="s">
        <v>9005</v>
      </c>
      <c r="L583" s="135" t="s">
        <v>20</v>
      </c>
      <c r="M583" s="5" t="s">
        <v>5506</v>
      </c>
      <c r="N583" s="282" t="s">
        <v>1253</v>
      </c>
      <c r="O583" s="283" t="s">
        <v>1253</v>
      </c>
      <c r="P583" s="283" t="s">
        <v>1253</v>
      </c>
      <c r="Q583" s="284" t="s">
        <v>1253</v>
      </c>
      <c r="R583" s="285" t="s">
        <v>4685</v>
      </c>
      <c r="S583" s="280" t="s">
        <v>1253</v>
      </c>
      <c r="T583" s="286" t="s">
        <v>623</v>
      </c>
      <c r="U583" s="287" t="s">
        <v>3899</v>
      </c>
      <c r="V583" s="135"/>
      <c r="W583" s="276" t="s">
        <v>630</v>
      </c>
    </row>
    <row r="584" spans="1:23" s="272" customFormat="1" ht="14.5" customHeight="1" x14ac:dyDescent="0.3">
      <c r="A584" s="295" t="s">
        <v>1581</v>
      </c>
      <c r="B584" s="276" t="s">
        <v>630</v>
      </c>
      <c r="C584" s="277" t="s">
        <v>630</v>
      </c>
      <c r="D584" s="288">
        <v>44721</v>
      </c>
      <c r="E584" s="279" t="s">
        <v>630</v>
      </c>
      <c r="F584" s="289">
        <v>44632</v>
      </c>
      <c r="G584" s="135" t="s">
        <v>5507</v>
      </c>
      <c r="H584" s="135" t="s">
        <v>725</v>
      </c>
      <c r="I584" s="281" t="s">
        <v>2454</v>
      </c>
      <c r="J584" s="281" t="s">
        <v>160</v>
      </c>
      <c r="K584" s="281"/>
      <c r="L584" s="135" t="s">
        <v>20</v>
      </c>
      <c r="M584" s="5" t="s">
        <v>5508</v>
      </c>
      <c r="N584" s="282" t="s">
        <v>1253</v>
      </c>
      <c r="O584" s="283" t="s">
        <v>1253</v>
      </c>
      <c r="P584" s="283" t="s">
        <v>1253</v>
      </c>
      <c r="Q584" s="284" t="s">
        <v>1253</v>
      </c>
      <c r="R584" s="285" t="s">
        <v>4493</v>
      </c>
      <c r="S584" s="280" t="s">
        <v>1253</v>
      </c>
      <c r="T584" s="286" t="s">
        <v>609</v>
      </c>
      <c r="U584" s="287" t="s">
        <v>3899</v>
      </c>
      <c r="V584" s="135"/>
      <c r="W584" s="276" t="s">
        <v>630</v>
      </c>
    </row>
    <row r="585" spans="1:23" s="272" customFormat="1" ht="14.5" customHeight="1" x14ac:dyDescent="0.3">
      <c r="A585" s="295" t="s">
        <v>3627</v>
      </c>
      <c r="B585" s="292">
        <v>5003378</v>
      </c>
      <c r="C585" s="290" t="s">
        <v>6741</v>
      </c>
      <c r="D585" s="288">
        <v>44634</v>
      </c>
      <c r="E585" s="279" t="s">
        <v>594</v>
      </c>
      <c r="F585" s="289">
        <v>44634</v>
      </c>
      <c r="G585" s="135" t="s">
        <v>5509</v>
      </c>
      <c r="H585" s="135" t="s">
        <v>82</v>
      </c>
      <c r="I585" s="281" t="s">
        <v>4644</v>
      </c>
      <c r="J585" s="281" t="s">
        <v>2943</v>
      </c>
      <c r="K585" s="281" t="s">
        <v>9012</v>
      </c>
      <c r="L585" s="135" t="s">
        <v>40</v>
      </c>
      <c r="M585" s="5" t="s">
        <v>5510</v>
      </c>
      <c r="N585" s="282">
        <v>44653</v>
      </c>
      <c r="O585" s="283">
        <v>44648</v>
      </c>
      <c r="P585" s="283">
        <v>44647</v>
      </c>
      <c r="Q585" s="284">
        <v>44648</v>
      </c>
      <c r="R585" s="285" t="s">
        <v>6447</v>
      </c>
      <c r="S585" s="284"/>
      <c r="T585" s="286" t="s">
        <v>605</v>
      </c>
      <c r="U585" s="287" t="s">
        <v>3899</v>
      </c>
      <c r="V585" s="135" t="s">
        <v>5568</v>
      </c>
      <c r="W585" s="276" t="s">
        <v>5512</v>
      </c>
    </row>
    <row r="586" spans="1:23" s="272" customFormat="1" ht="14.5" customHeight="1" x14ac:dyDescent="0.3">
      <c r="A586" s="295" t="s">
        <v>1581</v>
      </c>
      <c r="B586" s="276" t="s">
        <v>630</v>
      </c>
      <c r="C586" s="277" t="s">
        <v>630</v>
      </c>
      <c r="D586" s="288">
        <v>44639</v>
      </c>
      <c r="E586" s="279" t="s">
        <v>630</v>
      </c>
      <c r="F586" s="289">
        <v>44634</v>
      </c>
      <c r="G586" s="135" t="s">
        <v>5514</v>
      </c>
      <c r="H586" s="135" t="s">
        <v>16</v>
      </c>
      <c r="I586" s="281" t="s">
        <v>7086</v>
      </c>
      <c r="J586" s="281" t="s">
        <v>622</v>
      </c>
      <c r="K586" s="281"/>
      <c r="L586" s="135" t="s">
        <v>438</v>
      </c>
      <c r="M586" s="5" t="s">
        <v>5513</v>
      </c>
      <c r="N586" s="282" t="s">
        <v>1253</v>
      </c>
      <c r="O586" s="283" t="s">
        <v>1253</v>
      </c>
      <c r="P586" s="283" t="s">
        <v>1253</v>
      </c>
      <c r="Q586" s="284" t="s">
        <v>1253</v>
      </c>
      <c r="R586" s="285" t="s">
        <v>6562</v>
      </c>
      <c r="S586" s="280" t="s">
        <v>1253</v>
      </c>
      <c r="T586" s="286" t="s">
        <v>623</v>
      </c>
      <c r="U586" s="287" t="s">
        <v>3899</v>
      </c>
      <c r="V586" s="135"/>
      <c r="W586" s="276" t="s">
        <v>630</v>
      </c>
    </row>
    <row r="587" spans="1:23" s="272" customFormat="1" ht="14.5" customHeight="1" x14ac:dyDescent="0.3">
      <c r="A587" s="295" t="s">
        <v>3627</v>
      </c>
      <c r="B587" s="136">
        <v>5013988</v>
      </c>
      <c r="C587" s="290" t="s">
        <v>6742</v>
      </c>
      <c r="D587" s="288">
        <v>44637</v>
      </c>
      <c r="E587" s="279" t="s">
        <v>594</v>
      </c>
      <c r="F587" s="289">
        <v>44634</v>
      </c>
      <c r="G587" s="194" t="s">
        <v>7910</v>
      </c>
      <c r="H587" s="135" t="s">
        <v>82</v>
      </c>
      <c r="I587" s="281" t="s">
        <v>4644</v>
      </c>
      <c r="J587" s="281" t="s">
        <v>38</v>
      </c>
      <c r="K587" s="281" t="s">
        <v>9001</v>
      </c>
      <c r="L587" s="135" t="s">
        <v>40</v>
      </c>
      <c r="M587" s="5" t="s">
        <v>5515</v>
      </c>
      <c r="N587" s="282">
        <v>44653</v>
      </c>
      <c r="O587" s="283">
        <v>44652</v>
      </c>
      <c r="P587" s="283">
        <v>44649</v>
      </c>
      <c r="Q587" s="284">
        <v>44651</v>
      </c>
      <c r="R587" s="285" t="s">
        <v>4489</v>
      </c>
      <c r="S587" s="284"/>
      <c r="T587" s="286" t="s">
        <v>605</v>
      </c>
      <c r="U587" s="287" t="s">
        <v>3899</v>
      </c>
      <c r="V587" s="135" t="s">
        <v>5568</v>
      </c>
      <c r="W587" s="135" t="s">
        <v>5532</v>
      </c>
    </row>
    <row r="588" spans="1:23" s="272" customFormat="1" ht="14.5" customHeight="1" x14ac:dyDescent="0.3">
      <c r="A588" s="295" t="s">
        <v>3627</v>
      </c>
      <c r="B588" s="135">
        <v>5015832</v>
      </c>
      <c r="C588" s="290" t="s">
        <v>6743</v>
      </c>
      <c r="D588" s="288">
        <v>44665</v>
      </c>
      <c r="E588" s="279" t="s">
        <v>594</v>
      </c>
      <c r="F588" s="289">
        <v>44634</v>
      </c>
      <c r="G588" s="135" t="s">
        <v>5520</v>
      </c>
      <c r="H588" s="194" t="s">
        <v>4738</v>
      </c>
      <c r="I588" s="281" t="s">
        <v>2454</v>
      </c>
      <c r="J588" s="281" t="s">
        <v>2943</v>
      </c>
      <c r="K588" s="281" t="s">
        <v>9012</v>
      </c>
      <c r="L588" s="135" t="s">
        <v>20</v>
      </c>
      <c r="M588" s="5" t="s">
        <v>5521</v>
      </c>
      <c r="N588" s="282">
        <v>44685</v>
      </c>
      <c r="O588" s="283">
        <v>44680</v>
      </c>
      <c r="P588" s="283">
        <v>44671</v>
      </c>
      <c r="Q588" s="284">
        <v>44680</v>
      </c>
      <c r="R588" s="285" t="s">
        <v>6447</v>
      </c>
      <c r="S588" s="284"/>
      <c r="T588" s="286" t="s">
        <v>605</v>
      </c>
      <c r="U588" s="287" t="s">
        <v>3899</v>
      </c>
      <c r="V588" s="135" t="s">
        <v>2821</v>
      </c>
      <c r="W588" s="135" t="s">
        <v>5531</v>
      </c>
    </row>
    <row r="589" spans="1:23" s="272" customFormat="1" ht="14.5" customHeight="1" x14ac:dyDescent="0.3">
      <c r="A589" s="295" t="s">
        <v>3627</v>
      </c>
      <c r="B589" s="135">
        <v>4998431</v>
      </c>
      <c r="C589" s="290" t="s">
        <v>6744</v>
      </c>
      <c r="D589" s="288">
        <v>44646</v>
      </c>
      <c r="E589" s="279" t="s">
        <v>594</v>
      </c>
      <c r="F589" s="289">
        <v>44634</v>
      </c>
      <c r="G589" s="135" t="s">
        <v>5517</v>
      </c>
      <c r="H589" s="135" t="s">
        <v>3367</v>
      </c>
      <c r="I589" s="281" t="s">
        <v>7086</v>
      </c>
      <c r="J589" s="281" t="s">
        <v>18</v>
      </c>
      <c r="K589" s="281" t="s">
        <v>9005</v>
      </c>
      <c r="L589" s="135" t="s">
        <v>20</v>
      </c>
      <c r="M589" s="5" t="s">
        <v>5516</v>
      </c>
      <c r="N589" s="282">
        <v>44653</v>
      </c>
      <c r="O589" s="283">
        <v>44653</v>
      </c>
      <c r="P589" s="283">
        <v>44655</v>
      </c>
      <c r="Q589" s="284">
        <v>44653</v>
      </c>
      <c r="R589" s="285" t="s">
        <v>4685</v>
      </c>
      <c r="S589" s="284"/>
      <c r="T589" s="286" t="s">
        <v>605</v>
      </c>
      <c r="U589" s="287" t="s">
        <v>3899</v>
      </c>
      <c r="V589" s="135" t="s">
        <v>5568</v>
      </c>
      <c r="W589" s="135" t="s">
        <v>5530</v>
      </c>
    </row>
    <row r="590" spans="1:23" s="272" customFormat="1" ht="14.5" customHeight="1" x14ac:dyDescent="0.3">
      <c r="A590" s="295" t="s">
        <v>1581</v>
      </c>
      <c r="B590" s="276" t="s">
        <v>630</v>
      </c>
      <c r="C590" s="277" t="s">
        <v>630</v>
      </c>
      <c r="D590" s="288">
        <v>44721</v>
      </c>
      <c r="E590" s="279" t="s">
        <v>630</v>
      </c>
      <c r="F590" s="289">
        <v>44634</v>
      </c>
      <c r="G590" s="135" t="s">
        <v>5519</v>
      </c>
      <c r="H590" s="135" t="s">
        <v>725</v>
      </c>
      <c r="I590" s="281" t="s">
        <v>2454</v>
      </c>
      <c r="J590" s="281" t="s">
        <v>160</v>
      </c>
      <c r="K590" s="281"/>
      <c r="L590" s="135" t="s">
        <v>20</v>
      </c>
      <c r="M590" s="5" t="s">
        <v>5518</v>
      </c>
      <c r="N590" s="282" t="s">
        <v>1253</v>
      </c>
      <c r="O590" s="283" t="s">
        <v>1253</v>
      </c>
      <c r="P590" s="283" t="s">
        <v>1253</v>
      </c>
      <c r="Q590" s="284" t="s">
        <v>1253</v>
      </c>
      <c r="R590" s="285" t="s">
        <v>4493</v>
      </c>
      <c r="S590" s="280" t="s">
        <v>1253</v>
      </c>
      <c r="T590" s="286" t="s">
        <v>609</v>
      </c>
      <c r="U590" s="287" t="s">
        <v>3899</v>
      </c>
      <c r="V590" s="135"/>
      <c r="W590" s="276" t="s">
        <v>630</v>
      </c>
    </row>
    <row r="591" spans="1:23" s="272" customFormat="1" ht="14.5" customHeight="1" x14ac:dyDescent="0.3">
      <c r="A591" s="295" t="s">
        <v>3627</v>
      </c>
      <c r="B591" s="135">
        <v>5020572</v>
      </c>
      <c r="C591" s="290" t="s">
        <v>6745</v>
      </c>
      <c r="D591" s="288">
        <v>44643</v>
      </c>
      <c r="E591" s="279" t="s">
        <v>594</v>
      </c>
      <c r="F591" s="289">
        <v>44634</v>
      </c>
      <c r="G591" s="135" t="s">
        <v>5522</v>
      </c>
      <c r="H591" s="135" t="s">
        <v>725</v>
      </c>
      <c r="I591" s="281" t="s">
        <v>2454</v>
      </c>
      <c r="J591" s="281" t="s">
        <v>160</v>
      </c>
      <c r="K591" s="281"/>
      <c r="L591" s="135" t="s">
        <v>20</v>
      </c>
      <c r="M591" s="5" t="s">
        <v>5523</v>
      </c>
      <c r="N591" s="282">
        <v>44661</v>
      </c>
      <c r="O591" s="283">
        <v>44648</v>
      </c>
      <c r="P591" s="283">
        <v>44643</v>
      </c>
      <c r="Q591" s="284">
        <v>44650</v>
      </c>
      <c r="R591" s="285" t="s">
        <v>4493</v>
      </c>
      <c r="S591" s="284"/>
      <c r="T591" s="286" t="s">
        <v>609</v>
      </c>
      <c r="U591" s="287" t="s">
        <v>3899</v>
      </c>
      <c r="V591" s="135" t="s">
        <v>5568</v>
      </c>
      <c r="W591" s="292" t="s">
        <v>5529</v>
      </c>
    </row>
    <row r="592" spans="1:23" s="272" customFormat="1" ht="14.5" customHeight="1" x14ac:dyDescent="0.3">
      <c r="A592" s="295" t="s">
        <v>3627</v>
      </c>
      <c r="B592" s="135">
        <v>5020578</v>
      </c>
      <c r="C592" s="290" t="s">
        <v>6746</v>
      </c>
      <c r="D592" s="288">
        <v>44643</v>
      </c>
      <c r="E592" s="279" t="s">
        <v>594</v>
      </c>
      <c r="F592" s="289">
        <v>44634</v>
      </c>
      <c r="G592" s="135" t="s">
        <v>3281</v>
      </c>
      <c r="H592" s="135" t="s">
        <v>92</v>
      </c>
      <c r="I592" s="281" t="s">
        <v>2454</v>
      </c>
      <c r="J592" s="281" t="s">
        <v>45</v>
      </c>
      <c r="K592" s="281" t="s">
        <v>9009</v>
      </c>
      <c r="L592" s="135" t="s">
        <v>20</v>
      </c>
      <c r="M592" s="5" t="s">
        <v>5524</v>
      </c>
      <c r="N592" s="282">
        <v>44670</v>
      </c>
      <c r="O592" s="283">
        <v>44660</v>
      </c>
      <c r="P592" s="283">
        <v>44660</v>
      </c>
      <c r="Q592" s="284">
        <v>44669</v>
      </c>
      <c r="R592" s="285" t="s">
        <v>4495</v>
      </c>
      <c r="S592" s="284"/>
      <c r="T592" s="286" t="s">
        <v>609</v>
      </c>
      <c r="U592" s="287" t="s">
        <v>3899</v>
      </c>
      <c r="V592" s="135" t="s">
        <v>5568</v>
      </c>
      <c r="W592" s="292" t="s">
        <v>5528</v>
      </c>
    </row>
    <row r="593" spans="1:23" s="272" customFormat="1" ht="14.5" customHeight="1" x14ac:dyDescent="0.3">
      <c r="A593" s="295" t="s">
        <v>3627</v>
      </c>
      <c r="B593" s="124">
        <v>4962525</v>
      </c>
      <c r="C593" s="290" t="s">
        <v>6747</v>
      </c>
      <c r="D593" s="288">
        <v>44635</v>
      </c>
      <c r="E593" s="279" t="s">
        <v>594</v>
      </c>
      <c r="F593" s="289">
        <v>44634</v>
      </c>
      <c r="G593" s="135" t="s">
        <v>5525</v>
      </c>
      <c r="H593" s="135" t="s">
        <v>25</v>
      </c>
      <c r="I593" s="281" t="s">
        <v>17</v>
      </c>
      <c r="J593" s="281" t="s">
        <v>45</v>
      </c>
      <c r="K593" s="281" t="s">
        <v>9009</v>
      </c>
      <c r="L593" s="135" t="s">
        <v>20</v>
      </c>
      <c r="M593" s="5" t="s">
        <v>5526</v>
      </c>
      <c r="N593" s="282">
        <v>44648</v>
      </c>
      <c r="O593" s="283">
        <v>44635</v>
      </c>
      <c r="P593" s="283">
        <v>44635</v>
      </c>
      <c r="Q593" s="284">
        <v>44637</v>
      </c>
      <c r="R593" s="285" t="s">
        <v>4482</v>
      </c>
      <c r="S593" s="284"/>
      <c r="T593" s="286" t="s">
        <v>605</v>
      </c>
      <c r="U593" s="287" t="s">
        <v>3899</v>
      </c>
      <c r="V593" s="287" t="s">
        <v>3899</v>
      </c>
      <c r="W593" s="308" t="s">
        <v>5527</v>
      </c>
    </row>
    <row r="594" spans="1:23" s="272" customFormat="1" ht="14.5" customHeight="1" x14ac:dyDescent="0.3">
      <c r="A594" s="295" t="s">
        <v>3627</v>
      </c>
      <c r="B594" s="124">
        <v>5016672</v>
      </c>
      <c r="C594" s="290" t="s">
        <v>6748</v>
      </c>
      <c r="D594" s="288">
        <v>44649</v>
      </c>
      <c r="E594" s="279" t="s">
        <v>594</v>
      </c>
      <c r="F594" s="289">
        <v>44635</v>
      </c>
      <c r="G594" s="135" t="s">
        <v>5533</v>
      </c>
      <c r="H594" s="135" t="s">
        <v>232</v>
      </c>
      <c r="I594" s="281" t="s">
        <v>8863</v>
      </c>
      <c r="J594" s="281" t="s">
        <v>626</v>
      </c>
      <c r="K594" s="281" t="s">
        <v>9003</v>
      </c>
      <c r="L594" s="194" t="s">
        <v>20</v>
      </c>
      <c r="M594" s="5" t="s">
        <v>5534</v>
      </c>
      <c r="N594" s="282">
        <v>44653</v>
      </c>
      <c r="O594" s="283">
        <v>44650</v>
      </c>
      <c r="P594" s="283">
        <v>44650</v>
      </c>
      <c r="Q594" s="284">
        <v>44650</v>
      </c>
      <c r="R594" s="285" t="s">
        <v>6464</v>
      </c>
      <c r="S594" s="284"/>
      <c r="T594" s="286" t="s">
        <v>623</v>
      </c>
      <c r="U594" s="287" t="s">
        <v>3899</v>
      </c>
      <c r="V594" s="135" t="s">
        <v>5568</v>
      </c>
      <c r="W594" s="292" t="s">
        <v>5550</v>
      </c>
    </row>
    <row r="595" spans="1:23" s="272" customFormat="1" ht="14.5" customHeight="1" x14ac:dyDescent="0.3">
      <c r="A595" s="295" t="s">
        <v>3627</v>
      </c>
      <c r="B595" s="135">
        <v>5003377</v>
      </c>
      <c r="C595" s="290" t="s">
        <v>6749</v>
      </c>
      <c r="D595" s="288">
        <v>44636</v>
      </c>
      <c r="E595" s="279" t="s">
        <v>594</v>
      </c>
      <c r="F595" s="289">
        <v>44635</v>
      </c>
      <c r="G595" s="135" t="s">
        <v>5535</v>
      </c>
      <c r="H595" s="135" t="s">
        <v>102</v>
      </c>
      <c r="I595" s="281" t="s">
        <v>685</v>
      </c>
      <c r="J595" s="281" t="s">
        <v>2943</v>
      </c>
      <c r="K595" s="281" t="s">
        <v>9012</v>
      </c>
      <c r="L595" s="135" t="s">
        <v>20</v>
      </c>
      <c r="M595" s="5" t="s">
        <v>5536</v>
      </c>
      <c r="N595" s="282">
        <v>44653</v>
      </c>
      <c r="O595" s="283">
        <v>44648</v>
      </c>
      <c r="P595" s="283">
        <v>44645</v>
      </c>
      <c r="Q595" s="284">
        <v>44648</v>
      </c>
      <c r="R595" s="285" t="s">
        <v>6447</v>
      </c>
      <c r="S595" s="284"/>
      <c r="T595" s="286" t="s">
        <v>623</v>
      </c>
      <c r="U595" s="287" t="s">
        <v>3899</v>
      </c>
      <c r="V595" s="135" t="s">
        <v>5568</v>
      </c>
      <c r="W595" s="292" t="s">
        <v>5549</v>
      </c>
    </row>
    <row r="596" spans="1:23" s="272" customFormat="1" ht="14.5" customHeight="1" x14ac:dyDescent="0.3">
      <c r="A596" s="295" t="s">
        <v>3627</v>
      </c>
      <c r="B596" s="135">
        <v>4979290</v>
      </c>
      <c r="C596" s="290" t="s">
        <v>6750</v>
      </c>
      <c r="D596" s="288">
        <v>44649</v>
      </c>
      <c r="E596" s="279" t="s">
        <v>594</v>
      </c>
      <c r="F596" s="289">
        <v>44635</v>
      </c>
      <c r="G596" s="135" t="s">
        <v>5537</v>
      </c>
      <c r="H596" s="135" t="s">
        <v>4712</v>
      </c>
      <c r="I596" s="281" t="s">
        <v>17</v>
      </c>
      <c r="J596" s="281" t="s">
        <v>622</v>
      </c>
      <c r="K596" s="281"/>
      <c r="L596" s="194" t="s">
        <v>87</v>
      </c>
      <c r="M596" s="5" t="s">
        <v>5538</v>
      </c>
      <c r="N596" s="282">
        <v>44653</v>
      </c>
      <c r="O596" s="283">
        <v>44652</v>
      </c>
      <c r="P596" s="283">
        <v>44651</v>
      </c>
      <c r="Q596" s="284">
        <v>44651</v>
      </c>
      <c r="R596" s="285" t="s">
        <v>6544</v>
      </c>
      <c r="S596" s="284"/>
      <c r="T596" s="286" t="s">
        <v>623</v>
      </c>
      <c r="U596" s="287" t="s">
        <v>3899</v>
      </c>
      <c r="V596" s="135" t="s">
        <v>5568</v>
      </c>
      <c r="W596" s="292" t="s">
        <v>5548</v>
      </c>
    </row>
    <row r="597" spans="1:23" s="272" customFormat="1" ht="14.5" customHeight="1" x14ac:dyDescent="0.3">
      <c r="A597" s="295" t="s">
        <v>3627</v>
      </c>
      <c r="B597" s="135">
        <v>4980286</v>
      </c>
      <c r="C597" s="290" t="s">
        <v>6751</v>
      </c>
      <c r="D597" s="288">
        <v>44646</v>
      </c>
      <c r="E597" s="279" t="s">
        <v>594</v>
      </c>
      <c r="F597" s="289">
        <v>44644</v>
      </c>
      <c r="G597" s="135" t="s">
        <v>5539</v>
      </c>
      <c r="H597" s="135" t="s">
        <v>32</v>
      </c>
      <c r="I597" s="281" t="s">
        <v>685</v>
      </c>
      <c r="J597" s="281" t="s">
        <v>38</v>
      </c>
      <c r="K597" s="281" t="s">
        <v>9001</v>
      </c>
      <c r="L597" s="135" t="s">
        <v>20</v>
      </c>
      <c r="M597" s="5" t="s">
        <v>5619</v>
      </c>
      <c r="N597" s="282">
        <v>44652</v>
      </c>
      <c r="O597" s="283">
        <v>44650</v>
      </c>
      <c r="P597" s="283">
        <v>44649</v>
      </c>
      <c r="Q597" s="284">
        <v>44650</v>
      </c>
      <c r="R597" s="285" t="s">
        <v>4489</v>
      </c>
      <c r="S597" s="284"/>
      <c r="T597" s="286" t="s">
        <v>605</v>
      </c>
      <c r="U597" s="287" t="s">
        <v>3899</v>
      </c>
      <c r="V597" s="135" t="s">
        <v>5568</v>
      </c>
      <c r="W597" s="302" t="s">
        <v>6057</v>
      </c>
    </row>
    <row r="598" spans="1:23" s="272" customFormat="1" ht="14.5" customHeight="1" x14ac:dyDescent="0.3">
      <c r="A598" s="295" t="s">
        <v>3627</v>
      </c>
      <c r="B598" s="135">
        <v>4929801</v>
      </c>
      <c r="C598" s="290" t="s">
        <v>6752</v>
      </c>
      <c r="D598" s="288">
        <v>44636</v>
      </c>
      <c r="E598" s="279" t="s">
        <v>594</v>
      </c>
      <c r="F598" s="289">
        <v>44635</v>
      </c>
      <c r="G598" s="135" t="s">
        <v>5540</v>
      </c>
      <c r="H598" s="135" t="s">
        <v>92</v>
      </c>
      <c r="I598" s="281" t="s">
        <v>2454</v>
      </c>
      <c r="J598" s="281" t="s">
        <v>8377</v>
      </c>
      <c r="K598" s="281" t="s">
        <v>9004</v>
      </c>
      <c r="L598" s="135" t="s">
        <v>20</v>
      </c>
      <c r="M598" s="5" t="s">
        <v>5541</v>
      </c>
      <c r="N598" s="282">
        <v>44649</v>
      </c>
      <c r="O598" s="283">
        <v>44645</v>
      </c>
      <c r="P598" s="283">
        <v>44644</v>
      </c>
      <c r="Q598" s="284">
        <v>44645</v>
      </c>
      <c r="R598" s="285" t="s">
        <v>4485</v>
      </c>
      <c r="S598" s="284"/>
      <c r="T598" s="286" t="s">
        <v>623</v>
      </c>
      <c r="U598" s="287" t="s">
        <v>3899</v>
      </c>
      <c r="V598" s="287" t="s">
        <v>3899</v>
      </c>
      <c r="W598" s="309" t="s">
        <v>5547</v>
      </c>
    </row>
    <row r="599" spans="1:23" s="272" customFormat="1" ht="14.5" customHeight="1" x14ac:dyDescent="0.3">
      <c r="A599" s="295" t="s">
        <v>3627</v>
      </c>
      <c r="B599" s="135">
        <v>4931439</v>
      </c>
      <c r="C599" s="290" t="s">
        <v>6753</v>
      </c>
      <c r="D599" s="288">
        <v>44636</v>
      </c>
      <c r="E599" s="279" t="s">
        <v>594</v>
      </c>
      <c r="F599" s="289">
        <v>44635</v>
      </c>
      <c r="G599" s="135" t="s">
        <v>5542</v>
      </c>
      <c r="H599" s="135" t="s">
        <v>32</v>
      </c>
      <c r="I599" s="281" t="s">
        <v>685</v>
      </c>
      <c r="J599" s="281" t="s">
        <v>45</v>
      </c>
      <c r="K599" s="281" t="s">
        <v>9009</v>
      </c>
      <c r="L599" s="135" t="s">
        <v>20</v>
      </c>
      <c r="M599" s="5" t="s">
        <v>5543</v>
      </c>
      <c r="N599" s="282">
        <v>44653</v>
      </c>
      <c r="O599" s="283">
        <v>44641</v>
      </c>
      <c r="P599" s="283">
        <v>44639</v>
      </c>
      <c r="Q599" s="284">
        <v>44642</v>
      </c>
      <c r="R599" s="285" t="s">
        <v>4482</v>
      </c>
      <c r="S599" s="284"/>
      <c r="T599" s="286" t="s">
        <v>609</v>
      </c>
      <c r="U599" s="287" t="s">
        <v>3899</v>
      </c>
      <c r="V599" s="135" t="s">
        <v>5568</v>
      </c>
      <c r="W599" s="136" t="s">
        <v>5546</v>
      </c>
    </row>
    <row r="600" spans="1:23" s="272" customFormat="1" ht="14.5" customHeight="1" x14ac:dyDescent="0.3">
      <c r="A600" s="295" t="s">
        <v>3627</v>
      </c>
      <c r="B600" s="135">
        <v>5008840</v>
      </c>
      <c r="C600" s="290" t="s">
        <v>6754</v>
      </c>
      <c r="D600" s="288">
        <v>44639</v>
      </c>
      <c r="E600" s="279" t="s">
        <v>594</v>
      </c>
      <c r="F600" s="289">
        <v>44635</v>
      </c>
      <c r="G600" s="135" t="s">
        <v>5621</v>
      </c>
      <c r="H600" s="135" t="s">
        <v>50</v>
      </c>
      <c r="I600" s="281" t="s">
        <v>17</v>
      </c>
      <c r="J600" s="281" t="s">
        <v>18</v>
      </c>
      <c r="K600" s="281" t="s">
        <v>9005</v>
      </c>
      <c r="L600" s="135" t="s">
        <v>20</v>
      </c>
      <c r="M600" s="5" t="s">
        <v>5544</v>
      </c>
      <c r="N600" s="282">
        <v>44653</v>
      </c>
      <c r="O600" s="283">
        <v>44649</v>
      </c>
      <c r="P600" s="283">
        <v>44648</v>
      </c>
      <c r="Q600" s="284">
        <v>44650</v>
      </c>
      <c r="R600" s="285" t="s">
        <v>4686</v>
      </c>
      <c r="S600" s="284"/>
      <c r="T600" s="286" t="s">
        <v>609</v>
      </c>
      <c r="U600" s="287" t="s">
        <v>3899</v>
      </c>
      <c r="V600" s="135" t="s">
        <v>5568</v>
      </c>
      <c r="W600" s="136" t="s">
        <v>5545</v>
      </c>
    </row>
    <row r="601" spans="1:23" s="272" customFormat="1" ht="14.5" customHeight="1" x14ac:dyDescent="0.3">
      <c r="A601" s="295" t="s">
        <v>1581</v>
      </c>
      <c r="B601" s="276" t="s">
        <v>630</v>
      </c>
      <c r="C601" s="277" t="s">
        <v>630</v>
      </c>
      <c r="D601" s="288">
        <v>44656</v>
      </c>
      <c r="E601" s="279" t="s">
        <v>630</v>
      </c>
      <c r="F601" s="289">
        <v>44636</v>
      </c>
      <c r="G601" s="135" t="s">
        <v>5763</v>
      </c>
      <c r="H601" s="135" t="s">
        <v>50</v>
      </c>
      <c r="I601" s="281" t="s">
        <v>17</v>
      </c>
      <c r="J601" s="281" t="s">
        <v>622</v>
      </c>
      <c r="K601" s="281"/>
      <c r="L601" s="135" t="s">
        <v>20</v>
      </c>
      <c r="M601" s="5" t="s">
        <v>5552</v>
      </c>
      <c r="N601" s="282" t="s">
        <v>1253</v>
      </c>
      <c r="O601" s="283" t="s">
        <v>1253</v>
      </c>
      <c r="P601" s="283" t="s">
        <v>1253</v>
      </c>
      <c r="Q601" s="284" t="s">
        <v>1253</v>
      </c>
      <c r="R601" s="285" t="s">
        <v>6544</v>
      </c>
      <c r="S601" s="280" t="s">
        <v>1253</v>
      </c>
      <c r="T601" s="286" t="s">
        <v>605</v>
      </c>
      <c r="U601" s="287" t="s">
        <v>3899</v>
      </c>
      <c r="V601" s="135"/>
      <c r="W601" s="276" t="s">
        <v>630</v>
      </c>
    </row>
    <row r="602" spans="1:23" s="272" customFormat="1" ht="14.5" customHeight="1" x14ac:dyDescent="0.3">
      <c r="A602" s="295" t="s">
        <v>3627</v>
      </c>
      <c r="B602" s="135">
        <v>5016664</v>
      </c>
      <c r="C602" s="290" t="s">
        <v>6755</v>
      </c>
      <c r="D602" s="288">
        <v>44639</v>
      </c>
      <c r="E602" s="279" t="s">
        <v>594</v>
      </c>
      <c r="F602" s="289">
        <v>44636</v>
      </c>
      <c r="G602" s="135" t="s">
        <v>5553</v>
      </c>
      <c r="H602" s="135" t="s">
        <v>102</v>
      </c>
      <c r="I602" s="281" t="s">
        <v>685</v>
      </c>
      <c r="J602" s="281" t="s">
        <v>18</v>
      </c>
      <c r="K602" s="281" t="s">
        <v>9005</v>
      </c>
      <c r="L602" s="135" t="s">
        <v>20</v>
      </c>
      <c r="M602" s="5" t="s">
        <v>5554</v>
      </c>
      <c r="N602" s="282">
        <v>44648</v>
      </c>
      <c r="O602" s="283">
        <v>44645</v>
      </c>
      <c r="P602" s="283">
        <v>44641</v>
      </c>
      <c r="Q602" s="284">
        <v>44645</v>
      </c>
      <c r="R602" s="285" t="s">
        <v>4686</v>
      </c>
      <c r="S602" s="284"/>
      <c r="T602" s="286" t="s">
        <v>605</v>
      </c>
      <c r="U602" s="287" t="s">
        <v>3899</v>
      </c>
      <c r="V602" s="287" t="s">
        <v>3899</v>
      </c>
      <c r="W602" s="136" t="s">
        <v>5564</v>
      </c>
    </row>
    <row r="603" spans="1:23" s="272" customFormat="1" ht="14.5" customHeight="1" x14ac:dyDescent="0.3">
      <c r="A603" s="295" t="s">
        <v>3627</v>
      </c>
      <c r="B603" s="124">
        <v>5079759</v>
      </c>
      <c r="C603" s="290" t="s">
        <v>6756</v>
      </c>
      <c r="D603" s="288">
        <v>44690</v>
      </c>
      <c r="E603" s="279" t="s">
        <v>594</v>
      </c>
      <c r="F603" s="289">
        <v>44636</v>
      </c>
      <c r="G603" s="135" t="s">
        <v>5555</v>
      </c>
      <c r="H603" s="135" t="s">
        <v>175</v>
      </c>
      <c r="I603" s="281" t="s">
        <v>8863</v>
      </c>
      <c r="J603" s="281" t="s">
        <v>18</v>
      </c>
      <c r="K603" s="281" t="s">
        <v>9005</v>
      </c>
      <c r="L603" s="135" t="s">
        <v>20</v>
      </c>
      <c r="M603" s="5" t="s">
        <v>5556</v>
      </c>
      <c r="N603" s="282">
        <v>44692</v>
      </c>
      <c r="O603" s="283">
        <v>44690</v>
      </c>
      <c r="P603" s="283">
        <v>44690</v>
      </c>
      <c r="Q603" s="284">
        <v>44691</v>
      </c>
      <c r="R603" s="285" t="s">
        <v>4686</v>
      </c>
      <c r="S603" s="284"/>
      <c r="T603" s="286" t="s">
        <v>609</v>
      </c>
      <c r="U603" s="287" t="s">
        <v>3899</v>
      </c>
      <c r="V603" s="135" t="s">
        <v>2821</v>
      </c>
      <c r="W603" s="309" t="s">
        <v>5565</v>
      </c>
    </row>
    <row r="604" spans="1:23" s="272" customFormat="1" ht="14.5" customHeight="1" x14ac:dyDescent="0.3">
      <c r="A604" s="295" t="s">
        <v>3627</v>
      </c>
      <c r="B604" s="135">
        <v>5008841</v>
      </c>
      <c r="C604" s="290" t="s">
        <v>6757</v>
      </c>
      <c r="D604" s="288">
        <v>44637</v>
      </c>
      <c r="E604" s="279" t="s">
        <v>594</v>
      </c>
      <c r="F604" s="289">
        <v>44636</v>
      </c>
      <c r="G604" s="135" t="s">
        <v>5557</v>
      </c>
      <c r="H604" s="135" t="s">
        <v>37</v>
      </c>
      <c r="I604" s="281" t="s">
        <v>685</v>
      </c>
      <c r="J604" s="281" t="s">
        <v>18</v>
      </c>
      <c r="K604" s="281" t="s">
        <v>9005</v>
      </c>
      <c r="L604" s="135" t="s">
        <v>20</v>
      </c>
      <c r="M604" s="5" t="s">
        <v>5558</v>
      </c>
      <c r="N604" s="282">
        <v>44652</v>
      </c>
      <c r="O604" s="283">
        <v>44649</v>
      </c>
      <c r="P604" s="283">
        <v>44650</v>
      </c>
      <c r="Q604" s="284">
        <v>44650</v>
      </c>
      <c r="R604" s="285" t="s">
        <v>4686</v>
      </c>
      <c r="S604" s="284"/>
      <c r="T604" s="286" t="s">
        <v>2564</v>
      </c>
      <c r="U604" s="287" t="s">
        <v>3899</v>
      </c>
      <c r="V604" s="135" t="s">
        <v>5568</v>
      </c>
      <c r="W604" s="136" t="s">
        <v>5566</v>
      </c>
    </row>
    <row r="605" spans="1:23" s="272" customFormat="1" ht="14.5" customHeight="1" x14ac:dyDescent="0.3">
      <c r="A605" s="295" t="s">
        <v>1581</v>
      </c>
      <c r="B605" s="276" t="s">
        <v>630</v>
      </c>
      <c r="C605" s="277" t="s">
        <v>630</v>
      </c>
      <c r="D605" s="288">
        <v>44721</v>
      </c>
      <c r="E605" s="279" t="s">
        <v>630</v>
      </c>
      <c r="F605" s="289">
        <v>44636</v>
      </c>
      <c r="G605" s="135" t="s">
        <v>5559</v>
      </c>
      <c r="H605" s="135" t="s">
        <v>725</v>
      </c>
      <c r="I605" s="281" t="s">
        <v>2454</v>
      </c>
      <c r="J605" s="281" t="s">
        <v>160</v>
      </c>
      <c r="K605" s="281"/>
      <c r="L605" s="135" t="s">
        <v>20</v>
      </c>
      <c r="M605" s="5" t="s">
        <v>5560</v>
      </c>
      <c r="N605" s="282" t="s">
        <v>1253</v>
      </c>
      <c r="O605" s="283" t="s">
        <v>1253</v>
      </c>
      <c r="P605" s="283" t="s">
        <v>1253</v>
      </c>
      <c r="Q605" s="284" t="s">
        <v>1253</v>
      </c>
      <c r="R605" s="285" t="s">
        <v>4493</v>
      </c>
      <c r="S605" s="280" t="s">
        <v>1253</v>
      </c>
      <c r="T605" s="286" t="s">
        <v>609</v>
      </c>
      <c r="U605" s="287" t="s">
        <v>3899</v>
      </c>
      <c r="V605" s="135"/>
      <c r="W605" s="276" t="s">
        <v>630</v>
      </c>
    </row>
    <row r="606" spans="1:23" s="272" customFormat="1" ht="14.5" customHeight="1" x14ac:dyDescent="0.3">
      <c r="A606" s="295" t="s">
        <v>3627</v>
      </c>
      <c r="B606" s="135">
        <v>5008827</v>
      </c>
      <c r="C606" s="290" t="s">
        <v>6758</v>
      </c>
      <c r="D606" s="288">
        <v>44637</v>
      </c>
      <c r="E606" s="279" t="s">
        <v>594</v>
      </c>
      <c r="F606" s="289">
        <v>44636</v>
      </c>
      <c r="G606" s="135" t="s">
        <v>5561</v>
      </c>
      <c r="H606" s="135" t="s">
        <v>32</v>
      </c>
      <c r="I606" s="281" t="s">
        <v>685</v>
      </c>
      <c r="J606" s="281" t="s">
        <v>45</v>
      </c>
      <c r="K606" s="281" t="s">
        <v>9009</v>
      </c>
      <c r="L606" s="135" t="s">
        <v>74</v>
      </c>
      <c r="M606" s="5" t="s">
        <v>5562</v>
      </c>
      <c r="N606" s="282">
        <v>44653</v>
      </c>
      <c r="O606" s="283">
        <v>44652</v>
      </c>
      <c r="P606" s="283">
        <v>44655</v>
      </c>
      <c r="Q606" s="284">
        <v>44653</v>
      </c>
      <c r="R606" s="285" t="s">
        <v>4482</v>
      </c>
      <c r="S606" s="284"/>
      <c r="T606" s="286" t="s">
        <v>1648</v>
      </c>
      <c r="U606" s="287" t="s">
        <v>3899</v>
      </c>
      <c r="V606" s="135" t="s">
        <v>5568</v>
      </c>
      <c r="W606" s="136" t="s">
        <v>5567</v>
      </c>
    </row>
    <row r="607" spans="1:23" s="272" customFormat="1" ht="14.5" customHeight="1" x14ac:dyDescent="0.3">
      <c r="A607" s="295" t="s">
        <v>1581</v>
      </c>
      <c r="B607" s="276" t="s">
        <v>630</v>
      </c>
      <c r="C607" s="277" t="s">
        <v>630</v>
      </c>
      <c r="D607" s="288">
        <v>44642</v>
      </c>
      <c r="E607" s="279" t="s">
        <v>630</v>
      </c>
      <c r="F607" s="289">
        <v>44637</v>
      </c>
      <c r="G607" s="135" t="s">
        <v>5569</v>
      </c>
      <c r="H607" s="135" t="s">
        <v>175</v>
      </c>
      <c r="I607" s="281" t="s">
        <v>8863</v>
      </c>
      <c r="J607" s="281" t="s">
        <v>645</v>
      </c>
      <c r="K607" s="281" t="s">
        <v>9002</v>
      </c>
      <c r="L607" s="135" t="s">
        <v>20</v>
      </c>
      <c r="M607" s="5" t="s">
        <v>5570</v>
      </c>
      <c r="N607" s="282" t="s">
        <v>1253</v>
      </c>
      <c r="O607" s="283" t="s">
        <v>1253</v>
      </c>
      <c r="P607" s="283" t="s">
        <v>1253</v>
      </c>
      <c r="Q607" s="284" t="s">
        <v>1253</v>
      </c>
      <c r="R607" s="285" t="s">
        <v>6444</v>
      </c>
      <c r="S607" s="280" t="s">
        <v>1253</v>
      </c>
      <c r="T607" s="286" t="s">
        <v>605</v>
      </c>
      <c r="U607" s="287" t="s">
        <v>3899</v>
      </c>
      <c r="V607" s="135"/>
      <c r="W607" s="276" t="s">
        <v>630</v>
      </c>
    </row>
    <row r="608" spans="1:23" s="272" customFormat="1" ht="14.5" customHeight="1" x14ac:dyDescent="0.3">
      <c r="A608" s="295" t="s">
        <v>3627</v>
      </c>
      <c r="B608" s="136">
        <v>5006094</v>
      </c>
      <c r="C608" s="290" t="s">
        <v>6759</v>
      </c>
      <c r="D608" s="288">
        <v>44638</v>
      </c>
      <c r="E608" s="279" t="s">
        <v>594</v>
      </c>
      <c r="F608" s="289">
        <v>44637</v>
      </c>
      <c r="G608" s="135" t="s">
        <v>5571</v>
      </c>
      <c r="H608" s="135" t="s">
        <v>4150</v>
      </c>
      <c r="I608" s="281" t="s">
        <v>17</v>
      </c>
      <c r="J608" s="281" t="s">
        <v>622</v>
      </c>
      <c r="K608" s="281"/>
      <c r="L608" s="135" t="s">
        <v>20</v>
      </c>
      <c r="M608" s="5" t="s">
        <v>5572</v>
      </c>
      <c r="N608" s="282">
        <v>44685</v>
      </c>
      <c r="O608" s="283">
        <v>44680</v>
      </c>
      <c r="P608" s="283">
        <v>44680</v>
      </c>
      <c r="Q608" s="284">
        <v>44680</v>
      </c>
      <c r="R608" s="285" t="s">
        <v>6544</v>
      </c>
      <c r="S608" s="284"/>
      <c r="T608" s="286" t="s">
        <v>605</v>
      </c>
      <c r="U608" s="287" t="s">
        <v>3899</v>
      </c>
      <c r="V608" s="135" t="s">
        <v>2821</v>
      </c>
      <c r="W608" s="124" t="s">
        <v>5577</v>
      </c>
    </row>
    <row r="609" spans="1:23" s="272" customFormat="1" ht="14.5" customHeight="1" x14ac:dyDescent="0.3">
      <c r="A609" s="295" t="s">
        <v>3627</v>
      </c>
      <c r="B609" s="135">
        <v>5029543</v>
      </c>
      <c r="C609" s="290" t="s">
        <v>6760</v>
      </c>
      <c r="D609" s="288">
        <v>44656</v>
      </c>
      <c r="E609" s="279" t="s">
        <v>594</v>
      </c>
      <c r="F609" s="289">
        <v>44637</v>
      </c>
      <c r="G609" s="135" t="s">
        <v>5673</v>
      </c>
      <c r="H609" s="135" t="s">
        <v>37</v>
      </c>
      <c r="I609" s="281" t="s">
        <v>685</v>
      </c>
      <c r="J609" s="281" t="s">
        <v>18</v>
      </c>
      <c r="K609" s="281" t="s">
        <v>9005</v>
      </c>
      <c r="L609" s="135" t="s">
        <v>11</v>
      </c>
      <c r="M609" s="5" t="s">
        <v>5573</v>
      </c>
      <c r="N609" s="282">
        <v>44670</v>
      </c>
      <c r="O609" s="283">
        <v>44670</v>
      </c>
      <c r="P609" s="283">
        <v>44670</v>
      </c>
      <c r="Q609" s="284">
        <v>44670</v>
      </c>
      <c r="R609" s="285" t="s">
        <v>4685</v>
      </c>
      <c r="S609" s="284"/>
      <c r="T609" s="286" t="s">
        <v>623</v>
      </c>
      <c r="U609" s="287" t="s">
        <v>3899</v>
      </c>
      <c r="V609" s="135" t="s">
        <v>5568</v>
      </c>
      <c r="W609" s="124" t="s">
        <v>5578</v>
      </c>
    </row>
    <row r="610" spans="1:23" s="272" customFormat="1" ht="14.5" customHeight="1" x14ac:dyDescent="0.3">
      <c r="A610" s="295" t="s">
        <v>3627</v>
      </c>
      <c r="B610" s="124">
        <v>5117801</v>
      </c>
      <c r="C610" s="277" t="s">
        <v>6761</v>
      </c>
      <c r="D610" s="288">
        <v>44683</v>
      </c>
      <c r="E610" s="279" t="s">
        <v>594</v>
      </c>
      <c r="F610" s="289">
        <v>44638</v>
      </c>
      <c r="G610" s="135" t="s">
        <v>5616</v>
      </c>
      <c r="H610" s="135" t="s">
        <v>686</v>
      </c>
      <c r="I610" s="281" t="s">
        <v>8862</v>
      </c>
      <c r="J610" s="281" t="s">
        <v>626</v>
      </c>
      <c r="K610" s="281" t="s">
        <v>9003</v>
      </c>
      <c r="L610" s="135" t="s">
        <v>52</v>
      </c>
      <c r="M610" s="5" t="s">
        <v>5574</v>
      </c>
      <c r="N610" s="282">
        <v>44764</v>
      </c>
      <c r="O610" s="283">
        <v>44762</v>
      </c>
      <c r="P610" s="283">
        <v>44760</v>
      </c>
      <c r="Q610" s="284">
        <v>44762</v>
      </c>
      <c r="R610" s="285" t="s">
        <v>4687</v>
      </c>
      <c r="S610" s="284"/>
      <c r="T610" s="286" t="s">
        <v>609</v>
      </c>
      <c r="U610" s="287" t="s">
        <v>3899</v>
      </c>
      <c r="V610" s="135" t="s">
        <v>5599</v>
      </c>
      <c r="W610" s="124" t="s">
        <v>5579</v>
      </c>
    </row>
    <row r="611" spans="1:23" s="272" customFormat="1" ht="14.5" customHeight="1" x14ac:dyDescent="0.3">
      <c r="A611" s="295" t="s">
        <v>3627</v>
      </c>
      <c r="B611" s="124">
        <v>4998445</v>
      </c>
      <c r="C611" s="290" t="s">
        <v>6762</v>
      </c>
      <c r="D611" s="288">
        <v>44641</v>
      </c>
      <c r="E611" s="279" t="s">
        <v>594</v>
      </c>
      <c r="F611" s="289">
        <v>44638</v>
      </c>
      <c r="G611" s="135" t="s">
        <v>5575</v>
      </c>
      <c r="H611" s="135" t="s">
        <v>102</v>
      </c>
      <c r="I611" s="281" t="s">
        <v>685</v>
      </c>
      <c r="J611" s="281" t="s">
        <v>45</v>
      </c>
      <c r="K611" s="281" t="s">
        <v>9009</v>
      </c>
      <c r="L611" s="135" t="s">
        <v>20</v>
      </c>
      <c r="M611" s="5" t="s">
        <v>5576</v>
      </c>
      <c r="N611" s="282">
        <v>44653</v>
      </c>
      <c r="O611" s="283">
        <v>44645</v>
      </c>
      <c r="P611" s="283">
        <v>44641</v>
      </c>
      <c r="Q611" s="284">
        <v>44648</v>
      </c>
      <c r="R611" s="285" t="s">
        <v>4482</v>
      </c>
      <c r="S611" s="284"/>
      <c r="T611" s="286" t="s">
        <v>623</v>
      </c>
      <c r="U611" s="287" t="s">
        <v>3899</v>
      </c>
      <c r="V611" s="135" t="s">
        <v>5568</v>
      </c>
      <c r="W611" s="124" t="s">
        <v>5580</v>
      </c>
    </row>
    <row r="612" spans="1:23" s="272" customFormat="1" ht="14.5" customHeight="1" x14ac:dyDescent="0.3">
      <c r="A612" s="295" t="s">
        <v>1581</v>
      </c>
      <c r="B612" s="276" t="s">
        <v>630</v>
      </c>
      <c r="C612" s="277" t="s">
        <v>630</v>
      </c>
      <c r="D612" s="288">
        <v>44664</v>
      </c>
      <c r="E612" s="279" t="s">
        <v>630</v>
      </c>
      <c r="F612" s="289">
        <v>44638</v>
      </c>
      <c r="G612" s="135" t="s">
        <v>5893</v>
      </c>
      <c r="H612" s="135" t="s">
        <v>250</v>
      </c>
      <c r="I612" s="281" t="s">
        <v>4644</v>
      </c>
      <c r="J612" s="281" t="s">
        <v>8377</v>
      </c>
      <c r="K612" s="281" t="s">
        <v>9004</v>
      </c>
      <c r="L612" s="135" t="s">
        <v>20</v>
      </c>
      <c r="M612" s="5" t="s">
        <v>5582</v>
      </c>
      <c r="N612" s="282" t="s">
        <v>1253</v>
      </c>
      <c r="O612" s="283" t="s">
        <v>1253</v>
      </c>
      <c r="P612" s="283" t="s">
        <v>1253</v>
      </c>
      <c r="Q612" s="284" t="s">
        <v>1253</v>
      </c>
      <c r="R612" s="285" t="s">
        <v>4485</v>
      </c>
      <c r="S612" s="280" t="s">
        <v>1253</v>
      </c>
      <c r="T612" s="286" t="s">
        <v>623</v>
      </c>
      <c r="U612" s="287" t="s">
        <v>3899</v>
      </c>
      <c r="V612" s="135"/>
      <c r="W612" s="276" t="s">
        <v>630</v>
      </c>
    </row>
    <row r="613" spans="1:23" s="272" customFormat="1" ht="14.5" customHeight="1" x14ac:dyDescent="0.3">
      <c r="A613" s="295" t="s">
        <v>3627</v>
      </c>
      <c r="B613" s="124">
        <v>4955462</v>
      </c>
      <c r="C613" s="290" t="s">
        <v>6763</v>
      </c>
      <c r="D613" s="288">
        <v>44641</v>
      </c>
      <c r="E613" s="279" t="s">
        <v>594</v>
      </c>
      <c r="F613" s="289">
        <v>44639</v>
      </c>
      <c r="G613" s="135" t="s">
        <v>5584</v>
      </c>
      <c r="H613" s="135" t="s">
        <v>3367</v>
      </c>
      <c r="I613" s="281" t="s">
        <v>7086</v>
      </c>
      <c r="J613" s="281" t="s">
        <v>45</v>
      </c>
      <c r="K613" s="281" t="s">
        <v>9009</v>
      </c>
      <c r="L613" s="135" t="s">
        <v>20</v>
      </c>
      <c r="M613" s="5" t="s">
        <v>5585</v>
      </c>
      <c r="N613" s="282">
        <v>44644</v>
      </c>
      <c r="O613" s="283">
        <v>44642</v>
      </c>
      <c r="P613" s="283">
        <v>44642</v>
      </c>
      <c r="Q613" s="284">
        <v>44642</v>
      </c>
      <c r="R613" s="285" t="s">
        <v>4482</v>
      </c>
      <c r="S613" s="284"/>
      <c r="T613" s="286" t="s">
        <v>605</v>
      </c>
      <c r="U613" s="287" t="s">
        <v>3899</v>
      </c>
      <c r="V613" s="287" t="s">
        <v>3899</v>
      </c>
      <c r="W613" s="310" t="s">
        <v>5588</v>
      </c>
    </row>
    <row r="614" spans="1:23" s="272" customFormat="1" ht="14.5" customHeight="1" x14ac:dyDescent="0.3">
      <c r="A614" s="295" t="s">
        <v>3627</v>
      </c>
      <c r="B614" s="136">
        <v>5046629</v>
      </c>
      <c r="C614" s="277" t="s">
        <v>6764</v>
      </c>
      <c r="D614" s="288">
        <v>44659</v>
      </c>
      <c r="E614" s="279" t="s">
        <v>594</v>
      </c>
      <c r="F614" s="289">
        <v>44639</v>
      </c>
      <c r="G614" s="135" t="s">
        <v>5586</v>
      </c>
      <c r="H614" s="135" t="s">
        <v>25</v>
      </c>
      <c r="I614" s="281" t="s">
        <v>17</v>
      </c>
      <c r="J614" s="281" t="s">
        <v>38</v>
      </c>
      <c r="K614" s="281" t="s">
        <v>9001</v>
      </c>
      <c r="L614" s="135" t="s">
        <v>438</v>
      </c>
      <c r="M614" s="5" t="s">
        <v>5587</v>
      </c>
      <c r="N614" s="282">
        <v>44782</v>
      </c>
      <c r="O614" s="283">
        <v>44702</v>
      </c>
      <c r="P614" s="283">
        <v>44720</v>
      </c>
      <c r="Q614" s="284">
        <v>44739</v>
      </c>
      <c r="R614" s="285" t="s">
        <v>4489</v>
      </c>
      <c r="S614" s="284"/>
      <c r="T614" s="286" t="s">
        <v>623</v>
      </c>
      <c r="U614" s="287" t="s">
        <v>3899</v>
      </c>
      <c r="V614" s="291" t="s">
        <v>3366</v>
      </c>
      <c r="W614" s="310" t="s">
        <v>5589</v>
      </c>
    </row>
    <row r="615" spans="1:23" s="272" customFormat="1" ht="14.5" customHeight="1" x14ac:dyDescent="0.3">
      <c r="A615" s="295" t="s">
        <v>3627</v>
      </c>
      <c r="B615" s="135">
        <v>5073356</v>
      </c>
      <c r="C615" s="290" t="s">
        <v>6765</v>
      </c>
      <c r="D615" s="288">
        <v>44678</v>
      </c>
      <c r="E615" s="279" t="s">
        <v>594</v>
      </c>
      <c r="F615" s="289">
        <v>44641</v>
      </c>
      <c r="G615" s="135" t="s">
        <v>5590</v>
      </c>
      <c r="H615" s="135" t="s">
        <v>3567</v>
      </c>
      <c r="I615" s="281" t="s">
        <v>685</v>
      </c>
      <c r="J615" s="281" t="s">
        <v>45</v>
      </c>
      <c r="K615" s="281" t="s">
        <v>9009</v>
      </c>
      <c r="L615" s="135" t="s">
        <v>20</v>
      </c>
      <c r="M615" s="5" t="s">
        <v>5591</v>
      </c>
      <c r="N615" s="282">
        <v>44710</v>
      </c>
      <c r="O615" s="283">
        <v>44699</v>
      </c>
      <c r="P615" s="283">
        <v>44700</v>
      </c>
      <c r="Q615" s="284">
        <v>44704</v>
      </c>
      <c r="R615" s="285" t="s">
        <v>4482</v>
      </c>
      <c r="S615" s="284"/>
      <c r="T615" s="286" t="s">
        <v>623</v>
      </c>
      <c r="U615" s="287" t="s">
        <v>3899</v>
      </c>
      <c r="V615" s="135" t="s">
        <v>2821</v>
      </c>
      <c r="W615" s="124" t="s">
        <v>5601</v>
      </c>
    </row>
    <row r="616" spans="1:23" s="272" customFormat="1" ht="14.5" customHeight="1" x14ac:dyDescent="0.3">
      <c r="A616" s="295" t="s">
        <v>3627</v>
      </c>
      <c r="B616" s="135">
        <v>5020571</v>
      </c>
      <c r="C616" s="290" t="s">
        <v>6766</v>
      </c>
      <c r="D616" s="288">
        <v>44643</v>
      </c>
      <c r="E616" s="279" t="s">
        <v>594</v>
      </c>
      <c r="F616" s="289">
        <v>44641</v>
      </c>
      <c r="G616" s="135" t="s">
        <v>5607</v>
      </c>
      <c r="H616" s="135" t="s">
        <v>725</v>
      </c>
      <c r="I616" s="281" t="s">
        <v>2454</v>
      </c>
      <c r="J616" s="281" t="s">
        <v>160</v>
      </c>
      <c r="K616" s="281"/>
      <c r="L616" s="135" t="s">
        <v>20</v>
      </c>
      <c r="M616" s="5" t="s">
        <v>5592</v>
      </c>
      <c r="N616" s="282">
        <v>44653</v>
      </c>
      <c r="O616" s="283">
        <v>44648</v>
      </c>
      <c r="P616" s="283">
        <v>44643</v>
      </c>
      <c r="Q616" s="284">
        <v>44648</v>
      </c>
      <c r="R616" s="285" t="s">
        <v>4493</v>
      </c>
      <c r="S616" s="284"/>
      <c r="T616" s="286"/>
      <c r="U616" s="287" t="s">
        <v>3899</v>
      </c>
      <c r="V616" s="135" t="s">
        <v>5568</v>
      </c>
      <c r="W616" s="310" t="s">
        <v>5602</v>
      </c>
    </row>
    <row r="617" spans="1:23" s="272" customFormat="1" ht="14.5" customHeight="1" x14ac:dyDescent="0.3">
      <c r="A617" s="295" t="s">
        <v>3627</v>
      </c>
      <c r="B617" s="124">
        <v>5014003</v>
      </c>
      <c r="C617" s="290" t="s">
        <v>6767</v>
      </c>
      <c r="D617" s="289">
        <v>44642</v>
      </c>
      <c r="E617" s="279" t="s">
        <v>594</v>
      </c>
      <c r="F617" s="289">
        <v>44641</v>
      </c>
      <c r="G617" s="135" t="s">
        <v>5593</v>
      </c>
      <c r="H617" s="135" t="s">
        <v>102</v>
      </c>
      <c r="I617" s="281" t="s">
        <v>685</v>
      </c>
      <c r="J617" s="281" t="s">
        <v>18</v>
      </c>
      <c r="K617" s="281" t="s">
        <v>9005</v>
      </c>
      <c r="L617" s="135" t="s">
        <v>20</v>
      </c>
      <c r="M617" s="5" t="s">
        <v>5594</v>
      </c>
      <c r="N617" s="282">
        <v>44652</v>
      </c>
      <c r="O617" s="283">
        <v>44651</v>
      </c>
      <c r="P617" s="283">
        <v>44651</v>
      </c>
      <c r="Q617" s="284">
        <v>44651</v>
      </c>
      <c r="R617" s="285" t="s">
        <v>4686</v>
      </c>
      <c r="S617" s="284"/>
      <c r="T617" s="286" t="s">
        <v>609</v>
      </c>
      <c r="U617" s="287" t="s">
        <v>3899</v>
      </c>
      <c r="V617" s="135" t="s">
        <v>5568</v>
      </c>
      <c r="W617" s="310" t="s">
        <v>5603</v>
      </c>
    </row>
    <row r="618" spans="1:23" s="272" customFormat="1" ht="14.5" customHeight="1" x14ac:dyDescent="0.3">
      <c r="A618" s="295" t="s">
        <v>3627</v>
      </c>
      <c r="B618" s="124">
        <v>4998447</v>
      </c>
      <c r="C618" s="290" t="s">
        <v>6768</v>
      </c>
      <c r="D618" s="288">
        <v>44642</v>
      </c>
      <c r="E618" s="279" t="s">
        <v>594</v>
      </c>
      <c r="F618" s="289">
        <v>44641</v>
      </c>
      <c r="G618" s="135" t="s">
        <v>5595</v>
      </c>
      <c r="H618" s="135" t="s">
        <v>4712</v>
      </c>
      <c r="I618" s="281" t="s">
        <v>17</v>
      </c>
      <c r="J618" s="281" t="s">
        <v>45</v>
      </c>
      <c r="K618" s="281" t="s">
        <v>9009</v>
      </c>
      <c r="L618" s="135" t="s">
        <v>20</v>
      </c>
      <c r="M618" s="5" t="s">
        <v>5596</v>
      </c>
      <c r="N618" s="282">
        <v>44647</v>
      </c>
      <c r="O618" s="283">
        <v>44645</v>
      </c>
      <c r="P618" s="283">
        <v>44645</v>
      </c>
      <c r="Q618" s="284">
        <v>44645</v>
      </c>
      <c r="R618" s="285" t="s">
        <v>4482</v>
      </c>
      <c r="S618" s="284"/>
      <c r="T618" s="286" t="s">
        <v>623</v>
      </c>
      <c r="U618" s="287" t="s">
        <v>3899</v>
      </c>
      <c r="V618" s="287" t="s">
        <v>3899</v>
      </c>
      <c r="W618" s="310" t="s">
        <v>5604</v>
      </c>
    </row>
    <row r="619" spans="1:23" s="272" customFormat="1" ht="14.5" customHeight="1" x14ac:dyDescent="0.3">
      <c r="A619" s="295" t="s">
        <v>3627</v>
      </c>
      <c r="B619" s="124">
        <v>5013152</v>
      </c>
      <c r="C619" s="290" t="s">
        <v>6769</v>
      </c>
      <c r="D619" s="288">
        <v>44643</v>
      </c>
      <c r="E619" s="279" t="s">
        <v>594</v>
      </c>
      <c r="F619" s="289">
        <v>44641</v>
      </c>
      <c r="G619" s="135" t="s">
        <v>5597</v>
      </c>
      <c r="H619" s="135" t="s">
        <v>725</v>
      </c>
      <c r="I619" s="281" t="s">
        <v>2454</v>
      </c>
      <c r="J619" s="281" t="s">
        <v>160</v>
      </c>
      <c r="K619" s="281"/>
      <c r="L619" s="135" t="s">
        <v>20</v>
      </c>
      <c r="M619" s="5" t="s">
        <v>5598</v>
      </c>
      <c r="N619" s="282">
        <v>44673</v>
      </c>
      <c r="O619" s="283">
        <v>44644</v>
      </c>
      <c r="P619" s="283">
        <v>44643</v>
      </c>
      <c r="Q619" s="284">
        <v>44647</v>
      </c>
      <c r="R619" s="285" t="s">
        <v>4493</v>
      </c>
      <c r="S619" s="284"/>
      <c r="T619" s="286" t="s">
        <v>609</v>
      </c>
      <c r="U619" s="287" t="s">
        <v>3899</v>
      </c>
      <c r="V619" s="135" t="s">
        <v>5568</v>
      </c>
      <c r="W619" s="310" t="s">
        <v>5605</v>
      </c>
    </row>
    <row r="620" spans="1:23" s="272" customFormat="1" ht="14.5" customHeight="1" x14ac:dyDescent="0.3">
      <c r="A620" s="295" t="s">
        <v>1581</v>
      </c>
      <c r="B620" s="276" t="s">
        <v>630</v>
      </c>
      <c r="C620" s="277" t="s">
        <v>630</v>
      </c>
      <c r="D620" s="288">
        <v>44765</v>
      </c>
      <c r="E620" s="279" t="s">
        <v>630</v>
      </c>
      <c r="F620" s="289">
        <v>44643</v>
      </c>
      <c r="G620" s="135" t="s">
        <v>5608</v>
      </c>
      <c r="H620" s="135" t="s">
        <v>137</v>
      </c>
      <c r="I620" s="281" t="s">
        <v>17</v>
      </c>
      <c r="J620" s="281" t="s">
        <v>18</v>
      </c>
      <c r="K620" s="281" t="s">
        <v>9005</v>
      </c>
      <c r="L620" s="135" t="s">
        <v>20</v>
      </c>
      <c r="M620" s="5" t="s">
        <v>5609</v>
      </c>
      <c r="N620" s="282" t="s">
        <v>1253</v>
      </c>
      <c r="O620" s="283" t="s">
        <v>1253</v>
      </c>
      <c r="P620" s="283" t="s">
        <v>1253</v>
      </c>
      <c r="Q620" s="284" t="s">
        <v>1253</v>
      </c>
      <c r="R620" s="285" t="s">
        <v>4686</v>
      </c>
      <c r="S620" s="280" t="s">
        <v>1253</v>
      </c>
      <c r="T620" s="286" t="s">
        <v>623</v>
      </c>
      <c r="U620" s="287" t="s">
        <v>3899</v>
      </c>
      <c r="V620" s="135"/>
      <c r="W620" s="276" t="s">
        <v>630</v>
      </c>
    </row>
    <row r="621" spans="1:23" s="272" customFormat="1" ht="14.5" customHeight="1" x14ac:dyDescent="0.3">
      <c r="A621" s="295" t="s">
        <v>1581</v>
      </c>
      <c r="B621" s="276" t="s">
        <v>630</v>
      </c>
      <c r="C621" s="277" t="s">
        <v>630</v>
      </c>
      <c r="D621" s="288">
        <v>44672</v>
      </c>
      <c r="E621" s="279" t="s">
        <v>630</v>
      </c>
      <c r="F621" s="289">
        <v>44643</v>
      </c>
      <c r="G621" s="135" t="s">
        <v>8174</v>
      </c>
      <c r="H621" s="135" t="s">
        <v>16</v>
      </c>
      <c r="I621" s="281" t="s">
        <v>7086</v>
      </c>
      <c r="J621" s="281" t="s">
        <v>45</v>
      </c>
      <c r="K621" s="281" t="s">
        <v>9009</v>
      </c>
      <c r="L621" s="135" t="s">
        <v>87</v>
      </c>
      <c r="M621" s="5" t="s">
        <v>5611</v>
      </c>
      <c r="N621" s="282" t="s">
        <v>1253</v>
      </c>
      <c r="O621" s="283" t="s">
        <v>1253</v>
      </c>
      <c r="P621" s="283" t="s">
        <v>1253</v>
      </c>
      <c r="Q621" s="284" t="s">
        <v>1253</v>
      </c>
      <c r="R621" s="285" t="s">
        <v>4482</v>
      </c>
      <c r="S621" s="280" t="s">
        <v>1253</v>
      </c>
      <c r="T621" s="286" t="s">
        <v>605</v>
      </c>
      <c r="U621" s="287" t="s">
        <v>3899</v>
      </c>
      <c r="V621" s="135"/>
      <c r="W621" s="276" t="s">
        <v>630</v>
      </c>
    </row>
    <row r="622" spans="1:23" s="272" customFormat="1" ht="14.5" customHeight="1" x14ac:dyDescent="0.3">
      <c r="A622" s="295" t="s">
        <v>5</v>
      </c>
      <c r="B622" s="124" t="s">
        <v>319</v>
      </c>
      <c r="C622" s="277"/>
      <c r="D622" s="288"/>
      <c r="E622" s="279"/>
      <c r="F622" s="289">
        <v>44643</v>
      </c>
      <c r="G622" s="135" t="s">
        <v>5612</v>
      </c>
      <c r="H622" s="135" t="s">
        <v>4738</v>
      </c>
      <c r="I622" s="281" t="s">
        <v>2454</v>
      </c>
      <c r="J622" s="281" t="s">
        <v>18</v>
      </c>
      <c r="K622" s="281" t="s">
        <v>9005</v>
      </c>
      <c r="L622" s="135" t="s">
        <v>20</v>
      </c>
      <c r="M622" s="5" t="s">
        <v>5613</v>
      </c>
      <c r="N622" s="282"/>
      <c r="O622" s="283"/>
      <c r="P622" s="283"/>
      <c r="Q622" s="284"/>
      <c r="R622" s="285" t="s">
        <v>4686</v>
      </c>
      <c r="S622" s="284"/>
      <c r="T622" s="286" t="s">
        <v>605</v>
      </c>
      <c r="U622" s="287" t="s">
        <v>3899</v>
      </c>
      <c r="V622" s="135"/>
      <c r="W622" s="310" t="s">
        <v>5617</v>
      </c>
    </row>
    <row r="623" spans="1:23" s="272" customFormat="1" ht="14.5" customHeight="1" x14ac:dyDescent="0.3">
      <c r="A623" s="295" t="s">
        <v>3627</v>
      </c>
      <c r="B623" s="135">
        <v>5014002</v>
      </c>
      <c r="C623" s="290" t="s">
        <v>6770</v>
      </c>
      <c r="D623" s="288">
        <v>44646</v>
      </c>
      <c r="E623" s="279" t="s">
        <v>594</v>
      </c>
      <c r="F623" s="289">
        <v>44643</v>
      </c>
      <c r="G623" s="135" t="s">
        <v>5614</v>
      </c>
      <c r="H623" s="135" t="s">
        <v>3708</v>
      </c>
      <c r="I623" s="281" t="s">
        <v>2454</v>
      </c>
      <c r="J623" s="281" t="s">
        <v>45</v>
      </c>
      <c r="K623" s="281" t="s">
        <v>9009</v>
      </c>
      <c r="L623" s="135" t="s">
        <v>20</v>
      </c>
      <c r="M623" s="5" t="s">
        <v>5615</v>
      </c>
      <c r="N623" s="282">
        <v>44653</v>
      </c>
      <c r="O623" s="283">
        <v>44652</v>
      </c>
      <c r="P623" s="283">
        <v>44655</v>
      </c>
      <c r="Q623" s="284">
        <v>44652</v>
      </c>
      <c r="R623" s="285" t="s">
        <v>4482</v>
      </c>
      <c r="S623" s="284"/>
      <c r="T623" s="286" t="s">
        <v>609</v>
      </c>
      <c r="U623" s="287" t="s">
        <v>3899</v>
      </c>
      <c r="V623" s="135" t="s">
        <v>5568</v>
      </c>
      <c r="W623" s="310" t="s">
        <v>5618</v>
      </c>
    </row>
    <row r="624" spans="1:23" s="272" customFormat="1" ht="14.5" customHeight="1" x14ac:dyDescent="0.3">
      <c r="A624" s="295" t="s">
        <v>3627</v>
      </c>
      <c r="B624" s="135">
        <v>5001367</v>
      </c>
      <c r="C624" s="290" t="s">
        <v>6771</v>
      </c>
      <c r="D624" s="288">
        <v>44646</v>
      </c>
      <c r="E624" s="279" t="s">
        <v>594</v>
      </c>
      <c r="F624" s="289">
        <v>44644</v>
      </c>
      <c r="G624" s="135" t="s">
        <v>5623</v>
      </c>
      <c r="H624" s="135" t="s">
        <v>4738</v>
      </c>
      <c r="I624" s="281" t="s">
        <v>2454</v>
      </c>
      <c r="J624" s="281" t="s">
        <v>45</v>
      </c>
      <c r="K624" s="281" t="s">
        <v>9009</v>
      </c>
      <c r="L624" s="135" t="s">
        <v>20</v>
      </c>
      <c r="M624" s="5" t="s">
        <v>5624</v>
      </c>
      <c r="N624" s="282">
        <v>44653</v>
      </c>
      <c r="O624" s="283">
        <v>44647</v>
      </c>
      <c r="P624" s="283">
        <v>44647</v>
      </c>
      <c r="Q624" s="284">
        <v>44648</v>
      </c>
      <c r="R624" s="285" t="s">
        <v>4482</v>
      </c>
      <c r="S624" s="284"/>
      <c r="T624" s="286" t="s">
        <v>605</v>
      </c>
      <c r="U624" s="287" t="s">
        <v>3899</v>
      </c>
      <c r="V624" s="135" t="s">
        <v>5568</v>
      </c>
      <c r="W624" s="302" t="s">
        <v>5633</v>
      </c>
    </row>
    <row r="625" spans="1:23" s="272" customFormat="1" ht="14.5" customHeight="1" x14ac:dyDescent="0.3">
      <c r="A625" s="295" t="s">
        <v>3627</v>
      </c>
      <c r="B625" s="124">
        <v>5020580</v>
      </c>
      <c r="C625" s="290" t="s">
        <v>6772</v>
      </c>
      <c r="D625" s="288">
        <v>44650</v>
      </c>
      <c r="E625" s="279" t="s">
        <v>594</v>
      </c>
      <c r="F625" s="289">
        <v>44644</v>
      </c>
      <c r="G625" s="135" t="s">
        <v>5625</v>
      </c>
      <c r="H625" s="135" t="s">
        <v>92</v>
      </c>
      <c r="I625" s="281" t="s">
        <v>2454</v>
      </c>
      <c r="J625" s="281" t="s">
        <v>626</v>
      </c>
      <c r="K625" s="281" t="s">
        <v>9003</v>
      </c>
      <c r="L625" s="135" t="s">
        <v>52</v>
      </c>
      <c r="M625" s="5" t="s">
        <v>5626</v>
      </c>
      <c r="N625" s="282">
        <v>44653</v>
      </c>
      <c r="O625" s="283">
        <v>44652</v>
      </c>
      <c r="P625" s="283">
        <v>44655</v>
      </c>
      <c r="Q625" s="284">
        <v>44652</v>
      </c>
      <c r="R625" s="285" t="s">
        <v>6464</v>
      </c>
      <c r="S625" s="284"/>
      <c r="T625" s="286" t="s">
        <v>623</v>
      </c>
      <c r="U625" s="287" t="s">
        <v>3899</v>
      </c>
      <c r="V625" s="135" t="s">
        <v>5568</v>
      </c>
      <c r="W625" s="311" t="s">
        <v>5632</v>
      </c>
    </row>
    <row r="626" spans="1:23" s="272" customFormat="1" ht="14.5" customHeight="1" x14ac:dyDescent="0.3">
      <c r="A626" s="295" t="s">
        <v>3627</v>
      </c>
      <c r="B626" s="135">
        <v>4988274</v>
      </c>
      <c r="C626" s="290" t="s">
        <v>6773</v>
      </c>
      <c r="D626" s="288">
        <v>44645</v>
      </c>
      <c r="E626" s="279" t="s">
        <v>594</v>
      </c>
      <c r="F626" s="289">
        <v>44644</v>
      </c>
      <c r="G626" s="135" t="s">
        <v>5680</v>
      </c>
      <c r="H626" s="135" t="s">
        <v>175</v>
      </c>
      <c r="I626" s="281" t="s">
        <v>8863</v>
      </c>
      <c r="J626" s="281" t="s">
        <v>2943</v>
      </c>
      <c r="K626" s="281" t="s">
        <v>9012</v>
      </c>
      <c r="L626" s="135" t="s">
        <v>20</v>
      </c>
      <c r="M626" s="5" t="s">
        <v>5627</v>
      </c>
      <c r="N626" s="282">
        <v>44653</v>
      </c>
      <c r="O626" s="283">
        <v>44651</v>
      </c>
      <c r="P626" s="283">
        <v>44650</v>
      </c>
      <c r="Q626" s="284">
        <v>44651</v>
      </c>
      <c r="R626" s="285" t="s">
        <v>6447</v>
      </c>
      <c r="S626" s="284"/>
      <c r="T626" s="286" t="s">
        <v>623</v>
      </c>
      <c r="U626" s="287" t="s">
        <v>3899</v>
      </c>
      <c r="V626" s="135" t="s">
        <v>5568</v>
      </c>
      <c r="W626" s="311" t="s">
        <v>5631</v>
      </c>
    </row>
    <row r="627" spans="1:23" s="272" customFormat="1" ht="14.5" customHeight="1" x14ac:dyDescent="0.3">
      <c r="A627" s="295" t="s">
        <v>3627</v>
      </c>
      <c r="B627" s="83">
        <v>5160861</v>
      </c>
      <c r="C627" s="277" t="s">
        <v>7425</v>
      </c>
      <c r="D627" s="288">
        <v>44740</v>
      </c>
      <c r="E627" s="279" t="s">
        <v>594</v>
      </c>
      <c r="F627" s="289">
        <v>44644</v>
      </c>
      <c r="G627" s="135" t="s">
        <v>5628</v>
      </c>
      <c r="H627" s="135" t="s">
        <v>3567</v>
      </c>
      <c r="I627" s="281" t="s">
        <v>685</v>
      </c>
      <c r="J627" s="281" t="s">
        <v>626</v>
      </c>
      <c r="K627" s="281" t="s">
        <v>9003</v>
      </c>
      <c r="L627" s="194" t="s">
        <v>27</v>
      </c>
      <c r="M627" s="5" t="s">
        <v>5629</v>
      </c>
      <c r="N627" s="282">
        <v>44749</v>
      </c>
      <c r="O627" s="283">
        <v>44744</v>
      </c>
      <c r="P627" s="283">
        <v>44740</v>
      </c>
      <c r="Q627" s="284">
        <v>44742</v>
      </c>
      <c r="R627" s="285" t="s">
        <v>6464</v>
      </c>
      <c r="S627" s="284"/>
      <c r="T627" s="286" t="s">
        <v>1648</v>
      </c>
      <c r="U627" s="287" t="s">
        <v>3899</v>
      </c>
      <c r="V627" s="135" t="s">
        <v>5599</v>
      </c>
      <c r="W627" s="311" t="s">
        <v>5630</v>
      </c>
    </row>
    <row r="628" spans="1:23" s="272" customFormat="1" ht="14.5" customHeight="1" x14ac:dyDescent="0.3">
      <c r="A628" s="295" t="s">
        <v>5</v>
      </c>
      <c r="B628" s="135" t="s">
        <v>1883</v>
      </c>
      <c r="C628" s="277"/>
      <c r="D628" s="288">
        <v>44695</v>
      </c>
      <c r="E628" s="279"/>
      <c r="F628" s="289">
        <v>44645</v>
      </c>
      <c r="G628" s="135" t="s">
        <v>5634</v>
      </c>
      <c r="H628" s="135" t="s">
        <v>137</v>
      </c>
      <c r="I628" s="281" t="s">
        <v>17</v>
      </c>
      <c r="J628" s="281" t="s">
        <v>18</v>
      </c>
      <c r="K628" s="281" t="s">
        <v>9005</v>
      </c>
      <c r="L628" s="135" t="s">
        <v>11</v>
      </c>
      <c r="M628" s="5" t="s">
        <v>5635</v>
      </c>
      <c r="N628" s="282"/>
      <c r="O628" s="283"/>
      <c r="P628" s="283"/>
      <c r="Q628" s="284"/>
      <c r="R628" s="285" t="s">
        <v>4686</v>
      </c>
      <c r="S628" s="284"/>
      <c r="T628" s="286" t="s">
        <v>609</v>
      </c>
      <c r="U628" s="287" t="s">
        <v>3899</v>
      </c>
      <c r="V628" s="135"/>
      <c r="W628" s="311" t="s">
        <v>5639</v>
      </c>
    </row>
    <row r="629" spans="1:23" s="272" customFormat="1" ht="14.5" customHeight="1" x14ac:dyDescent="0.3">
      <c r="A629" s="295" t="s">
        <v>3627</v>
      </c>
      <c r="B629" s="135">
        <v>5025213</v>
      </c>
      <c r="C629" s="290" t="s">
        <v>6774</v>
      </c>
      <c r="D629" s="288">
        <v>44655</v>
      </c>
      <c r="E629" s="279" t="s">
        <v>594</v>
      </c>
      <c r="F629" s="289">
        <v>44645</v>
      </c>
      <c r="G629" s="135" t="s">
        <v>5742</v>
      </c>
      <c r="H629" s="135" t="s">
        <v>250</v>
      </c>
      <c r="I629" s="281" t="s">
        <v>4644</v>
      </c>
      <c r="J629" s="281" t="s">
        <v>18</v>
      </c>
      <c r="K629" s="281" t="s">
        <v>9005</v>
      </c>
      <c r="L629" s="135" t="s">
        <v>20</v>
      </c>
      <c r="M629" s="5" t="s">
        <v>5636</v>
      </c>
      <c r="N629" s="282">
        <v>44659</v>
      </c>
      <c r="O629" s="283">
        <v>44656</v>
      </c>
      <c r="P629" s="283">
        <v>44657</v>
      </c>
      <c r="Q629" s="284">
        <v>44656</v>
      </c>
      <c r="R629" s="285" t="s">
        <v>4686</v>
      </c>
      <c r="S629" s="284"/>
      <c r="T629" s="286" t="s">
        <v>623</v>
      </c>
      <c r="U629" s="287" t="s">
        <v>3899</v>
      </c>
      <c r="V629" s="135" t="s">
        <v>5568</v>
      </c>
      <c r="W629" s="311" t="s">
        <v>5640</v>
      </c>
    </row>
    <row r="630" spans="1:23" s="272" customFormat="1" ht="14.5" customHeight="1" x14ac:dyDescent="0.3">
      <c r="A630" s="295" t="s">
        <v>1581</v>
      </c>
      <c r="B630" s="8">
        <v>5060735</v>
      </c>
      <c r="C630" s="277" t="s">
        <v>6775</v>
      </c>
      <c r="D630" s="288">
        <v>44673</v>
      </c>
      <c r="E630" s="279" t="s">
        <v>594</v>
      </c>
      <c r="F630" s="289">
        <v>44646</v>
      </c>
      <c r="G630" s="135" t="s">
        <v>5637</v>
      </c>
      <c r="H630" s="135" t="s">
        <v>4712</v>
      </c>
      <c r="I630" s="281" t="s">
        <v>17</v>
      </c>
      <c r="J630" s="281" t="s">
        <v>45</v>
      </c>
      <c r="K630" s="281" t="s">
        <v>9009</v>
      </c>
      <c r="L630" s="135" t="s">
        <v>20</v>
      </c>
      <c r="M630" s="5" t="s">
        <v>5638</v>
      </c>
      <c r="N630" s="282">
        <v>44685</v>
      </c>
      <c r="O630" s="283">
        <v>44680</v>
      </c>
      <c r="P630" s="283">
        <v>44678</v>
      </c>
      <c r="Q630" s="284">
        <v>44680</v>
      </c>
      <c r="R630" s="285" t="s">
        <v>4495</v>
      </c>
      <c r="S630" s="280" t="s">
        <v>1253</v>
      </c>
      <c r="T630" s="286" t="s">
        <v>623</v>
      </c>
      <c r="U630" s="287" t="s">
        <v>3899</v>
      </c>
      <c r="V630" s="135" t="s">
        <v>2821</v>
      </c>
      <c r="W630" s="302" t="s">
        <v>5641</v>
      </c>
    </row>
    <row r="631" spans="1:23" s="272" customFormat="1" ht="14.5" customHeight="1" x14ac:dyDescent="0.3">
      <c r="A631" s="295" t="s">
        <v>3627</v>
      </c>
      <c r="B631" s="135">
        <v>5006096</v>
      </c>
      <c r="C631" s="290" t="s">
        <v>6776</v>
      </c>
      <c r="D631" s="288">
        <v>44648</v>
      </c>
      <c r="E631" s="279" t="s">
        <v>594</v>
      </c>
      <c r="F631" s="289">
        <v>44646</v>
      </c>
      <c r="G631" s="135" t="s">
        <v>4311</v>
      </c>
      <c r="H631" s="135" t="s">
        <v>686</v>
      </c>
      <c r="I631" s="281" t="s">
        <v>8862</v>
      </c>
      <c r="J631" s="281" t="s">
        <v>2943</v>
      </c>
      <c r="K631" s="281" t="s">
        <v>9012</v>
      </c>
      <c r="L631" s="135" t="s">
        <v>40</v>
      </c>
      <c r="M631" s="5" t="s">
        <v>5642</v>
      </c>
      <c r="N631" s="282">
        <v>44653</v>
      </c>
      <c r="O631" s="283">
        <v>44651</v>
      </c>
      <c r="P631" s="283">
        <v>44650</v>
      </c>
      <c r="Q631" s="284">
        <v>44651</v>
      </c>
      <c r="R631" s="285" t="s">
        <v>6447</v>
      </c>
      <c r="S631" s="284"/>
      <c r="T631" s="286" t="s">
        <v>623</v>
      </c>
      <c r="U631" s="287" t="s">
        <v>3899</v>
      </c>
      <c r="V631" s="135" t="s">
        <v>5568</v>
      </c>
      <c r="W631" s="302" t="s">
        <v>5656</v>
      </c>
    </row>
    <row r="632" spans="1:23" s="272" customFormat="1" ht="14.5" customHeight="1" x14ac:dyDescent="0.3">
      <c r="A632" s="295" t="s">
        <v>5</v>
      </c>
      <c r="B632" s="124" t="s">
        <v>319</v>
      </c>
      <c r="C632" s="277"/>
      <c r="D632" s="288"/>
      <c r="E632" s="279"/>
      <c r="F632" s="289">
        <v>44646</v>
      </c>
      <c r="G632" s="135" t="s">
        <v>5643</v>
      </c>
      <c r="H632" s="135" t="s">
        <v>50</v>
      </c>
      <c r="I632" s="281" t="s">
        <v>17</v>
      </c>
      <c r="J632" s="281" t="s">
        <v>626</v>
      </c>
      <c r="K632" s="281" t="s">
        <v>9003</v>
      </c>
      <c r="L632" s="135" t="s">
        <v>20</v>
      </c>
      <c r="M632" s="5" t="s">
        <v>5644</v>
      </c>
      <c r="N632" s="282"/>
      <c r="O632" s="283"/>
      <c r="P632" s="283"/>
      <c r="Q632" s="284"/>
      <c r="R632" s="285" t="s">
        <v>4687</v>
      </c>
      <c r="S632" s="284"/>
      <c r="T632" s="286" t="s">
        <v>605</v>
      </c>
      <c r="U632" s="287" t="s">
        <v>3899</v>
      </c>
      <c r="V632" s="135"/>
      <c r="W632" s="302" t="s">
        <v>5657</v>
      </c>
    </row>
    <row r="633" spans="1:23" s="272" customFormat="1" ht="14.5" customHeight="1" x14ac:dyDescent="0.3">
      <c r="A633" s="295" t="s">
        <v>3627</v>
      </c>
      <c r="B633" s="135">
        <v>5016659</v>
      </c>
      <c r="C633" s="290" t="s">
        <v>6777</v>
      </c>
      <c r="D633" s="288">
        <v>44648</v>
      </c>
      <c r="E633" s="279" t="s">
        <v>594</v>
      </c>
      <c r="F633" s="289">
        <v>44647</v>
      </c>
      <c r="G633" s="135" t="s">
        <v>5645</v>
      </c>
      <c r="H633" s="135" t="s">
        <v>4126</v>
      </c>
      <c r="I633" s="281" t="s">
        <v>8538</v>
      </c>
      <c r="J633" s="281" t="s">
        <v>18</v>
      </c>
      <c r="K633" s="281" t="s">
        <v>9005</v>
      </c>
      <c r="L633" s="135" t="s">
        <v>11</v>
      </c>
      <c r="M633" s="5" t="s">
        <v>5646</v>
      </c>
      <c r="N633" s="282">
        <v>44653</v>
      </c>
      <c r="O633" s="283">
        <v>44652</v>
      </c>
      <c r="P633" s="283">
        <v>44651</v>
      </c>
      <c r="Q633" s="284">
        <v>44651</v>
      </c>
      <c r="R633" s="285" t="s">
        <v>4685</v>
      </c>
      <c r="S633" s="284"/>
      <c r="T633" s="286" t="s">
        <v>605</v>
      </c>
      <c r="U633" s="287" t="s">
        <v>3899</v>
      </c>
      <c r="V633" s="135" t="s">
        <v>5568</v>
      </c>
      <c r="W633" s="302" t="s">
        <v>5658</v>
      </c>
    </row>
    <row r="634" spans="1:23" s="272" customFormat="1" ht="14.5" customHeight="1" x14ac:dyDescent="0.3">
      <c r="A634" s="295" t="s">
        <v>1581</v>
      </c>
      <c r="B634" s="276" t="s">
        <v>630</v>
      </c>
      <c r="C634" s="277" t="s">
        <v>630</v>
      </c>
      <c r="D634" s="288">
        <v>44737</v>
      </c>
      <c r="E634" s="279" t="s">
        <v>630</v>
      </c>
      <c r="F634" s="289">
        <v>44647</v>
      </c>
      <c r="G634" s="135" t="s">
        <v>6053</v>
      </c>
      <c r="H634" s="135" t="s">
        <v>4150</v>
      </c>
      <c r="I634" s="281" t="s">
        <v>17</v>
      </c>
      <c r="J634" s="281" t="s">
        <v>18</v>
      </c>
      <c r="K634" s="281" t="s">
        <v>9005</v>
      </c>
      <c r="L634" s="135" t="s">
        <v>20</v>
      </c>
      <c r="M634" s="5" t="s">
        <v>5647</v>
      </c>
      <c r="N634" s="282" t="s">
        <v>1253</v>
      </c>
      <c r="O634" s="283" t="s">
        <v>1253</v>
      </c>
      <c r="P634" s="283" t="s">
        <v>1253</v>
      </c>
      <c r="Q634" s="284" t="s">
        <v>1253</v>
      </c>
      <c r="R634" s="285" t="s">
        <v>4686</v>
      </c>
      <c r="S634" s="280" t="s">
        <v>1253</v>
      </c>
      <c r="T634" s="286" t="s">
        <v>609</v>
      </c>
      <c r="U634" s="287" t="s">
        <v>3899</v>
      </c>
      <c r="V634" s="135"/>
      <c r="W634" s="276" t="s">
        <v>630</v>
      </c>
    </row>
    <row r="635" spans="1:23" s="272" customFormat="1" ht="14.5" customHeight="1" x14ac:dyDescent="0.3">
      <c r="A635" s="295" t="s">
        <v>3627</v>
      </c>
      <c r="B635" s="135">
        <v>5025046</v>
      </c>
      <c r="C635" s="290" t="s">
        <v>6778</v>
      </c>
      <c r="D635" s="288">
        <v>44651</v>
      </c>
      <c r="E635" s="279" t="s">
        <v>594</v>
      </c>
      <c r="F635" s="289">
        <v>44647</v>
      </c>
      <c r="G635" s="135" t="s">
        <v>5648</v>
      </c>
      <c r="H635" s="135" t="s">
        <v>725</v>
      </c>
      <c r="I635" s="281" t="s">
        <v>2454</v>
      </c>
      <c r="J635" s="281" t="s">
        <v>160</v>
      </c>
      <c r="K635" s="281" t="s">
        <v>9010</v>
      </c>
      <c r="L635" s="135" t="s">
        <v>20</v>
      </c>
      <c r="M635" s="5" t="s">
        <v>5649</v>
      </c>
      <c r="N635" s="284">
        <v>44675</v>
      </c>
      <c r="O635" s="284">
        <v>44653</v>
      </c>
      <c r="P635" s="284">
        <v>44651</v>
      </c>
      <c r="Q635" s="284">
        <v>44651</v>
      </c>
      <c r="R635" s="285" t="s">
        <v>4493</v>
      </c>
      <c r="S635" s="284"/>
      <c r="T635" s="286" t="s">
        <v>609</v>
      </c>
      <c r="U635" s="287" t="s">
        <v>3899</v>
      </c>
      <c r="V635" s="135" t="s">
        <v>5568</v>
      </c>
      <c r="W635" s="135" t="s">
        <v>5659</v>
      </c>
    </row>
    <row r="636" spans="1:23" s="272" customFormat="1" ht="14.5" customHeight="1" x14ac:dyDescent="0.3">
      <c r="A636" s="295" t="s">
        <v>3627</v>
      </c>
      <c r="B636" s="135">
        <v>5025047</v>
      </c>
      <c r="C636" s="290" t="s">
        <v>6779</v>
      </c>
      <c r="D636" s="288">
        <v>44651</v>
      </c>
      <c r="E636" s="279" t="s">
        <v>594</v>
      </c>
      <c r="F636" s="289">
        <v>44647</v>
      </c>
      <c r="G636" s="135" t="s">
        <v>5650</v>
      </c>
      <c r="H636" s="135" t="s">
        <v>725</v>
      </c>
      <c r="I636" s="281" t="s">
        <v>2454</v>
      </c>
      <c r="J636" s="281" t="s">
        <v>160</v>
      </c>
      <c r="K636" s="281" t="s">
        <v>9010</v>
      </c>
      <c r="L636" s="135" t="s">
        <v>20</v>
      </c>
      <c r="M636" s="5" t="s">
        <v>5651</v>
      </c>
      <c r="N636" s="284">
        <v>44675</v>
      </c>
      <c r="O636" s="284">
        <v>44653</v>
      </c>
      <c r="P636" s="284">
        <v>44651</v>
      </c>
      <c r="Q636" s="284">
        <v>44651</v>
      </c>
      <c r="R636" s="285" t="s">
        <v>4493</v>
      </c>
      <c r="S636" s="284"/>
      <c r="T636" s="286" t="s">
        <v>609</v>
      </c>
      <c r="U636" s="287" t="s">
        <v>3899</v>
      </c>
      <c r="V636" s="135" t="s">
        <v>5568</v>
      </c>
      <c r="W636" s="135" t="s">
        <v>5660</v>
      </c>
    </row>
    <row r="637" spans="1:23" s="272" customFormat="1" ht="14.5" customHeight="1" x14ac:dyDescent="0.3">
      <c r="A637" s="295" t="s">
        <v>3627</v>
      </c>
      <c r="B637" s="135">
        <v>5064429</v>
      </c>
      <c r="C637" s="290" t="s">
        <v>6780</v>
      </c>
      <c r="D637" s="288">
        <v>44679</v>
      </c>
      <c r="E637" s="279" t="s">
        <v>594</v>
      </c>
      <c r="F637" s="289">
        <v>44648</v>
      </c>
      <c r="G637" s="135" t="s">
        <v>5652</v>
      </c>
      <c r="H637" s="135" t="s">
        <v>3567</v>
      </c>
      <c r="I637" s="281" t="s">
        <v>685</v>
      </c>
      <c r="J637" s="281" t="s">
        <v>626</v>
      </c>
      <c r="K637" s="281" t="s">
        <v>9003</v>
      </c>
      <c r="L637" s="194" t="s">
        <v>52</v>
      </c>
      <c r="M637" s="5" t="s">
        <v>5653</v>
      </c>
      <c r="N637" s="284">
        <v>44688</v>
      </c>
      <c r="O637" s="283">
        <v>44682</v>
      </c>
      <c r="P637" s="284">
        <v>44679</v>
      </c>
      <c r="Q637" s="284">
        <v>44681</v>
      </c>
      <c r="R637" s="285" t="s">
        <v>6464</v>
      </c>
      <c r="S637" s="284"/>
      <c r="T637" s="286" t="s">
        <v>623</v>
      </c>
      <c r="U637" s="287" t="s">
        <v>3899</v>
      </c>
      <c r="V637" s="135" t="s">
        <v>2821</v>
      </c>
      <c r="W637" s="135" t="s">
        <v>5661</v>
      </c>
    </row>
    <row r="638" spans="1:23" s="272" customFormat="1" ht="14.5" customHeight="1" x14ac:dyDescent="0.3">
      <c r="A638" s="295" t="s">
        <v>3627</v>
      </c>
      <c r="B638" s="135">
        <v>5008828</v>
      </c>
      <c r="C638" s="290" t="s">
        <v>6781</v>
      </c>
      <c r="D638" s="288">
        <v>44648</v>
      </c>
      <c r="E638" s="279" t="s">
        <v>594</v>
      </c>
      <c r="F638" s="289">
        <v>44648</v>
      </c>
      <c r="G638" s="135" t="s">
        <v>4501</v>
      </c>
      <c r="H638" s="135" t="s">
        <v>37</v>
      </c>
      <c r="I638" s="281" t="s">
        <v>685</v>
      </c>
      <c r="J638" s="281" t="s">
        <v>626</v>
      </c>
      <c r="K638" s="281" t="s">
        <v>9003</v>
      </c>
      <c r="L638" s="135" t="s">
        <v>20</v>
      </c>
      <c r="M638" s="5" t="s">
        <v>5655</v>
      </c>
      <c r="N638" s="284">
        <v>44658</v>
      </c>
      <c r="O638" s="284">
        <v>44652</v>
      </c>
      <c r="P638" s="284">
        <v>44655</v>
      </c>
      <c r="Q638" s="284">
        <v>44653</v>
      </c>
      <c r="R638" s="285" t="s">
        <v>4687</v>
      </c>
      <c r="S638" s="284"/>
      <c r="T638" s="286" t="s">
        <v>623</v>
      </c>
      <c r="U638" s="287" t="s">
        <v>3899</v>
      </c>
      <c r="V638" s="135" t="s">
        <v>5568</v>
      </c>
      <c r="W638" s="162" t="s">
        <v>5288</v>
      </c>
    </row>
    <row r="639" spans="1:23" s="272" customFormat="1" ht="14.5" customHeight="1" x14ac:dyDescent="0.3">
      <c r="A639" s="295" t="s">
        <v>3627</v>
      </c>
      <c r="B639" s="135">
        <v>5052059</v>
      </c>
      <c r="C639" s="290" t="s">
        <v>6782</v>
      </c>
      <c r="D639" s="288">
        <v>44663</v>
      </c>
      <c r="E639" s="279" t="s">
        <v>594</v>
      </c>
      <c r="F639" s="289">
        <v>44648</v>
      </c>
      <c r="G639" s="135" t="s">
        <v>5668</v>
      </c>
      <c r="H639" s="135" t="s">
        <v>102</v>
      </c>
      <c r="I639" s="281" t="s">
        <v>685</v>
      </c>
      <c r="J639" s="281" t="s">
        <v>18</v>
      </c>
      <c r="K639" s="281" t="s">
        <v>9005</v>
      </c>
      <c r="L639" s="135" t="s">
        <v>11</v>
      </c>
      <c r="M639" s="5" t="s">
        <v>5669</v>
      </c>
      <c r="N639" s="284">
        <v>44675</v>
      </c>
      <c r="O639" s="284">
        <v>44669</v>
      </c>
      <c r="P639" s="284">
        <v>44669</v>
      </c>
      <c r="Q639" s="284">
        <v>44670</v>
      </c>
      <c r="R639" s="285" t="s">
        <v>4686</v>
      </c>
      <c r="S639" s="284"/>
      <c r="T639" s="286" t="s">
        <v>623</v>
      </c>
      <c r="U639" s="287" t="s">
        <v>3899</v>
      </c>
      <c r="V639" s="135" t="s">
        <v>5568</v>
      </c>
      <c r="W639" s="312" t="s">
        <v>5670</v>
      </c>
    </row>
    <row r="640" spans="1:23" s="272" customFormat="1" ht="14.5" customHeight="1" x14ac:dyDescent="0.3">
      <c r="A640" s="295" t="s">
        <v>3627</v>
      </c>
      <c r="B640" s="124">
        <v>5014005</v>
      </c>
      <c r="C640" s="290" t="s">
        <v>6783</v>
      </c>
      <c r="D640" s="288">
        <v>44666</v>
      </c>
      <c r="E640" s="279" t="s">
        <v>594</v>
      </c>
      <c r="F640" s="289">
        <v>44648</v>
      </c>
      <c r="G640" s="135" t="s">
        <v>5663</v>
      </c>
      <c r="H640" s="135" t="s">
        <v>82</v>
      </c>
      <c r="I640" s="281" t="s">
        <v>4644</v>
      </c>
      <c r="J640" s="281" t="s">
        <v>626</v>
      </c>
      <c r="K640" s="281" t="s">
        <v>9003</v>
      </c>
      <c r="L640" s="135" t="s">
        <v>52</v>
      </c>
      <c r="M640" s="5" t="s">
        <v>5664</v>
      </c>
      <c r="N640" s="284">
        <v>44671</v>
      </c>
      <c r="O640" s="284">
        <v>44667</v>
      </c>
      <c r="P640" s="284">
        <v>44667</v>
      </c>
      <c r="Q640" s="284">
        <v>44669</v>
      </c>
      <c r="R640" s="285" t="s">
        <v>4687</v>
      </c>
      <c r="S640" s="284"/>
      <c r="T640" s="286" t="s">
        <v>605</v>
      </c>
      <c r="U640" s="287" t="s">
        <v>3899</v>
      </c>
      <c r="V640" s="135" t="s">
        <v>5568</v>
      </c>
      <c r="W640" s="135" t="s">
        <v>5671</v>
      </c>
    </row>
    <row r="641" spans="1:23" s="272" customFormat="1" ht="14.5" customHeight="1" x14ac:dyDescent="0.3">
      <c r="A641" s="295" t="s">
        <v>3627</v>
      </c>
      <c r="B641" s="135">
        <v>5079763</v>
      </c>
      <c r="C641" s="290" t="s">
        <v>6784</v>
      </c>
      <c r="D641" s="288">
        <v>44695</v>
      </c>
      <c r="E641" s="279" t="s">
        <v>594</v>
      </c>
      <c r="F641" s="289">
        <v>44648</v>
      </c>
      <c r="G641" s="135" t="s">
        <v>5665</v>
      </c>
      <c r="H641" s="135" t="s">
        <v>16</v>
      </c>
      <c r="I641" s="281" t="s">
        <v>7086</v>
      </c>
      <c r="J641" s="281" t="s">
        <v>626</v>
      </c>
      <c r="K641" s="281" t="s">
        <v>9003</v>
      </c>
      <c r="L641" s="135" t="s">
        <v>52</v>
      </c>
      <c r="M641" s="5" t="s">
        <v>5666</v>
      </c>
      <c r="N641" s="284">
        <v>44708</v>
      </c>
      <c r="O641" s="283">
        <v>44697</v>
      </c>
      <c r="P641" s="283">
        <v>44698</v>
      </c>
      <c r="Q641" s="284">
        <v>44697</v>
      </c>
      <c r="R641" s="285" t="s">
        <v>6464</v>
      </c>
      <c r="S641" s="284"/>
      <c r="T641" s="286" t="s">
        <v>623</v>
      </c>
      <c r="U641" s="287" t="s">
        <v>3899</v>
      </c>
      <c r="V641" s="135" t="s">
        <v>2821</v>
      </c>
      <c r="W641" s="135" t="s">
        <v>5672</v>
      </c>
    </row>
    <row r="642" spans="1:23" s="272" customFormat="1" ht="14.5" customHeight="1" x14ac:dyDescent="0.3">
      <c r="A642" s="295" t="s">
        <v>3627</v>
      </c>
      <c r="B642" s="124">
        <v>5026253</v>
      </c>
      <c r="C642" s="290" t="s">
        <v>6785</v>
      </c>
      <c r="D642" s="288">
        <v>44650</v>
      </c>
      <c r="E642" s="279" t="s">
        <v>594</v>
      </c>
      <c r="F642" s="289">
        <v>44649</v>
      </c>
      <c r="G642" s="135" t="s">
        <v>5675</v>
      </c>
      <c r="H642" s="135" t="s">
        <v>3708</v>
      </c>
      <c r="I642" s="281" t="s">
        <v>2454</v>
      </c>
      <c r="J642" s="281" t="s">
        <v>38</v>
      </c>
      <c r="K642" s="281" t="s">
        <v>9001</v>
      </c>
      <c r="L642" s="135" t="s">
        <v>20</v>
      </c>
      <c r="M642" s="5" t="s">
        <v>5676</v>
      </c>
      <c r="N642" s="284">
        <v>44658</v>
      </c>
      <c r="O642" s="284">
        <v>44651</v>
      </c>
      <c r="P642" s="284">
        <v>44650</v>
      </c>
      <c r="Q642" s="284">
        <v>44651</v>
      </c>
      <c r="R642" s="285" t="s">
        <v>4489</v>
      </c>
      <c r="S642" s="284"/>
      <c r="T642" s="286" t="s">
        <v>623</v>
      </c>
      <c r="U642" s="287" t="s">
        <v>3899</v>
      </c>
      <c r="V642" s="135" t="s">
        <v>5568</v>
      </c>
      <c r="W642" s="135" t="s">
        <v>5678</v>
      </c>
    </row>
    <row r="643" spans="1:23" s="272" customFormat="1" ht="14.5" customHeight="1" x14ac:dyDescent="0.3">
      <c r="A643" s="295" t="s">
        <v>3627</v>
      </c>
      <c r="B643" s="135">
        <v>5028665</v>
      </c>
      <c r="C643" s="290" t="s">
        <v>6786</v>
      </c>
      <c r="D643" s="288">
        <v>44655</v>
      </c>
      <c r="E643" s="279" t="s">
        <v>594</v>
      </c>
      <c r="F643" s="289">
        <v>44649</v>
      </c>
      <c r="G643" s="135" t="s">
        <v>5677</v>
      </c>
      <c r="H643" s="135" t="s">
        <v>137</v>
      </c>
      <c r="I643" s="281" t="s">
        <v>17</v>
      </c>
      <c r="J643" s="281" t="s">
        <v>2943</v>
      </c>
      <c r="K643" s="281" t="s">
        <v>9012</v>
      </c>
      <c r="L643" s="135" t="s">
        <v>11</v>
      </c>
      <c r="M643" s="5" t="s">
        <v>4474</v>
      </c>
      <c r="N643" s="284">
        <v>44661</v>
      </c>
      <c r="O643" s="284">
        <v>44659</v>
      </c>
      <c r="P643" s="284">
        <v>44660</v>
      </c>
      <c r="Q643" s="284">
        <v>44659</v>
      </c>
      <c r="R643" s="285" t="s">
        <v>6447</v>
      </c>
      <c r="S643" s="284"/>
      <c r="T643" s="286" t="s">
        <v>605</v>
      </c>
      <c r="U643" s="287" t="s">
        <v>3899</v>
      </c>
      <c r="V643" s="135" t="s">
        <v>5568</v>
      </c>
      <c r="W643" s="135" t="s">
        <v>5679</v>
      </c>
    </row>
    <row r="644" spans="1:23" s="272" customFormat="1" ht="14.5" customHeight="1" x14ac:dyDescent="0.3">
      <c r="A644" s="295" t="s">
        <v>1581</v>
      </c>
      <c r="B644" s="276" t="s">
        <v>630</v>
      </c>
      <c r="C644" s="277" t="s">
        <v>630</v>
      </c>
      <c r="D644" s="288">
        <v>44721</v>
      </c>
      <c r="E644" s="279" t="s">
        <v>630</v>
      </c>
      <c r="F644" s="289">
        <v>44650</v>
      </c>
      <c r="G644" s="135" t="s">
        <v>5681</v>
      </c>
      <c r="H644" s="135" t="s">
        <v>725</v>
      </c>
      <c r="I644" s="281" t="s">
        <v>2454</v>
      </c>
      <c r="J644" s="281" t="s">
        <v>160</v>
      </c>
      <c r="K644" s="281" t="s">
        <v>9010</v>
      </c>
      <c r="L644" s="135" t="s">
        <v>20</v>
      </c>
      <c r="M644" s="5" t="s">
        <v>5682</v>
      </c>
      <c r="N644" s="282" t="s">
        <v>1253</v>
      </c>
      <c r="O644" s="283" t="s">
        <v>1253</v>
      </c>
      <c r="P644" s="283" t="s">
        <v>1253</v>
      </c>
      <c r="Q644" s="284" t="s">
        <v>1253</v>
      </c>
      <c r="R644" s="285" t="s">
        <v>4493</v>
      </c>
      <c r="S644" s="280" t="s">
        <v>1253</v>
      </c>
      <c r="T644" s="286" t="s">
        <v>609</v>
      </c>
      <c r="U644" s="287" t="s">
        <v>3899</v>
      </c>
      <c r="V644" s="135"/>
      <c r="W644" s="276" t="s">
        <v>630</v>
      </c>
    </row>
    <row r="645" spans="1:23" s="272" customFormat="1" ht="14.5" customHeight="1" x14ac:dyDescent="0.3">
      <c r="A645" s="295" t="s">
        <v>3627</v>
      </c>
      <c r="B645" s="135">
        <v>4957305</v>
      </c>
      <c r="C645" s="290" t="s">
        <v>6787</v>
      </c>
      <c r="D645" s="288">
        <v>44651</v>
      </c>
      <c r="E645" s="279" t="s">
        <v>594</v>
      </c>
      <c r="F645" s="289">
        <v>44650</v>
      </c>
      <c r="G645" s="135" t="s">
        <v>5683</v>
      </c>
      <c r="H645" s="135" t="s">
        <v>175</v>
      </c>
      <c r="I645" s="281" t="s">
        <v>8863</v>
      </c>
      <c r="J645" s="281" t="s">
        <v>2943</v>
      </c>
      <c r="K645" s="281" t="s">
        <v>9012</v>
      </c>
      <c r="L645" s="135" t="s">
        <v>20</v>
      </c>
      <c r="M645" s="5" t="s">
        <v>5684</v>
      </c>
      <c r="N645" s="284">
        <v>44659</v>
      </c>
      <c r="O645" s="284">
        <v>44651</v>
      </c>
      <c r="P645" s="284">
        <v>44651</v>
      </c>
      <c r="Q645" s="284" t="s">
        <v>1685</v>
      </c>
      <c r="R645" s="285" t="s">
        <v>6447</v>
      </c>
      <c r="S645" s="284"/>
      <c r="T645" s="286" t="s">
        <v>609</v>
      </c>
      <c r="U645" s="287" t="s">
        <v>3899</v>
      </c>
      <c r="V645" s="135" t="s">
        <v>5568</v>
      </c>
      <c r="W645" s="135" t="s">
        <v>5689</v>
      </c>
    </row>
    <row r="646" spans="1:23" s="272" customFormat="1" ht="14.5" customHeight="1" x14ac:dyDescent="0.3">
      <c r="A646" s="295" t="s">
        <v>3627</v>
      </c>
      <c r="B646" s="135">
        <v>5006095</v>
      </c>
      <c r="C646" s="290" t="s">
        <v>6788</v>
      </c>
      <c r="D646" s="288">
        <v>44651</v>
      </c>
      <c r="E646" s="279" t="s">
        <v>594</v>
      </c>
      <c r="F646" s="289">
        <v>44650</v>
      </c>
      <c r="G646" s="135" t="s">
        <v>5685</v>
      </c>
      <c r="H646" s="135" t="s">
        <v>137</v>
      </c>
      <c r="I646" s="281" t="s">
        <v>17</v>
      </c>
      <c r="J646" s="281" t="s">
        <v>2943</v>
      </c>
      <c r="K646" s="281" t="s">
        <v>9012</v>
      </c>
      <c r="L646" s="135" t="s">
        <v>20</v>
      </c>
      <c r="M646" s="5" t="s">
        <v>5686</v>
      </c>
      <c r="N646" s="284">
        <v>44661</v>
      </c>
      <c r="O646" s="284">
        <v>44659</v>
      </c>
      <c r="P646" s="284">
        <v>44660</v>
      </c>
      <c r="Q646" s="284" t="s">
        <v>1685</v>
      </c>
      <c r="R646" s="285" t="s">
        <v>6447</v>
      </c>
      <c r="S646" s="284"/>
      <c r="T646" s="286" t="s">
        <v>1648</v>
      </c>
      <c r="U646" s="287" t="s">
        <v>3899</v>
      </c>
      <c r="V646" s="135" t="s">
        <v>5568</v>
      </c>
      <c r="W646" s="135" t="s">
        <v>5690</v>
      </c>
    </row>
    <row r="647" spans="1:23" s="272" customFormat="1" ht="14.5" customHeight="1" x14ac:dyDescent="0.3">
      <c r="A647" s="295" t="s">
        <v>3627</v>
      </c>
      <c r="B647" s="135">
        <v>5109837</v>
      </c>
      <c r="C647" s="290" t="s">
        <v>6789</v>
      </c>
      <c r="D647" s="288">
        <v>44701</v>
      </c>
      <c r="E647" s="279" t="s">
        <v>594</v>
      </c>
      <c r="F647" s="289">
        <v>44650</v>
      </c>
      <c r="G647" s="135" t="s">
        <v>5687</v>
      </c>
      <c r="H647" s="135" t="s">
        <v>137</v>
      </c>
      <c r="I647" s="281" t="s">
        <v>17</v>
      </c>
      <c r="J647" s="281" t="s">
        <v>632</v>
      </c>
      <c r="K647" s="281" t="s">
        <v>9006</v>
      </c>
      <c r="L647" s="135" t="s">
        <v>11</v>
      </c>
      <c r="M647" s="5" t="s">
        <v>5688</v>
      </c>
      <c r="N647" s="284">
        <v>44713</v>
      </c>
      <c r="O647" s="283">
        <v>44712</v>
      </c>
      <c r="P647" s="283">
        <v>44708</v>
      </c>
      <c r="Q647" s="284">
        <v>44712</v>
      </c>
      <c r="R647" s="285" t="s">
        <v>4487</v>
      </c>
      <c r="S647" s="284"/>
      <c r="T647" s="286" t="s">
        <v>1648</v>
      </c>
      <c r="U647" s="287" t="s">
        <v>3899</v>
      </c>
      <c r="V647" s="135" t="s">
        <v>3901</v>
      </c>
      <c r="W647" s="162" t="s">
        <v>5691</v>
      </c>
    </row>
    <row r="648" spans="1:23" s="272" customFormat="1" ht="14.5" customHeight="1" x14ac:dyDescent="0.3">
      <c r="A648" s="295" t="s">
        <v>1581</v>
      </c>
      <c r="B648" s="276" t="s">
        <v>630</v>
      </c>
      <c r="C648" s="277" t="s">
        <v>630</v>
      </c>
      <c r="D648" s="288">
        <v>44662</v>
      </c>
      <c r="E648" s="279" t="s">
        <v>630</v>
      </c>
      <c r="F648" s="289">
        <v>44652</v>
      </c>
      <c r="G648" s="135" t="s">
        <v>5843</v>
      </c>
      <c r="H648" s="135" t="s">
        <v>3567</v>
      </c>
      <c r="I648" s="281" t="s">
        <v>685</v>
      </c>
      <c r="J648" s="281" t="s">
        <v>645</v>
      </c>
      <c r="K648" s="281" t="s">
        <v>9002</v>
      </c>
      <c r="L648" s="135" t="s">
        <v>27</v>
      </c>
      <c r="M648" s="5" t="s">
        <v>5692</v>
      </c>
      <c r="N648" s="282" t="s">
        <v>1253</v>
      </c>
      <c r="O648" s="283" t="s">
        <v>1253</v>
      </c>
      <c r="P648" s="283" t="s">
        <v>1253</v>
      </c>
      <c r="Q648" s="284" t="s">
        <v>1253</v>
      </c>
      <c r="R648" s="285" t="s">
        <v>4490</v>
      </c>
      <c r="S648" s="280" t="s">
        <v>1253</v>
      </c>
      <c r="T648" s="286" t="s">
        <v>605</v>
      </c>
      <c r="U648" s="291" t="s">
        <v>3900</v>
      </c>
      <c r="V648" s="135"/>
      <c r="W648" s="276" t="s">
        <v>630</v>
      </c>
    </row>
    <row r="649" spans="1:23" s="272" customFormat="1" ht="14.5" customHeight="1" x14ac:dyDescent="0.3">
      <c r="A649" s="295" t="s">
        <v>1581</v>
      </c>
      <c r="B649" s="276" t="s">
        <v>630</v>
      </c>
      <c r="C649" s="277" t="s">
        <v>630</v>
      </c>
      <c r="D649" s="288">
        <v>44660</v>
      </c>
      <c r="E649" s="279" t="s">
        <v>630</v>
      </c>
      <c r="F649" s="289">
        <v>44653</v>
      </c>
      <c r="G649" s="135" t="s">
        <v>5693</v>
      </c>
      <c r="H649" s="135" t="s">
        <v>175</v>
      </c>
      <c r="I649" s="281" t="s">
        <v>8863</v>
      </c>
      <c r="J649" s="281" t="s">
        <v>2943</v>
      </c>
      <c r="K649" s="281" t="s">
        <v>9012</v>
      </c>
      <c r="L649" s="135" t="s">
        <v>20</v>
      </c>
      <c r="M649" s="5" t="s">
        <v>5694</v>
      </c>
      <c r="N649" s="282" t="s">
        <v>1253</v>
      </c>
      <c r="O649" s="283" t="s">
        <v>1253</v>
      </c>
      <c r="P649" s="283" t="s">
        <v>1253</v>
      </c>
      <c r="Q649" s="284" t="s">
        <v>1253</v>
      </c>
      <c r="R649" s="285" t="s">
        <v>6447</v>
      </c>
      <c r="S649" s="280" t="s">
        <v>1253</v>
      </c>
      <c r="T649" s="286" t="s">
        <v>605</v>
      </c>
      <c r="U649" s="291" t="s">
        <v>3900</v>
      </c>
      <c r="V649" s="135"/>
      <c r="W649" s="276" t="s">
        <v>630</v>
      </c>
    </row>
    <row r="650" spans="1:23" s="272" customFormat="1" ht="14.5" customHeight="1" x14ac:dyDescent="0.3">
      <c r="A650" s="295" t="s">
        <v>3627</v>
      </c>
      <c r="B650" s="292">
        <v>5122500</v>
      </c>
      <c r="C650" s="277" t="s">
        <v>6975</v>
      </c>
      <c r="D650" s="288">
        <v>44723</v>
      </c>
      <c r="E650" s="279" t="s">
        <v>594</v>
      </c>
      <c r="F650" s="289">
        <v>44653</v>
      </c>
      <c r="G650" s="135" t="s">
        <v>5695</v>
      </c>
      <c r="H650" s="135" t="s">
        <v>16</v>
      </c>
      <c r="I650" s="281" t="s">
        <v>7086</v>
      </c>
      <c r="J650" s="281" t="s">
        <v>645</v>
      </c>
      <c r="K650" s="281" t="s">
        <v>9002</v>
      </c>
      <c r="L650" s="135" t="s">
        <v>20</v>
      </c>
      <c r="M650" s="5" t="s">
        <v>5696</v>
      </c>
      <c r="N650" s="282">
        <v>44748</v>
      </c>
      <c r="O650" s="283">
        <v>44726</v>
      </c>
      <c r="P650" s="283">
        <v>44723</v>
      </c>
      <c r="Q650" s="284">
        <v>44726</v>
      </c>
      <c r="R650" s="285" t="s">
        <v>4490</v>
      </c>
      <c r="S650" s="284"/>
      <c r="T650" s="286" t="s">
        <v>623</v>
      </c>
      <c r="U650" s="291" t="s">
        <v>3900</v>
      </c>
      <c r="V650" s="135" t="s">
        <v>5599</v>
      </c>
      <c r="W650" s="302" t="s">
        <v>5728</v>
      </c>
    </row>
    <row r="651" spans="1:23" s="272" customFormat="1" ht="14.5" customHeight="1" x14ac:dyDescent="0.3">
      <c r="A651" s="295" t="s">
        <v>5</v>
      </c>
      <c r="B651" s="124" t="s">
        <v>319</v>
      </c>
      <c r="C651" s="277"/>
      <c r="D651" s="288"/>
      <c r="E651" s="279"/>
      <c r="F651" s="289">
        <v>44653</v>
      </c>
      <c r="G651" s="135" t="s">
        <v>5697</v>
      </c>
      <c r="H651" s="135" t="s">
        <v>232</v>
      </c>
      <c r="I651" s="281" t="s">
        <v>8863</v>
      </c>
      <c r="J651" s="281" t="s">
        <v>645</v>
      </c>
      <c r="K651" s="281" t="s">
        <v>9002</v>
      </c>
      <c r="L651" s="135" t="s">
        <v>20</v>
      </c>
      <c r="M651" s="5" t="s">
        <v>5698</v>
      </c>
      <c r="N651" s="282"/>
      <c r="O651" s="283"/>
      <c r="P651" s="283"/>
      <c r="Q651" s="284"/>
      <c r="R651" s="285" t="s">
        <v>4490</v>
      </c>
      <c r="S651" s="284"/>
      <c r="T651" s="286" t="s">
        <v>623</v>
      </c>
      <c r="U651" s="291" t="s">
        <v>3900</v>
      </c>
      <c r="V651" s="135"/>
      <c r="W651" s="302" t="s">
        <v>5729</v>
      </c>
    </row>
    <row r="652" spans="1:23" s="272" customFormat="1" ht="14.5" customHeight="1" x14ac:dyDescent="0.3">
      <c r="A652" s="295" t="s">
        <v>5</v>
      </c>
      <c r="B652" s="124" t="s">
        <v>7892</v>
      </c>
      <c r="C652" s="277" t="s">
        <v>6071</v>
      </c>
      <c r="D652" s="288"/>
      <c r="E652" s="279"/>
      <c r="F652" s="289">
        <v>44653</v>
      </c>
      <c r="G652" s="135" t="s">
        <v>5699</v>
      </c>
      <c r="H652" s="135" t="s">
        <v>92</v>
      </c>
      <c r="I652" s="281" t="s">
        <v>2454</v>
      </c>
      <c r="J652" s="281" t="s">
        <v>626</v>
      </c>
      <c r="K652" s="281" t="s">
        <v>9003</v>
      </c>
      <c r="L652" s="135" t="s">
        <v>20</v>
      </c>
      <c r="M652" s="5" t="s">
        <v>5700</v>
      </c>
      <c r="N652" s="282"/>
      <c r="O652" s="283"/>
      <c r="P652" s="283"/>
      <c r="Q652" s="284"/>
      <c r="R652" s="285" t="s">
        <v>6464</v>
      </c>
      <c r="S652" s="284"/>
      <c r="T652" s="286" t="s">
        <v>623</v>
      </c>
      <c r="U652" s="291" t="s">
        <v>3900</v>
      </c>
      <c r="V652" s="135"/>
      <c r="W652" s="302" t="s">
        <v>5730</v>
      </c>
    </row>
    <row r="653" spans="1:23" s="272" customFormat="1" ht="14.5" customHeight="1" x14ac:dyDescent="0.3">
      <c r="A653" s="295" t="s">
        <v>3627</v>
      </c>
      <c r="B653" s="135">
        <v>5052012</v>
      </c>
      <c r="C653" s="290" t="s">
        <v>6790</v>
      </c>
      <c r="D653" s="288">
        <v>44663</v>
      </c>
      <c r="E653" s="279" t="s">
        <v>594</v>
      </c>
      <c r="F653" s="289">
        <v>44653</v>
      </c>
      <c r="G653" s="135" t="s">
        <v>5701</v>
      </c>
      <c r="H653" s="135" t="s">
        <v>16</v>
      </c>
      <c r="I653" s="281" t="s">
        <v>7086</v>
      </c>
      <c r="J653" s="281" t="s">
        <v>626</v>
      </c>
      <c r="K653" s="281" t="s">
        <v>9003</v>
      </c>
      <c r="L653" s="135" t="s">
        <v>52</v>
      </c>
      <c r="M653" s="5" t="s">
        <v>5702</v>
      </c>
      <c r="N653" s="284">
        <v>44685</v>
      </c>
      <c r="O653" s="284">
        <v>44672</v>
      </c>
      <c r="P653" s="284">
        <v>44671</v>
      </c>
      <c r="Q653" s="284">
        <v>44672</v>
      </c>
      <c r="R653" s="285" t="s">
        <v>4687</v>
      </c>
      <c r="S653" s="284"/>
      <c r="T653" s="286" t="s">
        <v>609</v>
      </c>
      <c r="U653" s="291" t="s">
        <v>3900</v>
      </c>
      <c r="V653" s="135" t="s">
        <v>2821</v>
      </c>
      <c r="W653" s="302" t="s">
        <v>5731</v>
      </c>
    </row>
    <row r="654" spans="1:23" s="272" customFormat="1" ht="14.5" customHeight="1" x14ac:dyDescent="0.3">
      <c r="A654" s="295" t="s">
        <v>3627</v>
      </c>
      <c r="B654" s="135">
        <v>5070469</v>
      </c>
      <c r="C654" s="290" t="s">
        <v>6791</v>
      </c>
      <c r="D654" s="288">
        <v>44678</v>
      </c>
      <c r="E654" s="279" t="s">
        <v>594</v>
      </c>
      <c r="F654" s="289">
        <v>44653</v>
      </c>
      <c r="G654" s="135" t="s">
        <v>5703</v>
      </c>
      <c r="H654" s="135" t="s">
        <v>175</v>
      </c>
      <c r="I654" s="281" t="s">
        <v>8863</v>
      </c>
      <c r="J654" s="281" t="s">
        <v>626</v>
      </c>
      <c r="K654" s="281" t="s">
        <v>9003</v>
      </c>
      <c r="L654" s="135" t="s">
        <v>52</v>
      </c>
      <c r="M654" s="5" t="s">
        <v>5704</v>
      </c>
      <c r="N654" s="284">
        <v>44687</v>
      </c>
      <c r="O654" s="283">
        <v>44685</v>
      </c>
      <c r="P654" s="283">
        <v>44685</v>
      </c>
      <c r="Q654" s="284">
        <v>44685</v>
      </c>
      <c r="R654" s="285" t="s">
        <v>4687</v>
      </c>
      <c r="S654" s="284"/>
      <c r="T654" s="286" t="s">
        <v>623</v>
      </c>
      <c r="U654" s="291" t="s">
        <v>3900</v>
      </c>
      <c r="V654" s="135" t="s">
        <v>2821</v>
      </c>
      <c r="W654" s="302" t="s">
        <v>5732</v>
      </c>
    </row>
    <row r="655" spans="1:23" s="272" customFormat="1" ht="14.5" customHeight="1" x14ac:dyDescent="0.3">
      <c r="A655" s="295" t="s">
        <v>3627</v>
      </c>
      <c r="B655" s="135">
        <v>5070484</v>
      </c>
      <c r="C655" s="290" t="s">
        <v>6792</v>
      </c>
      <c r="D655" s="288">
        <v>44673</v>
      </c>
      <c r="E655" s="279" t="s">
        <v>594</v>
      </c>
      <c r="F655" s="289">
        <v>44653</v>
      </c>
      <c r="G655" s="135" t="s">
        <v>5705</v>
      </c>
      <c r="H655" s="194" t="s">
        <v>4150</v>
      </c>
      <c r="I655" s="281" t="s">
        <v>17</v>
      </c>
      <c r="J655" s="281" t="s">
        <v>18</v>
      </c>
      <c r="K655" s="281" t="s">
        <v>9005</v>
      </c>
      <c r="L655" s="135" t="s">
        <v>20</v>
      </c>
      <c r="M655" s="5" t="s">
        <v>5706</v>
      </c>
      <c r="N655" s="284">
        <v>44685</v>
      </c>
      <c r="O655" s="284">
        <v>44680</v>
      </c>
      <c r="P655" s="284">
        <v>44680</v>
      </c>
      <c r="Q655" s="284" t="s">
        <v>1685</v>
      </c>
      <c r="R655" s="285" t="s">
        <v>4686</v>
      </c>
      <c r="S655" s="284"/>
      <c r="T655" s="286" t="s">
        <v>609</v>
      </c>
      <c r="U655" s="291" t="s">
        <v>3900</v>
      </c>
      <c r="V655" s="135" t="s">
        <v>2821</v>
      </c>
      <c r="W655" s="302" t="s">
        <v>5733</v>
      </c>
    </row>
    <row r="656" spans="1:23" s="272" customFormat="1" ht="14.5" customHeight="1" x14ac:dyDescent="0.3">
      <c r="A656" s="295" t="s">
        <v>3627</v>
      </c>
      <c r="B656" s="135">
        <v>5089281</v>
      </c>
      <c r="C656" s="277" t="s">
        <v>6793</v>
      </c>
      <c r="D656" s="288">
        <v>44711</v>
      </c>
      <c r="E656" s="279" t="s">
        <v>594</v>
      </c>
      <c r="F656" s="289">
        <v>44653</v>
      </c>
      <c r="G656" s="135" t="s">
        <v>5707</v>
      </c>
      <c r="H656" s="135" t="s">
        <v>50</v>
      </c>
      <c r="I656" s="281" t="s">
        <v>17</v>
      </c>
      <c r="J656" s="281" t="s">
        <v>18</v>
      </c>
      <c r="K656" s="281" t="s">
        <v>9005</v>
      </c>
      <c r="L656" s="135" t="s">
        <v>20</v>
      </c>
      <c r="M656" s="5" t="s">
        <v>5708</v>
      </c>
      <c r="N656" s="284">
        <v>44718</v>
      </c>
      <c r="O656" s="283">
        <v>44706</v>
      </c>
      <c r="P656" s="283">
        <v>44707</v>
      </c>
      <c r="Q656" s="284">
        <v>44707</v>
      </c>
      <c r="R656" s="285" t="s">
        <v>4686</v>
      </c>
      <c r="S656" s="284"/>
      <c r="T656" s="286" t="s">
        <v>609</v>
      </c>
      <c r="U656" s="291" t="s">
        <v>3900</v>
      </c>
      <c r="V656" s="135" t="s">
        <v>3901</v>
      </c>
      <c r="W656" s="302" t="s">
        <v>5734</v>
      </c>
    </row>
    <row r="657" spans="1:23" s="272" customFormat="1" ht="14.5" customHeight="1" x14ac:dyDescent="0.3">
      <c r="A657" s="295" t="s">
        <v>3627</v>
      </c>
      <c r="B657" s="292">
        <v>5060733</v>
      </c>
      <c r="C657" s="290" t="s">
        <v>6794</v>
      </c>
      <c r="D657" s="288">
        <v>44673</v>
      </c>
      <c r="E657" s="279" t="s">
        <v>594</v>
      </c>
      <c r="F657" s="289">
        <v>44653</v>
      </c>
      <c r="G657" s="135" t="s">
        <v>5709</v>
      </c>
      <c r="H657" s="135" t="s">
        <v>4126</v>
      </c>
      <c r="I657" s="281" t="s">
        <v>8538</v>
      </c>
      <c r="J657" s="281" t="s">
        <v>18</v>
      </c>
      <c r="K657" s="281" t="s">
        <v>9005</v>
      </c>
      <c r="L657" s="135" t="s">
        <v>20</v>
      </c>
      <c r="M657" s="5" t="s">
        <v>5710</v>
      </c>
      <c r="N657" s="284">
        <v>44685</v>
      </c>
      <c r="O657" s="284">
        <v>44678</v>
      </c>
      <c r="P657" s="284">
        <v>44676</v>
      </c>
      <c r="Q657" s="284">
        <v>44678</v>
      </c>
      <c r="R657" s="285" t="s">
        <v>4685</v>
      </c>
      <c r="S657" s="284"/>
      <c r="T657" s="286" t="s">
        <v>1648</v>
      </c>
      <c r="U657" s="291" t="s">
        <v>3900</v>
      </c>
      <c r="V657" s="135" t="s">
        <v>2821</v>
      </c>
      <c r="W657" s="302" t="s">
        <v>5735</v>
      </c>
    </row>
    <row r="658" spans="1:23" s="272" customFormat="1" ht="14.5" customHeight="1" x14ac:dyDescent="0.3">
      <c r="A658" s="295" t="s">
        <v>3627</v>
      </c>
      <c r="B658" s="292">
        <v>5064433</v>
      </c>
      <c r="C658" s="290" t="s">
        <v>6795</v>
      </c>
      <c r="D658" s="288">
        <v>44673</v>
      </c>
      <c r="E658" s="279" t="s">
        <v>594</v>
      </c>
      <c r="F658" s="289">
        <v>44653</v>
      </c>
      <c r="G658" s="135" t="s">
        <v>5711</v>
      </c>
      <c r="H658" s="135" t="s">
        <v>92</v>
      </c>
      <c r="I658" s="281" t="s">
        <v>2454</v>
      </c>
      <c r="J658" s="281" t="s">
        <v>18</v>
      </c>
      <c r="K658" s="281" t="s">
        <v>9005</v>
      </c>
      <c r="L658" s="135" t="s">
        <v>20</v>
      </c>
      <c r="M658" s="5" t="s">
        <v>5712</v>
      </c>
      <c r="N658" s="284">
        <v>44688</v>
      </c>
      <c r="O658" s="283">
        <v>44687</v>
      </c>
      <c r="P658" s="283">
        <v>44688</v>
      </c>
      <c r="Q658" s="284">
        <v>44687</v>
      </c>
      <c r="R658" s="285" t="s">
        <v>4685</v>
      </c>
      <c r="S658" s="284"/>
      <c r="T658" s="286" t="s">
        <v>623</v>
      </c>
      <c r="U658" s="291" t="s">
        <v>3900</v>
      </c>
      <c r="V658" s="135" t="s">
        <v>2821</v>
      </c>
      <c r="W658" s="302" t="s">
        <v>5736</v>
      </c>
    </row>
    <row r="659" spans="1:23" s="272" customFormat="1" ht="14.5" customHeight="1" x14ac:dyDescent="0.3">
      <c r="A659" s="295" t="s">
        <v>1581</v>
      </c>
      <c r="B659" s="276" t="s">
        <v>630</v>
      </c>
      <c r="C659" s="277" t="s">
        <v>630</v>
      </c>
      <c r="D659" s="288">
        <v>44667</v>
      </c>
      <c r="E659" s="279" t="s">
        <v>630</v>
      </c>
      <c r="F659" s="289">
        <v>44653</v>
      </c>
      <c r="G659" s="135" t="s">
        <v>5713</v>
      </c>
      <c r="H659" s="135" t="s">
        <v>57</v>
      </c>
      <c r="I659" s="281" t="s">
        <v>8538</v>
      </c>
      <c r="J659" s="281" t="s">
        <v>45</v>
      </c>
      <c r="K659" s="281" t="s">
        <v>9009</v>
      </c>
      <c r="L659" s="135" t="s">
        <v>20</v>
      </c>
      <c r="M659" s="5" t="s">
        <v>5714</v>
      </c>
      <c r="N659" s="282" t="s">
        <v>1253</v>
      </c>
      <c r="O659" s="283" t="s">
        <v>1253</v>
      </c>
      <c r="P659" s="283" t="s">
        <v>1253</v>
      </c>
      <c r="Q659" s="284" t="s">
        <v>1253</v>
      </c>
      <c r="R659" s="285" t="s">
        <v>4482</v>
      </c>
      <c r="S659" s="280" t="s">
        <v>1253</v>
      </c>
      <c r="T659" s="286" t="s">
        <v>623</v>
      </c>
      <c r="U659" s="291" t="s">
        <v>3900</v>
      </c>
      <c r="V659" s="135"/>
      <c r="W659" s="276" t="s">
        <v>630</v>
      </c>
    </row>
    <row r="660" spans="1:23" s="272" customFormat="1" ht="14.5" customHeight="1" x14ac:dyDescent="0.3">
      <c r="A660" s="295" t="s">
        <v>3627</v>
      </c>
      <c r="B660" s="135">
        <v>5100840</v>
      </c>
      <c r="C660" s="290" t="s">
        <v>6796</v>
      </c>
      <c r="D660" s="288">
        <v>44694</v>
      </c>
      <c r="E660" s="279" t="s">
        <v>594</v>
      </c>
      <c r="F660" s="289">
        <v>44653</v>
      </c>
      <c r="G660" s="135" t="s">
        <v>5715</v>
      </c>
      <c r="H660" s="135" t="s">
        <v>50</v>
      </c>
      <c r="I660" s="281" t="s">
        <v>17</v>
      </c>
      <c r="J660" s="281" t="s">
        <v>45</v>
      </c>
      <c r="K660" s="281" t="s">
        <v>9009</v>
      </c>
      <c r="L660" s="194" t="s">
        <v>74</v>
      </c>
      <c r="M660" s="5" t="s">
        <v>5716</v>
      </c>
      <c r="N660" s="282">
        <v>44713</v>
      </c>
      <c r="O660" s="283">
        <v>44700</v>
      </c>
      <c r="P660" s="283">
        <v>44700</v>
      </c>
      <c r="Q660" s="284">
        <v>44701</v>
      </c>
      <c r="R660" s="285" t="s">
        <v>4495</v>
      </c>
      <c r="S660" s="284"/>
      <c r="T660" s="286" t="s">
        <v>609</v>
      </c>
      <c r="U660" s="291" t="s">
        <v>3900</v>
      </c>
      <c r="V660" s="135" t="s">
        <v>3901</v>
      </c>
      <c r="W660" s="313" t="s">
        <v>5737</v>
      </c>
    </row>
    <row r="661" spans="1:23" s="272" customFormat="1" ht="14.5" customHeight="1" x14ac:dyDescent="0.3">
      <c r="A661" s="295" t="s">
        <v>3627</v>
      </c>
      <c r="B661" s="135">
        <v>5046711</v>
      </c>
      <c r="C661" s="290" t="s">
        <v>6797</v>
      </c>
      <c r="D661" s="288">
        <v>44678</v>
      </c>
      <c r="E661" s="279" t="s">
        <v>594</v>
      </c>
      <c r="F661" s="289">
        <v>44653</v>
      </c>
      <c r="G661" s="135" t="s">
        <v>5717</v>
      </c>
      <c r="H661" s="135" t="s">
        <v>92</v>
      </c>
      <c r="I661" s="281" t="s">
        <v>2454</v>
      </c>
      <c r="J661" s="281" t="s">
        <v>45</v>
      </c>
      <c r="K661" s="281" t="s">
        <v>9009</v>
      </c>
      <c r="L661" s="135" t="s">
        <v>20</v>
      </c>
      <c r="M661" s="5" t="s">
        <v>5718</v>
      </c>
      <c r="N661" s="282">
        <v>44685</v>
      </c>
      <c r="O661" s="283">
        <v>44682</v>
      </c>
      <c r="P661" s="283">
        <v>44678</v>
      </c>
      <c r="Q661" s="284">
        <v>44681</v>
      </c>
      <c r="R661" s="285" t="s">
        <v>4495</v>
      </c>
      <c r="S661" s="284"/>
      <c r="T661" s="286" t="s">
        <v>609</v>
      </c>
      <c r="U661" s="291" t="s">
        <v>3900</v>
      </c>
      <c r="V661" s="135" t="s">
        <v>2821</v>
      </c>
      <c r="W661" s="302" t="s">
        <v>5738</v>
      </c>
    </row>
    <row r="662" spans="1:23" s="272" customFormat="1" ht="14.5" customHeight="1" x14ac:dyDescent="0.3">
      <c r="A662" s="295" t="s">
        <v>5</v>
      </c>
      <c r="B662" s="124" t="s">
        <v>319</v>
      </c>
      <c r="C662" s="277"/>
      <c r="D662" s="288"/>
      <c r="E662" s="279"/>
      <c r="F662" s="289">
        <v>44655</v>
      </c>
      <c r="G662" s="135" t="s">
        <v>5721</v>
      </c>
      <c r="H662" s="135" t="s">
        <v>4126</v>
      </c>
      <c r="I662" s="281" t="s">
        <v>8538</v>
      </c>
      <c r="J662" s="281" t="s">
        <v>18</v>
      </c>
      <c r="K662" s="281" t="s">
        <v>9005</v>
      </c>
      <c r="L662" s="135" t="s">
        <v>20</v>
      </c>
      <c r="M662" s="5" t="s">
        <v>5722</v>
      </c>
      <c r="N662" s="282"/>
      <c r="O662" s="283"/>
      <c r="P662" s="283"/>
      <c r="Q662" s="284"/>
      <c r="R662" s="285" t="s">
        <v>4686</v>
      </c>
      <c r="S662" s="284"/>
      <c r="T662" s="286" t="s">
        <v>623</v>
      </c>
      <c r="U662" s="291" t="s">
        <v>3900</v>
      </c>
      <c r="V662" s="135"/>
      <c r="W662" s="302" t="s">
        <v>5741</v>
      </c>
    </row>
    <row r="663" spans="1:23" s="272" customFormat="1" ht="14.5" customHeight="1" x14ac:dyDescent="0.3">
      <c r="A663" s="295" t="s">
        <v>3627</v>
      </c>
      <c r="B663" s="135">
        <v>5008922</v>
      </c>
      <c r="C663" s="290" t="s">
        <v>6798</v>
      </c>
      <c r="D663" s="288">
        <v>44655</v>
      </c>
      <c r="E663" s="279" t="s">
        <v>594</v>
      </c>
      <c r="F663" s="289">
        <v>44655</v>
      </c>
      <c r="G663" s="135" t="s">
        <v>5723</v>
      </c>
      <c r="H663" s="135" t="s">
        <v>250</v>
      </c>
      <c r="I663" s="281" t="s">
        <v>4644</v>
      </c>
      <c r="J663" s="281" t="s">
        <v>632</v>
      </c>
      <c r="K663" s="281" t="s">
        <v>9006</v>
      </c>
      <c r="L663" s="135" t="s">
        <v>20</v>
      </c>
      <c r="M663" s="5" t="s">
        <v>5724</v>
      </c>
      <c r="N663" s="284">
        <v>44685</v>
      </c>
      <c r="O663" s="284">
        <v>44679</v>
      </c>
      <c r="P663" s="284">
        <v>44679</v>
      </c>
      <c r="Q663" s="284">
        <v>44680</v>
      </c>
      <c r="R663" s="285" t="s">
        <v>4487</v>
      </c>
      <c r="S663" s="284"/>
      <c r="T663" s="286" t="s">
        <v>609</v>
      </c>
      <c r="U663" s="291" t="s">
        <v>3900</v>
      </c>
      <c r="V663" s="135" t="s">
        <v>2821</v>
      </c>
      <c r="W663" s="302" t="s">
        <v>5739</v>
      </c>
    </row>
    <row r="664" spans="1:23" s="272" customFormat="1" ht="14.5" customHeight="1" x14ac:dyDescent="0.3">
      <c r="A664" s="295" t="s">
        <v>3627</v>
      </c>
      <c r="B664" s="135">
        <v>5038061</v>
      </c>
      <c r="C664" s="290" t="s">
        <v>6799</v>
      </c>
      <c r="D664" s="288">
        <v>44656</v>
      </c>
      <c r="E664" s="279" t="s">
        <v>594</v>
      </c>
      <c r="F664" s="289">
        <v>44655</v>
      </c>
      <c r="G664" s="135" t="s">
        <v>5725</v>
      </c>
      <c r="H664" s="135" t="s">
        <v>102</v>
      </c>
      <c r="I664" s="281" t="s">
        <v>685</v>
      </c>
      <c r="J664" s="281" t="s">
        <v>45</v>
      </c>
      <c r="K664" s="281" t="s">
        <v>9009</v>
      </c>
      <c r="L664" s="135" t="s">
        <v>27</v>
      </c>
      <c r="M664" s="5" t="s">
        <v>5726</v>
      </c>
      <c r="N664" s="284">
        <v>44675</v>
      </c>
      <c r="O664" s="284">
        <v>44669</v>
      </c>
      <c r="P664" s="284">
        <v>44669</v>
      </c>
      <c r="Q664" s="284">
        <v>44669</v>
      </c>
      <c r="R664" s="285" t="s">
        <v>4482</v>
      </c>
      <c r="S664" s="284"/>
      <c r="T664" s="286" t="s">
        <v>609</v>
      </c>
      <c r="U664" s="291" t="s">
        <v>3900</v>
      </c>
      <c r="V664" s="135" t="s">
        <v>5568</v>
      </c>
      <c r="W664" s="302" t="s">
        <v>5740</v>
      </c>
    </row>
    <row r="665" spans="1:23" s="272" customFormat="1" ht="14.5" customHeight="1" x14ac:dyDescent="0.3">
      <c r="A665" s="295" t="s">
        <v>3627</v>
      </c>
      <c r="B665" s="135">
        <v>5029995</v>
      </c>
      <c r="C665" s="290" t="s">
        <v>6800</v>
      </c>
      <c r="D665" s="288">
        <v>44656</v>
      </c>
      <c r="E665" s="279" t="s">
        <v>594</v>
      </c>
      <c r="F665" s="289">
        <v>44655</v>
      </c>
      <c r="G665" s="135" t="s">
        <v>5743</v>
      </c>
      <c r="H665" s="135" t="s">
        <v>250</v>
      </c>
      <c r="I665" s="281" t="s">
        <v>4644</v>
      </c>
      <c r="J665" s="281" t="s">
        <v>626</v>
      </c>
      <c r="K665" s="281" t="s">
        <v>9003</v>
      </c>
      <c r="L665" s="135" t="s">
        <v>20</v>
      </c>
      <c r="M665" s="5" t="s">
        <v>5744</v>
      </c>
      <c r="N665" s="282">
        <v>44671</v>
      </c>
      <c r="O665" s="283">
        <v>44665</v>
      </c>
      <c r="P665" s="283">
        <v>44665</v>
      </c>
      <c r="Q665" s="284">
        <v>44666</v>
      </c>
      <c r="R665" s="285" t="s">
        <v>4687</v>
      </c>
      <c r="S665" s="284"/>
      <c r="T665" s="286" t="s">
        <v>605</v>
      </c>
      <c r="U665" s="291" t="s">
        <v>3900</v>
      </c>
      <c r="V665" s="135" t="s">
        <v>5568</v>
      </c>
      <c r="W665" s="302" t="s">
        <v>5755</v>
      </c>
    </row>
    <row r="666" spans="1:23" s="272" customFormat="1" ht="14.5" customHeight="1" x14ac:dyDescent="0.3">
      <c r="A666" s="295" t="s">
        <v>3627</v>
      </c>
      <c r="B666" s="135">
        <v>5135596</v>
      </c>
      <c r="C666" s="277" t="s">
        <v>6963</v>
      </c>
      <c r="D666" s="288">
        <v>44718</v>
      </c>
      <c r="E666" s="279" t="s">
        <v>594</v>
      </c>
      <c r="F666" s="289">
        <v>44655</v>
      </c>
      <c r="G666" s="135" t="s">
        <v>5745</v>
      </c>
      <c r="H666" s="135" t="s">
        <v>32</v>
      </c>
      <c r="I666" s="281" t="s">
        <v>685</v>
      </c>
      <c r="J666" s="281" t="s">
        <v>18</v>
      </c>
      <c r="K666" s="281" t="s">
        <v>9005</v>
      </c>
      <c r="L666" s="135" t="s">
        <v>20</v>
      </c>
      <c r="M666" s="5" t="s">
        <v>5746</v>
      </c>
      <c r="N666" s="282">
        <v>44730</v>
      </c>
      <c r="O666" s="283">
        <v>44727</v>
      </c>
      <c r="P666" s="283">
        <v>44723</v>
      </c>
      <c r="Q666" s="284">
        <v>44728</v>
      </c>
      <c r="R666" s="285" t="s">
        <v>4686</v>
      </c>
      <c r="S666" s="284"/>
      <c r="T666" s="286" t="s">
        <v>623</v>
      </c>
      <c r="U666" s="291" t="s">
        <v>3900</v>
      </c>
      <c r="V666" s="135" t="s">
        <v>3901</v>
      </c>
      <c r="W666" s="302" t="s">
        <v>5756</v>
      </c>
    </row>
    <row r="667" spans="1:23" s="272" customFormat="1" ht="14.5" customHeight="1" x14ac:dyDescent="0.3">
      <c r="A667" s="295" t="s">
        <v>5</v>
      </c>
      <c r="B667" s="124" t="s">
        <v>319</v>
      </c>
      <c r="C667" s="277"/>
      <c r="D667" s="288"/>
      <c r="E667" s="279"/>
      <c r="F667" s="289">
        <v>44655</v>
      </c>
      <c r="G667" s="135" t="s">
        <v>5747</v>
      </c>
      <c r="H667" s="135" t="s">
        <v>686</v>
      </c>
      <c r="I667" s="281" t="s">
        <v>8862</v>
      </c>
      <c r="J667" s="281" t="s">
        <v>18</v>
      </c>
      <c r="K667" s="281" t="s">
        <v>9005</v>
      </c>
      <c r="L667" s="135" t="s">
        <v>20</v>
      </c>
      <c r="M667" s="5" t="s">
        <v>5748</v>
      </c>
      <c r="N667" s="282"/>
      <c r="O667" s="283"/>
      <c r="P667" s="283"/>
      <c r="Q667" s="284"/>
      <c r="R667" s="285" t="s">
        <v>4686</v>
      </c>
      <c r="S667" s="284"/>
      <c r="T667" s="286" t="s">
        <v>623</v>
      </c>
      <c r="U667" s="291" t="s">
        <v>3900</v>
      </c>
      <c r="V667" s="135"/>
      <c r="W667" s="302" t="s">
        <v>5757</v>
      </c>
    </row>
    <row r="668" spans="1:23" s="272" customFormat="1" ht="14.5" customHeight="1" x14ac:dyDescent="0.3">
      <c r="A668" s="295" t="s">
        <v>1581</v>
      </c>
      <c r="B668" s="276" t="s">
        <v>630</v>
      </c>
      <c r="C668" s="277" t="s">
        <v>630</v>
      </c>
      <c r="D668" s="288">
        <v>44662</v>
      </c>
      <c r="E668" s="279" t="s">
        <v>630</v>
      </c>
      <c r="F668" s="289">
        <v>44655</v>
      </c>
      <c r="G668" s="135" t="s">
        <v>5874</v>
      </c>
      <c r="H668" s="135" t="s">
        <v>4712</v>
      </c>
      <c r="I668" s="281" t="s">
        <v>17</v>
      </c>
      <c r="J668" s="281" t="s">
        <v>632</v>
      </c>
      <c r="K668" s="281" t="s">
        <v>9006</v>
      </c>
      <c r="L668" s="135" t="s">
        <v>11</v>
      </c>
      <c r="M668" s="5" t="s">
        <v>5750</v>
      </c>
      <c r="N668" s="282" t="s">
        <v>1253</v>
      </c>
      <c r="O668" s="283" t="s">
        <v>1253</v>
      </c>
      <c r="P668" s="283" t="s">
        <v>1253</v>
      </c>
      <c r="Q668" s="284" t="s">
        <v>1253</v>
      </c>
      <c r="R668" s="285" t="s">
        <v>4484</v>
      </c>
      <c r="S668" s="280" t="s">
        <v>1253</v>
      </c>
      <c r="T668" s="286" t="s">
        <v>623</v>
      </c>
      <c r="U668" s="291" t="s">
        <v>3900</v>
      </c>
      <c r="V668" s="135"/>
      <c r="W668" s="276" t="s">
        <v>630</v>
      </c>
    </row>
    <row r="669" spans="1:23" s="272" customFormat="1" ht="14.5" customHeight="1" x14ac:dyDescent="0.3">
      <c r="A669" s="295" t="s">
        <v>1581</v>
      </c>
      <c r="B669" s="276" t="s">
        <v>630</v>
      </c>
      <c r="C669" s="277" t="s">
        <v>630</v>
      </c>
      <c r="D669" s="288">
        <v>44714</v>
      </c>
      <c r="E669" s="279" t="s">
        <v>630</v>
      </c>
      <c r="F669" s="289">
        <v>44655</v>
      </c>
      <c r="G669" s="135" t="s">
        <v>5751</v>
      </c>
      <c r="H669" s="135" t="s">
        <v>3708</v>
      </c>
      <c r="I669" s="281" t="s">
        <v>2454</v>
      </c>
      <c r="J669" s="281" t="s">
        <v>622</v>
      </c>
      <c r="K669" s="281" t="s">
        <v>9007</v>
      </c>
      <c r="L669" s="135" t="s">
        <v>27</v>
      </c>
      <c r="M669" s="5" t="s">
        <v>5752</v>
      </c>
      <c r="N669" s="282" t="s">
        <v>1253</v>
      </c>
      <c r="O669" s="283" t="s">
        <v>1253</v>
      </c>
      <c r="P669" s="283" t="s">
        <v>1253</v>
      </c>
      <c r="Q669" s="284" t="s">
        <v>1253</v>
      </c>
      <c r="R669" s="285" t="s">
        <v>6544</v>
      </c>
      <c r="S669" s="280" t="s">
        <v>1253</v>
      </c>
      <c r="T669" s="286" t="s">
        <v>623</v>
      </c>
      <c r="U669" s="291" t="s">
        <v>3900</v>
      </c>
      <c r="V669" s="135"/>
      <c r="W669" s="276" t="s">
        <v>630</v>
      </c>
    </row>
    <row r="670" spans="1:23" s="272" customFormat="1" ht="14.5" customHeight="1" x14ac:dyDescent="0.3">
      <c r="A670" s="295" t="s">
        <v>3627</v>
      </c>
      <c r="B670" s="124">
        <v>5055513</v>
      </c>
      <c r="C670" s="290" t="s">
        <v>6801</v>
      </c>
      <c r="D670" s="288">
        <v>44670</v>
      </c>
      <c r="E670" s="279" t="s">
        <v>594</v>
      </c>
      <c r="F670" s="289">
        <v>44655</v>
      </c>
      <c r="G670" s="135" t="s">
        <v>5753</v>
      </c>
      <c r="H670" s="135" t="s">
        <v>725</v>
      </c>
      <c r="I670" s="281" t="s">
        <v>2454</v>
      </c>
      <c r="J670" s="281" t="s">
        <v>160</v>
      </c>
      <c r="K670" s="281" t="s">
        <v>9010</v>
      </c>
      <c r="L670" s="135" t="s">
        <v>20</v>
      </c>
      <c r="M670" s="5" t="s">
        <v>5754</v>
      </c>
      <c r="N670" s="284">
        <v>44695</v>
      </c>
      <c r="O670" s="283">
        <v>44683</v>
      </c>
      <c r="P670" s="284">
        <v>44680</v>
      </c>
      <c r="Q670" s="284">
        <v>44681</v>
      </c>
      <c r="R670" s="285" t="s">
        <v>4493</v>
      </c>
      <c r="S670" s="284"/>
      <c r="T670" s="286" t="s">
        <v>609</v>
      </c>
      <c r="U670" s="291" t="s">
        <v>3900</v>
      </c>
      <c r="V670" s="135" t="s">
        <v>2821</v>
      </c>
      <c r="W670" s="302" t="s">
        <v>5759</v>
      </c>
    </row>
    <row r="671" spans="1:23" s="272" customFormat="1" ht="14.5" customHeight="1" x14ac:dyDescent="0.3">
      <c r="A671" s="295" t="s">
        <v>3627</v>
      </c>
      <c r="B671" s="135">
        <v>5029363</v>
      </c>
      <c r="C671" s="290" t="s">
        <v>6802</v>
      </c>
      <c r="D671" s="288">
        <v>44656</v>
      </c>
      <c r="E671" s="279" t="s">
        <v>594</v>
      </c>
      <c r="F671" s="289">
        <v>44656</v>
      </c>
      <c r="G671" s="135" t="s">
        <v>5760</v>
      </c>
      <c r="H671" s="135" t="s">
        <v>4738</v>
      </c>
      <c r="I671" s="281" t="s">
        <v>2454</v>
      </c>
      <c r="J671" s="281" t="s">
        <v>38</v>
      </c>
      <c r="K671" s="281" t="s">
        <v>9001</v>
      </c>
      <c r="L671" s="135" t="s">
        <v>40</v>
      </c>
      <c r="M671" s="5" t="s">
        <v>5761</v>
      </c>
      <c r="N671" s="282">
        <v>44685</v>
      </c>
      <c r="O671" s="283">
        <v>44682</v>
      </c>
      <c r="P671" s="283">
        <v>44680</v>
      </c>
      <c r="Q671" s="284">
        <v>44681</v>
      </c>
      <c r="R671" s="285" t="s">
        <v>4489</v>
      </c>
      <c r="S671" s="284"/>
      <c r="T671" s="286" t="s">
        <v>623</v>
      </c>
      <c r="U671" s="291" t="s">
        <v>3900</v>
      </c>
      <c r="V671" s="135" t="s">
        <v>2821</v>
      </c>
      <c r="W671" s="302" t="s">
        <v>5771</v>
      </c>
    </row>
    <row r="672" spans="1:23" s="272" customFormat="1" ht="14.5" customHeight="1" x14ac:dyDescent="0.3">
      <c r="A672" s="295" t="s">
        <v>1581</v>
      </c>
      <c r="B672" s="276" t="s">
        <v>630</v>
      </c>
      <c r="C672" s="277" t="s">
        <v>630</v>
      </c>
      <c r="D672" s="288">
        <v>44660</v>
      </c>
      <c r="E672" s="279" t="s">
        <v>630</v>
      </c>
      <c r="F672" s="289">
        <v>44656</v>
      </c>
      <c r="G672" s="135" t="s">
        <v>5765</v>
      </c>
      <c r="H672" s="135" t="s">
        <v>137</v>
      </c>
      <c r="I672" s="281" t="s">
        <v>17</v>
      </c>
      <c r="J672" s="281" t="s">
        <v>645</v>
      </c>
      <c r="K672" s="281" t="s">
        <v>9002</v>
      </c>
      <c r="L672" s="135" t="s">
        <v>20</v>
      </c>
      <c r="M672" s="5" t="s">
        <v>5766</v>
      </c>
      <c r="N672" s="282" t="s">
        <v>1253</v>
      </c>
      <c r="O672" s="283" t="s">
        <v>1253</v>
      </c>
      <c r="P672" s="283" t="s">
        <v>1253</v>
      </c>
      <c r="Q672" s="284" t="s">
        <v>1253</v>
      </c>
      <c r="R672" s="285" t="s">
        <v>4490</v>
      </c>
      <c r="S672" s="280" t="s">
        <v>1253</v>
      </c>
      <c r="T672" s="286" t="s">
        <v>623</v>
      </c>
      <c r="U672" s="291" t="s">
        <v>3900</v>
      </c>
      <c r="V672" s="135"/>
      <c r="W672" s="276" t="s">
        <v>630</v>
      </c>
    </row>
    <row r="673" spans="1:23" s="272" customFormat="1" ht="14.5" customHeight="1" x14ac:dyDescent="0.3">
      <c r="A673" s="295" t="s">
        <v>3627</v>
      </c>
      <c r="B673" s="136">
        <v>5028681</v>
      </c>
      <c r="C673" s="290" t="s">
        <v>6803</v>
      </c>
      <c r="D673" s="288">
        <v>44669</v>
      </c>
      <c r="E673" s="279" t="s">
        <v>594</v>
      </c>
      <c r="F673" s="289">
        <v>44656</v>
      </c>
      <c r="G673" s="135" t="s">
        <v>5767</v>
      </c>
      <c r="H673" s="135" t="s">
        <v>4738</v>
      </c>
      <c r="I673" s="281" t="s">
        <v>2454</v>
      </c>
      <c r="J673" s="281" t="s">
        <v>645</v>
      </c>
      <c r="K673" s="281" t="s">
        <v>9002</v>
      </c>
      <c r="L673" s="135" t="s">
        <v>20</v>
      </c>
      <c r="M673" s="5" t="s">
        <v>5768</v>
      </c>
      <c r="N673" s="282">
        <v>44670</v>
      </c>
      <c r="O673" s="283">
        <v>44669</v>
      </c>
      <c r="P673" s="283">
        <v>44669</v>
      </c>
      <c r="Q673" s="284">
        <v>44669</v>
      </c>
      <c r="R673" s="285" t="s">
        <v>4490</v>
      </c>
      <c r="S673" s="284"/>
      <c r="T673" s="286" t="s">
        <v>623</v>
      </c>
      <c r="U673" s="291" t="s">
        <v>3900</v>
      </c>
      <c r="V673" s="135" t="s">
        <v>5568</v>
      </c>
      <c r="W673" s="314" t="s">
        <v>5772</v>
      </c>
    </row>
    <row r="674" spans="1:23" s="272" customFormat="1" ht="14.5" customHeight="1" x14ac:dyDescent="0.3">
      <c r="A674" s="295" t="s">
        <v>3627</v>
      </c>
      <c r="B674" s="135">
        <v>5046696</v>
      </c>
      <c r="C674" s="290" t="s">
        <v>6804</v>
      </c>
      <c r="D674" s="288">
        <v>44660</v>
      </c>
      <c r="E674" s="279" t="s">
        <v>594</v>
      </c>
      <c r="F674" s="289">
        <v>44656</v>
      </c>
      <c r="G674" s="135" t="s">
        <v>4465</v>
      </c>
      <c r="H674" s="135" t="s">
        <v>32</v>
      </c>
      <c r="I674" s="281" t="s">
        <v>685</v>
      </c>
      <c r="J674" s="281" t="s">
        <v>18</v>
      </c>
      <c r="K674" s="281" t="s">
        <v>9005</v>
      </c>
      <c r="L674" s="135" t="s">
        <v>27</v>
      </c>
      <c r="M674" s="5" t="s">
        <v>5769</v>
      </c>
      <c r="N674" s="282">
        <v>44677</v>
      </c>
      <c r="O674" s="283">
        <v>44672</v>
      </c>
      <c r="P674" s="283">
        <v>44672</v>
      </c>
      <c r="Q674" s="284">
        <v>44672</v>
      </c>
      <c r="R674" s="285" t="s">
        <v>4686</v>
      </c>
      <c r="S674" s="284"/>
      <c r="T674" s="286" t="s">
        <v>623</v>
      </c>
      <c r="U674" s="291" t="s">
        <v>3900</v>
      </c>
      <c r="V674" s="135" t="s">
        <v>5568</v>
      </c>
      <c r="W674" s="302" t="s">
        <v>5276</v>
      </c>
    </row>
    <row r="675" spans="1:23" s="272" customFormat="1" ht="14.5" customHeight="1" x14ac:dyDescent="0.3">
      <c r="A675" s="295" t="s">
        <v>3627</v>
      </c>
      <c r="B675" s="124">
        <v>5020586</v>
      </c>
      <c r="C675" s="290" t="s">
        <v>6805</v>
      </c>
      <c r="D675" s="288">
        <v>44663</v>
      </c>
      <c r="E675" s="279" t="s">
        <v>594</v>
      </c>
      <c r="F675" s="289">
        <v>44656</v>
      </c>
      <c r="G675" s="135" t="s">
        <v>5551</v>
      </c>
      <c r="H675" s="135" t="s">
        <v>50</v>
      </c>
      <c r="I675" s="281" t="s">
        <v>17</v>
      </c>
      <c r="J675" s="281" t="s">
        <v>626</v>
      </c>
      <c r="K675" s="281" t="s">
        <v>9003</v>
      </c>
      <c r="L675" s="135" t="s">
        <v>20</v>
      </c>
      <c r="M675" s="5" t="s">
        <v>5770</v>
      </c>
      <c r="N675" s="284">
        <v>44668</v>
      </c>
      <c r="O675" s="284">
        <v>44664</v>
      </c>
      <c r="P675" s="284">
        <v>44664</v>
      </c>
      <c r="Q675" s="284">
        <v>44664</v>
      </c>
      <c r="R675" s="285" t="s">
        <v>6464</v>
      </c>
      <c r="S675" s="284"/>
      <c r="T675" s="286" t="s">
        <v>623</v>
      </c>
      <c r="U675" s="291" t="s">
        <v>3900</v>
      </c>
      <c r="V675" s="135" t="s">
        <v>5568</v>
      </c>
      <c r="W675" s="302" t="s">
        <v>5563</v>
      </c>
    </row>
    <row r="676" spans="1:23" s="272" customFormat="1" ht="14.5" customHeight="1" x14ac:dyDescent="0.3">
      <c r="A676" s="295" t="s">
        <v>5</v>
      </c>
      <c r="B676" s="276" t="s">
        <v>2859</v>
      </c>
      <c r="C676" s="277"/>
      <c r="D676" s="288">
        <v>44711</v>
      </c>
      <c r="E676" s="279"/>
      <c r="F676" s="289">
        <v>44659</v>
      </c>
      <c r="G676" s="135" t="s">
        <v>5774</v>
      </c>
      <c r="H676" s="135" t="s">
        <v>50</v>
      </c>
      <c r="I676" s="281" t="s">
        <v>17</v>
      </c>
      <c r="J676" s="281" t="s">
        <v>38</v>
      </c>
      <c r="K676" s="281" t="s">
        <v>9001</v>
      </c>
      <c r="L676" s="135" t="s">
        <v>20</v>
      </c>
      <c r="M676" s="5" t="s">
        <v>5775</v>
      </c>
      <c r="N676" s="282"/>
      <c r="O676" s="283"/>
      <c r="P676" s="283"/>
      <c r="Q676" s="284"/>
      <c r="R676" s="285" t="s">
        <v>4489</v>
      </c>
      <c r="S676" s="284"/>
      <c r="T676" s="286" t="s">
        <v>623</v>
      </c>
      <c r="U676" s="291" t="s">
        <v>3900</v>
      </c>
      <c r="V676" s="135"/>
      <c r="W676" s="311" t="s">
        <v>5781</v>
      </c>
    </row>
    <row r="677" spans="1:23" s="272" customFormat="1" ht="14.5" customHeight="1" x14ac:dyDescent="0.3">
      <c r="A677" s="295" t="s">
        <v>3627</v>
      </c>
      <c r="B677" s="135">
        <v>5028684</v>
      </c>
      <c r="C677" s="290" t="s">
        <v>6806</v>
      </c>
      <c r="D677" s="288"/>
      <c r="E677" s="279" t="s">
        <v>594</v>
      </c>
      <c r="F677" s="289">
        <v>44659</v>
      </c>
      <c r="G677" s="135" t="s">
        <v>5776</v>
      </c>
      <c r="H677" s="135" t="s">
        <v>4738</v>
      </c>
      <c r="I677" s="281" t="s">
        <v>2454</v>
      </c>
      <c r="J677" s="281" t="s">
        <v>645</v>
      </c>
      <c r="K677" s="281" t="s">
        <v>9002</v>
      </c>
      <c r="L677" s="135" t="s">
        <v>27</v>
      </c>
      <c r="M677" s="5" t="s">
        <v>5777</v>
      </c>
      <c r="N677" s="282">
        <v>44678</v>
      </c>
      <c r="O677" s="283">
        <v>44676</v>
      </c>
      <c r="P677" s="283">
        <v>44676</v>
      </c>
      <c r="Q677" s="284">
        <v>44676</v>
      </c>
      <c r="R677" s="285" t="s">
        <v>4490</v>
      </c>
      <c r="S677" s="284"/>
      <c r="T677" s="286" t="s">
        <v>605</v>
      </c>
      <c r="U677" s="291" t="s">
        <v>3900</v>
      </c>
      <c r="V677" s="135" t="s">
        <v>5568</v>
      </c>
      <c r="W677" s="311" t="s">
        <v>5782</v>
      </c>
    </row>
    <row r="678" spans="1:23" s="272" customFormat="1" ht="14.5" customHeight="1" x14ac:dyDescent="0.3">
      <c r="A678" s="295" t="s">
        <v>5</v>
      </c>
      <c r="B678" s="124" t="s">
        <v>319</v>
      </c>
      <c r="C678" s="277"/>
      <c r="D678" s="288"/>
      <c r="E678" s="279"/>
      <c r="F678" s="289">
        <v>44659</v>
      </c>
      <c r="G678" s="135" t="s">
        <v>3513</v>
      </c>
      <c r="H678" s="135" t="s">
        <v>16</v>
      </c>
      <c r="I678" s="281" t="s">
        <v>7086</v>
      </c>
      <c r="J678" s="281" t="s">
        <v>45</v>
      </c>
      <c r="K678" s="281" t="s">
        <v>9009</v>
      </c>
      <c r="L678" s="135" t="s">
        <v>20</v>
      </c>
      <c r="M678" s="5" t="s">
        <v>5778</v>
      </c>
      <c r="N678" s="282"/>
      <c r="O678" s="283"/>
      <c r="P678" s="283"/>
      <c r="Q678" s="284"/>
      <c r="R678" s="285" t="s">
        <v>4495</v>
      </c>
      <c r="S678" s="284"/>
      <c r="T678" s="286" t="s">
        <v>605</v>
      </c>
      <c r="U678" s="291" t="s">
        <v>3900</v>
      </c>
      <c r="V678" s="135"/>
      <c r="W678" s="311" t="s">
        <v>5783</v>
      </c>
    </row>
    <row r="679" spans="1:23" s="272" customFormat="1" ht="14.5" customHeight="1" x14ac:dyDescent="0.3">
      <c r="A679" s="295" t="s">
        <v>3627</v>
      </c>
      <c r="B679" s="136">
        <v>5020591</v>
      </c>
      <c r="C679" s="290" t="s">
        <v>6807</v>
      </c>
      <c r="D679" s="288">
        <v>44667</v>
      </c>
      <c r="E679" s="279" t="s">
        <v>594</v>
      </c>
      <c r="F679" s="289">
        <v>44659</v>
      </c>
      <c r="G679" s="135" t="s">
        <v>5991</v>
      </c>
      <c r="H679" s="135" t="s">
        <v>175</v>
      </c>
      <c r="I679" s="281" t="s">
        <v>8863</v>
      </c>
      <c r="J679" s="281" t="s">
        <v>45</v>
      </c>
      <c r="K679" s="281" t="s">
        <v>9009</v>
      </c>
      <c r="L679" s="135" t="s">
        <v>20</v>
      </c>
      <c r="M679" s="5" t="s">
        <v>5779</v>
      </c>
      <c r="N679" s="282">
        <v>44685</v>
      </c>
      <c r="O679" s="283">
        <v>44672</v>
      </c>
      <c r="P679" s="283">
        <v>44680</v>
      </c>
      <c r="Q679" s="284">
        <v>44676</v>
      </c>
      <c r="R679" s="285" t="s">
        <v>4482</v>
      </c>
      <c r="S679" s="284"/>
      <c r="T679" s="286" t="s">
        <v>609</v>
      </c>
      <c r="U679" s="291" t="s">
        <v>3900</v>
      </c>
      <c r="V679" s="135" t="s">
        <v>2821</v>
      </c>
      <c r="W679" s="311" t="s">
        <v>5784</v>
      </c>
    </row>
    <row r="680" spans="1:23" s="272" customFormat="1" ht="14.5" customHeight="1" x14ac:dyDescent="0.3">
      <c r="A680" s="295" t="s">
        <v>3627</v>
      </c>
      <c r="B680" s="135">
        <v>5109931</v>
      </c>
      <c r="C680" s="290" t="s">
        <v>6808</v>
      </c>
      <c r="D680" s="288">
        <v>44711</v>
      </c>
      <c r="E680" s="279" t="s">
        <v>594</v>
      </c>
      <c r="F680" s="289">
        <v>44659</v>
      </c>
      <c r="G680" s="135" t="s">
        <v>5785</v>
      </c>
      <c r="H680" s="135" t="s">
        <v>686</v>
      </c>
      <c r="I680" s="281" t="s">
        <v>8862</v>
      </c>
      <c r="J680" s="281" t="s">
        <v>645</v>
      </c>
      <c r="K680" s="281" t="s">
        <v>9002</v>
      </c>
      <c r="L680" s="135" t="s">
        <v>20</v>
      </c>
      <c r="M680" s="5" t="s">
        <v>5786</v>
      </c>
      <c r="N680" s="284">
        <v>44718</v>
      </c>
      <c r="O680" s="283">
        <v>44711</v>
      </c>
      <c r="P680" s="283">
        <v>44709</v>
      </c>
      <c r="Q680" s="284">
        <v>44712</v>
      </c>
      <c r="R680" s="285" t="s">
        <v>4490</v>
      </c>
      <c r="S680" s="284"/>
      <c r="T680" s="286" t="s">
        <v>623</v>
      </c>
      <c r="U680" s="291" t="s">
        <v>3900</v>
      </c>
      <c r="V680" s="135" t="s">
        <v>3901</v>
      </c>
      <c r="W680" s="307" t="s">
        <v>5812</v>
      </c>
    </row>
    <row r="681" spans="1:23" s="272" customFormat="1" ht="14.5" customHeight="1" x14ac:dyDescent="0.3">
      <c r="A681" s="295" t="s">
        <v>5</v>
      </c>
      <c r="B681" s="124" t="s">
        <v>319</v>
      </c>
      <c r="C681" s="277"/>
      <c r="D681" s="288"/>
      <c r="E681" s="279"/>
      <c r="F681" s="289">
        <v>44659</v>
      </c>
      <c r="G681" s="135" t="s">
        <v>5787</v>
      </c>
      <c r="H681" s="135" t="s">
        <v>4126</v>
      </c>
      <c r="I681" s="281" t="s">
        <v>8538</v>
      </c>
      <c r="J681" s="281" t="s">
        <v>626</v>
      </c>
      <c r="K681" s="281" t="s">
        <v>9003</v>
      </c>
      <c r="L681" s="135" t="s">
        <v>20</v>
      </c>
      <c r="M681" s="5" t="s">
        <v>5788</v>
      </c>
      <c r="N681" s="282"/>
      <c r="O681" s="283"/>
      <c r="P681" s="283"/>
      <c r="Q681" s="284"/>
      <c r="R681" s="285" t="s">
        <v>6464</v>
      </c>
      <c r="S681" s="284"/>
      <c r="T681" s="286" t="s">
        <v>623</v>
      </c>
      <c r="U681" s="291" t="s">
        <v>3900</v>
      </c>
      <c r="V681" s="135"/>
      <c r="W681" s="302" t="s">
        <v>5819</v>
      </c>
    </row>
    <row r="682" spans="1:23" s="272" customFormat="1" ht="14.5" customHeight="1" x14ac:dyDescent="0.3">
      <c r="A682" s="295" t="s">
        <v>3627</v>
      </c>
      <c r="B682" s="135">
        <v>5052014</v>
      </c>
      <c r="C682" s="290" t="s">
        <v>6809</v>
      </c>
      <c r="D682" s="288">
        <v>44671</v>
      </c>
      <c r="E682" s="279" t="s">
        <v>594</v>
      </c>
      <c r="F682" s="289">
        <v>44659</v>
      </c>
      <c r="G682" s="135" t="s">
        <v>5789</v>
      </c>
      <c r="H682" s="135" t="s">
        <v>4712</v>
      </c>
      <c r="I682" s="281" t="s">
        <v>17</v>
      </c>
      <c r="J682" s="281" t="s">
        <v>8377</v>
      </c>
      <c r="K682" s="281" t="s">
        <v>9004</v>
      </c>
      <c r="L682" s="135" t="s">
        <v>20</v>
      </c>
      <c r="M682" s="5" t="s">
        <v>5790</v>
      </c>
      <c r="N682" s="284">
        <v>44710</v>
      </c>
      <c r="O682" s="283">
        <v>44704</v>
      </c>
      <c r="P682" s="283">
        <v>44704</v>
      </c>
      <c r="Q682" s="284">
        <v>44705</v>
      </c>
      <c r="R682" s="285" t="s">
        <v>4485</v>
      </c>
      <c r="S682" s="284"/>
      <c r="T682" s="286" t="s">
        <v>1648</v>
      </c>
      <c r="U682" s="291" t="s">
        <v>3900</v>
      </c>
      <c r="V682" s="135" t="s">
        <v>2821</v>
      </c>
      <c r="W682" s="307" t="s">
        <v>5813</v>
      </c>
    </row>
    <row r="683" spans="1:23" s="272" customFormat="1" ht="14.5" customHeight="1" x14ac:dyDescent="0.3">
      <c r="A683" s="295" t="s">
        <v>3627</v>
      </c>
      <c r="B683" s="135">
        <v>5070531</v>
      </c>
      <c r="C683" s="290" t="s">
        <v>6810</v>
      </c>
      <c r="D683" s="288">
        <v>44673</v>
      </c>
      <c r="E683" s="279" t="s">
        <v>594</v>
      </c>
      <c r="F683" s="289">
        <v>44659</v>
      </c>
      <c r="G683" s="135" t="s">
        <v>5791</v>
      </c>
      <c r="H683" s="135" t="s">
        <v>16</v>
      </c>
      <c r="I683" s="281" t="s">
        <v>7086</v>
      </c>
      <c r="J683" s="281" t="s">
        <v>18</v>
      </c>
      <c r="K683" s="281" t="s">
        <v>9005</v>
      </c>
      <c r="L683" s="135" t="s">
        <v>11</v>
      </c>
      <c r="M683" s="5" t="s">
        <v>5792</v>
      </c>
      <c r="N683" s="284">
        <v>44682</v>
      </c>
      <c r="O683" s="284">
        <v>44680</v>
      </c>
      <c r="P683" s="284">
        <v>44678</v>
      </c>
      <c r="Q683" s="284">
        <v>44680</v>
      </c>
      <c r="R683" s="285" t="s">
        <v>4686</v>
      </c>
      <c r="S683" s="284"/>
      <c r="T683" s="286" t="s">
        <v>623</v>
      </c>
      <c r="U683" s="291" t="s">
        <v>3900</v>
      </c>
      <c r="V683" s="135" t="s">
        <v>2821</v>
      </c>
      <c r="W683" s="307" t="s">
        <v>5814</v>
      </c>
    </row>
    <row r="684" spans="1:23" s="272" customFormat="1" ht="14.5" customHeight="1" x14ac:dyDescent="0.3">
      <c r="A684" s="295" t="s">
        <v>3627</v>
      </c>
      <c r="B684" s="135">
        <v>5103659</v>
      </c>
      <c r="C684" s="290" t="s">
        <v>6811</v>
      </c>
      <c r="D684" s="288">
        <v>44695</v>
      </c>
      <c r="E684" s="279" t="s">
        <v>594</v>
      </c>
      <c r="F684" s="289">
        <v>44659</v>
      </c>
      <c r="G684" s="135" t="s">
        <v>5793</v>
      </c>
      <c r="H684" s="135" t="s">
        <v>3708</v>
      </c>
      <c r="I684" s="281" t="s">
        <v>2454</v>
      </c>
      <c r="J684" s="281" t="s">
        <v>18</v>
      </c>
      <c r="K684" s="281" t="s">
        <v>9005</v>
      </c>
      <c r="L684" s="194" t="s">
        <v>20</v>
      </c>
      <c r="M684" s="5" t="s">
        <v>5794</v>
      </c>
      <c r="N684" s="284">
        <v>44713</v>
      </c>
      <c r="O684" s="283">
        <v>44712</v>
      </c>
      <c r="P684" s="283">
        <v>44706</v>
      </c>
      <c r="Q684" s="284">
        <v>44712</v>
      </c>
      <c r="R684" s="285" t="s">
        <v>4686</v>
      </c>
      <c r="S684" s="284"/>
      <c r="T684" s="286" t="s">
        <v>605</v>
      </c>
      <c r="U684" s="291" t="s">
        <v>3900</v>
      </c>
      <c r="V684" s="135" t="s">
        <v>3901</v>
      </c>
      <c r="W684" s="307" t="s">
        <v>5815</v>
      </c>
    </row>
    <row r="685" spans="1:23" s="272" customFormat="1" ht="14.5" customHeight="1" x14ac:dyDescent="0.3">
      <c r="A685" s="295" t="s">
        <v>3627</v>
      </c>
      <c r="B685" s="136">
        <v>5006093</v>
      </c>
      <c r="C685" s="290" t="s">
        <v>6812</v>
      </c>
      <c r="D685" s="288">
        <v>44660</v>
      </c>
      <c r="E685" s="279" t="s">
        <v>594</v>
      </c>
      <c r="F685" s="289">
        <v>44659</v>
      </c>
      <c r="G685" s="194" t="s">
        <v>7911</v>
      </c>
      <c r="H685" s="135" t="s">
        <v>25</v>
      </c>
      <c r="I685" s="281" t="s">
        <v>17</v>
      </c>
      <c r="J685" s="281" t="s">
        <v>622</v>
      </c>
      <c r="K685" s="281" t="s">
        <v>9007</v>
      </c>
      <c r="L685" s="135" t="s">
        <v>20</v>
      </c>
      <c r="M685" s="5" t="s">
        <v>5795</v>
      </c>
      <c r="N685" s="284">
        <v>44685</v>
      </c>
      <c r="O685" s="284">
        <v>44681</v>
      </c>
      <c r="P685" s="284">
        <v>44681</v>
      </c>
      <c r="Q685" s="284">
        <v>44681</v>
      </c>
      <c r="R685" s="285" t="s">
        <v>6544</v>
      </c>
      <c r="S685" s="284"/>
      <c r="T685" s="286" t="s">
        <v>609</v>
      </c>
      <c r="U685" s="291" t="s">
        <v>3900</v>
      </c>
      <c r="V685" s="135" t="s">
        <v>2821</v>
      </c>
      <c r="W685" s="307" t="s">
        <v>5816</v>
      </c>
    </row>
    <row r="686" spans="1:23" s="272" customFormat="1" ht="14.5" customHeight="1" x14ac:dyDescent="0.3">
      <c r="A686" s="295" t="s">
        <v>1581</v>
      </c>
      <c r="B686" s="276" t="s">
        <v>630</v>
      </c>
      <c r="C686" s="277" t="s">
        <v>630</v>
      </c>
      <c r="D686" s="288">
        <v>44721</v>
      </c>
      <c r="E686" s="279" t="s">
        <v>630</v>
      </c>
      <c r="F686" s="289">
        <v>44659</v>
      </c>
      <c r="G686" s="135" t="s">
        <v>5796</v>
      </c>
      <c r="H686" s="135" t="s">
        <v>725</v>
      </c>
      <c r="I686" s="281" t="s">
        <v>2454</v>
      </c>
      <c r="J686" s="281" t="s">
        <v>160</v>
      </c>
      <c r="K686" s="281" t="s">
        <v>9010</v>
      </c>
      <c r="L686" s="135" t="s">
        <v>20</v>
      </c>
      <c r="M686" s="5" t="s">
        <v>5797</v>
      </c>
      <c r="N686" s="282" t="s">
        <v>1253</v>
      </c>
      <c r="O686" s="283" t="s">
        <v>1253</v>
      </c>
      <c r="P686" s="283" t="s">
        <v>1253</v>
      </c>
      <c r="Q686" s="284" t="s">
        <v>1253</v>
      </c>
      <c r="R686" s="285" t="s">
        <v>4493</v>
      </c>
      <c r="S686" s="280" t="s">
        <v>1253</v>
      </c>
      <c r="T686" s="286" t="s">
        <v>609</v>
      </c>
      <c r="U686" s="291" t="s">
        <v>3900</v>
      </c>
      <c r="V686" s="135"/>
      <c r="W686" s="276" t="s">
        <v>630</v>
      </c>
    </row>
    <row r="687" spans="1:23" s="272" customFormat="1" ht="14.5" customHeight="1" x14ac:dyDescent="0.3">
      <c r="A687" s="295" t="s">
        <v>1581</v>
      </c>
      <c r="B687" s="276" t="s">
        <v>630</v>
      </c>
      <c r="C687" s="277" t="s">
        <v>630</v>
      </c>
      <c r="D687" s="288">
        <v>44721</v>
      </c>
      <c r="E687" s="279" t="s">
        <v>630</v>
      </c>
      <c r="F687" s="289">
        <v>44659</v>
      </c>
      <c r="G687" s="135" t="s">
        <v>5798</v>
      </c>
      <c r="H687" s="135" t="s">
        <v>725</v>
      </c>
      <c r="I687" s="281" t="s">
        <v>2454</v>
      </c>
      <c r="J687" s="281" t="s">
        <v>160</v>
      </c>
      <c r="K687" s="281" t="s">
        <v>9010</v>
      </c>
      <c r="L687" s="135" t="s">
        <v>20</v>
      </c>
      <c r="M687" s="5" t="s">
        <v>5799</v>
      </c>
      <c r="N687" s="282" t="s">
        <v>1253</v>
      </c>
      <c r="O687" s="283" t="s">
        <v>1253</v>
      </c>
      <c r="P687" s="283" t="s">
        <v>1253</v>
      </c>
      <c r="Q687" s="284" t="s">
        <v>1253</v>
      </c>
      <c r="R687" s="285" t="s">
        <v>4493</v>
      </c>
      <c r="S687" s="280" t="s">
        <v>1253</v>
      </c>
      <c r="T687" s="286" t="s">
        <v>609</v>
      </c>
      <c r="U687" s="291" t="s">
        <v>3900</v>
      </c>
      <c r="V687" s="135"/>
      <c r="W687" s="276" t="s">
        <v>630</v>
      </c>
    </row>
    <row r="688" spans="1:23" s="272" customFormat="1" ht="14.5" customHeight="1" x14ac:dyDescent="0.3">
      <c r="A688" s="295" t="s">
        <v>1581</v>
      </c>
      <c r="B688" s="276" t="s">
        <v>630</v>
      </c>
      <c r="C688" s="277" t="s">
        <v>630</v>
      </c>
      <c r="D688" s="288">
        <v>44721</v>
      </c>
      <c r="E688" s="279" t="s">
        <v>630</v>
      </c>
      <c r="F688" s="289">
        <v>44659</v>
      </c>
      <c r="G688" s="135" t="s">
        <v>5800</v>
      </c>
      <c r="H688" s="135" t="s">
        <v>725</v>
      </c>
      <c r="I688" s="281" t="s">
        <v>2454</v>
      </c>
      <c r="J688" s="281" t="s">
        <v>160</v>
      </c>
      <c r="K688" s="281" t="s">
        <v>9010</v>
      </c>
      <c r="L688" s="135" t="s">
        <v>20</v>
      </c>
      <c r="M688" s="5" t="s">
        <v>5801</v>
      </c>
      <c r="N688" s="282" t="s">
        <v>1253</v>
      </c>
      <c r="O688" s="283" t="s">
        <v>1253</v>
      </c>
      <c r="P688" s="283" t="s">
        <v>1253</v>
      </c>
      <c r="Q688" s="284" t="s">
        <v>1253</v>
      </c>
      <c r="R688" s="285" t="s">
        <v>4493</v>
      </c>
      <c r="S688" s="280" t="s">
        <v>1253</v>
      </c>
      <c r="T688" s="286" t="s">
        <v>609</v>
      </c>
      <c r="U688" s="291" t="s">
        <v>3900</v>
      </c>
      <c r="V688" s="135"/>
      <c r="W688" s="276" t="s">
        <v>630</v>
      </c>
    </row>
    <row r="689" spans="1:23" s="272" customFormat="1" ht="14.5" customHeight="1" x14ac:dyDescent="0.3">
      <c r="A689" s="295" t="s">
        <v>1581</v>
      </c>
      <c r="B689" s="276" t="s">
        <v>630</v>
      </c>
      <c r="C689" s="277" t="s">
        <v>630</v>
      </c>
      <c r="D689" s="288">
        <v>44721</v>
      </c>
      <c r="E689" s="279" t="s">
        <v>630</v>
      </c>
      <c r="F689" s="289">
        <v>44659</v>
      </c>
      <c r="G689" s="135" t="s">
        <v>5802</v>
      </c>
      <c r="H689" s="135" t="s">
        <v>725</v>
      </c>
      <c r="I689" s="281" t="s">
        <v>2454</v>
      </c>
      <c r="J689" s="281" t="s">
        <v>160</v>
      </c>
      <c r="K689" s="281" t="s">
        <v>9010</v>
      </c>
      <c r="L689" s="135" t="s">
        <v>20</v>
      </c>
      <c r="M689" s="5" t="s">
        <v>5803</v>
      </c>
      <c r="N689" s="282" t="s">
        <v>1253</v>
      </c>
      <c r="O689" s="283" t="s">
        <v>1253</v>
      </c>
      <c r="P689" s="283" t="s">
        <v>1253</v>
      </c>
      <c r="Q689" s="284" t="s">
        <v>1253</v>
      </c>
      <c r="R689" s="285" t="s">
        <v>4493</v>
      </c>
      <c r="S689" s="280" t="s">
        <v>1253</v>
      </c>
      <c r="T689" s="286" t="s">
        <v>609</v>
      </c>
      <c r="U689" s="291" t="s">
        <v>3900</v>
      </c>
      <c r="V689" s="135"/>
      <c r="W689" s="276" t="s">
        <v>630</v>
      </c>
    </row>
    <row r="690" spans="1:23" s="272" customFormat="1" ht="14.5" customHeight="1" x14ac:dyDescent="0.3">
      <c r="A690" s="295" t="s">
        <v>1581</v>
      </c>
      <c r="B690" s="276" t="s">
        <v>630</v>
      </c>
      <c r="C690" s="277" t="s">
        <v>630</v>
      </c>
      <c r="D690" s="288">
        <v>44721</v>
      </c>
      <c r="E690" s="279" t="s">
        <v>630</v>
      </c>
      <c r="F690" s="289">
        <v>44659</v>
      </c>
      <c r="G690" s="135" t="s">
        <v>5804</v>
      </c>
      <c r="H690" s="135" t="s">
        <v>725</v>
      </c>
      <c r="I690" s="281" t="s">
        <v>2454</v>
      </c>
      <c r="J690" s="281" t="s">
        <v>160</v>
      </c>
      <c r="K690" s="281" t="s">
        <v>9010</v>
      </c>
      <c r="L690" s="135" t="s">
        <v>20</v>
      </c>
      <c r="M690" s="5" t="s">
        <v>5805</v>
      </c>
      <c r="N690" s="282" t="s">
        <v>1253</v>
      </c>
      <c r="O690" s="283" t="s">
        <v>1253</v>
      </c>
      <c r="P690" s="283" t="s">
        <v>1253</v>
      </c>
      <c r="Q690" s="284" t="s">
        <v>1253</v>
      </c>
      <c r="R690" s="285" t="s">
        <v>4493</v>
      </c>
      <c r="S690" s="280" t="s">
        <v>1253</v>
      </c>
      <c r="T690" s="286" t="s">
        <v>609</v>
      </c>
      <c r="U690" s="291" t="s">
        <v>3900</v>
      </c>
      <c r="V690" s="135"/>
      <c r="W690" s="276" t="s">
        <v>630</v>
      </c>
    </row>
    <row r="691" spans="1:23" s="272" customFormat="1" ht="14.5" customHeight="1" x14ac:dyDescent="0.3">
      <c r="A691" s="295" t="s">
        <v>3627</v>
      </c>
      <c r="B691" s="135">
        <v>5028660</v>
      </c>
      <c r="C691" s="290" t="s">
        <v>6813</v>
      </c>
      <c r="D691" s="288">
        <v>44662</v>
      </c>
      <c r="E691" s="279" t="s">
        <v>594</v>
      </c>
      <c r="F691" s="289">
        <v>44660</v>
      </c>
      <c r="G691" s="135" t="s">
        <v>5806</v>
      </c>
      <c r="H691" s="135" t="s">
        <v>25</v>
      </c>
      <c r="I691" s="281" t="s">
        <v>17</v>
      </c>
      <c r="J691" s="281" t="s">
        <v>2943</v>
      </c>
      <c r="K691" s="281" t="s">
        <v>9012</v>
      </c>
      <c r="L691" s="135" t="s">
        <v>20</v>
      </c>
      <c r="M691" s="5" t="s">
        <v>5807</v>
      </c>
      <c r="N691" s="284">
        <v>44665</v>
      </c>
      <c r="O691" s="284">
        <v>44664</v>
      </c>
      <c r="P691" s="284">
        <v>44664</v>
      </c>
      <c r="Q691" s="284">
        <v>44664</v>
      </c>
      <c r="R691" s="285" t="s">
        <v>6447</v>
      </c>
      <c r="S691" s="284"/>
      <c r="T691" s="286" t="s">
        <v>623</v>
      </c>
      <c r="U691" s="291" t="s">
        <v>3900</v>
      </c>
      <c r="V691" s="135" t="s">
        <v>5568</v>
      </c>
      <c r="W691" s="307" t="s">
        <v>5817</v>
      </c>
    </row>
    <row r="692" spans="1:23" s="272" customFormat="1" ht="14.5" customHeight="1" x14ac:dyDescent="0.3">
      <c r="A692" s="295" t="s">
        <v>1581</v>
      </c>
      <c r="B692" s="276" t="s">
        <v>630</v>
      </c>
      <c r="C692" s="277" t="s">
        <v>630</v>
      </c>
      <c r="D692" s="288">
        <v>44723</v>
      </c>
      <c r="E692" s="279" t="s">
        <v>630</v>
      </c>
      <c r="F692" s="289">
        <v>44660</v>
      </c>
      <c r="G692" s="135" t="s">
        <v>5808</v>
      </c>
      <c r="H692" s="135" t="s">
        <v>4712</v>
      </c>
      <c r="I692" s="281" t="s">
        <v>17</v>
      </c>
      <c r="J692" s="281" t="s">
        <v>18</v>
      </c>
      <c r="K692" s="281" t="s">
        <v>9005</v>
      </c>
      <c r="L692" s="135" t="s">
        <v>20</v>
      </c>
      <c r="M692" s="5" t="s">
        <v>5809</v>
      </c>
      <c r="N692" s="282" t="s">
        <v>1253</v>
      </c>
      <c r="O692" s="283" t="s">
        <v>1253</v>
      </c>
      <c r="P692" s="283" t="s">
        <v>1253</v>
      </c>
      <c r="Q692" s="284" t="s">
        <v>1253</v>
      </c>
      <c r="R692" s="285" t="s">
        <v>4685</v>
      </c>
      <c r="S692" s="280" t="s">
        <v>1253</v>
      </c>
      <c r="T692" s="286" t="s">
        <v>623</v>
      </c>
      <c r="U692" s="291" t="s">
        <v>3900</v>
      </c>
      <c r="V692" s="135"/>
      <c r="W692" s="276" t="s">
        <v>630</v>
      </c>
    </row>
    <row r="693" spans="1:23" s="272" customFormat="1" ht="14.5" customHeight="1" x14ac:dyDescent="0.3">
      <c r="A693" s="295" t="s">
        <v>3627</v>
      </c>
      <c r="B693" s="135">
        <v>5055765</v>
      </c>
      <c r="C693" s="290" t="s">
        <v>6814</v>
      </c>
      <c r="D693" s="288">
        <v>44664</v>
      </c>
      <c r="E693" s="279" t="s">
        <v>594</v>
      </c>
      <c r="F693" s="289">
        <v>44660</v>
      </c>
      <c r="G693" s="135" t="s">
        <v>5810</v>
      </c>
      <c r="H693" s="135" t="s">
        <v>175</v>
      </c>
      <c r="I693" s="281" t="s">
        <v>8863</v>
      </c>
      <c r="J693" s="281" t="s">
        <v>18</v>
      </c>
      <c r="K693" s="281" t="s">
        <v>9005</v>
      </c>
      <c r="L693" s="194" t="s">
        <v>20</v>
      </c>
      <c r="M693" s="5" t="s">
        <v>5811</v>
      </c>
      <c r="N693" s="282">
        <v>44683</v>
      </c>
      <c r="O693" s="283">
        <v>44677</v>
      </c>
      <c r="P693" s="283">
        <v>44676</v>
      </c>
      <c r="Q693" s="284">
        <v>44678</v>
      </c>
      <c r="R693" s="285" t="s">
        <v>4685</v>
      </c>
      <c r="S693" s="284"/>
      <c r="T693" s="286" t="s">
        <v>1648</v>
      </c>
      <c r="U693" s="291" t="s">
        <v>3900</v>
      </c>
      <c r="V693" s="135" t="s">
        <v>2821</v>
      </c>
      <c r="W693" s="307" t="s">
        <v>5818</v>
      </c>
    </row>
    <row r="694" spans="1:23" s="272" customFormat="1" ht="14.5" customHeight="1" x14ac:dyDescent="0.3">
      <c r="A694" s="295" t="s">
        <v>3627</v>
      </c>
      <c r="B694" s="83">
        <v>5228320</v>
      </c>
      <c r="C694" s="277" t="s">
        <v>8403</v>
      </c>
      <c r="D694" s="288">
        <v>44779</v>
      </c>
      <c r="E694" s="279" t="s">
        <v>594</v>
      </c>
      <c r="F694" s="289">
        <v>44660</v>
      </c>
      <c r="G694" s="135" t="s">
        <v>5820</v>
      </c>
      <c r="H694" s="135" t="s">
        <v>50</v>
      </c>
      <c r="I694" s="281" t="s">
        <v>17</v>
      </c>
      <c r="J694" s="281" t="s">
        <v>645</v>
      </c>
      <c r="K694" s="281" t="s">
        <v>9002</v>
      </c>
      <c r="L694" s="135" t="s">
        <v>20</v>
      </c>
      <c r="M694" s="5" t="s">
        <v>5821</v>
      </c>
      <c r="N694" s="282">
        <v>44791</v>
      </c>
      <c r="O694" s="283">
        <v>44789</v>
      </c>
      <c r="P694" s="283">
        <v>44779</v>
      </c>
      <c r="Q694" s="284">
        <v>44789</v>
      </c>
      <c r="R694" s="285" t="s">
        <v>4490</v>
      </c>
      <c r="S694" s="284"/>
      <c r="T694" s="286" t="s">
        <v>605</v>
      </c>
      <c r="U694" s="291" t="s">
        <v>3900</v>
      </c>
      <c r="V694" s="291" t="s">
        <v>3366</v>
      </c>
      <c r="W694" s="307" t="s">
        <v>5858</v>
      </c>
    </row>
    <row r="695" spans="1:23" s="272" customFormat="1" ht="14.5" customHeight="1" x14ac:dyDescent="0.3">
      <c r="A695" s="295" t="s">
        <v>1581</v>
      </c>
      <c r="B695" s="276" t="s">
        <v>630</v>
      </c>
      <c r="C695" s="277" t="s">
        <v>630</v>
      </c>
      <c r="D695" s="288">
        <v>44721</v>
      </c>
      <c r="E695" s="279" t="s">
        <v>630</v>
      </c>
      <c r="F695" s="289">
        <v>44660</v>
      </c>
      <c r="G695" s="135" t="s">
        <v>5822</v>
      </c>
      <c r="H695" s="135" t="s">
        <v>725</v>
      </c>
      <c r="I695" s="281" t="s">
        <v>2454</v>
      </c>
      <c r="J695" s="281" t="s">
        <v>160</v>
      </c>
      <c r="K695" s="281" t="s">
        <v>9010</v>
      </c>
      <c r="L695" s="135" t="s">
        <v>20</v>
      </c>
      <c r="M695" s="5" t="s">
        <v>5823</v>
      </c>
      <c r="N695" s="282" t="s">
        <v>1253</v>
      </c>
      <c r="O695" s="283" t="s">
        <v>1253</v>
      </c>
      <c r="P695" s="283" t="s">
        <v>1253</v>
      </c>
      <c r="Q695" s="284" t="s">
        <v>1253</v>
      </c>
      <c r="R695" s="285" t="s">
        <v>4493</v>
      </c>
      <c r="S695" s="280" t="s">
        <v>1253</v>
      </c>
      <c r="T695" s="286" t="s">
        <v>609</v>
      </c>
      <c r="U695" s="291" t="s">
        <v>3900</v>
      </c>
      <c r="V695" s="135"/>
      <c r="W695" s="276" t="s">
        <v>630</v>
      </c>
    </row>
    <row r="696" spans="1:23" s="272" customFormat="1" ht="14.5" customHeight="1" x14ac:dyDescent="0.3">
      <c r="A696" s="295" t="s">
        <v>3627</v>
      </c>
      <c r="B696" s="136">
        <v>5026255</v>
      </c>
      <c r="C696" s="290" t="s">
        <v>6815</v>
      </c>
      <c r="D696" s="288">
        <v>44662</v>
      </c>
      <c r="E696" s="279" t="s">
        <v>594</v>
      </c>
      <c r="F696" s="289">
        <v>44660</v>
      </c>
      <c r="G696" s="135" t="s">
        <v>5824</v>
      </c>
      <c r="H696" s="135" t="s">
        <v>25</v>
      </c>
      <c r="I696" s="281" t="s">
        <v>17</v>
      </c>
      <c r="J696" s="281" t="s">
        <v>38</v>
      </c>
      <c r="K696" s="281" t="s">
        <v>9001</v>
      </c>
      <c r="L696" s="135" t="s">
        <v>20</v>
      </c>
      <c r="M696" s="5" t="s">
        <v>5825</v>
      </c>
      <c r="N696" s="284">
        <v>44670</v>
      </c>
      <c r="O696" s="284">
        <v>44664</v>
      </c>
      <c r="P696" s="284">
        <v>44664</v>
      </c>
      <c r="Q696" s="284">
        <v>44666</v>
      </c>
      <c r="R696" s="285" t="s">
        <v>4489</v>
      </c>
      <c r="S696" s="284"/>
      <c r="T696" s="286" t="s">
        <v>1648</v>
      </c>
      <c r="U696" s="291" t="s">
        <v>3900</v>
      </c>
      <c r="V696" s="135" t="s">
        <v>5568</v>
      </c>
      <c r="W696" s="307" t="s">
        <v>5859</v>
      </c>
    </row>
    <row r="697" spans="1:23" s="272" customFormat="1" ht="14.5" customHeight="1" x14ac:dyDescent="0.3">
      <c r="A697" s="295" t="s">
        <v>3627</v>
      </c>
      <c r="B697" s="124">
        <v>4976641</v>
      </c>
      <c r="C697" s="290" t="s">
        <v>6816</v>
      </c>
      <c r="D697" s="288">
        <v>44662</v>
      </c>
      <c r="E697" s="279" t="s">
        <v>594</v>
      </c>
      <c r="F697" s="289">
        <v>44660</v>
      </c>
      <c r="G697" s="135" t="s">
        <v>5826</v>
      </c>
      <c r="H697" s="135" t="s">
        <v>175</v>
      </c>
      <c r="I697" s="281" t="s">
        <v>8863</v>
      </c>
      <c r="J697" s="281" t="s">
        <v>45</v>
      </c>
      <c r="K697" s="281" t="s">
        <v>9009</v>
      </c>
      <c r="L697" s="135" t="s">
        <v>20</v>
      </c>
      <c r="M697" s="5" t="s">
        <v>5827</v>
      </c>
      <c r="N697" s="284">
        <v>44664</v>
      </c>
      <c r="O697" s="284">
        <v>44664</v>
      </c>
      <c r="P697" s="284">
        <v>44665</v>
      </c>
      <c r="Q697" s="284">
        <v>44667</v>
      </c>
      <c r="R697" s="285" t="s">
        <v>4482</v>
      </c>
      <c r="S697" s="284"/>
      <c r="T697" s="286" t="s">
        <v>605</v>
      </c>
      <c r="U697" s="291" t="s">
        <v>3900</v>
      </c>
      <c r="V697" s="135" t="s">
        <v>5568</v>
      </c>
      <c r="W697" s="307" t="s">
        <v>5860</v>
      </c>
    </row>
    <row r="698" spans="1:23" s="272" customFormat="1" ht="14.5" customHeight="1" x14ac:dyDescent="0.3">
      <c r="A698" s="295" t="s">
        <v>3627</v>
      </c>
      <c r="B698" s="135">
        <v>5152823</v>
      </c>
      <c r="C698" s="277" t="s">
        <v>7137</v>
      </c>
      <c r="D698" s="288">
        <v>44733</v>
      </c>
      <c r="E698" s="279" t="s">
        <v>594</v>
      </c>
      <c r="F698" s="289">
        <v>44661</v>
      </c>
      <c r="G698" s="135" t="s">
        <v>5828</v>
      </c>
      <c r="H698" s="135" t="s">
        <v>102</v>
      </c>
      <c r="I698" s="281" t="s">
        <v>685</v>
      </c>
      <c r="J698" s="281" t="s">
        <v>645</v>
      </c>
      <c r="K698" s="281" t="s">
        <v>9002</v>
      </c>
      <c r="L698" s="135" t="s">
        <v>27</v>
      </c>
      <c r="M698" s="5" t="s">
        <v>5829</v>
      </c>
      <c r="N698" s="282">
        <v>44742</v>
      </c>
      <c r="O698" s="283">
        <v>44737</v>
      </c>
      <c r="P698" s="283">
        <v>44734</v>
      </c>
      <c r="Q698" s="284">
        <v>44739</v>
      </c>
      <c r="R698" s="285" t="s">
        <v>4490</v>
      </c>
      <c r="S698" s="284"/>
      <c r="T698" s="286" t="s">
        <v>605</v>
      </c>
      <c r="U698" s="291" t="s">
        <v>3900</v>
      </c>
      <c r="V698" s="135" t="s">
        <v>3901</v>
      </c>
      <c r="W698" s="307" t="s">
        <v>5861</v>
      </c>
    </row>
    <row r="699" spans="1:23" s="272" customFormat="1" ht="14.5" customHeight="1" x14ac:dyDescent="0.3">
      <c r="A699" s="295" t="s">
        <v>1581</v>
      </c>
      <c r="B699" s="276" t="s">
        <v>630</v>
      </c>
      <c r="C699" s="277" t="s">
        <v>630</v>
      </c>
      <c r="D699" s="288">
        <v>44670</v>
      </c>
      <c r="E699" s="279" t="s">
        <v>630</v>
      </c>
      <c r="F699" s="289">
        <v>44661</v>
      </c>
      <c r="G699" s="135" t="s">
        <v>5830</v>
      </c>
      <c r="H699" s="135" t="s">
        <v>4738</v>
      </c>
      <c r="I699" s="281" t="s">
        <v>2454</v>
      </c>
      <c r="J699" s="281" t="s">
        <v>622</v>
      </c>
      <c r="K699" s="281" t="s">
        <v>9007</v>
      </c>
      <c r="L699" s="135" t="s">
        <v>87</v>
      </c>
      <c r="M699" s="5" t="s">
        <v>5831</v>
      </c>
      <c r="N699" s="282" t="s">
        <v>1253</v>
      </c>
      <c r="O699" s="283" t="s">
        <v>1253</v>
      </c>
      <c r="P699" s="283" t="s">
        <v>1253</v>
      </c>
      <c r="Q699" s="284" t="s">
        <v>1253</v>
      </c>
      <c r="R699" s="285" t="s">
        <v>6544</v>
      </c>
      <c r="S699" s="280" t="s">
        <v>1253</v>
      </c>
      <c r="T699" s="286" t="s">
        <v>605</v>
      </c>
      <c r="U699" s="291" t="s">
        <v>3900</v>
      </c>
      <c r="V699" s="135"/>
      <c r="W699" s="276" t="s">
        <v>630</v>
      </c>
    </row>
    <row r="700" spans="1:23" s="272" customFormat="1" ht="14.5" customHeight="1" x14ac:dyDescent="0.3">
      <c r="A700" s="295" t="s">
        <v>3627</v>
      </c>
      <c r="B700" s="136">
        <v>5039566</v>
      </c>
      <c r="C700" s="290" t="s">
        <v>6817</v>
      </c>
      <c r="D700" s="288">
        <v>44662</v>
      </c>
      <c r="E700" s="279" t="s">
        <v>594</v>
      </c>
      <c r="F700" s="289">
        <v>44661</v>
      </c>
      <c r="G700" s="135" t="s">
        <v>5832</v>
      </c>
      <c r="H700" s="135" t="s">
        <v>37</v>
      </c>
      <c r="I700" s="281" t="s">
        <v>685</v>
      </c>
      <c r="J700" s="281" t="s">
        <v>18</v>
      </c>
      <c r="K700" s="281" t="s">
        <v>9005</v>
      </c>
      <c r="L700" s="135" t="s">
        <v>20</v>
      </c>
      <c r="M700" s="5" t="s">
        <v>5833</v>
      </c>
      <c r="N700" s="282">
        <v>44668</v>
      </c>
      <c r="O700" s="283">
        <v>44664</v>
      </c>
      <c r="P700" s="283">
        <v>44664</v>
      </c>
      <c r="Q700" s="284">
        <v>44664</v>
      </c>
      <c r="R700" s="285" t="s">
        <v>4686</v>
      </c>
      <c r="S700" s="284"/>
      <c r="T700" s="286" t="s">
        <v>605</v>
      </c>
      <c r="U700" s="291" t="s">
        <v>3900</v>
      </c>
      <c r="V700" s="135" t="s">
        <v>5568</v>
      </c>
      <c r="W700" s="307" t="s">
        <v>5862</v>
      </c>
    </row>
    <row r="701" spans="1:23" s="272" customFormat="1" ht="14.5" customHeight="1" x14ac:dyDescent="0.3">
      <c r="A701" s="295" t="s">
        <v>3627</v>
      </c>
      <c r="B701" s="124">
        <v>5052063</v>
      </c>
      <c r="C701" s="290" t="s">
        <v>6818</v>
      </c>
      <c r="D701" s="288">
        <v>44670</v>
      </c>
      <c r="E701" s="279" t="s">
        <v>594</v>
      </c>
      <c r="F701" s="289">
        <v>44662</v>
      </c>
      <c r="G701" s="305" t="s">
        <v>7912</v>
      </c>
      <c r="H701" s="135" t="s">
        <v>32</v>
      </c>
      <c r="I701" s="281" t="s">
        <v>685</v>
      </c>
      <c r="J701" s="281" t="s">
        <v>18</v>
      </c>
      <c r="K701" s="281" t="s">
        <v>9005</v>
      </c>
      <c r="L701" s="135" t="s">
        <v>20</v>
      </c>
      <c r="M701" s="5" t="s">
        <v>5834</v>
      </c>
      <c r="N701" s="282">
        <v>44689</v>
      </c>
      <c r="O701" s="283">
        <v>44676</v>
      </c>
      <c r="P701" s="283">
        <v>44673</v>
      </c>
      <c r="Q701" s="284">
        <v>44678</v>
      </c>
      <c r="R701" s="285" t="s">
        <v>4686</v>
      </c>
      <c r="S701" s="284"/>
      <c r="T701" s="286" t="s">
        <v>605</v>
      </c>
      <c r="U701" s="291" t="s">
        <v>3900</v>
      </c>
      <c r="V701" s="135" t="s">
        <v>2821</v>
      </c>
      <c r="W701" s="307" t="s">
        <v>5863</v>
      </c>
    </row>
    <row r="702" spans="1:23" s="272" customFormat="1" ht="14.5" customHeight="1" x14ac:dyDescent="0.3">
      <c r="A702" s="295" t="s">
        <v>1581</v>
      </c>
      <c r="B702" s="276" t="s">
        <v>630</v>
      </c>
      <c r="C702" s="277" t="s">
        <v>630</v>
      </c>
      <c r="D702" s="288">
        <v>44714</v>
      </c>
      <c r="E702" s="279" t="s">
        <v>630</v>
      </c>
      <c r="F702" s="289">
        <v>44662</v>
      </c>
      <c r="G702" s="135" t="s">
        <v>5835</v>
      </c>
      <c r="H702" s="135" t="s">
        <v>4712</v>
      </c>
      <c r="I702" s="281" t="s">
        <v>17</v>
      </c>
      <c r="J702" s="281" t="s">
        <v>8377</v>
      </c>
      <c r="K702" s="281" t="s">
        <v>9004</v>
      </c>
      <c r="L702" s="135" t="s">
        <v>20</v>
      </c>
      <c r="M702" s="5" t="s">
        <v>5836</v>
      </c>
      <c r="N702" s="282" t="s">
        <v>1253</v>
      </c>
      <c r="O702" s="283" t="s">
        <v>1253</v>
      </c>
      <c r="P702" s="283" t="s">
        <v>1253</v>
      </c>
      <c r="Q702" s="284" t="s">
        <v>1253</v>
      </c>
      <c r="R702" s="285" t="s">
        <v>4485</v>
      </c>
      <c r="S702" s="280" t="s">
        <v>1253</v>
      </c>
      <c r="T702" s="286" t="s">
        <v>623</v>
      </c>
      <c r="U702" s="291" t="s">
        <v>3900</v>
      </c>
      <c r="V702" s="135"/>
      <c r="W702" s="276" t="s">
        <v>630</v>
      </c>
    </row>
    <row r="703" spans="1:23" s="272" customFormat="1" ht="14.5" customHeight="1" x14ac:dyDescent="0.3">
      <c r="A703" s="295" t="s">
        <v>3627</v>
      </c>
      <c r="B703" s="135">
        <v>5073358</v>
      </c>
      <c r="C703" s="290" t="s">
        <v>6819</v>
      </c>
      <c r="D703" s="288">
        <v>44678</v>
      </c>
      <c r="E703" s="279" t="s">
        <v>594</v>
      </c>
      <c r="F703" s="289">
        <v>44662</v>
      </c>
      <c r="G703" s="135" t="s">
        <v>5837</v>
      </c>
      <c r="H703" s="135" t="s">
        <v>37</v>
      </c>
      <c r="I703" s="281" t="s">
        <v>685</v>
      </c>
      <c r="J703" s="281" t="s">
        <v>626</v>
      </c>
      <c r="K703" s="281" t="s">
        <v>9003</v>
      </c>
      <c r="L703" s="135" t="s">
        <v>87</v>
      </c>
      <c r="M703" s="5" t="s">
        <v>5838</v>
      </c>
      <c r="N703" s="282">
        <v>44694</v>
      </c>
      <c r="O703" s="283">
        <v>44690</v>
      </c>
      <c r="P703" s="283">
        <v>44690</v>
      </c>
      <c r="Q703" s="284">
        <v>44690</v>
      </c>
      <c r="R703" s="285" t="s">
        <v>4687</v>
      </c>
      <c r="S703" s="284"/>
      <c r="T703" s="286" t="s">
        <v>623</v>
      </c>
      <c r="U703" s="291" t="s">
        <v>3900</v>
      </c>
      <c r="V703" s="135" t="s">
        <v>2821</v>
      </c>
      <c r="W703" s="307" t="s">
        <v>5864</v>
      </c>
    </row>
    <row r="704" spans="1:23" s="272" customFormat="1" ht="14.5" customHeight="1" x14ac:dyDescent="0.3">
      <c r="A704" s="295" t="s">
        <v>5</v>
      </c>
      <c r="B704" s="124" t="s">
        <v>319</v>
      </c>
      <c r="C704" s="277"/>
      <c r="D704" s="288"/>
      <c r="E704" s="279"/>
      <c r="F704" s="289">
        <v>44662</v>
      </c>
      <c r="G704" s="135" t="s">
        <v>5839</v>
      </c>
      <c r="H704" s="135" t="s">
        <v>4738</v>
      </c>
      <c r="I704" s="281" t="s">
        <v>2454</v>
      </c>
      <c r="J704" s="281" t="s">
        <v>626</v>
      </c>
      <c r="K704" s="281" t="s">
        <v>9003</v>
      </c>
      <c r="L704" s="135" t="s">
        <v>52</v>
      </c>
      <c r="M704" s="5" t="s">
        <v>5840</v>
      </c>
      <c r="N704" s="282"/>
      <c r="O704" s="283"/>
      <c r="P704" s="283"/>
      <c r="Q704" s="284"/>
      <c r="R704" s="285" t="s">
        <v>4687</v>
      </c>
      <c r="S704" s="284"/>
      <c r="T704" s="286" t="s">
        <v>623</v>
      </c>
      <c r="U704" s="291" t="s">
        <v>3900</v>
      </c>
      <c r="V704" s="135"/>
      <c r="W704" s="307" t="s">
        <v>5865</v>
      </c>
    </row>
    <row r="705" spans="1:23" s="272" customFormat="1" ht="14.5" customHeight="1" x14ac:dyDescent="0.3">
      <c r="A705" s="295" t="s">
        <v>3627</v>
      </c>
      <c r="B705" s="135">
        <v>5052016</v>
      </c>
      <c r="C705" s="290" t="s">
        <v>6820</v>
      </c>
      <c r="D705" s="288">
        <v>44663</v>
      </c>
      <c r="E705" s="279" t="s">
        <v>594</v>
      </c>
      <c r="F705" s="289">
        <v>44662</v>
      </c>
      <c r="G705" s="135" t="s">
        <v>5841</v>
      </c>
      <c r="H705" s="135" t="s">
        <v>4712</v>
      </c>
      <c r="I705" s="281" t="s">
        <v>17</v>
      </c>
      <c r="J705" s="281" t="s">
        <v>45</v>
      </c>
      <c r="K705" s="281" t="s">
        <v>9009</v>
      </c>
      <c r="L705" s="135" t="s">
        <v>74</v>
      </c>
      <c r="M705" s="5" t="s">
        <v>5842</v>
      </c>
      <c r="N705" s="282">
        <v>44685</v>
      </c>
      <c r="O705" s="283">
        <v>44676</v>
      </c>
      <c r="P705" s="283">
        <v>44673</v>
      </c>
      <c r="Q705" s="284">
        <v>44677</v>
      </c>
      <c r="R705" s="285" t="s">
        <v>4482</v>
      </c>
      <c r="S705" s="284"/>
      <c r="T705" s="286" t="s">
        <v>623</v>
      </c>
      <c r="U705" s="291" t="s">
        <v>3900</v>
      </c>
      <c r="V705" s="135" t="s">
        <v>2821</v>
      </c>
      <c r="W705" s="307" t="s">
        <v>5866</v>
      </c>
    </row>
    <row r="706" spans="1:23" s="272" customFormat="1" ht="14.5" customHeight="1" x14ac:dyDescent="0.3">
      <c r="A706" s="295" t="s">
        <v>3627</v>
      </c>
      <c r="B706" s="135">
        <v>5111757</v>
      </c>
      <c r="C706" s="277" t="s">
        <v>6821</v>
      </c>
      <c r="D706" s="288">
        <v>44718</v>
      </c>
      <c r="E706" s="279" t="s">
        <v>594</v>
      </c>
      <c r="F706" s="289">
        <v>44662</v>
      </c>
      <c r="G706" s="135" t="s">
        <v>3997</v>
      </c>
      <c r="H706" s="135" t="s">
        <v>57</v>
      </c>
      <c r="I706" s="281" t="s">
        <v>8538</v>
      </c>
      <c r="J706" s="281" t="s">
        <v>18</v>
      </c>
      <c r="K706" s="281" t="s">
        <v>9005</v>
      </c>
      <c r="L706" s="135" t="s">
        <v>20</v>
      </c>
      <c r="M706" s="5" t="s">
        <v>5844</v>
      </c>
      <c r="N706" s="282">
        <v>44742</v>
      </c>
      <c r="O706" s="283">
        <v>44737</v>
      </c>
      <c r="P706" s="283">
        <v>44734</v>
      </c>
      <c r="Q706" s="284">
        <v>44739</v>
      </c>
      <c r="R706" s="285" t="s">
        <v>4686</v>
      </c>
      <c r="S706" s="284"/>
      <c r="T706" s="286" t="s">
        <v>2564</v>
      </c>
      <c r="U706" s="291" t="s">
        <v>3900</v>
      </c>
      <c r="V706" s="135" t="s">
        <v>3901</v>
      </c>
      <c r="W706" s="307" t="s">
        <v>5867</v>
      </c>
    </row>
    <row r="707" spans="1:23" s="272" customFormat="1" ht="14.5" customHeight="1" x14ac:dyDescent="0.3">
      <c r="A707" s="295" t="s">
        <v>3627</v>
      </c>
      <c r="B707" s="124">
        <v>5113287</v>
      </c>
      <c r="C707" s="290" t="s">
        <v>6822</v>
      </c>
      <c r="D707" s="288">
        <v>44711</v>
      </c>
      <c r="E707" s="279" t="s">
        <v>594</v>
      </c>
      <c r="F707" s="289">
        <v>44662</v>
      </c>
      <c r="G707" s="135" t="s">
        <v>5845</v>
      </c>
      <c r="H707" s="135" t="s">
        <v>250</v>
      </c>
      <c r="I707" s="281" t="s">
        <v>4644</v>
      </c>
      <c r="J707" s="281" t="s">
        <v>18</v>
      </c>
      <c r="K707" s="281" t="s">
        <v>9005</v>
      </c>
      <c r="L707" s="135" t="s">
        <v>20</v>
      </c>
      <c r="M707" s="5" t="s">
        <v>5846</v>
      </c>
      <c r="N707" s="284">
        <v>44720</v>
      </c>
      <c r="O707" s="283">
        <v>44713</v>
      </c>
      <c r="P707" s="283">
        <v>44711</v>
      </c>
      <c r="Q707" s="284">
        <v>44712</v>
      </c>
      <c r="R707" s="285" t="s">
        <v>4686</v>
      </c>
      <c r="S707" s="284"/>
      <c r="T707" s="286" t="s">
        <v>605</v>
      </c>
      <c r="U707" s="291" t="s">
        <v>3900</v>
      </c>
      <c r="V707" s="135" t="s">
        <v>3901</v>
      </c>
      <c r="W707" s="307" t="s">
        <v>5868</v>
      </c>
    </row>
    <row r="708" spans="1:23" s="272" customFormat="1" ht="14.5" customHeight="1" x14ac:dyDescent="0.3">
      <c r="A708" s="295" t="s">
        <v>3627</v>
      </c>
      <c r="B708" s="83">
        <v>5255213</v>
      </c>
      <c r="C708" s="277" t="s">
        <v>8814</v>
      </c>
      <c r="D708" s="288">
        <v>44786</v>
      </c>
      <c r="E708" s="279" t="s">
        <v>594</v>
      </c>
      <c r="F708" s="289">
        <v>44662</v>
      </c>
      <c r="G708" s="135" t="s">
        <v>5847</v>
      </c>
      <c r="H708" s="135" t="s">
        <v>37</v>
      </c>
      <c r="I708" s="281" t="s">
        <v>685</v>
      </c>
      <c r="J708" s="281" t="s">
        <v>45</v>
      </c>
      <c r="K708" s="281" t="s">
        <v>9009</v>
      </c>
      <c r="L708" s="194" t="s">
        <v>438</v>
      </c>
      <c r="M708" s="5" t="s">
        <v>5848</v>
      </c>
      <c r="N708" s="282">
        <v>44807</v>
      </c>
      <c r="O708" s="283">
        <v>44804</v>
      </c>
      <c r="P708" s="283">
        <v>44799</v>
      </c>
      <c r="Q708" s="284">
        <v>44804</v>
      </c>
      <c r="R708" s="285" t="s">
        <v>4482</v>
      </c>
      <c r="S708" s="284"/>
      <c r="T708" s="286" t="s">
        <v>609</v>
      </c>
      <c r="U708" s="291" t="s">
        <v>3900</v>
      </c>
      <c r="V708" s="135"/>
      <c r="W708" s="302" t="s">
        <v>5871</v>
      </c>
    </row>
    <row r="709" spans="1:23" s="272" customFormat="1" ht="14.5" customHeight="1" x14ac:dyDescent="0.3">
      <c r="A709" s="295" t="s">
        <v>3627</v>
      </c>
      <c r="B709" s="83">
        <v>5243877</v>
      </c>
      <c r="C709" s="277" t="s">
        <v>8539</v>
      </c>
      <c r="D709" s="288">
        <v>44786</v>
      </c>
      <c r="E709" s="279" t="s">
        <v>594</v>
      </c>
      <c r="F709" s="289">
        <v>44662</v>
      </c>
      <c r="G709" s="135" t="s">
        <v>5849</v>
      </c>
      <c r="H709" s="135" t="s">
        <v>175</v>
      </c>
      <c r="I709" s="281" t="s">
        <v>8863</v>
      </c>
      <c r="J709" s="281" t="s">
        <v>645</v>
      </c>
      <c r="K709" s="281" t="s">
        <v>9002</v>
      </c>
      <c r="L709" s="135" t="s">
        <v>20</v>
      </c>
      <c r="M709" s="5" t="s">
        <v>5850</v>
      </c>
      <c r="N709" s="282">
        <v>44804</v>
      </c>
      <c r="O709" s="283">
        <v>44793</v>
      </c>
      <c r="P709" s="283">
        <v>44786</v>
      </c>
      <c r="Q709" s="284">
        <v>44793</v>
      </c>
      <c r="R709" s="285" t="s">
        <v>4490</v>
      </c>
      <c r="S709" s="284"/>
      <c r="T709" s="286" t="s">
        <v>605</v>
      </c>
      <c r="U709" s="291" t="s">
        <v>3900</v>
      </c>
      <c r="V709" s="291" t="s">
        <v>3366</v>
      </c>
      <c r="W709" s="302" t="s">
        <v>5872</v>
      </c>
    </row>
    <row r="710" spans="1:23" s="272" customFormat="1" ht="14.5" customHeight="1" x14ac:dyDescent="0.3">
      <c r="A710" s="295" t="s">
        <v>3627</v>
      </c>
      <c r="B710" s="135">
        <v>5162406</v>
      </c>
      <c r="C710" s="277" t="s">
        <v>7138</v>
      </c>
      <c r="D710" s="288">
        <v>44734</v>
      </c>
      <c r="E710" s="279" t="s">
        <v>594</v>
      </c>
      <c r="F710" s="289">
        <v>44662</v>
      </c>
      <c r="G710" s="135" t="s">
        <v>3800</v>
      </c>
      <c r="H710" s="135" t="s">
        <v>57</v>
      </c>
      <c r="I710" s="281" t="s">
        <v>8538</v>
      </c>
      <c r="J710" s="281" t="s">
        <v>18</v>
      </c>
      <c r="K710" s="281" t="s">
        <v>9005</v>
      </c>
      <c r="L710" s="135" t="s">
        <v>87</v>
      </c>
      <c r="M710" s="5" t="s">
        <v>5851</v>
      </c>
      <c r="N710" s="282">
        <v>44742</v>
      </c>
      <c r="O710" s="283">
        <v>44740</v>
      </c>
      <c r="P710" s="283">
        <v>44734</v>
      </c>
      <c r="Q710" s="284">
        <v>44741</v>
      </c>
      <c r="R710" s="285" t="s">
        <v>4686</v>
      </c>
      <c r="S710" s="284"/>
      <c r="T710" s="286" t="s">
        <v>609</v>
      </c>
      <c r="U710" s="291" t="s">
        <v>3900</v>
      </c>
      <c r="V710" s="135" t="s">
        <v>3901</v>
      </c>
      <c r="W710" s="307" t="s">
        <v>5869</v>
      </c>
    </row>
    <row r="711" spans="1:23" s="272" customFormat="1" ht="14.5" customHeight="1" x14ac:dyDescent="0.3">
      <c r="A711" s="295" t="s">
        <v>5</v>
      </c>
      <c r="B711" s="276" t="s">
        <v>7900</v>
      </c>
      <c r="C711" s="290" t="s">
        <v>6071</v>
      </c>
      <c r="D711" s="288"/>
      <c r="E711" s="279"/>
      <c r="F711" s="289">
        <v>44662</v>
      </c>
      <c r="G711" s="135" t="s">
        <v>5852</v>
      </c>
      <c r="H711" s="135" t="s">
        <v>4150</v>
      </c>
      <c r="I711" s="281" t="s">
        <v>17</v>
      </c>
      <c r="J711" s="281" t="s">
        <v>18</v>
      </c>
      <c r="K711" s="281" t="s">
        <v>9005</v>
      </c>
      <c r="L711" s="135" t="s">
        <v>27</v>
      </c>
      <c r="M711" s="5" t="s">
        <v>5853</v>
      </c>
      <c r="N711" s="282"/>
      <c r="O711" s="283"/>
      <c r="P711" s="283"/>
      <c r="Q711" s="284"/>
      <c r="R711" s="285" t="s">
        <v>4686</v>
      </c>
      <c r="S711" s="284"/>
      <c r="T711" s="286" t="s">
        <v>623</v>
      </c>
      <c r="U711" s="291" t="s">
        <v>3900</v>
      </c>
      <c r="V711" s="135"/>
      <c r="W711" s="307" t="s">
        <v>5870</v>
      </c>
    </row>
    <row r="712" spans="1:23" s="272" customFormat="1" ht="14.5" customHeight="1" x14ac:dyDescent="0.3">
      <c r="A712" s="295" t="s">
        <v>3627</v>
      </c>
      <c r="B712" s="135">
        <v>5052143</v>
      </c>
      <c r="C712" s="290" t="s">
        <v>6823</v>
      </c>
      <c r="D712" s="288">
        <v>44663</v>
      </c>
      <c r="E712" s="279" t="s">
        <v>594</v>
      </c>
      <c r="F712" s="289">
        <v>44662</v>
      </c>
      <c r="G712" s="135" t="s">
        <v>5854</v>
      </c>
      <c r="H712" s="135" t="s">
        <v>102</v>
      </c>
      <c r="I712" s="281" t="s">
        <v>685</v>
      </c>
      <c r="J712" s="281" t="s">
        <v>18</v>
      </c>
      <c r="K712" s="281" t="s">
        <v>9005</v>
      </c>
      <c r="L712" s="135" t="s">
        <v>11</v>
      </c>
      <c r="M712" s="5" t="s">
        <v>5855</v>
      </c>
      <c r="N712" s="282">
        <v>44685</v>
      </c>
      <c r="O712" s="283">
        <v>44669</v>
      </c>
      <c r="P712" s="283">
        <v>44665</v>
      </c>
      <c r="Q712" s="284">
        <v>44672</v>
      </c>
      <c r="R712" s="285" t="s">
        <v>4685</v>
      </c>
      <c r="S712" s="284"/>
      <c r="T712" s="286" t="s">
        <v>605</v>
      </c>
      <c r="U712" s="291" t="s">
        <v>3900</v>
      </c>
      <c r="V712" s="135" t="s">
        <v>2821</v>
      </c>
      <c r="W712" s="302" t="s">
        <v>5873</v>
      </c>
    </row>
    <row r="713" spans="1:23" s="272" customFormat="1" ht="14.5" customHeight="1" x14ac:dyDescent="0.3">
      <c r="A713" s="295" t="s">
        <v>3627</v>
      </c>
      <c r="B713" s="135">
        <v>5051995</v>
      </c>
      <c r="C713" s="290" t="s">
        <v>6824</v>
      </c>
      <c r="D713" s="288">
        <v>44663</v>
      </c>
      <c r="E713" s="279" t="s">
        <v>594</v>
      </c>
      <c r="F713" s="289">
        <v>44662</v>
      </c>
      <c r="G713" s="135" t="s">
        <v>5856</v>
      </c>
      <c r="H713" s="135" t="s">
        <v>3567</v>
      </c>
      <c r="I713" s="281" t="s">
        <v>685</v>
      </c>
      <c r="J713" s="281" t="s">
        <v>18</v>
      </c>
      <c r="K713" s="281" t="s">
        <v>9005</v>
      </c>
      <c r="L713" s="135" t="s">
        <v>20</v>
      </c>
      <c r="M713" s="5" t="s">
        <v>5857</v>
      </c>
      <c r="N713" s="282">
        <v>44673</v>
      </c>
      <c r="O713" s="283">
        <v>44672</v>
      </c>
      <c r="P713" s="283">
        <v>44667</v>
      </c>
      <c r="Q713" s="284">
        <v>44672</v>
      </c>
      <c r="R713" s="285" t="s">
        <v>4685</v>
      </c>
      <c r="S713" s="284"/>
      <c r="T713" s="286" t="s">
        <v>605</v>
      </c>
      <c r="U713" s="291" t="s">
        <v>3900</v>
      </c>
      <c r="V713" s="135" t="s">
        <v>5568</v>
      </c>
      <c r="W713" s="307" t="s">
        <v>5727</v>
      </c>
    </row>
    <row r="714" spans="1:23" s="272" customFormat="1" ht="14.5" customHeight="1" x14ac:dyDescent="0.3">
      <c r="A714" s="295" t="s">
        <v>3627</v>
      </c>
      <c r="B714" s="135">
        <v>5096878</v>
      </c>
      <c r="C714" s="277" t="s">
        <v>6825</v>
      </c>
      <c r="D714" s="288">
        <v>44691</v>
      </c>
      <c r="E714" s="279" t="s">
        <v>594</v>
      </c>
      <c r="F714" s="289">
        <v>44662</v>
      </c>
      <c r="G714" s="135" t="s">
        <v>5749</v>
      </c>
      <c r="H714" s="135" t="s">
        <v>4712</v>
      </c>
      <c r="I714" s="281" t="s">
        <v>17</v>
      </c>
      <c r="J714" s="281" t="s">
        <v>2943</v>
      </c>
      <c r="K714" s="281" t="s">
        <v>9012</v>
      </c>
      <c r="L714" s="135" t="s">
        <v>20</v>
      </c>
      <c r="M714" s="5" t="s">
        <v>5875</v>
      </c>
      <c r="N714" s="282">
        <v>44710</v>
      </c>
      <c r="O714" s="283">
        <v>44706</v>
      </c>
      <c r="P714" s="283">
        <v>44701</v>
      </c>
      <c r="Q714" s="284">
        <v>44707</v>
      </c>
      <c r="R714" s="285" t="s">
        <v>6447</v>
      </c>
      <c r="S714" s="284"/>
      <c r="T714" s="286" t="s">
        <v>623</v>
      </c>
      <c r="U714" s="291" t="s">
        <v>3900</v>
      </c>
      <c r="V714" s="135" t="s">
        <v>2821</v>
      </c>
      <c r="W714" s="302" t="s">
        <v>5758</v>
      </c>
    </row>
    <row r="715" spans="1:23" s="272" customFormat="1" ht="14.5" customHeight="1" x14ac:dyDescent="0.3">
      <c r="A715" s="295" t="s">
        <v>1581</v>
      </c>
      <c r="B715" s="276" t="s">
        <v>630</v>
      </c>
      <c r="C715" s="277" t="s">
        <v>630</v>
      </c>
      <c r="D715" s="288">
        <v>44670</v>
      </c>
      <c r="E715" s="279" t="s">
        <v>630</v>
      </c>
      <c r="F715" s="289">
        <v>44662</v>
      </c>
      <c r="G715" s="135" t="s">
        <v>5876</v>
      </c>
      <c r="H715" s="135" t="s">
        <v>50</v>
      </c>
      <c r="I715" s="281" t="s">
        <v>17</v>
      </c>
      <c r="J715" s="281" t="s">
        <v>38</v>
      </c>
      <c r="K715" s="281" t="s">
        <v>9001</v>
      </c>
      <c r="L715" s="135" t="s">
        <v>20</v>
      </c>
      <c r="M715" s="5" t="s">
        <v>5877</v>
      </c>
      <c r="N715" s="282" t="s">
        <v>1253</v>
      </c>
      <c r="O715" s="283" t="s">
        <v>1253</v>
      </c>
      <c r="P715" s="283" t="s">
        <v>1253</v>
      </c>
      <c r="Q715" s="284" t="s">
        <v>1253</v>
      </c>
      <c r="R715" s="285" t="s">
        <v>4489</v>
      </c>
      <c r="S715" s="280" t="s">
        <v>1253</v>
      </c>
      <c r="T715" s="286" t="s">
        <v>623</v>
      </c>
      <c r="U715" s="291" t="s">
        <v>3900</v>
      </c>
      <c r="V715" s="135"/>
      <c r="W715" s="276" t="s">
        <v>630</v>
      </c>
    </row>
    <row r="716" spans="1:23" s="272" customFormat="1" ht="14.5" customHeight="1" x14ac:dyDescent="0.3">
      <c r="A716" s="295" t="s">
        <v>3627</v>
      </c>
      <c r="B716" s="328">
        <v>5188273</v>
      </c>
      <c r="C716" s="277" t="s">
        <v>8148</v>
      </c>
      <c r="D716" s="288">
        <v>44749</v>
      </c>
      <c r="E716" s="279" t="s">
        <v>594</v>
      </c>
      <c r="F716" s="289">
        <v>44662</v>
      </c>
      <c r="G716" s="135" t="s">
        <v>5878</v>
      </c>
      <c r="H716" s="135" t="s">
        <v>232</v>
      </c>
      <c r="I716" s="281" t="s">
        <v>8863</v>
      </c>
      <c r="J716" s="281" t="s">
        <v>18</v>
      </c>
      <c r="K716" s="281" t="s">
        <v>9005</v>
      </c>
      <c r="L716" s="194" t="s">
        <v>11</v>
      </c>
      <c r="M716" s="5" t="s">
        <v>5879</v>
      </c>
      <c r="N716" s="282">
        <v>44776</v>
      </c>
      <c r="O716" s="283">
        <v>44768</v>
      </c>
      <c r="P716" s="283">
        <v>44768</v>
      </c>
      <c r="Q716" s="284">
        <v>44772</v>
      </c>
      <c r="R716" s="285" t="s">
        <v>6708</v>
      </c>
      <c r="S716" s="284"/>
      <c r="T716" s="286" t="s">
        <v>609</v>
      </c>
      <c r="U716" s="291" t="s">
        <v>3900</v>
      </c>
      <c r="V716" s="291" t="s">
        <v>3366</v>
      </c>
      <c r="W716" s="316" t="s">
        <v>5884</v>
      </c>
    </row>
    <row r="717" spans="1:23" s="272" customFormat="1" ht="14.5" customHeight="1" x14ac:dyDescent="0.3">
      <c r="A717" s="295" t="s">
        <v>1581</v>
      </c>
      <c r="B717" s="276" t="s">
        <v>630</v>
      </c>
      <c r="C717" s="277" t="s">
        <v>630</v>
      </c>
      <c r="D717" s="288">
        <v>44670</v>
      </c>
      <c r="E717" s="279" t="s">
        <v>630</v>
      </c>
      <c r="F717" s="289">
        <v>44662</v>
      </c>
      <c r="G717" s="135" t="s">
        <v>5880</v>
      </c>
      <c r="H717" s="135" t="s">
        <v>25</v>
      </c>
      <c r="I717" s="281" t="s">
        <v>17</v>
      </c>
      <c r="J717" s="281" t="s">
        <v>8377</v>
      </c>
      <c r="K717" s="281" t="s">
        <v>9004</v>
      </c>
      <c r="L717" s="135" t="s">
        <v>40</v>
      </c>
      <c r="M717" s="5" t="s">
        <v>5881</v>
      </c>
      <c r="N717" s="282" t="s">
        <v>1253</v>
      </c>
      <c r="O717" s="283" t="s">
        <v>1253</v>
      </c>
      <c r="P717" s="283" t="s">
        <v>1253</v>
      </c>
      <c r="Q717" s="284" t="s">
        <v>1253</v>
      </c>
      <c r="R717" s="285" t="s">
        <v>4485</v>
      </c>
      <c r="S717" s="280" t="s">
        <v>1253</v>
      </c>
      <c r="T717" s="286" t="s">
        <v>605</v>
      </c>
      <c r="U717" s="291" t="s">
        <v>3900</v>
      </c>
      <c r="V717" s="135"/>
      <c r="W717" s="276" t="s">
        <v>630</v>
      </c>
    </row>
    <row r="718" spans="1:23" s="272" customFormat="1" ht="14.5" customHeight="1" x14ac:dyDescent="0.3">
      <c r="A718" s="295" t="s">
        <v>5</v>
      </c>
      <c r="B718" s="83">
        <v>5299322</v>
      </c>
      <c r="C718" s="277" t="s">
        <v>9016</v>
      </c>
      <c r="D718" s="288">
        <v>44812</v>
      </c>
      <c r="E718" s="279" t="s">
        <v>2891</v>
      </c>
      <c r="F718" s="289">
        <v>44662</v>
      </c>
      <c r="G718" s="135" t="s">
        <v>5882</v>
      </c>
      <c r="H718" s="135" t="s">
        <v>57</v>
      </c>
      <c r="I718" s="281" t="s">
        <v>8538</v>
      </c>
      <c r="J718" s="281" t="s">
        <v>645</v>
      </c>
      <c r="K718" s="281" t="s">
        <v>9002</v>
      </c>
      <c r="L718" s="194" t="s">
        <v>52</v>
      </c>
      <c r="M718" s="5" t="s">
        <v>5883</v>
      </c>
      <c r="N718" s="282"/>
      <c r="O718" s="283"/>
      <c r="P718" s="283"/>
      <c r="Q718" s="284"/>
      <c r="R718" s="285" t="s">
        <v>4490</v>
      </c>
      <c r="S718" s="284"/>
      <c r="T718" s="286" t="s">
        <v>623</v>
      </c>
      <c r="U718" s="291" t="s">
        <v>3900</v>
      </c>
      <c r="V718" s="135"/>
      <c r="W718" s="302" t="s">
        <v>5885</v>
      </c>
    </row>
    <row r="719" spans="1:23" s="272" customFormat="1" ht="14.5" customHeight="1" x14ac:dyDescent="0.3">
      <c r="A719" s="295" t="s">
        <v>3627</v>
      </c>
      <c r="B719" s="135">
        <v>5064427</v>
      </c>
      <c r="C719" s="290" t="s">
        <v>6826</v>
      </c>
      <c r="D719" s="288">
        <v>44678</v>
      </c>
      <c r="E719" s="279" t="s">
        <v>594</v>
      </c>
      <c r="F719" s="289">
        <v>44663</v>
      </c>
      <c r="G719" s="135" t="s">
        <v>5886</v>
      </c>
      <c r="H719" s="135" t="s">
        <v>4126</v>
      </c>
      <c r="I719" s="281" t="s">
        <v>8538</v>
      </c>
      <c r="J719" s="281" t="s">
        <v>626</v>
      </c>
      <c r="K719" s="281" t="s">
        <v>9003</v>
      </c>
      <c r="L719" s="135" t="s">
        <v>20</v>
      </c>
      <c r="M719" s="5" t="s">
        <v>5887</v>
      </c>
      <c r="N719" s="282">
        <v>44685</v>
      </c>
      <c r="O719" s="283">
        <v>44680</v>
      </c>
      <c r="P719" s="283">
        <v>44678</v>
      </c>
      <c r="Q719" s="284">
        <v>44680</v>
      </c>
      <c r="R719" s="285" t="s">
        <v>6464</v>
      </c>
      <c r="S719" s="284"/>
      <c r="T719" s="286" t="s">
        <v>605</v>
      </c>
      <c r="U719" s="291" t="s">
        <v>3900</v>
      </c>
      <c r="V719" s="135" t="s">
        <v>2821</v>
      </c>
      <c r="W719" s="316" t="s">
        <v>5894</v>
      </c>
    </row>
    <row r="720" spans="1:23" s="272" customFormat="1" ht="14.5" customHeight="1" x14ac:dyDescent="0.3">
      <c r="A720" s="295" t="s">
        <v>3627</v>
      </c>
      <c r="B720" s="135">
        <v>4948360</v>
      </c>
      <c r="C720" s="290" t="s">
        <v>6827</v>
      </c>
      <c r="D720" s="288">
        <v>44671</v>
      </c>
      <c r="E720" s="279" t="s">
        <v>594</v>
      </c>
      <c r="F720" s="289">
        <v>44663</v>
      </c>
      <c r="G720" s="135" t="s">
        <v>5581</v>
      </c>
      <c r="H720" s="135" t="s">
        <v>250</v>
      </c>
      <c r="I720" s="281" t="s">
        <v>4644</v>
      </c>
      <c r="J720" s="281" t="s">
        <v>8377</v>
      </c>
      <c r="K720" s="281" t="s">
        <v>9004</v>
      </c>
      <c r="L720" s="135" t="s">
        <v>20</v>
      </c>
      <c r="M720" s="5" t="s">
        <v>5888</v>
      </c>
      <c r="N720" s="282">
        <v>44676</v>
      </c>
      <c r="O720" s="283">
        <v>44671</v>
      </c>
      <c r="P720" s="283">
        <v>44671</v>
      </c>
      <c r="Q720" s="284">
        <v>44672</v>
      </c>
      <c r="R720" s="285" t="s">
        <v>4485</v>
      </c>
      <c r="S720" s="284"/>
      <c r="T720" s="286" t="s">
        <v>623</v>
      </c>
      <c r="U720" s="291" t="s">
        <v>3900</v>
      </c>
      <c r="V720" s="135" t="s">
        <v>5568</v>
      </c>
      <c r="W720" s="124" t="s">
        <v>5583</v>
      </c>
    </row>
    <row r="721" spans="1:23" s="272" customFormat="1" ht="14.5" customHeight="1" x14ac:dyDescent="0.3">
      <c r="A721" s="295" t="s">
        <v>3627</v>
      </c>
      <c r="B721" s="86">
        <v>5173952</v>
      </c>
      <c r="C721" s="277" t="s">
        <v>7527</v>
      </c>
      <c r="D721" s="288">
        <v>44744</v>
      </c>
      <c r="E721" s="279" t="s">
        <v>594</v>
      </c>
      <c r="F721" s="289">
        <v>44663</v>
      </c>
      <c r="G721" s="135" t="s">
        <v>5889</v>
      </c>
      <c r="H721" s="135" t="s">
        <v>232</v>
      </c>
      <c r="I721" s="281" t="s">
        <v>8863</v>
      </c>
      <c r="J721" s="281" t="s">
        <v>632</v>
      </c>
      <c r="K721" s="281" t="s">
        <v>9006</v>
      </c>
      <c r="L721" s="135" t="s">
        <v>20</v>
      </c>
      <c r="M721" s="5" t="s">
        <v>5890</v>
      </c>
      <c r="N721" s="282">
        <v>44762</v>
      </c>
      <c r="O721" s="283">
        <v>44758</v>
      </c>
      <c r="P721" s="283">
        <v>44749</v>
      </c>
      <c r="Q721" s="284" t="s">
        <v>1685</v>
      </c>
      <c r="R721" s="285" t="s">
        <v>4487</v>
      </c>
      <c r="S721" s="284"/>
      <c r="T721" s="286" t="s">
        <v>623</v>
      </c>
      <c r="U721" s="291" t="s">
        <v>3900</v>
      </c>
      <c r="V721" s="135" t="s">
        <v>5599</v>
      </c>
      <c r="W721" s="302" t="s">
        <v>5895</v>
      </c>
    </row>
    <row r="722" spans="1:23" s="272" customFormat="1" ht="14.5" customHeight="1" x14ac:dyDescent="0.3">
      <c r="A722" s="295" t="s">
        <v>1581</v>
      </c>
      <c r="B722" s="276" t="s">
        <v>630</v>
      </c>
      <c r="C722" s="277" t="s">
        <v>630</v>
      </c>
      <c r="D722" s="288">
        <v>44714</v>
      </c>
      <c r="E722" s="279" t="s">
        <v>630</v>
      </c>
      <c r="F722" s="289">
        <v>44663</v>
      </c>
      <c r="G722" s="135" t="s">
        <v>5891</v>
      </c>
      <c r="H722" s="135" t="s">
        <v>232</v>
      </c>
      <c r="I722" s="281" t="s">
        <v>8863</v>
      </c>
      <c r="J722" s="281" t="s">
        <v>18</v>
      </c>
      <c r="K722" s="281" t="s">
        <v>9005</v>
      </c>
      <c r="L722" s="135" t="s">
        <v>20</v>
      </c>
      <c r="M722" s="5" t="s">
        <v>5892</v>
      </c>
      <c r="N722" s="282" t="s">
        <v>1253</v>
      </c>
      <c r="O722" s="283" t="s">
        <v>1253</v>
      </c>
      <c r="P722" s="283" t="s">
        <v>1253</v>
      </c>
      <c r="Q722" s="284" t="s">
        <v>1253</v>
      </c>
      <c r="R722" s="285" t="s">
        <v>4686</v>
      </c>
      <c r="S722" s="280" t="s">
        <v>1253</v>
      </c>
      <c r="T722" s="286" t="s">
        <v>605</v>
      </c>
      <c r="U722" s="291" t="s">
        <v>3900</v>
      </c>
      <c r="V722" s="135"/>
      <c r="W722" s="276" t="s">
        <v>630</v>
      </c>
    </row>
    <row r="723" spans="1:23" s="272" customFormat="1" ht="14.5" customHeight="1" x14ac:dyDescent="0.3">
      <c r="A723" s="295" t="s">
        <v>3627</v>
      </c>
      <c r="B723" s="136">
        <v>5099176</v>
      </c>
      <c r="C723" s="290" t="s">
        <v>6828</v>
      </c>
      <c r="D723" s="288">
        <v>44692</v>
      </c>
      <c r="E723" s="279" t="s">
        <v>594</v>
      </c>
      <c r="F723" s="289">
        <v>44664</v>
      </c>
      <c r="G723" s="135" t="s">
        <v>5896</v>
      </c>
      <c r="H723" s="135" t="s">
        <v>175</v>
      </c>
      <c r="I723" s="281" t="s">
        <v>8863</v>
      </c>
      <c r="J723" s="281" t="s">
        <v>626</v>
      </c>
      <c r="K723" s="281" t="s">
        <v>9003</v>
      </c>
      <c r="L723" s="135" t="s">
        <v>27</v>
      </c>
      <c r="M723" s="5" t="s">
        <v>5897</v>
      </c>
      <c r="N723" s="284">
        <v>44707</v>
      </c>
      <c r="O723" s="283">
        <v>44698</v>
      </c>
      <c r="P723" s="283">
        <v>44695</v>
      </c>
      <c r="Q723" s="284">
        <v>44704</v>
      </c>
      <c r="R723" s="285" t="s">
        <v>6464</v>
      </c>
      <c r="S723" s="284"/>
      <c r="T723" s="286" t="s">
        <v>623</v>
      </c>
      <c r="U723" s="291" t="s">
        <v>3900</v>
      </c>
      <c r="V723" s="135" t="s">
        <v>2821</v>
      </c>
      <c r="W723" s="302" t="s">
        <v>5901</v>
      </c>
    </row>
    <row r="724" spans="1:23" s="272" customFormat="1" ht="14.5" customHeight="1" x14ac:dyDescent="0.3">
      <c r="A724" s="295" t="s">
        <v>1581</v>
      </c>
      <c r="B724" s="276" t="s">
        <v>630</v>
      </c>
      <c r="C724" s="277" t="s">
        <v>630</v>
      </c>
      <c r="D724" s="288">
        <v>44681</v>
      </c>
      <c r="E724" s="279" t="s">
        <v>630</v>
      </c>
      <c r="F724" s="289">
        <v>44664</v>
      </c>
      <c r="G724" s="135" t="s">
        <v>5898</v>
      </c>
      <c r="H724" s="135" t="s">
        <v>686</v>
      </c>
      <c r="I724" s="281" t="s">
        <v>8862</v>
      </c>
      <c r="J724" s="281" t="s">
        <v>18</v>
      </c>
      <c r="K724" s="281" t="s">
        <v>9005</v>
      </c>
      <c r="L724" s="135" t="s">
        <v>87</v>
      </c>
      <c r="M724" s="5" t="s">
        <v>5899</v>
      </c>
      <c r="N724" s="282" t="s">
        <v>1253</v>
      </c>
      <c r="O724" s="283" t="s">
        <v>1253</v>
      </c>
      <c r="P724" s="283" t="s">
        <v>1253</v>
      </c>
      <c r="Q724" s="284" t="s">
        <v>1253</v>
      </c>
      <c r="R724" s="285" t="s">
        <v>4685</v>
      </c>
      <c r="S724" s="280" t="s">
        <v>1253</v>
      </c>
      <c r="T724" s="286" t="s">
        <v>605</v>
      </c>
      <c r="U724" s="291" t="s">
        <v>3900</v>
      </c>
      <c r="V724" s="135"/>
      <c r="W724" s="276" t="s">
        <v>630</v>
      </c>
    </row>
    <row r="725" spans="1:23" s="272" customFormat="1" ht="14.5" customHeight="1" x14ac:dyDescent="0.3">
      <c r="A725" s="295" t="s">
        <v>3627</v>
      </c>
      <c r="B725" s="124">
        <v>5060732</v>
      </c>
      <c r="C725" s="290" t="s">
        <v>6829</v>
      </c>
      <c r="D725" s="288">
        <v>44679</v>
      </c>
      <c r="E725" s="279" t="s">
        <v>594</v>
      </c>
      <c r="F725" s="289">
        <v>44664</v>
      </c>
      <c r="G725" s="194" t="s">
        <v>7913</v>
      </c>
      <c r="H725" s="135" t="s">
        <v>250</v>
      </c>
      <c r="I725" s="281" t="s">
        <v>4644</v>
      </c>
      <c r="J725" s="281" t="s">
        <v>645</v>
      </c>
      <c r="K725" s="281" t="s">
        <v>9002</v>
      </c>
      <c r="L725" s="135" t="s">
        <v>27</v>
      </c>
      <c r="M725" s="5" t="s">
        <v>5900</v>
      </c>
      <c r="N725" s="282">
        <v>44691</v>
      </c>
      <c r="O725" s="283">
        <v>44682</v>
      </c>
      <c r="P725" s="283">
        <v>44679</v>
      </c>
      <c r="Q725" s="284">
        <v>44680</v>
      </c>
      <c r="R725" s="285" t="s">
        <v>4490</v>
      </c>
      <c r="S725" s="284"/>
      <c r="T725" s="286" t="s">
        <v>609</v>
      </c>
      <c r="U725" s="291" t="s">
        <v>3900</v>
      </c>
      <c r="V725" s="135" t="s">
        <v>2821</v>
      </c>
      <c r="W725" s="302" t="s">
        <v>5902</v>
      </c>
    </row>
    <row r="726" spans="1:23" s="272" customFormat="1" ht="14.5" customHeight="1" x14ac:dyDescent="0.3">
      <c r="A726" s="295" t="s">
        <v>1581</v>
      </c>
      <c r="B726" s="276" t="s">
        <v>630</v>
      </c>
      <c r="C726" s="277" t="s">
        <v>630</v>
      </c>
      <c r="D726" s="288">
        <v>44774</v>
      </c>
      <c r="E726" s="279" t="s">
        <v>630</v>
      </c>
      <c r="F726" s="289">
        <v>44665</v>
      </c>
      <c r="G726" s="135" t="s">
        <v>5903</v>
      </c>
      <c r="H726" s="135" t="s">
        <v>686</v>
      </c>
      <c r="I726" s="281" t="s">
        <v>8862</v>
      </c>
      <c r="J726" s="281" t="s">
        <v>645</v>
      </c>
      <c r="K726" s="281" t="s">
        <v>9002</v>
      </c>
      <c r="L726" s="135" t="s">
        <v>20</v>
      </c>
      <c r="M726" s="5" t="s">
        <v>5904</v>
      </c>
      <c r="N726" s="282" t="s">
        <v>1253</v>
      </c>
      <c r="O726" s="283" t="s">
        <v>1253</v>
      </c>
      <c r="P726" s="283" t="s">
        <v>1253</v>
      </c>
      <c r="Q726" s="284" t="s">
        <v>1253</v>
      </c>
      <c r="R726" s="285" t="s">
        <v>4490</v>
      </c>
      <c r="S726" s="280" t="s">
        <v>1253</v>
      </c>
      <c r="T726" s="286" t="s">
        <v>609</v>
      </c>
      <c r="U726" s="291" t="s">
        <v>3900</v>
      </c>
      <c r="V726" s="135"/>
      <c r="W726" s="276" t="s">
        <v>630</v>
      </c>
    </row>
    <row r="727" spans="1:23" s="272" customFormat="1" ht="14.5" customHeight="1" x14ac:dyDescent="0.3">
      <c r="A727" s="295" t="s">
        <v>3627</v>
      </c>
      <c r="B727" s="124">
        <v>5086341</v>
      </c>
      <c r="C727" s="290" t="s">
        <v>6830</v>
      </c>
      <c r="D727" s="288">
        <v>44693</v>
      </c>
      <c r="E727" s="279" t="s">
        <v>594</v>
      </c>
      <c r="F727" s="289">
        <v>44665</v>
      </c>
      <c r="G727" s="135" t="s">
        <v>1342</v>
      </c>
      <c r="H727" s="135" t="s">
        <v>232</v>
      </c>
      <c r="I727" s="281" t="s">
        <v>8863</v>
      </c>
      <c r="J727" s="281" t="s">
        <v>626</v>
      </c>
      <c r="K727" s="281" t="s">
        <v>9003</v>
      </c>
      <c r="L727" s="135" t="s">
        <v>20</v>
      </c>
      <c r="M727" s="5" t="s">
        <v>1344</v>
      </c>
      <c r="N727" s="282">
        <v>44697</v>
      </c>
      <c r="O727" s="283">
        <v>44693</v>
      </c>
      <c r="P727" s="283">
        <v>44694</v>
      </c>
      <c r="Q727" s="284">
        <v>44694</v>
      </c>
      <c r="R727" s="285" t="s">
        <v>6464</v>
      </c>
      <c r="S727" s="284"/>
      <c r="T727" s="286" t="s">
        <v>609</v>
      </c>
      <c r="U727" s="291" t="s">
        <v>3900</v>
      </c>
      <c r="V727" s="135" t="s">
        <v>2821</v>
      </c>
      <c r="W727" s="302" t="s">
        <v>5914</v>
      </c>
    </row>
    <row r="728" spans="1:23" s="272" customFormat="1" ht="14.5" customHeight="1" x14ac:dyDescent="0.3">
      <c r="A728" s="295" t="s">
        <v>3627</v>
      </c>
      <c r="B728" s="124">
        <v>5102694</v>
      </c>
      <c r="C728" s="290" t="s">
        <v>6831</v>
      </c>
      <c r="D728" s="288">
        <v>44711</v>
      </c>
      <c r="E728" s="279" t="s">
        <v>594</v>
      </c>
      <c r="F728" s="289">
        <v>44665</v>
      </c>
      <c r="G728" s="135" t="s">
        <v>5905</v>
      </c>
      <c r="H728" s="135" t="s">
        <v>3708</v>
      </c>
      <c r="I728" s="281" t="s">
        <v>2454</v>
      </c>
      <c r="J728" s="281" t="s">
        <v>626</v>
      </c>
      <c r="K728" s="281" t="s">
        <v>9003</v>
      </c>
      <c r="L728" s="135" t="s">
        <v>87</v>
      </c>
      <c r="M728" s="5" t="s">
        <v>5906</v>
      </c>
      <c r="N728" s="284">
        <v>44713</v>
      </c>
      <c r="O728" s="283">
        <v>44712</v>
      </c>
      <c r="P728" s="283">
        <v>44708</v>
      </c>
      <c r="Q728" s="284">
        <v>44712</v>
      </c>
      <c r="R728" s="285" t="s">
        <v>6464</v>
      </c>
      <c r="S728" s="284"/>
      <c r="T728" s="286" t="s">
        <v>609</v>
      </c>
      <c r="U728" s="291" t="s">
        <v>3900</v>
      </c>
      <c r="V728" s="135" t="s">
        <v>3901</v>
      </c>
      <c r="W728" s="316" t="s">
        <v>5915</v>
      </c>
    </row>
    <row r="729" spans="1:23" s="272" customFormat="1" ht="14.5" customHeight="1" x14ac:dyDescent="0.3">
      <c r="A729" s="295" t="s">
        <v>3627</v>
      </c>
      <c r="B729" s="124">
        <v>5079774</v>
      </c>
      <c r="C729" s="290" t="s">
        <v>6832</v>
      </c>
      <c r="D729" s="288">
        <v>44693</v>
      </c>
      <c r="E729" s="279" t="s">
        <v>594</v>
      </c>
      <c r="F729" s="289">
        <v>44665</v>
      </c>
      <c r="G729" s="135" t="s">
        <v>5907</v>
      </c>
      <c r="H729" s="135" t="s">
        <v>175</v>
      </c>
      <c r="I729" s="281" t="s">
        <v>8863</v>
      </c>
      <c r="J729" s="281" t="s">
        <v>18</v>
      </c>
      <c r="K729" s="281" t="s">
        <v>9005</v>
      </c>
      <c r="L729" s="135" t="s">
        <v>20</v>
      </c>
      <c r="M729" s="5" t="s">
        <v>5908</v>
      </c>
      <c r="N729" s="282">
        <v>44705</v>
      </c>
      <c r="O729" s="283">
        <v>44697</v>
      </c>
      <c r="P729" s="283">
        <v>44695</v>
      </c>
      <c r="Q729" s="284">
        <v>44698</v>
      </c>
      <c r="R729" s="285" t="s">
        <v>4686</v>
      </c>
      <c r="S729" s="284"/>
      <c r="T729" s="286" t="s">
        <v>609</v>
      </c>
      <c r="U729" s="291" t="s">
        <v>3900</v>
      </c>
      <c r="V729" s="135" t="s">
        <v>2821</v>
      </c>
      <c r="W729" s="316" t="s">
        <v>5916</v>
      </c>
    </row>
    <row r="730" spans="1:23" s="272" customFormat="1" ht="14.5" customHeight="1" x14ac:dyDescent="0.3">
      <c r="A730" s="295" t="s">
        <v>3627</v>
      </c>
      <c r="B730" s="135">
        <v>5103858</v>
      </c>
      <c r="C730" s="290" t="s">
        <v>6833</v>
      </c>
      <c r="D730" s="288">
        <v>44711</v>
      </c>
      <c r="E730" s="279" t="s">
        <v>594</v>
      </c>
      <c r="F730" s="289">
        <v>44665</v>
      </c>
      <c r="G730" s="135" t="s">
        <v>5909</v>
      </c>
      <c r="H730" s="135" t="s">
        <v>232</v>
      </c>
      <c r="I730" s="281" t="s">
        <v>8863</v>
      </c>
      <c r="J730" s="281" t="s">
        <v>18</v>
      </c>
      <c r="K730" s="281" t="s">
        <v>9005</v>
      </c>
      <c r="L730" s="135" t="s">
        <v>20</v>
      </c>
      <c r="M730" s="5" t="s">
        <v>5910</v>
      </c>
      <c r="N730" s="282">
        <v>44714</v>
      </c>
      <c r="O730" s="283">
        <v>44703</v>
      </c>
      <c r="P730" s="283">
        <v>44703</v>
      </c>
      <c r="Q730" s="284">
        <v>44712</v>
      </c>
      <c r="R730" s="285" t="s">
        <v>4686</v>
      </c>
      <c r="S730" s="284"/>
      <c r="T730" s="286" t="s">
        <v>609</v>
      </c>
      <c r="U730" s="291" t="s">
        <v>3900</v>
      </c>
      <c r="V730" s="135" t="s">
        <v>3901</v>
      </c>
      <c r="W730" s="316" t="s">
        <v>5917</v>
      </c>
    </row>
    <row r="731" spans="1:23" s="272" customFormat="1" ht="14.5" customHeight="1" x14ac:dyDescent="0.3">
      <c r="A731" s="295" t="s">
        <v>3627</v>
      </c>
      <c r="B731" s="124">
        <v>5029993</v>
      </c>
      <c r="C731" s="290" t="s">
        <v>6834</v>
      </c>
      <c r="D731" s="288"/>
      <c r="E731" s="279" t="s">
        <v>594</v>
      </c>
      <c r="F731" s="289">
        <v>44665</v>
      </c>
      <c r="G731" s="135" t="s">
        <v>5911</v>
      </c>
      <c r="H731" s="135" t="s">
        <v>686</v>
      </c>
      <c r="I731" s="281" t="s">
        <v>8862</v>
      </c>
      <c r="J731" s="281" t="s">
        <v>626</v>
      </c>
      <c r="K731" s="281" t="s">
        <v>9003</v>
      </c>
      <c r="L731" s="135" t="s">
        <v>20</v>
      </c>
      <c r="M731" s="5" t="s">
        <v>5912</v>
      </c>
      <c r="N731" s="282">
        <v>44694</v>
      </c>
      <c r="O731" s="283">
        <v>44680</v>
      </c>
      <c r="P731" s="283">
        <v>44680</v>
      </c>
      <c r="Q731" s="284">
        <v>44680</v>
      </c>
      <c r="R731" s="285" t="s">
        <v>4687</v>
      </c>
      <c r="S731" s="284"/>
      <c r="T731" s="286" t="s">
        <v>623</v>
      </c>
      <c r="U731" s="291" t="s">
        <v>3900</v>
      </c>
      <c r="V731" s="135" t="s">
        <v>2821</v>
      </c>
      <c r="W731" s="302" t="s">
        <v>5918</v>
      </c>
    </row>
    <row r="732" spans="1:23" s="272" customFormat="1" ht="14.5" customHeight="1" x14ac:dyDescent="0.3">
      <c r="A732" s="295" t="s">
        <v>3627</v>
      </c>
      <c r="B732" s="135">
        <v>5038027</v>
      </c>
      <c r="C732" s="290" t="s">
        <v>6835</v>
      </c>
      <c r="D732" s="288">
        <v>44667</v>
      </c>
      <c r="E732" s="279" t="s">
        <v>594</v>
      </c>
      <c r="F732" s="289">
        <v>44666</v>
      </c>
      <c r="G732" s="135" t="s">
        <v>5919</v>
      </c>
      <c r="H732" s="135" t="s">
        <v>37</v>
      </c>
      <c r="I732" s="281" t="s">
        <v>685</v>
      </c>
      <c r="J732" s="281" t="s">
        <v>622</v>
      </c>
      <c r="K732" s="281" t="s">
        <v>9007</v>
      </c>
      <c r="L732" s="135" t="s">
        <v>20</v>
      </c>
      <c r="M732" s="5" t="s">
        <v>5920</v>
      </c>
      <c r="N732" s="282">
        <v>44672</v>
      </c>
      <c r="O732" s="283">
        <v>44669</v>
      </c>
      <c r="P732" s="283">
        <v>44667</v>
      </c>
      <c r="Q732" s="284">
        <v>44670</v>
      </c>
      <c r="R732" s="285" t="s">
        <v>6544</v>
      </c>
      <c r="S732" s="284"/>
      <c r="T732" s="286" t="s">
        <v>605</v>
      </c>
      <c r="U732" s="291" t="s">
        <v>3900</v>
      </c>
      <c r="V732" s="135" t="s">
        <v>5568</v>
      </c>
      <c r="W732" s="302" t="s">
        <v>5932</v>
      </c>
    </row>
    <row r="733" spans="1:23" s="272" customFormat="1" ht="14.5" customHeight="1" x14ac:dyDescent="0.3">
      <c r="A733" s="295" t="s">
        <v>3627</v>
      </c>
      <c r="B733" s="135">
        <v>5070481</v>
      </c>
      <c r="C733" s="290" t="s">
        <v>6836</v>
      </c>
      <c r="D733" s="288">
        <v>44679</v>
      </c>
      <c r="E733" s="279" t="s">
        <v>594</v>
      </c>
      <c r="F733" s="289">
        <v>44666</v>
      </c>
      <c r="G733" s="135" t="s">
        <v>5921</v>
      </c>
      <c r="H733" s="135" t="s">
        <v>232</v>
      </c>
      <c r="I733" s="281" t="s">
        <v>8863</v>
      </c>
      <c r="J733" s="281" t="s">
        <v>645</v>
      </c>
      <c r="K733" s="281" t="s">
        <v>9002</v>
      </c>
      <c r="L733" s="135" t="s">
        <v>20</v>
      </c>
      <c r="M733" s="5" t="s">
        <v>5922</v>
      </c>
      <c r="N733" s="282">
        <v>44685</v>
      </c>
      <c r="O733" s="283">
        <v>44681</v>
      </c>
      <c r="P733" s="283">
        <v>44679</v>
      </c>
      <c r="Q733" s="284">
        <v>44681</v>
      </c>
      <c r="R733" s="285" t="s">
        <v>4490</v>
      </c>
      <c r="S733" s="284"/>
      <c r="T733" s="286" t="s">
        <v>605</v>
      </c>
      <c r="U733" s="291" t="s">
        <v>3900</v>
      </c>
      <c r="V733" s="135" t="s">
        <v>2821</v>
      </c>
      <c r="W733" s="302" t="s">
        <v>5931</v>
      </c>
    </row>
    <row r="734" spans="1:23" s="272" customFormat="1" ht="14.5" customHeight="1" x14ac:dyDescent="0.3">
      <c r="A734" s="295" t="s">
        <v>3627</v>
      </c>
      <c r="B734" s="135">
        <v>5028670</v>
      </c>
      <c r="C734" s="290" t="s">
        <v>6837</v>
      </c>
      <c r="D734" s="288">
        <v>44677</v>
      </c>
      <c r="E734" s="279" t="s">
        <v>594</v>
      </c>
      <c r="F734" s="289">
        <v>44666</v>
      </c>
      <c r="G734" s="135" t="s">
        <v>5923</v>
      </c>
      <c r="H734" s="135" t="s">
        <v>250</v>
      </c>
      <c r="I734" s="281" t="s">
        <v>4644</v>
      </c>
      <c r="J734" s="281" t="s">
        <v>626</v>
      </c>
      <c r="K734" s="281" t="s">
        <v>9003</v>
      </c>
      <c r="L734" s="135" t="s">
        <v>20</v>
      </c>
      <c r="M734" s="5" t="s">
        <v>5924</v>
      </c>
      <c r="N734" s="284">
        <v>44699</v>
      </c>
      <c r="O734" s="284">
        <v>44677</v>
      </c>
      <c r="P734" s="284">
        <v>44677</v>
      </c>
      <c r="Q734" s="284">
        <v>44678</v>
      </c>
      <c r="R734" s="285" t="s">
        <v>6464</v>
      </c>
      <c r="S734" s="284"/>
      <c r="T734" s="286" t="s">
        <v>609</v>
      </c>
      <c r="U734" s="291" t="s">
        <v>3900</v>
      </c>
      <c r="V734" s="135" t="s">
        <v>2821</v>
      </c>
      <c r="W734" s="302" t="s">
        <v>5930</v>
      </c>
    </row>
    <row r="735" spans="1:23" s="272" customFormat="1" ht="14.5" customHeight="1" x14ac:dyDescent="0.3">
      <c r="A735" s="295" t="s">
        <v>3627</v>
      </c>
      <c r="B735" s="135">
        <v>5029326</v>
      </c>
      <c r="C735" s="290" t="s">
        <v>6838</v>
      </c>
      <c r="D735" s="288">
        <v>44667</v>
      </c>
      <c r="E735" s="279" t="s">
        <v>594</v>
      </c>
      <c r="F735" s="289">
        <v>44666</v>
      </c>
      <c r="G735" s="135" t="s">
        <v>5925</v>
      </c>
      <c r="H735" s="135" t="s">
        <v>3567</v>
      </c>
      <c r="I735" s="281" t="s">
        <v>685</v>
      </c>
      <c r="J735" s="281" t="s">
        <v>45</v>
      </c>
      <c r="K735" s="281" t="s">
        <v>9009</v>
      </c>
      <c r="L735" s="135" t="s">
        <v>20</v>
      </c>
      <c r="M735" s="5" t="s">
        <v>5926</v>
      </c>
      <c r="N735" s="282">
        <v>44690</v>
      </c>
      <c r="O735" s="283">
        <v>44685</v>
      </c>
      <c r="P735" s="283">
        <v>44679</v>
      </c>
      <c r="Q735" s="284">
        <v>44680</v>
      </c>
      <c r="R735" s="285" t="s">
        <v>4482</v>
      </c>
      <c r="S735" s="284"/>
      <c r="T735" s="286" t="s">
        <v>605</v>
      </c>
      <c r="U735" s="291" t="s">
        <v>3900</v>
      </c>
      <c r="V735" s="135" t="s">
        <v>2821</v>
      </c>
      <c r="W735" s="302" t="s">
        <v>5929</v>
      </c>
    </row>
    <row r="736" spans="1:23" s="272" customFormat="1" ht="14.5" customHeight="1" x14ac:dyDescent="0.3">
      <c r="A736" s="295" t="s">
        <v>1581</v>
      </c>
      <c r="B736" s="276" t="s">
        <v>630</v>
      </c>
      <c r="C736" s="277" t="s">
        <v>630</v>
      </c>
      <c r="D736" s="288">
        <v>44774</v>
      </c>
      <c r="E736" s="279" t="s">
        <v>630</v>
      </c>
      <c r="F736" s="289">
        <v>44666</v>
      </c>
      <c r="G736" s="135" t="s">
        <v>5927</v>
      </c>
      <c r="H736" s="135" t="s">
        <v>4712</v>
      </c>
      <c r="I736" s="281" t="s">
        <v>17</v>
      </c>
      <c r="J736" s="281" t="s">
        <v>626</v>
      </c>
      <c r="K736" s="281" t="s">
        <v>9003</v>
      </c>
      <c r="L736" s="135" t="s">
        <v>27</v>
      </c>
      <c r="M736" s="5" t="s">
        <v>5928</v>
      </c>
      <c r="N736" s="282" t="s">
        <v>1253</v>
      </c>
      <c r="O736" s="283" t="s">
        <v>1253</v>
      </c>
      <c r="P736" s="283" t="s">
        <v>1253</v>
      </c>
      <c r="Q736" s="284" t="s">
        <v>1253</v>
      </c>
      <c r="R736" s="285" t="s">
        <v>4687</v>
      </c>
      <c r="S736" s="280" t="s">
        <v>1253</v>
      </c>
      <c r="T736" s="286" t="s">
        <v>605</v>
      </c>
      <c r="U736" s="291" t="s">
        <v>3900</v>
      </c>
      <c r="V736" s="135"/>
      <c r="W736" s="276" t="s">
        <v>630</v>
      </c>
    </row>
    <row r="737" spans="1:23" s="272" customFormat="1" ht="14.5" customHeight="1" x14ac:dyDescent="0.3">
      <c r="A737" s="295" t="s">
        <v>5</v>
      </c>
      <c r="B737" s="124" t="s">
        <v>319</v>
      </c>
      <c r="C737" s="277"/>
      <c r="D737" s="288"/>
      <c r="E737" s="279"/>
      <c r="F737" s="289">
        <v>44667</v>
      </c>
      <c r="G737" s="135" t="s">
        <v>5933</v>
      </c>
      <c r="H737" s="135" t="s">
        <v>686</v>
      </c>
      <c r="I737" s="281" t="s">
        <v>8862</v>
      </c>
      <c r="J737" s="281" t="s">
        <v>626</v>
      </c>
      <c r="K737" s="281" t="s">
        <v>9003</v>
      </c>
      <c r="L737" s="135" t="s">
        <v>27</v>
      </c>
      <c r="M737" s="5" t="s">
        <v>5934</v>
      </c>
      <c r="N737" s="282"/>
      <c r="O737" s="283"/>
      <c r="P737" s="283"/>
      <c r="Q737" s="284"/>
      <c r="R737" s="285" t="s">
        <v>6464</v>
      </c>
      <c r="S737" s="284"/>
      <c r="T737" s="286" t="s">
        <v>609</v>
      </c>
      <c r="U737" s="291" t="s">
        <v>3900</v>
      </c>
      <c r="V737" s="135"/>
      <c r="W737" s="124" t="s">
        <v>5941</v>
      </c>
    </row>
    <row r="738" spans="1:23" s="272" customFormat="1" ht="14.5" customHeight="1" x14ac:dyDescent="0.3">
      <c r="A738" s="295" t="s">
        <v>3627</v>
      </c>
      <c r="B738" s="135">
        <v>5145180</v>
      </c>
      <c r="C738" s="277" t="s">
        <v>7032</v>
      </c>
      <c r="D738" s="288">
        <v>44722</v>
      </c>
      <c r="E738" s="279" t="s">
        <v>594</v>
      </c>
      <c r="F738" s="289">
        <v>44667</v>
      </c>
      <c r="G738" s="135" t="s">
        <v>5935</v>
      </c>
      <c r="H738" s="292" t="s">
        <v>37</v>
      </c>
      <c r="I738" s="281" t="s">
        <v>685</v>
      </c>
      <c r="J738" s="281" t="s">
        <v>645</v>
      </c>
      <c r="K738" s="281" t="s">
        <v>9002</v>
      </c>
      <c r="L738" s="135" t="s">
        <v>20</v>
      </c>
      <c r="M738" s="5" t="s">
        <v>5936</v>
      </c>
      <c r="N738" s="282">
        <v>44743</v>
      </c>
      <c r="O738" s="283">
        <v>44741</v>
      </c>
      <c r="P738" s="283">
        <v>44739</v>
      </c>
      <c r="Q738" s="284">
        <v>44741</v>
      </c>
      <c r="R738" s="285" t="s">
        <v>4490</v>
      </c>
      <c r="S738" s="284"/>
      <c r="T738" s="286" t="s">
        <v>609</v>
      </c>
      <c r="U738" s="291" t="s">
        <v>3900</v>
      </c>
      <c r="V738" s="135" t="s">
        <v>5599</v>
      </c>
      <c r="W738" s="124" t="s">
        <v>5942</v>
      </c>
    </row>
    <row r="739" spans="1:23" s="272" customFormat="1" ht="14.5" customHeight="1" x14ac:dyDescent="0.3">
      <c r="A739" s="295" t="s">
        <v>3627</v>
      </c>
      <c r="B739" s="83">
        <v>5157898</v>
      </c>
      <c r="C739" s="277" t="s">
        <v>8595</v>
      </c>
      <c r="D739" s="288">
        <v>44786</v>
      </c>
      <c r="E739" s="279" t="s">
        <v>594</v>
      </c>
      <c r="F739" s="289">
        <v>44667</v>
      </c>
      <c r="G739" s="135" t="s">
        <v>5937</v>
      </c>
      <c r="H739" s="135" t="s">
        <v>4126</v>
      </c>
      <c r="I739" s="281" t="s">
        <v>8538</v>
      </c>
      <c r="J739" s="281" t="s">
        <v>18</v>
      </c>
      <c r="K739" s="281" t="s">
        <v>9005</v>
      </c>
      <c r="L739" s="135" t="s">
        <v>20</v>
      </c>
      <c r="M739" s="5" t="s">
        <v>5938</v>
      </c>
      <c r="N739" s="282">
        <v>44798</v>
      </c>
      <c r="O739" s="283">
        <v>44796</v>
      </c>
      <c r="P739" s="283">
        <v>44786</v>
      </c>
      <c r="Q739" s="284">
        <v>44797</v>
      </c>
      <c r="R739" s="285" t="s">
        <v>4685</v>
      </c>
      <c r="S739" s="284"/>
      <c r="T739" s="286" t="s">
        <v>623</v>
      </c>
      <c r="U739" s="291" t="s">
        <v>3900</v>
      </c>
      <c r="V739" s="291" t="s">
        <v>3366</v>
      </c>
      <c r="W739" s="124" t="s">
        <v>5943</v>
      </c>
    </row>
    <row r="740" spans="1:23" s="272" customFormat="1" ht="14.5" customHeight="1" x14ac:dyDescent="0.3">
      <c r="A740" s="295" t="s">
        <v>1581</v>
      </c>
      <c r="B740" s="276" t="s">
        <v>630</v>
      </c>
      <c r="C740" s="277" t="s">
        <v>630</v>
      </c>
      <c r="D740" s="288">
        <v>44744</v>
      </c>
      <c r="E740" s="279" t="s">
        <v>630</v>
      </c>
      <c r="F740" s="289">
        <v>44667</v>
      </c>
      <c r="G740" s="135" t="s">
        <v>5939</v>
      </c>
      <c r="H740" s="135" t="s">
        <v>25</v>
      </c>
      <c r="I740" s="281" t="s">
        <v>17</v>
      </c>
      <c r="J740" s="281" t="s">
        <v>18</v>
      </c>
      <c r="K740" s="281" t="s">
        <v>9005</v>
      </c>
      <c r="L740" s="135" t="s">
        <v>11</v>
      </c>
      <c r="M740" s="5" t="s">
        <v>5940</v>
      </c>
      <c r="N740" s="282" t="s">
        <v>1253</v>
      </c>
      <c r="O740" s="283" t="s">
        <v>1253</v>
      </c>
      <c r="P740" s="283" t="s">
        <v>1253</v>
      </c>
      <c r="Q740" s="284" t="s">
        <v>1253</v>
      </c>
      <c r="R740" s="285" t="s">
        <v>4686</v>
      </c>
      <c r="S740" s="280" t="s">
        <v>1253</v>
      </c>
      <c r="T740" s="286" t="s">
        <v>605</v>
      </c>
      <c r="U740" s="291" t="s">
        <v>3900</v>
      </c>
      <c r="V740" s="135"/>
      <c r="W740" s="276" t="s">
        <v>630</v>
      </c>
    </row>
    <row r="741" spans="1:23" s="272" customFormat="1" ht="14.5" customHeight="1" x14ac:dyDescent="0.3">
      <c r="A741" s="295" t="s">
        <v>3627</v>
      </c>
      <c r="B741" s="135">
        <v>5064434</v>
      </c>
      <c r="C741" s="290" t="s">
        <v>6839</v>
      </c>
      <c r="D741" s="288">
        <v>44670</v>
      </c>
      <c r="E741" s="279" t="s">
        <v>594</v>
      </c>
      <c r="F741" s="289">
        <v>44669</v>
      </c>
      <c r="G741" s="135" t="s">
        <v>5945</v>
      </c>
      <c r="H741" s="135" t="s">
        <v>686</v>
      </c>
      <c r="I741" s="281" t="s">
        <v>8862</v>
      </c>
      <c r="J741" s="281" t="s">
        <v>18</v>
      </c>
      <c r="K741" s="281" t="s">
        <v>9005</v>
      </c>
      <c r="L741" s="135" t="s">
        <v>27</v>
      </c>
      <c r="M741" s="5" t="s">
        <v>5946</v>
      </c>
      <c r="N741" s="282">
        <v>44685</v>
      </c>
      <c r="O741" s="283">
        <v>44679</v>
      </c>
      <c r="P741" s="283">
        <v>44678</v>
      </c>
      <c r="Q741" s="284">
        <v>44680</v>
      </c>
      <c r="R741" s="285" t="s">
        <v>4685</v>
      </c>
      <c r="S741" s="284"/>
      <c r="T741" s="286" t="s">
        <v>605</v>
      </c>
      <c r="U741" s="291" t="s">
        <v>3900</v>
      </c>
      <c r="V741" s="135" t="s">
        <v>2821</v>
      </c>
      <c r="W741" s="310" t="s">
        <v>5953</v>
      </c>
    </row>
    <row r="742" spans="1:23" s="272" customFormat="1" ht="14.5" customHeight="1" x14ac:dyDescent="0.3">
      <c r="A742" s="295" t="s">
        <v>3627</v>
      </c>
      <c r="B742" s="135">
        <v>5065534</v>
      </c>
      <c r="C742" s="290" t="s">
        <v>6840</v>
      </c>
      <c r="D742" s="288">
        <v>44698</v>
      </c>
      <c r="E742" s="279" t="s">
        <v>594</v>
      </c>
      <c r="F742" s="289">
        <v>44669</v>
      </c>
      <c r="G742" s="194" t="s">
        <v>7914</v>
      </c>
      <c r="H742" s="194" t="s">
        <v>175</v>
      </c>
      <c r="I742" s="281" t="s">
        <v>8863</v>
      </c>
      <c r="J742" s="281" t="s">
        <v>8377</v>
      </c>
      <c r="K742" s="281" t="s">
        <v>9004</v>
      </c>
      <c r="L742" s="194" t="s">
        <v>20</v>
      </c>
      <c r="M742" s="5" t="s">
        <v>5944</v>
      </c>
      <c r="N742" s="282">
        <v>44713</v>
      </c>
      <c r="O742" s="283">
        <v>44708</v>
      </c>
      <c r="P742" s="283">
        <v>44701</v>
      </c>
      <c r="Q742" s="284">
        <v>44708</v>
      </c>
      <c r="R742" s="285" t="s">
        <v>4485</v>
      </c>
      <c r="S742" s="284"/>
      <c r="T742" s="286" t="s">
        <v>605</v>
      </c>
      <c r="U742" s="291" t="s">
        <v>3900</v>
      </c>
      <c r="V742" s="135" t="s">
        <v>3901</v>
      </c>
      <c r="W742" s="310" t="s">
        <v>5954</v>
      </c>
    </row>
    <row r="743" spans="1:23" s="272" customFormat="1" ht="14.5" customHeight="1" x14ac:dyDescent="0.3">
      <c r="A743" s="295" t="s">
        <v>5</v>
      </c>
      <c r="B743" s="124" t="s">
        <v>319</v>
      </c>
      <c r="C743" s="277"/>
      <c r="D743" s="288"/>
      <c r="E743" s="279"/>
      <c r="F743" s="289">
        <v>44669</v>
      </c>
      <c r="G743" s="135" t="s">
        <v>5952</v>
      </c>
      <c r="H743" s="135" t="s">
        <v>25</v>
      </c>
      <c r="I743" s="281" t="s">
        <v>17</v>
      </c>
      <c r="J743" s="281" t="s">
        <v>45</v>
      </c>
      <c r="K743" s="281" t="s">
        <v>9009</v>
      </c>
      <c r="L743" s="135" t="s">
        <v>20</v>
      </c>
      <c r="M743" s="5" t="s">
        <v>5951</v>
      </c>
      <c r="N743" s="282"/>
      <c r="O743" s="283"/>
      <c r="P743" s="283"/>
      <c r="Q743" s="284"/>
      <c r="R743" s="285" t="s">
        <v>4482</v>
      </c>
      <c r="S743" s="284"/>
      <c r="T743" s="286" t="s">
        <v>623</v>
      </c>
      <c r="U743" s="291" t="s">
        <v>3900</v>
      </c>
      <c r="V743" s="135"/>
      <c r="W743" s="310" t="s">
        <v>5955</v>
      </c>
    </row>
    <row r="744" spans="1:23" s="272" customFormat="1" ht="14.5" customHeight="1" x14ac:dyDescent="0.3">
      <c r="A744" s="295" t="s">
        <v>3627</v>
      </c>
      <c r="B744" s="92">
        <v>5188274</v>
      </c>
      <c r="C744" s="277" t="s">
        <v>7725</v>
      </c>
      <c r="D744" s="288">
        <v>44753</v>
      </c>
      <c r="E744" s="279" t="s">
        <v>594</v>
      </c>
      <c r="F744" s="289">
        <v>44669</v>
      </c>
      <c r="G744" s="135" t="s">
        <v>5950</v>
      </c>
      <c r="H744" s="135" t="s">
        <v>232</v>
      </c>
      <c r="I744" s="281" t="s">
        <v>8863</v>
      </c>
      <c r="J744" s="281" t="s">
        <v>645</v>
      </c>
      <c r="K744" s="281" t="s">
        <v>9002</v>
      </c>
      <c r="L744" s="135" t="s">
        <v>20</v>
      </c>
      <c r="M744" s="5" t="s">
        <v>5949</v>
      </c>
      <c r="N744" s="282">
        <v>44767</v>
      </c>
      <c r="O744" s="283">
        <v>44764</v>
      </c>
      <c r="P744" s="283">
        <v>44753</v>
      </c>
      <c r="Q744" s="284">
        <v>44764</v>
      </c>
      <c r="R744" s="285" t="s">
        <v>4490</v>
      </c>
      <c r="S744" s="284"/>
      <c r="T744" s="286" t="s">
        <v>605</v>
      </c>
      <c r="U744" s="291" t="s">
        <v>3900</v>
      </c>
      <c r="V744" s="135" t="s">
        <v>5599</v>
      </c>
      <c r="W744" s="310" t="s">
        <v>5956</v>
      </c>
    </row>
    <row r="745" spans="1:23" s="272" customFormat="1" ht="14.5" customHeight="1" x14ac:dyDescent="0.3">
      <c r="A745" s="295" t="s">
        <v>3627</v>
      </c>
      <c r="B745" s="135">
        <v>5084510</v>
      </c>
      <c r="C745" s="290" t="s">
        <v>6841</v>
      </c>
      <c r="D745" s="288">
        <v>44711</v>
      </c>
      <c r="E745" s="279" t="s">
        <v>594</v>
      </c>
      <c r="F745" s="289">
        <v>44669</v>
      </c>
      <c r="G745" s="135" t="s">
        <v>5948</v>
      </c>
      <c r="H745" s="135" t="s">
        <v>725</v>
      </c>
      <c r="I745" s="281" t="s">
        <v>2454</v>
      </c>
      <c r="J745" s="281" t="s">
        <v>160</v>
      </c>
      <c r="K745" s="281" t="s">
        <v>9010</v>
      </c>
      <c r="L745" s="135" t="s">
        <v>20</v>
      </c>
      <c r="M745" s="5" t="s">
        <v>5947</v>
      </c>
      <c r="N745" s="282">
        <v>44729</v>
      </c>
      <c r="O745" s="283">
        <v>44708</v>
      </c>
      <c r="P745" s="283">
        <v>44708</v>
      </c>
      <c r="Q745" s="284">
        <v>44708</v>
      </c>
      <c r="R745" s="285" t="s">
        <v>4493</v>
      </c>
      <c r="S745" s="284"/>
      <c r="T745" s="286" t="s">
        <v>609</v>
      </c>
      <c r="U745" s="291" t="s">
        <v>3900</v>
      </c>
      <c r="V745" s="135" t="s">
        <v>3901</v>
      </c>
      <c r="W745" s="310" t="s">
        <v>5957</v>
      </c>
    </row>
    <row r="746" spans="1:23" s="272" customFormat="1" ht="14.5" customHeight="1" x14ac:dyDescent="0.3">
      <c r="A746" s="295" t="s">
        <v>1581</v>
      </c>
      <c r="B746" s="276" t="s">
        <v>630</v>
      </c>
      <c r="C746" s="277" t="s">
        <v>630</v>
      </c>
      <c r="D746" s="288">
        <v>44767</v>
      </c>
      <c r="E746" s="279" t="s">
        <v>630</v>
      </c>
      <c r="F746" s="289">
        <v>44670</v>
      </c>
      <c r="G746" s="135" t="s">
        <v>5960</v>
      </c>
      <c r="H746" s="135" t="s">
        <v>175</v>
      </c>
      <c r="I746" s="281" t="s">
        <v>8863</v>
      </c>
      <c r="J746" s="281" t="s">
        <v>645</v>
      </c>
      <c r="K746" s="281" t="s">
        <v>9002</v>
      </c>
      <c r="L746" s="135" t="s">
        <v>87</v>
      </c>
      <c r="M746" s="5" t="s">
        <v>5961</v>
      </c>
      <c r="N746" s="282" t="s">
        <v>1253</v>
      </c>
      <c r="O746" s="283" t="s">
        <v>1253</v>
      </c>
      <c r="P746" s="283" t="s">
        <v>1253</v>
      </c>
      <c r="Q746" s="284" t="s">
        <v>1253</v>
      </c>
      <c r="R746" s="285" t="s">
        <v>4490</v>
      </c>
      <c r="S746" s="280" t="s">
        <v>1253</v>
      </c>
      <c r="T746" s="286" t="s">
        <v>609</v>
      </c>
      <c r="U746" s="291" t="s">
        <v>3900</v>
      </c>
      <c r="V746" s="135"/>
      <c r="W746" s="276" t="s">
        <v>630</v>
      </c>
    </row>
    <row r="747" spans="1:23" s="272" customFormat="1" ht="14.5" customHeight="1" x14ac:dyDescent="0.3">
      <c r="A747" s="295" t="s">
        <v>1581</v>
      </c>
      <c r="B747" s="276" t="s">
        <v>630</v>
      </c>
      <c r="C747" s="277" t="s">
        <v>630</v>
      </c>
      <c r="D747" s="288">
        <v>44714</v>
      </c>
      <c r="E747" s="279" t="s">
        <v>630</v>
      </c>
      <c r="F747" s="289">
        <v>44670</v>
      </c>
      <c r="G747" s="135" t="s">
        <v>5962</v>
      </c>
      <c r="H747" s="135" t="s">
        <v>3708</v>
      </c>
      <c r="I747" s="281" t="s">
        <v>2454</v>
      </c>
      <c r="J747" s="281" t="s">
        <v>626</v>
      </c>
      <c r="K747" s="281" t="s">
        <v>9003</v>
      </c>
      <c r="L747" s="135" t="s">
        <v>20</v>
      </c>
      <c r="M747" s="5" t="s">
        <v>5963</v>
      </c>
      <c r="N747" s="282" t="s">
        <v>1253</v>
      </c>
      <c r="O747" s="283" t="s">
        <v>1253</v>
      </c>
      <c r="P747" s="283" t="s">
        <v>1253</v>
      </c>
      <c r="Q747" s="284" t="s">
        <v>1253</v>
      </c>
      <c r="R747" s="285" t="s">
        <v>6464</v>
      </c>
      <c r="S747" s="280" t="s">
        <v>1253</v>
      </c>
      <c r="T747" s="286" t="s">
        <v>605</v>
      </c>
      <c r="U747" s="291" t="s">
        <v>3900</v>
      </c>
      <c r="V747" s="135"/>
      <c r="W747" s="276" t="s">
        <v>630</v>
      </c>
    </row>
    <row r="748" spans="1:23" s="272" customFormat="1" ht="14.5" customHeight="1" x14ac:dyDescent="0.3">
      <c r="A748" s="295" t="s">
        <v>3627</v>
      </c>
      <c r="B748" s="92">
        <v>5104257</v>
      </c>
      <c r="C748" s="277" t="s">
        <v>8156</v>
      </c>
      <c r="D748" s="288">
        <v>44767</v>
      </c>
      <c r="E748" s="279" t="s">
        <v>594</v>
      </c>
      <c r="F748" s="289">
        <v>44670</v>
      </c>
      <c r="G748" s="135" t="s">
        <v>5964</v>
      </c>
      <c r="H748" s="194" t="s">
        <v>25</v>
      </c>
      <c r="I748" s="281" t="s">
        <v>17</v>
      </c>
      <c r="J748" s="281" t="s">
        <v>8377</v>
      </c>
      <c r="K748" s="281" t="s">
        <v>9004</v>
      </c>
      <c r="L748" s="194" t="s">
        <v>20</v>
      </c>
      <c r="M748" s="5" t="s">
        <v>5965</v>
      </c>
      <c r="N748" s="282">
        <v>44778</v>
      </c>
      <c r="O748" s="283">
        <v>44769</v>
      </c>
      <c r="P748" s="283">
        <v>44767</v>
      </c>
      <c r="Q748" s="284">
        <v>44770</v>
      </c>
      <c r="R748" s="285" t="s">
        <v>4485</v>
      </c>
      <c r="S748" s="284"/>
      <c r="T748" s="286" t="s">
        <v>605</v>
      </c>
      <c r="U748" s="291" t="s">
        <v>3900</v>
      </c>
      <c r="V748" s="291" t="s">
        <v>3366</v>
      </c>
      <c r="W748" s="316" t="s">
        <v>5976</v>
      </c>
    </row>
    <row r="749" spans="1:23" s="272" customFormat="1" ht="14.5" customHeight="1" x14ac:dyDescent="0.3">
      <c r="A749" s="295" t="s">
        <v>3627</v>
      </c>
      <c r="B749" s="92">
        <v>5188269</v>
      </c>
      <c r="C749" s="277" t="s">
        <v>8036</v>
      </c>
      <c r="D749" s="288">
        <v>44753</v>
      </c>
      <c r="E749" s="279" t="s">
        <v>594</v>
      </c>
      <c r="F749" s="289">
        <v>44670</v>
      </c>
      <c r="G749" s="135" t="s">
        <v>5966</v>
      </c>
      <c r="H749" s="135" t="s">
        <v>250</v>
      </c>
      <c r="I749" s="281" t="s">
        <v>4644</v>
      </c>
      <c r="J749" s="281" t="s">
        <v>18</v>
      </c>
      <c r="K749" s="281" t="s">
        <v>9005</v>
      </c>
      <c r="L749" s="135" t="s">
        <v>20</v>
      </c>
      <c r="M749" s="5" t="s">
        <v>5967</v>
      </c>
      <c r="N749" s="282">
        <v>44774</v>
      </c>
      <c r="O749" s="283">
        <v>44768</v>
      </c>
      <c r="P749" s="283">
        <v>44761</v>
      </c>
      <c r="Q749" s="284">
        <v>44769</v>
      </c>
      <c r="R749" s="285" t="s">
        <v>4685</v>
      </c>
      <c r="S749" s="284"/>
      <c r="T749" s="286" t="s">
        <v>605</v>
      </c>
      <c r="U749" s="291" t="s">
        <v>3900</v>
      </c>
      <c r="V749" s="291" t="s">
        <v>3366</v>
      </c>
      <c r="W749" s="316" t="s">
        <v>5975</v>
      </c>
    </row>
    <row r="750" spans="1:23" s="272" customFormat="1" ht="14.5" customHeight="1" x14ac:dyDescent="0.3">
      <c r="A750" s="295" t="s">
        <v>3627</v>
      </c>
      <c r="B750" s="135">
        <v>5015327</v>
      </c>
      <c r="C750" s="290" t="s">
        <v>6842</v>
      </c>
      <c r="D750" s="288">
        <v>44678</v>
      </c>
      <c r="E750" s="279" t="s">
        <v>594</v>
      </c>
      <c r="F750" s="289">
        <v>44670</v>
      </c>
      <c r="G750" s="194" t="s">
        <v>7915</v>
      </c>
      <c r="H750" s="135" t="s">
        <v>250</v>
      </c>
      <c r="I750" s="281" t="s">
        <v>4644</v>
      </c>
      <c r="J750" s="281" t="s">
        <v>622</v>
      </c>
      <c r="K750" s="281" t="s">
        <v>9007</v>
      </c>
      <c r="L750" s="135" t="s">
        <v>20</v>
      </c>
      <c r="M750" s="5" t="s">
        <v>5968</v>
      </c>
      <c r="N750" s="282">
        <v>44685</v>
      </c>
      <c r="O750" s="283">
        <v>44679</v>
      </c>
      <c r="P750" s="283">
        <v>44679</v>
      </c>
      <c r="Q750" s="284">
        <v>44680</v>
      </c>
      <c r="R750" s="285" t="s">
        <v>6544</v>
      </c>
      <c r="S750" s="284"/>
      <c r="T750" s="286" t="s">
        <v>2564</v>
      </c>
      <c r="U750" s="291" t="s">
        <v>3900</v>
      </c>
      <c r="V750" s="135" t="s">
        <v>2821</v>
      </c>
      <c r="W750" s="302" t="s">
        <v>5974</v>
      </c>
    </row>
    <row r="751" spans="1:23" s="272" customFormat="1" ht="14.5" customHeight="1" x14ac:dyDescent="0.3">
      <c r="A751" s="295" t="s">
        <v>1581</v>
      </c>
      <c r="B751" s="276" t="s">
        <v>630</v>
      </c>
      <c r="C751" s="277" t="s">
        <v>630</v>
      </c>
      <c r="D751" s="288">
        <v>44693</v>
      </c>
      <c r="E751" s="279" t="s">
        <v>630</v>
      </c>
      <c r="F751" s="289">
        <v>44670</v>
      </c>
      <c r="G751" s="298" t="s">
        <v>7916</v>
      </c>
      <c r="H751" s="135" t="s">
        <v>25</v>
      </c>
      <c r="I751" s="281" t="s">
        <v>17</v>
      </c>
      <c r="J751" s="281" t="s">
        <v>622</v>
      </c>
      <c r="K751" s="281" t="s">
        <v>9007</v>
      </c>
      <c r="L751" s="135" t="s">
        <v>20</v>
      </c>
      <c r="M751" s="5" t="s">
        <v>5969</v>
      </c>
      <c r="N751" s="282" t="s">
        <v>1253</v>
      </c>
      <c r="O751" s="283" t="s">
        <v>1253</v>
      </c>
      <c r="P751" s="283" t="s">
        <v>1253</v>
      </c>
      <c r="Q751" s="284" t="s">
        <v>1253</v>
      </c>
      <c r="R751" s="285" t="s">
        <v>6544</v>
      </c>
      <c r="S751" s="280" t="s">
        <v>1253</v>
      </c>
      <c r="T751" s="286" t="s">
        <v>605</v>
      </c>
      <c r="U751" s="291" t="s">
        <v>3900</v>
      </c>
      <c r="V751" s="135"/>
      <c r="W751" s="276" t="s">
        <v>630</v>
      </c>
    </row>
    <row r="752" spans="1:23" s="272" customFormat="1" ht="14.5" customHeight="1" x14ac:dyDescent="0.3">
      <c r="A752" s="295" t="s">
        <v>3627</v>
      </c>
      <c r="B752" s="124">
        <v>5029320</v>
      </c>
      <c r="C752" s="290" t="s">
        <v>6843</v>
      </c>
      <c r="D752" s="288">
        <v>44671</v>
      </c>
      <c r="E752" s="279" t="s">
        <v>594</v>
      </c>
      <c r="F752" s="289">
        <v>44670</v>
      </c>
      <c r="G752" s="135" t="s">
        <v>5989</v>
      </c>
      <c r="H752" s="135" t="s">
        <v>250</v>
      </c>
      <c r="I752" s="281" t="s">
        <v>4644</v>
      </c>
      <c r="J752" s="281" t="s">
        <v>45</v>
      </c>
      <c r="K752" s="281" t="s">
        <v>9009</v>
      </c>
      <c r="L752" s="135" t="s">
        <v>20</v>
      </c>
      <c r="M752" s="5" t="s">
        <v>5970</v>
      </c>
      <c r="N752" s="282">
        <v>44678</v>
      </c>
      <c r="O752" s="283">
        <v>44678</v>
      </c>
      <c r="P752" s="283">
        <v>44677</v>
      </c>
      <c r="Q752" s="284">
        <v>44678</v>
      </c>
      <c r="R752" s="285" t="s">
        <v>4482</v>
      </c>
      <c r="S752" s="284"/>
      <c r="T752" s="286" t="s">
        <v>605</v>
      </c>
      <c r="U752" s="291" t="s">
        <v>3900</v>
      </c>
      <c r="V752" s="135" t="s">
        <v>5568</v>
      </c>
      <c r="W752" s="302" t="s">
        <v>5973</v>
      </c>
    </row>
    <row r="753" spans="1:23" s="272" customFormat="1" ht="14.5" customHeight="1" x14ac:dyDescent="0.3">
      <c r="A753" s="295" t="s">
        <v>1581</v>
      </c>
      <c r="B753" s="276" t="s">
        <v>630</v>
      </c>
      <c r="C753" s="277" t="s">
        <v>630</v>
      </c>
      <c r="D753" s="288">
        <v>44721</v>
      </c>
      <c r="E753" s="279" t="s">
        <v>630</v>
      </c>
      <c r="F753" s="289">
        <v>44670</v>
      </c>
      <c r="G753" s="135" t="s">
        <v>5971</v>
      </c>
      <c r="H753" s="135" t="s">
        <v>725</v>
      </c>
      <c r="I753" s="281" t="s">
        <v>2454</v>
      </c>
      <c r="J753" s="281" t="s">
        <v>160</v>
      </c>
      <c r="K753" s="281" t="s">
        <v>9010</v>
      </c>
      <c r="L753" s="135" t="s">
        <v>20</v>
      </c>
      <c r="M753" s="5" t="s">
        <v>5972</v>
      </c>
      <c r="N753" s="282" t="s">
        <v>1253</v>
      </c>
      <c r="O753" s="283" t="s">
        <v>1253</v>
      </c>
      <c r="P753" s="283" t="s">
        <v>1253</v>
      </c>
      <c r="Q753" s="284" t="s">
        <v>1253</v>
      </c>
      <c r="R753" s="285" t="s">
        <v>4493</v>
      </c>
      <c r="S753" s="280" t="s">
        <v>1253</v>
      </c>
      <c r="T753" s="286" t="s">
        <v>609</v>
      </c>
      <c r="U753" s="291" t="s">
        <v>3900</v>
      </c>
      <c r="V753" s="135"/>
      <c r="W753" s="276" t="s">
        <v>630</v>
      </c>
    </row>
    <row r="754" spans="1:23" s="272" customFormat="1" ht="14.5" customHeight="1" x14ac:dyDescent="0.3">
      <c r="A754" s="295" t="s">
        <v>3627</v>
      </c>
      <c r="B754" s="135">
        <v>5052020</v>
      </c>
      <c r="C754" s="290" t="s">
        <v>6844</v>
      </c>
      <c r="D754" s="288">
        <v>44672</v>
      </c>
      <c r="E754" s="279" t="s">
        <v>594</v>
      </c>
      <c r="F754" s="289">
        <v>44671</v>
      </c>
      <c r="G754" s="135" t="s">
        <v>5977</v>
      </c>
      <c r="H754" s="135" t="s">
        <v>32</v>
      </c>
      <c r="I754" s="281" t="s">
        <v>685</v>
      </c>
      <c r="J754" s="281" t="s">
        <v>45</v>
      </c>
      <c r="K754" s="281" t="s">
        <v>9009</v>
      </c>
      <c r="L754" s="135" t="s">
        <v>20</v>
      </c>
      <c r="M754" s="5" t="s">
        <v>5978</v>
      </c>
      <c r="N754" s="282">
        <v>44682</v>
      </c>
      <c r="O754" s="283">
        <v>44674</v>
      </c>
      <c r="P754" s="283">
        <v>44673</v>
      </c>
      <c r="Q754" s="284">
        <v>44674</v>
      </c>
      <c r="R754" s="285" t="s">
        <v>4482</v>
      </c>
      <c r="S754" s="284"/>
      <c r="T754" s="286" t="s">
        <v>609</v>
      </c>
      <c r="U754" s="291" t="s">
        <v>3900</v>
      </c>
      <c r="V754" s="135" t="s">
        <v>2821</v>
      </c>
      <c r="W754" s="302" t="s">
        <v>5988</v>
      </c>
    </row>
    <row r="755" spans="1:23" s="272" customFormat="1" ht="14.5" customHeight="1" x14ac:dyDescent="0.3">
      <c r="A755" s="295" t="s">
        <v>1581</v>
      </c>
      <c r="B755" s="276" t="s">
        <v>630</v>
      </c>
      <c r="C755" s="277" t="s">
        <v>630</v>
      </c>
      <c r="D755" s="288">
        <v>44744</v>
      </c>
      <c r="E755" s="279" t="s">
        <v>630</v>
      </c>
      <c r="F755" s="289">
        <v>44671</v>
      </c>
      <c r="G755" s="135" t="s">
        <v>5979</v>
      </c>
      <c r="H755" s="135" t="s">
        <v>232</v>
      </c>
      <c r="I755" s="281" t="s">
        <v>8863</v>
      </c>
      <c r="J755" s="281" t="s">
        <v>632</v>
      </c>
      <c r="K755" s="281" t="s">
        <v>9006</v>
      </c>
      <c r="L755" s="135" t="s">
        <v>11</v>
      </c>
      <c r="M755" s="5" t="s">
        <v>5980</v>
      </c>
      <c r="N755" s="282" t="s">
        <v>1253</v>
      </c>
      <c r="O755" s="283" t="s">
        <v>1253</v>
      </c>
      <c r="P755" s="283" t="s">
        <v>1253</v>
      </c>
      <c r="Q755" s="284" t="s">
        <v>1253</v>
      </c>
      <c r="R755" s="285" t="s">
        <v>4487</v>
      </c>
      <c r="S755" s="280" t="s">
        <v>1253</v>
      </c>
      <c r="T755" s="286" t="s">
        <v>1648</v>
      </c>
      <c r="U755" s="291" t="s">
        <v>3900</v>
      </c>
      <c r="V755" s="135"/>
      <c r="W755" s="276" t="s">
        <v>630</v>
      </c>
    </row>
    <row r="756" spans="1:23" s="272" customFormat="1" ht="14.5" customHeight="1" x14ac:dyDescent="0.3">
      <c r="A756" s="295" t="s">
        <v>3627</v>
      </c>
      <c r="B756" s="135">
        <v>5046708</v>
      </c>
      <c r="C756" s="290" t="s">
        <v>6845</v>
      </c>
      <c r="D756" s="288">
        <v>44672</v>
      </c>
      <c r="E756" s="279" t="s">
        <v>594</v>
      </c>
      <c r="F756" s="289">
        <v>44671</v>
      </c>
      <c r="G756" s="135" t="s">
        <v>5981</v>
      </c>
      <c r="H756" s="135" t="s">
        <v>92</v>
      </c>
      <c r="I756" s="281" t="s">
        <v>2454</v>
      </c>
      <c r="J756" s="281" t="s">
        <v>45</v>
      </c>
      <c r="K756" s="281" t="s">
        <v>9009</v>
      </c>
      <c r="L756" s="135" t="s">
        <v>20</v>
      </c>
      <c r="M756" s="5" t="s">
        <v>5982</v>
      </c>
      <c r="N756" s="282">
        <v>44674</v>
      </c>
      <c r="O756" s="283">
        <v>44672</v>
      </c>
      <c r="P756" s="283">
        <v>44672</v>
      </c>
      <c r="Q756" s="284">
        <v>44672</v>
      </c>
      <c r="R756" s="285" t="s">
        <v>4482</v>
      </c>
      <c r="S756" s="284"/>
      <c r="T756" s="286" t="s">
        <v>623</v>
      </c>
      <c r="U756" s="291" t="s">
        <v>3900</v>
      </c>
      <c r="V756" s="135" t="s">
        <v>5568</v>
      </c>
      <c r="W756" s="302" t="s">
        <v>5987</v>
      </c>
    </row>
    <row r="757" spans="1:23" s="272" customFormat="1" ht="14.5" customHeight="1" x14ac:dyDescent="0.3">
      <c r="A757" s="295" t="s">
        <v>3627</v>
      </c>
      <c r="B757" s="135">
        <v>5025734</v>
      </c>
      <c r="C757" s="290" t="s">
        <v>6846</v>
      </c>
      <c r="D757" s="288">
        <v>44678</v>
      </c>
      <c r="E757" s="279" t="s">
        <v>594</v>
      </c>
      <c r="F757" s="289">
        <v>44671</v>
      </c>
      <c r="G757" s="135" t="s">
        <v>5983</v>
      </c>
      <c r="H757" s="135" t="s">
        <v>250</v>
      </c>
      <c r="I757" s="281" t="s">
        <v>4644</v>
      </c>
      <c r="J757" s="281" t="s">
        <v>2943</v>
      </c>
      <c r="K757" s="281" t="s">
        <v>9012</v>
      </c>
      <c r="L757" s="135" t="s">
        <v>11</v>
      </c>
      <c r="M757" s="5" t="s">
        <v>5984</v>
      </c>
      <c r="N757" s="282">
        <v>44686</v>
      </c>
      <c r="O757" s="283">
        <v>44682</v>
      </c>
      <c r="P757" s="283">
        <v>44685</v>
      </c>
      <c r="Q757" s="284">
        <v>44683</v>
      </c>
      <c r="R757" s="285" t="s">
        <v>6447</v>
      </c>
      <c r="S757" s="284"/>
      <c r="T757" s="286" t="s">
        <v>623</v>
      </c>
      <c r="U757" s="291" t="s">
        <v>3900</v>
      </c>
      <c r="V757" s="135" t="s">
        <v>2821</v>
      </c>
      <c r="W757" s="302" t="s">
        <v>5986</v>
      </c>
    </row>
    <row r="758" spans="1:23" s="272" customFormat="1" ht="14.5" customHeight="1" x14ac:dyDescent="0.3">
      <c r="A758" s="295" t="s">
        <v>3627</v>
      </c>
      <c r="B758" s="8">
        <v>5276391</v>
      </c>
      <c r="C758" s="277" t="s">
        <v>8866</v>
      </c>
      <c r="D758" s="288">
        <v>44800</v>
      </c>
      <c r="E758" s="279" t="s">
        <v>594</v>
      </c>
      <c r="F758" s="289">
        <v>44672</v>
      </c>
      <c r="G758" s="135" t="s">
        <v>5610</v>
      </c>
      <c r="H758" s="135" t="s">
        <v>16</v>
      </c>
      <c r="I758" s="281" t="s">
        <v>7086</v>
      </c>
      <c r="J758" s="281" t="s">
        <v>8377</v>
      </c>
      <c r="K758" s="281" t="s">
        <v>9004</v>
      </c>
      <c r="L758" s="135" t="s">
        <v>20</v>
      </c>
      <c r="M758" s="5" t="s">
        <v>5992</v>
      </c>
      <c r="N758" s="282">
        <v>44808</v>
      </c>
      <c r="O758" s="283">
        <v>44803</v>
      </c>
      <c r="P758" s="283">
        <v>44800</v>
      </c>
      <c r="Q758" s="284">
        <v>44804</v>
      </c>
      <c r="R758" s="285" t="s">
        <v>4485</v>
      </c>
      <c r="S758" s="284"/>
      <c r="T758" s="286" t="s">
        <v>605</v>
      </c>
      <c r="U758" s="291" t="s">
        <v>3900</v>
      </c>
      <c r="V758" s="135"/>
      <c r="W758" s="302" t="s">
        <v>6012</v>
      </c>
    </row>
    <row r="759" spans="1:23" s="272" customFormat="1" ht="14.5" customHeight="1" x14ac:dyDescent="0.3">
      <c r="A759" s="295" t="s">
        <v>3627</v>
      </c>
      <c r="B759" s="292">
        <v>5029335</v>
      </c>
      <c r="C759" s="290" t="s">
        <v>6847</v>
      </c>
      <c r="D759" s="288">
        <v>44673</v>
      </c>
      <c r="E759" s="279" t="s">
        <v>594</v>
      </c>
      <c r="F759" s="289">
        <v>44672</v>
      </c>
      <c r="G759" s="135" t="s">
        <v>5993</v>
      </c>
      <c r="H759" s="135" t="s">
        <v>3708</v>
      </c>
      <c r="I759" s="281" t="s">
        <v>2454</v>
      </c>
      <c r="J759" s="281" t="s">
        <v>38</v>
      </c>
      <c r="K759" s="281" t="s">
        <v>9001</v>
      </c>
      <c r="L759" s="135" t="s">
        <v>20</v>
      </c>
      <c r="M759" s="5" t="s">
        <v>5994</v>
      </c>
      <c r="N759" s="282">
        <v>44674</v>
      </c>
      <c r="O759" s="283">
        <v>44674</v>
      </c>
      <c r="P759" s="283">
        <v>44673</v>
      </c>
      <c r="Q759" s="284" t="s">
        <v>1685</v>
      </c>
      <c r="R759" s="285" t="s">
        <v>4489</v>
      </c>
      <c r="S759" s="284"/>
      <c r="T759" s="286" t="s">
        <v>623</v>
      </c>
      <c r="U759" s="291" t="s">
        <v>3900</v>
      </c>
      <c r="V759" s="135" t="s">
        <v>5568</v>
      </c>
      <c r="W759" s="302" t="s">
        <v>6011</v>
      </c>
    </row>
    <row r="760" spans="1:23" s="272" customFormat="1" ht="14.5" customHeight="1" x14ac:dyDescent="0.3">
      <c r="A760" s="295" t="s">
        <v>3627</v>
      </c>
      <c r="B760" s="292">
        <v>5046707</v>
      </c>
      <c r="C760" s="290" t="s">
        <v>6848</v>
      </c>
      <c r="D760" s="288"/>
      <c r="E760" s="279" t="s">
        <v>594</v>
      </c>
      <c r="F760" s="289">
        <v>44672</v>
      </c>
      <c r="G760" s="135" t="s">
        <v>5995</v>
      </c>
      <c r="H760" s="135" t="s">
        <v>232</v>
      </c>
      <c r="I760" s="281" t="s">
        <v>8863</v>
      </c>
      <c r="J760" s="281" t="s">
        <v>45</v>
      </c>
      <c r="K760" s="281" t="s">
        <v>9009</v>
      </c>
      <c r="L760" s="135" t="s">
        <v>20</v>
      </c>
      <c r="M760" s="5" t="s">
        <v>5996</v>
      </c>
      <c r="N760" s="282">
        <v>44685</v>
      </c>
      <c r="O760" s="283">
        <v>44681</v>
      </c>
      <c r="P760" s="283">
        <v>44681</v>
      </c>
      <c r="Q760" s="284">
        <v>44681</v>
      </c>
      <c r="R760" s="285" t="s">
        <v>4482</v>
      </c>
      <c r="S760" s="284"/>
      <c r="T760" s="286" t="s">
        <v>1648</v>
      </c>
      <c r="U760" s="291" t="s">
        <v>3900</v>
      </c>
      <c r="V760" s="135" t="s">
        <v>2821</v>
      </c>
      <c r="W760" s="316" t="s">
        <v>6010</v>
      </c>
    </row>
    <row r="761" spans="1:23" s="272" customFormat="1" ht="14.5" customHeight="1" x14ac:dyDescent="0.3">
      <c r="A761" s="295" t="s">
        <v>1581</v>
      </c>
      <c r="B761" s="276" t="s">
        <v>630</v>
      </c>
      <c r="C761" s="277" t="s">
        <v>630</v>
      </c>
      <c r="D761" s="288">
        <v>44714</v>
      </c>
      <c r="E761" s="279" t="s">
        <v>630</v>
      </c>
      <c r="F761" s="289">
        <v>44672</v>
      </c>
      <c r="G761" s="135" t="s">
        <v>5997</v>
      </c>
      <c r="H761" s="135" t="s">
        <v>3708</v>
      </c>
      <c r="I761" s="281" t="s">
        <v>2454</v>
      </c>
      <c r="J761" s="281" t="s">
        <v>18</v>
      </c>
      <c r="K761" s="281" t="s">
        <v>9005</v>
      </c>
      <c r="L761" s="194" t="s">
        <v>11</v>
      </c>
      <c r="M761" s="5" t="s">
        <v>5998</v>
      </c>
      <c r="N761" s="282" t="s">
        <v>1253</v>
      </c>
      <c r="O761" s="283" t="s">
        <v>1253</v>
      </c>
      <c r="P761" s="283" t="s">
        <v>1253</v>
      </c>
      <c r="Q761" s="284" t="s">
        <v>1253</v>
      </c>
      <c r="R761" s="285" t="s">
        <v>4685</v>
      </c>
      <c r="S761" s="280" t="s">
        <v>1253</v>
      </c>
      <c r="T761" s="286" t="s">
        <v>609</v>
      </c>
      <c r="U761" s="291" t="s">
        <v>3900</v>
      </c>
      <c r="V761" s="135"/>
      <c r="W761" s="276" t="s">
        <v>630</v>
      </c>
    </row>
    <row r="762" spans="1:23" s="272" customFormat="1" ht="14.5" customHeight="1" x14ac:dyDescent="0.3">
      <c r="A762" s="295" t="s">
        <v>1581</v>
      </c>
      <c r="B762" s="276" t="s">
        <v>630</v>
      </c>
      <c r="C762" s="277" t="s">
        <v>630</v>
      </c>
      <c r="D762" s="288">
        <v>44702</v>
      </c>
      <c r="E762" s="279" t="s">
        <v>630</v>
      </c>
      <c r="F762" s="289">
        <v>44673</v>
      </c>
      <c r="G762" s="135" t="s">
        <v>6000</v>
      </c>
      <c r="H762" s="135" t="s">
        <v>4738</v>
      </c>
      <c r="I762" s="281" t="s">
        <v>2454</v>
      </c>
      <c r="J762" s="281" t="s">
        <v>45</v>
      </c>
      <c r="K762" s="281" t="s">
        <v>9009</v>
      </c>
      <c r="L762" s="135" t="s">
        <v>20</v>
      </c>
      <c r="M762" s="5" t="s">
        <v>6001</v>
      </c>
      <c r="N762" s="282" t="s">
        <v>1253</v>
      </c>
      <c r="O762" s="283" t="s">
        <v>1253</v>
      </c>
      <c r="P762" s="283" t="s">
        <v>1253</v>
      </c>
      <c r="Q762" s="284" t="s">
        <v>1253</v>
      </c>
      <c r="R762" s="285" t="s">
        <v>4482</v>
      </c>
      <c r="S762" s="280" t="s">
        <v>1253</v>
      </c>
      <c r="T762" s="286" t="s">
        <v>623</v>
      </c>
      <c r="U762" s="291" t="s">
        <v>3900</v>
      </c>
      <c r="V762" s="135"/>
      <c r="W762" s="276" t="s">
        <v>630</v>
      </c>
    </row>
    <row r="763" spans="1:23" s="272" customFormat="1" ht="14.5" customHeight="1" x14ac:dyDescent="0.3">
      <c r="A763" s="295" t="s">
        <v>3627</v>
      </c>
      <c r="B763" s="292">
        <v>5079765</v>
      </c>
      <c r="C763" s="290" t="s">
        <v>6849</v>
      </c>
      <c r="D763" s="288">
        <v>44683</v>
      </c>
      <c r="E763" s="279" t="s">
        <v>594</v>
      </c>
      <c r="F763" s="289">
        <v>44673</v>
      </c>
      <c r="G763" s="135" t="s">
        <v>6002</v>
      </c>
      <c r="H763" s="135" t="s">
        <v>25</v>
      </c>
      <c r="I763" s="281" t="s">
        <v>17</v>
      </c>
      <c r="J763" s="281" t="s">
        <v>2943</v>
      </c>
      <c r="K763" s="281" t="s">
        <v>9012</v>
      </c>
      <c r="L763" s="135" t="s">
        <v>20</v>
      </c>
      <c r="M763" s="5" t="s">
        <v>6003</v>
      </c>
      <c r="N763" s="282">
        <v>44695</v>
      </c>
      <c r="O763" s="283">
        <v>44692</v>
      </c>
      <c r="P763" s="283">
        <v>44691</v>
      </c>
      <c r="Q763" s="284">
        <v>44692</v>
      </c>
      <c r="R763" s="285" t="s">
        <v>6447</v>
      </c>
      <c r="S763" s="284"/>
      <c r="T763" s="286" t="s">
        <v>605</v>
      </c>
      <c r="U763" s="291" t="s">
        <v>3900</v>
      </c>
      <c r="V763" s="135" t="s">
        <v>2821</v>
      </c>
      <c r="W763" s="316" t="s">
        <v>6009</v>
      </c>
    </row>
    <row r="764" spans="1:23" s="272" customFormat="1" ht="14.5" customHeight="1" x14ac:dyDescent="0.3">
      <c r="A764" s="295" t="s">
        <v>3627</v>
      </c>
      <c r="B764" s="292">
        <v>5036452</v>
      </c>
      <c r="C764" s="290" t="s">
        <v>6850</v>
      </c>
      <c r="D764" s="288">
        <v>44673</v>
      </c>
      <c r="E764" s="279" t="s">
        <v>594</v>
      </c>
      <c r="F764" s="289">
        <v>44673</v>
      </c>
      <c r="G764" s="135" t="s">
        <v>6004</v>
      </c>
      <c r="H764" s="135" t="s">
        <v>232</v>
      </c>
      <c r="I764" s="281" t="s">
        <v>8863</v>
      </c>
      <c r="J764" s="281" t="s">
        <v>2943</v>
      </c>
      <c r="K764" s="281" t="s">
        <v>9012</v>
      </c>
      <c r="L764" s="135" t="s">
        <v>20</v>
      </c>
      <c r="M764" s="5" t="s">
        <v>6005</v>
      </c>
      <c r="N764" s="282">
        <v>44685</v>
      </c>
      <c r="O764" s="283">
        <v>44678</v>
      </c>
      <c r="P764" s="283">
        <v>44677</v>
      </c>
      <c r="Q764" s="284">
        <v>44680</v>
      </c>
      <c r="R764" s="285" t="s">
        <v>6447</v>
      </c>
      <c r="S764" s="284"/>
      <c r="T764" s="286" t="s">
        <v>605</v>
      </c>
      <c r="U764" s="291" t="s">
        <v>3900</v>
      </c>
      <c r="V764" s="135" t="s">
        <v>2821</v>
      </c>
      <c r="W764" s="302" t="s">
        <v>6008</v>
      </c>
    </row>
    <row r="765" spans="1:23" s="272" customFormat="1" ht="14.5" customHeight="1" x14ac:dyDescent="0.3">
      <c r="A765" s="295" t="s">
        <v>1581</v>
      </c>
      <c r="B765" s="276" t="s">
        <v>630</v>
      </c>
      <c r="C765" s="277" t="s">
        <v>630</v>
      </c>
      <c r="D765" s="296">
        <v>44744</v>
      </c>
      <c r="E765" s="279" t="s">
        <v>630</v>
      </c>
      <c r="F765" s="289">
        <v>44673</v>
      </c>
      <c r="G765" s="135" t="s">
        <v>6006</v>
      </c>
      <c r="H765" s="135" t="s">
        <v>92</v>
      </c>
      <c r="I765" s="281" t="s">
        <v>2454</v>
      </c>
      <c r="J765" s="281" t="s">
        <v>626</v>
      </c>
      <c r="K765" s="281" t="s">
        <v>9003</v>
      </c>
      <c r="L765" s="135" t="s">
        <v>52</v>
      </c>
      <c r="M765" s="5" t="s">
        <v>6007</v>
      </c>
      <c r="N765" s="282" t="s">
        <v>1253</v>
      </c>
      <c r="O765" s="283" t="s">
        <v>1253</v>
      </c>
      <c r="P765" s="283" t="s">
        <v>1253</v>
      </c>
      <c r="Q765" s="284" t="s">
        <v>1253</v>
      </c>
      <c r="R765" s="285" t="s">
        <v>6464</v>
      </c>
      <c r="S765" s="280" t="s">
        <v>1253</v>
      </c>
      <c r="T765" s="286" t="s">
        <v>623</v>
      </c>
      <c r="U765" s="291" t="s">
        <v>3900</v>
      </c>
      <c r="V765" s="135"/>
      <c r="W765" s="276" t="s">
        <v>630</v>
      </c>
    </row>
    <row r="766" spans="1:23" s="272" customFormat="1" ht="14.5" customHeight="1" x14ac:dyDescent="0.3">
      <c r="A766" s="295" t="s">
        <v>3627</v>
      </c>
      <c r="B766" s="135">
        <v>5046706</v>
      </c>
      <c r="C766" s="290" t="s">
        <v>6851</v>
      </c>
      <c r="D766" s="288">
        <v>44676</v>
      </c>
      <c r="E766" s="279" t="s">
        <v>594</v>
      </c>
      <c r="F766" s="289">
        <v>44673</v>
      </c>
      <c r="G766" s="135" t="s">
        <v>6014</v>
      </c>
      <c r="H766" s="135" t="s">
        <v>175</v>
      </c>
      <c r="I766" s="281" t="s">
        <v>8863</v>
      </c>
      <c r="J766" s="281" t="s">
        <v>645</v>
      </c>
      <c r="K766" s="281" t="s">
        <v>9002</v>
      </c>
      <c r="L766" s="135" t="s">
        <v>87</v>
      </c>
      <c r="M766" s="5" t="s">
        <v>6015</v>
      </c>
      <c r="N766" s="282">
        <v>44683</v>
      </c>
      <c r="O766" s="283">
        <v>44677</v>
      </c>
      <c r="P766" s="283">
        <v>44674</v>
      </c>
      <c r="Q766" s="284">
        <v>44679</v>
      </c>
      <c r="R766" s="285" t="s">
        <v>4490</v>
      </c>
      <c r="S766" s="284"/>
      <c r="T766" s="286" t="s">
        <v>2564</v>
      </c>
      <c r="U766" s="291" t="s">
        <v>3900</v>
      </c>
      <c r="V766" s="135" t="s">
        <v>2821</v>
      </c>
      <c r="W766" s="302" t="s">
        <v>6031</v>
      </c>
    </row>
    <row r="767" spans="1:23" s="272" customFormat="1" ht="14.5" customHeight="1" x14ac:dyDescent="0.3">
      <c r="A767" s="295" t="s">
        <v>3627</v>
      </c>
      <c r="B767" s="124">
        <v>5114082</v>
      </c>
      <c r="C767" s="290" t="s">
        <v>6852</v>
      </c>
      <c r="D767" s="288">
        <v>44711</v>
      </c>
      <c r="E767" s="279" t="s">
        <v>594</v>
      </c>
      <c r="F767" s="289">
        <v>44673</v>
      </c>
      <c r="G767" s="135" t="s">
        <v>6016</v>
      </c>
      <c r="H767" s="135" t="s">
        <v>50</v>
      </c>
      <c r="I767" s="281" t="s">
        <v>17</v>
      </c>
      <c r="J767" s="281" t="s">
        <v>626</v>
      </c>
      <c r="K767" s="281" t="s">
        <v>9003</v>
      </c>
      <c r="L767" s="135" t="s">
        <v>20</v>
      </c>
      <c r="M767" s="5" t="s">
        <v>6017</v>
      </c>
      <c r="N767" s="282">
        <v>44719</v>
      </c>
      <c r="O767" s="283">
        <v>44713</v>
      </c>
      <c r="P767" s="283">
        <v>44711</v>
      </c>
      <c r="Q767" s="284">
        <v>44712</v>
      </c>
      <c r="R767" s="285" t="s">
        <v>6464</v>
      </c>
      <c r="S767" s="284"/>
      <c r="T767" s="286" t="s">
        <v>609</v>
      </c>
      <c r="U767" s="291" t="s">
        <v>3900</v>
      </c>
      <c r="V767" s="135" t="s">
        <v>3901</v>
      </c>
      <c r="W767" s="302" t="s">
        <v>6032</v>
      </c>
    </row>
    <row r="768" spans="1:23" s="272" customFormat="1" ht="14.5" customHeight="1" x14ac:dyDescent="0.3">
      <c r="A768" s="295" t="s">
        <v>1581</v>
      </c>
      <c r="B768" s="276" t="s">
        <v>630</v>
      </c>
      <c r="C768" s="277" t="s">
        <v>630</v>
      </c>
      <c r="D768" s="288">
        <v>44681</v>
      </c>
      <c r="E768" s="279" t="s">
        <v>630</v>
      </c>
      <c r="F768" s="289">
        <v>44673</v>
      </c>
      <c r="G768" s="135" t="s">
        <v>6018</v>
      </c>
      <c r="H768" s="135" t="s">
        <v>57</v>
      </c>
      <c r="I768" s="281" t="s">
        <v>8538</v>
      </c>
      <c r="J768" s="281" t="s">
        <v>626</v>
      </c>
      <c r="K768" s="281" t="s">
        <v>9003</v>
      </c>
      <c r="L768" s="135" t="s">
        <v>438</v>
      </c>
      <c r="M768" s="5" t="s">
        <v>6019</v>
      </c>
      <c r="N768" s="282" t="s">
        <v>1253</v>
      </c>
      <c r="O768" s="283" t="s">
        <v>1253</v>
      </c>
      <c r="P768" s="283" t="s">
        <v>1253</v>
      </c>
      <c r="Q768" s="284" t="s">
        <v>1253</v>
      </c>
      <c r="R768" s="285" t="s">
        <v>4687</v>
      </c>
      <c r="S768" s="280" t="s">
        <v>1253</v>
      </c>
      <c r="T768" s="286" t="s">
        <v>605</v>
      </c>
      <c r="U768" s="291" t="s">
        <v>3900</v>
      </c>
      <c r="V768" s="135"/>
      <c r="W768" s="276" t="s">
        <v>630</v>
      </c>
    </row>
    <row r="769" spans="1:23" s="272" customFormat="1" ht="14.5" customHeight="1" x14ac:dyDescent="0.3">
      <c r="A769" s="295" t="s">
        <v>3627</v>
      </c>
      <c r="B769" s="135">
        <v>5104250</v>
      </c>
      <c r="C769" s="290" t="s">
        <v>6853</v>
      </c>
      <c r="D769" s="288">
        <v>44695</v>
      </c>
      <c r="E769" s="279" t="s">
        <v>594</v>
      </c>
      <c r="F769" s="289">
        <v>44674</v>
      </c>
      <c r="G769" s="305" t="s">
        <v>7917</v>
      </c>
      <c r="H769" s="135" t="s">
        <v>4738</v>
      </c>
      <c r="I769" s="281" t="s">
        <v>2454</v>
      </c>
      <c r="J769" s="281" t="s">
        <v>18</v>
      </c>
      <c r="K769" s="281" t="s">
        <v>9005</v>
      </c>
      <c r="L769" s="135" t="s">
        <v>20</v>
      </c>
      <c r="M769" s="5" t="s">
        <v>6020</v>
      </c>
      <c r="N769" s="282">
        <v>44713</v>
      </c>
      <c r="O769" s="283">
        <v>44706</v>
      </c>
      <c r="P769" s="283">
        <v>44707</v>
      </c>
      <c r="Q769" s="284">
        <v>44708</v>
      </c>
      <c r="R769" s="285" t="s">
        <v>4686</v>
      </c>
      <c r="S769" s="284"/>
      <c r="T769" s="286" t="s">
        <v>605</v>
      </c>
      <c r="U769" s="291" t="s">
        <v>3900</v>
      </c>
      <c r="V769" s="135" t="s">
        <v>3901</v>
      </c>
      <c r="W769" s="302" t="s">
        <v>6033</v>
      </c>
    </row>
    <row r="770" spans="1:23" s="272" customFormat="1" ht="14.5" customHeight="1" x14ac:dyDescent="0.3">
      <c r="A770" s="295" t="s">
        <v>3627</v>
      </c>
      <c r="B770" s="292">
        <v>5079777</v>
      </c>
      <c r="C770" s="290" t="s">
        <v>6854</v>
      </c>
      <c r="D770" s="288">
        <v>44683</v>
      </c>
      <c r="E770" s="279" t="s">
        <v>594</v>
      </c>
      <c r="F770" s="289">
        <v>44674</v>
      </c>
      <c r="G770" s="135" t="s">
        <v>6021</v>
      </c>
      <c r="H770" s="135" t="s">
        <v>250</v>
      </c>
      <c r="I770" s="281" t="s">
        <v>4644</v>
      </c>
      <c r="J770" s="281" t="s">
        <v>18</v>
      </c>
      <c r="K770" s="281" t="s">
        <v>9005</v>
      </c>
      <c r="L770" s="135" t="s">
        <v>20</v>
      </c>
      <c r="M770" s="5" t="s">
        <v>6022</v>
      </c>
      <c r="N770" s="282">
        <v>44705</v>
      </c>
      <c r="O770" s="283">
        <v>44699</v>
      </c>
      <c r="P770" s="283">
        <v>44698</v>
      </c>
      <c r="Q770" s="284">
        <v>44700</v>
      </c>
      <c r="R770" s="285" t="s">
        <v>4685</v>
      </c>
      <c r="S770" s="284"/>
      <c r="T770" s="286" t="s">
        <v>605</v>
      </c>
      <c r="U770" s="291" t="s">
        <v>3900</v>
      </c>
      <c r="V770" s="135" t="s">
        <v>2821</v>
      </c>
      <c r="W770" s="302" t="s">
        <v>6034</v>
      </c>
    </row>
    <row r="771" spans="1:23" s="272" customFormat="1" ht="14.5" customHeight="1" x14ac:dyDescent="0.3">
      <c r="A771" s="295" t="s">
        <v>3627</v>
      </c>
      <c r="B771" s="124">
        <v>5135593</v>
      </c>
      <c r="C771" s="290" t="s">
        <v>6953</v>
      </c>
      <c r="D771" s="288">
        <v>44722</v>
      </c>
      <c r="E771" s="279" t="s">
        <v>594</v>
      </c>
      <c r="F771" s="289">
        <v>44674</v>
      </c>
      <c r="G771" s="135" t="s">
        <v>6023</v>
      </c>
      <c r="H771" s="135" t="s">
        <v>4738</v>
      </c>
      <c r="I771" s="281" t="s">
        <v>2454</v>
      </c>
      <c r="J771" s="281" t="s">
        <v>645</v>
      </c>
      <c r="K771" s="281" t="s">
        <v>9002</v>
      </c>
      <c r="L771" s="135" t="s">
        <v>27</v>
      </c>
      <c r="M771" s="5" t="s">
        <v>6024</v>
      </c>
      <c r="N771" s="282">
        <v>44730</v>
      </c>
      <c r="O771" s="283">
        <v>44727</v>
      </c>
      <c r="P771" s="283">
        <v>44722</v>
      </c>
      <c r="Q771" s="284">
        <v>44728</v>
      </c>
      <c r="R771" s="285" t="s">
        <v>4490</v>
      </c>
      <c r="S771" s="284"/>
      <c r="T771" s="286" t="s">
        <v>605</v>
      </c>
      <c r="U771" s="291" t="s">
        <v>3900</v>
      </c>
      <c r="V771" s="135" t="s">
        <v>3901</v>
      </c>
      <c r="W771" s="302" t="s">
        <v>6035</v>
      </c>
    </row>
    <row r="772" spans="1:23" s="272" customFormat="1" ht="14.5" customHeight="1" x14ac:dyDescent="0.3">
      <c r="A772" s="295" t="s">
        <v>1581</v>
      </c>
      <c r="B772" s="276" t="s">
        <v>630</v>
      </c>
      <c r="C772" s="277" t="s">
        <v>630</v>
      </c>
      <c r="D772" s="288">
        <v>44698</v>
      </c>
      <c r="E772" s="279" t="s">
        <v>630</v>
      </c>
      <c r="F772" s="289">
        <v>44674</v>
      </c>
      <c r="G772" s="135" t="s">
        <v>6025</v>
      </c>
      <c r="H772" s="135" t="s">
        <v>57</v>
      </c>
      <c r="I772" s="281" t="s">
        <v>8538</v>
      </c>
      <c r="J772" s="281" t="s">
        <v>45</v>
      </c>
      <c r="K772" s="281" t="s">
        <v>9009</v>
      </c>
      <c r="L772" s="135" t="s">
        <v>27</v>
      </c>
      <c r="M772" s="5" t="s">
        <v>6026</v>
      </c>
      <c r="N772" s="282" t="s">
        <v>1253</v>
      </c>
      <c r="O772" s="283" t="s">
        <v>1253</v>
      </c>
      <c r="P772" s="283" t="s">
        <v>1253</v>
      </c>
      <c r="Q772" s="284" t="s">
        <v>1253</v>
      </c>
      <c r="R772" s="285" t="s">
        <v>4482</v>
      </c>
      <c r="S772" s="280" t="s">
        <v>1253</v>
      </c>
      <c r="T772" s="286" t="s">
        <v>623</v>
      </c>
      <c r="U772" s="291" t="s">
        <v>3900</v>
      </c>
      <c r="V772" s="135"/>
      <c r="W772" s="276" t="s">
        <v>630</v>
      </c>
    </row>
    <row r="773" spans="1:23" s="272" customFormat="1" ht="14.5" customHeight="1" x14ac:dyDescent="0.3">
      <c r="A773" s="295" t="s">
        <v>3627</v>
      </c>
      <c r="B773" s="124">
        <v>5070477</v>
      </c>
      <c r="C773" s="290" t="s">
        <v>6855</v>
      </c>
      <c r="D773" s="288">
        <v>44681</v>
      </c>
      <c r="E773" s="279" t="s">
        <v>594</v>
      </c>
      <c r="F773" s="289">
        <v>44674</v>
      </c>
      <c r="G773" s="135" t="s">
        <v>6027</v>
      </c>
      <c r="H773" s="194" t="s">
        <v>3567</v>
      </c>
      <c r="I773" s="281" t="s">
        <v>685</v>
      </c>
      <c r="J773" s="281" t="s">
        <v>45</v>
      </c>
      <c r="K773" s="281" t="s">
        <v>9009</v>
      </c>
      <c r="L773" s="135" t="s">
        <v>20</v>
      </c>
      <c r="M773" s="5" t="s">
        <v>6028</v>
      </c>
      <c r="N773" s="282">
        <v>44686</v>
      </c>
      <c r="O773" s="283">
        <v>44685</v>
      </c>
      <c r="P773" s="283">
        <v>44681</v>
      </c>
      <c r="Q773" s="284">
        <v>44681</v>
      </c>
      <c r="R773" s="285" t="s">
        <v>4482</v>
      </c>
      <c r="S773" s="284"/>
      <c r="T773" s="286" t="s">
        <v>1648</v>
      </c>
      <c r="U773" s="291" t="s">
        <v>3900</v>
      </c>
      <c r="V773" s="135" t="s">
        <v>2821</v>
      </c>
      <c r="W773" s="302" t="s">
        <v>6036</v>
      </c>
    </row>
    <row r="774" spans="1:23" s="272" customFormat="1" ht="14.5" customHeight="1" x14ac:dyDescent="0.3">
      <c r="A774" s="295" t="s">
        <v>1581</v>
      </c>
      <c r="B774" s="276" t="s">
        <v>630</v>
      </c>
      <c r="C774" s="277" t="s">
        <v>630</v>
      </c>
      <c r="D774" s="288">
        <v>44723</v>
      </c>
      <c r="E774" s="279" t="s">
        <v>630</v>
      </c>
      <c r="F774" s="289">
        <v>44676</v>
      </c>
      <c r="G774" s="135" t="s">
        <v>6029</v>
      </c>
      <c r="H774" s="135" t="s">
        <v>16</v>
      </c>
      <c r="I774" s="281" t="s">
        <v>7086</v>
      </c>
      <c r="J774" s="281" t="s">
        <v>645</v>
      </c>
      <c r="K774" s="281" t="s">
        <v>9002</v>
      </c>
      <c r="L774" s="135" t="s">
        <v>27</v>
      </c>
      <c r="M774" s="5" t="s">
        <v>6030</v>
      </c>
      <c r="N774" s="282" t="s">
        <v>1253</v>
      </c>
      <c r="O774" s="283" t="s">
        <v>1253</v>
      </c>
      <c r="P774" s="283" t="s">
        <v>1253</v>
      </c>
      <c r="Q774" s="284" t="s">
        <v>1253</v>
      </c>
      <c r="R774" s="285" t="s">
        <v>4490</v>
      </c>
      <c r="S774" s="280" t="s">
        <v>1253</v>
      </c>
      <c r="T774" s="286" t="s">
        <v>605</v>
      </c>
      <c r="U774" s="291" t="s">
        <v>3900</v>
      </c>
      <c r="V774" s="135"/>
      <c r="W774" s="276" t="s">
        <v>630</v>
      </c>
    </row>
    <row r="775" spans="1:23" s="272" customFormat="1" ht="14.5" customHeight="1" x14ac:dyDescent="0.3">
      <c r="A775" s="295" t="s">
        <v>3627</v>
      </c>
      <c r="B775" s="135">
        <v>5076230</v>
      </c>
      <c r="C775" s="290" t="s">
        <v>6856</v>
      </c>
      <c r="D775" s="288">
        <v>44680</v>
      </c>
      <c r="E775" s="279" t="s">
        <v>594</v>
      </c>
      <c r="F775" s="289">
        <v>44676</v>
      </c>
      <c r="G775" s="135" t="s">
        <v>6037</v>
      </c>
      <c r="H775" s="135" t="s">
        <v>92</v>
      </c>
      <c r="I775" s="281" t="s">
        <v>2454</v>
      </c>
      <c r="J775" s="281" t="s">
        <v>626</v>
      </c>
      <c r="K775" s="281" t="s">
        <v>9003</v>
      </c>
      <c r="L775" s="135" t="s">
        <v>27</v>
      </c>
      <c r="M775" s="5" t="s">
        <v>6038</v>
      </c>
      <c r="N775" s="282">
        <v>44707</v>
      </c>
      <c r="O775" s="283">
        <v>44690</v>
      </c>
      <c r="P775" s="283">
        <v>44690</v>
      </c>
      <c r="Q775" s="284">
        <v>44701</v>
      </c>
      <c r="R775" s="285" t="s">
        <v>4687</v>
      </c>
      <c r="S775" s="284"/>
      <c r="T775" s="286" t="s">
        <v>605</v>
      </c>
      <c r="U775" s="291" t="s">
        <v>3900</v>
      </c>
      <c r="V775" s="135" t="s">
        <v>2821</v>
      </c>
      <c r="W775" s="302" t="s">
        <v>6056</v>
      </c>
    </row>
    <row r="776" spans="1:23" s="272" customFormat="1" ht="14.5" customHeight="1" x14ac:dyDescent="0.3">
      <c r="A776" s="295" t="s">
        <v>1581</v>
      </c>
      <c r="B776" s="276" t="s">
        <v>630</v>
      </c>
      <c r="C776" s="277" t="s">
        <v>630</v>
      </c>
      <c r="D776" s="288">
        <v>44774</v>
      </c>
      <c r="E776" s="279" t="s">
        <v>630</v>
      </c>
      <c r="F776" s="289">
        <v>44676</v>
      </c>
      <c r="G776" s="135" t="s">
        <v>6039</v>
      </c>
      <c r="H776" s="135" t="s">
        <v>4712</v>
      </c>
      <c r="I776" s="281" t="s">
        <v>17</v>
      </c>
      <c r="J776" s="281" t="s">
        <v>645</v>
      </c>
      <c r="K776" s="281" t="s">
        <v>9002</v>
      </c>
      <c r="L776" s="135" t="s">
        <v>20</v>
      </c>
      <c r="M776" s="5" t="s">
        <v>6040</v>
      </c>
      <c r="N776" s="282" t="s">
        <v>1253</v>
      </c>
      <c r="O776" s="283" t="s">
        <v>1253</v>
      </c>
      <c r="P776" s="283" t="s">
        <v>1253</v>
      </c>
      <c r="Q776" s="284" t="s">
        <v>1253</v>
      </c>
      <c r="R776" s="285" t="s">
        <v>4490</v>
      </c>
      <c r="S776" s="280" t="s">
        <v>1253</v>
      </c>
      <c r="T776" s="286" t="s">
        <v>605</v>
      </c>
      <c r="U776" s="291" t="s">
        <v>3900</v>
      </c>
      <c r="V776" s="135"/>
      <c r="W776" s="276" t="s">
        <v>630</v>
      </c>
    </row>
    <row r="777" spans="1:23" s="272" customFormat="1" ht="14.5" customHeight="1" x14ac:dyDescent="0.3">
      <c r="A777" s="295" t="s">
        <v>1581</v>
      </c>
      <c r="B777" s="276" t="s">
        <v>630</v>
      </c>
      <c r="C777" s="277" t="s">
        <v>630</v>
      </c>
      <c r="D777" s="288">
        <v>44695</v>
      </c>
      <c r="E777" s="279" t="s">
        <v>630</v>
      </c>
      <c r="F777" s="289">
        <v>44677</v>
      </c>
      <c r="G777" s="135" t="s">
        <v>6047</v>
      </c>
      <c r="H777" s="135" t="s">
        <v>32</v>
      </c>
      <c r="I777" s="281" t="s">
        <v>685</v>
      </c>
      <c r="J777" s="281" t="s">
        <v>2943</v>
      </c>
      <c r="K777" s="281" t="s">
        <v>9012</v>
      </c>
      <c r="L777" s="135" t="s">
        <v>20</v>
      </c>
      <c r="M777" s="5" t="s">
        <v>6048</v>
      </c>
      <c r="N777" s="282" t="s">
        <v>1253</v>
      </c>
      <c r="O777" s="283" t="s">
        <v>1253</v>
      </c>
      <c r="P777" s="283" t="s">
        <v>1253</v>
      </c>
      <c r="Q777" s="284" t="s">
        <v>1253</v>
      </c>
      <c r="R777" s="285" t="s">
        <v>6447</v>
      </c>
      <c r="S777" s="280" t="s">
        <v>1253</v>
      </c>
      <c r="T777" s="286" t="s">
        <v>605</v>
      </c>
      <c r="U777" s="291" t="s">
        <v>3900</v>
      </c>
      <c r="V777" s="135"/>
      <c r="W777" s="276" t="s">
        <v>630</v>
      </c>
    </row>
    <row r="778" spans="1:23" s="272" customFormat="1" ht="14.5" customHeight="1" x14ac:dyDescent="0.3">
      <c r="A778" s="295" t="s">
        <v>3627</v>
      </c>
      <c r="B778" s="292">
        <v>5079766</v>
      </c>
      <c r="C778" s="290" t="s">
        <v>6857</v>
      </c>
      <c r="D778" s="288">
        <v>44683</v>
      </c>
      <c r="E778" s="279" t="s">
        <v>594</v>
      </c>
      <c r="F778" s="289">
        <v>44677</v>
      </c>
      <c r="G778" s="135" t="s">
        <v>6049</v>
      </c>
      <c r="H778" s="135" t="s">
        <v>3708</v>
      </c>
      <c r="I778" s="281" t="s">
        <v>2454</v>
      </c>
      <c r="J778" s="281" t="s">
        <v>2943</v>
      </c>
      <c r="K778" s="281" t="s">
        <v>9012</v>
      </c>
      <c r="L778" s="135" t="s">
        <v>87</v>
      </c>
      <c r="M778" s="5" t="s">
        <v>6050</v>
      </c>
      <c r="N778" s="282">
        <v>44695</v>
      </c>
      <c r="O778" s="283">
        <v>44692</v>
      </c>
      <c r="P778" s="283">
        <v>44690</v>
      </c>
      <c r="Q778" s="284">
        <v>44692</v>
      </c>
      <c r="R778" s="285" t="s">
        <v>6447</v>
      </c>
      <c r="S778" s="284"/>
      <c r="T778" s="286" t="s">
        <v>623</v>
      </c>
      <c r="U778" s="291" t="s">
        <v>3900</v>
      </c>
      <c r="V778" s="135" t="s">
        <v>2821</v>
      </c>
      <c r="W778" s="302" t="s">
        <v>6055</v>
      </c>
    </row>
    <row r="779" spans="1:23" s="272" customFormat="1" ht="14.5" customHeight="1" x14ac:dyDescent="0.3">
      <c r="A779" s="295" t="s">
        <v>3627</v>
      </c>
      <c r="B779" s="124">
        <v>5146229</v>
      </c>
      <c r="C779" s="290" t="s">
        <v>7034</v>
      </c>
      <c r="D779" s="288">
        <v>44728</v>
      </c>
      <c r="E779" s="279" t="s">
        <v>594</v>
      </c>
      <c r="F779" s="289">
        <v>44677</v>
      </c>
      <c r="G779" s="135" t="s">
        <v>6041</v>
      </c>
      <c r="H779" s="135" t="s">
        <v>37</v>
      </c>
      <c r="I779" s="281" t="s">
        <v>685</v>
      </c>
      <c r="J779" s="281" t="s">
        <v>645</v>
      </c>
      <c r="K779" s="281" t="s">
        <v>9002</v>
      </c>
      <c r="L779" s="135" t="s">
        <v>20</v>
      </c>
      <c r="M779" s="5" t="s">
        <v>6088</v>
      </c>
      <c r="N779" s="282">
        <v>44736</v>
      </c>
      <c r="O779" s="283">
        <v>44732</v>
      </c>
      <c r="P779" s="283">
        <v>44728</v>
      </c>
      <c r="Q779" s="284">
        <v>44732</v>
      </c>
      <c r="R779" s="285" t="s">
        <v>4490</v>
      </c>
      <c r="S779" s="284"/>
      <c r="T779" s="286" t="s">
        <v>623</v>
      </c>
      <c r="U779" s="291" t="s">
        <v>3900</v>
      </c>
      <c r="V779" s="135" t="s">
        <v>3901</v>
      </c>
      <c r="W779" s="276" t="s">
        <v>7156</v>
      </c>
    </row>
    <row r="780" spans="1:23" s="272" customFormat="1" ht="14.5" customHeight="1" x14ac:dyDescent="0.3">
      <c r="A780" s="295" t="s">
        <v>3627</v>
      </c>
      <c r="B780" s="135">
        <v>5003381</v>
      </c>
      <c r="C780" s="290" t="s">
        <v>6858</v>
      </c>
      <c r="D780" s="288">
        <v>44677</v>
      </c>
      <c r="E780" s="279" t="s">
        <v>594</v>
      </c>
      <c r="F780" s="289">
        <v>44677</v>
      </c>
      <c r="G780" s="135" t="s">
        <v>6042</v>
      </c>
      <c r="H780" s="135" t="s">
        <v>6043</v>
      </c>
      <c r="I780" s="281" t="s">
        <v>4644</v>
      </c>
      <c r="J780" s="281" t="s">
        <v>622</v>
      </c>
      <c r="K780" s="281" t="s">
        <v>9007</v>
      </c>
      <c r="L780" s="135" t="s">
        <v>27</v>
      </c>
      <c r="M780" s="5" t="s">
        <v>6067</v>
      </c>
      <c r="N780" s="282">
        <v>44683</v>
      </c>
      <c r="O780" s="283">
        <v>44682</v>
      </c>
      <c r="P780" s="283">
        <v>44681</v>
      </c>
      <c r="Q780" s="284">
        <v>44683</v>
      </c>
      <c r="R780" s="285" t="s">
        <v>6544</v>
      </c>
      <c r="S780" s="284"/>
      <c r="T780" s="286" t="s">
        <v>623</v>
      </c>
      <c r="U780" s="291" t="s">
        <v>3900</v>
      </c>
      <c r="V780" s="135" t="s">
        <v>2821</v>
      </c>
      <c r="W780" s="276" t="s">
        <v>3909</v>
      </c>
    </row>
    <row r="781" spans="1:23" s="272" customFormat="1" ht="14.5" customHeight="1" x14ac:dyDescent="0.3">
      <c r="A781" s="295" t="s">
        <v>3627</v>
      </c>
      <c r="B781" s="124">
        <v>5135590</v>
      </c>
      <c r="C781" s="277" t="s">
        <v>7035</v>
      </c>
      <c r="D781" s="288">
        <v>44727</v>
      </c>
      <c r="E781" s="279" t="s">
        <v>594</v>
      </c>
      <c r="F781" s="289">
        <v>44677</v>
      </c>
      <c r="G781" s="135" t="s">
        <v>6044</v>
      </c>
      <c r="H781" s="135" t="s">
        <v>3708</v>
      </c>
      <c r="I781" s="281" t="s">
        <v>2454</v>
      </c>
      <c r="J781" s="281" t="s">
        <v>645</v>
      </c>
      <c r="K781" s="281" t="s">
        <v>9002</v>
      </c>
      <c r="L781" s="135" t="s">
        <v>20</v>
      </c>
      <c r="M781" s="5" t="s">
        <v>6082</v>
      </c>
      <c r="N781" s="282">
        <v>44743</v>
      </c>
      <c r="O781" s="283">
        <v>44732</v>
      </c>
      <c r="P781" s="283">
        <v>44727</v>
      </c>
      <c r="Q781" s="284">
        <v>44732</v>
      </c>
      <c r="R781" s="285" t="s">
        <v>4490</v>
      </c>
      <c r="S781" s="284"/>
      <c r="T781" s="286" t="s">
        <v>605</v>
      </c>
      <c r="U781" s="291" t="s">
        <v>3900</v>
      </c>
      <c r="V781" s="135" t="s">
        <v>5599</v>
      </c>
      <c r="W781" s="276" t="s">
        <v>7157</v>
      </c>
    </row>
    <row r="782" spans="1:23" s="272" customFormat="1" ht="14.5" customHeight="1" x14ac:dyDescent="0.3">
      <c r="A782" s="295" t="s">
        <v>1581</v>
      </c>
      <c r="B782" s="276" t="s">
        <v>630</v>
      </c>
      <c r="C782" s="277" t="s">
        <v>630</v>
      </c>
      <c r="D782" s="288">
        <v>44702</v>
      </c>
      <c r="E782" s="279" t="s">
        <v>630</v>
      </c>
      <c r="F782" s="289">
        <v>44677</v>
      </c>
      <c r="G782" s="135" t="s">
        <v>6045</v>
      </c>
      <c r="H782" s="135" t="s">
        <v>3567</v>
      </c>
      <c r="I782" s="281" t="s">
        <v>685</v>
      </c>
      <c r="J782" s="281" t="s">
        <v>626</v>
      </c>
      <c r="K782" s="281" t="s">
        <v>9003</v>
      </c>
      <c r="L782" s="135" t="s">
        <v>52</v>
      </c>
      <c r="M782" s="5" t="s">
        <v>6085</v>
      </c>
      <c r="N782" s="282" t="s">
        <v>1253</v>
      </c>
      <c r="O782" s="283" t="s">
        <v>1253</v>
      </c>
      <c r="P782" s="283" t="s">
        <v>1253</v>
      </c>
      <c r="Q782" s="284" t="s">
        <v>1253</v>
      </c>
      <c r="R782" s="285" t="s">
        <v>6464</v>
      </c>
      <c r="S782" s="280" t="s">
        <v>1253</v>
      </c>
      <c r="T782" s="286" t="s">
        <v>605</v>
      </c>
      <c r="U782" s="291" t="s">
        <v>3900</v>
      </c>
      <c r="V782" s="135"/>
      <c r="W782" s="276" t="s">
        <v>630</v>
      </c>
    </row>
    <row r="783" spans="1:23" s="272" customFormat="1" ht="14.5" customHeight="1" x14ac:dyDescent="0.3">
      <c r="A783" s="295" t="s">
        <v>3627</v>
      </c>
      <c r="B783" s="124">
        <v>5113569</v>
      </c>
      <c r="C783" s="290" t="s">
        <v>6859</v>
      </c>
      <c r="D783" s="288">
        <v>44711</v>
      </c>
      <c r="E783" s="279" t="s">
        <v>594</v>
      </c>
      <c r="F783" s="289">
        <v>44677</v>
      </c>
      <c r="G783" s="135" t="s">
        <v>6046</v>
      </c>
      <c r="H783" s="135" t="s">
        <v>4738</v>
      </c>
      <c r="I783" s="281" t="s">
        <v>2454</v>
      </c>
      <c r="J783" s="281" t="s">
        <v>626</v>
      </c>
      <c r="K783" s="281" t="s">
        <v>9003</v>
      </c>
      <c r="L783" s="135" t="s">
        <v>52</v>
      </c>
      <c r="M783" s="5" t="s">
        <v>6086</v>
      </c>
      <c r="N783" s="282">
        <v>44713</v>
      </c>
      <c r="O783" s="283">
        <v>44712</v>
      </c>
      <c r="P783" s="283">
        <v>44708</v>
      </c>
      <c r="Q783" s="284">
        <v>44712</v>
      </c>
      <c r="R783" s="285" t="s">
        <v>6464</v>
      </c>
      <c r="S783" s="284"/>
      <c r="T783" s="286" t="s">
        <v>605</v>
      </c>
      <c r="U783" s="291" t="s">
        <v>3900</v>
      </c>
      <c r="V783" s="135" t="s">
        <v>3901</v>
      </c>
      <c r="W783" s="276" t="s">
        <v>7158</v>
      </c>
    </row>
    <row r="784" spans="1:23" s="272" customFormat="1" ht="14.5" customHeight="1" x14ac:dyDescent="0.3">
      <c r="A784" s="295" t="s">
        <v>5</v>
      </c>
      <c r="B784" s="124" t="s">
        <v>319</v>
      </c>
      <c r="C784" s="277"/>
      <c r="D784" s="288"/>
      <c r="E784" s="279"/>
      <c r="F784" s="289">
        <v>44678</v>
      </c>
      <c r="G784" s="135" t="s">
        <v>6051</v>
      </c>
      <c r="H784" s="135" t="s">
        <v>250</v>
      </c>
      <c r="I784" s="281" t="s">
        <v>4644</v>
      </c>
      <c r="J784" s="281" t="s">
        <v>645</v>
      </c>
      <c r="K784" s="281" t="s">
        <v>9002</v>
      </c>
      <c r="L784" s="135" t="s">
        <v>27</v>
      </c>
      <c r="M784" s="5" t="s">
        <v>6094</v>
      </c>
      <c r="N784" s="282"/>
      <c r="O784" s="283"/>
      <c r="P784" s="283"/>
      <c r="Q784" s="284"/>
      <c r="R784" s="285" t="s">
        <v>4490</v>
      </c>
      <c r="S784" s="284"/>
      <c r="T784" s="286" t="s">
        <v>605</v>
      </c>
      <c r="U784" s="291" t="s">
        <v>3900</v>
      </c>
      <c r="V784" s="135"/>
      <c r="W784" s="276" t="s">
        <v>7159</v>
      </c>
    </row>
    <row r="785" spans="1:23" s="272" customFormat="1" ht="14.5" customHeight="1" x14ac:dyDescent="0.3">
      <c r="A785" s="295" t="s">
        <v>3627</v>
      </c>
      <c r="B785" s="135">
        <v>5060146</v>
      </c>
      <c r="C785" s="277" t="s">
        <v>6860</v>
      </c>
      <c r="D785" s="289">
        <v>44678</v>
      </c>
      <c r="E785" s="279" t="s">
        <v>594</v>
      </c>
      <c r="F785" s="289">
        <v>44678</v>
      </c>
      <c r="G785" s="135" t="s">
        <v>6054</v>
      </c>
      <c r="H785" s="135" t="s">
        <v>725</v>
      </c>
      <c r="I785" s="281" t="s">
        <v>2454</v>
      </c>
      <c r="J785" s="281" t="s">
        <v>160</v>
      </c>
      <c r="K785" s="281" t="s">
        <v>9010</v>
      </c>
      <c r="L785" s="135" t="s">
        <v>20</v>
      </c>
      <c r="M785" s="5" t="s">
        <v>4288</v>
      </c>
      <c r="N785" s="282">
        <v>44720</v>
      </c>
      <c r="O785" s="283">
        <v>44683</v>
      </c>
      <c r="P785" s="283">
        <v>44678</v>
      </c>
      <c r="Q785" s="284">
        <v>44680</v>
      </c>
      <c r="R785" s="285" t="s">
        <v>4493</v>
      </c>
      <c r="S785" s="284"/>
      <c r="T785" s="286" t="s">
        <v>609</v>
      </c>
      <c r="U785" s="291" t="s">
        <v>3900</v>
      </c>
      <c r="V785" s="135" t="s">
        <v>3901</v>
      </c>
      <c r="W785" s="302" t="s">
        <v>5144</v>
      </c>
    </row>
    <row r="786" spans="1:23" s="272" customFormat="1" ht="14.5" customHeight="1" x14ac:dyDescent="0.3">
      <c r="A786" s="295" t="s">
        <v>3627</v>
      </c>
      <c r="B786" s="124">
        <v>5145104</v>
      </c>
      <c r="C786" s="290" t="s">
        <v>7036</v>
      </c>
      <c r="D786" s="288">
        <v>44727</v>
      </c>
      <c r="E786" s="279" t="s">
        <v>594</v>
      </c>
      <c r="F786" s="289">
        <v>44679</v>
      </c>
      <c r="G786" s="135" t="s">
        <v>6058</v>
      </c>
      <c r="H786" s="194" t="s">
        <v>3708</v>
      </c>
      <c r="I786" s="281" t="s">
        <v>2454</v>
      </c>
      <c r="J786" s="281" t="s">
        <v>626</v>
      </c>
      <c r="K786" s="281" t="s">
        <v>9003</v>
      </c>
      <c r="L786" s="135" t="s">
        <v>20</v>
      </c>
      <c r="M786" s="5" t="s">
        <v>6089</v>
      </c>
      <c r="N786" s="282">
        <v>44736</v>
      </c>
      <c r="O786" s="283">
        <v>44732</v>
      </c>
      <c r="P786" s="283">
        <v>44727</v>
      </c>
      <c r="Q786" s="284">
        <v>44732</v>
      </c>
      <c r="R786" s="285" t="s">
        <v>6464</v>
      </c>
      <c r="S786" s="284"/>
      <c r="T786" s="286" t="s">
        <v>605</v>
      </c>
      <c r="U786" s="291" t="s">
        <v>3900</v>
      </c>
      <c r="V786" s="135" t="s">
        <v>3901</v>
      </c>
      <c r="W786" s="276" t="s">
        <v>7160</v>
      </c>
    </row>
    <row r="787" spans="1:23" s="272" customFormat="1" ht="14.5" customHeight="1" x14ac:dyDescent="0.3">
      <c r="A787" s="295" t="s">
        <v>3627</v>
      </c>
      <c r="B787" s="135">
        <v>5157822</v>
      </c>
      <c r="C787" s="277" t="s">
        <v>7139</v>
      </c>
      <c r="D787" s="288">
        <v>44730</v>
      </c>
      <c r="E787" s="279" t="s">
        <v>594</v>
      </c>
      <c r="F787" s="289">
        <v>44679</v>
      </c>
      <c r="G787" s="135" t="s">
        <v>6059</v>
      </c>
      <c r="H787" s="135" t="s">
        <v>102</v>
      </c>
      <c r="I787" s="281" t="s">
        <v>685</v>
      </c>
      <c r="J787" s="281" t="s">
        <v>18</v>
      </c>
      <c r="K787" s="281" t="s">
        <v>9005</v>
      </c>
      <c r="L787" s="135" t="s">
        <v>11</v>
      </c>
      <c r="M787" s="5" t="s">
        <v>6077</v>
      </c>
      <c r="N787" s="282">
        <v>44739</v>
      </c>
      <c r="O787" s="283">
        <v>44737</v>
      </c>
      <c r="P787" s="283">
        <v>44733</v>
      </c>
      <c r="Q787" s="284">
        <v>44739</v>
      </c>
      <c r="R787" s="285" t="s">
        <v>4686</v>
      </c>
      <c r="S787" s="284"/>
      <c r="T787" s="286" t="s">
        <v>2564</v>
      </c>
      <c r="U787" s="291" t="s">
        <v>3900</v>
      </c>
      <c r="V787" s="135" t="s">
        <v>3901</v>
      </c>
      <c r="W787" s="276" t="s">
        <v>7161</v>
      </c>
    </row>
    <row r="788" spans="1:23" s="272" customFormat="1" ht="14.5" customHeight="1" x14ac:dyDescent="0.3">
      <c r="A788" s="295" t="s">
        <v>1581</v>
      </c>
      <c r="B788" s="276" t="s">
        <v>630</v>
      </c>
      <c r="C788" s="277" t="s">
        <v>630</v>
      </c>
      <c r="D788" s="288">
        <v>44736</v>
      </c>
      <c r="E788" s="279" t="s">
        <v>630</v>
      </c>
      <c r="F788" s="289">
        <v>44679</v>
      </c>
      <c r="G788" s="135" t="s">
        <v>6060</v>
      </c>
      <c r="H788" s="135" t="s">
        <v>6043</v>
      </c>
      <c r="I788" s="281" t="s">
        <v>4644</v>
      </c>
      <c r="J788" s="281" t="s">
        <v>645</v>
      </c>
      <c r="K788" s="281" t="s">
        <v>9002</v>
      </c>
      <c r="L788" s="135" t="s">
        <v>27</v>
      </c>
      <c r="M788" s="5" t="s">
        <v>6095</v>
      </c>
      <c r="N788" s="282" t="s">
        <v>1253</v>
      </c>
      <c r="O788" s="283" t="s">
        <v>1253</v>
      </c>
      <c r="P788" s="283" t="s">
        <v>1253</v>
      </c>
      <c r="Q788" s="284" t="s">
        <v>1253</v>
      </c>
      <c r="R788" s="285" t="s">
        <v>4490</v>
      </c>
      <c r="S788" s="280" t="s">
        <v>1253</v>
      </c>
      <c r="T788" s="286" t="s">
        <v>605</v>
      </c>
      <c r="U788" s="291" t="s">
        <v>3900</v>
      </c>
      <c r="V788" s="135"/>
      <c r="W788" s="276" t="s">
        <v>630</v>
      </c>
    </row>
    <row r="789" spans="1:23" s="272" customFormat="1" ht="14.5" customHeight="1" x14ac:dyDescent="0.3">
      <c r="A789" s="295" t="s">
        <v>3627</v>
      </c>
      <c r="B789" s="124">
        <v>5113570</v>
      </c>
      <c r="C789" s="290" t="s">
        <v>6861</v>
      </c>
      <c r="D789" s="288">
        <v>44711</v>
      </c>
      <c r="E789" s="279" t="s">
        <v>594</v>
      </c>
      <c r="F789" s="289">
        <v>44679</v>
      </c>
      <c r="G789" s="135" t="s">
        <v>6061</v>
      </c>
      <c r="H789" s="135" t="s">
        <v>175</v>
      </c>
      <c r="I789" s="281" t="s">
        <v>8863</v>
      </c>
      <c r="J789" s="281" t="s">
        <v>626</v>
      </c>
      <c r="K789" s="281" t="s">
        <v>9003</v>
      </c>
      <c r="L789" s="135" t="s">
        <v>52</v>
      </c>
      <c r="M789" s="5" t="s">
        <v>6316</v>
      </c>
      <c r="N789" s="282">
        <v>44715</v>
      </c>
      <c r="O789" s="283">
        <v>44713</v>
      </c>
      <c r="P789" s="283">
        <v>44709</v>
      </c>
      <c r="Q789" s="284">
        <v>44712</v>
      </c>
      <c r="R789" s="285" t="s">
        <v>6464</v>
      </c>
      <c r="S789" s="284"/>
      <c r="T789" s="286" t="s">
        <v>623</v>
      </c>
      <c r="U789" s="291" t="s">
        <v>3900</v>
      </c>
      <c r="V789" s="135" t="s">
        <v>3901</v>
      </c>
      <c r="W789" s="276" t="s">
        <v>7162</v>
      </c>
    </row>
    <row r="790" spans="1:23" s="272" customFormat="1" ht="14.5" customHeight="1" x14ac:dyDescent="0.3">
      <c r="A790" s="295" t="s">
        <v>3627</v>
      </c>
      <c r="B790" s="86">
        <v>5174841</v>
      </c>
      <c r="C790" s="277" t="s">
        <v>7559</v>
      </c>
      <c r="D790" s="288">
        <v>44748</v>
      </c>
      <c r="E790" s="279" t="s">
        <v>594</v>
      </c>
      <c r="F790" s="289">
        <v>44679</v>
      </c>
      <c r="G790" s="135" t="s">
        <v>6062</v>
      </c>
      <c r="H790" s="135" t="s">
        <v>6043</v>
      </c>
      <c r="I790" s="281" t="s">
        <v>4644</v>
      </c>
      <c r="J790" s="281" t="s">
        <v>626</v>
      </c>
      <c r="K790" s="281" t="s">
        <v>9003</v>
      </c>
      <c r="L790" s="135" t="s">
        <v>20</v>
      </c>
      <c r="M790" s="5" t="s">
        <v>6087</v>
      </c>
      <c r="N790" s="282">
        <v>44762</v>
      </c>
      <c r="O790" s="283">
        <v>44749</v>
      </c>
      <c r="P790" s="283">
        <v>44748</v>
      </c>
      <c r="Q790" s="284">
        <v>44750</v>
      </c>
      <c r="R790" s="285" t="s">
        <v>6464</v>
      </c>
      <c r="S790" s="284"/>
      <c r="T790" s="286" t="s">
        <v>605</v>
      </c>
      <c r="U790" s="291" t="s">
        <v>3900</v>
      </c>
      <c r="V790" s="135" t="s">
        <v>5599</v>
      </c>
      <c r="W790" s="276" t="s">
        <v>7163</v>
      </c>
    </row>
    <row r="791" spans="1:23" s="272" customFormat="1" ht="14.5" customHeight="1" x14ac:dyDescent="0.3">
      <c r="A791" s="295" t="s">
        <v>3627</v>
      </c>
      <c r="B791" s="8">
        <v>5204103</v>
      </c>
      <c r="C791" s="277" t="s">
        <v>8172</v>
      </c>
      <c r="D791" s="288">
        <v>44768</v>
      </c>
      <c r="E791" s="279" t="s">
        <v>594</v>
      </c>
      <c r="F791" s="289">
        <v>44679</v>
      </c>
      <c r="G791" s="135" t="s">
        <v>6083</v>
      </c>
      <c r="H791" s="135" t="s">
        <v>6043</v>
      </c>
      <c r="I791" s="281" t="s">
        <v>4644</v>
      </c>
      <c r="J791" s="281" t="s">
        <v>645</v>
      </c>
      <c r="K791" s="281" t="s">
        <v>9002</v>
      </c>
      <c r="L791" s="135" t="s">
        <v>20</v>
      </c>
      <c r="M791" s="5" t="s">
        <v>6084</v>
      </c>
      <c r="N791" s="282">
        <v>44772</v>
      </c>
      <c r="O791" s="283">
        <v>44768</v>
      </c>
      <c r="P791" s="283">
        <v>44768</v>
      </c>
      <c r="Q791" s="284">
        <v>44768</v>
      </c>
      <c r="R791" s="285" t="s">
        <v>4490</v>
      </c>
      <c r="S791" s="284"/>
      <c r="T791" s="286" t="s">
        <v>609</v>
      </c>
      <c r="U791" s="291" t="s">
        <v>3900</v>
      </c>
      <c r="V791" s="135" t="s">
        <v>5599</v>
      </c>
      <c r="W791" s="276" t="s">
        <v>7164</v>
      </c>
    </row>
    <row r="792" spans="1:23" s="272" customFormat="1" ht="14.5" customHeight="1" x14ac:dyDescent="0.3">
      <c r="A792" s="295" t="s">
        <v>3627</v>
      </c>
      <c r="B792" s="83">
        <v>5144775</v>
      </c>
      <c r="C792" s="277" t="s">
        <v>7426</v>
      </c>
      <c r="D792" s="288">
        <v>44739</v>
      </c>
      <c r="E792" s="279" t="s">
        <v>594</v>
      </c>
      <c r="F792" s="289">
        <v>44679</v>
      </c>
      <c r="G792" s="135" t="s">
        <v>6063</v>
      </c>
      <c r="H792" s="135" t="s">
        <v>92</v>
      </c>
      <c r="I792" s="281" t="s">
        <v>2454</v>
      </c>
      <c r="J792" s="281" t="s">
        <v>18</v>
      </c>
      <c r="K792" s="281" t="s">
        <v>9005</v>
      </c>
      <c r="L792" s="135" t="s">
        <v>20</v>
      </c>
      <c r="M792" s="5" t="s">
        <v>6099</v>
      </c>
      <c r="N792" s="282">
        <v>44772</v>
      </c>
      <c r="O792" s="283">
        <v>44741</v>
      </c>
      <c r="P792" s="283">
        <v>44739</v>
      </c>
      <c r="Q792" s="284">
        <v>44741</v>
      </c>
      <c r="R792" s="285" t="s">
        <v>4686</v>
      </c>
      <c r="S792" s="284"/>
      <c r="T792" s="286" t="s">
        <v>2564</v>
      </c>
      <c r="U792" s="291" t="s">
        <v>3900</v>
      </c>
      <c r="V792" s="135" t="s">
        <v>5599</v>
      </c>
      <c r="W792" s="276" t="s">
        <v>7165</v>
      </c>
    </row>
    <row r="793" spans="1:23" s="272" customFormat="1" ht="14.5" customHeight="1" x14ac:dyDescent="0.3">
      <c r="A793" s="295" t="s">
        <v>1581</v>
      </c>
      <c r="B793" s="276" t="s">
        <v>630</v>
      </c>
      <c r="C793" s="277" t="s">
        <v>630</v>
      </c>
      <c r="D793" s="288">
        <v>44737</v>
      </c>
      <c r="E793" s="279" t="s">
        <v>630</v>
      </c>
      <c r="F793" s="289">
        <v>44679</v>
      </c>
      <c r="G793" s="135" t="s">
        <v>6064</v>
      </c>
      <c r="H793" s="135" t="s">
        <v>4126</v>
      </c>
      <c r="I793" s="281" t="s">
        <v>8538</v>
      </c>
      <c r="J793" s="281" t="s">
        <v>645</v>
      </c>
      <c r="K793" s="281" t="s">
        <v>9002</v>
      </c>
      <c r="L793" s="135" t="s">
        <v>20</v>
      </c>
      <c r="M793" s="5" t="s">
        <v>6098</v>
      </c>
      <c r="N793" s="282" t="s">
        <v>1253</v>
      </c>
      <c r="O793" s="283" t="s">
        <v>1253</v>
      </c>
      <c r="P793" s="283" t="s">
        <v>1253</v>
      </c>
      <c r="Q793" s="284" t="s">
        <v>1253</v>
      </c>
      <c r="R793" s="285" t="s">
        <v>4490</v>
      </c>
      <c r="S793" s="280" t="s">
        <v>1253</v>
      </c>
      <c r="T793" s="286" t="s">
        <v>623</v>
      </c>
      <c r="U793" s="291" t="s">
        <v>3900</v>
      </c>
      <c r="V793" s="135"/>
      <c r="W793" s="276" t="s">
        <v>630</v>
      </c>
    </row>
    <row r="794" spans="1:23" s="272" customFormat="1" ht="14.5" customHeight="1" x14ac:dyDescent="0.3">
      <c r="A794" s="295" t="s">
        <v>3627</v>
      </c>
      <c r="B794" s="292">
        <v>5073357</v>
      </c>
      <c r="C794" s="290" t="s">
        <v>6862</v>
      </c>
      <c r="D794" s="288">
        <v>44683</v>
      </c>
      <c r="E794" s="279" t="s">
        <v>594</v>
      </c>
      <c r="F794" s="289">
        <v>44679</v>
      </c>
      <c r="G794" s="135" t="s">
        <v>6065</v>
      </c>
      <c r="H794" s="135" t="s">
        <v>50</v>
      </c>
      <c r="I794" s="281" t="s">
        <v>17</v>
      </c>
      <c r="J794" s="281" t="s">
        <v>626</v>
      </c>
      <c r="K794" s="281" t="s">
        <v>9003</v>
      </c>
      <c r="L794" s="135" t="s">
        <v>27</v>
      </c>
      <c r="M794" s="5" t="s">
        <v>6066</v>
      </c>
      <c r="N794" s="282">
        <v>44685</v>
      </c>
      <c r="O794" s="283">
        <v>44692</v>
      </c>
      <c r="P794" s="283">
        <v>44691</v>
      </c>
      <c r="Q794" s="284">
        <v>44694</v>
      </c>
      <c r="R794" s="285" t="s">
        <v>6464</v>
      </c>
      <c r="S794" s="284"/>
      <c r="T794" s="286" t="s">
        <v>605</v>
      </c>
      <c r="U794" s="291" t="s">
        <v>3900</v>
      </c>
      <c r="V794" s="135" t="s">
        <v>2821</v>
      </c>
      <c r="W794" s="276" t="s">
        <v>7166</v>
      </c>
    </row>
    <row r="795" spans="1:23" s="272" customFormat="1" ht="14.5" customHeight="1" x14ac:dyDescent="0.3">
      <c r="A795" s="295" t="s">
        <v>3627</v>
      </c>
      <c r="B795" s="124">
        <v>5084511</v>
      </c>
      <c r="C795" s="290" t="s">
        <v>6863</v>
      </c>
      <c r="D795" s="288">
        <v>44711</v>
      </c>
      <c r="E795" s="279" t="s">
        <v>594</v>
      </c>
      <c r="F795" s="289">
        <v>44680</v>
      </c>
      <c r="G795" s="194" t="s">
        <v>6103</v>
      </c>
      <c r="H795" s="135" t="s">
        <v>725</v>
      </c>
      <c r="I795" s="281" t="s">
        <v>2454</v>
      </c>
      <c r="J795" s="281" t="s">
        <v>160</v>
      </c>
      <c r="K795" s="281" t="s">
        <v>9010</v>
      </c>
      <c r="L795" s="135" t="s">
        <v>20</v>
      </c>
      <c r="M795" s="5" t="s">
        <v>6104</v>
      </c>
      <c r="N795" s="282">
        <v>44726</v>
      </c>
      <c r="O795" s="283">
        <v>44713</v>
      </c>
      <c r="P795" s="283">
        <v>44708</v>
      </c>
      <c r="Q795" s="284">
        <v>44712</v>
      </c>
      <c r="R795" s="285" t="s">
        <v>4493</v>
      </c>
      <c r="S795" s="284"/>
      <c r="T795" s="286" t="s">
        <v>609</v>
      </c>
      <c r="U795" s="291" t="s">
        <v>3900</v>
      </c>
      <c r="V795" s="135" t="s">
        <v>3901</v>
      </c>
      <c r="W795" s="276" t="s">
        <v>7167</v>
      </c>
    </row>
    <row r="796" spans="1:23" s="272" customFormat="1" ht="14.5" customHeight="1" x14ac:dyDescent="0.3">
      <c r="A796" s="295" t="s">
        <v>5</v>
      </c>
      <c r="B796" s="124" t="s">
        <v>7918</v>
      </c>
      <c r="C796" s="290" t="s">
        <v>6405</v>
      </c>
      <c r="D796" s="288">
        <v>44718</v>
      </c>
      <c r="E796" s="279"/>
      <c r="F796" s="289">
        <v>44680</v>
      </c>
      <c r="G796" s="135" t="s">
        <v>6090</v>
      </c>
      <c r="H796" s="135" t="s">
        <v>232</v>
      </c>
      <c r="I796" s="281" t="s">
        <v>8863</v>
      </c>
      <c r="J796" s="281" t="s">
        <v>18</v>
      </c>
      <c r="K796" s="281" t="s">
        <v>9005</v>
      </c>
      <c r="L796" s="135" t="s">
        <v>20</v>
      </c>
      <c r="M796" s="5" t="s">
        <v>6100</v>
      </c>
      <c r="N796" s="282"/>
      <c r="O796" s="283"/>
      <c r="P796" s="283"/>
      <c r="Q796" s="284"/>
      <c r="R796" s="285" t="s">
        <v>4686</v>
      </c>
      <c r="S796" s="284"/>
      <c r="T796" s="286" t="s">
        <v>623</v>
      </c>
      <c r="U796" s="291" t="s">
        <v>3900</v>
      </c>
      <c r="V796" s="135"/>
      <c r="W796" s="276" t="s">
        <v>7168</v>
      </c>
    </row>
    <row r="797" spans="1:23" s="272" customFormat="1" ht="14.5" customHeight="1" x14ac:dyDescent="0.3">
      <c r="A797" s="295" t="s">
        <v>3627</v>
      </c>
      <c r="B797" s="135">
        <v>5146230</v>
      </c>
      <c r="C797" s="290" t="s">
        <v>7088</v>
      </c>
      <c r="D797" s="288">
        <v>44730</v>
      </c>
      <c r="E797" s="279" t="s">
        <v>594</v>
      </c>
      <c r="F797" s="289">
        <v>44680</v>
      </c>
      <c r="G797" s="135" t="s">
        <v>7089</v>
      </c>
      <c r="H797" s="135" t="s">
        <v>4738</v>
      </c>
      <c r="I797" s="281" t="s">
        <v>2454</v>
      </c>
      <c r="J797" s="281" t="s">
        <v>645</v>
      </c>
      <c r="K797" s="281" t="s">
        <v>9002</v>
      </c>
      <c r="L797" s="135" t="s">
        <v>20</v>
      </c>
      <c r="M797" s="5" t="s">
        <v>6093</v>
      </c>
      <c r="N797" s="282">
        <v>44735</v>
      </c>
      <c r="O797" s="283">
        <v>44732</v>
      </c>
      <c r="P797" s="283">
        <v>44730</v>
      </c>
      <c r="Q797" s="284">
        <v>44732</v>
      </c>
      <c r="R797" s="285" t="s">
        <v>4490</v>
      </c>
      <c r="S797" s="284"/>
      <c r="T797" s="286" t="s">
        <v>623</v>
      </c>
      <c r="U797" s="291" t="s">
        <v>3900</v>
      </c>
      <c r="V797" s="135" t="s">
        <v>3901</v>
      </c>
      <c r="W797" s="276" t="s">
        <v>7169</v>
      </c>
    </row>
    <row r="798" spans="1:23" s="272" customFormat="1" ht="14.5" customHeight="1" x14ac:dyDescent="0.3">
      <c r="A798" s="295" t="s">
        <v>1581</v>
      </c>
      <c r="B798" s="276" t="s">
        <v>630</v>
      </c>
      <c r="C798" s="277" t="s">
        <v>630</v>
      </c>
      <c r="D798" s="288">
        <v>44698</v>
      </c>
      <c r="E798" s="279" t="s">
        <v>630</v>
      </c>
      <c r="F798" s="289">
        <v>44680</v>
      </c>
      <c r="G798" s="135" t="s">
        <v>6068</v>
      </c>
      <c r="H798" s="135" t="s">
        <v>725</v>
      </c>
      <c r="I798" s="281" t="s">
        <v>2454</v>
      </c>
      <c r="J798" s="281" t="s">
        <v>160</v>
      </c>
      <c r="K798" s="281" t="s">
        <v>9010</v>
      </c>
      <c r="L798" s="135" t="s">
        <v>20</v>
      </c>
      <c r="M798" s="5" t="s">
        <v>6069</v>
      </c>
      <c r="N798" s="282" t="s">
        <v>1253</v>
      </c>
      <c r="O798" s="283" t="s">
        <v>1253</v>
      </c>
      <c r="P798" s="283" t="s">
        <v>1253</v>
      </c>
      <c r="Q798" s="284" t="s">
        <v>1253</v>
      </c>
      <c r="R798" s="285" t="s">
        <v>4493</v>
      </c>
      <c r="S798" s="280" t="s">
        <v>1253</v>
      </c>
      <c r="T798" s="286" t="s">
        <v>609</v>
      </c>
      <c r="U798" s="291" t="s">
        <v>3900</v>
      </c>
      <c r="V798" s="135"/>
      <c r="W798" s="276" t="s">
        <v>630</v>
      </c>
    </row>
    <row r="799" spans="1:23" s="272" customFormat="1" ht="14.5" customHeight="1" x14ac:dyDescent="0.3">
      <c r="A799" s="295" t="s">
        <v>3627</v>
      </c>
      <c r="B799" s="124">
        <v>5079783</v>
      </c>
      <c r="C799" s="290" t="s">
        <v>6864</v>
      </c>
      <c r="D799" s="288">
        <v>44690</v>
      </c>
      <c r="E799" s="279" t="s">
        <v>594</v>
      </c>
      <c r="F799" s="289">
        <v>44680</v>
      </c>
      <c r="G799" s="135" t="s">
        <v>6070</v>
      </c>
      <c r="H799" s="135" t="s">
        <v>250</v>
      </c>
      <c r="I799" s="281" t="s">
        <v>4644</v>
      </c>
      <c r="J799" s="281" t="s">
        <v>645</v>
      </c>
      <c r="K799" s="281" t="s">
        <v>9002</v>
      </c>
      <c r="L799" s="135" t="s">
        <v>20</v>
      </c>
      <c r="M799" s="5" t="s">
        <v>6105</v>
      </c>
      <c r="N799" s="282">
        <v>44700</v>
      </c>
      <c r="O799" s="283">
        <v>44691</v>
      </c>
      <c r="P799" s="283">
        <v>44690</v>
      </c>
      <c r="Q799" s="284">
        <v>44691</v>
      </c>
      <c r="R799" s="285" t="s">
        <v>4490</v>
      </c>
      <c r="S799" s="284"/>
      <c r="T799" s="286" t="s">
        <v>609</v>
      </c>
      <c r="U799" s="291" t="s">
        <v>3900</v>
      </c>
      <c r="V799" s="135" t="s">
        <v>2821</v>
      </c>
      <c r="W799" s="276" t="s">
        <v>7170</v>
      </c>
    </row>
    <row r="800" spans="1:23" s="272" customFormat="1" ht="14.5" customHeight="1" x14ac:dyDescent="0.35">
      <c r="A800" s="295" t="s">
        <v>5</v>
      </c>
      <c r="B800" s="83">
        <v>5264022</v>
      </c>
      <c r="C800" s="277" t="s">
        <v>8867</v>
      </c>
      <c r="D800" s="288">
        <v>44802</v>
      </c>
      <c r="E800" s="279" t="s">
        <v>594</v>
      </c>
      <c r="F800" s="289">
        <v>44681</v>
      </c>
      <c r="G800" s="135" t="s">
        <v>6072</v>
      </c>
      <c r="H800" s="135" t="s">
        <v>137</v>
      </c>
      <c r="I800" s="281" t="s">
        <v>17</v>
      </c>
      <c r="J800" s="281" t="s">
        <v>626</v>
      </c>
      <c r="K800" s="281" t="s">
        <v>9003</v>
      </c>
      <c r="L800" s="194" t="s">
        <v>52</v>
      </c>
      <c r="M800" s="11" t="s">
        <v>6078</v>
      </c>
      <c r="N800" s="282">
        <v>44811</v>
      </c>
      <c r="O800" s="283">
        <v>44811</v>
      </c>
      <c r="P800" s="283">
        <v>44810</v>
      </c>
      <c r="Q800" s="284"/>
      <c r="R800" s="285" t="s">
        <v>6464</v>
      </c>
      <c r="S800" s="284"/>
      <c r="T800" s="286" t="s">
        <v>623</v>
      </c>
      <c r="U800" s="291" t="s">
        <v>3900</v>
      </c>
      <c r="V800" s="135"/>
      <c r="W800" s="276" t="s">
        <v>7171</v>
      </c>
    </row>
    <row r="801" spans="1:23" s="272" customFormat="1" ht="14.5" customHeight="1" x14ac:dyDescent="0.3">
      <c r="A801" s="295" t="s">
        <v>1581</v>
      </c>
      <c r="B801" s="276" t="s">
        <v>630</v>
      </c>
      <c r="C801" s="277" t="s">
        <v>630</v>
      </c>
      <c r="D801" s="288">
        <v>44760</v>
      </c>
      <c r="E801" s="279" t="s">
        <v>630</v>
      </c>
      <c r="F801" s="289">
        <v>44681</v>
      </c>
      <c r="G801" s="135" t="s">
        <v>6073</v>
      </c>
      <c r="H801" s="135" t="s">
        <v>4126</v>
      </c>
      <c r="I801" s="281" t="s">
        <v>8538</v>
      </c>
      <c r="J801" s="281" t="s">
        <v>626</v>
      </c>
      <c r="K801" s="281" t="s">
        <v>9003</v>
      </c>
      <c r="L801" s="135" t="s">
        <v>52</v>
      </c>
      <c r="M801" s="5" t="s">
        <v>6079</v>
      </c>
      <c r="N801" s="282" t="s">
        <v>1253</v>
      </c>
      <c r="O801" s="283" t="s">
        <v>1253</v>
      </c>
      <c r="P801" s="283" t="s">
        <v>1253</v>
      </c>
      <c r="Q801" s="284" t="s">
        <v>1253</v>
      </c>
      <c r="R801" s="285" t="s">
        <v>6464</v>
      </c>
      <c r="S801" s="280" t="s">
        <v>1253</v>
      </c>
      <c r="T801" s="286" t="s">
        <v>623</v>
      </c>
      <c r="U801" s="291" t="s">
        <v>3900</v>
      </c>
      <c r="V801" s="135"/>
      <c r="W801" s="276" t="s">
        <v>630</v>
      </c>
    </row>
    <row r="802" spans="1:23" s="272" customFormat="1" ht="14.5" customHeight="1" x14ac:dyDescent="0.3">
      <c r="A802" s="295" t="s">
        <v>3627</v>
      </c>
      <c r="B802" s="124">
        <v>5070482</v>
      </c>
      <c r="C802" s="290" t="s">
        <v>6865</v>
      </c>
      <c r="D802" s="288">
        <v>44682</v>
      </c>
      <c r="E802" s="279" t="s">
        <v>594</v>
      </c>
      <c r="F802" s="289">
        <v>44681</v>
      </c>
      <c r="G802" s="135" t="s">
        <v>6074</v>
      </c>
      <c r="H802" s="135" t="s">
        <v>175</v>
      </c>
      <c r="I802" s="281" t="s">
        <v>8863</v>
      </c>
      <c r="J802" s="281" t="s">
        <v>626</v>
      </c>
      <c r="K802" s="281" t="s">
        <v>9003</v>
      </c>
      <c r="L802" s="135" t="s">
        <v>20</v>
      </c>
      <c r="M802" s="5" t="s">
        <v>6075</v>
      </c>
      <c r="N802" s="282">
        <v>44686</v>
      </c>
      <c r="O802" s="283">
        <v>44686</v>
      </c>
      <c r="P802" s="283">
        <v>44687</v>
      </c>
      <c r="Q802" s="284">
        <v>44686</v>
      </c>
      <c r="R802" s="285" t="s">
        <v>6464</v>
      </c>
      <c r="S802" s="284"/>
      <c r="T802" s="286" t="s">
        <v>609</v>
      </c>
      <c r="U802" s="291" t="s">
        <v>3900</v>
      </c>
      <c r="V802" s="135" t="s">
        <v>2821</v>
      </c>
      <c r="W802" s="276" t="s">
        <v>7172</v>
      </c>
    </row>
    <row r="803" spans="1:23" s="272" customFormat="1" ht="14.5" customHeight="1" x14ac:dyDescent="0.3">
      <c r="A803" s="295" t="s">
        <v>3627</v>
      </c>
      <c r="B803" s="8">
        <v>5243142</v>
      </c>
      <c r="C803" s="277" t="s">
        <v>8769</v>
      </c>
      <c r="D803" s="288">
        <v>44796</v>
      </c>
      <c r="E803" s="279" t="s">
        <v>594</v>
      </c>
      <c r="F803" s="289">
        <v>44683</v>
      </c>
      <c r="G803" s="135" t="s">
        <v>6096</v>
      </c>
      <c r="H803" s="135" t="s">
        <v>92</v>
      </c>
      <c r="I803" s="281" t="s">
        <v>2454</v>
      </c>
      <c r="J803" s="281" t="s">
        <v>645</v>
      </c>
      <c r="K803" s="281" t="s">
        <v>9002</v>
      </c>
      <c r="L803" s="135" t="s">
        <v>20</v>
      </c>
      <c r="M803" s="5" t="s">
        <v>6097</v>
      </c>
      <c r="N803" s="282">
        <v>44804</v>
      </c>
      <c r="O803" s="283">
        <v>44802</v>
      </c>
      <c r="P803" s="283">
        <v>44796</v>
      </c>
      <c r="Q803" s="284">
        <v>44802</v>
      </c>
      <c r="R803" s="285" t="s">
        <v>4490</v>
      </c>
      <c r="S803" s="284"/>
      <c r="T803" s="286" t="s">
        <v>605</v>
      </c>
      <c r="U803" s="291" t="s">
        <v>2821</v>
      </c>
      <c r="V803" s="291" t="s">
        <v>3366</v>
      </c>
      <c r="W803" s="276" t="s">
        <v>7173</v>
      </c>
    </row>
    <row r="804" spans="1:23" s="272" customFormat="1" ht="14.5" customHeight="1" x14ac:dyDescent="0.3">
      <c r="A804" s="295" t="s">
        <v>3627</v>
      </c>
      <c r="B804" s="135">
        <v>5049553</v>
      </c>
      <c r="C804" s="277" t="s">
        <v>6866</v>
      </c>
      <c r="D804" s="288">
        <v>44699</v>
      </c>
      <c r="E804" s="279" t="s">
        <v>594</v>
      </c>
      <c r="F804" s="289">
        <v>44683</v>
      </c>
      <c r="G804" s="135" t="s">
        <v>6091</v>
      </c>
      <c r="H804" s="135" t="s">
        <v>4150</v>
      </c>
      <c r="I804" s="281" t="s">
        <v>17</v>
      </c>
      <c r="J804" s="281" t="s">
        <v>2943</v>
      </c>
      <c r="K804" s="281" t="s">
        <v>9012</v>
      </c>
      <c r="L804" s="135" t="s">
        <v>20</v>
      </c>
      <c r="M804" s="5" t="s">
        <v>6092</v>
      </c>
      <c r="N804" s="282">
        <v>44701</v>
      </c>
      <c r="O804" s="283">
        <v>44698</v>
      </c>
      <c r="P804" s="283">
        <v>44698</v>
      </c>
      <c r="Q804" s="284">
        <v>44699</v>
      </c>
      <c r="R804" s="285" t="s">
        <v>6447</v>
      </c>
      <c r="S804" s="284"/>
      <c r="T804" s="286" t="s">
        <v>1648</v>
      </c>
      <c r="U804" s="291" t="s">
        <v>2821</v>
      </c>
      <c r="V804" s="135" t="s">
        <v>2821</v>
      </c>
      <c r="W804" s="276" t="s">
        <v>7174</v>
      </c>
    </row>
    <row r="805" spans="1:23" s="272" customFormat="1" ht="14.5" customHeight="1" x14ac:dyDescent="0.3">
      <c r="A805" s="295" t="s">
        <v>1581</v>
      </c>
      <c r="B805" s="276" t="s">
        <v>630</v>
      </c>
      <c r="C805" s="277" t="s">
        <v>630</v>
      </c>
      <c r="D805" s="288">
        <v>44721</v>
      </c>
      <c r="E805" s="279" t="s">
        <v>630</v>
      </c>
      <c r="F805" s="289">
        <v>44683</v>
      </c>
      <c r="G805" s="135" t="s">
        <v>6101</v>
      </c>
      <c r="H805" s="135" t="s">
        <v>725</v>
      </c>
      <c r="I805" s="281" t="s">
        <v>2454</v>
      </c>
      <c r="J805" s="281" t="s">
        <v>160</v>
      </c>
      <c r="K805" s="281" t="s">
        <v>9010</v>
      </c>
      <c r="L805" s="135" t="s">
        <v>20</v>
      </c>
      <c r="M805" s="5" t="s">
        <v>6102</v>
      </c>
      <c r="N805" s="282" t="s">
        <v>1253</v>
      </c>
      <c r="O805" s="283" t="s">
        <v>1253</v>
      </c>
      <c r="P805" s="283" t="s">
        <v>1253</v>
      </c>
      <c r="Q805" s="284" t="s">
        <v>1253</v>
      </c>
      <c r="R805" s="285" t="s">
        <v>4493</v>
      </c>
      <c r="S805" s="280" t="s">
        <v>1253</v>
      </c>
      <c r="T805" s="286" t="s">
        <v>609</v>
      </c>
      <c r="U805" s="291" t="s">
        <v>2821</v>
      </c>
      <c r="V805" s="135"/>
      <c r="W805" s="276" t="s">
        <v>630</v>
      </c>
    </row>
    <row r="806" spans="1:23" s="272" customFormat="1" ht="14.5" customHeight="1" x14ac:dyDescent="0.3">
      <c r="A806" s="295" t="s">
        <v>3627</v>
      </c>
      <c r="B806" s="135">
        <v>5092811</v>
      </c>
      <c r="C806" s="277" t="s">
        <v>6867</v>
      </c>
      <c r="D806" s="288">
        <v>44687</v>
      </c>
      <c r="E806" s="279" t="s">
        <v>594</v>
      </c>
      <c r="F806" s="289">
        <v>44683</v>
      </c>
      <c r="G806" s="135" t="s">
        <v>6106</v>
      </c>
      <c r="H806" s="135" t="s">
        <v>32</v>
      </c>
      <c r="I806" s="281" t="s">
        <v>685</v>
      </c>
      <c r="J806" s="281" t="s">
        <v>2943</v>
      </c>
      <c r="K806" s="281" t="s">
        <v>9012</v>
      </c>
      <c r="L806" s="135" t="s">
        <v>11</v>
      </c>
      <c r="M806" s="5" t="s">
        <v>6107</v>
      </c>
      <c r="N806" s="282">
        <v>44714</v>
      </c>
      <c r="O806" s="283">
        <v>44712</v>
      </c>
      <c r="P806" s="283">
        <v>44714</v>
      </c>
      <c r="Q806" s="284">
        <v>44713</v>
      </c>
      <c r="R806" s="285" t="s">
        <v>6447</v>
      </c>
      <c r="S806" s="284"/>
      <c r="T806" s="286" t="s">
        <v>609</v>
      </c>
      <c r="U806" s="291" t="s">
        <v>2821</v>
      </c>
      <c r="V806" s="135" t="s">
        <v>3901</v>
      </c>
      <c r="W806" s="276" t="s">
        <v>7175</v>
      </c>
    </row>
    <row r="807" spans="1:23" s="272" customFormat="1" ht="14.5" customHeight="1" x14ac:dyDescent="0.3">
      <c r="A807" s="295" t="s">
        <v>3627</v>
      </c>
      <c r="B807" s="124">
        <v>5076232</v>
      </c>
      <c r="C807" s="290" t="s">
        <v>6868</v>
      </c>
      <c r="D807" s="288">
        <v>44686</v>
      </c>
      <c r="E807" s="279" t="s">
        <v>594</v>
      </c>
      <c r="F807" s="289">
        <v>44683</v>
      </c>
      <c r="G807" s="135" t="s">
        <v>6108</v>
      </c>
      <c r="H807" s="135" t="s">
        <v>92</v>
      </c>
      <c r="I807" s="281" t="s">
        <v>2454</v>
      </c>
      <c r="J807" s="281" t="s">
        <v>18</v>
      </c>
      <c r="K807" s="281" t="s">
        <v>9005</v>
      </c>
      <c r="L807" s="135" t="s">
        <v>11</v>
      </c>
      <c r="M807" s="5" t="s">
        <v>6109</v>
      </c>
      <c r="N807" s="282">
        <v>44687</v>
      </c>
      <c r="O807" s="283">
        <v>44686</v>
      </c>
      <c r="P807" s="283">
        <v>44688</v>
      </c>
      <c r="Q807" s="284">
        <v>44686</v>
      </c>
      <c r="R807" s="285" t="s">
        <v>4685</v>
      </c>
      <c r="S807" s="284"/>
      <c r="T807" s="286" t="s">
        <v>605</v>
      </c>
      <c r="U807" s="291" t="s">
        <v>2821</v>
      </c>
      <c r="V807" s="135" t="s">
        <v>2821</v>
      </c>
      <c r="W807" s="276" t="s">
        <v>7176</v>
      </c>
    </row>
    <row r="808" spans="1:23" s="272" customFormat="1" ht="14.5" customHeight="1" x14ac:dyDescent="0.3">
      <c r="A808" s="295" t="s">
        <v>3627</v>
      </c>
      <c r="B808" s="292">
        <v>5027351</v>
      </c>
      <c r="C808" s="290" t="s">
        <v>6869</v>
      </c>
      <c r="D808" s="288">
        <v>44685</v>
      </c>
      <c r="E808" s="279" t="s">
        <v>594</v>
      </c>
      <c r="F808" s="289">
        <v>44684</v>
      </c>
      <c r="G808" s="135" t="s">
        <v>6130</v>
      </c>
      <c r="H808" s="135" t="s">
        <v>686</v>
      </c>
      <c r="I808" s="281" t="s">
        <v>8862</v>
      </c>
      <c r="J808" s="281" t="s">
        <v>38</v>
      </c>
      <c r="K808" s="281" t="s">
        <v>9001</v>
      </c>
      <c r="L808" s="135" t="s">
        <v>20</v>
      </c>
      <c r="M808" s="5" t="s">
        <v>6131</v>
      </c>
      <c r="N808" s="282">
        <v>44696</v>
      </c>
      <c r="O808" s="283">
        <v>44694</v>
      </c>
      <c r="P808" s="283">
        <v>44697</v>
      </c>
      <c r="Q808" s="284">
        <v>44694</v>
      </c>
      <c r="R808" s="285" t="s">
        <v>4489</v>
      </c>
      <c r="S808" s="284"/>
      <c r="T808" s="286" t="s">
        <v>623</v>
      </c>
      <c r="U808" s="291" t="s">
        <v>2821</v>
      </c>
      <c r="V808" s="135" t="s">
        <v>2821</v>
      </c>
      <c r="W808" s="276" t="s">
        <v>7177</v>
      </c>
    </row>
    <row r="809" spans="1:23" s="272" customFormat="1" ht="14.5" customHeight="1" x14ac:dyDescent="0.3">
      <c r="A809" s="295" t="s">
        <v>3627</v>
      </c>
      <c r="B809" s="92">
        <v>5194795</v>
      </c>
      <c r="C809" s="277" t="s">
        <v>7776</v>
      </c>
      <c r="D809" s="288">
        <v>44755</v>
      </c>
      <c r="E809" s="279" t="s">
        <v>594</v>
      </c>
      <c r="F809" s="289">
        <v>44684</v>
      </c>
      <c r="G809" s="135" t="s">
        <v>6112</v>
      </c>
      <c r="H809" s="135" t="s">
        <v>37</v>
      </c>
      <c r="I809" s="281" t="s">
        <v>685</v>
      </c>
      <c r="J809" s="281" t="s">
        <v>645</v>
      </c>
      <c r="K809" s="281" t="s">
        <v>9002</v>
      </c>
      <c r="L809" s="135" t="s">
        <v>20</v>
      </c>
      <c r="M809" s="5" t="s">
        <v>6113</v>
      </c>
      <c r="N809" s="282">
        <v>44773</v>
      </c>
      <c r="O809" s="283">
        <v>44767</v>
      </c>
      <c r="P809" s="283">
        <v>44755</v>
      </c>
      <c r="Q809" s="284">
        <v>44768</v>
      </c>
      <c r="R809" s="285" t="s">
        <v>4490</v>
      </c>
      <c r="S809" s="284"/>
      <c r="T809" s="286" t="s">
        <v>623</v>
      </c>
      <c r="U809" s="291" t="s">
        <v>2821</v>
      </c>
      <c r="V809" s="135" t="s">
        <v>5599</v>
      </c>
      <c r="W809" s="276" t="s">
        <v>7178</v>
      </c>
    </row>
    <row r="810" spans="1:23" s="272" customFormat="1" ht="14.5" customHeight="1" x14ac:dyDescent="0.3">
      <c r="A810" s="295" t="s">
        <v>3627</v>
      </c>
      <c r="B810" s="124">
        <v>5135589</v>
      </c>
      <c r="C810" s="290" t="s">
        <v>7037</v>
      </c>
      <c r="D810" s="288">
        <v>44727</v>
      </c>
      <c r="E810" s="279" t="s">
        <v>594</v>
      </c>
      <c r="F810" s="289">
        <v>44684</v>
      </c>
      <c r="G810" s="135" t="s">
        <v>6114</v>
      </c>
      <c r="H810" s="135" t="s">
        <v>32</v>
      </c>
      <c r="I810" s="281" t="s">
        <v>685</v>
      </c>
      <c r="J810" s="281" t="s">
        <v>645</v>
      </c>
      <c r="K810" s="281" t="s">
        <v>9002</v>
      </c>
      <c r="L810" s="135" t="s">
        <v>20</v>
      </c>
      <c r="M810" s="5" t="s">
        <v>6115</v>
      </c>
      <c r="N810" s="282">
        <v>44735</v>
      </c>
      <c r="O810" s="283">
        <v>44727</v>
      </c>
      <c r="P810" s="283">
        <v>44727</v>
      </c>
      <c r="Q810" s="284">
        <v>44727</v>
      </c>
      <c r="R810" s="285" t="s">
        <v>4490</v>
      </c>
      <c r="S810" s="284"/>
      <c r="T810" s="286" t="s">
        <v>623</v>
      </c>
      <c r="U810" s="291" t="s">
        <v>2821</v>
      </c>
      <c r="V810" s="135" t="s">
        <v>3901</v>
      </c>
      <c r="W810" s="276" t="s">
        <v>7179</v>
      </c>
    </row>
    <row r="811" spans="1:23" s="272" customFormat="1" ht="14.5" customHeight="1" x14ac:dyDescent="0.3">
      <c r="A811" s="295" t="s">
        <v>3627</v>
      </c>
      <c r="B811" s="135">
        <v>5099180</v>
      </c>
      <c r="C811" s="290" t="s">
        <v>6870</v>
      </c>
      <c r="D811" s="288">
        <v>44695</v>
      </c>
      <c r="E811" s="279" t="s">
        <v>594</v>
      </c>
      <c r="F811" s="289">
        <v>44684</v>
      </c>
      <c r="G811" s="135" t="s">
        <v>6116</v>
      </c>
      <c r="H811" s="135" t="s">
        <v>3567</v>
      </c>
      <c r="I811" s="281" t="s">
        <v>685</v>
      </c>
      <c r="J811" s="281" t="s">
        <v>645</v>
      </c>
      <c r="K811" s="281" t="s">
        <v>9002</v>
      </c>
      <c r="L811" s="135" t="s">
        <v>20</v>
      </c>
      <c r="M811" s="5" t="s">
        <v>6117</v>
      </c>
      <c r="N811" s="282">
        <v>44700</v>
      </c>
      <c r="O811" s="283">
        <v>44698</v>
      </c>
      <c r="P811" s="283">
        <v>44695</v>
      </c>
      <c r="Q811" s="284">
        <v>44699</v>
      </c>
      <c r="R811" s="285" t="s">
        <v>4490</v>
      </c>
      <c r="S811" s="284"/>
      <c r="T811" s="286" t="s">
        <v>623</v>
      </c>
      <c r="U811" s="291" t="s">
        <v>2821</v>
      </c>
      <c r="V811" s="135" t="s">
        <v>2821</v>
      </c>
      <c r="W811" s="276" t="s">
        <v>7180</v>
      </c>
    </row>
    <row r="812" spans="1:23" s="272" customFormat="1" ht="14.5" customHeight="1" x14ac:dyDescent="0.3">
      <c r="A812" s="295" t="s">
        <v>5</v>
      </c>
      <c r="B812" s="124" t="s">
        <v>319</v>
      </c>
      <c r="C812" s="277"/>
      <c r="D812" s="288"/>
      <c r="E812" s="279"/>
      <c r="F812" s="289">
        <v>44684</v>
      </c>
      <c r="G812" s="135" t="s">
        <v>6118</v>
      </c>
      <c r="H812" s="135" t="s">
        <v>50</v>
      </c>
      <c r="I812" s="281" t="s">
        <v>17</v>
      </c>
      <c r="J812" s="281" t="s">
        <v>645</v>
      </c>
      <c r="K812" s="281" t="s">
        <v>9002</v>
      </c>
      <c r="L812" s="135" t="s">
        <v>20</v>
      </c>
      <c r="M812" s="5" t="s">
        <v>6119</v>
      </c>
      <c r="N812" s="282"/>
      <c r="O812" s="283"/>
      <c r="P812" s="283"/>
      <c r="Q812" s="284"/>
      <c r="R812" s="285" t="s">
        <v>4490</v>
      </c>
      <c r="S812" s="284"/>
      <c r="T812" s="286" t="s">
        <v>609</v>
      </c>
      <c r="U812" s="291" t="s">
        <v>2821</v>
      </c>
      <c r="V812" s="135"/>
      <c r="W812" s="276" t="s">
        <v>7181</v>
      </c>
    </row>
    <row r="813" spans="1:23" s="272" customFormat="1" ht="14.5" customHeight="1" x14ac:dyDescent="0.3">
      <c r="A813" s="295" t="s">
        <v>1581</v>
      </c>
      <c r="B813" s="276" t="s">
        <v>630</v>
      </c>
      <c r="C813" s="277" t="s">
        <v>630</v>
      </c>
      <c r="D813" s="288">
        <v>44810</v>
      </c>
      <c r="E813" s="279" t="s">
        <v>630</v>
      </c>
      <c r="F813" s="289">
        <v>44684</v>
      </c>
      <c r="G813" s="135" t="s">
        <v>6136</v>
      </c>
      <c r="H813" s="135" t="s">
        <v>50</v>
      </c>
      <c r="I813" s="281" t="s">
        <v>17</v>
      </c>
      <c r="J813" s="281" t="s">
        <v>645</v>
      </c>
      <c r="K813" s="281" t="s">
        <v>9002</v>
      </c>
      <c r="L813" s="135" t="s">
        <v>20</v>
      </c>
      <c r="M813" s="5" t="s">
        <v>6137</v>
      </c>
      <c r="N813" s="282" t="s">
        <v>1253</v>
      </c>
      <c r="O813" s="283" t="s">
        <v>1253</v>
      </c>
      <c r="P813" s="283" t="s">
        <v>1253</v>
      </c>
      <c r="Q813" s="284" t="s">
        <v>1253</v>
      </c>
      <c r="R813" s="285" t="s">
        <v>4490</v>
      </c>
      <c r="S813" s="284"/>
      <c r="T813" s="286" t="s">
        <v>605</v>
      </c>
      <c r="U813" s="291" t="s">
        <v>2821</v>
      </c>
      <c r="V813" s="135"/>
      <c r="W813" s="276" t="s">
        <v>7182</v>
      </c>
    </row>
    <row r="814" spans="1:23" s="272" customFormat="1" ht="14.5" customHeight="1" x14ac:dyDescent="0.3">
      <c r="A814" s="295" t="s">
        <v>3627</v>
      </c>
      <c r="B814" s="124">
        <v>5106072</v>
      </c>
      <c r="C814" s="290" t="s">
        <v>6871</v>
      </c>
      <c r="D814" s="288">
        <v>44711</v>
      </c>
      <c r="E814" s="279" t="s">
        <v>594</v>
      </c>
      <c r="F814" s="289">
        <v>44684</v>
      </c>
      <c r="G814" s="135" t="s">
        <v>6138</v>
      </c>
      <c r="H814" s="135" t="s">
        <v>4738</v>
      </c>
      <c r="I814" s="281" t="s">
        <v>2454</v>
      </c>
      <c r="J814" s="281" t="s">
        <v>645</v>
      </c>
      <c r="K814" s="281" t="s">
        <v>9002</v>
      </c>
      <c r="L814" s="194" t="s">
        <v>6225</v>
      </c>
      <c r="M814" s="5" t="s">
        <v>6139</v>
      </c>
      <c r="N814" s="282">
        <v>44714</v>
      </c>
      <c r="O814" s="283">
        <v>44713</v>
      </c>
      <c r="P814" s="283">
        <v>44711</v>
      </c>
      <c r="Q814" s="284">
        <v>44712</v>
      </c>
      <c r="R814" s="285" t="s">
        <v>4490</v>
      </c>
      <c r="S814" s="284"/>
      <c r="T814" s="286" t="s">
        <v>605</v>
      </c>
      <c r="U814" s="291" t="s">
        <v>2821</v>
      </c>
      <c r="V814" s="135" t="s">
        <v>3901</v>
      </c>
      <c r="W814" s="276" t="s">
        <v>7183</v>
      </c>
    </row>
    <row r="815" spans="1:23" s="272" customFormat="1" ht="14.5" customHeight="1" x14ac:dyDescent="0.3">
      <c r="A815" s="295" t="s">
        <v>3627</v>
      </c>
      <c r="B815" s="83">
        <v>5174834</v>
      </c>
      <c r="C815" s="277" t="s">
        <v>7605</v>
      </c>
      <c r="D815" s="288">
        <v>44748</v>
      </c>
      <c r="E815" s="279" t="s">
        <v>594</v>
      </c>
      <c r="F815" s="289">
        <v>44684</v>
      </c>
      <c r="G815" s="135" t="s">
        <v>6140</v>
      </c>
      <c r="H815" s="194" t="s">
        <v>4738</v>
      </c>
      <c r="I815" s="281" t="s">
        <v>2454</v>
      </c>
      <c r="J815" s="281" t="s">
        <v>645</v>
      </c>
      <c r="K815" s="281" t="s">
        <v>9002</v>
      </c>
      <c r="L815" s="135" t="s">
        <v>20</v>
      </c>
      <c r="M815" s="5" t="s">
        <v>6141</v>
      </c>
      <c r="N815" s="282">
        <v>44758</v>
      </c>
      <c r="O815" s="283">
        <v>44754</v>
      </c>
      <c r="P815" s="283">
        <v>44748</v>
      </c>
      <c r="Q815" s="284">
        <v>44754</v>
      </c>
      <c r="R815" s="285" t="s">
        <v>4490</v>
      </c>
      <c r="S815" s="284"/>
      <c r="T815" s="286" t="s">
        <v>605</v>
      </c>
      <c r="U815" s="291" t="s">
        <v>2821</v>
      </c>
      <c r="V815" s="135" t="s">
        <v>5599</v>
      </c>
      <c r="W815" s="276" t="s">
        <v>7184</v>
      </c>
    </row>
    <row r="816" spans="1:23" s="272" customFormat="1" ht="14.5" customHeight="1" x14ac:dyDescent="0.3">
      <c r="A816" s="295" t="s">
        <v>3627</v>
      </c>
      <c r="B816" s="124">
        <v>5114083</v>
      </c>
      <c r="C816" s="290" t="s">
        <v>6872</v>
      </c>
      <c r="D816" s="288">
        <v>44718</v>
      </c>
      <c r="E816" s="279" t="s">
        <v>594</v>
      </c>
      <c r="F816" s="289">
        <v>44684</v>
      </c>
      <c r="G816" s="135" t="s">
        <v>6120</v>
      </c>
      <c r="H816" s="135" t="s">
        <v>92</v>
      </c>
      <c r="I816" s="281" t="s">
        <v>2454</v>
      </c>
      <c r="J816" s="281" t="s">
        <v>645</v>
      </c>
      <c r="K816" s="281" t="s">
        <v>9002</v>
      </c>
      <c r="L816" s="194" t="s">
        <v>20</v>
      </c>
      <c r="M816" s="5" t="s">
        <v>6121</v>
      </c>
      <c r="N816" s="282">
        <v>44722</v>
      </c>
      <c r="O816" s="283">
        <v>44720</v>
      </c>
      <c r="P816" s="283">
        <v>44720</v>
      </c>
      <c r="Q816" s="284">
        <v>44720</v>
      </c>
      <c r="R816" s="285" t="s">
        <v>4490</v>
      </c>
      <c r="S816" s="284"/>
      <c r="T816" s="286" t="s">
        <v>605</v>
      </c>
      <c r="U816" s="291" t="s">
        <v>2821</v>
      </c>
      <c r="V816" s="135" t="s">
        <v>3901</v>
      </c>
      <c r="W816" s="276" t="s">
        <v>7185</v>
      </c>
    </row>
    <row r="817" spans="1:23" s="272" customFormat="1" ht="14.5" customHeight="1" x14ac:dyDescent="0.3">
      <c r="A817" s="295" t="s">
        <v>3627</v>
      </c>
      <c r="B817" s="135">
        <v>5114085</v>
      </c>
      <c r="C817" s="290" t="s">
        <v>6873</v>
      </c>
      <c r="D817" s="288">
        <v>44711</v>
      </c>
      <c r="E817" s="279" t="s">
        <v>594</v>
      </c>
      <c r="F817" s="289">
        <v>44684</v>
      </c>
      <c r="G817" s="135" t="s">
        <v>6122</v>
      </c>
      <c r="H817" s="135" t="s">
        <v>25</v>
      </c>
      <c r="I817" s="281" t="s">
        <v>17</v>
      </c>
      <c r="J817" s="281" t="s">
        <v>645</v>
      </c>
      <c r="K817" s="281" t="s">
        <v>9002</v>
      </c>
      <c r="L817" s="135" t="s">
        <v>27</v>
      </c>
      <c r="M817" s="5" t="s">
        <v>6123</v>
      </c>
      <c r="N817" s="282">
        <v>44730</v>
      </c>
      <c r="O817" s="283">
        <v>44722</v>
      </c>
      <c r="P817" s="283">
        <v>44722</v>
      </c>
      <c r="Q817" s="284">
        <v>44725</v>
      </c>
      <c r="R817" s="285" t="s">
        <v>6444</v>
      </c>
      <c r="S817" s="284"/>
      <c r="T817" s="286" t="s">
        <v>609</v>
      </c>
      <c r="U817" s="291" t="s">
        <v>2821</v>
      </c>
      <c r="V817" s="135" t="s">
        <v>3901</v>
      </c>
      <c r="W817" s="276" t="s">
        <v>7186</v>
      </c>
    </row>
    <row r="818" spans="1:23" s="272" customFormat="1" ht="14.5" customHeight="1" x14ac:dyDescent="0.3">
      <c r="A818" s="295" t="s">
        <v>1581</v>
      </c>
      <c r="B818" s="276" t="s">
        <v>630</v>
      </c>
      <c r="C818" s="277" t="s">
        <v>630</v>
      </c>
      <c r="D818" s="288">
        <v>44760</v>
      </c>
      <c r="E818" s="279" t="s">
        <v>630</v>
      </c>
      <c r="F818" s="289">
        <v>44684</v>
      </c>
      <c r="G818" s="135" t="s">
        <v>6145</v>
      </c>
      <c r="H818" s="135" t="s">
        <v>4712</v>
      </c>
      <c r="I818" s="281" t="s">
        <v>17</v>
      </c>
      <c r="J818" s="281" t="s">
        <v>626</v>
      </c>
      <c r="K818" s="281" t="s">
        <v>9003</v>
      </c>
      <c r="L818" s="135" t="s">
        <v>52</v>
      </c>
      <c r="M818" s="5" t="s">
        <v>6146</v>
      </c>
      <c r="N818" s="282" t="s">
        <v>1253</v>
      </c>
      <c r="O818" s="283" t="s">
        <v>1253</v>
      </c>
      <c r="P818" s="283" t="s">
        <v>1253</v>
      </c>
      <c r="Q818" s="284" t="s">
        <v>1253</v>
      </c>
      <c r="R818" s="285" t="s">
        <v>4687</v>
      </c>
      <c r="S818" s="280" t="s">
        <v>1253</v>
      </c>
      <c r="T818" s="286" t="s">
        <v>605</v>
      </c>
      <c r="U818" s="291" t="s">
        <v>2821</v>
      </c>
      <c r="V818" s="135"/>
      <c r="W818" s="276" t="s">
        <v>630</v>
      </c>
    </row>
    <row r="819" spans="1:23" s="272" customFormat="1" ht="14.5" customHeight="1" x14ac:dyDescent="0.3">
      <c r="A819" s="295" t="s">
        <v>3627</v>
      </c>
      <c r="B819" s="292">
        <v>5076234</v>
      </c>
      <c r="C819" s="290" t="s">
        <v>6874</v>
      </c>
      <c r="D819" s="288">
        <v>44685</v>
      </c>
      <c r="E819" s="279" t="s">
        <v>594</v>
      </c>
      <c r="F819" s="289">
        <v>44684</v>
      </c>
      <c r="G819" s="135" t="s">
        <v>6128</v>
      </c>
      <c r="H819" s="135" t="s">
        <v>25</v>
      </c>
      <c r="I819" s="281" t="s">
        <v>17</v>
      </c>
      <c r="J819" s="281" t="s">
        <v>626</v>
      </c>
      <c r="K819" s="281" t="s">
        <v>9003</v>
      </c>
      <c r="L819" s="135" t="s">
        <v>27</v>
      </c>
      <c r="M819" s="5" t="s">
        <v>6129</v>
      </c>
      <c r="N819" s="282">
        <v>44692</v>
      </c>
      <c r="O819" s="283">
        <v>44689</v>
      </c>
      <c r="P819" s="283">
        <v>44690</v>
      </c>
      <c r="Q819" s="284">
        <v>44690</v>
      </c>
      <c r="R819" s="285" t="s">
        <v>4687</v>
      </c>
      <c r="S819" s="284"/>
      <c r="T819" s="286" t="s">
        <v>623</v>
      </c>
      <c r="U819" s="291" t="s">
        <v>2821</v>
      </c>
      <c r="V819" s="135" t="s">
        <v>2821</v>
      </c>
      <c r="W819" s="276" t="s">
        <v>7187</v>
      </c>
    </row>
    <row r="820" spans="1:23" s="272" customFormat="1" ht="14.5" customHeight="1" x14ac:dyDescent="0.3">
      <c r="A820" s="295" t="s">
        <v>3627</v>
      </c>
      <c r="B820" s="135">
        <v>5102690</v>
      </c>
      <c r="C820" s="290" t="s">
        <v>6875</v>
      </c>
      <c r="D820" s="288">
        <v>44694</v>
      </c>
      <c r="E820" s="279" t="s">
        <v>594</v>
      </c>
      <c r="F820" s="289">
        <v>44684</v>
      </c>
      <c r="G820" s="135" t="s">
        <v>6134</v>
      </c>
      <c r="H820" s="135" t="s">
        <v>232</v>
      </c>
      <c r="I820" s="281" t="s">
        <v>8863</v>
      </c>
      <c r="J820" s="281" t="s">
        <v>18</v>
      </c>
      <c r="K820" s="281" t="s">
        <v>9005</v>
      </c>
      <c r="L820" s="135" t="s">
        <v>461</v>
      </c>
      <c r="M820" s="5" t="s">
        <v>6135</v>
      </c>
      <c r="N820" s="282">
        <v>44717</v>
      </c>
      <c r="O820" s="283">
        <v>44713</v>
      </c>
      <c r="P820" s="283">
        <v>44712</v>
      </c>
      <c r="Q820" s="284">
        <v>44712</v>
      </c>
      <c r="R820" s="285" t="s">
        <v>4685</v>
      </c>
      <c r="S820" s="284"/>
      <c r="T820" s="286" t="s">
        <v>605</v>
      </c>
      <c r="U820" s="291" t="s">
        <v>2821</v>
      </c>
      <c r="V820" s="135" t="s">
        <v>3901</v>
      </c>
      <c r="W820" s="276" t="s">
        <v>7188</v>
      </c>
    </row>
    <row r="821" spans="1:23" s="272" customFormat="1" ht="14.5" customHeight="1" x14ac:dyDescent="0.3">
      <c r="A821" s="295" t="s">
        <v>3627</v>
      </c>
      <c r="B821" s="124">
        <v>5114084</v>
      </c>
      <c r="C821" s="290" t="s">
        <v>6876</v>
      </c>
      <c r="D821" s="288">
        <v>44713</v>
      </c>
      <c r="E821" s="279" t="s">
        <v>594</v>
      </c>
      <c r="F821" s="289">
        <v>44684</v>
      </c>
      <c r="G821" s="135" t="s">
        <v>6132</v>
      </c>
      <c r="H821" s="135" t="s">
        <v>686</v>
      </c>
      <c r="I821" s="281" t="s">
        <v>8862</v>
      </c>
      <c r="J821" s="281" t="s">
        <v>18</v>
      </c>
      <c r="K821" s="281" t="s">
        <v>9005</v>
      </c>
      <c r="L821" s="135" t="s">
        <v>20</v>
      </c>
      <c r="M821" s="5" t="s">
        <v>6133</v>
      </c>
      <c r="N821" s="282">
        <v>44720</v>
      </c>
      <c r="O821" s="283">
        <v>44715</v>
      </c>
      <c r="P821" s="283">
        <v>44716</v>
      </c>
      <c r="Q821" s="284">
        <v>44716</v>
      </c>
      <c r="R821" s="285" t="s">
        <v>4686</v>
      </c>
      <c r="S821" s="284"/>
      <c r="T821" s="286" t="s">
        <v>623</v>
      </c>
      <c r="U821" s="291" t="s">
        <v>2821</v>
      </c>
      <c r="V821" s="135" t="s">
        <v>3901</v>
      </c>
      <c r="W821" s="276" t="s">
        <v>7189</v>
      </c>
    </row>
    <row r="822" spans="1:23" s="272" customFormat="1" ht="14.5" customHeight="1" x14ac:dyDescent="0.3">
      <c r="A822" s="295" t="s">
        <v>3627</v>
      </c>
      <c r="B822" s="292">
        <v>5072218</v>
      </c>
      <c r="C822" s="290" t="s">
        <v>6877</v>
      </c>
      <c r="D822" s="288">
        <v>44718</v>
      </c>
      <c r="E822" s="279" t="s">
        <v>594</v>
      </c>
      <c r="F822" s="289">
        <v>44684</v>
      </c>
      <c r="G822" s="135" t="s">
        <v>6124</v>
      </c>
      <c r="H822" s="135" t="s">
        <v>57</v>
      </c>
      <c r="I822" s="281" t="s">
        <v>8538</v>
      </c>
      <c r="J822" s="281" t="s">
        <v>18</v>
      </c>
      <c r="K822" s="281" t="s">
        <v>9005</v>
      </c>
      <c r="L822" s="135" t="s">
        <v>20</v>
      </c>
      <c r="M822" s="5" t="s">
        <v>6125</v>
      </c>
      <c r="N822" s="282">
        <v>44695</v>
      </c>
      <c r="O822" s="283">
        <v>44692</v>
      </c>
      <c r="P822" s="283">
        <v>44692</v>
      </c>
      <c r="Q822" s="284">
        <v>44693</v>
      </c>
      <c r="R822" s="285" t="s">
        <v>4685</v>
      </c>
      <c r="S822" s="284"/>
      <c r="T822" s="286" t="s">
        <v>605</v>
      </c>
      <c r="U822" s="291" t="s">
        <v>2821</v>
      </c>
      <c r="V822" s="135" t="s">
        <v>2821</v>
      </c>
      <c r="W822" s="276" t="s">
        <v>7190</v>
      </c>
    </row>
    <row r="823" spans="1:23" s="272" customFormat="1" ht="14.5" customHeight="1" x14ac:dyDescent="0.3">
      <c r="A823" s="295" t="s">
        <v>5</v>
      </c>
      <c r="B823" s="124" t="s">
        <v>319</v>
      </c>
      <c r="C823" s="277"/>
      <c r="D823" s="288"/>
      <c r="E823" s="279"/>
      <c r="F823" s="289">
        <v>44684</v>
      </c>
      <c r="G823" s="135" t="s">
        <v>6126</v>
      </c>
      <c r="H823" s="135" t="s">
        <v>57</v>
      </c>
      <c r="I823" s="281" t="s">
        <v>8538</v>
      </c>
      <c r="J823" s="281" t="s">
        <v>18</v>
      </c>
      <c r="K823" s="281" t="s">
        <v>9005</v>
      </c>
      <c r="L823" s="135" t="s">
        <v>27</v>
      </c>
      <c r="M823" s="5" t="s">
        <v>6127</v>
      </c>
      <c r="N823" s="282"/>
      <c r="O823" s="283"/>
      <c r="P823" s="283"/>
      <c r="Q823" s="284"/>
      <c r="R823" s="285" t="s">
        <v>4685</v>
      </c>
      <c r="S823" s="284"/>
      <c r="T823" s="286" t="s">
        <v>623</v>
      </c>
      <c r="U823" s="291" t="s">
        <v>2821</v>
      </c>
      <c r="V823" s="135"/>
      <c r="W823" s="276" t="s">
        <v>7191</v>
      </c>
    </row>
    <row r="824" spans="1:23" s="272" customFormat="1" ht="14.5" customHeight="1" x14ac:dyDescent="0.3">
      <c r="A824" s="295" t="s">
        <v>5</v>
      </c>
      <c r="B824" s="124" t="s">
        <v>319</v>
      </c>
      <c r="C824" s="277"/>
      <c r="D824" s="288"/>
      <c r="E824" s="279"/>
      <c r="F824" s="289">
        <v>44684</v>
      </c>
      <c r="G824" s="135" t="s">
        <v>6143</v>
      </c>
      <c r="H824" s="135" t="s">
        <v>25</v>
      </c>
      <c r="I824" s="281" t="s">
        <v>17</v>
      </c>
      <c r="J824" s="281" t="s">
        <v>18</v>
      </c>
      <c r="K824" s="281" t="s">
        <v>9005</v>
      </c>
      <c r="L824" s="135" t="s">
        <v>11</v>
      </c>
      <c r="M824" s="5" t="s">
        <v>6144</v>
      </c>
      <c r="N824" s="282"/>
      <c r="O824" s="283"/>
      <c r="P824" s="283"/>
      <c r="Q824" s="284"/>
      <c r="R824" s="285" t="s">
        <v>4685</v>
      </c>
      <c r="S824" s="284"/>
      <c r="T824" s="286" t="s">
        <v>623</v>
      </c>
      <c r="U824" s="291" t="s">
        <v>2821</v>
      </c>
      <c r="V824" s="135"/>
      <c r="W824" s="319" t="s">
        <v>8545</v>
      </c>
    </row>
    <row r="825" spans="1:23" s="272" customFormat="1" ht="14.5" customHeight="1" x14ac:dyDescent="0.3">
      <c r="A825" s="295" t="s">
        <v>3627</v>
      </c>
      <c r="B825" s="135">
        <v>5099178</v>
      </c>
      <c r="C825" s="290" t="s">
        <v>6878</v>
      </c>
      <c r="D825" s="288">
        <v>44711</v>
      </c>
      <c r="E825" s="279" t="s">
        <v>594</v>
      </c>
      <c r="F825" s="289">
        <v>44684</v>
      </c>
      <c r="G825" s="194" t="s">
        <v>7919</v>
      </c>
      <c r="H825" s="135" t="s">
        <v>92</v>
      </c>
      <c r="I825" s="281" t="s">
        <v>2454</v>
      </c>
      <c r="J825" s="281" t="s">
        <v>18</v>
      </c>
      <c r="K825" s="281" t="s">
        <v>9005</v>
      </c>
      <c r="L825" s="135" t="s">
        <v>20</v>
      </c>
      <c r="M825" s="5" t="s">
        <v>6142</v>
      </c>
      <c r="N825" s="282">
        <v>44717</v>
      </c>
      <c r="O825" s="283">
        <v>44713</v>
      </c>
      <c r="P825" s="283">
        <v>44708</v>
      </c>
      <c r="Q825" s="284">
        <v>44711</v>
      </c>
      <c r="R825" s="285" t="s">
        <v>4685</v>
      </c>
      <c r="S825" s="284"/>
      <c r="T825" s="286" t="s">
        <v>605</v>
      </c>
      <c r="U825" s="291" t="s">
        <v>2821</v>
      </c>
      <c r="V825" s="135" t="s">
        <v>3901</v>
      </c>
      <c r="W825" s="276" t="s">
        <v>7192</v>
      </c>
    </row>
    <row r="826" spans="1:23" s="272" customFormat="1" ht="14.5" customHeight="1" x14ac:dyDescent="0.3">
      <c r="A826" s="295" t="s">
        <v>3627</v>
      </c>
      <c r="B826" s="124">
        <v>5113285</v>
      </c>
      <c r="C826" s="290" t="s">
        <v>6879</v>
      </c>
      <c r="D826" s="288">
        <v>44711</v>
      </c>
      <c r="E826" s="279" t="s">
        <v>594</v>
      </c>
      <c r="F826" s="289">
        <v>44684</v>
      </c>
      <c r="G826" s="135" t="s">
        <v>6110</v>
      </c>
      <c r="H826" s="135" t="s">
        <v>175</v>
      </c>
      <c r="I826" s="281" t="s">
        <v>8863</v>
      </c>
      <c r="J826" s="281" t="s">
        <v>632</v>
      </c>
      <c r="K826" s="281" t="s">
        <v>9006</v>
      </c>
      <c r="L826" s="135" t="s">
        <v>40</v>
      </c>
      <c r="M826" s="5" t="s">
        <v>6111</v>
      </c>
      <c r="N826" s="282">
        <v>44720</v>
      </c>
      <c r="O826" s="283">
        <v>44714</v>
      </c>
      <c r="P826" s="283">
        <v>44715</v>
      </c>
      <c r="Q826" s="284">
        <v>44715</v>
      </c>
      <c r="R826" s="285" t="s">
        <v>4484</v>
      </c>
      <c r="S826" s="284"/>
      <c r="T826" s="286" t="s">
        <v>609</v>
      </c>
      <c r="U826" s="291" t="s">
        <v>2821</v>
      </c>
      <c r="V826" s="135" t="s">
        <v>3901</v>
      </c>
      <c r="W826" s="276" t="s">
        <v>7193</v>
      </c>
    </row>
    <row r="827" spans="1:23" s="272" customFormat="1" ht="14.5" customHeight="1" x14ac:dyDescent="0.3">
      <c r="A827" s="295" t="s">
        <v>3627</v>
      </c>
      <c r="B827" s="124">
        <v>5086346</v>
      </c>
      <c r="C827" s="290" t="s">
        <v>6880</v>
      </c>
      <c r="D827" s="288">
        <v>44688</v>
      </c>
      <c r="E827" s="279" t="s">
        <v>594</v>
      </c>
      <c r="F827" s="289">
        <v>44685</v>
      </c>
      <c r="G827" s="135" t="s">
        <v>6147</v>
      </c>
      <c r="H827" s="135" t="s">
        <v>4712</v>
      </c>
      <c r="I827" s="281" t="s">
        <v>17</v>
      </c>
      <c r="J827" s="281" t="s">
        <v>45</v>
      </c>
      <c r="K827" s="281" t="s">
        <v>9009</v>
      </c>
      <c r="L827" s="135" t="s">
        <v>20</v>
      </c>
      <c r="M827" s="5" t="s">
        <v>6158</v>
      </c>
      <c r="N827" s="282">
        <v>44701</v>
      </c>
      <c r="O827" s="283">
        <v>44693</v>
      </c>
      <c r="P827" s="283">
        <v>44695</v>
      </c>
      <c r="Q827" s="284" t="s">
        <v>1685</v>
      </c>
      <c r="R827" s="285" t="s">
        <v>4495</v>
      </c>
      <c r="S827" s="284"/>
      <c r="T827" s="286" t="s">
        <v>605</v>
      </c>
      <c r="U827" s="291" t="s">
        <v>2821</v>
      </c>
      <c r="V827" s="135" t="s">
        <v>2821</v>
      </c>
      <c r="W827" s="276" t="s">
        <v>7194</v>
      </c>
    </row>
    <row r="828" spans="1:23" s="272" customFormat="1" ht="14.5" customHeight="1" x14ac:dyDescent="0.3">
      <c r="A828" s="295" t="s">
        <v>1581</v>
      </c>
      <c r="B828" s="276" t="s">
        <v>630</v>
      </c>
      <c r="C828" s="277" t="s">
        <v>630</v>
      </c>
      <c r="D828" s="288">
        <v>44695</v>
      </c>
      <c r="E828" s="279" t="s">
        <v>630</v>
      </c>
      <c r="F828" s="289">
        <v>44685</v>
      </c>
      <c r="G828" s="135" t="s">
        <v>6148</v>
      </c>
      <c r="H828" s="135" t="s">
        <v>232</v>
      </c>
      <c r="I828" s="281" t="s">
        <v>8863</v>
      </c>
      <c r="J828" s="281" t="s">
        <v>2943</v>
      </c>
      <c r="K828" s="281" t="s">
        <v>9012</v>
      </c>
      <c r="L828" s="135" t="s">
        <v>11</v>
      </c>
      <c r="M828" s="5" t="s">
        <v>6159</v>
      </c>
      <c r="N828" s="282" t="s">
        <v>1253</v>
      </c>
      <c r="O828" s="283" t="s">
        <v>1253</v>
      </c>
      <c r="P828" s="283" t="s">
        <v>1253</v>
      </c>
      <c r="Q828" s="284" t="s">
        <v>1253</v>
      </c>
      <c r="R828" s="285" t="s">
        <v>6447</v>
      </c>
      <c r="S828" s="280" t="s">
        <v>1253</v>
      </c>
      <c r="T828" s="286" t="s">
        <v>623</v>
      </c>
      <c r="U828" s="291" t="s">
        <v>2821</v>
      </c>
      <c r="V828" s="135"/>
      <c r="W828" s="276" t="s">
        <v>630</v>
      </c>
    </row>
    <row r="829" spans="1:23" s="272" customFormat="1" ht="14.5" customHeight="1" x14ac:dyDescent="0.3">
      <c r="A829" s="295" t="s">
        <v>1581</v>
      </c>
      <c r="B829" s="276" t="s">
        <v>630</v>
      </c>
      <c r="C829" s="277" t="s">
        <v>630</v>
      </c>
      <c r="D829" s="296">
        <v>44744</v>
      </c>
      <c r="E829" s="279" t="s">
        <v>630</v>
      </c>
      <c r="F829" s="289">
        <v>44685</v>
      </c>
      <c r="G829" s="135" t="s">
        <v>6149</v>
      </c>
      <c r="H829" s="135" t="s">
        <v>137</v>
      </c>
      <c r="I829" s="281" t="s">
        <v>17</v>
      </c>
      <c r="J829" s="281" t="s">
        <v>645</v>
      </c>
      <c r="K829" s="281" t="s">
        <v>9002</v>
      </c>
      <c r="L829" s="135" t="s">
        <v>20</v>
      </c>
      <c r="M829" s="5" t="s">
        <v>6160</v>
      </c>
      <c r="N829" s="282" t="s">
        <v>1253</v>
      </c>
      <c r="O829" s="283" t="s">
        <v>1253</v>
      </c>
      <c r="P829" s="283" t="s">
        <v>1253</v>
      </c>
      <c r="Q829" s="284" t="s">
        <v>1253</v>
      </c>
      <c r="R829" s="285" t="s">
        <v>4490</v>
      </c>
      <c r="S829" s="280" t="s">
        <v>1253</v>
      </c>
      <c r="T829" s="286" t="s">
        <v>609</v>
      </c>
      <c r="U829" s="291" t="s">
        <v>2821</v>
      </c>
      <c r="V829" s="135"/>
      <c r="W829" s="276" t="s">
        <v>630</v>
      </c>
    </row>
    <row r="830" spans="1:23" s="272" customFormat="1" ht="14.5" customHeight="1" x14ac:dyDescent="0.3">
      <c r="A830" s="295" t="s">
        <v>1581</v>
      </c>
      <c r="B830" s="276" t="s">
        <v>630</v>
      </c>
      <c r="C830" s="277" t="s">
        <v>630</v>
      </c>
      <c r="D830" s="288">
        <v>44749</v>
      </c>
      <c r="E830" s="279" t="s">
        <v>630</v>
      </c>
      <c r="F830" s="289">
        <v>44685</v>
      </c>
      <c r="G830" s="135" t="s">
        <v>6150</v>
      </c>
      <c r="H830" s="135" t="s">
        <v>686</v>
      </c>
      <c r="I830" s="281" t="s">
        <v>8862</v>
      </c>
      <c r="J830" s="281" t="s">
        <v>2943</v>
      </c>
      <c r="K830" s="281" t="s">
        <v>9012</v>
      </c>
      <c r="L830" s="135" t="s">
        <v>40</v>
      </c>
      <c r="M830" s="5" t="s">
        <v>6161</v>
      </c>
      <c r="N830" s="282" t="s">
        <v>1253</v>
      </c>
      <c r="O830" s="283" t="s">
        <v>1253</v>
      </c>
      <c r="P830" s="283" t="s">
        <v>1253</v>
      </c>
      <c r="Q830" s="284" t="s">
        <v>1253</v>
      </c>
      <c r="R830" s="285" t="s">
        <v>6447</v>
      </c>
      <c r="S830" s="280" t="s">
        <v>1253</v>
      </c>
      <c r="T830" s="286" t="s">
        <v>609</v>
      </c>
      <c r="U830" s="291" t="s">
        <v>2821</v>
      </c>
      <c r="V830" s="135"/>
      <c r="W830" s="276" t="s">
        <v>630</v>
      </c>
    </row>
    <row r="831" spans="1:23" s="272" customFormat="1" ht="14.5" customHeight="1" x14ac:dyDescent="0.3">
      <c r="A831" s="295" t="s">
        <v>3627</v>
      </c>
      <c r="B831" s="135">
        <v>5086336</v>
      </c>
      <c r="C831" s="290" t="s">
        <v>6881</v>
      </c>
      <c r="D831" s="288">
        <v>44691</v>
      </c>
      <c r="E831" s="279" t="s">
        <v>594</v>
      </c>
      <c r="F831" s="289">
        <v>44685</v>
      </c>
      <c r="G831" s="135" t="s">
        <v>6151</v>
      </c>
      <c r="H831" s="135" t="s">
        <v>92</v>
      </c>
      <c r="I831" s="281" t="s">
        <v>2454</v>
      </c>
      <c r="J831" s="281" t="s">
        <v>622</v>
      </c>
      <c r="K831" s="281" t="s">
        <v>9007</v>
      </c>
      <c r="L831" s="135" t="s">
        <v>20</v>
      </c>
      <c r="M831" s="5" t="s">
        <v>6162</v>
      </c>
      <c r="N831" s="282">
        <v>44720</v>
      </c>
      <c r="O831" s="283">
        <v>44712</v>
      </c>
      <c r="P831" s="283">
        <v>44694</v>
      </c>
      <c r="Q831" s="284">
        <v>44711</v>
      </c>
      <c r="R831" s="285" t="s">
        <v>6544</v>
      </c>
      <c r="S831" s="284"/>
      <c r="T831" s="286" t="s">
        <v>609</v>
      </c>
      <c r="U831" s="291" t="s">
        <v>2821</v>
      </c>
      <c r="V831" s="135" t="s">
        <v>3901</v>
      </c>
      <c r="W831" s="276" t="s">
        <v>7195</v>
      </c>
    </row>
    <row r="832" spans="1:23" s="272" customFormat="1" ht="14.5" customHeight="1" x14ac:dyDescent="0.3">
      <c r="A832" s="295" t="s">
        <v>3627</v>
      </c>
      <c r="B832" s="124">
        <v>5122507</v>
      </c>
      <c r="C832" s="290" t="s">
        <v>6954</v>
      </c>
      <c r="D832" s="288">
        <v>44721</v>
      </c>
      <c r="E832" s="279" t="s">
        <v>594</v>
      </c>
      <c r="F832" s="289">
        <v>44685</v>
      </c>
      <c r="G832" s="135" t="s">
        <v>6152</v>
      </c>
      <c r="H832" s="135" t="s">
        <v>4126</v>
      </c>
      <c r="I832" s="281" t="s">
        <v>8538</v>
      </c>
      <c r="J832" s="281" t="s">
        <v>18</v>
      </c>
      <c r="K832" s="281" t="s">
        <v>9005</v>
      </c>
      <c r="L832" s="135" t="s">
        <v>20</v>
      </c>
      <c r="M832" s="5" t="s">
        <v>6163</v>
      </c>
      <c r="N832" s="282">
        <v>44734</v>
      </c>
      <c r="O832" s="283">
        <v>44727</v>
      </c>
      <c r="P832" s="283">
        <v>44722</v>
      </c>
      <c r="Q832" s="284">
        <v>44732</v>
      </c>
      <c r="R832" s="285" t="s">
        <v>4686</v>
      </c>
      <c r="S832" s="284"/>
      <c r="T832" s="286" t="s">
        <v>623</v>
      </c>
      <c r="U832" s="291" t="s">
        <v>2821</v>
      </c>
      <c r="V832" s="135" t="s">
        <v>3901</v>
      </c>
      <c r="W832" s="276" t="s">
        <v>7196</v>
      </c>
    </row>
    <row r="833" spans="1:23" s="272" customFormat="1" ht="14.5" customHeight="1" x14ac:dyDescent="0.3">
      <c r="A833" s="295" t="s">
        <v>5</v>
      </c>
      <c r="B833" s="124" t="s">
        <v>7918</v>
      </c>
      <c r="C833" s="277" t="s">
        <v>3366</v>
      </c>
      <c r="D833" s="288">
        <v>44749</v>
      </c>
      <c r="E833" s="279"/>
      <c r="F833" s="289">
        <v>44685</v>
      </c>
      <c r="G833" s="135" t="s">
        <v>6153</v>
      </c>
      <c r="H833" s="135" t="s">
        <v>50</v>
      </c>
      <c r="I833" s="281" t="s">
        <v>17</v>
      </c>
      <c r="J833" s="281" t="s">
        <v>38</v>
      </c>
      <c r="K833" s="281" t="s">
        <v>9001</v>
      </c>
      <c r="L833" s="135" t="s">
        <v>87</v>
      </c>
      <c r="M833" s="5" t="s">
        <v>6164</v>
      </c>
      <c r="N833" s="282"/>
      <c r="O833" s="283"/>
      <c r="P833" s="283"/>
      <c r="Q833" s="284"/>
      <c r="R833" s="285" t="s">
        <v>4489</v>
      </c>
      <c r="S833" s="284"/>
      <c r="T833" s="286" t="s">
        <v>1648</v>
      </c>
      <c r="U833" s="291" t="s">
        <v>2821</v>
      </c>
      <c r="V833" s="135"/>
      <c r="W833" s="276" t="s">
        <v>7197</v>
      </c>
    </row>
    <row r="834" spans="1:23" s="272" customFormat="1" ht="14.5" customHeight="1" x14ac:dyDescent="0.3">
      <c r="A834" s="295" t="s">
        <v>5</v>
      </c>
      <c r="B834" s="124" t="s">
        <v>319</v>
      </c>
      <c r="C834" s="277"/>
      <c r="D834" s="288"/>
      <c r="E834" s="279"/>
      <c r="F834" s="289">
        <v>44685</v>
      </c>
      <c r="G834" s="135" t="s">
        <v>6154</v>
      </c>
      <c r="H834" s="135" t="s">
        <v>137</v>
      </c>
      <c r="I834" s="281" t="s">
        <v>17</v>
      </c>
      <c r="J834" s="281" t="s">
        <v>645</v>
      </c>
      <c r="K834" s="281" t="s">
        <v>9002</v>
      </c>
      <c r="L834" s="194" t="s">
        <v>87</v>
      </c>
      <c r="M834" s="5" t="s">
        <v>6165</v>
      </c>
      <c r="N834" s="282"/>
      <c r="O834" s="283"/>
      <c r="P834" s="283"/>
      <c r="Q834" s="284"/>
      <c r="R834" s="285" t="s">
        <v>4490</v>
      </c>
      <c r="S834" s="284"/>
      <c r="T834" s="286" t="s">
        <v>605</v>
      </c>
      <c r="U834" s="291" t="s">
        <v>2821</v>
      </c>
      <c r="V834" s="135"/>
      <c r="W834" s="276" t="s">
        <v>7198</v>
      </c>
    </row>
    <row r="835" spans="1:23" s="272" customFormat="1" ht="14.5" customHeight="1" x14ac:dyDescent="0.3">
      <c r="A835" s="295" t="s">
        <v>5</v>
      </c>
      <c r="B835" s="124" t="s">
        <v>319</v>
      </c>
      <c r="C835" s="277"/>
      <c r="D835" s="288"/>
      <c r="E835" s="279"/>
      <c r="F835" s="289">
        <v>44685</v>
      </c>
      <c r="G835" s="135" t="s">
        <v>6155</v>
      </c>
      <c r="H835" s="135" t="s">
        <v>3567</v>
      </c>
      <c r="I835" s="281" t="s">
        <v>685</v>
      </c>
      <c r="J835" s="281" t="s">
        <v>645</v>
      </c>
      <c r="K835" s="281" t="s">
        <v>9002</v>
      </c>
      <c r="L835" s="135" t="s">
        <v>27</v>
      </c>
      <c r="M835" s="5" t="s">
        <v>6166</v>
      </c>
      <c r="N835" s="282"/>
      <c r="O835" s="283"/>
      <c r="P835" s="283"/>
      <c r="Q835" s="284"/>
      <c r="R835" s="285" t="s">
        <v>4490</v>
      </c>
      <c r="S835" s="284"/>
      <c r="T835" s="286" t="s">
        <v>623</v>
      </c>
      <c r="U835" s="291" t="s">
        <v>2821</v>
      </c>
      <c r="V835" s="135"/>
      <c r="W835" s="276" t="s">
        <v>7199</v>
      </c>
    </row>
    <row r="836" spans="1:23" s="272" customFormat="1" ht="14.5" customHeight="1" x14ac:dyDescent="0.3">
      <c r="A836" s="295" t="s">
        <v>5</v>
      </c>
      <c r="B836" s="124" t="s">
        <v>319</v>
      </c>
      <c r="C836" s="277"/>
      <c r="D836" s="288"/>
      <c r="E836" s="279"/>
      <c r="F836" s="289">
        <v>44685</v>
      </c>
      <c r="G836" s="135" t="s">
        <v>6156</v>
      </c>
      <c r="H836" s="135" t="s">
        <v>6043</v>
      </c>
      <c r="I836" s="281" t="s">
        <v>4644</v>
      </c>
      <c r="J836" s="281" t="s">
        <v>645</v>
      </c>
      <c r="K836" s="281" t="s">
        <v>9002</v>
      </c>
      <c r="L836" s="135" t="s">
        <v>20</v>
      </c>
      <c r="M836" s="5" t="s">
        <v>6167</v>
      </c>
      <c r="N836" s="282"/>
      <c r="O836" s="283"/>
      <c r="P836" s="283"/>
      <c r="Q836" s="284"/>
      <c r="R836" s="285" t="s">
        <v>4490</v>
      </c>
      <c r="S836" s="284"/>
      <c r="T836" s="286" t="s">
        <v>2564</v>
      </c>
      <c r="U836" s="291" t="s">
        <v>2821</v>
      </c>
      <c r="V836" s="135"/>
      <c r="W836" s="276" t="s">
        <v>7200</v>
      </c>
    </row>
    <row r="837" spans="1:23" s="272" customFormat="1" ht="14.5" customHeight="1" x14ac:dyDescent="0.3">
      <c r="A837" s="295" t="s">
        <v>5</v>
      </c>
      <c r="B837" s="124" t="s">
        <v>319</v>
      </c>
      <c r="C837" s="277"/>
      <c r="D837" s="288"/>
      <c r="E837" s="279"/>
      <c r="F837" s="289">
        <v>44685</v>
      </c>
      <c r="G837" s="135" t="s">
        <v>6157</v>
      </c>
      <c r="H837" s="135" t="s">
        <v>4126</v>
      </c>
      <c r="I837" s="281" t="s">
        <v>8538</v>
      </c>
      <c r="J837" s="281" t="s">
        <v>645</v>
      </c>
      <c r="K837" s="281" t="s">
        <v>9002</v>
      </c>
      <c r="L837" s="135" t="s">
        <v>20</v>
      </c>
      <c r="M837" s="5" t="s">
        <v>6168</v>
      </c>
      <c r="N837" s="282"/>
      <c r="O837" s="283"/>
      <c r="P837" s="283"/>
      <c r="Q837" s="284"/>
      <c r="R837" s="285" t="s">
        <v>4490</v>
      </c>
      <c r="S837" s="284"/>
      <c r="T837" s="286" t="s">
        <v>605</v>
      </c>
      <c r="U837" s="291" t="s">
        <v>2821</v>
      </c>
      <c r="V837" s="135"/>
      <c r="W837" s="276" t="s">
        <v>7201</v>
      </c>
    </row>
    <row r="838" spans="1:23" s="272" customFormat="1" ht="14.5" customHeight="1" x14ac:dyDescent="0.3">
      <c r="A838" s="295" t="s">
        <v>3627</v>
      </c>
      <c r="B838" s="92">
        <v>5158038</v>
      </c>
      <c r="C838" s="277" t="s">
        <v>8157</v>
      </c>
      <c r="D838" s="288">
        <v>44767</v>
      </c>
      <c r="E838" s="279" t="s">
        <v>594</v>
      </c>
      <c r="F838" s="289">
        <v>44685</v>
      </c>
      <c r="G838" s="135" t="s">
        <v>6169</v>
      </c>
      <c r="H838" s="135" t="s">
        <v>6043</v>
      </c>
      <c r="I838" s="281" t="s">
        <v>4644</v>
      </c>
      <c r="J838" s="281" t="s">
        <v>38</v>
      </c>
      <c r="K838" s="281" t="s">
        <v>9001</v>
      </c>
      <c r="L838" s="194" t="s">
        <v>20</v>
      </c>
      <c r="M838" s="5" t="s">
        <v>6170</v>
      </c>
      <c r="N838" s="282">
        <v>44802</v>
      </c>
      <c r="O838" s="283">
        <v>44799</v>
      </c>
      <c r="P838" s="283">
        <v>44793</v>
      </c>
      <c r="Q838" s="284">
        <v>44799</v>
      </c>
      <c r="R838" s="285" t="s">
        <v>4489</v>
      </c>
      <c r="S838" s="284"/>
      <c r="T838" s="286" t="s">
        <v>609</v>
      </c>
      <c r="U838" s="291" t="s">
        <v>2821</v>
      </c>
      <c r="V838" s="291" t="s">
        <v>3366</v>
      </c>
      <c r="W838" s="276" t="s">
        <v>7202</v>
      </c>
    </row>
    <row r="839" spans="1:23" s="272" customFormat="1" ht="14.5" customHeight="1" x14ac:dyDescent="0.3">
      <c r="A839" s="295" t="s">
        <v>3627</v>
      </c>
      <c r="B839" s="124">
        <v>5070483</v>
      </c>
      <c r="C839" s="290" t="s">
        <v>6882</v>
      </c>
      <c r="D839" s="288">
        <v>44686</v>
      </c>
      <c r="E839" s="279" t="s">
        <v>594</v>
      </c>
      <c r="F839" s="289">
        <v>44685</v>
      </c>
      <c r="G839" s="135" t="s">
        <v>6171</v>
      </c>
      <c r="H839" s="135" t="s">
        <v>137</v>
      </c>
      <c r="I839" s="281" t="s">
        <v>17</v>
      </c>
      <c r="J839" s="281" t="s">
        <v>626</v>
      </c>
      <c r="K839" s="281" t="s">
        <v>9003</v>
      </c>
      <c r="L839" s="135" t="s">
        <v>20</v>
      </c>
      <c r="M839" s="5" t="s">
        <v>6172</v>
      </c>
      <c r="N839" s="282">
        <v>44690</v>
      </c>
      <c r="O839" s="283">
        <v>44685</v>
      </c>
      <c r="P839" s="283">
        <v>44687</v>
      </c>
      <c r="Q839" s="284">
        <v>44685</v>
      </c>
      <c r="R839" s="285" t="s">
        <v>6464</v>
      </c>
      <c r="S839" s="284"/>
      <c r="T839" s="286" t="s">
        <v>609</v>
      </c>
      <c r="U839" s="291" t="s">
        <v>2821</v>
      </c>
      <c r="V839" s="135" t="s">
        <v>2821</v>
      </c>
      <c r="W839" s="276" t="s">
        <v>7203</v>
      </c>
    </row>
    <row r="840" spans="1:23" s="272" customFormat="1" ht="14.5" customHeight="1" x14ac:dyDescent="0.3">
      <c r="A840" s="295" t="s">
        <v>3627</v>
      </c>
      <c r="B840" s="83">
        <v>5144961</v>
      </c>
      <c r="C840" s="277" t="s">
        <v>7026</v>
      </c>
      <c r="D840" s="288">
        <v>44733</v>
      </c>
      <c r="E840" s="279" t="s">
        <v>594</v>
      </c>
      <c r="F840" s="289">
        <v>44687</v>
      </c>
      <c r="G840" s="135" t="s">
        <v>6173</v>
      </c>
      <c r="H840" s="135" t="s">
        <v>102</v>
      </c>
      <c r="I840" s="281" t="s">
        <v>685</v>
      </c>
      <c r="J840" s="281" t="s">
        <v>18</v>
      </c>
      <c r="K840" s="281" t="s">
        <v>9005</v>
      </c>
      <c r="L840" s="135" t="s">
        <v>20</v>
      </c>
      <c r="M840" s="5" t="s">
        <v>6174</v>
      </c>
      <c r="N840" s="282">
        <v>44743</v>
      </c>
      <c r="O840" s="283">
        <v>44741</v>
      </c>
      <c r="P840" s="283">
        <v>44736</v>
      </c>
      <c r="Q840" s="284">
        <v>44742</v>
      </c>
      <c r="R840" s="285" t="s">
        <v>4686</v>
      </c>
      <c r="S840" s="284"/>
      <c r="T840" s="286" t="s">
        <v>609</v>
      </c>
      <c r="U840" s="291" t="s">
        <v>2821</v>
      </c>
      <c r="V840" s="135" t="s">
        <v>5599</v>
      </c>
      <c r="W840" s="276" t="s">
        <v>7204</v>
      </c>
    </row>
    <row r="841" spans="1:23" s="272" customFormat="1" ht="14.5" customHeight="1" x14ac:dyDescent="0.3">
      <c r="A841" s="295" t="s">
        <v>3627</v>
      </c>
      <c r="B841" s="8">
        <v>5174838</v>
      </c>
      <c r="C841" s="277" t="s">
        <v>7695</v>
      </c>
      <c r="D841" s="288">
        <v>44751</v>
      </c>
      <c r="E841" s="279" t="s">
        <v>594</v>
      </c>
      <c r="F841" s="289">
        <v>44687</v>
      </c>
      <c r="G841" s="135" t="s">
        <v>6175</v>
      </c>
      <c r="H841" s="135" t="s">
        <v>3567</v>
      </c>
      <c r="I841" s="281" t="s">
        <v>685</v>
      </c>
      <c r="J841" s="281" t="s">
        <v>645</v>
      </c>
      <c r="K841" s="281" t="s">
        <v>9002</v>
      </c>
      <c r="L841" s="135" t="s">
        <v>27</v>
      </c>
      <c r="M841" s="5" t="s">
        <v>6176</v>
      </c>
      <c r="N841" s="282">
        <v>44779</v>
      </c>
      <c r="O841" s="283">
        <v>44765</v>
      </c>
      <c r="P841" s="283">
        <v>44751</v>
      </c>
      <c r="Q841" s="284">
        <v>44767</v>
      </c>
      <c r="R841" s="285" t="s">
        <v>4490</v>
      </c>
      <c r="S841" s="284"/>
      <c r="T841" s="286" t="s">
        <v>605</v>
      </c>
      <c r="U841" s="291" t="s">
        <v>2821</v>
      </c>
      <c r="V841" s="291" t="s">
        <v>3366</v>
      </c>
      <c r="W841" s="276" t="s">
        <v>7205</v>
      </c>
    </row>
    <row r="842" spans="1:23" s="272" customFormat="1" ht="14.5" customHeight="1" x14ac:dyDescent="0.3">
      <c r="A842" s="295" t="s">
        <v>3627</v>
      </c>
      <c r="B842" s="124">
        <v>5079898</v>
      </c>
      <c r="C842" s="290" t="s">
        <v>6883</v>
      </c>
      <c r="D842" s="288">
        <v>44688</v>
      </c>
      <c r="E842" s="279" t="s">
        <v>594</v>
      </c>
      <c r="F842" s="289">
        <v>44687</v>
      </c>
      <c r="G842" s="135" t="s">
        <v>6177</v>
      </c>
      <c r="H842" s="135" t="s">
        <v>102</v>
      </c>
      <c r="I842" s="281" t="s">
        <v>685</v>
      </c>
      <c r="J842" s="281" t="s">
        <v>626</v>
      </c>
      <c r="K842" s="281" t="s">
        <v>9003</v>
      </c>
      <c r="L842" s="135" t="s">
        <v>52</v>
      </c>
      <c r="M842" s="5" t="s">
        <v>6178</v>
      </c>
      <c r="N842" s="282">
        <v>44700</v>
      </c>
      <c r="O842" s="283">
        <v>44695</v>
      </c>
      <c r="P842" s="283">
        <v>44695</v>
      </c>
      <c r="Q842" s="284">
        <v>44698</v>
      </c>
      <c r="R842" s="285" t="s">
        <v>4687</v>
      </c>
      <c r="S842" s="284"/>
      <c r="T842" s="286" t="s">
        <v>623</v>
      </c>
      <c r="U842" s="291" t="s">
        <v>2821</v>
      </c>
      <c r="V842" s="135" t="s">
        <v>2821</v>
      </c>
      <c r="W842" s="276" t="s">
        <v>7206</v>
      </c>
    </row>
    <row r="843" spans="1:23" s="272" customFormat="1" ht="14.5" customHeight="1" x14ac:dyDescent="0.3">
      <c r="A843" s="295" t="s">
        <v>1581</v>
      </c>
      <c r="B843" s="276" t="s">
        <v>630</v>
      </c>
      <c r="C843" s="277" t="s">
        <v>630</v>
      </c>
      <c r="D843" s="288">
        <v>44695</v>
      </c>
      <c r="E843" s="279" t="s">
        <v>630</v>
      </c>
      <c r="F843" s="289">
        <v>44687</v>
      </c>
      <c r="G843" s="135" t="s">
        <v>6179</v>
      </c>
      <c r="H843" s="135" t="s">
        <v>232</v>
      </c>
      <c r="I843" s="281" t="s">
        <v>8863</v>
      </c>
      <c r="J843" s="281" t="s">
        <v>622</v>
      </c>
      <c r="K843" s="281" t="s">
        <v>9007</v>
      </c>
      <c r="L843" s="135" t="s">
        <v>27</v>
      </c>
      <c r="M843" s="5" t="s">
        <v>6180</v>
      </c>
      <c r="N843" s="282" t="s">
        <v>1253</v>
      </c>
      <c r="O843" s="283" t="s">
        <v>1253</v>
      </c>
      <c r="P843" s="283" t="s">
        <v>1253</v>
      </c>
      <c r="Q843" s="284" t="s">
        <v>1253</v>
      </c>
      <c r="R843" s="285" t="s">
        <v>6544</v>
      </c>
      <c r="S843" s="280" t="s">
        <v>1253</v>
      </c>
      <c r="T843" s="286" t="s">
        <v>623</v>
      </c>
      <c r="U843" s="291" t="s">
        <v>2821</v>
      </c>
      <c r="V843" s="135"/>
      <c r="W843" s="276" t="s">
        <v>630</v>
      </c>
    </row>
    <row r="844" spans="1:23" s="272" customFormat="1" ht="14.5" customHeight="1" x14ac:dyDescent="0.3">
      <c r="A844" s="295" t="s">
        <v>3627</v>
      </c>
      <c r="B844" s="135">
        <v>5094192</v>
      </c>
      <c r="C844" s="290" t="s">
        <v>6884</v>
      </c>
      <c r="D844" s="288">
        <v>44691</v>
      </c>
      <c r="E844" s="279" t="s">
        <v>594</v>
      </c>
      <c r="F844" s="289">
        <v>44688</v>
      </c>
      <c r="G844" s="135" t="s">
        <v>6181</v>
      </c>
      <c r="H844" s="135" t="s">
        <v>16</v>
      </c>
      <c r="I844" s="281" t="s">
        <v>7086</v>
      </c>
      <c r="J844" s="281" t="s">
        <v>18</v>
      </c>
      <c r="K844" s="281" t="s">
        <v>9005</v>
      </c>
      <c r="L844" s="135" t="s">
        <v>20</v>
      </c>
      <c r="M844" s="5" t="s">
        <v>6182</v>
      </c>
      <c r="N844" s="282">
        <v>44708</v>
      </c>
      <c r="O844" s="283">
        <v>44701</v>
      </c>
      <c r="P844" s="283">
        <v>44701</v>
      </c>
      <c r="Q844" s="284">
        <v>44701</v>
      </c>
      <c r="R844" s="285" t="s">
        <v>6708</v>
      </c>
      <c r="S844" s="284"/>
      <c r="T844" s="286" t="s">
        <v>609</v>
      </c>
      <c r="U844" s="291" t="s">
        <v>2821</v>
      </c>
      <c r="V844" s="135" t="s">
        <v>2821</v>
      </c>
      <c r="W844" s="276" t="s">
        <v>7207</v>
      </c>
    </row>
    <row r="845" spans="1:23" s="272" customFormat="1" ht="14.5" customHeight="1" x14ac:dyDescent="0.3">
      <c r="A845" s="295" t="s">
        <v>1581</v>
      </c>
      <c r="B845" s="276" t="s">
        <v>630</v>
      </c>
      <c r="C845" s="277" t="s">
        <v>630</v>
      </c>
      <c r="D845" s="288">
        <v>44767</v>
      </c>
      <c r="E845" s="279" t="s">
        <v>630</v>
      </c>
      <c r="F845" s="289">
        <v>44688</v>
      </c>
      <c r="G845" s="135" t="s">
        <v>6183</v>
      </c>
      <c r="H845" s="135" t="s">
        <v>3708</v>
      </c>
      <c r="I845" s="281" t="s">
        <v>2454</v>
      </c>
      <c r="J845" s="281" t="s">
        <v>2943</v>
      </c>
      <c r="K845" s="281" t="s">
        <v>9012</v>
      </c>
      <c r="L845" s="194" t="s">
        <v>2970</v>
      </c>
      <c r="M845" s="5" t="s">
        <v>6184</v>
      </c>
      <c r="N845" s="282" t="s">
        <v>1253</v>
      </c>
      <c r="O845" s="283" t="s">
        <v>1253</v>
      </c>
      <c r="P845" s="283" t="s">
        <v>1253</v>
      </c>
      <c r="Q845" s="284" t="s">
        <v>1253</v>
      </c>
      <c r="R845" s="285" t="s">
        <v>6447</v>
      </c>
      <c r="S845" s="280" t="s">
        <v>1253</v>
      </c>
      <c r="T845" s="286" t="s">
        <v>623</v>
      </c>
      <c r="U845" s="291" t="s">
        <v>2821</v>
      </c>
      <c r="V845" s="135"/>
      <c r="W845" s="276" t="s">
        <v>630</v>
      </c>
    </row>
    <row r="846" spans="1:23" s="272" customFormat="1" ht="14.5" customHeight="1" x14ac:dyDescent="0.3">
      <c r="A846" s="295" t="s">
        <v>1581</v>
      </c>
      <c r="B846" s="276" t="s">
        <v>630</v>
      </c>
      <c r="C846" s="277" t="s">
        <v>630</v>
      </c>
      <c r="D846" s="288">
        <v>44714</v>
      </c>
      <c r="E846" s="279" t="s">
        <v>630</v>
      </c>
      <c r="F846" s="289">
        <v>44688</v>
      </c>
      <c r="G846" s="135" t="s">
        <v>6185</v>
      </c>
      <c r="H846" s="135" t="s">
        <v>6186</v>
      </c>
      <c r="I846" s="281" t="s">
        <v>8538</v>
      </c>
      <c r="J846" s="281" t="s">
        <v>622</v>
      </c>
      <c r="K846" s="281" t="s">
        <v>9007</v>
      </c>
      <c r="L846" s="135" t="s">
        <v>438</v>
      </c>
      <c r="M846" s="5" t="s">
        <v>6187</v>
      </c>
      <c r="N846" s="282" t="s">
        <v>1253</v>
      </c>
      <c r="O846" s="283" t="s">
        <v>1253</v>
      </c>
      <c r="P846" s="283" t="s">
        <v>1253</v>
      </c>
      <c r="Q846" s="284" t="s">
        <v>1253</v>
      </c>
      <c r="R846" s="285" t="s">
        <v>6544</v>
      </c>
      <c r="S846" s="280" t="s">
        <v>1253</v>
      </c>
      <c r="T846" s="286" t="s">
        <v>605</v>
      </c>
      <c r="U846" s="291" t="s">
        <v>2821</v>
      </c>
      <c r="V846" s="135"/>
      <c r="W846" s="276" t="s">
        <v>630</v>
      </c>
    </row>
    <row r="847" spans="1:23" s="272" customFormat="1" ht="14.5" customHeight="1" x14ac:dyDescent="0.3">
      <c r="A847" s="295" t="s">
        <v>1581</v>
      </c>
      <c r="B847" s="276" t="s">
        <v>630</v>
      </c>
      <c r="C847" s="277" t="s">
        <v>630</v>
      </c>
      <c r="D847" s="288">
        <v>44774</v>
      </c>
      <c r="E847" s="279" t="s">
        <v>630</v>
      </c>
      <c r="F847" s="289">
        <v>44688</v>
      </c>
      <c r="G847" s="135" t="s">
        <v>6188</v>
      </c>
      <c r="H847" s="135" t="s">
        <v>686</v>
      </c>
      <c r="I847" s="281" t="s">
        <v>8862</v>
      </c>
      <c r="J847" s="281" t="s">
        <v>645</v>
      </c>
      <c r="K847" s="281" t="s">
        <v>9002</v>
      </c>
      <c r="L847" s="135" t="s">
        <v>20</v>
      </c>
      <c r="M847" s="5" t="s">
        <v>6189</v>
      </c>
      <c r="N847" s="282" t="s">
        <v>1253</v>
      </c>
      <c r="O847" s="283" t="s">
        <v>1253</v>
      </c>
      <c r="P847" s="283" t="s">
        <v>1253</v>
      </c>
      <c r="Q847" s="284" t="s">
        <v>1253</v>
      </c>
      <c r="R847" s="285" t="s">
        <v>4490</v>
      </c>
      <c r="S847" s="284"/>
      <c r="T847" s="286" t="s">
        <v>605</v>
      </c>
      <c r="U847" s="291" t="s">
        <v>2821</v>
      </c>
      <c r="V847" s="135"/>
      <c r="W847" s="276" t="s">
        <v>7208</v>
      </c>
    </row>
    <row r="848" spans="1:23" s="272" customFormat="1" ht="14.5" customHeight="1" x14ac:dyDescent="0.3">
      <c r="A848" s="295" t="s">
        <v>5</v>
      </c>
      <c r="B848" s="135" t="s">
        <v>7918</v>
      </c>
      <c r="C848" s="277" t="s">
        <v>3877</v>
      </c>
      <c r="D848" s="288">
        <v>44774</v>
      </c>
      <c r="E848" s="279"/>
      <c r="F848" s="289">
        <v>44688</v>
      </c>
      <c r="G848" s="135" t="s">
        <v>6190</v>
      </c>
      <c r="H848" s="135" t="s">
        <v>4738</v>
      </c>
      <c r="I848" s="281" t="s">
        <v>2454</v>
      </c>
      <c r="J848" s="281" t="s">
        <v>38</v>
      </c>
      <c r="K848" s="281" t="s">
        <v>9001</v>
      </c>
      <c r="L848" s="135" t="s">
        <v>20</v>
      </c>
      <c r="M848" s="5" t="s">
        <v>6191</v>
      </c>
      <c r="N848" s="282"/>
      <c r="O848" s="283"/>
      <c r="P848" s="283"/>
      <c r="Q848" s="284"/>
      <c r="R848" s="285" t="s">
        <v>4486</v>
      </c>
      <c r="S848" s="284"/>
      <c r="T848" s="286" t="s">
        <v>609</v>
      </c>
      <c r="U848" s="291" t="s">
        <v>2821</v>
      </c>
      <c r="V848" s="135"/>
      <c r="W848" s="276" t="s">
        <v>7209</v>
      </c>
    </row>
    <row r="849" spans="1:23" s="272" customFormat="1" ht="14.5" customHeight="1" x14ac:dyDescent="0.3">
      <c r="A849" s="295" t="s">
        <v>3627</v>
      </c>
      <c r="B849" s="124">
        <v>5107747</v>
      </c>
      <c r="C849" s="290" t="s">
        <v>6885</v>
      </c>
      <c r="D849" s="288">
        <v>44712</v>
      </c>
      <c r="E849" s="279" t="s">
        <v>594</v>
      </c>
      <c r="F849" s="289">
        <v>44690</v>
      </c>
      <c r="G849" s="135" t="s">
        <v>6192</v>
      </c>
      <c r="H849" s="135" t="s">
        <v>32</v>
      </c>
      <c r="I849" s="281" t="s">
        <v>685</v>
      </c>
      <c r="J849" s="281" t="s">
        <v>45</v>
      </c>
      <c r="K849" s="281" t="s">
        <v>9009</v>
      </c>
      <c r="L849" s="135" t="s">
        <v>20</v>
      </c>
      <c r="M849" s="5" t="s">
        <v>6193</v>
      </c>
      <c r="N849" s="282">
        <v>44716</v>
      </c>
      <c r="O849" s="283">
        <v>44714</v>
      </c>
      <c r="P849" s="283">
        <v>44716</v>
      </c>
      <c r="Q849" s="284">
        <v>44714</v>
      </c>
      <c r="R849" s="285" t="s">
        <v>4495</v>
      </c>
      <c r="S849" s="284"/>
      <c r="T849" s="286" t="s">
        <v>605</v>
      </c>
      <c r="U849" s="291" t="s">
        <v>2821</v>
      </c>
      <c r="V849" s="135" t="s">
        <v>3901</v>
      </c>
      <c r="W849" s="276" t="s">
        <v>7210</v>
      </c>
    </row>
    <row r="850" spans="1:23" s="272" customFormat="1" ht="14.5" customHeight="1" x14ac:dyDescent="0.3">
      <c r="A850" s="295" t="s">
        <v>3627</v>
      </c>
      <c r="B850" s="124">
        <v>5090276</v>
      </c>
      <c r="C850" s="290" t="s">
        <v>6886</v>
      </c>
      <c r="D850" s="288">
        <v>44690</v>
      </c>
      <c r="E850" s="279" t="s">
        <v>594</v>
      </c>
      <c r="F850" s="289">
        <v>44690</v>
      </c>
      <c r="G850" s="135" t="s">
        <v>6194</v>
      </c>
      <c r="H850" s="135" t="s">
        <v>4126</v>
      </c>
      <c r="I850" s="281" t="s">
        <v>8538</v>
      </c>
      <c r="J850" s="281" t="s">
        <v>45</v>
      </c>
      <c r="K850" s="281" t="s">
        <v>9009</v>
      </c>
      <c r="L850" s="135" t="s">
        <v>20</v>
      </c>
      <c r="M850" s="5" t="s">
        <v>6195</v>
      </c>
      <c r="N850" s="282">
        <v>44700</v>
      </c>
      <c r="O850" s="283">
        <v>44694</v>
      </c>
      <c r="P850" s="283">
        <v>44694</v>
      </c>
      <c r="Q850" s="284">
        <v>44695</v>
      </c>
      <c r="R850" s="285" t="s">
        <v>4482</v>
      </c>
      <c r="S850" s="284"/>
      <c r="T850" s="286" t="s">
        <v>623</v>
      </c>
      <c r="U850" s="291" t="s">
        <v>2821</v>
      </c>
      <c r="V850" s="135" t="s">
        <v>2821</v>
      </c>
      <c r="W850" s="276" t="s">
        <v>7211</v>
      </c>
    </row>
    <row r="851" spans="1:23" s="272" customFormat="1" ht="14.5" customHeight="1" x14ac:dyDescent="0.3">
      <c r="A851" s="295" t="s">
        <v>3627</v>
      </c>
      <c r="B851" s="135">
        <v>5096624</v>
      </c>
      <c r="C851" s="290" t="s">
        <v>6887</v>
      </c>
      <c r="D851" s="288">
        <v>44691</v>
      </c>
      <c r="E851" s="279" t="s">
        <v>594</v>
      </c>
      <c r="F851" s="289">
        <v>44690</v>
      </c>
      <c r="G851" s="135" t="s">
        <v>6196</v>
      </c>
      <c r="H851" s="135" t="s">
        <v>6043</v>
      </c>
      <c r="I851" s="281" t="s">
        <v>4644</v>
      </c>
      <c r="J851" s="281" t="s">
        <v>645</v>
      </c>
      <c r="K851" s="281" t="s">
        <v>9002</v>
      </c>
      <c r="L851" s="135" t="s">
        <v>20</v>
      </c>
      <c r="M851" s="5" t="s">
        <v>6197</v>
      </c>
      <c r="N851" s="282">
        <v>44716</v>
      </c>
      <c r="O851" s="283">
        <v>44711</v>
      </c>
      <c r="P851" s="283">
        <v>44709</v>
      </c>
      <c r="Q851" s="284">
        <v>44712</v>
      </c>
      <c r="R851" s="285" t="s">
        <v>6444</v>
      </c>
      <c r="S851" s="284"/>
      <c r="T851" s="286" t="s">
        <v>623</v>
      </c>
      <c r="U851" s="291" t="s">
        <v>2821</v>
      </c>
      <c r="V851" s="135" t="s">
        <v>3901</v>
      </c>
      <c r="W851" s="276" t="s">
        <v>7212</v>
      </c>
    </row>
    <row r="852" spans="1:23" s="272" customFormat="1" ht="14.5" customHeight="1" x14ac:dyDescent="0.3">
      <c r="A852" s="295" t="s">
        <v>3627</v>
      </c>
      <c r="B852" s="124">
        <v>5135585</v>
      </c>
      <c r="C852" s="290" t="s">
        <v>7019</v>
      </c>
      <c r="D852" s="288">
        <v>44725</v>
      </c>
      <c r="E852" s="279" t="s">
        <v>594</v>
      </c>
      <c r="F852" s="289">
        <v>44690</v>
      </c>
      <c r="G852" s="135" t="s">
        <v>6198</v>
      </c>
      <c r="H852" s="135" t="s">
        <v>4126</v>
      </c>
      <c r="I852" s="281" t="s">
        <v>8538</v>
      </c>
      <c r="J852" s="281" t="s">
        <v>18</v>
      </c>
      <c r="K852" s="281" t="s">
        <v>9005</v>
      </c>
      <c r="L852" s="194" t="s">
        <v>11</v>
      </c>
      <c r="M852" s="5" t="s">
        <v>6199</v>
      </c>
      <c r="N852" s="282">
        <v>44736</v>
      </c>
      <c r="O852" s="283">
        <v>44732</v>
      </c>
      <c r="P852" s="283">
        <v>44729</v>
      </c>
      <c r="Q852" s="284">
        <v>44732</v>
      </c>
      <c r="R852" s="285" t="s">
        <v>4686</v>
      </c>
      <c r="S852" s="284"/>
      <c r="T852" s="286" t="s">
        <v>605</v>
      </c>
      <c r="U852" s="291" t="s">
        <v>2821</v>
      </c>
      <c r="V852" s="135" t="s">
        <v>3901</v>
      </c>
      <c r="W852" s="276" t="s">
        <v>7213</v>
      </c>
    </row>
    <row r="853" spans="1:23" s="272" customFormat="1" ht="14.5" customHeight="1" x14ac:dyDescent="0.3">
      <c r="A853" s="295" t="s">
        <v>1581</v>
      </c>
      <c r="B853" s="124" t="s">
        <v>630</v>
      </c>
      <c r="C853" s="277" t="s">
        <v>630</v>
      </c>
      <c r="D853" s="288">
        <v>44811</v>
      </c>
      <c r="E853" s="279" t="s">
        <v>630</v>
      </c>
      <c r="F853" s="289">
        <v>44690</v>
      </c>
      <c r="G853" s="135" t="s">
        <v>6080</v>
      </c>
      <c r="H853" s="135" t="s">
        <v>4712</v>
      </c>
      <c r="I853" s="281" t="s">
        <v>17</v>
      </c>
      <c r="J853" s="281" t="s">
        <v>645</v>
      </c>
      <c r="K853" s="281" t="s">
        <v>9002</v>
      </c>
      <c r="L853" s="135" t="s">
        <v>59</v>
      </c>
      <c r="M853" s="5" t="s">
        <v>6081</v>
      </c>
      <c r="N853" s="282" t="s">
        <v>1253</v>
      </c>
      <c r="O853" s="283" t="s">
        <v>1253</v>
      </c>
      <c r="P853" s="283" t="s">
        <v>1253</v>
      </c>
      <c r="Q853" s="284" t="s">
        <v>1253</v>
      </c>
      <c r="R853" s="285" t="s">
        <v>4490</v>
      </c>
      <c r="S853" s="284"/>
      <c r="T853" s="286" t="s">
        <v>623</v>
      </c>
      <c r="U853" s="291" t="s">
        <v>2821</v>
      </c>
      <c r="V853" s="135"/>
      <c r="W853" s="276" t="s">
        <v>7214</v>
      </c>
    </row>
    <row r="854" spans="1:23" s="272" customFormat="1" ht="14.5" customHeight="1" x14ac:dyDescent="0.3">
      <c r="A854" s="295" t="s">
        <v>3627</v>
      </c>
      <c r="B854" s="124">
        <v>5060734</v>
      </c>
      <c r="C854" s="290" t="s">
        <v>6888</v>
      </c>
      <c r="D854" s="288">
        <v>44690</v>
      </c>
      <c r="E854" s="279" t="s">
        <v>594</v>
      </c>
      <c r="F854" s="289">
        <v>44690</v>
      </c>
      <c r="G854" s="135" t="s">
        <v>6200</v>
      </c>
      <c r="H854" s="135" t="s">
        <v>6043</v>
      </c>
      <c r="I854" s="281" t="s">
        <v>4644</v>
      </c>
      <c r="J854" s="281" t="s">
        <v>45</v>
      </c>
      <c r="K854" s="281" t="s">
        <v>9009</v>
      </c>
      <c r="L854" s="135" t="s">
        <v>20</v>
      </c>
      <c r="M854" s="5" t="s">
        <v>6201</v>
      </c>
      <c r="N854" s="282">
        <v>44705</v>
      </c>
      <c r="O854" s="283">
        <v>44699</v>
      </c>
      <c r="P854" s="283">
        <v>44691</v>
      </c>
      <c r="Q854" s="284">
        <v>44700</v>
      </c>
      <c r="R854" s="285" t="s">
        <v>4482</v>
      </c>
      <c r="S854" s="284"/>
      <c r="T854" s="286" t="s">
        <v>623</v>
      </c>
      <c r="U854" s="291" t="s">
        <v>2821</v>
      </c>
      <c r="V854" s="135" t="s">
        <v>2821</v>
      </c>
      <c r="W854" s="276" t="s">
        <v>7215</v>
      </c>
    </row>
    <row r="855" spans="1:23" s="272" customFormat="1" ht="14.5" customHeight="1" x14ac:dyDescent="0.3">
      <c r="A855" s="295" t="s">
        <v>3627</v>
      </c>
      <c r="B855" s="83">
        <v>5157877</v>
      </c>
      <c r="C855" s="277" t="s">
        <v>7395</v>
      </c>
      <c r="D855" s="288">
        <v>44736</v>
      </c>
      <c r="E855" s="279" t="s">
        <v>594</v>
      </c>
      <c r="F855" s="289">
        <v>44690</v>
      </c>
      <c r="G855" s="135" t="s">
        <v>6202</v>
      </c>
      <c r="H855" s="135" t="s">
        <v>32</v>
      </c>
      <c r="I855" s="281" t="s">
        <v>685</v>
      </c>
      <c r="J855" s="281" t="s">
        <v>626</v>
      </c>
      <c r="K855" s="281" t="s">
        <v>9003</v>
      </c>
      <c r="L855" s="194" t="s">
        <v>52</v>
      </c>
      <c r="M855" s="5" t="s">
        <v>6203</v>
      </c>
      <c r="N855" s="282">
        <v>44752</v>
      </c>
      <c r="O855" s="283">
        <v>44740</v>
      </c>
      <c r="P855" s="283">
        <v>44736</v>
      </c>
      <c r="Q855" s="284">
        <v>44739</v>
      </c>
      <c r="R855" s="285" t="s">
        <v>6464</v>
      </c>
      <c r="S855" s="284"/>
      <c r="T855" s="286" t="s">
        <v>623</v>
      </c>
      <c r="U855" s="291" t="s">
        <v>2821</v>
      </c>
      <c r="V855" s="135" t="s">
        <v>5599</v>
      </c>
      <c r="W855" s="276" t="s">
        <v>7216</v>
      </c>
    </row>
    <row r="856" spans="1:23" s="272" customFormat="1" ht="14.5" customHeight="1" x14ac:dyDescent="0.3">
      <c r="A856" s="295" t="s">
        <v>3627</v>
      </c>
      <c r="B856" s="135">
        <v>5089283</v>
      </c>
      <c r="C856" s="290" t="s">
        <v>6889</v>
      </c>
      <c r="D856" s="288">
        <v>44711</v>
      </c>
      <c r="E856" s="279" t="s">
        <v>594</v>
      </c>
      <c r="F856" s="289">
        <v>44690</v>
      </c>
      <c r="G856" s="135" t="s">
        <v>6204</v>
      </c>
      <c r="H856" s="135" t="s">
        <v>6186</v>
      </c>
      <c r="I856" s="281" t="s">
        <v>8538</v>
      </c>
      <c r="J856" s="281" t="s">
        <v>18</v>
      </c>
      <c r="K856" s="281" t="s">
        <v>9005</v>
      </c>
      <c r="L856" s="135" t="s">
        <v>20</v>
      </c>
      <c r="M856" s="5" t="s">
        <v>6205</v>
      </c>
      <c r="N856" s="282">
        <v>44714</v>
      </c>
      <c r="O856" s="283">
        <v>44704</v>
      </c>
      <c r="P856" s="283">
        <v>44704</v>
      </c>
      <c r="Q856" s="284">
        <v>44707</v>
      </c>
      <c r="R856" s="285" t="s">
        <v>4685</v>
      </c>
      <c r="S856" s="284"/>
      <c r="T856" s="286" t="s">
        <v>605</v>
      </c>
      <c r="U856" s="291" t="s">
        <v>2821</v>
      </c>
      <c r="V856" s="135" t="s">
        <v>3901</v>
      </c>
      <c r="W856" s="276" t="s">
        <v>7217</v>
      </c>
    </row>
    <row r="857" spans="1:23" s="272" customFormat="1" ht="14.5" customHeight="1" x14ac:dyDescent="0.3">
      <c r="A857" s="295" t="s">
        <v>3627</v>
      </c>
      <c r="B857" s="124">
        <v>5086320</v>
      </c>
      <c r="C857" s="290" t="s">
        <v>6890</v>
      </c>
      <c r="D857" s="288">
        <v>44690</v>
      </c>
      <c r="E857" s="279" t="s">
        <v>594</v>
      </c>
      <c r="F857" s="289">
        <v>44690</v>
      </c>
      <c r="G857" s="135" t="s">
        <v>6206</v>
      </c>
      <c r="H857" s="135" t="s">
        <v>4126</v>
      </c>
      <c r="I857" s="281" t="s">
        <v>8538</v>
      </c>
      <c r="J857" s="281" t="s">
        <v>626</v>
      </c>
      <c r="K857" s="281" t="s">
        <v>9003</v>
      </c>
      <c r="L857" s="135" t="s">
        <v>52</v>
      </c>
      <c r="M857" s="5" t="s">
        <v>6207</v>
      </c>
      <c r="N857" s="282">
        <v>44703</v>
      </c>
      <c r="O857" s="283">
        <v>44699</v>
      </c>
      <c r="P857" s="283">
        <v>44699</v>
      </c>
      <c r="Q857" s="284">
        <v>44700</v>
      </c>
      <c r="R857" s="285" t="s">
        <v>4687</v>
      </c>
      <c r="S857" s="284"/>
      <c r="T857" s="286" t="s">
        <v>623</v>
      </c>
      <c r="U857" s="291" t="s">
        <v>2821</v>
      </c>
      <c r="V857" s="135" t="s">
        <v>2821</v>
      </c>
      <c r="W857" s="276" t="s">
        <v>7218</v>
      </c>
    </row>
    <row r="858" spans="1:23" s="272" customFormat="1" ht="14.5" customHeight="1" x14ac:dyDescent="0.3">
      <c r="A858" s="295" t="s">
        <v>3627</v>
      </c>
      <c r="B858" s="124">
        <v>5086318</v>
      </c>
      <c r="C858" s="290" t="s">
        <v>6891</v>
      </c>
      <c r="D858" s="288">
        <v>44691</v>
      </c>
      <c r="E858" s="279" t="s">
        <v>594</v>
      </c>
      <c r="F858" s="289">
        <v>44690</v>
      </c>
      <c r="G858" s="135" t="s">
        <v>6208</v>
      </c>
      <c r="H858" s="135" t="s">
        <v>25</v>
      </c>
      <c r="I858" s="281" t="s">
        <v>17</v>
      </c>
      <c r="J858" s="281" t="s">
        <v>626</v>
      </c>
      <c r="K858" s="281" t="s">
        <v>9003</v>
      </c>
      <c r="L858" s="135" t="s">
        <v>20</v>
      </c>
      <c r="M858" s="5" t="s">
        <v>6209</v>
      </c>
      <c r="N858" s="282">
        <v>44700</v>
      </c>
      <c r="O858" s="283">
        <v>44694</v>
      </c>
      <c r="P858" s="283">
        <v>44697</v>
      </c>
      <c r="Q858" s="284">
        <v>44697</v>
      </c>
      <c r="R858" s="285" t="s">
        <v>4687</v>
      </c>
      <c r="S858" s="284"/>
      <c r="T858" s="286" t="s">
        <v>623</v>
      </c>
      <c r="U858" s="291" t="s">
        <v>2821</v>
      </c>
      <c r="V858" s="135" t="s">
        <v>2821</v>
      </c>
      <c r="W858" s="276" t="s">
        <v>7219</v>
      </c>
    </row>
    <row r="859" spans="1:23" s="272" customFormat="1" ht="14.5" customHeight="1" x14ac:dyDescent="0.3">
      <c r="A859" s="295" t="s">
        <v>3627</v>
      </c>
      <c r="B859" s="124">
        <v>5076349</v>
      </c>
      <c r="C859" s="290" t="s">
        <v>6892</v>
      </c>
      <c r="D859" s="288">
        <v>44691</v>
      </c>
      <c r="E859" s="279" t="s">
        <v>594</v>
      </c>
      <c r="F859" s="289">
        <v>44690</v>
      </c>
      <c r="G859" s="135" t="s">
        <v>6210</v>
      </c>
      <c r="H859" s="135" t="s">
        <v>232</v>
      </c>
      <c r="I859" s="281" t="s">
        <v>8863</v>
      </c>
      <c r="J859" s="281" t="s">
        <v>18</v>
      </c>
      <c r="K859" s="281" t="s">
        <v>9005</v>
      </c>
      <c r="L859" s="135" t="s">
        <v>20</v>
      </c>
      <c r="M859" s="5" t="s">
        <v>6211</v>
      </c>
      <c r="N859" s="282">
        <v>44705</v>
      </c>
      <c r="O859" s="283">
        <v>44702</v>
      </c>
      <c r="P859" s="283">
        <v>44702</v>
      </c>
      <c r="Q859" s="284">
        <v>44704</v>
      </c>
      <c r="R859" s="285" t="s">
        <v>4685</v>
      </c>
      <c r="S859" s="284"/>
      <c r="T859" s="286" t="s">
        <v>623</v>
      </c>
      <c r="U859" s="291" t="s">
        <v>2821</v>
      </c>
      <c r="V859" s="135" t="s">
        <v>2821</v>
      </c>
      <c r="W859" s="276" t="s">
        <v>7220</v>
      </c>
    </row>
    <row r="860" spans="1:23" s="272" customFormat="1" ht="14.5" customHeight="1" x14ac:dyDescent="0.3">
      <c r="A860" s="295" t="s">
        <v>3627</v>
      </c>
      <c r="B860" s="136">
        <v>5099175</v>
      </c>
      <c r="C860" s="290" t="s">
        <v>6893</v>
      </c>
      <c r="D860" s="288">
        <v>44692</v>
      </c>
      <c r="E860" s="279" t="s">
        <v>594</v>
      </c>
      <c r="F860" s="289">
        <v>44690</v>
      </c>
      <c r="G860" s="135" t="s">
        <v>6212</v>
      </c>
      <c r="H860" s="135" t="s">
        <v>25</v>
      </c>
      <c r="I860" s="281" t="s">
        <v>17</v>
      </c>
      <c r="J860" s="281" t="s">
        <v>626</v>
      </c>
      <c r="K860" s="281" t="s">
        <v>9003</v>
      </c>
      <c r="L860" s="135" t="s">
        <v>20</v>
      </c>
      <c r="M860" s="5" t="s">
        <v>6213</v>
      </c>
      <c r="N860" s="282">
        <v>44700</v>
      </c>
      <c r="O860" s="283">
        <v>44695</v>
      </c>
      <c r="P860" s="283">
        <v>44697</v>
      </c>
      <c r="Q860" s="284">
        <v>44697</v>
      </c>
      <c r="R860" s="285" t="s">
        <v>4687</v>
      </c>
      <c r="S860" s="284"/>
      <c r="T860" s="286" t="s">
        <v>605</v>
      </c>
      <c r="U860" s="291" t="s">
        <v>2821</v>
      </c>
      <c r="V860" s="135" t="s">
        <v>2821</v>
      </c>
      <c r="W860" s="276" t="s">
        <v>7221</v>
      </c>
    </row>
    <row r="861" spans="1:23" s="272" customFormat="1" ht="14.5" customHeight="1" x14ac:dyDescent="0.3">
      <c r="A861" s="295" t="s">
        <v>3627</v>
      </c>
      <c r="B861" s="124">
        <v>5070473</v>
      </c>
      <c r="C861" s="290" t="s">
        <v>6894</v>
      </c>
      <c r="D861" s="288">
        <v>44691</v>
      </c>
      <c r="E861" s="279" t="s">
        <v>594</v>
      </c>
      <c r="F861" s="289">
        <v>44690</v>
      </c>
      <c r="G861" s="135" t="s">
        <v>6215</v>
      </c>
      <c r="H861" s="135" t="s">
        <v>175</v>
      </c>
      <c r="I861" s="281" t="s">
        <v>8863</v>
      </c>
      <c r="J861" s="281" t="s">
        <v>45</v>
      </c>
      <c r="K861" s="281" t="s">
        <v>9009</v>
      </c>
      <c r="L861" s="135" t="s">
        <v>20</v>
      </c>
      <c r="M861" s="5" t="s">
        <v>6216</v>
      </c>
      <c r="N861" s="282">
        <v>44703</v>
      </c>
      <c r="O861" s="283">
        <v>44699</v>
      </c>
      <c r="P861" s="283">
        <v>44700</v>
      </c>
      <c r="Q861" s="284">
        <v>44699</v>
      </c>
      <c r="R861" s="285" t="s">
        <v>4482</v>
      </c>
      <c r="S861" s="284"/>
      <c r="T861" s="286" t="s">
        <v>605</v>
      </c>
      <c r="U861" s="291" t="s">
        <v>2821</v>
      </c>
      <c r="V861" s="135" t="s">
        <v>2821</v>
      </c>
      <c r="W861" s="276" t="s">
        <v>7222</v>
      </c>
    </row>
    <row r="862" spans="1:23" s="272" customFormat="1" ht="14.5" customHeight="1" x14ac:dyDescent="0.3">
      <c r="A862" s="295" t="s">
        <v>3627</v>
      </c>
      <c r="B862" s="124">
        <v>5122509</v>
      </c>
      <c r="C862" s="290" t="s">
        <v>6932</v>
      </c>
      <c r="D862" s="288">
        <v>44720</v>
      </c>
      <c r="E862" s="279" t="s">
        <v>594</v>
      </c>
      <c r="F862" s="289">
        <v>44690</v>
      </c>
      <c r="G862" s="135" t="s">
        <v>6217</v>
      </c>
      <c r="H862" s="135" t="s">
        <v>3567</v>
      </c>
      <c r="I862" s="281" t="s">
        <v>685</v>
      </c>
      <c r="J862" s="281" t="s">
        <v>626</v>
      </c>
      <c r="K862" s="281" t="s">
        <v>9003</v>
      </c>
      <c r="L862" s="135" t="s">
        <v>20</v>
      </c>
      <c r="M862" s="5" t="s">
        <v>6218</v>
      </c>
      <c r="N862" s="282">
        <v>44728</v>
      </c>
      <c r="O862" s="283">
        <v>44726</v>
      </c>
      <c r="P862" s="283">
        <v>44720</v>
      </c>
      <c r="Q862" s="284">
        <v>44728</v>
      </c>
      <c r="R862" s="285" t="s">
        <v>6464</v>
      </c>
      <c r="S862" s="284"/>
      <c r="T862" s="286" t="s">
        <v>605</v>
      </c>
      <c r="U862" s="291" t="s">
        <v>2821</v>
      </c>
      <c r="V862" s="135" t="s">
        <v>3901</v>
      </c>
      <c r="W862" s="276" t="s">
        <v>7223</v>
      </c>
    </row>
    <row r="863" spans="1:23" s="272" customFormat="1" ht="14.5" customHeight="1" x14ac:dyDescent="0.3">
      <c r="A863" s="295" t="s">
        <v>3627</v>
      </c>
      <c r="B863" s="124">
        <v>5079768</v>
      </c>
      <c r="C863" s="290" t="s">
        <v>6895</v>
      </c>
      <c r="D863" s="288">
        <v>44691</v>
      </c>
      <c r="E863" s="279" t="s">
        <v>594</v>
      </c>
      <c r="F863" s="289">
        <v>44690</v>
      </c>
      <c r="G863" s="135" t="s">
        <v>6219</v>
      </c>
      <c r="H863" s="135" t="s">
        <v>4738</v>
      </c>
      <c r="I863" s="281" t="s">
        <v>2454</v>
      </c>
      <c r="J863" s="281" t="s">
        <v>38</v>
      </c>
      <c r="K863" s="281" t="s">
        <v>9001</v>
      </c>
      <c r="L863" s="135" t="s">
        <v>40</v>
      </c>
      <c r="M863" s="5" t="s">
        <v>6220</v>
      </c>
      <c r="N863" s="282">
        <v>44694</v>
      </c>
      <c r="O863" s="283">
        <v>44691</v>
      </c>
      <c r="P863" s="283">
        <v>44691</v>
      </c>
      <c r="Q863" s="284">
        <v>44692</v>
      </c>
      <c r="R863" s="285" t="s">
        <v>4489</v>
      </c>
      <c r="S863" s="284"/>
      <c r="T863" s="286" t="s">
        <v>605</v>
      </c>
      <c r="U863" s="291" t="s">
        <v>2821</v>
      </c>
      <c r="V863" s="135" t="s">
        <v>2821</v>
      </c>
      <c r="W863" s="276" t="s">
        <v>7224</v>
      </c>
    </row>
    <row r="864" spans="1:23" s="272" customFormat="1" ht="14.5" customHeight="1" x14ac:dyDescent="0.3">
      <c r="A864" s="295" t="s">
        <v>3627</v>
      </c>
      <c r="B864" s="124">
        <v>5089292</v>
      </c>
      <c r="C864" s="290" t="s">
        <v>6896</v>
      </c>
      <c r="D864" s="288">
        <v>44691</v>
      </c>
      <c r="E864" s="279" t="s">
        <v>594</v>
      </c>
      <c r="F864" s="289">
        <v>44690</v>
      </c>
      <c r="G864" s="135" t="s">
        <v>6221</v>
      </c>
      <c r="H864" s="135" t="s">
        <v>50</v>
      </c>
      <c r="I864" s="281" t="s">
        <v>17</v>
      </c>
      <c r="J864" s="281" t="s">
        <v>622</v>
      </c>
      <c r="K864" s="281" t="s">
        <v>9007</v>
      </c>
      <c r="L864" s="135" t="s">
        <v>27</v>
      </c>
      <c r="M864" s="5" t="s">
        <v>6222</v>
      </c>
      <c r="N864" s="282">
        <v>44708</v>
      </c>
      <c r="O864" s="283">
        <v>44703</v>
      </c>
      <c r="P864" s="283">
        <v>44704</v>
      </c>
      <c r="Q864" s="284" t="s">
        <v>1685</v>
      </c>
      <c r="R864" s="285" t="s">
        <v>6544</v>
      </c>
      <c r="S864" s="284"/>
      <c r="T864" s="286" t="s">
        <v>609</v>
      </c>
      <c r="U864" s="291" t="s">
        <v>2821</v>
      </c>
      <c r="V864" s="135" t="s">
        <v>2821</v>
      </c>
      <c r="W864" s="276" t="s">
        <v>7225</v>
      </c>
    </row>
    <row r="865" spans="1:23" s="272" customFormat="1" ht="14.5" customHeight="1" x14ac:dyDescent="0.3">
      <c r="A865" s="295" t="s">
        <v>3627</v>
      </c>
      <c r="B865" s="124">
        <v>5106823</v>
      </c>
      <c r="C865" s="290" t="s">
        <v>6897</v>
      </c>
      <c r="D865" s="288">
        <v>44701</v>
      </c>
      <c r="E865" s="279" t="s">
        <v>594</v>
      </c>
      <c r="F865" s="289">
        <v>44690</v>
      </c>
      <c r="G865" s="135" t="s">
        <v>6223</v>
      </c>
      <c r="H865" s="135" t="s">
        <v>250</v>
      </c>
      <c r="I865" s="281" t="s">
        <v>4644</v>
      </c>
      <c r="J865" s="281" t="s">
        <v>45</v>
      </c>
      <c r="K865" s="281" t="s">
        <v>9009</v>
      </c>
      <c r="L865" s="135" t="s">
        <v>20</v>
      </c>
      <c r="M865" s="5" t="s">
        <v>6224</v>
      </c>
      <c r="N865" s="282">
        <v>44714</v>
      </c>
      <c r="O865" s="283">
        <v>44706</v>
      </c>
      <c r="P865" s="283">
        <v>44706</v>
      </c>
      <c r="Q865" s="284">
        <v>44711</v>
      </c>
      <c r="R865" s="285" t="s">
        <v>4482</v>
      </c>
      <c r="S865" s="284"/>
      <c r="T865" s="286" t="s">
        <v>609</v>
      </c>
      <c r="U865" s="291" t="s">
        <v>2821</v>
      </c>
      <c r="V865" s="135" t="s">
        <v>3901</v>
      </c>
      <c r="W865" s="276" t="s">
        <v>7226</v>
      </c>
    </row>
    <row r="866" spans="1:23" s="272" customFormat="1" ht="14.5" customHeight="1" x14ac:dyDescent="0.3">
      <c r="A866" s="295" t="s">
        <v>3627</v>
      </c>
      <c r="B866" s="292">
        <v>5135584</v>
      </c>
      <c r="C866" s="277" t="s">
        <v>7227</v>
      </c>
      <c r="D866" s="288">
        <v>44735</v>
      </c>
      <c r="E866" s="279" t="s">
        <v>594</v>
      </c>
      <c r="F866" s="289">
        <v>44691</v>
      </c>
      <c r="G866" s="135" t="s">
        <v>6226</v>
      </c>
      <c r="H866" s="135" t="s">
        <v>175</v>
      </c>
      <c r="I866" s="281" t="s">
        <v>8863</v>
      </c>
      <c r="J866" s="281" t="s">
        <v>18</v>
      </c>
      <c r="K866" s="281" t="s">
        <v>9005</v>
      </c>
      <c r="L866" s="135" t="s">
        <v>20</v>
      </c>
      <c r="M866" s="5" t="s">
        <v>6227</v>
      </c>
      <c r="N866" s="282">
        <v>44741</v>
      </c>
      <c r="O866" s="283">
        <v>44736</v>
      </c>
      <c r="P866" s="283">
        <v>44735</v>
      </c>
      <c r="Q866" s="284">
        <v>44739</v>
      </c>
      <c r="R866" s="285" t="s">
        <v>4686</v>
      </c>
      <c r="S866" s="284"/>
      <c r="T866" s="286" t="s">
        <v>609</v>
      </c>
      <c r="U866" s="291" t="s">
        <v>2821</v>
      </c>
      <c r="V866" s="135" t="s">
        <v>3901</v>
      </c>
      <c r="W866" s="276" t="s">
        <v>7228</v>
      </c>
    </row>
    <row r="867" spans="1:23" s="272" customFormat="1" ht="14.5" customHeight="1" x14ac:dyDescent="0.3">
      <c r="A867" s="295" t="s">
        <v>3627</v>
      </c>
      <c r="B867" s="136">
        <v>5070474</v>
      </c>
      <c r="C867" s="290" t="s">
        <v>6898</v>
      </c>
      <c r="D867" s="288">
        <v>44692</v>
      </c>
      <c r="E867" s="279" t="s">
        <v>594</v>
      </c>
      <c r="F867" s="289">
        <v>44691</v>
      </c>
      <c r="G867" s="135" t="s">
        <v>6228</v>
      </c>
      <c r="H867" s="135" t="s">
        <v>250</v>
      </c>
      <c r="I867" s="281" t="s">
        <v>4644</v>
      </c>
      <c r="J867" s="281" t="s">
        <v>45</v>
      </c>
      <c r="K867" s="281" t="s">
        <v>9009</v>
      </c>
      <c r="L867" s="135" t="s">
        <v>20</v>
      </c>
      <c r="M867" s="5" t="s">
        <v>6229</v>
      </c>
      <c r="N867" s="282">
        <v>44694</v>
      </c>
      <c r="O867" s="283">
        <v>44692</v>
      </c>
      <c r="P867" s="283">
        <v>44692</v>
      </c>
      <c r="Q867" s="284">
        <v>44692</v>
      </c>
      <c r="R867" s="285" t="s">
        <v>4482</v>
      </c>
      <c r="S867" s="284"/>
      <c r="T867" s="286" t="s">
        <v>609</v>
      </c>
      <c r="U867" s="291" t="s">
        <v>2821</v>
      </c>
      <c r="V867" s="135" t="s">
        <v>2821</v>
      </c>
      <c r="W867" s="276" t="s">
        <v>7229</v>
      </c>
    </row>
    <row r="868" spans="1:23" s="272" customFormat="1" ht="14.5" customHeight="1" x14ac:dyDescent="0.3">
      <c r="A868" s="295" t="s">
        <v>3627</v>
      </c>
      <c r="B868" s="136">
        <v>5079770</v>
      </c>
      <c r="C868" s="290" t="s">
        <v>6899</v>
      </c>
      <c r="D868" s="288">
        <v>44693</v>
      </c>
      <c r="E868" s="279" t="s">
        <v>594</v>
      </c>
      <c r="F868" s="289">
        <v>44692</v>
      </c>
      <c r="G868" s="135" t="s">
        <v>6230</v>
      </c>
      <c r="H868" s="135" t="s">
        <v>32</v>
      </c>
      <c r="I868" s="281" t="s">
        <v>685</v>
      </c>
      <c r="J868" s="281" t="s">
        <v>622</v>
      </c>
      <c r="K868" s="281" t="s">
        <v>9007</v>
      </c>
      <c r="L868" s="135" t="s">
        <v>20</v>
      </c>
      <c r="M868" s="5" t="s">
        <v>6321</v>
      </c>
      <c r="N868" s="282">
        <v>44699</v>
      </c>
      <c r="O868" s="283">
        <v>44698</v>
      </c>
      <c r="P868" s="283">
        <v>44711</v>
      </c>
      <c r="Q868" s="284" t="s">
        <v>1685</v>
      </c>
      <c r="R868" s="285" t="s">
        <v>6544</v>
      </c>
      <c r="S868" s="284"/>
      <c r="T868" s="286" t="s">
        <v>2564</v>
      </c>
      <c r="U868" s="291" t="s">
        <v>2821</v>
      </c>
      <c r="V868" s="135" t="s">
        <v>2821</v>
      </c>
      <c r="W868" s="276" t="s">
        <v>7230</v>
      </c>
    </row>
    <row r="869" spans="1:23" s="272" customFormat="1" ht="14.5" customHeight="1" x14ac:dyDescent="0.3">
      <c r="A869" s="295" t="s">
        <v>3627</v>
      </c>
      <c r="B869" s="135">
        <v>5152898</v>
      </c>
      <c r="C869" s="277" t="s">
        <v>7140</v>
      </c>
      <c r="D869" s="288">
        <v>44733</v>
      </c>
      <c r="E869" s="279" t="s">
        <v>594</v>
      </c>
      <c r="F869" s="289">
        <v>44692</v>
      </c>
      <c r="G869" s="135" t="s">
        <v>6231</v>
      </c>
      <c r="H869" s="135" t="s">
        <v>3708</v>
      </c>
      <c r="I869" s="281" t="s">
        <v>2454</v>
      </c>
      <c r="J869" s="281" t="s">
        <v>626</v>
      </c>
      <c r="K869" s="281" t="s">
        <v>9003</v>
      </c>
      <c r="L869" s="135" t="s">
        <v>20</v>
      </c>
      <c r="M869" s="5" t="s">
        <v>6232</v>
      </c>
      <c r="N869" s="282">
        <v>44742</v>
      </c>
      <c r="O869" s="283">
        <v>44736</v>
      </c>
      <c r="P869" s="283">
        <v>44733</v>
      </c>
      <c r="Q869" s="284">
        <v>44736</v>
      </c>
      <c r="R869" s="285" t="s">
        <v>6464</v>
      </c>
      <c r="S869" s="284"/>
      <c r="T869" s="286" t="s">
        <v>623</v>
      </c>
      <c r="U869" s="291" t="s">
        <v>2821</v>
      </c>
      <c r="V869" s="135" t="s">
        <v>3901</v>
      </c>
      <c r="W869" s="276" t="s">
        <v>7231</v>
      </c>
    </row>
    <row r="870" spans="1:23" s="272" customFormat="1" ht="14.5" customHeight="1" x14ac:dyDescent="0.3">
      <c r="A870" s="295" t="s">
        <v>3627</v>
      </c>
      <c r="B870" s="329">
        <v>5069334</v>
      </c>
      <c r="C870" s="277" t="s">
        <v>7387</v>
      </c>
      <c r="D870" s="288">
        <v>44735</v>
      </c>
      <c r="E870" s="279" t="s">
        <v>594</v>
      </c>
      <c r="F870" s="289">
        <v>44692</v>
      </c>
      <c r="G870" s="135" t="s">
        <v>6233</v>
      </c>
      <c r="H870" s="135" t="s">
        <v>25</v>
      </c>
      <c r="I870" s="281" t="s">
        <v>17</v>
      </c>
      <c r="J870" s="281" t="s">
        <v>8377</v>
      </c>
      <c r="K870" s="281" t="s">
        <v>9004</v>
      </c>
      <c r="L870" s="135" t="s">
        <v>20</v>
      </c>
      <c r="M870" s="5" t="s">
        <v>6234</v>
      </c>
      <c r="N870" s="282">
        <v>44743</v>
      </c>
      <c r="O870" s="283">
        <v>44737</v>
      </c>
      <c r="P870" s="283">
        <v>44739</v>
      </c>
      <c r="Q870" s="284" t="s">
        <v>1685</v>
      </c>
      <c r="R870" s="285" t="s">
        <v>4485</v>
      </c>
      <c r="S870" s="284"/>
      <c r="T870" s="286" t="s">
        <v>609</v>
      </c>
      <c r="U870" s="291" t="s">
        <v>2821</v>
      </c>
      <c r="V870" s="135" t="s">
        <v>5599</v>
      </c>
      <c r="W870" s="276" t="s">
        <v>7232</v>
      </c>
    </row>
    <row r="871" spans="1:23" s="272" customFormat="1" ht="14.5" customHeight="1" x14ac:dyDescent="0.3">
      <c r="A871" s="295" t="s">
        <v>3627</v>
      </c>
      <c r="B871" s="135">
        <v>5152900</v>
      </c>
      <c r="C871" s="277" t="s">
        <v>7141</v>
      </c>
      <c r="D871" s="288">
        <v>44734</v>
      </c>
      <c r="E871" s="279" t="s">
        <v>594</v>
      </c>
      <c r="F871" s="289">
        <v>44692</v>
      </c>
      <c r="G871" s="135" t="s">
        <v>6235</v>
      </c>
      <c r="H871" s="135" t="s">
        <v>4126</v>
      </c>
      <c r="I871" s="281" t="s">
        <v>8538</v>
      </c>
      <c r="J871" s="281" t="s">
        <v>626</v>
      </c>
      <c r="K871" s="281" t="s">
        <v>9003</v>
      </c>
      <c r="L871" s="135" t="s">
        <v>20</v>
      </c>
      <c r="M871" s="5" t="s">
        <v>6236</v>
      </c>
      <c r="N871" s="282">
        <v>44742</v>
      </c>
      <c r="O871" s="283">
        <v>44736</v>
      </c>
      <c r="P871" s="283">
        <v>44734</v>
      </c>
      <c r="Q871" s="284">
        <v>44739</v>
      </c>
      <c r="R871" s="285" t="s">
        <v>6464</v>
      </c>
      <c r="S871" s="284"/>
      <c r="T871" s="286" t="s">
        <v>1648</v>
      </c>
      <c r="U871" s="291" t="s">
        <v>2821</v>
      </c>
      <c r="V871" s="135" t="s">
        <v>3901</v>
      </c>
      <c r="W871" s="276" t="s">
        <v>7233</v>
      </c>
    </row>
    <row r="872" spans="1:23" s="272" customFormat="1" ht="14.5" customHeight="1" x14ac:dyDescent="0.3">
      <c r="A872" s="295" t="s">
        <v>3627</v>
      </c>
      <c r="B872" s="8">
        <v>5194804</v>
      </c>
      <c r="C872" s="277" t="s">
        <v>7828</v>
      </c>
      <c r="D872" s="288">
        <v>44751</v>
      </c>
      <c r="E872" s="279" t="s">
        <v>594</v>
      </c>
      <c r="F872" s="289">
        <v>44692</v>
      </c>
      <c r="G872" s="135" t="s">
        <v>6237</v>
      </c>
      <c r="H872" s="194" t="s">
        <v>250</v>
      </c>
      <c r="I872" s="281" t="s">
        <v>4644</v>
      </c>
      <c r="J872" s="281" t="s">
        <v>18</v>
      </c>
      <c r="K872" s="281" t="s">
        <v>9005</v>
      </c>
      <c r="L872" s="135" t="s">
        <v>20</v>
      </c>
      <c r="M872" s="5" t="s">
        <v>6238</v>
      </c>
      <c r="N872" s="282">
        <v>44779</v>
      </c>
      <c r="O872" s="283">
        <v>44775</v>
      </c>
      <c r="P872" s="283">
        <v>44757</v>
      </c>
      <c r="Q872" s="284">
        <v>44772</v>
      </c>
      <c r="R872" s="285" t="s">
        <v>6708</v>
      </c>
      <c r="S872" s="284"/>
      <c r="T872" s="286" t="s">
        <v>605</v>
      </c>
      <c r="U872" s="291" t="s">
        <v>2821</v>
      </c>
      <c r="V872" s="291" t="s">
        <v>3366</v>
      </c>
      <c r="W872" s="276" t="s">
        <v>7234</v>
      </c>
    </row>
    <row r="873" spans="1:23" s="272" customFormat="1" ht="14.5" customHeight="1" x14ac:dyDescent="0.3">
      <c r="A873" s="295" t="s">
        <v>3627</v>
      </c>
      <c r="B873" s="136">
        <v>5070476</v>
      </c>
      <c r="C873" s="290" t="s">
        <v>6900</v>
      </c>
      <c r="D873" s="288">
        <v>44693</v>
      </c>
      <c r="E873" s="279" t="s">
        <v>594</v>
      </c>
      <c r="F873" s="289">
        <v>44692</v>
      </c>
      <c r="G873" s="135" t="s">
        <v>6239</v>
      </c>
      <c r="H873" s="194" t="s">
        <v>4712</v>
      </c>
      <c r="I873" s="281" t="s">
        <v>17</v>
      </c>
      <c r="J873" s="281" t="s">
        <v>45</v>
      </c>
      <c r="K873" s="281" t="s">
        <v>9009</v>
      </c>
      <c r="L873" s="135" t="s">
        <v>20</v>
      </c>
      <c r="M873" s="5" t="s">
        <v>6240</v>
      </c>
      <c r="N873" s="282">
        <v>44707</v>
      </c>
      <c r="O873" s="283">
        <v>44706</v>
      </c>
      <c r="P873" s="283">
        <v>44706</v>
      </c>
      <c r="Q873" s="284" t="s">
        <v>1685</v>
      </c>
      <c r="R873" s="285" t="s">
        <v>4482</v>
      </c>
      <c r="S873" s="284"/>
      <c r="T873" s="286" t="s">
        <v>623</v>
      </c>
      <c r="U873" s="291" t="s">
        <v>2821</v>
      </c>
      <c r="V873" s="135" t="s">
        <v>2821</v>
      </c>
      <c r="W873" s="276" t="s">
        <v>7235</v>
      </c>
    </row>
    <row r="874" spans="1:23" s="272" customFormat="1" ht="14.5" customHeight="1" x14ac:dyDescent="0.3">
      <c r="A874" s="295" t="s">
        <v>3627</v>
      </c>
      <c r="B874" s="124">
        <v>5072219</v>
      </c>
      <c r="C874" s="290" t="s">
        <v>6901</v>
      </c>
      <c r="D874" s="288">
        <v>44694</v>
      </c>
      <c r="E874" s="279" t="s">
        <v>594</v>
      </c>
      <c r="F874" s="289">
        <v>44693</v>
      </c>
      <c r="G874" s="135" t="s">
        <v>6241</v>
      </c>
      <c r="H874" s="135" t="s">
        <v>4712</v>
      </c>
      <c r="I874" s="281" t="s">
        <v>17</v>
      </c>
      <c r="J874" s="281" t="s">
        <v>2943</v>
      </c>
      <c r="K874" s="281" t="s">
        <v>9012</v>
      </c>
      <c r="L874" s="135" t="s">
        <v>11</v>
      </c>
      <c r="M874" s="5" t="s">
        <v>5913</v>
      </c>
      <c r="N874" s="282">
        <v>44703</v>
      </c>
      <c r="O874" s="283">
        <v>44700</v>
      </c>
      <c r="P874" s="283">
        <v>44701</v>
      </c>
      <c r="Q874" s="284">
        <v>44701</v>
      </c>
      <c r="R874" s="285" t="s">
        <v>6518</v>
      </c>
      <c r="S874" s="284"/>
      <c r="T874" s="286" t="s">
        <v>605</v>
      </c>
      <c r="U874" s="291" t="s">
        <v>2821</v>
      </c>
      <c r="V874" s="135" t="s">
        <v>2821</v>
      </c>
      <c r="W874" s="276" t="s">
        <v>7236</v>
      </c>
    </row>
    <row r="875" spans="1:23" s="272" customFormat="1" ht="14.5" customHeight="1" x14ac:dyDescent="0.3">
      <c r="A875" s="295" t="s">
        <v>1581</v>
      </c>
      <c r="B875" s="276" t="s">
        <v>630</v>
      </c>
      <c r="C875" s="277" t="s">
        <v>630</v>
      </c>
      <c r="D875" s="288">
        <v>44747</v>
      </c>
      <c r="E875" s="279" t="s">
        <v>630</v>
      </c>
      <c r="F875" s="289">
        <v>44693</v>
      </c>
      <c r="G875" s="135" t="s">
        <v>6242</v>
      </c>
      <c r="H875" s="135" t="s">
        <v>175</v>
      </c>
      <c r="I875" s="281" t="s">
        <v>8863</v>
      </c>
      <c r="J875" s="281" t="s">
        <v>18</v>
      </c>
      <c r="K875" s="281" t="s">
        <v>9005</v>
      </c>
      <c r="L875" s="135" t="s">
        <v>20</v>
      </c>
      <c r="M875" s="5" t="s">
        <v>6243</v>
      </c>
      <c r="N875" s="282" t="s">
        <v>1253</v>
      </c>
      <c r="O875" s="283" t="s">
        <v>1253</v>
      </c>
      <c r="P875" s="283" t="s">
        <v>1253</v>
      </c>
      <c r="Q875" s="284" t="s">
        <v>1253</v>
      </c>
      <c r="R875" s="285" t="s">
        <v>4686</v>
      </c>
      <c r="S875" s="280" t="s">
        <v>1253</v>
      </c>
      <c r="T875" s="286" t="s">
        <v>609</v>
      </c>
      <c r="U875" s="291" t="s">
        <v>2821</v>
      </c>
      <c r="V875" s="135"/>
      <c r="W875" s="276" t="s">
        <v>630</v>
      </c>
    </row>
    <row r="876" spans="1:23" s="272" customFormat="1" ht="14.5" customHeight="1" x14ac:dyDescent="0.3">
      <c r="A876" s="295" t="s">
        <v>1581</v>
      </c>
      <c r="B876" s="276" t="s">
        <v>630</v>
      </c>
      <c r="C876" s="277" t="s">
        <v>630</v>
      </c>
      <c r="D876" s="288">
        <v>44795</v>
      </c>
      <c r="E876" s="279" t="s">
        <v>630</v>
      </c>
      <c r="F876" s="289">
        <v>44693</v>
      </c>
      <c r="G876" s="135" t="s">
        <v>6244</v>
      </c>
      <c r="H876" s="135" t="s">
        <v>6186</v>
      </c>
      <c r="I876" s="281" t="s">
        <v>8538</v>
      </c>
      <c r="J876" s="281" t="s">
        <v>626</v>
      </c>
      <c r="K876" s="281" t="s">
        <v>9003</v>
      </c>
      <c r="L876" s="135" t="s">
        <v>20</v>
      </c>
      <c r="M876" s="5" t="s">
        <v>6245</v>
      </c>
      <c r="N876" s="282" t="s">
        <v>1253</v>
      </c>
      <c r="O876" s="283" t="s">
        <v>1253</v>
      </c>
      <c r="P876" s="283" t="s">
        <v>1253</v>
      </c>
      <c r="Q876" s="284" t="s">
        <v>1253</v>
      </c>
      <c r="R876" s="285" t="s">
        <v>6464</v>
      </c>
      <c r="S876" s="284"/>
      <c r="T876" s="286" t="s">
        <v>623</v>
      </c>
      <c r="U876" s="291" t="s">
        <v>2821</v>
      </c>
      <c r="V876" s="135"/>
      <c r="W876" s="276" t="s">
        <v>7237</v>
      </c>
    </row>
    <row r="877" spans="1:23" s="272" customFormat="1" ht="14.5" customHeight="1" x14ac:dyDescent="0.3">
      <c r="A877" s="295" t="s">
        <v>3627</v>
      </c>
      <c r="B877" s="124">
        <v>5065535</v>
      </c>
      <c r="C877" s="277" t="s">
        <v>6902</v>
      </c>
      <c r="D877" s="288">
        <v>44701</v>
      </c>
      <c r="E877" s="279" t="s">
        <v>594</v>
      </c>
      <c r="F877" s="289">
        <v>44693</v>
      </c>
      <c r="G877" s="135" t="s">
        <v>5719</v>
      </c>
      <c r="H877" s="135" t="s">
        <v>250</v>
      </c>
      <c r="I877" s="281" t="s">
        <v>4644</v>
      </c>
      <c r="J877" s="281" t="s">
        <v>45</v>
      </c>
      <c r="K877" s="281" t="s">
        <v>9009</v>
      </c>
      <c r="L877" s="135" t="s">
        <v>20</v>
      </c>
      <c r="M877" s="5" t="s">
        <v>5720</v>
      </c>
      <c r="N877" s="282">
        <v>44775</v>
      </c>
      <c r="O877" s="283">
        <v>44705</v>
      </c>
      <c r="P877" s="283">
        <v>44701</v>
      </c>
      <c r="Q877" s="284">
        <v>44712</v>
      </c>
      <c r="R877" s="285" t="s">
        <v>4482</v>
      </c>
      <c r="S877" s="284"/>
      <c r="T877" s="286" t="s">
        <v>609</v>
      </c>
      <c r="U877" s="291" t="s">
        <v>2821</v>
      </c>
      <c r="V877" s="291" t="s">
        <v>3366</v>
      </c>
      <c r="W877" s="276" t="s">
        <v>8097</v>
      </c>
    </row>
    <row r="878" spans="1:23" s="272" customFormat="1" ht="14.5" customHeight="1" x14ac:dyDescent="0.3">
      <c r="A878" s="295" t="s">
        <v>3627</v>
      </c>
      <c r="B878" s="124">
        <v>5086348</v>
      </c>
      <c r="C878" s="290" t="s">
        <v>6903</v>
      </c>
      <c r="D878" s="288">
        <v>44694</v>
      </c>
      <c r="E878" s="279" t="s">
        <v>594</v>
      </c>
      <c r="F878" s="289">
        <v>44693</v>
      </c>
      <c r="G878" s="135" t="s">
        <v>6246</v>
      </c>
      <c r="H878" s="135" t="s">
        <v>92</v>
      </c>
      <c r="I878" s="281" t="s">
        <v>2454</v>
      </c>
      <c r="J878" s="281" t="s">
        <v>45</v>
      </c>
      <c r="K878" s="281" t="s">
        <v>9009</v>
      </c>
      <c r="L878" s="135" t="s">
        <v>20</v>
      </c>
      <c r="M878" s="5" t="s">
        <v>6247</v>
      </c>
      <c r="N878" s="282">
        <v>44700</v>
      </c>
      <c r="O878" s="283">
        <v>44697</v>
      </c>
      <c r="P878" s="283">
        <v>44698</v>
      </c>
      <c r="Q878" s="284">
        <v>44697</v>
      </c>
      <c r="R878" s="285" t="s">
        <v>4495</v>
      </c>
      <c r="S878" s="284"/>
      <c r="T878" s="286" t="s">
        <v>605</v>
      </c>
      <c r="U878" s="291" t="s">
        <v>2821</v>
      </c>
      <c r="V878" s="135" t="s">
        <v>2821</v>
      </c>
      <c r="W878" s="276" t="s">
        <v>7238</v>
      </c>
    </row>
    <row r="879" spans="1:23" s="272" customFormat="1" ht="14.5" customHeight="1" x14ac:dyDescent="0.3">
      <c r="A879" s="295" t="s">
        <v>3627</v>
      </c>
      <c r="B879" s="124">
        <v>5092812</v>
      </c>
      <c r="C879" s="290" t="s">
        <v>6904</v>
      </c>
      <c r="D879" s="288">
        <v>44695</v>
      </c>
      <c r="E879" s="279" t="s">
        <v>594</v>
      </c>
      <c r="F879" s="289">
        <v>44694</v>
      </c>
      <c r="G879" s="135" t="s">
        <v>6248</v>
      </c>
      <c r="H879" s="135" t="s">
        <v>250</v>
      </c>
      <c r="I879" s="281" t="s">
        <v>4644</v>
      </c>
      <c r="J879" s="281" t="s">
        <v>626</v>
      </c>
      <c r="K879" s="281" t="s">
        <v>9003</v>
      </c>
      <c r="L879" s="135" t="s">
        <v>52</v>
      </c>
      <c r="M879" s="5" t="s">
        <v>6249</v>
      </c>
      <c r="N879" s="282">
        <v>44728</v>
      </c>
      <c r="O879" s="283">
        <v>44722</v>
      </c>
      <c r="P879" s="283">
        <v>44722</v>
      </c>
      <c r="Q879" s="284">
        <v>44725</v>
      </c>
      <c r="R879" s="285" t="s">
        <v>4687</v>
      </c>
      <c r="S879" s="284"/>
      <c r="T879" s="286" t="s">
        <v>605</v>
      </c>
      <c r="U879" s="291" t="s">
        <v>2821</v>
      </c>
      <c r="V879" s="135" t="s">
        <v>3901</v>
      </c>
      <c r="W879" s="276" t="s">
        <v>7239</v>
      </c>
    </row>
    <row r="880" spans="1:23" s="272" customFormat="1" ht="14.5" customHeight="1" x14ac:dyDescent="0.3">
      <c r="A880" s="295" t="s">
        <v>3627</v>
      </c>
      <c r="B880" s="124">
        <v>5039562</v>
      </c>
      <c r="C880" s="290" t="s">
        <v>6905</v>
      </c>
      <c r="D880" s="288">
        <v>44695</v>
      </c>
      <c r="E880" s="279" t="s">
        <v>594</v>
      </c>
      <c r="F880" s="289">
        <v>44694</v>
      </c>
      <c r="G880" s="135" t="s">
        <v>6250</v>
      </c>
      <c r="H880" s="135" t="s">
        <v>175</v>
      </c>
      <c r="I880" s="281" t="s">
        <v>8863</v>
      </c>
      <c r="J880" s="281" t="s">
        <v>18</v>
      </c>
      <c r="K880" s="281" t="s">
        <v>9005</v>
      </c>
      <c r="L880" s="135" t="s">
        <v>11</v>
      </c>
      <c r="M880" s="5" t="s">
        <v>6251</v>
      </c>
      <c r="N880" s="282">
        <v>44701</v>
      </c>
      <c r="O880" s="283">
        <v>44700</v>
      </c>
      <c r="P880" s="283">
        <v>44700</v>
      </c>
      <c r="Q880" s="284">
        <v>44700</v>
      </c>
      <c r="R880" s="285" t="s">
        <v>4686</v>
      </c>
      <c r="S880" s="284"/>
      <c r="T880" s="286" t="s">
        <v>605</v>
      </c>
      <c r="U880" s="291" t="s">
        <v>2821</v>
      </c>
      <c r="V880" s="135" t="s">
        <v>2821</v>
      </c>
      <c r="W880" s="276" t="s">
        <v>7240</v>
      </c>
    </row>
    <row r="881" spans="1:23" s="272" customFormat="1" ht="14.5" customHeight="1" x14ac:dyDescent="0.3">
      <c r="A881" s="295" t="s">
        <v>3627</v>
      </c>
      <c r="B881" s="135">
        <v>5102695</v>
      </c>
      <c r="C881" s="290" t="s">
        <v>6906</v>
      </c>
      <c r="D881" s="288">
        <v>44695</v>
      </c>
      <c r="E881" s="279" t="s">
        <v>594</v>
      </c>
      <c r="F881" s="289">
        <v>44694</v>
      </c>
      <c r="G881" s="135" t="s">
        <v>6252</v>
      </c>
      <c r="H881" s="135" t="s">
        <v>4738</v>
      </c>
      <c r="I881" s="281" t="s">
        <v>2454</v>
      </c>
      <c r="J881" s="281" t="s">
        <v>626</v>
      </c>
      <c r="K881" s="281" t="s">
        <v>9003</v>
      </c>
      <c r="L881" s="135" t="s">
        <v>20</v>
      </c>
      <c r="M881" s="5" t="s">
        <v>6253</v>
      </c>
      <c r="N881" s="282">
        <v>44707</v>
      </c>
      <c r="O881" s="283">
        <v>44701</v>
      </c>
      <c r="P881" s="283">
        <v>44701</v>
      </c>
      <c r="Q881" s="284">
        <v>44701</v>
      </c>
      <c r="R881" s="285" t="s">
        <v>6677</v>
      </c>
      <c r="S881" s="284"/>
      <c r="T881" s="286" t="s">
        <v>1648</v>
      </c>
      <c r="U881" s="291" t="s">
        <v>2821</v>
      </c>
      <c r="V881" s="135" t="s">
        <v>2821</v>
      </c>
      <c r="W881" s="276" t="s">
        <v>7241</v>
      </c>
    </row>
    <row r="882" spans="1:23" s="272" customFormat="1" ht="14.5" customHeight="1" x14ac:dyDescent="0.3">
      <c r="A882" s="295" t="s">
        <v>5</v>
      </c>
      <c r="B882" s="277" t="s">
        <v>4555</v>
      </c>
      <c r="C882" s="290" t="s">
        <v>4555</v>
      </c>
      <c r="D882" s="288"/>
      <c r="E882" s="279"/>
      <c r="F882" s="289">
        <v>44694</v>
      </c>
      <c r="G882" s="135" t="s">
        <v>6254</v>
      </c>
      <c r="H882" s="135" t="s">
        <v>175</v>
      </c>
      <c r="I882" s="281" t="s">
        <v>8863</v>
      </c>
      <c r="J882" s="281" t="s">
        <v>18</v>
      </c>
      <c r="K882" s="281" t="s">
        <v>9005</v>
      </c>
      <c r="L882" s="135" t="s">
        <v>20</v>
      </c>
      <c r="M882" s="5" t="s">
        <v>6255</v>
      </c>
      <c r="N882" s="282"/>
      <c r="O882" s="283"/>
      <c r="P882" s="283"/>
      <c r="Q882" s="284"/>
      <c r="R882" s="285" t="s">
        <v>4686</v>
      </c>
      <c r="S882" s="284"/>
      <c r="T882" s="286" t="s">
        <v>605</v>
      </c>
      <c r="U882" s="291" t="s">
        <v>2821</v>
      </c>
      <c r="V882" s="135"/>
      <c r="W882" s="276" t="s">
        <v>7939</v>
      </c>
    </row>
    <row r="883" spans="1:23" s="272" customFormat="1" ht="14.5" customHeight="1" x14ac:dyDescent="0.3">
      <c r="A883" s="295" t="s">
        <v>1581</v>
      </c>
      <c r="B883" s="276" t="s">
        <v>630</v>
      </c>
      <c r="C883" s="277" t="s">
        <v>630</v>
      </c>
      <c r="D883" s="296">
        <v>44744</v>
      </c>
      <c r="E883" s="279" t="s">
        <v>630</v>
      </c>
      <c r="F883" s="289">
        <v>44695</v>
      </c>
      <c r="G883" s="135" t="s">
        <v>6258</v>
      </c>
      <c r="H883" s="135" t="s">
        <v>57</v>
      </c>
      <c r="I883" s="281" t="s">
        <v>8538</v>
      </c>
      <c r="J883" s="281" t="s">
        <v>18</v>
      </c>
      <c r="K883" s="281" t="s">
        <v>9005</v>
      </c>
      <c r="L883" s="135" t="s">
        <v>20</v>
      </c>
      <c r="M883" s="5" t="s">
        <v>6259</v>
      </c>
      <c r="N883" s="282" t="s">
        <v>1253</v>
      </c>
      <c r="O883" s="283" t="s">
        <v>1253</v>
      </c>
      <c r="P883" s="283" t="s">
        <v>1253</v>
      </c>
      <c r="Q883" s="284" t="s">
        <v>1253</v>
      </c>
      <c r="R883" s="285" t="s">
        <v>4685</v>
      </c>
      <c r="S883" s="280" t="s">
        <v>1253</v>
      </c>
      <c r="T883" s="286" t="s">
        <v>605</v>
      </c>
      <c r="U883" s="291" t="s">
        <v>2821</v>
      </c>
      <c r="V883" s="135"/>
      <c r="W883" s="276" t="s">
        <v>630</v>
      </c>
    </row>
    <row r="884" spans="1:23" s="272" customFormat="1" ht="14.5" customHeight="1" x14ac:dyDescent="0.3">
      <c r="A884" s="295" t="s">
        <v>3627</v>
      </c>
      <c r="B884" s="124">
        <v>5135586</v>
      </c>
      <c r="C884" s="290" t="s">
        <v>7020</v>
      </c>
      <c r="D884" s="288">
        <v>44725</v>
      </c>
      <c r="E884" s="279" t="s">
        <v>594</v>
      </c>
      <c r="F884" s="289">
        <v>44695</v>
      </c>
      <c r="G884" s="135" t="s">
        <v>6260</v>
      </c>
      <c r="H884" s="135" t="s">
        <v>4126</v>
      </c>
      <c r="I884" s="281" t="s">
        <v>8538</v>
      </c>
      <c r="J884" s="281" t="s">
        <v>18</v>
      </c>
      <c r="K884" s="281" t="s">
        <v>9005</v>
      </c>
      <c r="L884" s="135" t="s">
        <v>11</v>
      </c>
      <c r="M884" s="5" t="s">
        <v>6261</v>
      </c>
      <c r="N884" s="282">
        <v>44736</v>
      </c>
      <c r="O884" s="283">
        <v>44732</v>
      </c>
      <c r="P884" s="283">
        <v>44729</v>
      </c>
      <c r="Q884" s="284">
        <v>44732</v>
      </c>
      <c r="R884" s="285" t="s">
        <v>4686</v>
      </c>
      <c r="S884" s="284"/>
      <c r="T884" s="286" t="s">
        <v>605</v>
      </c>
      <c r="U884" s="291" t="s">
        <v>2821</v>
      </c>
      <c r="V884" s="135" t="s">
        <v>3901</v>
      </c>
      <c r="W884" s="276" t="s">
        <v>7242</v>
      </c>
    </row>
    <row r="885" spans="1:23" s="272" customFormat="1" ht="14.5" customHeight="1" x14ac:dyDescent="0.3">
      <c r="A885" s="295" t="s">
        <v>3627</v>
      </c>
      <c r="B885" s="135">
        <v>5086350</v>
      </c>
      <c r="C885" s="290" t="s">
        <v>6907</v>
      </c>
      <c r="D885" s="288">
        <v>44697</v>
      </c>
      <c r="E885" s="279" t="s">
        <v>594</v>
      </c>
      <c r="F885" s="289">
        <v>44697</v>
      </c>
      <c r="G885" s="135" t="s">
        <v>6262</v>
      </c>
      <c r="H885" s="135" t="s">
        <v>32</v>
      </c>
      <c r="I885" s="281" t="s">
        <v>685</v>
      </c>
      <c r="J885" s="281" t="s">
        <v>45</v>
      </c>
      <c r="K885" s="281" t="s">
        <v>9009</v>
      </c>
      <c r="L885" s="135" t="s">
        <v>20</v>
      </c>
      <c r="M885" s="5" t="s">
        <v>6263</v>
      </c>
      <c r="N885" s="282">
        <v>44701</v>
      </c>
      <c r="O885" s="283">
        <v>44701</v>
      </c>
      <c r="P885" s="283">
        <v>44701</v>
      </c>
      <c r="Q885" s="284">
        <v>44701</v>
      </c>
      <c r="R885" s="285" t="s">
        <v>4495</v>
      </c>
      <c r="S885" s="284"/>
      <c r="T885" s="286" t="s">
        <v>609</v>
      </c>
      <c r="U885" s="291" t="s">
        <v>2821</v>
      </c>
      <c r="V885" s="135" t="s">
        <v>2821</v>
      </c>
      <c r="W885" s="276" t="s">
        <v>7243</v>
      </c>
    </row>
    <row r="886" spans="1:23" s="272" customFormat="1" ht="14.5" customHeight="1" x14ac:dyDescent="0.3">
      <c r="A886" s="295" t="s">
        <v>5</v>
      </c>
      <c r="B886" s="124" t="s">
        <v>4555</v>
      </c>
      <c r="C886" s="290" t="s">
        <v>4555</v>
      </c>
      <c r="D886" s="288"/>
      <c r="E886" s="279"/>
      <c r="F886" s="289">
        <v>44697</v>
      </c>
      <c r="G886" s="135" t="s">
        <v>6264</v>
      </c>
      <c r="H886" s="135" t="s">
        <v>25</v>
      </c>
      <c r="I886" s="281" t="s">
        <v>17</v>
      </c>
      <c r="J886" s="281" t="s">
        <v>632</v>
      </c>
      <c r="K886" s="281" t="s">
        <v>9006</v>
      </c>
      <c r="L886" s="135" t="s">
        <v>27</v>
      </c>
      <c r="M886" s="5" t="s">
        <v>6265</v>
      </c>
      <c r="N886" s="282"/>
      <c r="O886" s="283"/>
      <c r="P886" s="283"/>
      <c r="Q886" s="284"/>
      <c r="R886" s="285" t="s">
        <v>4484</v>
      </c>
      <c r="S886" s="284"/>
      <c r="T886" s="286" t="s">
        <v>609</v>
      </c>
      <c r="U886" s="291" t="s">
        <v>2821</v>
      </c>
      <c r="V886" s="135"/>
      <c r="W886" s="276" t="s">
        <v>7244</v>
      </c>
    </row>
    <row r="887" spans="1:23" s="272" customFormat="1" ht="14.5" customHeight="1" x14ac:dyDescent="0.3">
      <c r="A887" s="295" t="s">
        <v>1581</v>
      </c>
      <c r="B887" s="276" t="s">
        <v>630</v>
      </c>
      <c r="C887" s="277" t="s">
        <v>630</v>
      </c>
      <c r="D887" s="288">
        <v>44714</v>
      </c>
      <c r="E887" s="279" t="s">
        <v>630</v>
      </c>
      <c r="F887" s="289">
        <v>44697</v>
      </c>
      <c r="G887" s="135" t="s">
        <v>6266</v>
      </c>
      <c r="H887" s="135" t="s">
        <v>57</v>
      </c>
      <c r="I887" s="281" t="s">
        <v>8538</v>
      </c>
      <c r="J887" s="281" t="s">
        <v>18</v>
      </c>
      <c r="K887" s="281" t="s">
        <v>9005</v>
      </c>
      <c r="L887" s="194" t="s">
        <v>6225</v>
      </c>
      <c r="M887" s="5" t="s">
        <v>6267</v>
      </c>
      <c r="N887" s="282" t="s">
        <v>1253</v>
      </c>
      <c r="O887" s="283" t="s">
        <v>1253</v>
      </c>
      <c r="P887" s="283" t="s">
        <v>1253</v>
      </c>
      <c r="Q887" s="284" t="s">
        <v>1253</v>
      </c>
      <c r="R887" s="285" t="s">
        <v>4686</v>
      </c>
      <c r="S887" s="280" t="s">
        <v>1253</v>
      </c>
      <c r="T887" s="286" t="s">
        <v>623</v>
      </c>
      <c r="U887" s="291" t="s">
        <v>2821</v>
      </c>
      <c r="V887" s="135"/>
      <c r="W887" s="276" t="s">
        <v>630</v>
      </c>
    </row>
    <row r="888" spans="1:23" s="272" customFormat="1" ht="14.5" customHeight="1" x14ac:dyDescent="0.3">
      <c r="A888" s="295" t="s">
        <v>5</v>
      </c>
      <c r="B888" s="124" t="s">
        <v>319</v>
      </c>
      <c r="C888" s="277"/>
      <c r="D888" s="288"/>
      <c r="E888" s="279"/>
      <c r="F888" s="289">
        <v>44698</v>
      </c>
      <c r="G888" s="135" t="s">
        <v>6271</v>
      </c>
      <c r="H888" s="135" t="s">
        <v>137</v>
      </c>
      <c r="I888" s="281" t="s">
        <v>17</v>
      </c>
      <c r="J888" s="281" t="s">
        <v>18</v>
      </c>
      <c r="K888" s="281" t="s">
        <v>9005</v>
      </c>
      <c r="L888" s="315" t="s">
        <v>461</v>
      </c>
      <c r="M888" s="5" t="s">
        <v>6272</v>
      </c>
      <c r="N888" s="282"/>
      <c r="O888" s="283"/>
      <c r="P888" s="283"/>
      <c r="Q888" s="284"/>
      <c r="R888" s="285" t="s">
        <v>6708</v>
      </c>
      <c r="S888" s="284"/>
      <c r="T888" s="286" t="s">
        <v>609</v>
      </c>
      <c r="U888" s="291" t="s">
        <v>2821</v>
      </c>
      <c r="V888" s="135"/>
      <c r="W888" s="276" t="s">
        <v>7245</v>
      </c>
    </row>
    <row r="889" spans="1:23" s="272" customFormat="1" ht="14.5" customHeight="1" x14ac:dyDescent="0.3">
      <c r="A889" s="295" t="s">
        <v>5</v>
      </c>
      <c r="B889" s="124" t="s">
        <v>319</v>
      </c>
      <c r="C889" s="277"/>
      <c r="D889" s="288"/>
      <c r="E889" s="279"/>
      <c r="F889" s="289">
        <v>44699</v>
      </c>
      <c r="G889" s="135" t="s">
        <v>6273</v>
      </c>
      <c r="H889" s="135" t="s">
        <v>137</v>
      </c>
      <c r="I889" s="281" t="s">
        <v>17</v>
      </c>
      <c r="J889" s="281" t="s">
        <v>18</v>
      </c>
      <c r="K889" s="281" t="s">
        <v>9005</v>
      </c>
      <c r="L889" s="135" t="s">
        <v>11</v>
      </c>
      <c r="M889" s="5" t="s">
        <v>6274</v>
      </c>
      <c r="N889" s="282"/>
      <c r="O889" s="283"/>
      <c r="P889" s="283"/>
      <c r="Q889" s="284"/>
      <c r="R889" s="285" t="s">
        <v>4686</v>
      </c>
      <c r="S889" s="284"/>
      <c r="T889" s="286" t="s">
        <v>1648</v>
      </c>
      <c r="U889" s="291" t="s">
        <v>2821</v>
      </c>
      <c r="V889" s="135"/>
      <c r="W889" s="276" t="s">
        <v>7246</v>
      </c>
    </row>
    <row r="890" spans="1:23" s="272" customFormat="1" ht="14.5" customHeight="1" x14ac:dyDescent="0.3">
      <c r="A890" s="295" t="s">
        <v>3627</v>
      </c>
      <c r="B890" s="83">
        <v>5174034</v>
      </c>
      <c r="C890" s="277" t="s">
        <v>7606</v>
      </c>
      <c r="D890" s="288">
        <v>44748</v>
      </c>
      <c r="E890" s="279" t="s">
        <v>594</v>
      </c>
      <c r="F890" s="289">
        <v>44699</v>
      </c>
      <c r="G890" s="135" t="s">
        <v>6275</v>
      </c>
      <c r="H890" s="135" t="s">
        <v>4150</v>
      </c>
      <c r="I890" s="281" t="s">
        <v>17</v>
      </c>
      <c r="J890" s="281" t="s">
        <v>38</v>
      </c>
      <c r="K890" s="281" t="s">
        <v>9001</v>
      </c>
      <c r="L890" s="135" t="s">
        <v>40</v>
      </c>
      <c r="M890" s="5" t="s">
        <v>6276</v>
      </c>
      <c r="N890" s="282">
        <v>44765</v>
      </c>
      <c r="O890" s="283">
        <v>44762</v>
      </c>
      <c r="P890" s="283">
        <v>44755</v>
      </c>
      <c r="Q890" s="284">
        <v>44762</v>
      </c>
      <c r="R890" s="285" t="s">
        <v>4489</v>
      </c>
      <c r="S890" s="284"/>
      <c r="T890" s="286" t="s">
        <v>1648</v>
      </c>
      <c r="U890" s="291" t="s">
        <v>2821</v>
      </c>
      <c r="V890" s="135" t="s">
        <v>5599</v>
      </c>
      <c r="W890" s="276" t="s">
        <v>7247</v>
      </c>
    </row>
    <row r="891" spans="1:23" s="272" customFormat="1" ht="14.5" customHeight="1" x14ac:dyDescent="0.3">
      <c r="A891" s="295" t="s">
        <v>3627</v>
      </c>
      <c r="B891" s="135">
        <v>5079772</v>
      </c>
      <c r="C891" s="290" t="s">
        <v>6908</v>
      </c>
      <c r="D891" s="288">
        <v>44701</v>
      </c>
      <c r="E891" s="279" t="s">
        <v>594</v>
      </c>
      <c r="F891" s="289">
        <v>44700</v>
      </c>
      <c r="G891" s="135" t="s">
        <v>6277</v>
      </c>
      <c r="H891" s="135" t="s">
        <v>725</v>
      </c>
      <c r="I891" s="281" t="s">
        <v>2454</v>
      </c>
      <c r="J891" s="281" t="s">
        <v>38</v>
      </c>
      <c r="K891" s="281" t="s">
        <v>9001</v>
      </c>
      <c r="L891" s="135" t="s">
        <v>20</v>
      </c>
      <c r="M891" s="5" t="s">
        <v>6278</v>
      </c>
      <c r="N891" s="282">
        <v>44714</v>
      </c>
      <c r="O891" s="283">
        <v>44709</v>
      </c>
      <c r="P891" s="283">
        <v>44711</v>
      </c>
      <c r="Q891" s="284">
        <v>44711</v>
      </c>
      <c r="R891" s="285" t="s">
        <v>4489</v>
      </c>
      <c r="S891" s="284"/>
      <c r="T891" s="286" t="s">
        <v>623</v>
      </c>
      <c r="U891" s="291" t="s">
        <v>2821</v>
      </c>
      <c r="V891" s="135" t="s">
        <v>3901</v>
      </c>
      <c r="W891" s="276" t="s">
        <v>7248</v>
      </c>
    </row>
    <row r="892" spans="1:23" s="272" customFormat="1" ht="14.5" customHeight="1" x14ac:dyDescent="0.3">
      <c r="A892" s="295" t="s">
        <v>3627</v>
      </c>
      <c r="B892" s="135">
        <v>5052134</v>
      </c>
      <c r="C892" s="290" t="s">
        <v>6909</v>
      </c>
      <c r="D892" s="288">
        <v>44701</v>
      </c>
      <c r="E892" s="279" t="s">
        <v>594</v>
      </c>
      <c r="F892" s="289">
        <v>44700</v>
      </c>
      <c r="G892" s="135" t="s">
        <v>6279</v>
      </c>
      <c r="H892" s="135" t="s">
        <v>686</v>
      </c>
      <c r="I892" s="281" t="s">
        <v>8862</v>
      </c>
      <c r="J892" s="281" t="s">
        <v>18</v>
      </c>
      <c r="K892" s="281" t="s">
        <v>9005</v>
      </c>
      <c r="L892" s="135" t="s">
        <v>20</v>
      </c>
      <c r="M892" s="5" t="s">
        <v>6280</v>
      </c>
      <c r="N892" s="282">
        <v>44712</v>
      </c>
      <c r="O892" s="283">
        <v>44706</v>
      </c>
      <c r="P892" s="283">
        <v>44706</v>
      </c>
      <c r="Q892" s="284">
        <v>44707</v>
      </c>
      <c r="R892" s="285" t="s">
        <v>4685</v>
      </c>
      <c r="S892" s="284"/>
      <c r="T892" s="286" t="s">
        <v>605</v>
      </c>
      <c r="U892" s="291" t="s">
        <v>2821</v>
      </c>
      <c r="V892" s="135" t="s">
        <v>2821</v>
      </c>
      <c r="W892" s="276" t="s">
        <v>7249</v>
      </c>
    </row>
    <row r="893" spans="1:23" s="272" customFormat="1" ht="14.5" customHeight="1" x14ac:dyDescent="0.3">
      <c r="A893" s="295" t="s">
        <v>3627</v>
      </c>
      <c r="B893" s="124">
        <v>5135574</v>
      </c>
      <c r="C893" s="290" t="s">
        <v>6964</v>
      </c>
      <c r="D893" s="288">
        <v>44720</v>
      </c>
      <c r="E893" s="279" t="s">
        <v>594</v>
      </c>
      <c r="F893" s="289">
        <v>44700</v>
      </c>
      <c r="G893" s="135" t="s">
        <v>6281</v>
      </c>
      <c r="H893" s="135" t="s">
        <v>686</v>
      </c>
      <c r="I893" s="281" t="s">
        <v>8862</v>
      </c>
      <c r="J893" s="281" t="s">
        <v>18</v>
      </c>
      <c r="K893" s="281" t="s">
        <v>9005</v>
      </c>
      <c r="L893" s="135" t="s">
        <v>11</v>
      </c>
      <c r="M893" s="5" t="s">
        <v>6282</v>
      </c>
      <c r="N893" s="282">
        <v>44729</v>
      </c>
      <c r="O893" s="283">
        <v>44727</v>
      </c>
      <c r="P893" s="283">
        <v>44726</v>
      </c>
      <c r="Q893" s="284">
        <v>44727</v>
      </c>
      <c r="R893" s="285" t="s">
        <v>6708</v>
      </c>
      <c r="S893" s="284"/>
      <c r="T893" s="286" t="s">
        <v>605</v>
      </c>
      <c r="U893" s="291" t="s">
        <v>2821</v>
      </c>
      <c r="V893" s="135" t="s">
        <v>3901</v>
      </c>
      <c r="W893" s="276" t="s">
        <v>7250</v>
      </c>
    </row>
    <row r="894" spans="1:23" s="272" customFormat="1" ht="14.5" customHeight="1" x14ac:dyDescent="0.3">
      <c r="A894" s="295" t="s">
        <v>3627</v>
      </c>
      <c r="B894" s="328">
        <v>5153900</v>
      </c>
      <c r="C894" s="277" t="s">
        <v>7519</v>
      </c>
      <c r="D894" s="288">
        <v>44742</v>
      </c>
      <c r="E894" s="279" t="s">
        <v>594</v>
      </c>
      <c r="F894" s="289">
        <v>44700</v>
      </c>
      <c r="G894" s="135" t="s">
        <v>6283</v>
      </c>
      <c r="H894" s="135" t="s">
        <v>3708</v>
      </c>
      <c r="I894" s="281" t="s">
        <v>2454</v>
      </c>
      <c r="J894" s="281" t="s">
        <v>626</v>
      </c>
      <c r="K894" s="281" t="s">
        <v>9003</v>
      </c>
      <c r="L894" s="135" t="s">
        <v>20</v>
      </c>
      <c r="M894" s="5" t="s">
        <v>6284</v>
      </c>
      <c r="N894" s="282">
        <v>44752</v>
      </c>
      <c r="O894" s="283">
        <v>44746</v>
      </c>
      <c r="P894" s="283">
        <v>44742</v>
      </c>
      <c r="Q894" s="284">
        <v>44742</v>
      </c>
      <c r="R894" s="285" t="s">
        <v>6464</v>
      </c>
      <c r="S894" s="284"/>
      <c r="T894" s="286" t="s">
        <v>1648</v>
      </c>
      <c r="U894" s="291" t="s">
        <v>2821</v>
      </c>
      <c r="V894" s="135" t="s">
        <v>5599</v>
      </c>
      <c r="W894" s="276" t="s">
        <v>7251</v>
      </c>
    </row>
    <row r="895" spans="1:23" s="272" customFormat="1" ht="14.5" customHeight="1" x14ac:dyDescent="0.3">
      <c r="A895" s="295" t="s">
        <v>1581</v>
      </c>
      <c r="B895" s="276" t="s">
        <v>630</v>
      </c>
      <c r="C895" s="277" t="s">
        <v>630</v>
      </c>
      <c r="D895" s="288"/>
      <c r="E895" s="279" t="s">
        <v>630</v>
      </c>
      <c r="F895" s="289">
        <v>44700</v>
      </c>
      <c r="G895" s="135" t="s">
        <v>6285</v>
      </c>
      <c r="H895" s="135" t="s">
        <v>686</v>
      </c>
      <c r="I895" s="281" t="s">
        <v>8862</v>
      </c>
      <c r="J895" s="281" t="s">
        <v>45</v>
      </c>
      <c r="K895" s="281" t="s">
        <v>9009</v>
      </c>
      <c r="L895" s="135" t="s">
        <v>87</v>
      </c>
      <c r="M895" s="5" t="s">
        <v>6286</v>
      </c>
      <c r="N895" s="282" t="s">
        <v>1253</v>
      </c>
      <c r="O895" s="283" t="s">
        <v>1253</v>
      </c>
      <c r="P895" s="283" t="s">
        <v>1253</v>
      </c>
      <c r="Q895" s="284" t="s">
        <v>1253</v>
      </c>
      <c r="R895" s="285" t="s">
        <v>4482</v>
      </c>
      <c r="S895" s="284"/>
      <c r="T895" s="286" t="s">
        <v>623</v>
      </c>
      <c r="U895" s="291" t="s">
        <v>2821</v>
      </c>
      <c r="V895" s="135"/>
      <c r="W895" s="276" t="s">
        <v>7252</v>
      </c>
    </row>
    <row r="896" spans="1:23" s="272" customFormat="1" ht="14.5" customHeight="1" x14ac:dyDescent="0.3">
      <c r="A896" s="295" t="s">
        <v>3627</v>
      </c>
      <c r="B896" s="135">
        <v>5089288</v>
      </c>
      <c r="C896" s="290" t="s">
        <v>6910</v>
      </c>
      <c r="D896" s="288">
        <v>44701</v>
      </c>
      <c r="E896" s="279" t="s">
        <v>594</v>
      </c>
      <c r="F896" s="289">
        <v>44701</v>
      </c>
      <c r="G896" s="135" t="s">
        <v>6289</v>
      </c>
      <c r="H896" s="135" t="s">
        <v>16</v>
      </c>
      <c r="I896" s="281" t="s">
        <v>7086</v>
      </c>
      <c r="J896" s="281" t="s">
        <v>622</v>
      </c>
      <c r="K896" s="281" t="s">
        <v>9007</v>
      </c>
      <c r="L896" s="135" t="s">
        <v>20</v>
      </c>
      <c r="M896" s="5" t="s">
        <v>6290</v>
      </c>
      <c r="N896" s="282">
        <v>44715</v>
      </c>
      <c r="O896" s="283">
        <v>44713</v>
      </c>
      <c r="P896" s="283">
        <v>44711</v>
      </c>
      <c r="Q896" s="284">
        <v>44711</v>
      </c>
      <c r="R896" s="285" t="s">
        <v>6544</v>
      </c>
      <c r="S896" s="284"/>
      <c r="T896" s="286" t="s">
        <v>605</v>
      </c>
      <c r="U896" s="291" t="s">
        <v>2821</v>
      </c>
      <c r="V896" s="135" t="s">
        <v>3901</v>
      </c>
      <c r="W896" s="276" t="s">
        <v>7253</v>
      </c>
    </row>
    <row r="897" spans="1:23" s="272" customFormat="1" ht="14.5" customHeight="1" x14ac:dyDescent="0.3">
      <c r="A897" s="295" t="s">
        <v>3627</v>
      </c>
      <c r="B897" s="329">
        <v>5152903</v>
      </c>
      <c r="C897" s="277" t="s">
        <v>7396</v>
      </c>
      <c r="D897" s="288">
        <v>44736</v>
      </c>
      <c r="E897" s="279" t="s">
        <v>594</v>
      </c>
      <c r="F897" s="289">
        <v>44701</v>
      </c>
      <c r="G897" s="135" t="s">
        <v>6291</v>
      </c>
      <c r="H897" s="135" t="s">
        <v>250</v>
      </c>
      <c r="I897" s="281" t="s">
        <v>4644</v>
      </c>
      <c r="J897" s="281" t="s">
        <v>645</v>
      </c>
      <c r="K897" s="281" t="s">
        <v>9002</v>
      </c>
      <c r="L897" s="135" t="s">
        <v>20</v>
      </c>
      <c r="M897" s="5" t="s">
        <v>6292</v>
      </c>
      <c r="N897" s="282">
        <v>44747</v>
      </c>
      <c r="O897" s="283">
        <v>44740</v>
      </c>
      <c r="P897" s="283">
        <v>44736</v>
      </c>
      <c r="Q897" s="284">
        <v>44739</v>
      </c>
      <c r="R897" s="285" t="s">
        <v>4490</v>
      </c>
      <c r="S897" s="284"/>
      <c r="T897" s="286" t="s">
        <v>623</v>
      </c>
      <c r="U897" s="291" t="s">
        <v>2821</v>
      </c>
      <c r="V897" s="135" t="s">
        <v>5599</v>
      </c>
      <c r="W897" s="276" t="s">
        <v>7254</v>
      </c>
    </row>
    <row r="898" spans="1:23" s="272" customFormat="1" ht="14.5" customHeight="1" x14ac:dyDescent="0.3">
      <c r="A898" s="295" t="s">
        <v>3627</v>
      </c>
      <c r="B898" s="83">
        <v>5204110</v>
      </c>
      <c r="C898" s="277" t="s">
        <v>8149</v>
      </c>
      <c r="D898" s="288">
        <v>44760</v>
      </c>
      <c r="E898" s="279" t="s">
        <v>594</v>
      </c>
      <c r="F898" s="289">
        <v>44703</v>
      </c>
      <c r="G898" s="194" t="s">
        <v>8191</v>
      </c>
      <c r="H898" s="135" t="s">
        <v>37</v>
      </c>
      <c r="I898" s="281" t="s">
        <v>685</v>
      </c>
      <c r="J898" s="281" t="s">
        <v>2943</v>
      </c>
      <c r="K898" s="281" t="s">
        <v>9012</v>
      </c>
      <c r="L898" s="135" t="s">
        <v>40</v>
      </c>
      <c r="M898" s="328" t="s">
        <v>8192</v>
      </c>
      <c r="N898" s="282">
        <v>44794</v>
      </c>
      <c r="O898" s="283">
        <v>44773</v>
      </c>
      <c r="P898" s="283">
        <v>44770</v>
      </c>
      <c r="Q898" s="284">
        <v>44772</v>
      </c>
      <c r="R898" s="285" t="s">
        <v>6447</v>
      </c>
      <c r="S898" s="284"/>
      <c r="T898" s="286" t="s">
        <v>605</v>
      </c>
      <c r="U898" s="291" t="s">
        <v>2821</v>
      </c>
      <c r="V898" s="291" t="s">
        <v>3366</v>
      </c>
      <c r="W898" s="276" t="s">
        <v>7255</v>
      </c>
    </row>
    <row r="899" spans="1:23" s="272" customFormat="1" ht="14.5" customHeight="1" x14ac:dyDescent="0.3">
      <c r="A899" s="295" t="s">
        <v>3627</v>
      </c>
      <c r="B899" s="8">
        <v>5257125</v>
      </c>
      <c r="C899" s="277" t="s">
        <v>8770</v>
      </c>
      <c r="D899" s="288">
        <v>44796</v>
      </c>
      <c r="E899" s="279" t="s">
        <v>8466</v>
      </c>
      <c r="F899" s="289">
        <v>44703</v>
      </c>
      <c r="G899" s="194" t="s">
        <v>8724</v>
      </c>
      <c r="H899" s="135" t="s">
        <v>92</v>
      </c>
      <c r="I899" s="281" t="s">
        <v>2454</v>
      </c>
      <c r="J899" s="281" t="s">
        <v>18</v>
      </c>
      <c r="K899" s="281" t="s">
        <v>9005</v>
      </c>
      <c r="L899" s="135" t="s">
        <v>11</v>
      </c>
      <c r="M899" s="5" t="s">
        <v>6296</v>
      </c>
      <c r="N899" s="282">
        <v>0</v>
      </c>
      <c r="O899" s="283">
        <v>44804</v>
      </c>
      <c r="P899" s="283">
        <v>44796</v>
      </c>
      <c r="Q899" s="284" t="s">
        <v>1685</v>
      </c>
      <c r="R899" s="285" t="s">
        <v>4686</v>
      </c>
      <c r="S899" s="284"/>
      <c r="T899" s="286" t="s">
        <v>605</v>
      </c>
      <c r="U899" s="291" t="s">
        <v>2821</v>
      </c>
      <c r="V899" s="135"/>
      <c r="W899" s="276" t="s">
        <v>7256</v>
      </c>
    </row>
    <row r="900" spans="1:23" s="272" customFormat="1" ht="14.5" customHeight="1" x14ac:dyDescent="0.3">
      <c r="A900" s="295" t="s">
        <v>3627</v>
      </c>
      <c r="B900" s="124">
        <v>5039568</v>
      </c>
      <c r="C900" s="290" t="s">
        <v>6911</v>
      </c>
      <c r="D900" s="288">
        <v>44711</v>
      </c>
      <c r="E900" s="279" t="s">
        <v>594</v>
      </c>
      <c r="F900" s="289">
        <v>44703</v>
      </c>
      <c r="G900" s="135" t="s">
        <v>6293</v>
      </c>
      <c r="H900" s="194" t="s">
        <v>3567</v>
      </c>
      <c r="I900" s="281" t="s">
        <v>685</v>
      </c>
      <c r="J900" s="281" t="s">
        <v>38</v>
      </c>
      <c r="K900" s="281" t="s">
        <v>9001</v>
      </c>
      <c r="L900" s="135" t="s">
        <v>20</v>
      </c>
      <c r="M900" s="5" t="s">
        <v>6295</v>
      </c>
      <c r="N900" s="282">
        <v>44713</v>
      </c>
      <c r="O900" s="283">
        <v>44708</v>
      </c>
      <c r="P900" s="283">
        <v>44708</v>
      </c>
      <c r="Q900" s="284">
        <v>44708</v>
      </c>
      <c r="R900" s="285" t="s">
        <v>4489</v>
      </c>
      <c r="S900" s="284"/>
      <c r="T900" s="286" t="s">
        <v>623</v>
      </c>
      <c r="U900" s="291" t="s">
        <v>2821</v>
      </c>
      <c r="V900" s="135" t="s">
        <v>3901</v>
      </c>
      <c r="W900" s="276" t="s">
        <v>7940</v>
      </c>
    </row>
    <row r="901" spans="1:23" s="272" customFormat="1" ht="14.5" customHeight="1" x14ac:dyDescent="0.3">
      <c r="A901" s="295" t="s">
        <v>3627</v>
      </c>
      <c r="B901" s="292">
        <v>5145596</v>
      </c>
      <c r="C901" s="277" t="s">
        <v>7257</v>
      </c>
      <c r="D901" s="288">
        <v>44734</v>
      </c>
      <c r="E901" s="279" t="s">
        <v>594</v>
      </c>
      <c r="F901" s="289">
        <v>44704</v>
      </c>
      <c r="G901" s="135" t="s">
        <v>6297</v>
      </c>
      <c r="H901" s="135" t="s">
        <v>25</v>
      </c>
      <c r="I901" s="281" t="s">
        <v>17</v>
      </c>
      <c r="J901" s="281" t="s">
        <v>45</v>
      </c>
      <c r="K901" s="281" t="s">
        <v>9009</v>
      </c>
      <c r="L901" s="135" t="s">
        <v>20</v>
      </c>
      <c r="M901" s="5" t="s">
        <v>6298</v>
      </c>
      <c r="N901" s="282">
        <v>44744</v>
      </c>
      <c r="O901" s="283">
        <v>44740</v>
      </c>
      <c r="P901" s="283">
        <v>44739</v>
      </c>
      <c r="Q901" s="284">
        <v>44741</v>
      </c>
      <c r="R901" s="285" t="s">
        <v>4495</v>
      </c>
      <c r="S901" s="284"/>
      <c r="T901" s="286" t="s">
        <v>605</v>
      </c>
      <c r="U901" s="291" t="s">
        <v>2821</v>
      </c>
      <c r="V901" s="135" t="s">
        <v>5599</v>
      </c>
      <c r="W901" s="276" t="s">
        <v>7258</v>
      </c>
    </row>
    <row r="902" spans="1:23" s="272" customFormat="1" ht="14.5" customHeight="1" x14ac:dyDescent="0.3">
      <c r="A902" s="295" t="s">
        <v>3627</v>
      </c>
      <c r="B902" s="135">
        <v>5113290</v>
      </c>
      <c r="C902" s="290" t="s">
        <v>6912</v>
      </c>
      <c r="D902" s="288">
        <v>44711</v>
      </c>
      <c r="E902" s="279" t="s">
        <v>594</v>
      </c>
      <c r="F902" s="289">
        <v>44704</v>
      </c>
      <c r="G902" s="135" t="s">
        <v>6300</v>
      </c>
      <c r="H902" s="135" t="s">
        <v>6294</v>
      </c>
      <c r="I902" s="281" t="s">
        <v>8538</v>
      </c>
      <c r="J902" s="281" t="s">
        <v>626</v>
      </c>
      <c r="K902" s="281" t="s">
        <v>9003</v>
      </c>
      <c r="L902" s="135" t="s">
        <v>20</v>
      </c>
      <c r="M902" s="5" t="s">
        <v>6301</v>
      </c>
      <c r="N902" s="282">
        <v>44729</v>
      </c>
      <c r="O902" s="283">
        <v>44726</v>
      </c>
      <c r="P902" s="283">
        <v>44725</v>
      </c>
      <c r="Q902" s="284">
        <v>44726</v>
      </c>
      <c r="R902" s="285" t="s">
        <v>4687</v>
      </c>
      <c r="S902" s="284"/>
      <c r="T902" s="286" t="s">
        <v>623</v>
      </c>
      <c r="U902" s="291" t="s">
        <v>2821</v>
      </c>
      <c r="V902" s="135" t="s">
        <v>3901</v>
      </c>
      <c r="W902" s="276" t="s">
        <v>7259</v>
      </c>
    </row>
    <row r="903" spans="1:23" s="272" customFormat="1" ht="14.5" customHeight="1" x14ac:dyDescent="0.3">
      <c r="A903" s="295" t="s">
        <v>3627</v>
      </c>
      <c r="B903" s="124">
        <v>5107750</v>
      </c>
      <c r="C903" s="290" t="s">
        <v>6913</v>
      </c>
      <c r="D903" s="288">
        <v>44711</v>
      </c>
      <c r="E903" s="279" t="s">
        <v>594</v>
      </c>
      <c r="F903" s="289">
        <v>44705</v>
      </c>
      <c r="G903" s="135" t="s">
        <v>6302</v>
      </c>
      <c r="H903" s="135" t="s">
        <v>4712</v>
      </c>
      <c r="I903" s="281" t="s">
        <v>17</v>
      </c>
      <c r="J903" s="281" t="s">
        <v>45</v>
      </c>
      <c r="K903" s="281" t="s">
        <v>9009</v>
      </c>
      <c r="L903" s="135" t="s">
        <v>20</v>
      </c>
      <c r="M903" s="5" t="s">
        <v>6303</v>
      </c>
      <c r="N903" s="282">
        <v>44713</v>
      </c>
      <c r="O903" s="283">
        <v>44711</v>
      </c>
      <c r="P903" s="283">
        <v>44708</v>
      </c>
      <c r="Q903" s="284">
        <v>44712</v>
      </c>
      <c r="R903" s="285" t="s">
        <v>4482</v>
      </c>
      <c r="S903" s="284"/>
      <c r="T903" s="286" t="s">
        <v>605</v>
      </c>
      <c r="U903" s="291" t="s">
        <v>2821</v>
      </c>
      <c r="V903" s="135" t="s">
        <v>3901</v>
      </c>
      <c r="W903" s="276" t="s">
        <v>7260</v>
      </c>
    </row>
    <row r="904" spans="1:23" s="272" customFormat="1" ht="14.5" customHeight="1" x14ac:dyDescent="0.3">
      <c r="A904" s="295" t="s">
        <v>3627</v>
      </c>
      <c r="B904" s="135">
        <v>5089286</v>
      </c>
      <c r="C904" s="290" t="s">
        <v>6914</v>
      </c>
      <c r="D904" s="288">
        <v>44711</v>
      </c>
      <c r="E904" s="279" t="s">
        <v>594</v>
      </c>
      <c r="F904" s="289">
        <v>44706</v>
      </c>
      <c r="G904" s="135" t="s">
        <v>6310</v>
      </c>
      <c r="H904" s="135" t="s">
        <v>92</v>
      </c>
      <c r="I904" s="281" t="s">
        <v>2454</v>
      </c>
      <c r="J904" s="281" t="s">
        <v>38</v>
      </c>
      <c r="K904" s="281" t="s">
        <v>9001</v>
      </c>
      <c r="L904" s="135" t="s">
        <v>20</v>
      </c>
      <c r="M904" s="5" t="s">
        <v>6311</v>
      </c>
      <c r="N904" s="282">
        <v>44715</v>
      </c>
      <c r="O904" s="283">
        <v>44711</v>
      </c>
      <c r="P904" s="283">
        <v>44707</v>
      </c>
      <c r="Q904" s="284">
        <v>44711</v>
      </c>
      <c r="R904" s="285" t="s">
        <v>4489</v>
      </c>
      <c r="S904" s="284"/>
      <c r="T904" s="286" t="s">
        <v>605</v>
      </c>
      <c r="U904" s="291" t="s">
        <v>2821</v>
      </c>
      <c r="V904" s="135" t="s">
        <v>3901</v>
      </c>
      <c r="W904" s="276" t="s">
        <v>7261</v>
      </c>
    </row>
    <row r="905" spans="1:23" s="272" customFormat="1" ht="14.5" customHeight="1" x14ac:dyDescent="0.3">
      <c r="A905" s="295" t="s">
        <v>5</v>
      </c>
      <c r="B905" s="124" t="s">
        <v>319</v>
      </c>
      <c r="C905" s="277"/>
      <c r="D905" s="288"/>
      <c r="E905" s="279"/>
      <c r="F905" s="289">
        <v>44706</v>
      </c>
      <c r="G905" s="135" t="s">
        <v>6308</v>
      </c>
      <c r="H905" s="135" t="s">
        <v>137</v>
      </c>
      <c r="I905" s="281" t="s">
        <v>17</v>
      </c>
      <c r="J905" s="281" t="s">
        <v>45</v>
      </c>
      <c r="K905" s="281" t="s">
        <v>9009</v>
      </c>
      <c r="L905" s="135" t="s">
        <v>20</v>
      </c>
      <c r="M905" s="5" t="s">
        <v>6309</v>
      </c>
      <c r="N905" s="282"/>
      <c r="O905" s="283"/>
      <c r="P905" s="283"/>
      <c r="Q905" s="284"/>
      <c r="R905" s="285" t="s">
        <v>4495</v>
      </c>
      <c r="S905" s="284"/>
      <c r="T905" s="286" t="s">
        <v>605</v>
      </c>
      <c r="U905" s="291" t="s">
        <v>2821</v>
      </c>
      <c r="V905" s="135"/>
      <c r="W905" s="276" t="s">
        <v>7262</v>
      </c>
    </row>
    <row r="906" spans="1:23" s="272" customFormat="1" ht="14.5" customHeight="1" x14ac:dyDescent="0.3">
      <c r="A906" s="295" t="s">
        <v>3627</v>
      </c>
      <c r="B906" s="135">
        <v>5092809</v>
      </c>
      <c r="C906" s="290" t="s">
        <v>6915</v>
      </c>
      <c r="D906" s="288">
        <v>44711</v>
      </c>
      <c r="E906" s="279" t="s">
        <v>594</v>
      </c>
      <c r="F906" s="289">
        <v>44706</v>
      </c>
      <c r="G906" s="135" t="s">
        <v>6304</v>
      </c>
      <c r="H906" s="135" t="s">
        <v>116</v>
      </c>
      <c r="I906" s="281" t="s">
        <v>2454</v>
      </c>
      <c r="J906" s="281" t="s">
        <v>2943</v>
      </c>
      <c r="K906" s="281" t="s">
        <v>9012</v>
      </c>
      <c r="L906" s="135" t="s">
        <v>20</v>
      </c>
      <c r="M906" s="5" t="s">
        <v>6305</v>
      </c>
      <c r="N906" s="282">
        <v>44716</v>
      </c>
      <c r="O906" s="283">
        <v>44712</v>
      </c>
      <c r="P906" s="283">
        <v>44711</v>
      </c>
      <c r="Q906" s="284">
        <v>44712</v>
      </c>
      <c r="R906" s="285" t="s">
        <v>6447</v>
      </c>
      <c r="S906" s="284"/>
      <c r="T906" s="286" t="s">
        <v>605</v>
      </c>
      <c r="U906" s="291" t="s">
        <v>2821</v>
      </c>
      <c r="V906" s="135" t="s">
        <v>3901</v>
      </c>
      <c r="W906" s="276" t="s">
        <v>7263</v>
      </c>
    </row>
    <row r="907" spans="1:23" s="272" customFormat="1" ht="14.5" customHeight="1" x14ac:dyDescent="0.3">
      <c r="A907" s="295" t="s">
        <v>1581</v>
      </c>
      <c r="B907" s="276" t="s">
        <v>630</v>
      </c>
      <c r="C907" s="277" t="s">
        <v>630</v>
      </c>
      <c r="D907" s="288">
        <v>44737</v>
      </c>
      <c r="E907" s="279" t="s">
        <v>630</v>
      </c>
      <c r="F907" s="289">
        <v>44706</v>
      </c>
      <c r="G907" s="135" t="s">
        <v>6306</v>
      </c>
      <c r="H907" s="135" t="s">
        <v>4150</v>
      </c>
      <c r="I907" s="281" t="s">
        <v>17</v>
      </c>
      <c r="J907" s="281" t="s">
        <v>45</v>
      </c>
      <c r="K907" s="281" t="s">
        <v>9009</v>
      </c>
      <c r="L907" s="135" t="s">
        <v>1021</v>
      </c>
      <c r="M907" s="5" t="s">
        <v>6307</v>
      </c>
      <c r="N907" s="282" t="s">
        <v>1253</v>
      </c>
      <c r="O907" s="283" t="s">
        <v>1253</v>
      </c>
      <c r="P907" s="283" t="s">
        <v>1253</v>
      </c>
      <c r="Q907" s="284" t="s">
        <v>1253</v>
      </c>
      <c r="R907" s="285" t="s">
        <v>4495</v>
      </c>
      <c r="S907" s="280" t="s">
        <v>1253</v>
      </c>
      <c r="T907" s="286" t="s">
        <v>623</v>
      </c>
      <c r="U907" s="291" t="s">
        <v>2821</v>
      </c>
      <c r="V907" s="135"/>
      <c r="W907" s="276" t="s">
        <v>630</v>
      </c>
    </row>
    <row r="908" spans="1:23" s="272" customFormat="1" ht="14.5" customHeight="1" x14ac:dyDescent="0.3">
      <c r="A908" s="295" t="s">
        <v>3627</v>
      </c>
      <c r="B908" s="124">
        <v>5107754</v>
      </c>
      <c r="C908" s="290" t="s">
        <v>6916</v>
      </c>
      <c r="D908" s="288">
        <v>44713</v>
      </c>
      <c r="E908" s="279" t="s">
        <v>594</v>
      </c>
      <c r="F908" s="289">
        <v>44707</v>
      </c>
      <c r="G908" s="135" t="s">
        <v>6314</v>
      </c>
      <c r="H908" s="135" t="s">
        <v>3708</v>
      </c>
      <c r="I908" s="281" t="s">
        <v>2454</v>
      </c>
      <c r="J908" s="281" t="s">
        <v>45</v>
      </c>
      <c r="K908" s="281" t="s">
        <v>9009</v>
      </c>
      <c r="L908" s="135" t="s">
        <v>20</v>
      </c>
      <c r="M908" s="5" t="s">
        <v>6315</v>
      </c>
      <c r="N908" s="282">
        <v>44726</v>
      </c>
      <c r="O908" s="283">
        <v>44726</v>
      </c>
      <c r="P908" s="283">
        <v>44726</v>
      </c>
      <c r="Q908" s="284">
        <v>44726</v>
      </c>
      <c r="R908" s="285" t="s">
        <v>4482</v>
      </c>
      <c r="S908" s="284"/>
      <c r="T908" s="286" t="s">
        <v>605</v>
      </c>
      <c r="U908" s="291" t="s">
        <v>2821</v>
      </c>
      <c r="V908" s="135" t="s">
        <v>3901</v>
      </c>
      <c r="W908" s="276" t="s">
        <v>7264</v>
      </c>
    </row>
    <row r="909" spans="1:23" s="272" customFormat="1" ht="14.5" customHeight="1" x14ac:dyDescent="0.3">
      <c r="A909" s="295" t="s">
        <v>1581</v>
      </c>
      <c r="B909" s="276" t="s">
        <v>630</v>
      </c>
      <c r="C909" s="277" t="s">
        <v>630</v>
      </c>
      <c r="D909" s="288">
        <v>44734</v>
      </c>
      <c r="E909" s="279" t="s">
        <v>630</v>
      </c>
      <c r="F909" s="289">
        <v>44707</v>
      </c>
      <c r="G909" s="135" t="s">
        <v>6312</v>
      </c>
      <c r="H909" s="135" t="s">
        <v>57</v>
      </c>
      <c r="I909" s="281" t="s">
        <v>8538</v>
      </c>
      <c r="J909" s="281" t="s">
        <v>45</v>
      </c>
      <c r="K909" s="281" t="s">
        <v>9009</v>
      </c>
      <c r="L909" s="135" t="s">
        <v>87</v>
      </c>
      <c r="M909" s="5" t="s">
        <v>6313</v>
      </c>
      <c r="N909" s="282" t="s">
        <v>1253</v>
      </c>
      <c r="O909" s="283" t="s">
        <v>1253</v>
      </c>
      <c r="P909" s="283" t="s">
        <v>1253</v>
      </c>
      <c r="Q909" s="284" t="s">
        <v>1253</v>
      </c>
      <c r="R909" s="285" t="s">
        <v>4495</v>
      </c>
      <c r="S909" s="280" t="s">
        <v>1253</v>
      </c>
      <c r="T909" s="286" t="s">
        <v>605</v>
      </c>
      <c r="U909" s="291" t="s">
        <v>2821</v>
      </c>
      <c r="V909" s="135"/>
      <c r="W909" s="276" t="s">
        <v>630</v>
      </c>
    </row>
    <row r="910" spans="1:23" s="272" customFormat="1" ht="14.5" customHeight="1" x14ac:dyDescent="0.3">
      <c r="A910" s="295" t="s">
        <v>1581</v>
      </c>
      <c r="B910" s="276" t="s">
        <v>630</v>
      </c>
      <c r="C910" s="277" t="s">
        <v>630</v>
      </c>
      <c r="D910" s="288">
        <v>44747</v>
      </c>
      <c r="E910" s="279" t="s">
        <v>630</v>
      </c>
      <c r="F910" s="289">
        <v>44708</v>
      </c>
      <c r="G910" s="135" t="s">
        <v>7441</v>
      </c>
      <c r="H910" s="135" t="s">
        <v>6043</v>
      </c>
      <c r="I910" s="281" t="s">
        <v>4644</v>
      </c>
      <c r="J910" s="281" t="s">
        <v>2943</v>
      </c>
      <c r="K910" s="281" t="s">
        <v>9012</v>
      </c>
      <c r="L910" s="135" t="s">
        <v>11</v>
      </c>
      <c r="M910" s="5" t="s">
        <v>7107</v>
      </c>
      <c r="N910" s="282" t="s">
        <v>1253</v>
      </c>
      <c r="O910" s="283" t="s">
        <v>1253</v>
      </c>
      <c r="P910" s="283" t="s">
        <v>1253</v>
      </c>
      <c r="Q910" s="284" t="s">
        <v>1253</v>
      </c>
      <c r="R910" s="285" t="s">
        <v>6447</v>
      </c>
      <c r="S910" s="280" t="s">
        <v>1253</v>
      </c>
      <c r="T910" s="286" t="s">
        <v>623</v>
      </c>
      <c r="U910" s="291" t="s">
        <v>2821</v>
      </c>
      <c r="V910" s="135"/>
      <c r="W910" s="276" t="s">
        <v>630</v>
      </c>
    </row>
    <row r="911" spans="1:23" s="272" customFormat="1" ht="14.5" customHeight="1" x14ac:dyDescent="0.3">
      <c r="A911" s="295" t="s">
        <v>3627</v>
      </c>
      <c r="B911" s="124">
        <v>5102691</v>
      </c>
      <c r="C911" s="290" t="s">
        <v>6917</v>
      </c>
      <c r="D911" s="288">
        <v>44712</v>
      </c>
      <c r="E911" s="279" t="s">
        <v>594</v>
      </c>
      <c r="F911" s="289">
        <v>44709</v>
      </c>
      <c r="G911" s="135" t="s">
        <v>6317</v>
      </c>
      <c r="H911" s="135" t="s">
        <v>3708</v>
      </c>
      <c r="I911" s="281" t="s">
        <v>2454</v>
      </c>
      <c r="J911" s="281" t="s">
        <v>38</v>
      </c>
      <c r="K911" s="281" t="s">
        <v>9001</v>
      </c>
      <c r="L911" s="135" t="s">
        <v>20</v>
      </c>
      <c r="M911" s="5" t="s">
        <v>6318</v>
      </c>
      <c r="N911" s="282">
        <v>44714</v>
      </c>
      <c r="O911" s="283">
        <v>44713</v>
      </c>
      <c r="P911" s="283">
        <v>44712</v>
      </c>
      <c r="Q911" s="284">
        <v>44712</v>
      </c>
      <c r="R911" s="285" t="s">
        <v>4486</v>
      </c>
      <c r="S911" s="284"/>
      <c r="T911" s="286" t="s">
        <v>2564</v>
      </c>
      <c r="U911" s="291" t="s">
        <v>2821</v>
      </c>
      <c r="V911" s="135" t="s">
        <v>3901</v>
      </c>
      <c r="W911" s="276" t="s">
        <v>7266</v>
      </c>
    </row>
    <row r="912" spans="1:23" s="272" customFormat="1" ht="14.5" customHeight="1" x14ac:dyDescent="0.3">
      <c r="A912" s="295" t="s">
        <v>5</v>
      </c>
      <c r="B912" s="124" t="s">
        <v>319</v>
      </c>
      <c r="C912" s="277"/>
      <c r="D912" s="288"/>
      <c r="E912" s="279"/>
      <c r="F912" s="289">
        <v>44709</v>
      </c>
      <c r="G912" s="135" t="s">
        <v>6319</v>
      </c>
      <c r="H912" s="135" t="s">
        <v>92</v>
      </c>
      <c r="I912" s="281" t="s">
        <v>2454</v>
      </c>
      <c r="J912" s="281" t="s">
        <v>38</v>
      </c>
      <c r="K912" s="281" t="s">
        <v>9001</v>
      </c>
      <c r="L912" s="135" t="s">
        <v>20</v>
      </c>
      <c r="M912" s="5" t="s">
        <v>6320</v>
      </c>
      <c r="N912" s="282"/>
      <c r="O912" s="283"/>
      <c r="P912" s="283"/>
      <c r="Q912" s="284"/>
      <c r="R912" s="285" t="s">
        <v>4489</v>
      </c>
      <c r="S912" s="284"/>
      <c r="T912" s="286" t="s">
        <v>605</v>
      </c>
      <c r="U912" s="291" t="s">
        <v>2821</v>
      </c>
      <c r="V912" s="135"/>
      <c r="W912" s="276" t="s">
        <v>7267</v>
      </c>
    </row>
    <row r="913" spans="1:23" s="272" customFormat="1" ht="14.5" customHeight="1" x14ac:dyDescent="0.3">
      <c r="A913" s="295" t="s">
        <v>3627</v>
      </c>
      <c r="B913" s="124">
        <v>5107753</v>
      </c>
      <c r="C913" s="290" t="s">
        <v>6918</v>
      </c>
      <c r="D913" s="288">
        <v>44711</v>
      </c>
      <c r="E913" s="279" t="s">
        <v>594</v>
      </c>
      <c r="F913" s="289">
        <v>44709</v>
      </c>
      <c r="G913" s="135" t="s">
        <v>6322</v>
      </c>
      <c r="H913" s="135" t="s">
        <v>175</v>
      </c>
      <c r="I913" s="281" t="s">
        <v>8863</v>
      </c>
      <c r="J913" s="281" t="s">
        <v>45</v>
      </c>
      <c r="K913" s="281" t="s">
        <v>9009</v>
      </c>
      <c r="L913" s="135" t="s">
        <v>20</v>
      </c>
      <c r="M913" s="5" t="s">
        <v>6323</v>
      </c>
      <c r="N913" s="282">
        <v>44723</v>
      </c>
      <c r="O913" s="283">
        <v>44717</v>
      </c>
      <c r="P913" s="283">
        <v>44718</v>
      </c>
      <c r="Q913" s="284">
        <v>44718</v>
      </c>
      <c r="R913" s="285" t="s">
        <v>4482</v>
      </c>
      <c r="S913" s="284"/>
      <c r="T913" s="286" t="s">
        <v>623</v>
      </c>
      <c r="U913" s="291" t="s">
        <v>2821</v>
      </c>
      <c r="V913" s="135" t="s">
        <v>3901</v>
      </c>
      <c r="W913" s="276" t="s">
        <v>7268</v>
      </c>
    </row>
    <row r="914" spans="1:23" s="272" customFormat="1" ht="14.5" customHeight="1" x14ac:dyDescent="0.3">
      <c r="A914" s="295" t="s">
        <v>3627</v>
      </c>
      <c r="B914" s="124">
        <v>5092810</v>
      </c>
      <c r="C914" s="290" t="s">
        <v>6919</v>
      </c>
      <c r="D914" s="288">
        <v>44711</v>
      </c>
      <c r="E914" s="279" t="s">
        <v>594</v>
      </c>
      <c r="F914" s="289">
        <v>44709</v>
      </c>
      <c r="G914" s="135" t="s">
        <v>6324</v>
      </c>
      <c r="H914" s="135" t="s">
        <v>4712</v>
      </c>
      <c r="I914" s="281" t="s">
        <v>17</v>
      </c>
      <c r="J914" s="281" t="s">
        <v>2943</v>
      </c>
      <c r="K914" s="281" t="s">
        <v>9012</v>
      </c>
      <c r="L914" s="135" t="s">
        <v>20</v>
      </c>
      <c r="M914" s="5" t="s">
        <v>6325</v>
      </c>
      <c r="N914" s="282">
        <v>44728</v>
      </c>
      <c r="O914" s="283">
        <v>44727</v>
      </c>
      <c r="P914" s="283">
        <v>44726</v>
      </c>
      <c r="Q914" s="284">
        <v>44727</v>
      </c>
      <c r="R914" s="285" t="s">
        <v>6447</v>
      </c>
      <c r="S914" s="284"/>
      <c r="T914" s="286" t="s">
        <v>623</v>
      </c>
      <c r="U914" s="291" t="s">
        <v>2821</v>
      </c>
      <c r="V914" s="135" t="s">
        <v>3901</v>
      </c>
      <c r="W914" s="276" t="s">
        <v>7269</v>
      </c>
    </row>
    <row r="915" spans="1:23" s="272" customFormat="1" ht="14.5" customHeight="1" x14ac:dyDescent="0.3">
      <c r="A915" s="295" t="s">
        <v>3627</v>
      </c>
      <c r="B915" s="124">
        <v>5086319</v>
      </c>
      <c r="C915" s="290" t="s">
        <v>6920</v>
      </c>
      <c r="D915" s="288">
        <v>44711</v>
      </c>
      <c r="E915" s="279" t="s">
        <v>594</v>
      </c>
      <c r="F915" s="288">
        <v>44711</v>
      </c>
      <c r="G915" s="135" t="s">
        <v>6334</v>
      </c>
      <c r="H915" s="135" t="s">
        <v>137</v>
      </c>
      <c r="I915" s="281" t="s">
        <v>17</v>
      </c>
      <c r="J915" s="281" t="s">
        <v>626</v>
      </c>
      <c r="K915" s="281" t="s">
        <v>9003</v>
      </c>
      <c r="L915" s="135" t="s">
        <v>52</v>
      </c>
      <c r="M915" s="5" t="s">
        <v>6338</v>
      </c>
      <c r="N915" s="282">
        <v>44714</v>
      </c>
      <c r="O915" s="283">
        <v>44712</v>
      </c>
      <c r="P915" s="283">
        <v>44712</v>
      </c>
      <c r="Q915" s="284">
        <v>44712</v>
      </c>
      <c r="R915" s="285" t="s">
        <v>4687</v>
      </c>
      <c r="S915" s="284"/>
      <c r="T915" s="286" t="s">
        <v>2564</v>
      </c>
      <c r="U915" s="291" t="s">
        <v>2821</v>
      </c>
      <c r="V915" s="135" t="s">
        <v>3901</v>
      </c>
      <c r="W915" s="276" t="s">
        <v>7270</v>
      </c>
    </row>
    <row r="916" spans="1:23" s="272" customFormat="1" ht="14.5" customHeight="1" x14ac:dyDescent="0.3">
      <c r="A916" s="295" t="s">
        <v>5</v>
      </c>
      <c r="B916" s="124" t="s">
        <v>7918</v>
      </c>
      <c r="C916" s="277" t="s">
        <v>3905</v>
      </c>
      <c r="D916" s="288">
        <v>44762</v>
      </c>
      <c r="E916" s="279"/>
      <c r="F916" s="288">
        <v>44711</v>
      </c>
      <c r="G916" s="135" t="s">
        <v>6340</v>
      </c>
      <c r="H916" s="135" t="s">
        <v>3567</v>
      </c>
      <c r="I916" s="281" t="s">
        <v>685</v>
      </c>
      <c r="J916" s="281" t="s">
        <v>626</v>
      </c>
      <c r="K916" s="281" t="s">
        <v>9003</v>
      </c>
      <c r="L916" s="135" t="s">
        <v>20</v>
      </c>
      <c r="M916" s="5" t="s">
        <v>6339</v>
      </c>
      <c r="N916" s="282"/>
      <c r="O916" s="283"/>
      <c r="P916" s="283"/>
      <c r="Q916" s="284"/>
      <c r="R916" s="285" t="s">
        <v>6464</v>
      </c>
      <c r="S916" s="284"/>
      <c r="T916" s="286" t="s">
        <v>623</v>
      </c>
      <c r="U916" s="291" t="s">
        <v>2821</v>
      </c>
      <c r="V916" s="135"/>
      <c r="W916" s="276" t="s">
        <v>7271</v>
      </c>
    </row>
    <row r="917" spans="1:23" s="272" customFormat="1" ht="14.5" customHeight="1" x14ac:dyDescent="0.3">
      <c r="A917" s="295" t="s">
        <v>3627</v>
      </c>
      <c r="B917" s="124">
        <v>5100841</v>
      </c>
      <c r="C917" s="290" t="s">
        <v>6921</v>
      </c>
      <c r="D917" s="288">
        <v>44711</v>
      </c>
      <c r="E917" s="279" t="s">
        <v>594</v>
      </c>
      <c r="F917" s="288">
        <v>44711</v>
      </c>
      <c r="G917" s="135" t="s">
        <v>6331</v>
      </c>
      <c r="H917" s="135" t="s">
        <v>175</v>
      </c>
      <c r="I917" s="281" t="s">
        <v>8863</v>
      </c>
      <c r="J917" s="281" t="s">
        <v>626</v>
      </c>
      <c r="K917" s="281" t="s">
        <v>9003</v>
      </c>
      <c r="L917" s="135" t="s">
        <v>52</v>
      </c>
      <c r="M917" s="5" t="s">
        <v>6357</v>
      </c>
      <c r="N917" s="282">
        <v>44718</v>
      </c>
      <c r="O917" s="283">
        <v>44717</v>
      </c>
      <c r="P917" s="283">
        <v>44718</v>
      </c>
      <c r="Q917" s="284">
        <v>44718</v>
      </c>
      <c r="R917" s="285" t="s">
        <v>4687</v>
      </c>
      <c r="S917" s="284"/>
      <c r="T917" s="286" t="s">
        <v>1648</v>
      </c>
      <c r="U917" s="291" t="s">
        <v>2821</v>
      </c>
      <c r="V917" s="135" t="s">
        <v>3901</v>
      </c>
      <c r="W917" s="276" t="s">
        <v>7272</v>
      </c>
    </row>
    <row r="918" spans="1:23" s="272" customFormat="1" ht="14.5" customHeight="1" x14ac:dyDescent="0.3">
      <c r="A918" s="295" t="s">
        <v>5</v>
      </c>
      <c r="B918" s="124" t="s">
        <v>1883</v>
      </c>
      <c r="C918" s="277"/>
      <c r="D918" s="288">
        <v>44792</v>
      </c>
      <c r="E918" s="279"/>
      <c r="F918" s="288">
        <v>44711</v>
      </c>
      <c r="G918" s="135" t="s">
        <v>6333</v>
      </c>
      <c r="H918" s="135" t="s">
        <v>3567</v>
      </c>
      <c r="I918" s="281" t="s">
        <v>685</v>
      </c>
      <c r="J918" s="281" t="s">
        <v>18</v>
      </c>
      <c r="K918" s="281" t="s">
        <v>9005</v>
      </c>
      <c r="L918" s="135" t="s">
        <v>20</v>
      </c>
      <c r="M918" s="5" t="s">
        <v>6355</v>
      </c>
      <c r="N918" s="282"/>
      <c r="O918" s="283"/>
      <c r="P918" s="283"/>
      <c r="Q918" s="284"/>
      <c r="R918" s="285" t="s">
        <v>4685</v>
      </c>
      <c r="S918" s="284"/>
      <c r="T918" s="286" t="s">
        <v>623</v>
      </c>
      <c r="U918" s="291" t="s">
        <v>2821</v>
      </c>
      <c r="V918" s="135"/>
      <c r="W918" s="276" t="s">
        <v>7273</v>
      </c>
    </row>
    <row r="919" spans="1:23" s="272" customFormat="1" ht="14.5" customHeight="1" x14ac:dyDescent="0.3">
      <c r="A919" s="295" t="s">
        <v>3627</v>
      </c>
      <c r="B919" s="135">
        <v>5135575</v>
      </c>
      <c r="C919" s="290" t="s">
        <v>6955</v>
      </c>
      <c r="D919" s="288">
        <v>44718</v>
      </c>
      <c r="E919" s="279" t="s">
        <v>594</v>
      </c>
      <c r="F919" s="288">
        <v>44711</v>
      </c>
      <c r="G919" s="135" t="s">
        <v>6326</v>
      </c>
      <c r="H919" s="135" t="s">
        <v>57</v>
      </c>
      <c r="I919" s="281" t="s">
        <v>8538</v>
      </c>
      <c r="J919" s="281" t="s">
        <v>18</v>
      </c>
      <c r="K919" s="281" t="s">
        <v>9005</v>
      </c>
      <c r="L919" s="135" t="s">
        <v>11</v>
      </c>
      <c r="M919" s="5" t="s">
        <v>6347</v>
      </c>
      <c r="N919" s="282">
        <v>44731</v>
      </c>
      <c r="O919" s="283">
        <v>44729</v>
      </c>
      <c r="P919" s="283">
        <v>44723</v>
      </c>
      <c r="Q919" s="284" t="s">
        <v>1685</v>
      </c>
      <c r="R919" s="285" t="s">
        <v>6708</v>
      </c>
      <c r="S919" s="284"/>
      <c r="T919" s="286" t="s">
        <v>605</v>
      </c>
      <c r="U919" s="291" t="s">
        <v>2821</v>
      </c>
      <c r="V919" s="135" t="s">
        <v>3901</v>
      </c>
      <c r="W919" s="276" t="s">
        <v>7274</v>
      </c>
    </row>
    <row r="920" spans="1:23" s="272" customFormat="1" ht="14.5" customHeight="1" x14ac:dyDescent="0.3">
      <c r="A920" s="295" t="s">
        <v>1581</v>
      </c>
      <c r="B920" s="124" t="s">
        <v>630</v>
      </c>
      <c r="C920" s="277" t="s">
        <v>630</v>
      </c>
      <c r="D920" s="288">
        <v>44811</v>
      </c>
      <c r="E920" s="279" t="s">
        <v>630</v>
      </c>
      <c r="F920" s="288">
        <v>44711</v>
      </c>
      <c r="G920" s="135" t="s">
        <v>6327</v>
      </c>
      <c r="H920" s="135" t="s">
        <v>25</v>
      </c>
      <c r="I920" s="281" t="s">
        <v>17</v>
      </c>
      <c r="J920" s="281" t="s">
        <v>18</v>
      </c>
      <c r="K920" s="281" t="s">
        <v>9005</v>
      </c>
      <c r="L920" s="135" t="s">
        <v>87</v>
      </c>
      <c r="M920" s="5" t="s">
        <v>6359</v>
      </c>
      <c r="N920" s="282"/>
      <c r="O920" s="283"/>
      <c r="P920" s="283"/>
      <c r="Q920" s="284"/>
      <c r="R920" s="285" t="s">
        <v>6708</v>
      </c>
      <c r="S920" s="284"/>
      <c r="T920" s="286" t="s">
        <v>605</v>
      </c>
      <c r="U920" s="291" t="s">
        <v>2821</v>
      </c>
      <c r="V920" s="135"/>
      <c r="W920" s="276" t="s">
        <v>7275</v>
      </c>
    </row>
    <row r="921" spans="1:23" s="272" customFormat="1" ht="14.5" customHeight="1" x14ac:dyDescent="0.3">
      <c r="A921" s="295" t="s">
        <v>3627</v>
      </c>
      <c r="B921" s="135">
        <v>5116828</v>
      </c>
      <c r="C921" s="290" t="s">
        <v>7025</v>
      </c>
      <c r="D921" s="288">
        <v>44726</v>
      </c>
      <c r="E921" s="279" t="s">
        <v>594</v>
      </c>
      <c r="F921" s="288">
        <v>44711</v>
      </c>
      <c r="G921" s="135" t="s">
        <v>7676</v>
      </c>
      <c r="H921" s="135" t="s">
        <v>175</v>
      </c>
      <c r="I921" s="281" t="s">
        <v>8863</v>
      </c>
      <c r="J921" s="281" t="s">
        <v>18</v>
      </c>
      <c r="K921" s="281" t="s">
        <v>9005</v>
      </c>
      <c r="L921" s="135" t="s">
        <v>20</v>
      </c>
      <c r="M921" s="5" t="s">
        <v>6358</v>
      </c>
      <c r="N921" s="282">
        <v>44731</v>
      </c>
      <c r="O921" s="283">
        <v>44726</v>
      </c>
      <c r="P921" s="283">
        <v>44726</v>
      </c>
      <c r="Q921" s="284">
        <v>44727</v>
      </c>
      <c r="R921" s="285" t="s">
        <v>4686</v>
      </c>
      <c r="S921" s="284"/>
      <c r="T921" s="286" t="s">
        <v>609</v>
      </c>
      <c r="U921" s="291" t="s">
        <v>2821</v>
      </c>
      <c r="V921" s="135" t="s">
        <v>3901</v>
      </c>
      <c r="W921" s="276" t="s">
        <v>7677</v>
      </c>
    </row>
    <row r="922" spans="1:23" s="272" customFormat="1" ht="14.5" customHeight="1" x14ac:dyDescent="0.3">
      <c r="A922" s="295" t="s">
        <v>3627</v>
      </c>
      <c r="B922" s="328">
        <v>5223314</v>
      </c>
      <c r="C922" s="277" t="s">
        <v>8184</v>
      </c>
      <c r="D922" s="288">
        <v>44770</v>
      </c>
      <c r="E922" s="279" t="s">
        <v>594</v>
      </c>
      <c r="F922" s="288">
        <v>44711</v>
      </c>
      <c r="G922" s="135" t="s">
        <v>6328</v>
      </c>
      <c r="H922" s="135" t="s">
        <v>6043</v>
      </c>
      <c r="I922" s="281" t="s">
        <v>4644</v>
      </c>
      <c r="J922" s="281" t="s">
        <v>18</v>
      </c>
      <c r="K922" s="281" t="s">
        <v>9005</v>
      </c>
      <c r="L922" s="135" t="s">
        <v>87</v>
      </c>
      <c r="M922" s="5" t="s">
        <v>6346</v>
      </c>
      <c r="N922" s="282">
        <v>44802</v>
      </c>
      <c r="O922" s="283">
        <v>44797</v>
      </c>
      <c r="P922" s="283">
        <v>44795</v>
      </c>
      <c r="Q922" s="284" t="s">
        <v>1685</v>
      </c>
      <c r="R922" s="285" t="s">
        <v>4685</v>
      </c>
      <c r="S922" s="284"/>
      <c r="T922" s="286" t="s">
        <v>623</v>
      </c>
      <c r="U922" s="291" t="s">
        <v>2821</v>
      </c>
      <c r="V922" s="291" t="s">
        <v>3366</v>
      </c>
      <c r="W922" s="276" t="s">
        <v>7276</v>
      </c>
    </row>
    <row r="923" spans="1:23" s="272" customFormat="1" ht="14.5" customHeight="1" x14ac:dyDescent="0.3">
      <c r="A923" s="295" t="s">
        <v>1581</v>
      </c>
      <c r="B923" s="276" t="s">
        <v>630</v>
      </c>
      <c r="C923" s="277" t="s">
        <v>630</v>
      </c>
      <c r="D923" s="288">
        <v>44789</v>
      </c>
      <c r="E923" s="279" t="s">
        <v>630</v>
      </c>
      <c r="F923" s="288">
        <v>44711</v>
      </c>
      <c r="G923" s="135" t="s">
        <v>6329</v>
      </c>
      <c r="H923" s="135" t="s">
        <v>4150</v>
      </c>
      <c r="I923" s="281" t="s">
        <v>17</v>
      </c>
      <c r="J923" s="281" t="s">
        <v>626</v>
      </c>
      <c r="K923" s="281" t="s">
        <v>9003</v>
      </c>
      <c r="L923" s="194" t="s">
        <v>20</v>
      </c>
      <c r="M923" s="5" t="s">
        <v>6348</v>
      </c>
      <c r="N923" s="282" t="s">
        <v>1253</v>
      </c>
      <c r="O923" s="283" t="s">
        <v>1253</v>
      </c>
      <c r="P923" s="283" t="s">
        <v>1253</v>
      </c>
      <c r="Q923" s="284" t="s">
        <v>1253</v>
      </c>
      <c r="R923" s="285" t="s">
        <v>6464</v>
      </c>
      <c r="S923" s="280" t="s">
        <v>1253</v>
      </c>
      <c r="T923" s="286" t="s">
        <v>623</v>
      </c>
      <c r="U923" s="291" t="s">
        <v>2821</v>
      </c>
      <c r="V923" s="135"/>
      <c r="W923" s="319" t="s">
        <v>8546</v>
      </c>
    </row>
    <row r="924" spans="1:23" s="272" customFormat="1" ht="14.5" customHeight="1" x14ac:dyDescent="0.3">
      <c r="A924" s="295" t="s">
        <v>3627</v>
      </c>
      <c r="B924" s="135">
        <v>5162859</v>
      </c>
      <c r="C924" s="277" t="s">
        <v>7397</v>
      </c>
      <c r="D924" s="288">
        <v>44734</v>
      </c>
      <c r="E924" s="279" t="s">
        <v>594</v>
      </c>
      <c r="F924" s="288">
        <v>44711</v>
      </c>
      <c r="G924" s="135" t="s">
        <v>6330</v>
      </c>
      <c r="H924" s="135" t="s">
        <v>175</v>
      </c>
      <c r="I924" s="281" t="s">
        <v>8863</v>
      </c>
      <c r="J924" s="281" t="s">
        <v>626</v>
      </c>
      <c r="K924" s="281" t="s">
        <v>9003</v>
      </c>
      <c r="L924" s="135" t="s">
        <v>52</v>
      </c>
      <c r="M924" s="5" t="s">
        <v>6356</v>
      </c>
      <c r="N924" s="282">
        <v>44745</v>
      </c>
      <c r="O924" s="283">
        <v>44741</v>
      </c>
      <c r="P924" s="283">
        <v>44737</v>
      </c>
      <c r="Q924" s="284">
        <v>44742</v>
      </c>
      <c r="R924" s="285" t="s">
        <v>4687</v>
      </c>
      <c r="S924" s="284"/>
      <c r="T924" s="286" t="s">
        <v>623</v>
      </c>
      <c r="U924" s="291" t="s">
        <v>2821</v>
      </c>
      <c r="V924" s="135" t="s">
        <v>5599</v>
      </c>
      <c r="W924" s="276" t="s">
        <v>7277</v>
      </c>
    </row>
    <row r="925" spans="1:23" s="272" customFormat="1" ht="14.5" customHeight="1" x14ac:dyDescent="0.3">
      <c r="A925" s="295" t="s">
        <v>3627</v>
      </c>
      <c r="B925" s="83">
        <v>5241248</v>
      </c>
      <c r="C925" s="277" t="s">
        <v>8596</v>
      </c>
      <c r="D925" s="288">
        <v>44786</v>
      </c>
      <c r="E925" s="279" t="s">
        <v>594</v>
      </c>
      <c r="F925" s="288">
        <v>44711</v>
      </c>
      <c r="G925" s="194" t="s">
        <v>8636</v>
      </c>
      <c r="H925" s="135" t="s">
        <v>6043</v>
      </c>
      <c r="I925" s="281" t="s">
        <v>4644</v>
      </c>
      <c r="J925" s="281" t="s">
        <v>18</v>
      </c>
      <c r="K925" s="281" t="s">
        <v>9005</v>
      </c>
      <c r="L925" s="194" t="s">
        <v>20</v>
      </c>
      <c r="M925" s="5" t="s">
        <v>6343</v>
      </c>
      <c r="N925" s="282">
        <v>44796</v>
      </c>
      <c r="O925" s="283">
        <v>44793</v>
      </c>
      <c r="P925" s="283">
        <v>44786</v>
      </c>
      <c r="Q925" s="284">
        <v>44793</v>
      </c>
      <c r="R925" s="285" t="s">
        <v>4686</v>
      </c>
      <c r="S925" s="284"/>
      <c r="T925" s="286" t="s">
        <v>605</v>
      </c>
      <c r="U925" s="291" t="s">
        <v>2821</v>
      </c>
      <c r="V925" s="291" t="s">
        <v>3366</v>
      </c>
      <c r="W925" s="276" t="s">
        <v>7265</v>
      </c>
    </row>
    <row r="926" spans="1:23" s="272" customFormat="1" ht="14.5" customHeight="1" x14ac:dyDescent="0.3">
      <c r="A926" s="295" t="s">
        <v>3627</v>
      </c>
      <c r="B926" s="317">
        <v>5194726</v>
      </c>
      <c r="C926" s="277" t="s">
        <v>8093</v>
      </c>
      <c r="D926" s="288">
        <v>44769</v>
      </c>
      <c r="E926" s="279" t="s">
        <v>594</v>
      </c>
      <c r="F926" s="288">
        <v>44711</v>
      </c>
      <c r="G926" s="135" t="s">
        <v>6332</v>
      </c>
      <c r="H926" s="135" t="s">
        <v>6337</v>
      </c>
      <c r="I926" s="281" t="s">
        <v>4644</v>
      </c>
      <c r="J926" s="281" t="s">
        <v>626</v>
      </c>
      <c r="K926" s="281" t="s">
        <v>9003</v>
      </c>
      <c r="L926" s="135" t="s">
        <v>20</v>
      </c>
      <c r="M926" s="5" t="s">
        <v>6354</v>
      </c>
      <c r="N926" s="282">
        <v>44803</v>
      </c>
      <c r="O926" s="283">
        <v>44790</v>
      </c>
      <c r="P926" s="283">
        <v>44769</v>
      </c>
      <c r="Q926" s="284">
        <v>44772</v>
      </c>
      <c r="R926" s="285" t="s">
        <v>6464</v>
      </c>
      <c r="S926" s="284"/>
      <c r="T926" s="286" t="s">
        <v>623</v>
      </c>
      <c r="U926" s="291" t="s">
        <v>2821</v>
      </c>
      <c r="V926" s="291" t="s">
        <v>3366</v>
      </c>
      <c r="W926" s="276" t="s">
        <v>7278</v>
      </c>
    </row>
    <row r="927" spans="1:23" s="272" customFormat="1" ht="14.5" customHeight="1" x14ac:dyDescent="0.3">
      <c r="A927" s="295" t="s">
        <v>5</v>
      </c>
      <c r="B927" s="124" t="s">
        <v>7918</v>
      </c>
      <c r="C927" s="277" t="s">
        <v>6071</v>
      </c>
      <c r="D927" s="288"/>
      <c r="E927" s="279"/>
      <c r="F927" s="288">
        <v>44711</v>
      </c>
      <c r="G927" s="135" t="s">
        <v>6335</v>
      </c>
      <c r="H927" s="135" t="s">
        <v>92</v>
      </c>
      <c r="I927" s="281" t="s">
        <v>2454</v>
      </c>
      <c r="J927" s="281" t="s">
        <v>18</v>
      </c>
      <c r="K927" s="281" t="s">
        <v>9005</v>
      </c>
      <c r="L927" s="135" t="s">
        <v>20</v>
      </c>
      <c r="M927" s="5" t="s">
        <v>6353</v>
      </c>
      <c r="N927" s="282"/>
      <c r="O927" s="283"/>
      <c r="P927" s="283"/>
      <c r="Q927" s="284"/>
      <c r="R927" s="285" t="s">
        <v>4686</v>
      </c>
      <c r="S927" s="284"/>
      <c r="T927" s="286" t="s">
        <v>605</v>
      </c>
      <c r="U927" s="291" t="s">
        <v>2821</v>
      </c>
      <c r="V927" s="135"/>
      <c r="W927" s="276" t="s">
        <v>7279</v>
      </c>
    </row>
    <row r="928" spans="1:23" s="272" customFormat="1" ht="14.5" customHeight="1" x14ac:dyDescent="0.3">
      <c r="A928" s="295" t="s">
        <v>5</v>
      </c>
      <c r="B928" s="124" t="s">
        <v>4555</v>
      </c>
      <c r="C928" s="277" t="s">
        <v>4555</v>
      </c>
      <c r="D928" s="288">
        <v>44744</v>
      </c>
      <c r="E928" s="279"/>
      <c r="F928" s="288">
        <v>44711</v>
      </c>
      <c r="G928" s="135" t="s">
        <v>6336</v>
      </c>
      <c r="H928" s="135" t="s">
        <v>102</v>
      </c>
      <c r="I928" s="281" t="s">
        <v>685</v>
      </c>
      <c r="J928" s="281" t="s">
        <v>18</v>
      </c>
      <c r="K928" s="281" t="s">
        <v>9005</v>
      </c>
      <c r="L928" s="135" t="s">
        <v>20</v>
      </c>
      <c r="M928" s="5" t="s">
        <v>6362</v>
      </c>
      <c r="N928" s="282"/>
      <c r="O928" s="283"/>
      <c r="P928" s="283"/>
      <c r="Q928" s="284"/>
      <c r="R928" s="285" t="s">
        <v>4685</v>
      </c>
      <c r="S928" s="284"/>
      <c r="T928" s="286" t="s">
        <v>623</v>
      </c>
      <c r="U928" s="291" t="s">
        <v>2821</v>
      </c>
      <c r="V928" s="135"/>
      <c r="W928" s="276" t="s">
        <v>7280</v>
      </c>
    </row>
    <row r="929" spans="1:23" s="272" customFormat="1" ht="14.5" customHeight="1" x14ac:dyDescent="0.3">
      <c r="A929" s="295" t="s">
        <v>3627</v>
      </c>
      <c r="B929" s="124">
        <v>5107751</v>
      </c>
      <c r="C929" s="290" t="s">
        <v>6923</v>
      </c>
      <c r="D929" s="288">
        <v>44713</v>
      </c>
      <c r="E929" s="279" t="s">
        <v>594</v>
      </c>
      <c r="F929" s="289">
        <v>44713</v>
      </c>
      <c r="G929" s="135" t="s">
        <v>6360</v>
      </c>
      <c r="H929" s="135" t="s">
        <v>686</v>
      </c>
      <c r="I929" s="281" t="s">
        <v>8862</v>
      </c>
      <c r="J929" s="281" t="s">
        <v>45</v>
      </c>
      <c r="K929" s="281" t="s">
        <v>9009</v>
      </c>
      <c r="L929" s="135" t="s">
        <v>20</v>
      </c>
      <c r="M929" s="5" t="s">
        <v>6361</v>
      </c>
      <c r="N929" s="282">
        <v>44716</v>
      </c>
      <c r="O929" s="283">
        <v>44713</v>
      </c>
      <c r="P929" s="283">
        <v>44715</v>
      </c>
      <c r="Q929" s="284">
        <v>44714</v>
      </c>
      <c r="R929" s="285" t="s">
        <v>4482</v>
      </c>
      <c r="S929" s="284"/>
      <c r="T929" s="286" t="s">
        <v>605</v>
      </c>
      <c r="U929" s="291" t="s">
        <v>3901</v>
      </c>
      <c r="V929" s="135" t="s">
        <v>3901</v>
      </c>
      <c r="W929" s="276" t="s">
        <v>7281</v>
      </c>
    </row>
    <row r="930" spans="1:23" s="272" customFormat="1" ht="14.5" customHeight="1" x14ac:dyDescent="0.3">
      <c r="A930" s="295" t="s">
        <v>5</v>
      </c>
      <c r="B930" s="124" t="s">
        <v>319</v>
      </c>
      <c r="C930" s="277"/>
      <c r="D930" s="288"/>
      <c r="E930" s="279"/>
      <c r="F930" s="289">
        <v>44713</v>
      </c>
      <c r="G930" s="135" t="s">
        <v>6341</v>
      </c>
      <c r="H930" s="135" t="s">
        <v>6043</v>
      </c>
      <c r="I930" s="281" t="s">
        <v>4644</v>
      </c>
      <c r="J930" s="281" t="s">
        <v>626</v>
      </c>
      <c r="K930" s="281" t="s">
        <v>9003</v>
      </c>
      <c r="L930" s="135" t="s">
        <v>20</v>
      </c>
      <c r="M930" s="5" t="s">
        <v>6342</v>
      </c>
      <c r="N930" s="282"/>
      <c r="O930" s="283"/>
      <c r="P930" s="283"/>
      <c r="Q930" s="284"/>
      <c r="R930" s="285" t="s">
        <v>6464</v>
      </c>
      <c r="S930" s="284"/>
      <c r="T930" s="286" t="s">
        <v>623</v>
      </c>
      <c r="U930" s="291" t="s">
        <v>3901</v>
      </c>
      <c r="V930" s="135"/>
      <c r="W930" s="276" t="s">
        <v>7282</v>
      </c>
    </row>
    <row r="931" spans="1:23" s="272" customFormat="1" ht="14.5" customHeight="1" x14ac:dyDescent="0.3">
      <c r="A931" s="295" t="s">
        <v>5</v>
      </c>
      <c r="B931" s="328">
        <v>5266294</v>
      </c>
      <c r="C931" s="277" t="s">
        <v>8686</v>
      </c>
      <c r="D931" s="288">
        <v>44793</v>
      </c>
      <c r="E931" s="279" t="s">
        <v>8467</v>
      </c>
      <c r="F931" s="289">
        <v>44713</v>
      </c>
      <c r="G931" s="135" t="s">
        <v>6344</v>
      </c>
      <c r="H931" s="135" t="s">
        <v>6043</v>
      </c>
      <c r="I931" s="281" t="s">
        <v>4644</v>
      </c>
      <c r="J931" s="281" t="s">
        <v>45</v>
      </c>
      <c r="K931" s="281" t="s">
        <v>9009</v>
      </c>
      <c r="L931" s="194" t="s">
        <v>11</v>
      </c>
      <c r="M931" s="5" t="s">
        <v>6345</v>
      </c>
      <c r="N931" s="282">
        <v>0</v>
      </c>
      <c r="O931" s="283"/>
      <c r="P931" s="283">
        <v>44793</v>
      </c>
      <c r="Q931" s="284">
        <v>44807</v>
      </c>
      <c r="R931" s="285" t="s">
        <v>4482</v>
      </c>
      <c r="S931" s="284"/>
      <c r="T931" s="286" t="s">
        <v>623</v>
      </c>
      <c r="U931" s="291" t="s">
        <v>3901</v>
      </c>
      <c r="V931" s="135"/>
      <c r="W931" s="276" t="s">
        <v>7283</v>
      </c>
    </row>
    <row r="932" spans="1:23" s="272" customFormat="1" ht="14.5" customHeight="1" x14ac:dyDescent="0.3">
      <c r="A932" s="295" t="s">
        <v>3627</v>
      </c>
      <c r="B932" s="124">
        <v>5122481</v>
      </c>
      <c r="C932" s="290" t="s">
        <v>6924</v>
      </c>
      <c r="D932" s="288">
        <v>44715</v>
      </c>
      <c r="E932" s="279" t="s">
        <v>594</v>
      </c>
      <c r="F932" s="289">
        <v>44713</v>
      </c>
      <c r="G932" s="135" t="s">
        <v>6349</v>
      </c>
      <c r="H932" s="135" t="s">
        <v>4738</v>
      </c>
      <c r="I932" s="281" t="s">
        <v>2454</v>
      </c>
      <c r="J932" s="281" t="s">
        <v>2943</v>
      </c>
      <c r="K932" s="281" t="s">
        <v>9012</v>
      </c>
      <c r="L932" s="135" t="s">
        <v>20</v>
      </c>
      <c r="M932" s="5" t="s">
        <v>6350</v>
      </c>
      <c r="N932" s="282">
        <v>44721</v>
      </c>
      <c r="O932" s="283">
        <v>44720</v>
      </c>
      <c r="P932" s="283">
        <v>44720</v>
      </c>
      <c r="Q932" s="284">
        <v>44721</v>
      </c>
      <c r="R932" s="285" t="s">
        <v>6447</v>
      </c>
      <c r="S932" s="284"/>
      <c r="T932" s="286" t="s">
        <v>2564</v>
      </c>
      <c r="U932" s="291" t="s">
        <v>3901</v>
      </c>
      <c r="V932" s="135" t="s">
        <v>3901</v>
      </c>
      <c r="W932" s="276" t="s">
        <v>7284</v>
      </c>
    </row>
    <row r="933" spans="1:23" s="272" customFormat="1" ht="14.5" customHeight="1" x14ac:dyDescent="0.3">
      <c r="A933" s="295" t="s">
        <v>3627</v>
      </c>
      <c r="B933" s="328">
        <v>5213848</v>
      </c>
      <c r="C933" s="277" t="s">
        <v>8150</v>
      </c>
      <c r="D933" s="288">
        <v>44763</v>
      </c>
      <c r="E933" s="279" t="s">
        <v>594</v>
      </c>
      <c r="F933" s="289">
        <v>44713</v>
      </c>
      <c r="G933" s="135" t="s">
        <v>6351</v>
      </c>
      <c r="H933" s="135" t="s">
        <v>4738</v>
      </c>
      <c r="I933" s="281" t="s">
        <v>2454</v>
      </c>
      <c r="J933" s="281" t="s">
        <v>38</v>
      </c>
      <c r="K933" s="281" t="s">
        <v>9001</v>
      </c>
      <c r="L933" s="194" t="s">
        <v>40</v>
      </c>
      <c r="M933" s="5" t="s">
        <v>6352</v>
      </c>
      <c r="N933" s="282">
        <v>44774</v>
      </c>
      <c r="O933" s="283">
        <v>44769</v>
      </c>
      <c r="P933" s="283">
        <v>44767</v>
      </c>
      <c r="Q933" s="284">
        <v>44769</v>
      </c>
      <c r="R933" s="285" t="s">
        <v>4489</v>
      </c>
      <c r="S933" s="284"/>
      <c r="T933" s="286" t="s">
        <v>623</v>
      </c>
      <c r="U933" s="291" t="s">
        <v>3901</v>
      </c>
      <c r="V933" s="291" t="s">
        <v>3366</v>
      </c>
      <c r="W933" s="276" t="s">
        <v>3909</v>
      </c>
    </row>
    <row r="934" spans="1:23" s="272" customFormat="1" ht="14.5" customHeight="1" x14ac:dyDescent="0.3">
      <c r="A934" s="295" t="s">
        <v>3627</v>
      </c>
      <c r="B934" s="124">
        <v>5135577</v>
      </c>
      <c r="C934" s="290" t="s">
        <v>6933</v>
      </c>
      <c r="D934" s="288">
        <v>44720</v>
      </c>
      <c r="E934" s="279" t="s">
        <v>594</v>
      </c>
      <c r="F934" s="289">
        <v>44713</v>
      </c>
      <c r="G934" s="135" t="s">
        <v>6363</v>
      </c>
      <c r="H934" s="292" t="s">
        <v>37</v>
      </c>
      <c r="I934" s="281" t="s">
        <v>685</v>
      </c>
      <c r="J934" s="281" t="s">
        <v>626</v>
      </c>
      <c r="K934" s="281" t="s">
        <v>9003</v>
      </c>
      <c r="L934" s="135" t="s">
        <v>20</v>
      </c>
      <c r="M934" s="5" t="s">
        <v>6364</v>
      </c>
      <c r="N934" s="282">
        <v>44732</v>
      </c>
      <c r="O934" s="283">
        <v>44725</v>
      </c>
      <c r="P934" s="283">
        <v>44720</v>
      </c>
      <c r="Q934" s="284">
        <v>44725</v>
      </c>
      <c r="R934" s="285" t="s">
        <v>6464</v>
      </c>
      <c r="S934" s="284"/>
      <c r="T934" s="286" t="s">
        <v>1648</v>
      </c>
      <c r="U934" s="291" t="s">
        <v>3901</v>
      </c>
      <c r="V934" s="135" t="s">
        <v>3901</v>
      </c>
      <c r="W934" s="276" t="s">
        <v>5284</v>
      </c>
    </row>
    <row r="935" spans="1:23" s="272" customFormat="1" ht="14.5" customHeight="1" x14ac:dyDescent="0.3">
      <c r="A935" s="295" t="s">
        <v>1581</v>
      </c>
      <c r="B935" s="276" t="s">
        <v>630</v>
      </c>
      <c r="C935" s="277" t="s">
        <v>630</v>
      </c>
      <c r="D935" s="288">
        <v>44749</v>
      </c>
      <c r="E935" s="279" t="s">
        <v>630</v>
      </c>
      <c r="F935" s="289">
        <v>44713</v>
      </c>
      <c r="G935" s="135" t="s">
        <v>6365</v>
      </c>
      <c r="H935" s="135" t="s">
        <v>37</v>
      </c>
      <c r="I935" s="281" t="s">
        <v>685</v>
      </c>
      <c r="J935" s="281" t="s">
        <v>18</v>
      </c>
      <c r="K935" s="281" t="s">
        <v>9005</v>
      </c>
      <c r="L935" s="135" t="s">
        <v>20</v>
      </c>
      <c r="M935" s="5" t="s">
        <v>6366</v>
      </c>
      <c r="N935" s="282" t="s">
        <v>1253</v>
      </c>
      <c r="O935" s="283" t="s">
        <v>1253</v>
      </c>
      <c r="P935" s="283" t="s">
        <v>1253</v>
      </c>
      <c r="Q935" s="284" t="s">
        <v>1253</v>
      </c>
      <c r="R935" s="285" t="s">
        <v>4685</v>
      </c>
      <c r="S935" s="280" t="s">
        <v>1253</v>
      </c>
      <c r="T935" s="286" t="s">
        <v>623</v>
      </c>
      <c r="U935" s="291" t="s">
        <v>3901</v>
      </c>
      <c r="V935" s="135"/>
      <c r="W935" s="276" t="s">
        <v>630</v>
      </c>
    </row>
    <row r="936" spans="1:23" s="272" customFormat="1" ht="14.5" customHeight="1" x14ac:dyDescent="0.3">
      <c r="A936" s="295" t="s">
        <v>5</v>
      </c>
      <c r="B936" s="124" t="s">
        <v>319</v>
      </c>
      <c r="C936" s="277"/>
      <c r="D936" s="288"/>
      <c r="E936" s="279"/>
      <c r="F936" s="289">
        <v>44713</v>
      </c>
      <c r="G936" s="135" t="s">
        <v>6367</v>
      </c>
      <c r="H936" s="135" t="s">
        <v>92</v>
      </c>
      <c r="I936" s="281" t="s">
        <v>2454</v>
      </c>
      <c r="J936" s="281" t="s">
        <v>632</v>
      </c>
      <c r="K936" s="281" t="s">
        <v>9006</v>
      </c>
      <c r="L936" s="135" t="s">
        <v>11</v>
      </c>
      <c r="M936" s="5" t="s">
        <v>6368</v>
      </c>
      <c r="N936" s="282"/>
      <c r="O936" s="283"/>
      <c r="P936" s="283"/>
      <c r="Q936" s="284"/>
      <c r="R936" s="285" t="s">
        <v>4487</v>
      </c>
      <c r="S936" s="284"/>
      <c r="T936" s="286" t="s">
        <v>609</v>
      </c>
      <c r="U936" s="291" t="s">
        <v>3901</v>
      </c>
      <c r="V936" s="135"/>
      <c r="W936" s="276" t="s">
        <v>7285</v>
      </c>
    </row>
    <row r="937" spans="1:23" s="272" customFormat="1" ht="14.5" customHeight="1" x14ac:dyDescent="0.3">
      <c r="A937" s="295" t="s">
        <v>3627</v>
      </c>
      <c r="B937" s="124">
        <v>5114850</v>
      </c>
      <c r="C937" s="290" t="s">
        <v>6925</v>
      </c>
      <c r="D937" s="288">
        <v>44714</v>
      </c>
      <c r="E937" s="279" t="s">
        <v>594</v>
      </c>
      <c r="F937" s="289">
        <v>44714</v>
      </c>
      <c r="G937" s="135" t="s">
        <v>6369</v>
      </c>
      <c r="H937" s="135" t="s">
        <v>3708</v>
      </c>
      <c r="I937" s="281" t="s">
        <v>2454</v>
      </c>
      <c r="J937" s="281" t="s">
        <v>38</v>
      </c>
      <c r="K937" s="281" t="s">
        <v>9001</v>
      </c>
      <c r="L937" s="135" t="s">
        <v>40</v>
      </c>
      <c r="M937" s="5" t="s">
        <v>6370</v>
      </c>
      <c r="N937" s="282">
        <v>44731</v>
      </c>
      <c r="O937" s="283">
        <v>44728</v>
      </c>
      <c r="P937" s="283">
        <v>44728</v>
      </c>
      <c r="Q937" s="284">
        <v>44730</v>
      </c>
      <c r="R937" s="285" t="s">
        <v>4489</v>
      </c>
      <c r="S937" s="284"/>
      <c r="T937" s="286" t="s">
        <v>605</v>
      </c>
      <c r="U937" s="291" t="s">
        <v>3901</v>
      </c>
      <c r="V937" s="135" t="s">
        <v>3901</v>
      </c>
      <c r="W937" s="276" t="s">
        <v>7286</v>
      </c>
    </row>
    <row r="938" spans="1:23" s="272" customFormat="1" ht="14.5" customHeight="1" x14ac:dyDescent="0.3">
      <c r="A938" s="295" t="s">
        <v>3627</v>
      </c>
      <c r="B938" s="135">
        <v>5113286</v>
      </c>
      <c r="C938" s="290" t="s">
        <v>6926</v>
      </c>
      <c r="D938" s="289">
        <v>44714</v>
      </c>
      <c r="E938" s="279" t="s">
        <v>594</v>
      </c>
      <c r="F938" s="289">
        <v>44714</v>
      </c>
      <c r="G938" s="135" t="s">
        <v>6371</v>
      </c>
      <c r="H938" s="135" t="s">
        <v>4712</v>
      </c>
      <c r="I938" s="281" t="s">
        <v>17</v>
      </c>
      <c r="J938" s="281" t="s">
        <v>45</v>
      </c>
      <c r="K938" s="281" t="s">
        <v>9009</v>
      </c>
      <c r="L938" s="135" t="s">
        <v>438</v>
      </c>
      <c r="M938" s="5" t="s">
        <v>6372</v>
      </c>
      <c r="N938" s="282">
        <v>44720</v>
      </c>
      <c r="O938" s="283">
        <v>44719</v>
      </c>
      <c r="P938" s="283">
        <v>44719</v>
      </c>
      <c r="Q938" s="284">
        <v>44719</v>
      </c>
      <c r="R938" s="285" t="s">
        <v>4482</v>
      </c>
      <c r="S938" s="284"/>
      <c r="T938" s="286" t="s">
        <v>605</v>
      </c>
      <c r="U938" s="291" t="s">
        <v>3901</v>
      </c>
      <c r="V938" s="135" t="s">
        <v>3901</v>
      </c>
      <c r="W938" s="276" t="s">
        <v>7287</v>
      </c>
    </row>
    <row r="939" spans="1:23" s="272" customFormat="1" ht="14.5" customHeight="1" x14ac:dyDescent="0.3">
      <c r="A939" s="295" t="s">
        <v>3627</v>
      </c>
      <c r="B939" s="328">
        <v>5218644</v>
      </c>
      <c r="C939" s="277" t="s">
        <v>8404</v>
      </c>
      <c r="D939" s="288">
        <v>44769</v>
      </c>
      <c r="E939" s="279" t="s">
        <v>594</v>
      </c>
      <c r="F939" s="289">
        <v>44714</v>
      </c>
      <c r="G939" s="135" t="s">
        <v>6373</v>
      </c>
      <c r="H939" s="135" t="s">
        <v>3567</v>
      </c>
      <c r="I939" s="281" t="s">
        <v>685</v>
      </c>
      <c r="J939" s="281" t="s">
        <v>18</v>
      </c>
      <c r="K939" s="281" t="s">
        <v>9005</v>
      </c>
      <c r="L939" s="135" t="s">
        <v>11</v>
      </c>
      <c r="M939" s="5" t="s">
        <v>6374</v>
      </c>
      <c r="N939" s="282">
        <v>44788</v>
      </c>
      <c r="O939" s="283">
        <v>44784</v>
      </c>
      <c r="P939" s="283">
        <v>44778</v>
      </c>
      <c r="Q939" s="284">
        <v>44785</v>
      </c>
      <c r="R939" s="285" t="s">
        <v>4685</v>
      </c>
      <c r="S939" s="284"/>
      <c r="T939" s="286" t="s">
        <v>623</v>
      </c>
      <c r="U939" s="291" t="s">
        <v>3901</v>
      </c>
      <c r="V939" s="291" t="s">
        <v>3366</v>
      </c>
      <c r="W939" s="276" t="s">
        <v>7288</v>
      </c>
    </row>
    <row r="940" spans="1:23" s="272" customFormat="1" ht="14.5" customHeight="1" x14ac:dyDescent="0.3">
      <c r="A940" s="295" t="s">
        <v>3627</v>
      </c>
      <c r="B940" s="83">
        <v>5214820</v>
      </c>
      <c r="C940" s="277" t="s">
        <v>8405</v>
      </c>
      <c r="D940" s="288">
        <v>44778</v>
      </c>
      <c r="E940" s="279" t="s">
        <v>594</v>
      </c>
      <c r="F940" s="289">
        <v>44714</v>
      </c>
      <c r="G940" s="135" t="s">
        <v>6375</v>
      </c>
      <c r="H940" s="135" t="s">
        <v>725</v>
      </c>
      <c r="I940" s="281" t="s">
        <v>2454</v>
      </c>
      <c r="J940" s="281" t="s">
        <v>645</v>
      </c>
      <c r="K940" s="281" t="s">
        <v>9002</v>
      </c>
      <c r="L940" s="135" t="s">
        <v>27</v>
      </c>
      <c r="M940" s="5" t="s">
        <v>6376</v>
      </c>
      <c r="N940" s="282">
        <v>44805</v>
      </c>
      <c r="O940" s="283">
        <v>44800</v>
      </c>
      <c r="P940" s="283">
        <v>44799</v>
      </c>
      <c r="Q940" s="284">
        <v>44802</v>
      </c>
      <c r="R940" s="285" t="s">
        <v>4490</v>
      </c>
      <c r="S940" s="284"/>
      <c r="T940" s="286" t="s">
        <v>623</v>
      </c>
      <c r="U940" s="291" t="s">
        <v>3901</v>
      </c>
      <c r="V940" s="135"/>
      <c r="W940" s="276" t="s">
        <v>7289</v>
      </c>
    </row>
    <row r="941" spans="1:23" s="272" customFormat="1" ht="14.5" customHeight="1" x14ac:dyDescent="0.3">
      <c r="A941" s="295" t="s">
        <v>1581</v>
      </c>
      <c r="B941" s="276" t="s">
        <v>630</v>
      </c>
      <c r="C941" s="277" t="s">
        <v>630</v>
      </c>
      <c r="D941" s="288">
        <v>44760</v>
      </c>
      <c r="E941" s="279" t="s">
        <v>630</v>
      </c>
      <c r="F941" s="289">
        <v>44715</v>
      </c>
      <c r="G941" s="135" t="s">
        <v>6377</v>
      </c>
      <c r="H941" s="135" t="s">
        <v>4126</v>
      </c>
      <c r="I941" s="281" t="s">
        <v>8538</v>
      </c>
      <c r="J941" s="281" t="s">
        <v>45</v>
      </c>
      <c r="K941" s="281" t="s">
        <v>9009</v>
      </c>
      <c r="L941" s="135" t="s">
        <v>11</v>
      </c>
      <c r="M941" s="5" t="s">
        <v>6378</v>
      </c>
      <c r="N941" s="282" t="s">
        <v>1253</v>
      </c>
      <c r="O941" s="283" t="s">
        <v>1253</v>
      </c>
      <c r="P941" s="283" t="s">
        <v>1253</v>
      </c>
      <c r="Q941" s="284" t="s">
        <v>1253</v>
      </c>
      <c r="R941" s="285" t="s">
        <v>4482</v>
      </c>
      <c r="S941" s="280" t="s">
        <v>1253</v>
      </c>
      <c r="T941" s="286" t="s">
        <v>623</v>
      </c>
      <c r="U941" s="291" t="s">
        <v>3901</v>
      </c>
      <c r="V941" s="135"/>
      <c r="W941" s="276" t="s">
        <v>630</v>
      </c>
    </row>
    <row r="942" spans="1:23" s="272" customFormat="1" ht="14.5" customHeight="1" x14ac:dyDescent="0.3">
      <c r="A942" s="295" t="s">
        <v>1581</v>
      </c>
      <c r="B942" s="276" t="s">
        <v>630</v>
      </c>
      <c r="C942" s="277" t="s">
        <v>630</v>
      </c>
      <c r="D942" s="288">
        <v>44754</v>
      </c>
      <c r="E942" s="279" t="s">
        <v>630</v>
      </c>
      <c r="F942" s="289">
        <v>44715</v>
      </c>
      <c r="G942" s="135" t="s">
        <v>6379</v>
      </c>
      <c r="H942" s="135" t="s">
        <v>3708</v>
      </c>
      <c r="I942" s="281" t="s">
        <v>2454</v>
      </c>
      <c r="J942" s="281" t="s">
        <v>2943</v>
      </c>
      <c r="K942" s="281" t="s">
        <v>9012</v>
      </c>
      <c r="L942" s="135" t="s">
        <v>20</v>
      </c>
      <c r="M942" s="5" t="s">
        <v>6380</v>
      </c>
      <c r="N942" s="282" t="s">
        <v>1253</v>
      </c>
      <c r="O942" s="283" t="s">
        <v>1253</v>
      </c>
      <c r="P942" s="283" t="s">
        <v>1253</v>
      </c>
      <c r="Q942" s="284" t="s">
        <v>1253</v>
      </c>
      <c r="R942" s="285" t="s">
        <v>6447</v>
      </c>
      <c r="S942" s="280" t="s">
        <v>1253</v>
      </c>
      <c r="T942" s="286" t="s">
        <v>623</v>
      </c>
      <c r="U942" s="291" t="s">
        <v>3901</v>
      </c>
      <c r="V942" s="135"/>
      <c r="W942" s="276" t="s">
        <v>630</v>
      </c>
    </row>
    <row r="943" spans="1:23" s="272" customFormat="1" ht="14.5" customHeight="1" x14ac:dyDescent="0.3">
      <c r="A943" s="295" t="s">
        <v>1581</v>
      </c>
      <c r="B943" s="276" t="s">
        <v>630</v>
      </c>
      <c r="C943" s="277" t="s">
        <v>630</v>
      </c>
      <c r="D943" s="288">
        <v>44744</v>
      </c>
      <c r="E943" s="279" t="s">
        <v>630</v>
      </c>
      <c r="F943" s="289">
        <v>44715</v>
      </c>
      <c r="G943" s="135" t="s">
        <v>6381</v>
      </c>
      <c r="H943" s="135" t="s">
        <v>50</v>
      </c>
      <c r="I943" s="281" t="s">
        <v>17</v>
      </c>
      <c r="J943" s="281" t="s">
        <v>45</v>
      </c>
      <c r="K943" s="281" t="s">
        <v>9009</v>
      </c>
      <c r="L943" s="135" t="s">
        <v>438</v>
      </c>
      <c r="M943" s="5" t="s">
        <v>6382</v>
      </c>
      <c r="N943" s="282" t="s">
        <v>1253</v>
      </c>
      <c r="O943" s="283" t="s">
        <v>1253</v>
      </c>
      <c r="P943" s="283" t="s">
        <v>1253</v>
      </c>
      <c r="Q943" s="284" t="s">
        <v>1253</v>
      </c>
      <c r="R943" s="285" t="s">
        <v>4482</v>
      </c>
      <c r="S943" s="280" t="s">
        <v>1253</v>
      </c>
      <c r="T943" s="286" t="s">
        <v>605</v>
      </c>
      <c r="U943" s="291" t="s">
        <v>3901</v>
      </c>
      <c r="V943" s="135"/>
      <c r="W943" s="276" t="s">
        <v>630</v>
      </c>
    </row>
    <row r="944" spans="1:23" s="272" customFormat="1" ht="14.5" customHeight="1" x14ac:dyDescent="0.3">
      <c r="A944" s="295" t="s">
        <v>1581</v>
      </c>
      <c r="B944" s="276" t="s">
        <v>630</v>
      </c>
      <c r="C944" s="277" t="s">
        <v>630</v>
      </c>
      <c r="D944" s="288">
        <v>44758</v>
      </c>
      <c r="E944" s="279" t="s">
        <v>630</v>
      </c>
      <c r="F944" s="289">
        <v>44715</v>
      </c>
      <c r="G944" s="135" t="s">
        <v>6383</v>
      </c>
      <c r="H944" s="135" t="s">
        <v>4150</v>
      </c>
      <c r="I944" s="281" t="s">
        <v>17</v>
      </c>
      <c r="J944" s="281" t="s">
        <v>632</v>
      </c>
      <c r="K944" s="281" t="s">
        <v>9006</v>
      </c>
      <c r="L944" s="135" t="s">
        <v>87</v>
      </c>
      <c r="M944" s="5" t="s">
        <v>6384</v>
      </c>
      <c r="N944" s="282" t="s">
        <v>1253</v>
      </c>
      <c r="O944" s="283" t="s">
        <v>1253</v>
      </c>
      <c r="P944" s="283" t="s">
        <v>1253</v>
      </c>
      <c r="Q944" s="284" t="s">
        <v>1253</v>
      </c>
      <c r="R944" s="285" t="s">
        <v>4484</v>
      </c>
      <c r="S944" s="280" t="s">
        <v>1253</v>
      </c>
      <c r="T944" s="286" t="s">
        <v>623</v>
      </c>
      <c r="U944" s="291" t="s">
        <v>3901</v>
      </c>
      <c r="V944" s="135"/>
      <c r="W944" s="276" t="s">
        <v>630</v>
      </c>
    </row>
    <row r="945" spans="1:23" s="272" customFormat="1" ht="14.5" customHeight="1" x14ac:dyDescent="0.3">
      <c r="A945" s="295" t="s">
        <v>3627</v>
      </c>
      <c r="B945" s="124">
        <v>5070485</v>
      </c>
      <c r="C945" s="290" t="s">
        <v>6706</v>
      </c>
      <c r="D945" s="288">
        <v>44728</v>
      </c>
      <c r="E945" s="279" t="s">
        <v>594</v>
      </c>
      <c r="F945" s="289">
        <v>44715</v>
      </c>
      <c r="G945" s="135" t="s">
        <v>6385</v>
      </c>
      <c r="H945" s="135" t="s">
        <v>250</v>
      </c>
      <c r="I945" s="281" t="s">
        <v>4644</v>
      </c>
      <c r="J945" s="281" t="s">
        <v>18</v>
      </c>
      <c r="K945" s="281" t="s">
        <v>9005</v>
      </c>
      <c r="L945" s="135" t="s">
        <v>11</v>
      </c>
      <c r="M945" s="5" t="s">
        <v>6386</v>
      </c>
      <c r="N945" s="282">
        <v>44736</v>
      </c>
      <c r="O945" s="283">
        <v>44728</v>
      </c>
      <c r="P945" s="283">
        <v>44728</v>
      </c>
      <c r="Q945" s="284">
        <v>44729</v>
      </c>
      <c r="R945" s="285" t="s">
        <v>4686</v>
      </c>
      <c r="S945" s="284"/>
      <c r="T945" s="286" t="s">
        <v>609</v>
      </c>
      <c r="U945" s="291" t="s">
        <v>3901</v>
      </c>
      <c r="V945" s="135" t="s">
        <v>3901</v>
      </c>
      <c r="W945" s="276" t="s">
        <v>7290</v>
      </c>
    </row>
    <row r="946" spans="1:23" s="272" customFormat="1" ht="14.5" customHeight="1" x14ac:dyDescent="0.3">
      <c r="A946" s="295" t="s">
        <v>3627</v>
      </c>
      <c r="B946" s="124">
        <v>5135580</v>
      </c>
      <c r="C946" s="290" t="s">
        <v>6965</v>
      </c>
      <c r="D946" s="288">
        <v>44722</v>
      </c>
      <c r="E946" s="279" t="s">
        <v>594</v>
      </c>
      <c r="F946" s="289">
        <v>44715</v>
      </c>
      <c r="G946" s="135" t="s">
        <v>6387</v>
      </c>
      <c r="H946" s="135" t="s">
        <v>6294</v>
      </c>
      <c r="I946" s="281" t="s">
        <v>8538</v>
      </c>
      <c r="J946" s="281" t="s">
        <v>18</v>
      </c>
      <c r="K946" s="281" t="s">
        <v>9005</v>
      </c>
      <c r="L946" s="135" t="s">
        <v>20</v>
      </c>
      <c r="M946" s="5" t="s">
        <v>6388</v>
      </c>
      <c r="N946" s="282">
        <v>44731</v>
      </c>
      <c r="O946" s="283">
        <v>44729</v>
      </c>
      <c r="P946" s="283">
        <v>44729</v>
      </c>
      <c r="Q946" s="284">
        <v>44729</v>
      </c>
      <c r="R946" s="285" t="s">
        <v>4686</v>
      </c>
      <c r="S946" s="284"/>
      <c r="T946" s="286" t="s">
        <v>623</v>
      </c>
      <c r="U946" s="291" t="s">
        <v>3901</v>
      </c>
      <c r="V946" s="135" t="s">
        <v>3901</v>
      </c>
      <c r="W946" s="276" t="s">
        <v>7291</v>
      </c>
    </row>
    <row r="947" spans="1:23" s="272" customFormat="1" ht="14.5" customHeight="1" x14ac:dyDescent="0.3">
      <c r="A947" s="295" t="s">
        <v>1581</v>
      </c>
      <c r="B947" s="276" t="s">
        <v>630</v>
      </c>
      <c r="C947" s="277" t="s">
        <v>630</v>
      </c>
      <c r="D947" s="288">
        <v>44754</v>
      </c>
      <c r="E947" s="279" t="s">
        <v>630</v>
      </c>
      <c r="F947" s="289">
        <v>44715</v>
      </c>
      <c r="G947" s="135" t="s">
        <v>6389</v>
      </c>
      <c r="H947" s="135" t="s">
        <v>232</v>
      </c>
      <c r="I947" s="281" t="s">
        <v>8863</v>
      </c>
      <c r="J947" s="281" t="s">
        <v>45</v>
      </c>
      <c r="K947" s="281" t="s">
        <v>9009</v>
      </c>
      <c r="L947" s="135" t="s">
        <v>438</v>
      </c>
      <c r="M947" s="5" t="s">
        <v>6390</v>
      </c>
      <c r="N947" s="282" t="s">
        <v>1253</v>
      </c>
      <c r="O947" s="283" t="s">
        <v>1253</v>
      </c>
      <c r="P947" s="283" t="s">
        <v>1253</v>
      </c>
      <c r="Q947" s="284" t="s">
        <v>1253</v>
      </c>
      <c r="R947" s="285" t="s">
        <v>4495</v>
      </c>
      <c r="S947" s="280" t="s">
        <v>1253</v>
      </c>
      <c r="T947" s="286" t="s">
        <v>605</v>
      </c>
      <c r="U947" s="291" t="s">
        <v>3901</v>
      </c>
      <c r="V947" s="135"/>
      <c r="W947" s="276" t="s">
        <v>630</v>
      </c>
    </row>
    <row r="948" spans="1:23" s="272" customFormat="1" ht="14.5" customHeight="1" x14ac:dyDescent="0.3">
      <c r="A948" s="295" t="s">
        <v>3627</v>
      </c>
      <c r="B948" s="135">
        <v>5162857</v>
      </c>
      <c r="C948" s="277" t="s">
        <v>7423</v>
      </c>
      <c r="D948" s="288">
        <v>44734</v>
      </c>
      <c r="E948" s="279" t="s">
        <v>594</v>
      </c>
      <c r="F948" s="289">
        <v>44715</v>
      </c>
      <c r="G948" s="135" t="s">
        <v>6391</v>
      </c>
      <c r="H948" s="135" t="s">
        <v>250</v>
      </c>
      <c r="I948" s="281" t="s">
        <v>4644</v>
      </c>
      <c r="J948" s="281" t="s">
        <v>626</v>
      </c>
      <c r="K948" s="281" t="s">
        <v>9003</v>
      </c>
      <c r="L948" s="135" t="s">
        <v>52</v>
      </c>
      <c r="M948" s="5" t="s">
        <v>6392</v>
      </c>
      <c r="N948" s="282">
        <v>44743</v>
      </c>
      <c r="O948" s="283">
        <v>44740</v>
      </c>
      <c r="P948" s="283">
        <v>44739</v>
      </c>
      <c r="Q948" s="284">
        <v>44741</v>
      </c>
      <c r="R948" s="285" t="s">
        <v>6464</v>
      </c>
      <c r="S948" s="284"/>
      <c r="T948" s="286" t="s">
        <v>605</v>
      </c>
      <c r="U948" s="291" t="s">
        <v>3901</v>
      </c>
      <c r="V948" s="135" t="s">
        <v>5599</v>
      </c>
      <c r="W948" s="276" t="s">
        <v>7292</v>
      </c>
    </row>
    <row r="949" spans="1:23" s="272" customFormat="1" ht="14.5" customHeight="1" x14ac:dyDescent="0.3">
      <c r="A949" s="295" t="s">
        <v>1581</v>
      </c>
      <c r="B949" s="276" t="s">
        <v>630</v>
      </c>
      <c r="C949" s="277" t="s">
        <v>630</v>
      </c>
      <c r="D949" s="296">
        <v>44744</v>
      </c>
      <c r="E949" s="279" t="s">
        <v>630</v>
      </c>
      <c r="F949" s="289">
        <v>44716</v>
      </c>
      <c r="G949" s="135" t="s">
        <v>6393</v>
      </c>
      <c r="H949" s="135" t="s">
        <v>32</v>
      </c>
      <c r="I949" s="281" t="s">
        <v>685</v>
      </c>
      <c r="J949" s="281" t="s">
        <v>18</v>
      </c>
      <c r="K949" s="281" t="s">
        <v>9005</v>
      </c>
      <c r="L949" s="135" t="s">
        <v>20</v>
      </c>
      <c r="M949" s="5" t="s">
        <v>6394</v>
      </c>
      <c r="N949" s="282" t="s">
        <v>1253</v>
      </c>
      <c r="O949" s="283" t="s">
        <v>1253</v>
      </c>
      <c r="P949" s="283" t="s">
        <v>1253</v>
      </c>
      <c r="Q949" s="284" t="s">
        <v>1253</v>
      </c>
      <c r="R949" s="285" t="s">
        <v>4686</v>
      </c>
      <c r="S949" s="280" t="s">
        <v>1253</v>
      </c>
      <c r="T949" s="286" t="s">
        <v>623</v>
      </c>
      <c r="U949" s="291" t="s">
        <v>3901</v>
      </c>
      <c r="V949" s="135"/>
      <c r="W949" s="276" t="s">
        <v>630</v>
      </c>
    </row>
    <row r="950" spans="1:23" s="272" customFormat="1" ht="14.5" customHeight="1" x14ac:dyDescent="0.3">
      <c r="A950" s="295" t="s">
        <v>3627</v>
      </c>
      <c r="B950" s="8">
        <v>5154949</v>
      </c>
      <c r="C950" s="277" t="s">
        <v>7398</v>
      </c>
      <c r="D950" s="288">
        <v>44737</v>
      </c>
      <c r="E950" s="279" t="s">
        <v>594</v>
      </c>
      <c r="F950" s="289">
        <v>44716</v>
      </c>
      <c r="G950" s="135" t="s">
        <v>6395</v>
      </c>
      <c r="H950" s="135" t="s">
        <v>4712</v>
      </c>
      <c r="I950" s="281" t="s">
        <v>17</v>
      </c>
      <c r="J950" s="281" t="s">
        <v>45</v>
      </c>
      <c r="K950" s="281" t="s">
        <v>9009</v>
      </c>
      <c r="L950" s="194" t="s">
        <v>20</v>
      </c>
      <c r="M950" s="5" t="s">
        <v>6396</v>
      </c>
      <c r="N950" s="282">
        <v>44752</v>
      </c>
      <c r="O950" s="283">
        <v>44742</v>
      </c>
      <c r="P950" s="283">
        <v>44741</v>
      </c>
      <c r="Q950" s="284">
        <v>44742</v>
      </c>
      <c r="R950" s="285" t="s">
        <v>4495</v>
      </c>
      <c r="S950" s="284"/>
      <c r="T950" s="286" t="s">
        <v>623</v>
      </c>
      <c r="U950" s="291" t="s">
        <v>3901</v>
      </c>
      <c r="V950" s="135" t="s">
        <v>5599</v>
      </c>
      <c r="W950" s="276" t="s">
        <v>7293</v>
      </c>
    </row>
    <row r="951" spans="1:23" s="272" customFormat="1" ht="14.5" customHeight="1" x14ac:dyDescent="0.3">
      <c r="A951" s="295" t="s">
        <v>3627</v>
      </c>
      <c r="B951" s="124">
        <v>5089291</v>
      </c>
      <c r="C951" s="290" t="s">
        <v>6270</v>
      </c>
      <c r="D951" s="288">
        <v>44718</v>
      </c>
      <c r="E951" s="279" t="s">
        <v>594</v>
      </c>
      <c r="F951" s="289">
        <v>44716</v>
      </c>
      <c r="G951" s="135" t="s">
        <v>6399</v>
      </c>
      <c r="H951" s="135" t="s">
        <v>4712</v>
      </c>
      <c r="I951" s="281" t="s">
        <v>17</v>
      </c>
      <c r="J951" s="281" t="s">
        <v>622</v>
      </c>
      <c r="K951" s="281" t="s">
        <v>9007</v>
      </c>
      <c r="L951" s="135" t="s">
        <v>27</v>
      </c>
      <c r="M951" s="5" t="s">
        <v>6400</v>
      </c>
      <c r="N951" s="282">
        <v>44728</v>
      </c>
      <c r="O951" s="283">
        <v>44726</v>
      </c>
      <c r="P951" s="283">
        <v>44725</v>
      </c>
      <c r="Q951" s="284">
        <v>44726</v>
      </c>
      <c r="R951" s="285" t="s">
        <v>6544</v>
      </c>
      <c r="S951" s="284"/>
      <c r="T951" s="286" t="s">
        <v>623</v>
      </c>
      <c r="U951" s="291" t="s">
        <v>3901</v>
      </c>
      <c r="V951" s="135" t="s">
        <v>3901</v>
      </c>
      <c r="W951" s="276" t="s">
        <v>7294</v>
      </c>
    </row>
    <row r="952" spans="1:23" s="272" customFormat="1" ht="14.5" customHeight="1" x14ac:dyDescent="0.3">
      <c r="A952" s="295" t="s">
        <v>1581</v>
      </c>
      <c r="B952" s="276" t="s">
        <v>630</v>
      </c>
      <c r="C952" s="277" t="s">
        <v>630</v>
      </c>
      <c r="D952" s="288">
        <v>44760</v>
      </c>
      <c r="E952" s="279" t="s">
        <v>630</v>
      </c>
      <c r="F952" s="289">
        <v>44716</v>
      </c>
      <c r="G952" s="135" t="s">
        <v>6397</v>
      </c>
      <c r="H952" s="135" t="s">
        <v>50</v>
      </c>
      <c r="I952" s="281" t="s">
        <v>17</v>
      </c>
      <c r="J952" s="281" t="s">
        <v>45</v>
      </c>
      <c r="K952" s="281" t="s">
        <v>9009</v>
      </c>
      <c r="L952" s="135" t="s">
        <v>20</v>
      </c>
      <c r="M952" s="5" t="s">
        <v>6398</v>
      </c>
      <c r="N952" s="282" t="s">
        <v>1253</v>
      </c>
      <c r="O952" s="283" t="s">
        <v>1253</v>
      </c>
      <c r="P952" s="283" t="s">
        <v>1253</v>
      </c>
      <c r="Q952" s="284" t="s">
        <v>1253</v>
      </c>
      <c r="R952" s="285" t="s">
        <v>4482</v>
      </c>
      <c r="S952" s="280" t="s">
        <v>1253</v>
      </c>
      <c r="T952" s="286" t="s">
        <v>623</v>
      </c>
      <c r="U952" s="291" t="s">
        <v>3901</v>
      </c>
      <c r="V952" s="135"/>
      <c r="W952" s="276" t="s">
        <v>630</v>
      </c>
    </row>
    <row r="953" spans="1:23" s="272" customFormat="1" ht="14.5" customHeight="1" x14ac:dyDescent="0.3">
      <c r="A953" s="295" t="s">
        <v>1581</v>
      </c>
      <c r="B953" s="276" t="s">
        <v>630</v>
      </c>
      <c r="C953" s="277" t="s">
        <v>630</v>
      </c>
      <c r="D953" s="288">
        <v>44778</v>
      </c>
      <c r="E953" s="279" t="s">
        <v>630</v>
      </c>
      <c r="F953" s="289">
        <v>44716</v>
      </c>
      <c r="G953" s="135" t="s">
        <v>6403</v>
      </c>
      <c r="H953" s="135" t="s">
        <v>3708</v>
      </c>
      <c r="I953" s="281" t="s">
        <v>2454</v>
      </c>
      <c r="J953" s="281" t="s">
        <v>45</v>
      </c>
      <c r="K953" s="281" t="s">
        <v>9009</v>
      </c>
      <c r="L953" s="135" t="s">
        <v>11</v>
      </c>
      <c r="M953" s="5" t="s">
        <v>6404</v>
      </c>
      <c r="N953" s="282" t="s">
        <v>1253</v>
      </c>
      <c r="O953" s="283" t="s">
        <v>1253</v>
      </c>
      <c r="P953" s="283" t="s">
        <v>1253</v>
      </c>
      <c r="Q953" s="284" t="s">
        <v>1253</v>
      </c>
      <c r="R953" s="285" t="s">
        <v>4495</v>
      </c>
      <c r="S953" s="280" t="s">
        <v>1253</v>
      </c>
      <c r="T953" s="286" t="s">
        <v>605</v>
      </c>
      <c r="U953" s="291" t="s">
        <v>3901</v>
      </c>
      <c r="V953" s="135"/>
      <c r="W953" s="276" t="s">
        <v>630</v>
      </c>
    </row>
    <row r="954" spans="1:23" s="272" customFormat="1" ht="14.5" customHeight="1" x14ac:dyDescent="0.3">
      <c r="A954" s="295" t="s">
        <v>5</v>
      </c>
      <c r="B954" s="124" t="s">
        <v>7918</v>
      </c>
      <c r="C954" s="277" t="s">
        <v>4142</v>
      </c>
      <c r="D954" s="288">
        <v>44778</v>
      </c>
      <c r="E954" s="279"/>
      <c r="F954" s="289">
        <v>44716</v>
      </c>
      <c r="G954" s="135" t="s">
        <v>6401</v>
      </c>
      <c r="H954" s="135" t="s">
        <v>250</v>
      </c>
      <c r="I954" s="281" t="s">
        <v>4644</v>
      </c>
      <c r="J954" s="281" t="s">
        <v>645</v>
      </c>
      <c r="K954" s="281" t="s">
        <v>9002</v>
      </c>
      <c r="L954" s="135" t="s">
        <v>20</v>
      </c>
      <c r="M954" s="5" t="s">
        <v>6402</v>
      </c>
      <c r="N954" s="282"/>
      <c r="O954" s="283"/>
      <c r="P954" s="283"/>
      <c r="Q954" s="284"/>
      <c r="R954" s="285" t="s">
        <v>4490</v>
      </c>
      <c r="S954" s="284"/>
      <c r="T954" s="286" t="s">
        <v>609</v>
      </c>
      <c r="U954" s="291" t="s">
        <v>3901</v>
      </c>
      <c r="V954" s="135"/>
      <c r="W954" s="276" t="s">
        <v>7295</v>
      </c>
    </row>
    <row r="955" spans="1:23" s="272" customFormat="1" ht="14.5" customHeight="1" x14ac:dyDescent="0.3">
      <c r="A955" s="295" t="s">
        <v>3627</v>
      </c>
      <c r="B955" s="292">
        <v>5144658</v>
      </c>
      <c r="C955" s="277" t="s">
        <v>7296</v>
      </c>
      <c r="D955" s="288">
        <v>44734</v>
      </c>
      <c r="E955" s="279" t="s">
        <v>594</v>
      </c>
      <c r="F955" s="289">
        <v>44718</v>
      </c>
      <c r="G955" s="135" t="s">
        <v>6406</v>
      </c>
      <c r="H955" s="135" t="s">
        <v>57</v>
      </c>
      <c r="I955" s="281" t="s">
        <v>8538</v>
      </c>
      <c r="J955" s="281" t="s">
        <v>45</v>
      </c>
      <c r="K955" s="281" t="s">
        <v>9009</v>
      </c>
      <c r="L955" s="135" t="s">
        <v>20</v>
      </c>
      <c r="M955" s="5" t="s">
        <v>6407</v>
      </c>
      <c r="N955" s="282">
        <v>44759</v>
      </c>
      <c r="O955" s="283">
        <v>44753</v>
      </c>
      <c r="P955" s="283">
        <v>44742</v>
      </c>
      <c r="Q955" s="284">
        <v>44742</v>
      </c>
      <c r="R955" s="285" t="s">
        <v>4482</v>
      </c>
      <c r="S955" s="284"/>
      <c r="T955" s="286" t="s">
        <v>609</v>
      </c>
      <c r="U955" s="291" t="s">
        <v>3901</v>
      </c>
      <c r="V955" s="135" t="s">
        <v>5599</v>
      </c>
      <c r="W955" s="276" t="s">
        <v>7297</v>
      </c>
    </row>
    <row r="956" spans="1:23" s="272" customFormat="1" ht="14.5" customHeight="1" x14ac:dyDescent="0.3">
      <c r="A956" s="295" t="s">
        <v>3627</v>
      </c>
      <c r="B956" s="83">
        <v>5209576</v>
      </c>
      <c r="C956" s="277" t="s">
        <v>8185</v>
      </c>
      <c r="D956" s="288">
        <v>44762</v>
      </c>
      <c r="E956" s="279" t="s">
        <v>594</v>
      </c>
      <c r="F956" s="289">
        <v>44718</v>
      </c>
      <c r="G956" s="194" t="s">
        <v>8175</v>
      </c>
      <c r="H956" s="135" t="s">
        <v>4150</v>
      </c>
      <c r="I956" s="281" t="s">
        <v>17</v>
      </c>
      <c r="J956" s="281" t="s">
        <v>18</v>
      </c>
      <c r="K956" s="281" t="s">
        <v>9005</v>
      </c>
      <c r="L956" s="135" t="s">
        <v>11</v>
      </c>
      <c r="M956" s="328" t="s">
        <v>8193</v>
      </c>
      <c r="N956" s="282">
        <v>44776</v>
      </c>
      <c r="O956" s="283">
        <v>44773</v>
      </c>
      <c r="P956" s="283">
        <v>44770</v>
      </c>
      <c r="Q956" s="284" t="s">
        <v>1685</v>
      </c>
      <c r="R956" s="285" t="s">
        <v>4686</v>
      </c>
      <c r="S956" s="284"/>
      <c r="T956" s="286" t="s">
        <v>623</v>
      </c>
      <c r="U956" s="291" t="s">
        <v>3901</v>
      </c>
      <c r="V956" s="291" t="s">
        <v>3366</v>
      </c>
      <c r="W956" s="276" t="s">
        <v>7298</v>
      </c>
    </row>
    <row r="957" spans="1:23" s="272" customFormat="1" ht="14.5" customHeight="1" x14ac:dyDescent="0.3">
      <c r="A957" s="295" t="s">
        <v>1581</v>
      </c>
      <c r="B957" s="276" t="s">
        <v>630</v>
      </c>
      <c r="C957" s="277" t="s">
        <v>630</v>
      </c>
      <c r="D957" s="288">
        <v>44765</v>
      </c>
      <c r="E957" s="279" t="s">
        <v>630</v>
      </c>
      <c r="F957" s="289">
        <v>44718</v>
      </c>
      <c r="G957" s="135" t="s">
        <v>6408</v>
      </c>
      <c r="H957" s="135" t="s">
        <v>6043</v>
      </c>
      <c r="I957" s="281" t="s">
        <v>4644</v>
      </c>
      <c r="J957" s="281" t="s">
        <v>645</v>
      </c>
      <c r="K957" s="281" t="s">
        <v>9002</v>
      </c>
      <c r="L957" s="135" t="s">
        <v>20</v>
      </c>
      <c r="M957" s="5" t="s">
        <v>6409</v>
      </c>
      <c r="N957" s="282" t="s">
        <v>1253</v>
      </c>
      <c r="O957" s="283" t="s">
        <v>1253</v>
      </c>
      <c r="P957" s="283" t="s">
        <v>1253</v>
      </c>
      <c r="Q957" s="284" t="s">
        <v>1253</v>
      </c>
      <c r="R957" s="285" t="s">
        <v>4490</v>
      </c>
      <c r="S957" s="280" t="s">
        <v>1253</v>
      </c>
      <c r="T957" s="286" t="s">
        <v>1648</v>
      </c>
      <c r="U957" s="291" t="s">
        <v>3901</v>
      </c>
      <c r="V957" s="135"/>
      <c r="W957" s="276" t="s">
        <v>630</v>
      </c>
    </row>
    <row r="958" spans="1:23" s="272" customFormat="1" ht="14.5" customHeight="1" x14ac:dyDescent="0.3">
      <c r="A958" s="295" t="s">
        <v>1581</v>
      </c>
      <c r="B958" s="276" t="s">
        <v>630</v>
      </c>
      <c r="C958" s="277" t="s">
        <v>630</v>
      </c>
      <c r="D958" s="288">
        <v>44737</v>
      </c>
      <c r="E958" s="279" t="s">
        <v>630</v>
      </c>
      <c r="F958" s="289">
        <v>44718</v>
      </c>
      <c r="G958" s="135" t="s">
        <v>6410</v>
      </c>
      <c r="H958" s="135" t="s">
        <v>4150</v>
      </c>
      <c r="I958" s="281" t="s">
        <v>17</v>
      </c>
      <c r="J958" s="281" t="s">
        <v>18</v>
      </c>
      <c r="K958" s="281" t="s">
        <v>9005</v>
      </c>
      <c r="L958" s="135" t="s">
        <v>20</v>
      </c>
      <c r="M958" s="5" t="s">
        <v>6411</v>
      </c>
      <c r="N958" s="282" t="s">
        <v>1253</v>
      </c>
      <c r="O958" s="283" t="s">
        <v>1253</v>
      </c>
      <c r="P958" s="283" t="s">
        <v>1253</v>
      </c>
      <c r="Q958" s="284" t="s">
        <v>1253</v>
      </c>
      <c r="R958" s="285" t="s">
        <v>4685</v>
      </c>
      <c r="S958" s="280" t="s">
        <v>1253</v>
      </c>
      <c r="T958" s="286" t="s">
        <v>623</v>
      </c>
      <c r="U958" s="291" t="s">
        <v>3901</v>
      </c>
      <c r="V958" s="135"/>
      <c r="W958" s="276" t="s">
        <v>630</v>
      </c>
    </row>
    <row r="959" spans="1:23" s="272" customFormat="1" ht="14.5" customHeight="1" x14ac:dyDescent="0.3">
      <c r="A959" s="295" t="s">
        <v>3627</v>
      </c>
      <c r="B959" s="124">
        <v>5118988</v>
      </c>
      <c r="C959" s="277" t="s">
        <v>6927</v>
      </c>
      <c r="D959" s="288">
        <v>44718</v>
      </c>
      <c r="E959" s="279" t="s">
        <v>594</v>
      </c>
      <c r="F959" s="289">
        <v>44718</v>
      </c>
      <c r="G959" s="135" t="s">
        <v>6412</v>
      </c>
      <c r="H959" s="135" t="s">
        <v>188</v>
      </c>
      <c r="I959" s="281" t="s">
        <v>4645</v>
      </c>
      <c r="J959" s="281" t="s">
        <v>45</v>
      </c>
      <c r="K959" s="281" t="s">
        <v>9009</v>
      </c>
      <c r="L959" s="135" t="s">
        <v>20</v>
      </c>
      <c r="M959" s="5" t="s">
        <v>188</v>
      </c>
      <c r="N959" s="282">
        <v>44743</v>
      </c>
      <c r="O959" s="283">
        <v>44739</v>
      </c>
      <c r="P959" s="283">
        <v>44739</v>
      </c>
      <c r="Q959" s="284">
        <v>44739</v>
      </c>
      <c r="R959" s="285" t="s">
        <v>4482</v>
      </c>
      <c r="S959" s="284"/>
      <c r="T959" s="286"/>
      <c r="U959" s="291" t="s">
        <v>3901</v>
      </c>
      <c r="V959" s="135" t="s">
        <v>5599</v>
      </c>
      <c r="W959" s="276" t="s">
        <v>3909</v>
      </c>
    </row>
    <row r="960" spans="1:23" s="272" customFormat="1" ht="14.5" customHeight="1" x14ac:dyDescent="0.3">
      <c r="A960" s="295" t="s">
        <v>3627</v>
      </c>
      <c r="B960" s="135">
        <v>5152899</v>
      </c>
      <c r="C960" s="290" t="s">
        <v>7084</v>
      </c>
      <c r="D960" s="288">
        <v>44730</v>
      </c>
      <c r="E960" s="279" t="s">
        <v>594</v>
      </c>
      <c r="F960" s="289">
        <v>44718</v>
      </c>
      <c r="G960" s="135" t="s">
        <v>6426</v>
      </c>
      <c r="H960" s="135" t="s">
        <v>725</v>
      </c>
      <c r="I960" s="281" t="s">
        <v>2454</v>
      </c>
      <c r="J960" s="281" t="s">
        <v>626</v>
      </c>
      <c r="K960" s="281" t="s">
        <v>9003</v>
      </c>
      <c r="L960" s="135" t="s">
        <v>20</v>
      </c>
      <c r="M960" s="5" t="s">
        <v>6427</v>
      </c>
      <c r="N960" s="282">
        <v>44738</v>
      </c>
      <c r="O960" s="283">
        <v>44735</v>
      </c>
      <c r="P960" s="283">
        <v>44730</v>
      </c>
      <c r="Q960" s="284">
        <v>44735</v>
      </c>
      <c r="R960" s="285" t="s">
        <v>6464</v>
      </c>
      <c r="S960" s="284"/>
      <c r="T960" s="286" t="s">
        <v>605</v>
      </c>
      <c r="U960" s="291" t="s">
        <v>3901</v>
      </c>
      <c r="V960" s="135" t="s">
        <v>3901</v>
      </c>
      <c r="W960" s="276" t="s">
        <v>7299</v>
      </c>
    </row>
    <row r="961" spans="1:23" s="272" customFormat="1" ht="14.5" customHeight="1" x14ac:dyDescent="0.3">
      <c r="A961" s="295" t="s">
        <v>3627</v>
      </c>
      <c r="B961" s="124">
        <v>5122525</v>
      </c>
      <c r="C961" s="290" t="s">
        <v>6928</v>
      </c>
      <c r="D961" s="288">
        <v>44719</v>
      </c>
      <c r="E961" s="279" t="s">
        <v>594</v>
      </c>
      <c r="F961" s="289">
        <v>44718</v>
      </c>
      <c r="G961" s="135" t="s">
        <v>6422</v>
      </c>
      <c r="H961" s="135" t="s">
        <v>16</v>
      </c>
      <c r="I961" s="281" t="s">
        <v>7086</v>
      </c>
      <c r="J961" s="281" t="s">
        <v>626</v>
      </c>
      <c r="K961" s="281" t="s">
        <v>9003</v>
      </c>
      <c r="L961" s="135" t="s">
        <v>52</v>
      </c>
      <c r="M961" s="5" t="s">
        <v>6423</v>
      </c>
      <c r="N961" s="282">
        <v>44729</v>
      </c>
      <c r="O961" s="283">
        <v>44723</v>
      </c>
      <c r="P961" s="283">
        <v>44722</v>
      </c>
      <c r="Q961" s="284">
        <v>44723</v>
      </c>
      <c r="R961" s="285" t="s">
        <v>4687</v>
      </c>
      <c r="S961" s="284"/>
      <c r="T961" s="286" t="s">
        <v>605</v>
      </c>
      <c r="U961" s="291" t="s">
        <v>3901</v>
      </c>
      <c r="V961" s="135" t="s">
        <v>3901</v>
      </c>
      <c r="W961" s="276" t="s">
        <v>7300</v>
      </c>
    </row>
    <row r="962" spans="1:23" s="272" customFormat="1" ht="14.5" customHeight="1" x14ac:dyDescent="0.3">
      <c r="A962" s="295" t="s">
        <v>5</v>
      </c>
      <c r="B962" s="86" t="s">
        <v>7918</v>
      </c>
      <c r="C962" s="277" t="s">
        <v>8482</v>
      </c>
      <c r="D962" s="288">
        <v>44744</v>
      </c>
      <c r="E962" s="279"/>
      <c r="F962" s="289">
        <v>44782</v>
      </c>
      <c r="G962" s="135" t="s">
        <v>6413</v>
      </c>
      <c r="H962" s="135" t="s">
        <v>6043</v>
      </c>
      <c r="I962" s="281" t="s">
        <v>4644</v>
      </c>
      <c r="J962" s="281" t="s">
        <v>626</v>
      </c>
      <c r="K962" s="281" t="s">
        <v>9003</v>
      </c>
      <c r="L962" s="135" t="s">
        <v>52</v>
      </c>
      <c r="M962" s="5" t="s">
        <v>6414</v>
      </c>
      <c r="N962" s="282"/>
      <c r="O962" s="283"/>
      <c r="P962" s="283"/>
      <c r="Q962" s="284"/>
      <c r="R962" s="285" t="s">
        <v>4687</v>
      </c>
      <c r="S962" s="284"/>
      <c r="T962" s="286" t="s">
        <v>623</v>
      </c>
      <c r="U962" s="291" t="s">
        <v>3901</v>
      </c>
      <c r="V962" s="135"/>
      <c r="W962" s="276" t="s">
        <v>8098</v>
      </c>
    </row>
    <row r="963" spans="1:23" s="272" customFormat="1" ht="14.5" customHeight="1" x14ac:dyDescent="0.3">
      <c r="A963" s="295" t="s">
        <v>1581</v>
      </c>
      <c r="B963" s="276" t="s">
        <v>630</v>
      </c>
      <c r="C963" s="277" t="s">
        <v>630</v>
      </c>
      <c r="D963" s="288">
        <v>44778</v>
      </c>
      <c r="E963" s="279" t="s">
        <v>630</v>
      </c>
      <c r="F963" s="289">
        <v>44718</v>
      </c>
      <c r="G963" s="135" t="s">
        <v>6433</v>
      </c>
      <c r="H963" s="135" t="s">
        <v>3708</v>
      </c>
      <c r="I963" s="281" t="s">
        <v>2454</v>
      </c>
      <c r="J963" s="281" t="s">
        <v>626</v>
      </c>
      <c r="K963" s="281" t="s">
        <v>9003</v>
      </c>
      <c r="L963" s="135" t="s">
        <v>20</v>
      </c>
      <c r="M963" s="5" t="s">
        <v>6434</v>
      </c>
      <c r="N963" s="282" t="s">
        <v>1253</v>
      </c>
      <c r="O963" s="283" t="s">
        <v>1253</v>
      </c>
      <c r="P963" s="283" t="s">
        <v>1253</v>
      </c>
      <c r="Q963" s="284" t="s">
        <v>1253</v>
      </c>
      <c r="R963" s="285" t="s">
        <v>4687</v>
      </c>
      <c r="S963" s="280" t="s">
        <v>1253</v>
      </c>
      <c r="T963" s="286" t="s">
        <v>1461</v>
      </c>
      <c r="U963" s="291" t="s">
        <v>3901</v>
      </c>
      <c r="V963" s="135"/>
      <c r="W963" s="276" t="s">
        <v>630</v>
      </c>
    </row>
    <row r="964" spans="1:23" s="272" customFormat="1" ht="14.5" customHeight="1" x14ac:dyDescent="0.3">
      <c r="A964" s="295" t="s">
        <v>3627</v>
      </c>
      <c r="B964" s="92">
        <v>5156562</v>
      </c>
      <c r="C964" s="277" t="s">
        <v>7461</v>
      </c>
      <c r="D964" s="288">
        <v>44741</v>
      </c>
      <c r="E964" s="279" t="s">
        <v>594</v>
      </c>
      <c r="F964" s="289">
        <v>44718</v>
      </c>
      <c r="G964" s="194" t="s">
        <v>7920</v>
      </c>
      <c r="H964" s="135" t="s">
        <v>3567</v>
      </c>
      <c r="I964" s="281" t="s">
        <v>685</v>
      </c>
      <c r="J964" s="281" t="s">
        <v>18</v>
      </c>
      <c r="K964" s="281" t="s">
        <v>9005</v>
      </c>
      <c r="L964" s="135" t="s">
        <v>11</v>
      </c>
      <c r="M964" s="5" t="s">
        <v>6419</v>
      </c>
      <c r="N964" s="282">
        <v>44758</v>
      </c>
      <c r="O964" s="283">
        <v>44748</v>
      </c>
      <c r="P964" s="283">
        <v>44742</v>
      </c>
      <c r="Q964" s="284">
        <v>44744</v>
      </c>
      <c r="R964" s="285" t="s">
        <v>4686</v>
      </c>
      <c r="S964" s="284"/>
      <c r="T964" s="286" t="s">
        <v>605</v>
      </c>
      <c r="U964" s="291" t="s">
        <v>3901</v>
      </c>
      <c r="V964" s="135" t="s">
        <v>5599</v>
      </c>
      <c r="W964" s="276" t="s">
        <v>7301</v>
      </c>
    </row>
    <row r="965" spans="1:23" s="272" customFormat="1" ht="14.5" customHeight="1" x14ac:dyDescent="0.3">
      <c r="A965" s="295" t="s">
        <v>5</v>
      </c>
      <c r="B965" s="124" t="s">
        <v>4555</v>
      </c>
      <c r="C965" s="277" t="s">
        <v>4555</v>
      </c>
      <c r="D965" s="288">
        <v>44744</v>
      </c>
      <c r="E965" s="279"/>
      <c r="F965" s="289">
        <v>44718</v>
      </c>
      <c r="G965" s="135" t="s">
        <v>6420</v>
      </c>
      <c r="H965" s="135" t="s">
        <v>4126</v>
      </c>
      <c r="I965" s="281" t="s">
        <v>8538</v>
      </c>
      <c r="J965" s="281" t="s">
        <v>18</v>
      </c>
      <c r="K965" s="281" t="s">
        <v>9005</v>
      </c>
      <c r="L965" s="135" t="s">
        <v>11</v>
      </c>
      <c r="M965" s="5" t="s">
        <v>6421</v>
      </c>
      <c r="N965" s="282"/>
      <c r="O965" s="283"/>
      <c r="P965" s="283"/>
      <c r="Q965" s="284"/>
      <c r="R965" s="285" t="s">
        <v>4686</v>
      </c>
      <c r="S965" s="284"/>
      <c r="T965" s="286" t="s">
        <v>605</v>
      </c>
      <c r="U965" s="291" t="s">
        <v>3901</v>
      </c>
      <c r="V965" s="135"/>
      <c r="W965" s="276" t="s">
        <v>7302</v>
      </c>
    </row>
    <row r="966" spans="1:23" s="272" customFormat="1" ht="14.5" customHeight="1" x14ac:dyDescent="0.3">
      <c r="A966" s="295" t="s">
        <v>3627</v>
      </c>
      <c r="B966" s="328">
        <v>5156563</v>
      </c>
      <c r="C966" s="277" t="s">
        <v>7399</v>
      </c>
      <c r="D966" s="288">
        <v>44737</v>
      </c>
      <c r="E966" s="279" t="s">
        <v>594</v>
      </c>
      <c r="F966" s="289">
        <v>44718</v>
      </c>
      <c r="G966" s="135" t="s">
        <v>6431</v>
      </c>
      <c r="H966" s="135" t="s">
        <v>57</v>
      </c>
      <c r="I966" s="281" t="s">
        <v>8538</v>
      </c>
      <c r="J966" s="281" t="s">
        <v>18</v>
      </c>
      <c r="K966" s="281" t="s">
        <v>9005</v>
      </c>
      <c r="L966" s="135" t="s">
        <v>20</v>
      </c>
      <c r="M966" s="5" t="s">
        <v>6432</v>
      </c>
      <c r="N966" s="282">
        <v>44752</v>
      </c>
      <c r="O966" s="283">
        <v>44740</v>
      </c>
      <c r="P966" s="283">
        <v>44739</v>
      </c>
      <c r="Q966" s="284">
        <v>44741</v>
      </c>
      <c r="R966" s="285" t="s">
        <v>4686</v>
      </c>
      <c r="S966" s="284"/>
      <c r="T966" s="286" t="s">
        <v>2564</v>
      </c>
      <c r="U966" s="291" t="s">
        <v>3901</v>
      </c>
      <c r="V966" s="135" t="s">
        <v>5599</v>
      </c>
      <c r="W966" s="276" t="s">
        <v>7303</v>
      </c>
    </row>
    <row r="967" spans="1:23" s="272" customFormat="1" ht="14.5" customHeight="1" x14ac:dyDescent="0.3">
      <c r="A967" s="295" t="s">
        <v>3627</v>
      </c>
      <c r="B967" s="135">
        <v>5139436</v>
      </c>
      <c r="C967" s="277" t="s">
        <v>7133</v>
      </c>
      <c r="D967" s="288">
        <v>44732</v>
      </c>
      <c r="E967" s="279" t="s">
        <v>594</v>
      </c>
      <c r="F967" s="289">
        <v>44718</v>
      </c>
      <c r="G967" s="135" t="s">
        <v>6415</v>
      </c>
      <c r="H967" s="135" t="s">
        <v>3708</v>
      </c>
      <c r="I967" s="281" t="s">
        <v>2454</v>
      </c>
      <c r="J967" s="281" t="s">
        <v>18</v>
      </c>
      <c r="K967" s="281" t="s">
        <v>9005</v>
      </c>
      <c r="L967" s="135" t="s">
        <v>11</v>
      </c>
      <c r="M967" s="5" t="s">
        <v>6416</v>
      </c>
      <c r="N967" s="282">
        <v>44742</v>
      </c>
      <c r="O967" s="283">
        <v>44735</v>
      </c>
      <c r="P967" s="283">
        <v>44730</v>
      </c>
      <c r="Q967" s="284">
        <v>44736</v>
      </c>
      <c r="R967" s="285" t="s">
        <v>4686</v>
      </c>
      <c r="S967" s="284"/>
      <c r="T967" s="286" t="s">
        <v>623</v>
      </c>
      <c r="U967" s="291" t="s">
        <v>3901</v>
      </c>
      <c r="V967" s="135" t="s">
        <v>3901</v>
      </c>
      <c r="W967" s="276" t="s">
        <v>7304</v>
      </c>
    </row>
    <row r="968" spans="1:23" s="272" customFormat="1" ht="14.5" customHeight="1" x14ac:dyDescent="0.3">
      <c r="A968" s="295" t="s">
        <v>3627</v>
      </c>
      <c r="B968" s="135">
        <v>5113288</v>
      </c>
      <c r="C968" s="290" t="s">
        <v>6500</v>
      </c>
      <c r="D968" s="288">
        <v>44730</v>
      </c>
      <c r="E968" s="279" t="s">
        <v>594</v>
      </c>
      <c r="F968" s="289">
        <v>44718</v>
      </c>
      <c r="G968" s="135" t="s">
        <v>6428</v>
      </c>
      <c r="H968" s="135" t="s">
        <v>175</v>
      </c>
      <c r="I968" s="281" t="s">
        <v>8863</v>
      </c>
      <c r="J968" s="281" t="s">
        <v>18</v>
      </c>
      <c r="K968" s="281" t="s">
        <v>9005</v>
      </c>
      <c r="L968" s="194" t="s">
        <v>20</v>
      </c>
      <c r="M968" s="5" t="s">
        <v>6429</v>
      </c>
      <c r="N968" s="282">
        <v>44734</v>
      </c>
      <c r="O968" s="283">
        <v>44730</v>
      </c>
      <c r="P968" s="283">
        <v>44730</v>
      </c>
      <c r="Q968" s="284">
        <v>44730</v>
      </c>
      <c r="R968" s="285" t="s">
        <v>4686</v>
      </c>
      <c r="S968" s="284"/>
      <c r="T968" s="286" t="s">
        <v>605</v>
      </c>
      <c r="U968" s="291" t="s">
        <v>3901</v>
      </c>
      <c r="V968" s="135" t="s">
        <v>3901</v>
      </c>
      <c r="W968" s="276" t="s">
        <v>7305</v>
      </c>
    </row>
    <row r="969" spans="1:23" s="272" customFormat="1" ht="14.5" customHeight="1" x14ac:dyDescent="0.3">
      <c r="A969" s="295" t="s">
        <v>3627</v>
      </c>
      <c r="B969" s="124">
        <v>5095248</v>
      </c>
      <c r="C969" s="290" t="s">
        <v>6929</v>
      </c>
      <c r="D969" s="288">
        <v>44719</v>
      </c>
      <c r="E969" s="279" t="s">
        <v>594</v>
      </c>
      <c r="F969" s="289">
        <v>44718</v>
      </c>
      <c r="G969" s="194" t="s">
        <v>7002</v>
      </c>
      <c r="H969" s="135" t="s">
        <v>37</v>
      </c>
      <c r="I969" s="281" t="s">
        <v>685</v>
      </c>
      <c r="J969" s="281" t="s">
        <v>18</v>
      </c>
      <c r="K969" s="281" t="s">
        <v>9005</v>
      </c>
      <c r="L969" s="135" t="s">
        <v>11</v>
      </c>
      <c r="M969" s="5" t="s">
        <v>6430</v>
      </c>
      <c r="N969" s="282">
        <v>44729</v>
      </c>
      <c r="O969" s="283">
        <v>44728</v>
      </c>
      <c r="P969" s="283">
        <v>44727</v>
      </c>
      <c r="Q969" s="284">
        <v>44728</v>
      </c>
      <c r="R969" s="285" t="s">
        <v>4685</v>
      </c>
      <c r="S969" s="284"/>
      <c r="T969" s="286" t="s">
        <v>623</v>
      </c>
      <c r="U969" s="291" t="s">
        <v>3901</v>
      </c>
      <c r="V969" s="135" t="s">
        <v>3901</v>
      </c>
      <c r="W969" s="276" t="s">
        <v>7306</v>
      </c>
    </row>
    <row r="970" spans="1:23" s="272" customFormat="1" ht="14.5" customHeight="1" x14ac:dyDescent="0.3">
      <c r="A970" s="295" t="s">
        <v>3627</v>
      </c>
      <c r="B970" s="328">
        <v>5204112</v>
      </c>
      <c r="C970" s="277" t="s">
        <v>7779</v>
      </c>
      <c r="D970" s="288">
        <v>44756</v>
      </c>
      <c r="E970" s="279" t="s">
        <v>594</v>
      </c>
      <c r="F970" s="289">
        <v>44718</v>
      </c>
      <c r="G970" s="135" t="s">
        <v>6417</v>
      </c>
      <c r="H970" s="135" t="s">
        <v>232</v>
      </c>
      <c r="I970" s="281" t="s">
        <v>8863</v>
      </c>
      <c r="J970" s="281" t="s">
        <v>632</v>
      </c>
      <c r="K970" s="281" t="s">
        <v>9006</v>
      </c>
      <c r="L970" s="135" t="s">
        <v>20</v>
      </c>
      <c r="M970" s="5" t="s">
        <v>6418</v>
      </c>
      <c r="N970" s="282">
        <v>44767</v>
      </c>
      <c r="O970" s="283">
        <v>44763</v>
      </c>
      <c r="P970" s="283">
        <v>44765</v>
      </c>
      <c r="Q970" s="284">
        <v>44763</v>
      </c>
      <c r="R970" s="285" t="s">
        <v>4484</v>
      </c>
      <c r="S970" s="284"/>
      <c r="T970" s="286" t="s">
        <v>623</v>
      </c>
      <c r="U970" s="291" t="s">
        <v>3901</v>
      </c>
      <c r="V970" s="135" t="s">
        <v>5599</v>
      </c>
      <c r="W970" s="276" t="s">
        <v>7307</v>
      </c>
    </row>
    <row r="971" spans="1:23" s="272" customFormat="1" ht="14.5" customHeight="1" x14ac:dyDescent="0.3">
      <c r="A971" s="295" t="s">
        <v>3627</v>
      </c>
      <c r="B971" s="135">
        <v>5139379</v>
      </c>
      <c r="C971" s="277" t="s">
        <v>7142</v>
      </c>
      <c r="D971" s="288">
        <v>44734</v>
      </c>
      <c r="E971" s="279" t="s">
        <v>594</v>
      </c>
      <c r="F971" s="289">
        <v>44718</v>
      </c>
      <c r="G971" s="135" t="s">
        <v>6424</v>
      </c>
      <c r="H971" s="135" t="s">
        <v>3708</v>
      </c>
      <c r="I971" s="281" t="s">
        <v>2454</v>
      </c>
      <c r="J971" s="281" t="s">
        <v>45</v>
      </c>
      <c r="K971" s="281" t="s">
        <v>9009</v>
      </c>
      <c r="L971" s="135" t="s">
        <v>20</v>
      </c>
      <c r="M971" s="5" t="s">
        <v>6425</v>
      </c>
      <c r="N971" s="282">
        <v>44752</v>
      </c>
      <c r="O971" s="283">
        <v>44736</v>
      </c>
      <c r="P971" s="283">
        <v>44733</v>
      </c>
      <c r="Q971" s="284">
        <v>44740</v>
      </c>
      <c r="R971" s="285" t="s">
        <v>4495</v>
      </c>
      <c r="S971" s="284"/>
      <c r="T971" s="286" t="s">
        <v>605</v>
      </c>
      <c r="U971" s="291" t="s">
        <v>3901</v>
      </c>
      <c r="V971" s="135" t="s">
        <v>5599</v>
      </c>
      <c r="W971" s="276" t="s">
        <v>7308</v>
      </c>
    </row>
    <row r="972" spans="1:23" s="272" customFormat="1" ht="14.5" customHeight="1" x14ac:dyDescent="0.3">
      <c r="A972" s="295" t="s">
        <v>3627</v>
      </c>
      <c r="B972" s="328">
        <v>5214821</v>
      </c>
      <c r="C972" s="277" t="s">
        <v>8202</v>
      </c>
      <c r="D972" s="288">
        <v>44763</v>
      </c>
      <c r="E972" s="279" t="s">
        <v>594</v>
      </c>
      <c r="F972" s="289">
        <v>44719</v>
      </c>
      <c r="G972" s="194" t="s">
        <v>8056</v>
      </c>
      <c r="H972" s="135" t="s">
        <v>32</v>
      </c>
      <c r="I972" s="281" t="s">
        <v>685</v>
      </c>
      <c r="J972" s="281" t="s">
        <v>645</v>
      </c>
      <c r="K972" s="281" t="s">
        <v>9002</v>
      </c>
      <c r="L972" s="135" t="s">
        <v>27</v>
      </c>
      <c r="M972" s="5" t="s">
        <v>6934</v>
      </c>
      <c r="N972" s="282">
        <v>44780</v>
      </c>
      <c r="O972" s="283">
        <v>44773</v>
      </c>
      <c r="P972" s="283">
        <v>44771</v>
      </c>
      <c r="Q972" s="284">
        <v>44773</v>
      </c>
      <c r="R972" s="285" t="s">
        <v>4490</v>
      </c>
      <c r="S972" s="284"/>
      <c r="T972" s="286" t="s">
        <v>605</v>
      </c>
      <c r="U972" s="291" t="s">
        <v>3901</v>
      </c>
      <c r="V972" s="291" t="s">
        <v>3366</v>
      </c>
      <c r="W972" s="276" t="s">
        <v>7309</v>
      </c>
    </row>
    <row r="973" spans="1:23" s="272" customFormat="1" ht="14.5" customHeight="1" x14ac:dyDescent="0.3">
      <c r="A973" s="295" t="s">
        <v>3627</v>
      </c>
      <c r="B973" s="124">
        <v>5135583</v>
      </c>
      <c r="C973" s="290" t="s">
        <v>7038</v>
      </c>
      <c r="D973" s="288">
        <v>44727</v>
      </c>
      <c r="E973" s="279" t="s">
        <v>594</v>
      </c>
      <c r="F973" s="289">
        <v>44719</v>
      </c>
      <c r="G973" s="135" t="s">
        <v>6935</v>
      </c>
      <c r="H973" s="135" t="s">
        <v>137</v>
      </c>
      <c r="I973" s="281" t="s">
        <v>17</v>
      </c>
      <c r="J973" s="281" t="s">
        <v>18</v>
      </c>
      <c r="K973" s="281" t="s">
        <v>9005</v>
      </c>
      <c r="L973" s="135" t="s">
        <v>20</v>
      </c>
      <c r="M973" s="5" t="s">
        <v>6936</v>
      </c>
      <c r="N973" s="282">
        <v>44731</v>
      </c>
      <c r="O973" s="283">
        <v>44727</v>
      </c>
      <c r="P973" s="283">
        <v>44727</v>
      </c>
      <c r="Q973" s="284">
        <v>44728</v>
      </c>
      <c r="R973" s="285" t="s">
        <v>4686</v>
      </c>
      <c r="S973" s="284"/>
      <c r="T973" s="286" t="s">
        <v>609</v>
      </c>
      <c r="U973" s="291" t="s">
        <v>3901</v>
      </c>
      <c r="V973" s="135" t="s">
        <v>3901</v>
      </c>
      <c r="W973" s="276" t="s">
        <v>7310</v>
      </c>
    </row>
    <row r="974" spans="1:23" s="272" customFormat="1" ht="14.5" customHeight="1" x14ac:dyDescent="0.3">
      <c r="A974" s="295" t="s">
        <v>3627</v>
      </c>
      <c r="B974" s="124">
        <v>5146298</v>
      </c>
      <c r="C974" s="290" t="s">
        <v>7071</v>
      </c>
      <c r="D974" s="288">
        <v>44728</v>
      </c>
      <c r="E974" s="279" t="s">
        <v>594</v>
      </c>
      <c r="F974" s="289">
        <v>44719</v>
      </c>
      <c r="G974" s="135" t="s">
        <v>6937</v>
      </c>
      <c r="H974" s="135" t="s">
        <v>4738</v>
      </c>
      <c r="I974" s="281" t="s">
        <v>2454</v>
      </c>
      <c r="J974" s="281" t="s">
        <v>18</v>
      </c>
      <c r="K974" s="281" t="s">
        <v>9005</v>
      </c>
      <c r="L974" s="135" t="s">
        <v>11</v>
      </c>
      <c r="M974" s="5" t="s">
        <v>6938</v>
      </c>
      <c r="N974" s="282">
        <v>44736</v>
      </c>
      <c r="O974" s="283">
        <v>44733</v>
      </c>
      <c r="P974" s="283">
        <v>44729</v>
      </c>
      <c r="Q974" s="284">
        <v>44733</v>
      </c>
      <c r="R974" s="285" t="s">
        <v>4685</v>
      </c>
      <c r="S974" s="284"/>
      <c r="T974" s="286" t="s">
        <v>623</v>
      </c>
      <c r="U974" s="291" t="s">
        <v>3901</v>
      </c>
      <c r="V974" s="135" t="s">
        <v>3901</v>
      </c>
      <c r="W974" s="276" t="s">
        <v>7311</v>
      </c>
    </row>
    <row r="975" spans="1:23" s="272" customFormat="1" ht="14.5" customHeight="1" x14ac:dyDescent="0.3">
      <c r="A975" s="295" t="s">
        <v>3627</v>
      </c>
      <c r="B975" s="135">
        <v>5107091</v>
      </c>
      <c r="C975" s="277" t="s">
        <v>7091</v>
      </c>
      <c r="D975" s="288">
        <v>44730</v>
      </c>
      <c r="E975" s="279" t="s">
        <v>594</v>
      </c>
      <c r="F975" s="289">
        <v>44720</v>
      </c>
      <c r="G975" s="135" t="s">
        <v>6939</v>
      </c>
      <c r="H975" s="135" t="s">
        <v>32</v>
      </c>
      <c r="I975" s="281" t="s">
        <v>685</v>
      </c>
      <c r="J975" s="281" t="s">
        <v>2943</v>
      </c>
      <c r="K975" s="281" t="s">
        <v>9012</v>
      </c>
      <c r="L975" s="135" t="s">
        <v>20</v>
      </c>
      <c r="M975" s="5" t="s">
        <v>6940</v>
      </c>
      <c r="N975" s="282">
        <v>44752</v>
      </c>
      <c r="O975" s="283">
        <v>44741</v>
      </c>
      <c r="P975" s="283">
        <v>44740</v>
      </c>
      <c r="Q975" s="284">
        <v>44741</v>
      </c>
      <c r="R975" s="285" t="s">
        <v>6447</v>
      </c>
      <c r="S975" s="284"/>
      <c r="T975" s="286" t="s">
        <v>609</v>
      </c>
      <c r="U975" s="291" t="s">
        <v>3901</v>
      </c>
      <c r="V975" s="135" t="s">
        <v>5599</v>
      </c>
      <c r="W975" s="276" t="s">
        <v>7312</v>
      </c>
    </row>
    <row r="976" spans="1:23" s="272" customFormat="1" ht="14.5" customHeight="1" x14ac:dyDescent="0.3">
      <c r="A976" s="295" t="s">
        <v>3627</v>
      </c>
      <c r="B976" s="329">
        <v>5152904</v>
      </c>
      <c r="C976" s="277" t="s">
        <v>7400</v>
      </c>
      <c r="D976" s="288">
        <v>44736</v>
      </c>
      <c r="E976" s="279" t="s">
        <v>594</v>
      </c>
      <c r="F976" s="289">
        <v>44720</v>
      </c>
      <c r="G976" s="135" t="s">
        <v>6941</v>
      </c>
      <c r="H976" s="135" t="s">
        <v>137</v>
      </c>
      <c r="I976" s="281" t="s">
        <v>17</v>
      </c>
      <c r="J976" s="281" t="s">
        <v>645</v>
      </c>
      <c r="K976" s="281" t="s">
        <v>9002</v>
      </c>
      <c r="L976" s="135" t="s">
        <v>20</v>
      </c>
      <c r="M976" s="5" t="s">
        <v>6942</v>
      </c>
      <c r="N976" s="282">
        <v>44741</v>
      </c>
      <c r="O976" s="283">
        <v>44739</v>
      </c>
      <c r="P976" s="283">
        <v>44736</v>
      </c>
      <c r="Q976" s="284">
        <v>44739</v>
      </c>
      <c r="R976" s="285" t="s">
        <v>4490</v>
      </c>
      <c r="S976" s="284"/>
      <c r="T976" s="286" t="s">
        <v>623</v>
      </c>
      <c r="U976" s="291" t="s">
        <v>3901</v>
      </c>
      <c r="V976" s="135" t="s">
        <v>3901</v>
      </c>
      <c r="W976" s="276" t="s">
        <v>7313</v>
      </c>
    </row>
    <row r="977" spans="1:23" s="272" customFormat="1" ht="14.5" customHeight="1" x14ac:dyDescent="0.3">
      <c r="A977" s="295" t="s">
        <v>3627</v>
      </c>
      <c r="B977" s="124">
        <v>5122514</v>
      </c>
      <c r="C977" s="290" t="s">
        <v>6943</v>
      </c>
      <c r="D977" s="288">
        <v>44721</v>
      </c>
      <c r="E977" s="279" t="s">
        <v>594</v>
      </c>
      <c r="F977" s="289">
        <v>44720</v>
      </c>
      <c r="G977" s="135" t="s">
        <v>6944</v>
      </c>
      <c r="H977" s="135" t="s">
        <v>250</v>
      </c>
      <c r="I977" s="281" t="s">
        <v>4644</v>
      </c>
      <c r="J977" s="281" t="s">
        <v>645</v>
      </c>
      <c r="K977" s="281" t="s">
        <v>9002</v>
      </c>
      <c r="L977" s="135" t="s">
        <v>27</v>
      </c>
      <c r="M977" s="5" t="s">
        <v>6945</v>
      </c>
      <c r="N977" s="282">
        <v>44735</v>
      </c>
      <c r="O977" s="283">
        <v>44729</v>
      </c>
      <c r="P977" s="283">
        <v>44729</v>
      </c>
      <c r="Q977" s="284">
        <v>44730</v>
      </c>
      <c r="R977" s="285" t="s">
        <v>6444</v>
      </c>
      <c r="S977" s="284"/>
      <c r="T977" s="286" t="s">
        <v>1648</v>
      </c>
      <c r="U977" s="291" t="s">
        <v>3901</v>
      </c>
      <c r="V977" s="135" t="s">
        <v>3901</v>
      </c>
      <c r="W977" s="276" t="s">
        <v>7314</v>
      </c>
    </row>
    <row r="978" spans="1:23" s="272" customFormat="1" ht="14.5" customHeight="1" x14ac:dyDescent="0.3">
      <c r="A978" s="295" t="s">
        <v>3627</v>
      </c>
      <c r="B978" s="328">
        <v>5214819</v>
      </c>
      <c r="C978" s="277" t="s">
        <v>8203</v>
      </c>
      <c r="D978" s="288">
        <v>44763</v>
      </c>
      <c r="E978" s="279" t="s">
        <v>594</v>
      </c>
      <c r="F978" s="289">
        <v>44720</v>
      </c>
      <c r="G978" s="135" t="s">
        <v>6946</v>
      </c>
      <c r="H978" s="135" t="s">
        <v>4712</v>
      </c>
      <c r="I978" s="281" t="s">
        <v>17</v>
      </c>
      <c r="J978" s="281" t="s">
        <v>645</v>
      </c>
      <c r="K978" s="281" t="s">
        <v>9002</v>
      </c>
      <c r="L978" s="135" t="s">
        <v>27</v>
      </c>
      <c r="M978" s="5" t="s">
        <v>6947</v>
      </c>
      <c r="N978" s="282">
        <v>44782</v>
      </c>
      <c r="O978" s="283">
        <v>44773</v>
      </c>
      <c r="P978" s="283">
        <v>44771</v>
      </c>
      <c r="Q978" s="284">
        <v>44772</v>
      </c>
      <c r="R978" s="285" t="s">
        <v>4490</v>
      </c>
      <c r="S978" s="284"/>
      <c r="T978" s="286" t="s">
        <v>623</v>
      </c>
      <c r="U978" s="291" t="s">
        <v>3901</v>
      </c>
      <c r="V978" s="291" t="s">
        <v>3366</v>
      </c>
      <c r="W978" s="276" t="s">
        <v>7315</v>
      </c>
    </row>
    <row r="979" spans="1:23" s="272" customFormat="1" ht="14.5" customHeight="1" x14ac:dyDescent="0.3">
      <c r="A979" s="295" t="s">
        <v>1581</v>
      </c>
      <c r="B979" s="276" t="s">
        <v>630</v>
      </c>
      <c r="C979" s="277" t="s">
        <v>630</v>
      </c>
      <c r="D979" s="288">
        <v>44810</v>
      </c>
      <c r="E979" s="279" t="s">
        <v>630</v>
      </c>
      <c r="F979" s="289">
        <v>44720</v>
      </c>
      <c r="G979" s="135" t="s">
        <v>6948</v>
      </c>
      <c r="H979" s="135" t="s">
        <v>6043</v>
      </c>
      <c r="I979" s="281" t="s">
        <v>4644</v>
      </c>
      <c r="J979" s="281" t="s">
        <v>645</v>
      </c>
      <c r="K979" s="281" t="s">
        <v>9002</v>
      </c>
      <c r="L979" s="135" t="s">
        <v>20</v>
      </c>
      <c r="M979" s="5" t="s">
        <v>6949</v>
      </c>
      <c r="N979" s="282" t="s">
        <v>1253</v>
      </c>
      <c r="O979" s="283" t="s">
        <v>1253</v>
      </c>
      <c r="P979" s="283" t="s">
        <v>1253</v>
      </c>
      <c r="Q979" s="284" t="s">
        <v>1253</v>
      </c>
      <c r="R979" s="285" t="s">
        <v>4490</v>
      </c>
      <c r="S979" s="284"/>
      <c r="T979" s="286" t="s">
        <v>605</v>
      </c>
      <c r="U979" s="291" t="s">
        <v>3901</v>
      </c>
      <c r="V979" s="135"/>
      <c r="W979" s="276" t="s">
        <v>7316</v>
      </c>
    </row>
    <row r="980" spans="1:23" s="272" customFormat="1" ht="14.5" customHeight="1" x14ac:dyDescent="0.3">
      <c r="A980" s="295" t="s">
        <v>3627</v>
      </c>
      <c r="B980" s="328">
        <v>5168434</v>
      </c>
      <c r="C980" s="277" t="s">
        <v>7401</v>
      </c>
      <c r="D980" s="288">
        <v>44737</v>
      </c>
      <c r="E980" s="279" t="s">
        <v>594</v>
      </c>
      <c r="F980" s="289">
        <v>44720</v>
      </c>
      <c r="G980" s="135" t="s">
        <v>6950</v>
      </c>
      <c r="H980" s="135" t="s">
        <v>4738</v>
      </c>
      <c r="I980" s="281" t="s">
        <v>2454</v>
      </c>
      <c r="J980" s="281" t="s">
        <v>18</v>
      </c>
      <c r="K980" s="281" t="s">
        <v>9005</v>
      </c>
      <c r="L980" s="135" t="s">
        <v>11</v>
      </c>
      <c r="M980" s="5" t="s">
        <v>6951</v>
      </c>
      <c r="N980" s="282">
        <v>44743</v>
      </c>
      <c r="O980" s="283">
        <v>44740</v>
      </c>
      <c r="P980" s="283">
        <v>44737</v>
      </c>
      <c r="Q980" s="284">
        <v>44741</v>
      </c>
      <c r="R980" s="285" t="s">
        <v>4686</v>
      </c>
      <c r="S980" s="284"/>
      <c r="T980" s="286" t="s">
        <v>605</v>
      </c>
      <c r="U980" s="291" t="s">
        <v>3901</v>
      </c>
      <c r="V980" s="135" t="s">
        <v>5599</v>
      </c>
      <c r="W980" s="276" t="s">
        <v>7317</v>
      </c>
    </row>
    <row r="981" spans="1:23" s="272" customFormat="1" ht="14.5" customHeight="1" x14ac:dyDescent="0.3">
      <c r="A981" s="295" t="s">
        <v>1581</v>
      </c>
      <c r="B981" s="276" t="s">
        <v>630</v>
      </c>
      <c r="C981" s="277" t="s">
        <v>630</v>
      </c>
      <c r="D981" s="288">
        <v>44737</v>
      </c>
      <c r="E981" s="279" t="s">
        <v>630</v>
      </c>
      <c r="F981" s="289">
        <v>44721</v>
      </c>
      <c r="G981" s="135" t="s">
        <v>6957</v>
      </c>
      <c r="H981" s="135" t="s">
        <v>92</v>
      </c>
      <c r="I981" s="281" t="s">
        <v>2454</v>
      </c>
      <c r="J981" s="281" t="s">
        <v>45</v>
      </c>
      <c r="K981" s="281" t="s">
        <v>9009</v>
      </c>
      <c r="L981" s="135" t="s">
        <v>438</v>
      </c>
      <c r="M981" s="5" t="s">
        <v>6958</v>
      </c>
      <c r="N981" s="282" t="s">
        <v>1253</v>
      </c>
      <c r="O981" s="283" t="s">
        <v>1253</v>
      </c>
      <c r="P981" s="283" t="s">
        <v>1253</v>
      </c>
      <c r="Q981" s="284" t="s">
        <v>1253</v>
      </c>
      <c r="R981" s="285" t="s">
        <v>4495</v>
      </c>
      <c r="S981" s="280" t="s">
        <v>1253</v>
      </c>
      <c r="T981" s="286" t="s">
        <v>605</v>
      </c>
      <c r="U981" s="291" t="s">
        <v>3901</v>
      </c>
      <c r="V981" s="135"/>
      <c r="W981" s="276" t="s">
        <v>630</v>
      </c>
    </row>
    <row r="982" spans="1:23" s="272" customFormat="1" ht="14.5" customHeight="1" x14ac:dyDescent="0.3">
      <c r="A982" s="295" t="s">
        <v>3627</v>
      </c>
      <c r="B982" s="86">
        <v>5164181</v>
      </c>
      <c r="C982" s="277" t="s">
        <v>7520</v>
      </c>
      <c r="D982" s="288">
        <v>44742</v>
      </c>
      <c r="E982" s="279" t="s">
        <v>594</v>
      </c>
      <c r="F982" s="289">
        <v>44721</v>
      </c>
      <c r="G982" s="135" t="s">
        <v>6959</v>
      </c>
      <c r="H982" s="135" t="s">
        <v>250</v>
      </c>
      <c r="I982" s="281" t="s">
        <v>4644</v>
      </c>
      <c r="J982" s="281" t="s">
        <v>626</v>
      </c>
      <c r="K982" s="281" t="s">
        <v>9003</v>
      </c>
      <c r="L982" s="135" t="s">
        <v>52</v>
      </c>
      <c r="M982" s="5" t="s">
        <v>6960</v>
      </c>
      <c r="N982" s="282">
        <v>44749</v>
      </c>
      <c r="O982" s="283">
        <v>44742</v>
      </c>
      <c r="P982" s="283">
        <v>44742</v>
      </c>
      <c r="Q982" s="284">
        <v>44742</v>
      </c>
      <c r="R982" s="285" t="s">
        <v>6464</v>
      </c>
      <c r="S982" s="284"/>
      <c r="T982" s="286" t="s">
        <v>605</v>
      </c>
      <c r="U982" s="291" t="s">
        <v>3901</v>
      </c>
      <c r="V982" s="135" t="s">
        <v>5599</v>
      </c>
      <c r="W982" s="276" t="s">
        <v>7318</v>
      </c>
    </row>
    <row r="983" spans="1:23" s="272" customFormat="1" ht="14.5" customHeight="1" x14ac:dyDescent="0.3">
      <c r="A983" s="295" t="s">
        <v>3627</v>
      </c>
      <c r="B983" s="83">
        <v>5148619</v>
      </c>
      <c r="C983" s="277" t="s">
        <v>7033</v>
      </c>
      <c r="D983" s="288">
        <v>44740</v>
      </c>
      <c r="E983" s="279" t="s">
        <v>594</v>
      </c>
      <c r="F983" s="289">
        <v>44721</v>
      </c>
      <c r="G983" s="135" t="s">
        <v>6961</v>
      </c>
      <c r="H983" s="135" t="s">
        <v>4150</v>
      </c>
      <c r="I983" s="281" t="s">
        <v>17</v>
      </c>
      <c r="J983" s="281" t="s">
        <v>632</v>
      </c>
      <c r="K983" s="281" t="s">
        <v>9006</v>
      </c>
      <c r="L983" s="135" t="s">
        <v>11</v>
      </c>
      <c r="M983" s="5" t="s">
        <v>6962</v>
      </c>
      <c r="N983" s="282">
        <v>44752</v>
      </c>
      <c r="O983" s="283">
        <v>44744</v>
      </c>
      <c r="P983" s="283">
        <v>44741</v>
      </c>
      <c r="Q983" s="284">
        <v>44742</v>
      </c>
      <c r="R983" s="285" t="s">
        <v>4487</v>
      </c>
      <c r="S983" s="284"/>
      <c r="T983" s="286" t="s">
        <v>605</v>
      </c>
      <c r="U983" s="291" t="s">
        <v>3901</v>
      </c>
      <c r="V983" s="135" t="s">
        <v>5599</v>
      </c>
      <c r="W983" s="276" t="s">
        <v>7319</v>
      </c>
    </row>
    <row r="984" spans="1:23" s="272" customFormat="1" ht="14.5" customHeight="1" x14ac:dyDescent="0.3">
      <c r="A984" s="295" t="s">
        <v>3627</v>
      </c>
      <c r="B984" s="124">
        <v>5122494</v>
      </c>
      <c r="C984" s="290" t="s">
        <v>7027</v>
      </c>
      <c r="D984" s="288">
        <v>44723</v>
      </c>
      <c r="E984" s="279" t="s">
        <v>594</v>
      </c>
      <c r="F984" s="289">
        <v>44722</v>
      </c>
      <c r="G984" s="135" t="s">
        <v>6967</v>
      </c>
      <c r="H984" s="135" t="s">
        <v>102</v>
      </c>
      <c r="I984" s="281" t="s">
        <v>685</v>
      </c>
      <c r="J984" s="281" t="s">
        <v>2943</v>
      </c>
      <c r="K984" s="281" t="s">
        <v>9012</v>
      </c>
      <c r="L984" s="135" t="s">
        <v>11</v>
      </c>
      <c r="M984" s="5" t="s">
        <v>6968</v>
      </c>
      <c r="N984" s="282">
        <v>44736</v>
      </c>
      <c r="O984" s="283">
        <v>44733</v>
      </c>
      <c r="P984" s="283">
        <v>44730</v>
      </c>
      <c r="Q984" s="284">
        <v>44733</v>
      </c>
      <c r="R984" s="285" t="s">
        <v>6518</v>
      </c>
      <c r="S984" s="284"/>
      <c r="T984" s="286" t="s">
        <v>609</v>
      </c>
      <c r="U984" s="291" t="s">
        <v>3901</v>
      </c>
      <c r="V984" s="135" t="s">
        <v>3901</v>
      </c>
      <c r="W984" s="276" t="s">
        <v>7320</v>
      </c>
    </row>
    <row r="985" spans="1:23" s="272" customFormat="1" ht="14.5" customHeight="1" x14ac:dyDescent="0.3">
      <c r="A985" s="295" t="s">
        <v>3627</v>
      </c>
      <c r="B985" s="124">
        <v>5119911</v>
      </c>
      <c r="C985" s="290" t="s">
        <v>6969</v>
      </c>
      <c r="D985" s="288">
        <v>44723</v>
      </c>
      <c r="E985" s="279" t="s">
        <v>594</v>
      </c>
      <c r="F985" s="289">
        <v>44722</v>
      </c>
      <c r="G985" s="135" t="s">
        <v>6970</v>
      </c>
      <c r="H985" s="135" t="s">
        <v>92</v>
      </c>
      <c r="I985" s="281" t="s">
        <v>2454</v>
      </c>
      <c r="J985" s="281" t="s">
        <v>626</v>
      </c>
      <c r="K985" s="281" t="s">
        <v>9003</v>
      </c>
      <c r="L985" s="194" t="s">
        <v>6971</v>
      </c>
      <c r="M985" s="5" t="s">
        <v>6972</v>
      </c>
      <c r="N985" s="282">
        <v>44728</v>
      </c>
      <c r="O985" s="283">
        <v>44725</v>
      </c>
      <c r="P985" s="283">
        <v>44725</v>
      </c>
      <c r="Q985" s="284">
        <v>44726</v>
      </c>
      <c r="R985" s="285" t="s">
        <v>4687</v>
      </c>
      <c r="S985" s="284"/>
      <c r="T985" s="286" t="s">
        <v>1648</v>
      </c>
      <c r="U985" s="291" t="s">
        <v>3901</v>
      </c>
      <c r="V985" s="135" t="s">
        <v>3901</v>
      </c>
      <c r="W985" s="276" t="s">
        <v>7321</v>
      </c>
    </row>
    <row r="986" spans="1:23" s="272" customFormat="1" ht="14.5" customHeight="1" x14ac:dyDescent="0.3">
      <c r="A986" s="295" t="s">
        <v>3627</v>
      </c>
      <c r="B986" s="135">
        <v>5140947</v>
      </c>
      <c r="C986" s="277" t="s">
        <v>7322</v>
      </c>
      <c r="D986" s="288">
        <v>44734</v>
      </c>
      <c r="E986" s="279" t="s">
        <v>594</v>
      </c>
      <c r="F986" s="289">
        <v>44722</v>
      </c>
      <c r="G986" s="135" t="s">
        <v>6973</v>
      </c>
      <c r="H986" s="135" t="s">
        <v>6186</v>
      </c>
      <c r="I986" s="281" t="s">
        <v>8538</v>
      </c>
      <c r="J986" s="281" t="s">
        <v>45</v>
      </c>
      <c r="K986" s="281" t="s">
        <v>9009</v>
      </c>
      <c r="L986" s="135" t="s">
        <v>20</v>
      </c>
      <c r="M986" s="5" t="s">
        <v>6974</v>
      </c>
      <c r="N986" s="282">
        <v>44747</v>
      </c>
      <c r="O986" s="283">
        <v>44737</v>
      </c>
      <c r="P986" s="283">
        <v>44734</v>
      </c>
      <c r="Q986" s="284">
        <v>44741</v>
      </c>
      <c r="R986" s="285" t="s">
        <v>4495</v>
      </c>
      <c r="S986" s="284"/>
      <c r="T986" s="286" t="s">
        <v>623</v>
      </c>
      <c r="U986" s="291" t="s">
        <v>3901</v>
      </c>
      <c r="V986" s="135" t="s">
        <v>5599</v>
      </c>
      <c r="W986" s="276" t="s">
        <v>7941</v>
      </c>
    </row>
    <row r="987" spans="1:23" s="272" customFormat="1" ht="14.5" customHeight="1" x14ac:dyDescent="0.3">
      <c r="A987" s="295" t="s">
        <v>3627</v>
      </c>
      <c r="B987" s="83">
        <v>5163492</v>
      </c>
      <c r="C987" s="277" t="s">
        <v>7447</v>
      </c>
      <c r="D987" s="318">
        <v>44740</v>
      </c>
      <c r="E987" s="279" t="s">
        <v>594</v>
      </c>
      <c r="F987" s="289">
        <v>44723</v>
      </c>
      <c r="G987" s="135" t="s">
        <v>6977</v>
      </c>
      <c r="H987" s="135" t="s">
        <v>686</v>
      </c>
      <c r="I987" s="281" t="s">
        <v>8862</v>
      </c>
      <c r="J987" s="281" t="s">
        <v>645</v>
      </c>
      <c r="K987" s="281" t="s">
        <v>9002</v>
      </c>
      <c r="L987" s="135" t="s">
        <v>20</v>
      </c>
      <c r="M987" s="5" t="s">
        <v>6978</v>
      </c>
      <c r="N987" s="282">
        <v>44747</v>
      </c>
      <c r="O987" s="283">
        <v>44746</v>
      </c>
      <c r="P987" s="283">
        <v>44740</v>
      </c>
      <c r="Q987" s="284">
        <v>44741</v>
      </c>
      <c r="R987" s="285" t="s">
        <v>4490</v>
      </c>
      <c r="S987" s="284"/>
      <c r="T987" s="286" t="s">
        <v>623</v>
      </c>
      <c r="U987" s="291" t="s">
        <v>3901</v>
      </c>
      <c r="V987" s="135" t="s">
        <v>5599</v>
      </c>
      <c r="W987" s="276" t="s">
        <v>7323</v>
      </c>
    </row>
    <row r="988" spans="1:23" s="272" customFormat="1" ht="14.5" customHeight="1" x14ac:dyDescent="0.3">
      <c r="A988" s="295" t="s">
        <v>3627</v>
      </c>
      <c r="B988" s="92">
        <v>5157876</v>
      </c>
      <c r="C988" s="277" t="s">
        <v>7403</v>
      </c>
      <c r="D988" s="318">
        <v>44741</v>
      </c>
      <c r="E988" s="279" t="s">
        <v>594</v>
      </c>
      <c r="F988" s="289">
        <v>44723</v>
      </c>
      <c r="G988" s="135" t="s">
        <v>6979</v>
      </c>
      <c r="H988" s="135" t="s">
        <v>4712</v>
      </c>
      <c r="I988" s="281" t="s">
        <v>17</v>
      </c>
      <c r="J988" s="281" t="s">
        <v>626</v>
      </c>
      <c r="K988" s="281" t="s">
        <v>9003</v>
      </c>
      <c r="L988" s="135" t="s">
        <v>52</v>
      </c>
      <c r="M988" s="5" t="s">
        <v>6980</v>
      </c>
      <c r="N988" s="282">
        <v>44748</v>
      </c>
      <c r="O988" s="283">
        <v>44744</v>
      </c>
      <c r="P988" s="283">
        <v>44741</v>
      </c>
      <c r="Q988" s="284">
        <v>44740</v>
      </c>
      <c r="R988" s="285" t="s">
        <v>6464</v>
      </c>
      <c r="S988" s="284"/>
      <c r="T988" s="286" t="s">
        <v>605</v>
      </c>
      <c r="U988" s="291" t="s">
        <v>3901</v>
      </c>
      <c r="V988" s="135" t="s">
        <v>5599</v>
      </c>
      <c r="W988" s="276" t="s">
        <v>7324</v>
      </c>
    </row>
    <row r="989" spans="1:23" s="272" customFormat="1" ht="14.5" customHeight="1" x14ac:dyDescent="0.3">
      <c r="A989" s="295" t="s">
        <v>3627</v>
      </c>
      <c r="B989" s="135">
        <v>5144776</v>
      </c>
      <c r="C989" s="290" t="s">
        <v>7039</v>
      </c>
      <c r="D989" s="318">
        <v>44726</v>
      </c>
      <c r="E989" s="279" t="s">
        <v>594</v>
      </c>
      <c r="F989" s="289">
        <v>44723</v>
      </c>
      <c r="G989" s="135" t="s">
        <v>6981</v>
      </c>
      <c r="H989" s="135" t="s">
        <v>4738</v>
      </c>
      <c r="I989" s="281" t="s">
        <v>2454</v>
      </c>
      <c r="J989" s="281" t="s">
        <v>18</v>
      </c>
      <c r="K989" s="281" t="s">
        <v>9005</v>
      </c>
      <c r="L989" s="135" t="s">
        <v>11</v>
      </c>
      <c r="M989" s="5" t="s">
        <v>6982</v>
      </c>
      <c r="N989" s="282">
        <v>44735</v>
      </c>
      <c r="O989" s="283">
        <v>44733</v>
      </c>
      <c r="P989" s="283">
        <v>44729</v>
      </c>
      <c r="Q989" s="284">
        <v>44733</v>
      </c>
      <c r="R989" s="285" t="s">
        <v>4686</v>
      </c>
      <c r="S989" s="284"/>
      <c r="T989" s="286" t="s">
        <v>1648</v>
      </c>
      <c r="U989" s="291" t="s">
        <v>3901</v>
      </c>
      <c r="V989" s="135" t="s">
        <v>3901</v>
      </c>
      <c r="W989" s="276" t="s">
        <v>7325</v>
      </c>
    </row>
    <row r="990" spans="1:23" s="272" customFormat="1" ht="14.5" customHeight="1" x14ac:dyDescent="0.3">
      <c r="A990" s="295" t="s">
        <v>3627</v>
      </c>
      <c r="B990" s="135">
        <v>5140954</v>
      </c>
      <c r="C990" s="277" t="s">
        <v>7134</v>
      </c>
      <c r="D990" s="318">
        <v>44732</v>
      </c>
      <c r="E990" s="279" t="s">
        <v>594</v>
      </c>
      <c r="F990" s="289">
        <v>44723</v>
      </c>
      <c r="G990" s="135" t="s">
        <v>7108</v>
      </c>
      <c r="H990" s="135" t="s">
        <v>4126</v>
      </c>
      <c r="I990" s="281" t="s">
        <v>8538</v>
      </c>
      <c r="J990" s="281" t="s">
        <v>626</v>
      </c>
      <c r="K990" s="281" t="s">
        <v>9003</v>
      </c>
      <c r="L990" s="135" t="s">
        <v>27</v>
      </c>
      <c r="M990" s="5" t="s">
        <v>6983</v>
      </c>
      <c r="N990" s="282">
        <v>44738</v>
      </c>
      <c r="O990" s="283">
        <v>44732</v>
      </c>
      <c r="P990" s="283">
        <v>44732</v>
      </c>
      <c r="Q990" s="284">
        <v>44732</v>
      </c>
      <c r="R990" s="285" t="s">
        <v>6464</v>
      </c>
      <c r="S990" s="284"/>
      <c r="T990" s="286" t="s">
        <v>605</v>
      </c>
      <c r="U990" s="291" t="s">
        <v>3901</v>
      </c>
      <c r="V990" s="135" t="s">
        <v>3901</v>
      </c>
      <c r="W990" s="276" t="s">
        <v>7326</v>
      </c>
    </row>
    <row r="991" spans="1:23" s="272" customFormat="1" ht="14.5" customHeight="1" x14ac:dyDescent="0.3">
      <c r="A991" s="295" t="s">
        <v>3627</v>
      </c>
      <c r="B991" s="292">
        <v>5122739</v>
      </c>
      <c r="C991" s="290" t="s">
        <v>6984</v>
      </c>
      <c r="D991" s="318">
        <v>44725</v>
      </c>
      <c r="E991" s="279" t="s">
        <v>594</v>
      </c>
      <c r="F991" s="289">
        <v>44724</v>
      </c>
      <c r="G991" s="135" t="s">
        <v>6985</v>
      </c>
      <c r="H991" s="135" t="s">
        <v>4738</v>
      </c>
      <c r="I991" s="281" t="s">
        <v>2454</v>
      </c>
      <c r="J991" s="281" t="s">
        <v>38</v>
      </c>
      <c r="K991" s="281" t="s">
        <v>9001</v>
      </c>
      <c r="L991" s="135" t="s">
        <v>20</v>
      </c>
      <c r="M991" s="5" t="s">
        <v>6986</v>
      </c>
      <c r="N991" s="282">
        <v>44735</v>
      </c>
      <c r="O991" s="283">
        <v>44730</v>
      </c>
      <c r="P991" s="283">
        <v>44730</v>
      </c>
      <c r="Q991" s="284">
        <v>44730</v>
      </c>
      <c r="R991" s="285" t="s">
        <v>4489</v>
      </c>
      <c r="S991" s="284"/>
      <c r="T991" s="286" t="s">
        <v>1648</v>
      </c>
      <c r="U991" s="291" t="s">
        <v>3901</v>
      </c>
      <c r="V991" s="135" t="s">
        <v>3901</v>
      </c>
      <c r="W991" s="276" t="s">
        <v>7327</v>
      </c>
    </row>
    <row r="992" spans="1:23" s="272" customFormat="1" ht="14.5" customHeight="1" x14ac:dyDescent="0.3">
      <c r="A992" s="295" t="s">
        <v>3627</v>
      </c>
      <c r="B992" s="124">
        <v>5135579</v>
      </c>
      <c r="C992" s="290" t="s">
        <v>7072</v>
      </c>
      <c r="D992" s="318">
        <v>44729</v>
      </c>
      <c r="E992" s="279" t="s">
        <v>594</v>
      </c>
      <c r="F992" s="289">
        <v>44724</v>
      </c>
      <c r="G992" s="135" t="s">
        <v>7040</v>
      </c>
      <c r="H992" s="135" t="s">
        <v>6294</v>
      </c>
      <c r="I992" s="281" t="s">
        <v>8538</v>
      </c>
      <c r="J992" s="281" t="s">
        <v>626</v>
      </c>
      <c r="K992" s="281" t="s">
        <v>9003</v>
      </c>
      <c r="L992" s="135" t="s">
        <v>52</v>
      </c>
      <c r="M992" s="5" t="s">
        <v>6987</v>
      </c>
      <c r="N992" s="282">
        <v>44730</v>
      </c>
      <c r="O992" s="283">
        <v>44729</v>
      </c>
      <c r="P992" s="283">
        <v>44729</v>
      </c>
      <c r="Q992" s="284">
        <v>44729</v>
      </c>
      <c r="R992" s="285" t="s">
        <v>6464</v>
      </c>
      <c r="S992" s="284"/>
      <c r="T992" s="286" t="s">
        <v>605</v>
      </c>
      <c r="U992" s="291" t="s">
        <v>3901</v>
      </c>
      <c r="V992" s="135" t="s">
        <v>3901</v>
      </c>
      <c r="W992" s="276" t="s">
        <v>7328</v>
      </c>
    </row>
    <row r="993" spans="1:23" s="272" customFormat="1" ht="14.5" customHeight="1" x14ac:dyDescent="0.3">
      <c r="A993" s="295" t="s">
        <v>1581</v>
      </c>
      <c r="B993" s="276" t="s">
        <v>630</v>
      </c>
      <c r="C993" s="277" t="s">
        <v>630</v>
      </c>
      <c r="D993" s="318">
        <v>44786</v>
      </c>
      <c r="E993" s="279" t="s">
        <v>630</v>
      </c>
      <c r="F993" s="289">
        <v>44724</v>
      </c>
      <c r="G993" s="135" t="s">
        <v>6988</v>
      </c>
      <c r="H993" s="135" t="s">
        <v>6043</v>
      </c>
      <c r="I993" s="281" t="s">
        <v>4644</v>
      </c>
      <c r="J993" s="281" t="s">
        <v>45</v>
      </c>
      <c r="K993" s="281" t="s">
        <v>9009</v>
      </c>
      <c r="L993" s="194" t="s">
        <v>11</v>
      </c>
      <c r="M993" s="5" t="s">
        <v>6989</v>
      </c>
      <c r="N993" s="282" t="s">
        <v>1253</v>
      </c>
      <c r="O993" s="283" t="s">
        <v>1253</v>
      </c>
      <c r="P993" s="283" t="s">
        <v>1253</v>
      </c>
      <c r="Q993" s="284" t="s">
        <v>1253</v>
      </c>
      <c r="R993" s="285" t="s">
        <v>4482</v>
      </c>
      <c r="S993" s="280" t="s">
        <v>1253</v>
      </c>
      <c r="T993" s="286" t="s">
        <v>605</v>
      </c>
      <c r="U993" s="291" t="s">
        <v>3901</v>
      </c>
      <c r="V993" s="135"/>
      <c r="W993" s="276" t="s">
        <v>7329</v>
      </c>
    </row>
    <row r="994" spans="1:23" s="272" customFormat="1" ht="14.5" customHeight="1" x14ac:dyDescent="0.3">
      <c r="A994" s="295" t="s">
        <v>3627</v>
      </c>
      <c r="B994" s="92">
        <v>5194802</v>
      </c>
      <c r="C994" s="277" t="s">
        <v>7832</v>
      </c>
      <c r="D994" s="318">
        <v>44763</v>
      </c>
      <c r="E994" s="279" t="s">
        <v>594</v>
      </c>
      <c r="F994" s="289">
        <v>44724</v>
      </c>
      <c r="G994" s="135" t="s">
        <v>6990</v>
      </c>
      <c r="H994" s="135" t="s">
        <v>6043</v>
      </c>
      <c r="I994" s="281" t="s">
        <v>4644</v>
      </c>
      <c r="J994" s="281" t="s">
        <v>18</v>
      </c>
      <c r="K994" s="281" t="s">
        <v>9005</v>
      </c>
      <c r="L994" s="135" t="s">
        <v>20</v>
      </c>
      <c r="M994" s="5" t="s">
        <v>6991</v>
      </c>
      <c r="N994" s="282">
        <v>44772</v>
      </c>
      <c r="O994" s="283">
        <v>44767</v>
      </c>
      <c r="P994" s="283">
        <v>44763</v>
      </c>
      <c r="Q994" s="284">
        <v>44767</v>
      </c>
      <c r="R994" s="285" t="s">
        <v>4686</v>
      </c>
      <c r="S994" s="284"/>
      <c r="T994" s="286" t="s">
        <v>605</v>
      </c>
      <c r="U994" s="291" t="s">
        <v>3901</v>
      </c>
      <c r="V994" s="135" t="s">
        <v>5599</v>
      </c>
      <c r="W994" s="276" t="s">
        <v>7330</v>
      </c>
    </row>
    <row r="995" spans="1:23" s="272" customFormat="1" ht="14.5" customHeight="1" x14ac:dyDescent="0.3">
      <c r="A995" s="295" t="s">
        <v>3627</v>
      </c>
      <c r="B995" s="83">
        <v>5163494</v>
      </c>
      <c r="C995" s="277" t="s">
        <v>7402</v>
      </c>
      <c r="D995" s="288">
        <v>44736</v>
      </c>
      <c r="E995" s="279" t="s">
        <v>594</v>
      </c>
      <c r="F995" s="289">
        <v>44725</v>
      </c>
      <c r="G995" s="135" t="s">
        <v>6992</v>
      </c>
      <c r="H995" s="135" t="s">
        <v>4738</v>
      </c>
      <c r="I995" s="281" t="s">
        <v>2454</v>
      </c>
      <c r="J995" s="281" t="s">
        <v>18</v>
      </c>
      <c r="K995" s="281" t="s">
        <v>9005</v>
      </c>
      <c r="L995" s="135" t="s">
        <v>20</v>
      </c>
      <c r="M995" s="5" t="s">
        <v>6993</v>
      </c>
      <c r="N995" s="282">
        <v>44745</v>
      </c>
      <c r="O995" s="283">
        <v>44740</v>
      </c>
      <c r="P995" s="283">
        <v>44736</v>
      </c>
      <c r="Q995" s="284" t="s">
        <v>1685</v>
      </c>
      <c r="R995" s="285" t="s">
        <v>4686</v>
      </c>
      <c r="S995" s="284"/>
      <c r="T995" s="286" t="s">
        <v>605</v>
      </c>
      <c r="U995" s="291" t="s">
        <v>3901</v>
      </c>
      <c r="V995" s="135" t="s">
        <v>5599</v>
      </c>
      <c r="W995" s="276" t="s">
        <v>7331</v>
      </c>
    </row>
    <row r="996" spans="1:23" s="272" customFormat="1" ht="14.5" customHeight="1" x14ac:dyDescent="0.3">
      <c r="A996" s="295" t="s">
        <v>5</v>
      </c>
      <c r="B996" s="124" t="s">
        <v>319</v>
      </c>
      <c r="C996" s="277"/>
      <c r="D996" s="288"/>
      <c r="E996" s="279"/>
      <c r="F996" s="289">
        <v>44725</v>
      </c>
      <c r="G996" s="135" t="s">
        <v>6994</v>
      </c>
      <c r="H996" s="135" t="s">
        <v>175</v>
      </c>
      <c r="I996" s="281" t="s">
        <v>8863</v>
      </c>
      <c r="J996" s="281" t="s">
        <v>18</v>
      </c>
      <c r="K996" s="281" t="s">
        <v>9005</v>
      </c>
      <c r="L996" s="135" t="s">
        <v>20</v>
      </c>
      <c r="M996" s="5" t="s">
        <v>6995</v>
      </c>
      <c r="N996" s="282"/>
      <c r="O996" s="283"/>
      <c r="P996" s="283"/>
      <c r="Q996" s="284"/>
      <c r="R996" s="285" t="s">
        <v>4685</v>
      </c>
      <c r="S996" s="284"/>
      <c r="T996" s="286" t="s">
        <v>623</v>
      </c>
      <c r="U996" s="291" t="s">
        <v>3901</v>
      </c>
      <c r="V996" s="135"/>
      <c r="W996" s="276" t="s">
        <v>7332</v>
      </c>
    </row>
    <row r="997" spans="1:23" s="272" customFormat="1" ht="14.5" customHeight="1" x14ac:dyDescent="0.3">
      <c r="A997" s="295" t="s">
        <v>3627</v>
      </c>
      <c r="B997" s="328">
        <v>5174996</v>
      </c>
      <c r="C997" s="277" t="s">
        <v>7521</v>
      </c>
      <c r="D997" s="288">
        <v>44744</v>
      </c>
      <c r="E997" s="279" t="s">
        <v>594</v>
      </c>
      <c r="F997" s="289">
        <v>44725</v>
      </c>
      <c r="G997" s="135" t="s">
        <v>6996</v>
      </c>
      <c r="H997" s="135" t="s">
        <v>4738</v>
      </c>
      <c r="I997" s="281" t="s">
        <v>2454</v>
      </c>
      <c r="J997" s="281" t="s">
        <v>38</v>
      </c>
      <c r="K997" s="281" t="s">
        <v>9001</v>
      </c>
      <c r="L997" s="135" t="s">
        <v>438</v>
      </c>
      <c r="M997" s="5" t="s">
        <v>6997</v>
      </c>
      <c r="N997" s="282">
        <v>44758</v>
      </c>
      <c r="O997" s="283">
        <v>44754</v>
      </c>
      <c r="P997" s="283">
        <v>44751</v>
      </c>
      <c r="Q997" s="284">
        <v>44754</v>
      </c>
      <c r="R997" s="285" t="s">
        <v>4489</v>
      </c>
      <c r="S997" s="284"/>
      <c r="T997" s="286" t="s">
        <v>1648</v>
      </c>
      <c r="U997" s="291" t="s">
        <v>3901</v>
      </c>
      <c r="V997" s="135" t="s">
        <v>5599</v>
      </c>
      <c r="W997" s="276" t="s">
        <v>7333</v>
      </c>
    </row>
    <row r="998" spans="1:23" s="272" customFormat="1" ht="14.5" customHeight="1" x14ac:dyDescent="0.3">
      <c r="A998" s="295" t="s">
        <v>5</v>
      </c>
      <c r="B998" s="124" t="s">
        <v>319</v>
      </c>
      <c r="C998" s="277"/>
      <c r="D998" s="288"/>
      <c r="E998" s="279"/>
      <c r="F998" s="289">
        <v>44725</v>
      </c>
      <c r="G998" s="135" t="s">
        <v>6998</v>
      </c>
      <c r="H998" s="135" t="s">
        <v>6337</v>
      </c>
      <c r="I998" s="281" t="s">
        <v>4644</v>
      </c>
      <c r="J998" s="281" t="s">
        <v>626</v>
      </c>
      <c r="K998" s="281" t="s">
        <v>9003</v>
      </c>
      <c r="L998" s="135" t="s">
        <v>87</v>
      </c>
      <c r="M998" s="5" t="s">
        <v>6999</v>
      </c>
      <c r="N998" s="282"/>
      <c r="O998" s="283"/>
      <c r="P998" s="283"/>
      <c r="Q998" s="284"/>
      <c r="R998" s="285" t="s">
        <v>4687</v>
      </c>
      <c r="S998" s="284"/>
      <c r="T998" s="286" t="s">
        <v>623</v>
      </c>
      <c r="U998" s="291" t="s">
        <v>3901</v>
      </c>
      <c r="V998" s="135"/>
      <c r="W998" s="276" t="s">
        <v>7334</v>
      </c>
    </row>
    <row r="999" spans="1:23" s="272" customFormat="1" ht="14.5" customHeight="1" x14ac:dyDescent="0.3">
      <c r="A999" s="295" t="s">
        <v>3627</v>
      </c>
      <c r="B999" s="92">
        <v>5194798</v>
      </c>
      <c r="C999" s="277" t="s">
        <v>8037</v>
      </c>
      <c r="D999" s="288">
        <v>44763</v>
      </c>
      <c r="E999" s="279" t="s">
        <v>594</v>
      </c>
      <c r="F999" s="289">
        <v>44725</v>
      </c>
      <c r="G999" s="135" t="s">
        <v>7000</v>
      </c>
      <c r="H999" s="135" t="s">
        <v>4126</v>
      </c>
      <c r="I999" s="281" t="s">
        <v>8538</v>
      </c>
      <c r="J999" s="281" t="s">
        <v>645</v>
      </c>
      <c r="K999" s="281" t="s">
        <v>9002</v>
      </c>
      <c r="L999" s="194" t="s">
        <v>7942</v>
      </c>
      <c r="M999" s="5" t="s">
        <v>7001</v>
      </c>
      <c r="N999" s="282">
        <v>44787</v>
      </c>
      <c r="O999" s="283">
        <v>44768</v>
      </c>
      <c r="P999" s="283">
        <v>44763</v>
      </c>
      <c r="Q999" s="284">
        <v>44771</v>
      </c>
      <c r="R999" s="285" t="s">
        <v>4490</v>
      </c>
      <c r="S999" s="284"/>
      <c r="T999" s="286" t="s">
        <v>605</v>
      </c>
      <c r="U999" s="291" t="s">
        <v>3901</v>
      </c>
      <c r="V999" s="291" t="s">
        <v>3366</v>
      </c>
      <c r="W999" s="276" t="s">
        <v>7335</v>
      </c>
    </row>
    <row r="1000" spans="1:23" s="272" customFormat="1" ht="14.5" customHeight="1" x14ac:dyDescent="0.3">
      <c r="A1000" s="295" t="s">
        <v>3627</v>
      </c>
      <c r="B1000" s="92">
        <v>5204114</v>
      </c>
      <c r="C1000" s="277" t="s">
        <v>8151</v>
      </c>
      <c r="D1000" s="288">
        <v>44762</v>
      </c>
      <c r="E1000" s="279" t="s">
        <v>594</v>
      </c>
      <c r="F1000" s="289">
        <v>44725</v>
      </c>
      <c r="G1000" s="194" t="s">
        <v>7921</v>
      </c>
      <c r="H1000" s="135" t="s">
        <v>232</v>
      </c>
      <c r="I1000" s="281" t="s">
        <v>8863</v>
      </c>
      <c r="J1000" s="281" t="s">
        <v>18</v>
      </c>
      <c r="K1000" s="281" t="s">
        <v>9005</v>
      </c>
      <c r="L1000" s="135" t="s">
        <v>11</v>
      </c>
      <c r="M1000" s="5" t="s">
        <v>7003</v>
      </c>
      <c r="N1000" s="282">
        <v>44774</v>
      </c>
      <c r="O1000" s="283">
        <v>44767</v>
      </c>
      <c r="P1000" s="283">
        <v>44765</v>
      </c>
      <c r="Q1000" s="284">
        <v>44771</v>
      </c>
      <c r="R1000" s="285" t="s">
        <v>4686</v>
      </c>
      <c r="S1000" s="284"/>
      <c r="T1000" s="286" t="s">
        <v>605</v>
      </c>
      <c r="U1000" s="291" t="s">
        <v>3901</v>
      </c>
      <c r="V1000" s="291" t="s">
        <v>3366</v>
      </c>
      <c r="W1000" s="276" t="s">
        <v>7336</v>
      </c>
    </row>
    <row r="1001" spans="1:23" s="272" customFormat="1" ht="14.5" customHeight="1" x14ac:dyDescent="0.3">
      <c r="A1001" s="295" t="s">
        <v>1581</v>
      </c>
      <c r="B1001" s="276" t="s">
        <v>630</v>
      </c>
      <c r="C1001" s="277" t="s">
        <v>630</v>
      </c>
      <c r="D1001" s="288">
        <v>44789</v>
      </c>
      <c r="E1001" s="279" t="s">
        <v>630</v>
      </c>
      <c r="F1001" s="289">
        <v>44725</v>
      </c>
      <c r="G1001" s="135" t="s">
        <v>7004</v>
      </c>
      <c r="H1001" s="135" t="s">
        <v>250</v>
      </c>
      <c r="I1001" s="281" t="s">
        <v>4644</v>
      </c>
      <c r="J1001" s="281" t="s">
        <v>18</v>
      </c>
      <c r="K1001" s="281" t="s">
        <v>9005</v>
      </c>
      <c r="L1001" s="135" t="s">
        <v>20</v>
      </c>
      <c r="M1001" s="5" t="s">
        <v>7005</v>
      </c>
      <c r="N1001" s="282" t="s">
        <v>1253</v>
      </c>
      <c r="O1001" s="283" t="s">
        <v>1253</v>
      </c>
      <c r="P1001" s="283" t="s">
        <v>1253</v>
      </c>
      <c r="Q1001" s="284" t="s">
        <v>1253</v>
      </c>
      <c r="R1001" s="285" t="s">
        <v>4686</v>
      </c>
      <c r="S1001" s="280" t="s">
        <v>1253</v>
      </c>
      <c r="T1001" s="286" t="s">
        <v>605</v>
      </c>
      <c r="U1001" s="291" t="s">
        <v>3901</v>
      </c>
      <c r="V1001" s="135"/>
      <c r="W1001" s="276" t="s">
        <v>7337</v>
      </c>
    </row>
    <row r="1002" spans="1:23" s="272" customFormat="1" ht="14.5" customHeight="1" x14ac:dyDescent="0.3">
      <c r="A1002" s="295" t="s">
        <v>1581</v>
      </c>
      <c r="B1002" s="276" t="s">
        <v>630</v>
      </c>
      <c r="C1002" s="277" t="s">
        <v>630</v>
      </c>
      <c r="D1002" s="288">
        <v>44774</v>
      </c>
      <c r="E1002" s="279" t="s">
        <v>630</v>
      </c>
      <c r="F1002" s="289">
        <v>44725</v>
      </c>
      <c r="G1002" s="135" t="s">
        <v>7006</v>
      </c>
      <c r="H1002" s="135" t="s">
        <v>4712</v>
      </c>
      <c r="I1002" s="281" t="s">
        <v>17</v>
      </c>
      <c r="J1002" s="281" t="s">
        <v>45</v>
      </c>
      <c r="K1002" s="281" t="s">
        <v>9009</v>
      </c>
      <c r="L1002" s="135" t="s">
        <v>20</v>
      </c>
      <c r="M1002" s="5" t="s">
        <v>7007</v>
      </c>
      <c r="N1002" s="282" t="s">
        <v>1253</v>
      </c>
      <c r="O1002" s="283" t="s">
        <v>1253</v>
      </c>
      <c r="P1002" s="283" t="s">
        <v>1253</v>
      </c>
      <c r="Q1002" s="284" t="s">
        <v>1253</v>
      </c>
      <c r="R1002" s="285" t="s">
        <v>4495</v>
      </c>
      <c r="S1002" s="280" t="s">
        <v>1253</v>
      </c>
      <c r="T1002" s="286" t="s">
        <v>623</v>
      </c>
      <c r="U1002" s="291" t="s">
        <v>3901</v>
      </c>
      <c r="V1002" s="135"/>
      <c r="W1002" s="276" t="s">
        <v>630</v>
      </c>
    </row>
    <row r="1003" spans="1:23" s="272" customFormat="1" ht="14.5" customHeight="1" x14ac:dyDescent="0.3">
      <c r="A1003" s="295" t="s">
        <v>3627</v>
      </c>
      <c r="B1003" s="5">
        <v>5194730</v>
      </c>
      <c r="C1003" s="277" t="s">
        <v>8088</v>
      </c>
      <c r="D1003" s="288">
        <v>44765</v>
      </c>
      <c r="E1003" s="279" t="s">
        <v>594</v>
      </c>
      <c r="F1003" s="289">
        <v>44725</v>
      </c>
      <c r="G1003" s="135" t="s">
        <v>7008</v>
      </c>
      <c r="H1003" s="135" t="s">
        <v>102</v>
      </c>
      <c r="I1003" s="281" t="s">
        <v>685</v>
      </c>
      <c r="J1003" s="281" t="s">
        <v>626</v>
      </c>
      <c r="K1003" s="281" t="s">
        <v>9003</v>
      </c>
      <c r="L1003" s="135" t="s">
        <v>20</v>
      </c>
      <c r="M1003" s="5" t="s">
        <v>7009</v>
      </c>
      <c r="N1003" s="282">
        <v>44774</v>
      </c>
      <c r="O1003" s="283">
        <v>44768</v>
      </c>
      <c r="P1003" s="283">
        <v>44765</v>
      </c>
      <c r="Q1003" s="284">
        <v>44771</v>
      </c>
      <c r="R1003" s="285" t="s">
        <v>6464</v>
      </c>
      <c r="S1003" s="284"/>
      <c r="T1003" s="286" t="s">
        <v>605</v>
      </c>
      <c r="U1003" s="291" t="s">
        <v>3901</v>
      </c>
      <c r="V1003" s="291" t="s">
        <v>3366</v>
      </c>
      <c r="W1003" s="276" t="s">
        <v>7338</v>
      </c>
    </row>
    <row r="1004" spans="1:23" s="272" customFormat="1" ht="14.5" customHeight="1" x14ac:dyDescent="0.3">
      <c r="A1004" s="295" t="s">
        <v>3627</v>
      </c>
      <c r="B1004" s="135">
        <v>5135578</v>
      </c>
      <c r="C1004" s="290" t="s">
        <v>7028</v>
      </c>
      <c r="D1004" s="288">
        <v>44726</v>
      </c>
      <c r="E1004" s="279" t="s">
        <v>594</v>
      </c>
      <c r="F1004" s="289">
        <v>44725</v>
      </c>
      <c r="G1004" s="135" t="s">
        <v>7010</v>
      </c>
      <c r="H1004" s="135" t="s">
        <v>32</v>
      </c>
      <c r="I1004" s="281" t="s">
        <v>685</v>
      </c>
      <c r="J1004" s="281" t="s">
        <v>626</v>
      </c>
      <c r="K1004" s="281" t="s">
        <v>9003</v>
      </c>
      <c r="L1004" s="135" t="s">
        <v>52</v>
      </c>
      <c r="M1004" s="5" t="s">
        <v>7011</v>
      </c>
      <c r="N1004" s="282">
        <v>44736</v>
      </c>
      <c r="O1004" s="283">
        <v>44727</v>
      </c>
      <c r="P1004" s="283">
        <v>44726</v>
      </c>
      <c r="Q1004" s="284">
        <v>44727</v>
      </c>
      <c r="R1004" s="285" t="s">
        <v>6464</v>
      </c>
      <c r="S1004" s="284"/>
      <c r="T1004" s="286" t="s">
        <v>609</v>
      </c>
      <c r="U1004" s="291" t="s">
        <v>3901</v>
      </c>
      <c r="V1004" s="135" t="s">
        <v>3901</v>
      </c>
      <c r="W1004" s="276" t="s">
        <v>7339</v>
      </c>
    </row>
    <row r="1005" spans="1:23" s="272" customFormat="1" ht="14.5" customHeight="1" x14ac:dyDescent="0.3">
      <c r="A1005" s="295" t="s">
        <v>3627</v>
      </c>
      <c r="B1005" s="83">
        <v>5235339</v>
      </c>
      <c r="C1005" s="277" t="s">
        <v>8517</v>
      </c>
      <c r="D1005" s="288">
        <v>44783</v>
      </c>
      <c r="E1005" s="279" t="s">
        <v>594</v>
      </c>
      <c r="F1005" s="289">
        <v>44725</v>
      </c>
      <c r="G1005" s="135" t="s">
        <v>7012</v>
      </c>
      <c r="H1005" s="135" t="s">
        <v>102</v>
      </c>
      <c r="I1005" s="281" t="s">
        <v>685</v>
      </c>
      <c r="J1005" s="281" t="s">
        <v>626</v>
      </c>
      <c r="K1005" s="281" t="s">
        <v>9003</v>
      </c>
      <c r="L1005" s="135" t="s">
        <v>52</v>
      </c>
      <c r="M1005" s="5" t="s">
        <v>7013</v>
      </c>
      <c r="N1005" s="282">
        <v>44787</v>
      </c>
      <c r="O1005" s="283">
        <v>44784</v>
      </c>
      <c r="P1005" s="283">
        <v>44783</v>
      </c>
      <c r="Q1005" s="284">
        <v>44784</v>
      </c>
      <c r="R1005" s="285" t="s">
        <v>4687</v>
      </c>
      <c r="S1005" s="284"/>
      <c r="T1005" s="286" t="s">
        <v>605</v>
      </c>
      <c r="U1005" s="291" t="s">
        <v>3901</v>
      </c>
      <c r="V1005" s="291" t="s">
        <v>3366</v>
      </c>
      <c r="W1005" s="276" t="s">
        <v>7340</v>
      </c>
    </row>
    <row r="1006" spans="1:23" s="272" customFormat="1" ht="14.5" customHeight="1" x14ac:dyDescent="0.3">
      <c r="A1006" s="295" t="s">
        <v>3627</v>
      </c>
      <c r="B1006" s="124">
        <v>5148475</v>
      </c>
      <c r="C1006" s="290" t="s">
        <v>7041</v>
      </c>
      <c r="D1006" s="288">
        <v>44727</v>
      </c>
      <c r="E1006" s="279" t="s">
        <v>594</v>
      </c>
      <c r="F1006" s="289">
        <v>44725</v>
      </c>
      <c r="G1006" s="135" t="s">
        <v>7014</v>
      </c>
      <c r="H1006" s="135" t="s">
        <v>4738</v>
      </c>
      <c r="I1006" s="281" t="s">
        <v>2454</v>
      </c>
      <c r="J1006" s="281" t="s">
        <v>2943</v>
      </c>
      <c r="K1006" s="281" t="s">
        <v>9012</v>
      </c>
      <c r="L1006" s="135" t="s">
        <v>20</v>
      </c>
      <c r="M1006" s="5" t="s">
        <v>7015</v>
      </c>
      <c r="N1006" s="282">
        <v>44734</v>
      </c>
      <c r="O1006" s="283">
        <v>44733</v>
      </c>
      <c r="P1006" s="283">
        <v>44730</v>
      </c>
      <c r="Q1006" s="284">
        <v>44733</v>
      </c>
      <c r="R1006" s="285" t="s">
        <v>6447</v>
      </c>
      <c r="S1006" s="284"/>
      <c r="T1006" s="286" t="s">
        <v>605</v>
      </c>
      <c r="U1006" s="291" t="s">
        <v>3901</v>
      </c>
      <c r="V1006" s="135" t="s">
        <v>3901</v>
      </c>
      <c r="W1006" s="276" t="s">
        <v>7341</v>
      </c>
    </row>
    <row r="1007" spans="1:23" s="272" customFormat="1" ht="14.5" customHeight="1" x14ac:dyDescent="0.3">
      <c r="A1007" s="295" t="s">
        <v>3627</v>
      </c>
      <c r="B1007" s="328">
        <v>5104256</v>
      </c>
      <c r="C1007" s="277" t="s">
        <v>8152</v>
      </c>
      <c r="D1007" s="288">
        <v>44767</v>
      </c>
      <c r="E1007" s="279" t="s">
        <v>594</v>
      </c>
      <c r="F1007" s="289">
        <v>44725</v>
      </c>
      <c r="G1007" s="135" t="s">
        <v>7016</v>
      </c>
      <c r="H1007" s="135" t="s">
        <v>725</v>
      </c>
      <c r="I1007" s="281" t="s">
        <v>2454</v>
      </c>
      <c r="J1007" s="281" t="s">
        <v>8377</v>
      </c>
      <c r="K1007" s="281" t="s">
        <v>9004</v>
      </c>
      <c r="L1007" s="135" t="s">
        <v>20</v>
      </c>
      <c r="M1007" s="5" t="s">
        <v>7017</v>
      </c>
      <c r="N1007" s="282">
        <v>44777</v>
      </c>
      <c r="O1007" s="283">
        <v>44773</v>
      </c>
      <c r="P1007" s="283">
        <v>44767</v>
      </c>
      <c r="Q1007" s="284" t="s">
        <v>1685</v>
      </c>
      <c r="R1007" s="285" t="s">
        <v>4485</v>
      </c>
      <c r="S1007" s="284"/>
      <c r="T1007" s="286" t="s">
        <v>609</v>
      </c>
      <c r="U1007" s="291" t="s">
        <v>3901</v>
      </c>
      <c r="V1007" s="291" t="s">
        <v>3366</v>
      </c>
      <c r="W1007" s="276" t="s">
        <v>7342</v>
      </c>
    </row>
    <row r="1008" spans="1:23" s="272" customFormat="1" ht="14.5" customHeight="1" x14ac:dyDescent="0.3">
      <c r="A1008" s="295" t="s">
        <v>3627</v>
      </c>
      <c r="B1008" s="135">
        <v>5135582</v>
      </c>
      <c r="C1008" s="290" t="s">
        <v>7029</v>
      </c>
      <c r="D1008" s="288">
        <v>44726</v>
      </c>
      <c r="E1008" s="279" t="s">
        <v>594</v>
      </c>
      <c r="F1008" s="289">
        <v>44726</v>
      </c>
      <c r="G1008" s="135" t="s">
        <v>7022</v>
      </c>
      <c r="H1008" s="135" t="s">
        <v>175</v>
      </c>
      <c r="I1008" s="281" t="s">
        <v>8863</v>
      </c>
      <c r="J1008" s="281" t="s">
        <v>18</v>
      </c>
      <c r="K1008" s="281" t="s">
        <v>9005</v>
      </c>
      <c r="L1008" s="135" t="s">
        <v>20</v>
      </c>
      <c r="M1008" s="5" t="s">
        <v>7023</v>
      </c>
      <c r="N1008" s="282">
        <v>44731</v>
      </c>
      <c r="O1008" s="283">
        <v>44726</v>
      </c>
      <c r="P1008" s="283">
        <v>44726</v>
      </c>
      <c r="Q1008" s="284">
        <v>44727</v>
      </c>
      <c r="R1008" s="285" t="s">
        <v>4686</v>
      </c>
      <c r="S1008" s="284"/>
      <c r="T1008" s="286" t="s">
        <v>605</v>
      </c>
      <c r="U1008" s="291" t="s">
        <v>3901</v>
      </c>
      <c r="V1008" s="135" t="s">
        <v>3901</v>
      </c>
      <c r="W1008" s="276" t="s">
        <v>7343</v>
      </c>
    </row>
    <row r="1009" spans="1:23" s="272" customFormat="1" ht="14.5" customHeight="1" x14ac:dyDescent="0.3">
      <c r="A1009" s="295" t="s">
        <v>1581</v>
      </c>
      <c r="B1009" s="276" t="s">
        <v>630</v>
      </c>
      <c r="C1009" s="277" t="s">
        <v>630</v>
      </c>
      <c r="D1009" s="288">
        <v>44789</v>
      </c>
      <c r="E1009" s="279" t="s">
        <v>630</v>
      </c>
      <c r="F1009" s="289">
        <v>44727</v>
      </c>
      <c r="G1009" s="135" t="s">
        <v>7042</v>
      </c>
      <c r="H1009" s="135" t="s">
        <v>32</v>
      </c>
      <c r="I1009" s="281" t="s">
        <v>685</v>
      </c>
      <c r="J1009" s="281" t="s">
        <v>45</v>
      </c>
      <c r="K1009" s="281" t="s">
        <v>9009</v>
      </c>
      <c r="L1009" s="135" t="s">
        <v>20</v>
      </c>
      <c r="M1009" s="5" t="s">
        <v>7043</v>
      </c>
      <c r="N1009" s="282" t="s">
        <v>1253</v>
      </c>
      <c r="O1009" s="283" t="s">
        <v>1253</v>
      </c>
      <c r="P1009" s="283" t="s">
        <v>1253</v>
      </c>
      <c r="Q1009" s="284" t="s">
        <v>1253</v>
      </c>
      <c r="R1009" s="285" t="s">
        <v>4482</v>
      </c>
      <c r="S1009" s="280" t="s">
        <v>1253</v>
      </c>
      <c r="T1009" s="286" t="s">
        <v>2564</v>
      </c>
      <c r="U1009" s="291" t="s">
        <v>3901</v>
      </c>
      <c r="V1009" s="135"/>
      <c r="W1009" s="276" t="s">
        <v>7344</v>
      </c>
    </row>
    <row r="1010" spans="1:23" s="272" customFormat="1" ht="14.5" customHeight="1" x14ac:dyDescent="0.3">
      <c r="A1010" s="295" t="s">
        <v>5</v>
      </c>
      <c r="B1010" s="124" t="s">
        <v>319</v>
      </c>
      <c r="C1010" s="277"/>
      <c r="D1010" s="288"/>
      <c r="E1010" s="279"/>
      <c r="F1010" s="289">
        <v>44727</v>
      </c>
      <c r="G1010" s="135" t="s">
        <v>7044</v>
      </c>
      <c r="H1010" s="135" t="s">
        <v>137</v>
      </c>
      <c r="I1010" s="281" t="s">
        <v>17</v>
      </c>
      <c r="J1010" s="281" t="s">
        <v>18</v>
      </c>
      <c r="K1010" s="281" t="s">
        <v>9005</v>
      </c>
      <c r="L1010" s="135" t="s">
        <v>11</v>
      </c>
      <c r="M1010" s="5" t="s">
        <v>7045</v>
      </c>
      <c r="N1010" s="282"/>
      <c r="O1010" s="283"/>
      <c r="P1010" s="283"/>
      <c r="Q1010" s="284"/>
      <c r="R1010" s="285" t="s">
        <v>4686</v>
      </c>
      <c r="S1010" s="284"/>
      <c r="T1010" s="286" t="s">
        <v>605</v>
      </c>
      <c r="U1010" s="291" t="s">
        <v>3901</v>
      </c>
      <c r="V1010" s="135"/>
      <c r="W1010" s="276" t="s">
        <v>7345</v>
      </c>
    </row>
    <row r="1011" spans="1:23" s="272" customFormat="1" ht="14.5" customHeight="1" x14ac:dyDescent="0.3">
      <c r="A1011" s="295" t="s">
        <v>1581</v>
      </c>
      <c r="B1011" s="276" t="s">
        <v>630</v>
      </c>
      <c r="C1011" s="277" t="s">
        <v>630</v>
      </c>
      <c r="D1011" s="288">
        <v>44737</v>
      </c>
      <c r="E1011" s="279" t="s">
        <v>630</v>
      </c>
      <c r="F1011" s="289">
        <v>44727</v>
      </c>
      <c r="G1011" s="135" t="s">
        <v>7046</v>
      </c>
      <c r="H1011" s="135" t="s">
        <v>37</v>
      </c>
      <c r="I1011" s="281" t="s">
        <v>685</v>
      </c>
      <c r="J1011" s="281" t="s">
        <v>645</v>
      </c>
      <c r="K1011" s="281" t="s">
        <v>9002</v>
      </c>
      <c r="L1011" s="135" t="s">
        <v>27</v>
      </c>
      <c r="M1011" s="5" t="s">
        <v>7047</v>
      </c>
      <c r="N1011" s="282" t="s">
        <v>1253</v>
      </c>
      <c r="O1011" s="283" t="s">
        <v>1253</v>
      </c>
      <c r="P1011" s="283" t="s">
        <v>1253</v>
      </c>
      <c r="Q1011" s="284" t="s">
        <v>1253</v>
      </c>
      <c r="R1011" s="285" t="s">
        <v>4490</v>
      </c>
      <c r="S1011" s="280" t="s">
        <v>1253</v>
      </c>
      <c r="T1011" s="286" t="s">
        <v>605</v>
      </c>
      <c r="U1011" s="291" t="s">
        <v>3901</v>
      </c>
      <c r="V1011" s="135"/>
      <c r="W1011" s="276" t="s">
        <v>630</v>
      </c>
    </row>
    <row r="1012" spans="1:23" s="272" customFormat="1" ht="14.5" customHeight="1" x14ac:dyDescent="0.3">
      <c r="A1012" s="295" t="s">
        <v>1581</v>
      </c>
      <c r="B1012" s="276" t="s">
        <v>630</v>
      </c>
      <c r="C1012" s="277" t="s">
        <v>630</v>
      </c>
      <c r="D1012" s="288">
        <v>44758</v>
      </c>
      <c r="E1012" s="279" t="s">
        <v>630</v>
      </c>
      <c r="F1012" s="289">
        <v>44727</v>
      </c>
      <c r="G1012" s="135" t="s">
        <v>7048</v>
      </c>
      <c r="H1012" s="135" t="s">
        <v>57</v>
      </c>
      <c r="I1012" s="281" t="s">
        <v>8538</v>
      </c>
      <c r="J1012" s="281" t="s">
        <v>18</v>
      </c>
      <c r="K1012" s="281" t="s">
        <v>9005</v>
      </c>
      <c r="L1012" s="135" t="s">
        <v>20</v>
      </c>
      <c r="M1012" s="5" t="s">
        <v>7049</v>
      </c>
      <c r="N1012" s="282" t="s">
        <v>1253</v>
      </c>
      <c r="O1012" s="283" t="s">
        <v>1253</v>
      </c>
      <c r="P1012" s="283" t="s">
        <v>1253</v>
      </c>
      <c r="Q1012" s="284" t="s">
        <v>1253</v>
      </c>
      <c r="R1012" s="285" t="s">
        <v>4686</v>
      </c>
      <c r="S1012" s="280" t="s">
        <v>1253</v>
      </c>
      <c r="T1012" s="286" t="s">
        <v>609</v>
      </c>
      <c r="U1012" s="291" t="s">
        <v>3901</v>
      </c>
      <c r="V1012" s="135"/>
      <c r="W1012" s="276" t="s">
        <v>630</v>
      </c>
    </row>
    <row r="1013" spans="1:23" s="272" customFormat="1" ht="14.5" customHeight="1" x14ac:dyDescent="0.3">
      <c r="A1013" s="295" t="s">
        <v>3627</v>
      </c>
      <c r="B1013" s="328">
        <v>5176369</v>
      </c>
      <c r="C1013" s="277" t="s">
        <v>7817</v>
      </c>
      <c r="D1013" s="288">
        <v>44756</v>
      </c>
      <c r="E1013" s="279" t="s">
        <v>594</v>
      </c>
      <c r="F1013" s="289">
        <v>44727</v>
      </c>
      <c r="G1013" s="135" t="s">
        <v>7050</v>
      </c>
      <c r="H1013" s="135" t="s">
        <v>57</v>
      </c>
      <c r="I1013" s="281" t="s">
        <v>8538</v>
      </c>
      <c r="J1013" s="281" t="s">
        <v>626</v>
      </c>
      <c r="K1013" s="281" t="s">
        <v>9003</v>
      </c>
      <c r="L1013" s="135" t="s">
        <v>20</v>
      </c>
      <c r="M1013" s="5" t="s">
        <v>7051</v>
      </c>
      <c r="N1013" s="282">
        <v>44759</v>
      </c>
      <c r="O1013" s="283">
        <v>44757</v>
      </c>
      <c r="P1013" s="283">
        <v>44756</v>
      </c>
      <c r="Q1013" s="284">
        <v>44757</v>
      </c>
      <c r="R1013" s="285" t="s">
        <v>6464</v>
      </c>
      <c r="S1013" s="284"/>
      <c r="T1013" s="286" t="s">
        <v>605</v>
      </c>
      <c r="U1013" s="291" t="s">
        <v>3901</v>
      </c>
      <c r="V1013" s="135" t="s">
        <v>5599</v>
      </c>
      <c r="W1013" s="276" t="s">
        <v>7346</v>
      </c>
    </row>
    <row r="1014" spans="1:23" s="272" customFormat="1" ht="14.5" customHeight="1" x14ac:dyDescent="0.3">
      <c r="A1014" s="295" t="s">
        <v>3627</v>
      </c>
      <c r="B1014" s="83">
        <v>5174842</v>
      </c>
      <c r="C1014" s="277" t="s">
        <v>7607</v>
      </c>
      <c r="D1014" s="288">
        <v>44748</v>
      </c>
      <c r="E1014" s="279" t="s">
        <v>594</v>
      </c>
      <c r="F1014" s="289">
        <v>44727</v>
      </c>
      <c r="G1014" s="135" t="s">
        <v>7052</v>
      </c>
      <c r="H1014" s="135" t="s">
        <v>175</v>
      </c>
      <c r="I1014" s="281" t="s">
        <v>8863</v>
      </c>
      <c r="J1014" s="281" t="s">
        <v>626</v>
      </c>
      <c r="K1014" s="281" t="s">
        <v>9003</v>
      </c>
      <c r="L1014" s="135" t="s">
        <v>20</v>
      </c>
      <c r="M1014" s="5" t="s">
        <v>7053</v>
      </c>
      <c r="N1014" s="282">
        <v>44763</v>
      </c>
      <c r="O1014" s="283">
        <v>44760</v>
      </c>
      <c r="P1014" s="283">
        <v>44764</v>
      </c>
      <c r="Q1014" s="284">
        <v>44760</v>
      </c>
      <c r="R1014" s="285" t="s">
        <v>6464</v>
      </c>
      <c r="S1014" s="284"/>
      <c r="T1014" s="286" t="s">
        <v>609</v>
      </c>
      <c r="U1014" s="291" t="s">
        <v>3901</v>
      </c>
      <c r="V1014" s="135" t="s">
        <v>5599</v>
      </c>
      <c r="W1014" s="276" t="s">
        <v>7347</v>
      </c>
    </row>
    <row r="1015" spans="1:23" s="272" customFormat="1" ht="14.5" customHeight="1" x14ac:dyDescent="0.3">
      <c r="A1015" s="295" t="s">
        <v>1581</v>
      </c>
      <c r="B1015" s="276" t="s">
        <v>630</v>
      </c>
      <c r="C1015" s="277" t="s">
        <v>630</v>
      </c>
      <c r="D1015" s="288">
        <v>44744</v>
      </c>
      <c r="E1015" s="279" t="s">
        <v>630</v>
      </c>
      <c r="F1015" s="289">
        <v>44728</v>
      </c>
      <c r="G1015" s="135" t="s">
        <v>7056</v>
      </c>
      <c r="H1015" s="135" t="s">
        <v>57</v>
      </c>
      <c r="I1015" s="281" t="s">
        <v>8538</v>
      </c>
      <c r="J1015" s="281" t="s">
        <v>45</v>
      </c>
      <c r="K1015" s="281" t="s">
        <v>9009</v>
      </c>
      <c r="L1015" s="135" t="s">
        <v>11</v>
      </c>
      <c r="M1015" s="5" t="s">
        <v>7057</v>
      </c>
      <c r="N1015" s="282" t="s">
        <v>1253</v>
      </c>
      <c r="O1015" s="283" t="s">
        <v>1253</v>
      </c>
      <c r="P1015" s="283" t="s">
        <v>1253</v>
      </c>
      <c r="Q1015" s="284" t="s">
        <v>1253</v>
      </c>
      <c r="R1015" s="285" t="s">
        <v>4482</v>
      </c>
      <c r="S1015" s="280" t="s">
        <v>1253</v>
      </c>
      <c r="T1015" s="286" t="s">
        <v>623</v>
      </c>
      <c r="U1015" s="291" t="s">
        <v>3901</v>
      </c>
      <c r="V1015" s="135"/>
      <c r="W1015" s="276" t="s">
        <v>630</v>
      </c>
    </row>
    <row r="1016" spans="1:23" s="272" customFormat="1" ht="14.5" customHeight="1" x14ac:dyDescent="0.3">
      <c r="A1016" s="295" t="s">
        <v>3627</v>
      </c>
      <c r="B1016" s="328">
        <v>5204100</v>
      </c>
      <c r="C1016" s="277" t="s">
        <v>7829</v>
      </c>
      <c r="D1016" s="288">
        <v>44757</v>
      </c>
      <c r="E1016" s="279" t="s">
        <v>594</v>
      </c>
      <c r="F1016" s="289">
        <v>44728</v>
      </c>
      <c r="G1016" s="135" t="s">
        <v>7058</v>
      </c>
      <c r="H1016" s="135" t="s">
        <v>4126</v>
      </c>
      <c r="I1016" s="281" t="s">
        <v>8538</v>
      </c>
      <c r="J1016" s="281" t="s">
        <v>645</v>
      </c>
      <c r="K1016" s="281" t="s">
        <v>9002</v>
      </c>
      <c r="L1016" s="135" t="s">
        <v>20</v>
      </c>
      <c r="M1016" s="5" t="s">
        <v>7059</v>
      </c>
      <c r="N1016" s="282">
        <v>44777</v>
      </c>
      <c r="O1016" s="283">
        <v>44767</v>
      </c>
      <c r="P1016" s="283">
        <v>44757</v>
      </c>
      <c r="Q1016" s="284">
        <v>44768</v>
      </c>
      <c r="R1016" s="285" t="s">
        <v>4490</v>
      </c>
      <c r="S1016" s="284"/>
      <c r="T1016" s="286" t="s">
        <v>605</v>
      </c>
      <c r="U1016" s="291" t="s">
        <v>3901</v>
      </c>
      <c r="V1016" s="291" t="s">
        <v>3366</v>
      </c>
      <c r="W1016" s="276" t="s">
        <v>7348</v>
      </c>
    </row>
    <row r="1017" spans="1:23" s="272" customFormat="1" ht="14.5" customHeight="1" x14ac:dyDescent="0.3">
      <c r="A1017" s="295" t="s">
        <v>1581</v>
      </c>
      <c r="B1017" s="276" t="s">
        <v>630</v>
      </c>
      <c r="C1017" s="277" t="s">
        <v>630</v>
      </c>
      <c r="D1017" s="288">
        <v>44746</v>
      </c>
      <c r="E1017" s="279" t="s">
        <v>630</v>
      </c>
      <c r="F1017" s="289">
        <v>44728</v>
      </c>
      <c r="G1017" s="135" t="s">
        <v>7060</v>
      </c>
      <c r="H1017" s="135" t="s">
        <v>32</v>
      </c>
      <c r="I1017" s="281" t="s">
        <v>685</v>
      </c>
      <c r="J1017" s="281" t="s">
        <v>45</v>
      </c>
      <c r="K1017" s="281" t="s">
        <v>9009</v>
      </c>
      <c r="L1017" s="194" t="s">
        <v>20</v>
      </c>
      <c r="M1017" s="5" t="s">
        <v>7061</v>
      </c>
      <c r="N1017" s="282" t="s">
        <v>1253</v>
      </c>
      <c r="O1017" s="283" t="s">
        <v>1253</v>
      </c>
      <c r="P1017" s="283" t="s">
        <v>1253</v>
      </c>
      <c r="Q1017" s="284" t="s">
        <v>1253</v>
      </c>
      <c r="R1017" s="285" t="s">
        <v>4495</v>
      </c>
      <c r="S1017" s="280" t="s">
        <v>1253</v>
      </c>
      <c r="T1017" s="286" t="s">
        <v>605</v>
      </c>
      <c r="U1017" s="291" t="s">
        <v>3901</v>
      </c>
      <c r="V1017" s="135"/>
      <c r="W1017" s="276" t="s">
        <v>630</v>
      </c>
    </row>
    <row r="1018" spans="1:23" s="272" customFormat="1" ht="14.5" customHeight="1" x14ac:dyDescent="0.3">
      <c r="A1018" s="295" t="s">
        <v>1581</v>
      </c>
      <c r="B1018" s="276" t="s">
        <v>630</v>
      </c>
      <c r="C1018" s="277" t="s">
        <v>630</v>
      </c>
      <c r="D1018" s="288">
        <v>44774</v>
      </c>
      <c r="E1018" s="279" t="s">
        <v>630</v>
      </c>
      <c r="F1018" s="289">
        <v>44728</v>
      </c>
      <c r="G1018" s="135" t="s">
        <v>7062</v>
      </c>
      <c r="H1018" s="135" t="s">
        <v>4712</v>
      </c>
      <c r="I1018" s="281" t="s">
        <v>17</v>
      </c>
      <c r="J1018" s="281" t="s">
        <v>45</v>
      </c>
      <c r="K1018" s="281" t="s">
        <v>9009</v>
      </c>
      <c r="L1018" s="135" t="s">
        <v>20</v>
      </c>
      <c r="M1018" s="5" t="s">
        <v>7063</v>
      </c>
      <c r="N1018" s="282" t="s">
        <v>1253</v>
      </c>
      <c r="O1018" s="283" t="s">
        <v>1253</v>
      </c>
      <c r="P1018" s="283" t="s">
        <v>1253</v>
      </c>
      <c r="Q1018" s="284" t="s">
        <v>1253</v>
      </c>
      <c r="R1018" s="285" t="s">
        <v>4482</v>
      </c>
      <c r="S1018" s="280" t="s">
        <v>1253</v>
      </c>
      <c r="T1018" s="286" t="s">
        <v>609</v>
      </c>
      <c r="U1018" s="291" t="s">
        <v>3901</v>
      </c>
      <c r="V1018" s="135"/>
      <c r="W1018" s="276" t="s">
        <v>630</v>
      </c>
    </row>
    <row r="1019" spans="1:23" s="272" customFormat="1" ht="14.5" customHeight="1" x14ac:dyDescent="0.3">
      <c r="A1019" s="295" t="s">
        <v>1581</v>
      </c>
      <c r="B1019" s="276" t="s">
        <v>630</v>
      </c>
      <c r="C1019" s="277" t="s">
        <v>630</v>
      </c>
      <c r="D1019" s="288">
        <v>44758</v>
      </c>
      <c r="E1019" s="279" t="s">
        <v>630</v>
      </c>
      <c r="F1019" s="289">
        <v>44728</v>
      </c>
      <c r="G1019" s="135" t="s">
        <v>7064</v>
      </c>
      <c r="H1019" s="135" t="s">
        <v>25</v>
      </c>
      <c r="I1019" s="281" t="s">
        <v>17</v>
      </c>
      <c r="J1019" s="281" t="s">
        <v>18</v>
      </c>
      <c r="K1019" s="281" t="s">
        <v>9005</v>
      </c>
      <c r="L1019" s="135" t="s">
        <v>20</v>
      </c>
      <c r="M1019" s="5" t="s">
        <v>7065</v>
      </c>
      <c r="N1019" s="282" t="s">
        <v>1253</v>
      </c>
      <c r="O1019" s="283" t="s">
        <v>1253</v>
      </c>
      <c r="P1019" s="283" t="s">
        <v>1253</v>
      </c>
      <c r="Q1019" s="284" t="s">
        <v>1253</v>
      </c>
      <c r="R1019" s="285" t="s">
        <v>4686</v>
      </c>
      <c r="S1019" s="280" t="s">
        <v>1253</v>
      </c>
      <c r="T1019" s="286" t="s">
        <v>605</v>
      </c>
      <c r="U1019" s="291" t="s">
        <v>3901</v>
      </c>
      <c r="V1019" s="135"/>
      <c r="W1019" s="276" t="s">
        <v>630</v>
      </c>
    </row>
    <row r="1020" spans="1:23" s="272" customFormat="1" ht="14.5" customHeight="1" x14ac:dyDescent="0.3">
      <c r="A1020" s="295" t="s">
        <v>1581</v>
      </c>
      <c r="B1020" s="276" t="s">
        <v>630</v>
      </c>
      <c r="C1020" s="277" t="s">
        <v>630</v>
      </c>
      <c r="D1020" s="288">
        <v>44778</v>
      </c>
      <c r="E1020" s="279" t="s">
        <v>630</v>
      </c>
      <c r="F1020" s="289">
        <v>44728</v>
      </c>
      <c r="G1020" s="135" t="s">
        <v>7066</v>
      </c>
      <c r="H1020" s="135" t="s">
        <v>137</v>
      </c>
      <c r="I1020" s="281" t="s">
        <v>17</v>
      </c>
      <c r="J1020" s="281" t="s">
        <v>626</v>
      </c>
      <c r="K1020" s="281" t="s">
        <v>9003</v>
      </c>
      <c r="L1020" s="135" t="s">
        <v>20</v>
      </c>
      <c r="M1020" s="5" t="s">
        <v>7067</v>
      </c>
      <c r="N1020" s="282" t="s">
        <v>1253</v>
      </c>
      <c r="O1020" s="283" t="s">
        <v>1253</v>
      </c>
      <c r="P1020" s="283" t="s">
        <v>1253</v>
      </c>
      <c r="Q1020" s="284" t="s">
        <v>1253</v>
      </c>
      <c r="R1020" s="285" t="s">
        <v>6464</v>
      </c>
      <c r="S1020" s="280" t="s">
        <v>1253</v>
      </c>
      <c r="T1020" s="286" t="s">
        <v>623</v>
      </c>
      <c r="U1020" s="291" t="s">
        <v>3901</v>
      </c>
      <c r="V1020" s="135"/>
      <c r="W1020" s="276" t="s">
        <v>630</v>
      </c>
    </row>
    <row r="1021" spans="1:23" s="272" customFormat="1" ht="14.5" customHeight="1" x14ac:dyDescent="0.3">
      <c r="A1021" s="295" t="s">
        <v>3627</v>
      </c>
      <c r="B1021" s="124">
        <v>5076236</v>
      </c>
      <c r="C1021" s="290" t="s">
        <v>7074</v>
      </c>
      <c r="D1021" s="289">
        <v>44728</v>
      </c>
      <c r="E1021" s="279" t="s">
        <v>594</v>
      </c>
      <c r="F1021" s="289">
        <v>44728</v>
      </c>
      <c r="G1021" s="135" t="s">
        <v>7068</v>
      </c>
      <c r="H1021" s="135" t="s">
        <v>6186</v>
      </c>
      <c r="I1021" s="281" t="s">
        <v>8538</v>
      </c>
      <c r="J1021" s="281" t="s">
        <v>622</v>
      </c>
      <c r="K1021" s="281" t="s">
        <v>9007</v>
      </c>
      <c r="L1021" s="135" t="s">
        <v>27</v>
      </c>
      <c r="M1021" s="5" t="s">
        <v>7069</v>
      </c>
      <c r="N1021" s="282">
        <v>44736</v>
      </c>
      <c r="O1021" s="283">
        <v>44734</v>
      </c>
      <c r="P1021" s="283">
        <v>44732</v>
      </c>
      <c r="Q1021" s="284">
        <v>44735</v>
      </c>
      <c r="R1021" s="285" t="s">
        <v>6562</v>
      </c>
      <c r="S1021" s="284"/>
      <c r="T1021" s="286" t="s">
        <v>623</v>
      </c>
      <c r="U1021" s="291" t="s">
        <v>3901</v>
      </c>
      <c r="V1021" s="135" t="s">
        <v>3901</v>
      </c>
      <c r="W1021" s="276" t="s">
        <v>7349</v>
      </c>
    </row>
    <row r="1022" spans="1:23" s="272" customFormat="1" ht="14.5" customHeight="1" x14ac:dyDescent="0.3">
      <c r="A1022" s="295" t="s">
        <v>3627</v>
      </c>
      <c r="B1022" s="8">
        <v>5253360</v>
      </c>
      <c r="C1022" s="277" t="s">
        <v>8607</v>
      </c>
      <c r="D1022" s="288">
        <v>44789</v>
      </c>
      <c r="E1022" s="279" t="s">
        <v>594</v>
      </c>
      <c r="F1022" s="289">
        <v>44729</v>
      </c>
      <c r="G1022" s="135" t="s">
        <v>7075</v>
      </c>
      <c r="H1022" s="135" t="s">
        <v>4126</v>
      </c>
      <c r="I1022" s="281" t="s">
        <v>8538</v>
      </c>
      <c r="J1022" s="281" t="s">
        <v>45</v>
      </c>
      <c r="K1022" s="281" t="s">
        <v>9009</v>
      </c>
      <c r="L1022" s="135" t="s">
        <v>20</v>
      </c>
      <c r="M1022" s="5" t="s">
        <v>7076</v>
      </c>
      <c r="N1022" s="282">
        <v>44802</v>
      </c>
      <c r="O1022" s="283">
        <v>44800</v>
      </c>
      <c r="P1022" s="283">
        <v>44789</v>
      </c>
      <c r="Q1022" s="284" t="s">
        <v>1685</v>
      </c>
      <c r="R1022" s="285" t="s">
        <v>4495</v>
      </c>
      <c r="S1022" s="284"/>
      <c r="T1022" s="286" t="s">
        <v>623</v>
      </c>
      <c r="U1022" s="291" t="s">
        <v>3901</v>
      </c>
      <c r="V1022" s="291" t="s">
        <v>3366</v>
      </c>
      <c r="W1022" s="276" t="s">
        <v>7350</v>
      </c>
    </row>
    <row r="1023" spans="1:23" s="272" customFormat="1" ht="14.5" customHeight="1" x14ac:dyDescent="0.3">
      <c r="A1023" s="295" t="s">
        <v>5</v>
      </c>
      <c r="B1023" s="124" t="s">
        <v>319</v>
      </c>
      <c r="C1023" s="277" t="s">
        <v>1883</v>
      </c>
      <c r="D1023" s="288">
        <v>44802</v>
      </c>
      <c r="E1023" s="279"/>
      <c r="F1023" s="289">
        <v>44729</v>
      </c>
      <c r="G1023" s="135" t="s">
        <v>7077</v>
      </c>
      <c r="H1023" s="135" t="s">
        <v>4126</v>
      </c>
      <c r="I1023" s="281" t="s">
        <v>8538</v>
      </c>
      <c r="J1023" s="281" t="s">
        <v>45</v>
      </c>
      <c r="K1023" s="281" t="s">
        <v>9009</v>
      </c>
      <c r="L1023" s="135" t="s">
        <v>20</v>
      </c>
      <c r="M1023" s="5" t="s">
        <v>7078</v>
      </c>
      <c r="N1023" s="282"/>
      <c r="O1023" s="283"/>
      <c r="P1023" s="283"/>
      <c r="Q1023" s="284"/>
      <c r="R1023" s="285" t="s">
        <v>4495</v>
      </c>
      <c r="S1023" s="284"/>
      <c r="T1023" s="286" t="s">
        <v>623</v>
      </c>
      <c r="U1023" s="291" t="s">
        <v>3901</v>
      </c>
      <c r="V1023" s="135"/>
      <c r="W1023" s="276" t="s">
        <v>7943</v>
      </c>
    </row>
    <row r="1024" spans="1:23" s="272" customFormat="1" ht="14.5" customHeight="1" x14ac:dyDescent="0.3">
      <c r="A1024" s="295" t="s">
        <v>3627</v>
      </c>
      <c r="B1024" s="8">
        <v>5205955</v>
      </c>
      <c r="C1024" s="277" t="s">
        <v>8687</v>
      </c>
      <c r="D1024" s="288">
        <v>44795</v>
      </c>
      <c r="E1024" s="279" t="s">
        <v>594</v>
      </c>
      <c r="F1024" s="289">
        <v>44729</v>
      </c>
      <c r="G1024" s="135" t="s">
        <v>7079</v>
      </c>
      <c r="H1024" s="135" t="s">
        <v>25</v>
      </c>
      <c r="I1024" s="281" t="s">
        <v>17</v>
      </c>
      <c r="J1024" s="281" t="s">
        <v>45</v>
      </c>
      <c r="K1024" s="281" t="s">
        <v>9009</v>
      </c>
      <c r="L1024" s="194" t="s">
        <v>20</v>
      </c>
      <c r="M1024" s="5" t="s">
        <v>7080</v>
      </c>
      <c r="N1024" s="282">
        <v>44798</v>
      </c>
      <c r="O1024" s="283">
        <v>44795</v>
      </c>
      <c r="P1024" s="283">
        <v>44793</v>
      </c>
      <c r="Q1024" s="284">
        <v>44796</v>
      </c>
      <c r="R1024" s="285" t="s">
        <v>4482</v>
      </c>
      <c r="S1024" s="284"/>
      <c r="T1024" s="286" t="s">
        <v>623</v>
      </c>
      <c r="U1024" s="291" t="s">
        <v>3901</v>
      </c>
      <c r="V1024" s="291" t="s">
        <v>3366</v>
      </c>
      <c r="W1024" s="276" t="s">
        <v>7351</v>
      </c>
    </row>
    <row r="1025" spans="1:23" s="272" customFormat="1" ht="14.5" customHeight="1" x14ac:dyDescent="0.3">
      <c r="A1025" s="295" t="s">
        <v>3627</v>
      </c>
      <c r="B1025" s="135">
        <v>5122492</v>
      </c>
      <c r="C1025" s="290" t="s">
        <v>7085</v>
      </c>
      <c r="D1025" s="288">
        <v>44730</v>
      </c>
      <c r="E1025" s="279" t="s">
        <v>594</v>
      </c>
      <c r="F1025" s="289">
        <v>44729</v>
      </c>
      <c r="G1025" s="135" t="s">
        <v>7081</v>
      </c>
      <c r="H1025" s="135" t="s">
        <v>725</v>
      </c>
      <c r="I1025" s="281" t="s">
        <v>2454</v>
      </c>
      <c r="J1025" s="281" t="s">
        <v>626</v>
      </c>
      <c r="K1025" s="281" t="s">
        <v>9003</v>
      </c>
      <c r="L1025" s="135" t="s">
        <v>52</v>
      </c>
      <c r="M1025" s="5" t="s">
        <v>7082</v>
      </c>
      <c r="N1025" s="282">
        <v>44736</v>
      </c>
      <c r="O1025" s="283">
        <v>44730</v>
      </c>
      <c r="P1025" s="283">
        <v>44730</v>
      </c>
      <c r="Q1025" s="284">
        <v>44730</v>
      </c>
      <c r="R1025" s="285" t="s">
        <v>4687</v>
      </c>
      <c r="S1025" s="284"/>
      <c r="T1025" s="286" t="s">
        <v>623</v>
      </c>
      <c r="U1025" s="291" t="s">
        <v>3901</v>
      </c>
      <c r="V1025" s="135" t="s">
        <v>3901</v>
      </c>
      <c r="W1025" s="276" t="s">
        <v>7352</v>
      </c>
    </row>
    <row r="1026" spans="1:23" s="272" customFormat="1" ht="14.5" customHeight="1" x14ac:dyDescent="0.3">
      <c r="A1026" s="295" t="s">
        <v>3627</v>
      </c>
      <c r="B1026" s="135">
        <v>5158043</v>
      </c>
      <c r="C1026" s="277" t="s">
        <v>7144</v>
      </c>
      <c r="D1026" s="288">
        <v>44730</v>
      </c>
      <c r="E1026" s="279" t="s">
        <v>594</v>
      </c>
      <c r="F1026" s="289">
        <v>44729</v>
      </c>
      <c r="G1026" s="305" t="s">
        <v>7922</v>
      </c>
      <c r="H1026" s="135" t="s">
        <v>25</v>
      </c>
      <c r="I1026" s="281" t="s">
        <v>17</v>
      </c>
      <c r="J1026" s="281" t="s">
        <v>38</v>
      </c>
      <c r="K1026" s="281" t="s">
        <v>9001</v>
      </c>
      <c r="L1026" s="135" t="s">
        <v>438</v>
      </c>
      <c r="M1026" s="5" t="s">
        <v>7083</v>
      </c>
      <c r="N1026" s="282">
        <v>44743</v>
      </c>
      <c r="O1026" s="283">
        <v>44740</v>
      </c>
      <c r="P1026" s="283">
        <v>44739</v>
      </c>
      <c r="Q1026" s="284">
        <v>44741</v>
      </c>
      <c r="R1026" s="285" t="s">
        <v>4489</v>
      </c>
      <c r="S1026" s="284"/>
      <c r="T1026" s="286" t="s">
        <v>605</v>
      </c>
      <c r="U1026" s="291" t="s">
        <v>3901</v>
      </c>
      <c r="V1026" s="135" t="s">
        <v>5599</v>
      </c>
      <c r="W1026" s="276" t="s">
        <v>7353</v>
      </c>
    </row>
    <row r="1027" spans="1:23" s="272" customFormat="1" ht="14.5" customHeight="1" x14ac:dyDescent="0.3">
      <c r="A1027" s="295" t="s">
        <v>5</v>
      </c>
      <c r="B1027" s="83">
        <v>5273425</v>
      </c>
      <c r="C1027" s="277" t="s">
        <v>8961</v>
      </c>
      <c r="D1027" s="288">
        <v>44799</v>
      </c>
      <c r="E1027" s="279" t="s">
        <v>8467</v>
      </c>
      <c r="F1027" s="289">
        <v>44807</v>
      </c>
      <c r="G1027" s="135" t="s">
        <v>7092</v>
      </c>
      <c r="H1027" s="135" t="s">
        <v>4712</v>
      </c>
      <c r="I1027" s="281" t="s">
        <v>17</v>
      </c>
      <c r="J1027" s="281" t="s">
        <v>38</v>
      </c>
      <c r="K1027" s="281" t="s">
        <v>9001</v>
      </c>
      <c r="L1027" s="135" t="s">
        <v>20</v>
      </c>
      <c r="M1027" s="5" t="s">
        <v>7093</v>
      </c>
      <c r="N1027" s="282">
        <v>0</v>
      </c>
      <c r="O1027" s="283"/>
      <c r="P1027" s="283">
        <v>44813</v>
      </c>
      <c r="Q1027" s="284"/>
      <c r="R1027" s="285" t="s">
        <v>4489</v>
      </c>
      <c r="S1027" s="284"/>
      <c r="T1027" s="286" t="s">
        <v>623</v>
      </c>
      <c r="U1027" s="291" t="s">
        <v>3901</v>
      </c>
      <c r="V1027" s="135"/>
      <c r="W1027" s="276" t="s">
        <v>7354</v>
      </c>
    </row>
    <row r="1028" spans="1:23" s="272" customFormat="1" ht="14.5" customHeight="1" x14ac:dyDescent="0.3">
      <c r="A1028" s="295" t="s">
        <v>3627</v>
      </c>
      <c r="B1028" s="83">
        <v>5204115</v>
      </c>
      <c r="C1028" s="277" t="s">
        <v>8089</v>
      </c>
      <c r="D1028" s="288">
        <v>44761</v>
      </c>
      <c r="E1028" s="279" t="s">
        <v>594</v>
      </c>
      <c r="F1028" s="289">
        <v>44730</v>
      </c>
      <c r="G1028" s="135" t="s">
        <v>7094</v>
      </c>
      <c r="H1028" s="135" t="s">
        <v>4150</v>
      </c>
      <c r="I1028" s="281" t="s">
        <v>17</v>
      </c>
      <c r="J1028" s="281" t="s">
        <v>18</v>
      </c>
      <c r="K1028" s="281" t="s">
        <v>9005</v>
      </c>
      <c r="L1028" s="135" t="s">
        <v>20</v>
      </c>
      <c r="M1028" s="5" t="s">
        <v>7095</v>
      </c>
      <c r="N1028" s="282">
        <v>44772</v>
      </c>
      <c r="O1028" s="283">
        <v>44768</v>
      </c>
      <c r="P1028" s="283">
        <v>44765</v>
      </c>
      <c r="Q1028" s="284" t="s">
        <v>1685</v>
      </c>
      <c r="R1028" s="285" t="s">
        <v>4686</v>
      </c>
      <c r="S1028" s="284"/>
      <c r="T1028" s="286" t="s">
        <v>605</v>
      </c>
      <c r="U1028" s="291" t="s">
        <v>3901</v>
      </c>
      <c r="V1028" s="135" t="s">
        <v>5599</v>
      </c>
      <c r="W1028" s="276" t="s">
        <v>7355</v>
      </c>
    </row>
    <row r="1029" spans="1:23" s="272" customFormat="1" ht="14.5" customHeight="1" x14ac:dyDescent="0.3">
      <c r="A1029" s="295" t="s">
        <v>1581</v>
      </c>
      <c r="B1029" s="276" t="s">
        <v>630</v>
      </c>
      <c r="C1029" s="277" t="s">
        <v>630</v>
      </c>
      <c r="D1029" s="288">
        <v>44746</v>
      </c>
      <c r="E1029" s="279" t="s">
        <v>630</v>
      </c>
      <c r="F1029" s="289">
        <v>44730</v>
      </c>
      <c r="G1029" s="135" t="s">
        <v>7096</v>
      </c>
      <c r="H1029" s="135" t="s">
        <v>92</v>
      </c>
      <c r="I1029" s="281" t="s">
        <v>2454</v>
      </c>
      <c r="J1029" s="281" t="s">
        <v>18</v>
      </c>
      <c r="K1029" s="281" t="s">
        <v>9005</v>
      </c>
      <c r="L1029" s="135" t="s">
        <v>27</v>
      </c>
      <c r="M1029" s="5" t="s">
        <v>7097</v>
      </c>
      <c r="N1029" s="282" t="s">
        <v>1253</v>
      </c>
      <c r="O1029" s="283" t="s">
        <v>1253</v>
      </c>
      <c r="P1029" s="283" t="s">
        <v>1253</v>
      </c>
      <c r="Q1029" s="284" t="s">
        <v>1253</v>
      </c>
      <c r="R1029" s="285" t="s">
        <v>4686</v>
      </c>
      <c r="S1029" s="280" t="s">
        <v>1253</v>
      </c>
      <c r="T1029" s="286" t="s">
        <v>605</v>
      </c>
      <c r="U1029" s="291" t="s">
        <v>3901</v>
      </c>
      <c r="V1029" s="135"/>
      <c r="W1029" s="276" t="s">
        <v>630</v>
      </c>
    </row>
    <row r="1030" spans="1:23" s="272" customFormat="1" ht="14.5" customHeight="1" x14ac:dyDescent="0.3">
      <c r="A1030" s="295" t="s">
        <v>3627</v>
      </c>
      <c r="B1030" s="328">
        <v>5255216</v>
      </c>
      <c r="C1030" s="277" t="s">
        <v>8540</v>
      </c>
      <c r="D1030" s="288">
        <v>44786</v>
      </c>
      <c r="E1030" s="279" t="s">
        <v>594</v>
      </c>
      <c r="F1030" s="289">
        <v>44730</v>
      </c>
      <c r="G1030" s="135" t="s">
        <v>7098</v>
      </c>
      <c r="H1030" s="135" t="s">
        <v>92</v>
      </c>
      <c r="I1030" s="281" t="s">
        <v>2454</v>
      </c>
      <c r="J1030" s="281" t="s">
        <v>632</v>
      </c>
      <c r="K1030" s="281" t="s">
        <v>9006</v>
      </c>
      <c r="L1030" s="135" t="s">
        <v>40</v>
      </c>
      <c r="M1030" s="5" t="s">
        <v>7099</v>
      </c>
      <c r="N1030" s="282">
        <v>44793</v>
      </c>
      <c r="O1030" s="283">
        <v>44790</v>
      </c>
      <c r="P1030" s="283">
        <v>44796</v>
      </c>
      <c r="Q1030" s="284">
        <v>44791</v>
      </c>
      <c r="R1030" s="285" t="s">
        <v>4487</v>
      </c>
      <c r="S1030" s="284"/>
      <c r="T1030" s="286" t="s">
        <v>623</v>
      </c>
      <c r="U1030" s="291" t="s">
        <v>3901</v>
      </c>
      <c r="V1030" s="291" t="s">
        <v>3366</v>
      </c>
      <c r="W1030" s="276" t="s">
        <v>7356</v>
      </c>
    </row>
    <row r="1031" spans="1:23" s="272" customFormat="1" ht="14.5" customHeight="1" x14ac:dyDescent="0.3">
      <c r="A1031" s="295" t="s">
        <v>3627</v>
      </c>
      <c r="B1031" s="83">
        <v>5194735</v>
      </c>
      <c r="C1031" s="277" t="s">
        <v>8038</v>
      </c>
      <c r="D1031" s="288">
        <v>44761</v>
      </c>
      <c r="E1031" s="279" t="s">
        <v>594</v>
      </c>
      <c r="F1031" s="289">
        <v>44730</v>
      </c>
      <c r="G1031" s="305" t="s">
        <v>7923</v>
      </c>
      <c r="H1031" s="135" t="s">
        <v>32</v>
      </c>
      <c r="I1031" s="281" t="s">
        <v>685</v>
      </c>
      <c r="J1031" s="281" t="s">
        <v>626</v>
      </c>
      <c r="K1031" s="281" t="s">
        <v>9003</v>
      </c>
      <c r="L1031" s="135" t="s">
        <v>27</v>
      </c>
      <c r="M1031" s="5" t="s">
        <v>7100</v>
      </c>
      <c r="N1031" s="282">
        <v>44774</v>
      </c>
      <c r="O1031" s="283">
        <v>44765</v>
      </c>
      <c r="P1031" s="283">
        <v>44761</v>
      </c>
      <c r="Q1031" s="284">
        <v>44767</v>
      </c>
      <c r="R1031" s="285" t="s">
        <v>6464</v>
      </c>
      <c r="S1031" s="284"/>
      <c r="T1031" s="286" t="s">
        <v>605</v>
      </c>
      <c r="U1031" s="291" t="s">
        <v>3901</v>
      </c>
      <c r="V1031" s="291" t="s">
        <v>3366</v>
      </c>
      <c r="W1031" s="276" t="s">
        <v>7357</v>
      </c>
    </row>
    <row r="1032" spans="1:23" s="272" customFormat="1" ht="14.5" customHeight="1" x14ac:dyDescent="0.3">
      <c r="A1032" s="295" t="s">
        <v>3627</v>
      </c>
      <c r="B1032" s="83">
        <v>5264021</v>
      </c>
      <c r="C1032" s="277" t="s">
        <v>8815</v>
      </c>
      <c r="D1032" s="288">
        <v>44797</v>
      </c>
      <c r="E1032" s="279" t="s">
        <v>594</v>
      </c>
      <c r="F1032" s="289">
        <v>44730</v>
      </c>
      <c r="G1032" s="135" t="s">
        <v>7101</v>
      </c>
      <c r="H1032" s="135" t="s">
        <v>32</v>
      </c>
      <c r="I1032" s="281" t="s">
        <v>685</v>
      </c>
      <c r="J1032" s="281" t="s">
        <v>626</v>
      </c>
      <c r="K1032" s="281" t="s">
        <v>9003</v>
      </c>
      <c r="L1032" s="135" t="s">
        <v>27</v>
      </c>
      <c r="M1032" s="5" t="s">
        <v>7102</v>
      </c>
      <c r="N1032" s="282">
        <v>44804</v>
      </c>
      <c r="O1032" s="283">
        <v>44802</v>
      </c>
      <c r="P1032" s="283">
        <v>44798</v>
      </c>
      <c r="Q1032" s="284">
        <v>44802</v>
      </c>
      <c r="R1032" s="285" t="s">
        <v>6464</v>
      </c>
      <c r="S1032" s="284"/>
      <c r="T1032" s="286" t="s">
        <v>605</v>
      </c>
      <c r="U1032" s="291" t="s">
        <v>3901</v>
      </c>
      <c r="V1032" s="291" t="s">
        <v>3366</v>
      </c>
      <c r="W1032" s="276" t="s">
        <v>7358</v>
      </c>
    </row>
    <row r="1033" spans="1:23" s="272" customFormat="1" ht="14.5" customHeight="1" x14ac:dyDescent="0.3">
      <c r="A1033" s="295" t="s">
        <v>3627</v>
      </c>
      <c r="B1033" s="135">
        <v>5135597</v>
      </c>
      <c r="C1033" s="277" t="s">
        <v>7143</v>
      </c>
      <c r="D1033" s="288">
        <v>44734</v>
      </c>
      <c r="E1033" s="279" t="s">
        <v>594</v>
      </c>
      <c r="F1033" s="289">
        <v>44730</v>
      </c>
      <c r="G1033" s="135" t="s">
        <v>7103</v>
      </c>
      <c r="H1033" s="135" t="s">
        <v>6043</v>
      </c>
      <c r="I1033" s="281" t="s">
        <v>4644</v>
      </c>
      <c r="J1033" s="281" t="s">
        <v>45</v>
      </c>
      <c r="K1033" s="281" t="s">
        <v>9009</v>
      </c>
      <c r="L1033" s="135" t="s">
        <v>20</v>
      </c>
      <c r="M1033" s="5" t="s">
        <v>7104</v>
      </c>
      <c r="N1033" s="282">
        <v>44743</v>
      </c>
      <c r="O1033" s="283">
        <v>44736</v>
      </c>
      <c r="P1033" s="283">
        <v>44734</v>
      </c>
      <c r="Q1033" s="284">
        <v>44739</v>
      </c>
      <c r="R1033" s="285" t="s">
        <v>4495</v>
      </c>
      <c r="S1033" s="284"/>
      <c r="T1033" s="286" t="s">
        <v>605</v>
      </c>
      <c r="U1033" s="291" t="s">
        <v>3901</v>
      </c>
      <c r="V1033" s="135" t="s">
        <v>5599</v>
      </c>
      <c r="W1033" s="276" t="s">
        <v>7359</v>
      </c>
    </row>
    <row r="1034" spans="1:23" s="272" customFormat="1" ht="14.5" customHeight="1" x14ac:dyDescent="0.3">
      <c r="A1034" s="295" t="s">
        <v>1581</v>
      </c>
      <c r="B1034" s="276" t="s">
        <v>630</v>
      </c>
      <c r="C1034" s="277" t="s">
        <v>630</v>
      </c>
      <c r="D1034" s="288">
        <v>44774</v>
      </c>
      <c r="E1034" s="279" t="s">
        <v>630</v>
      </c>
      <c r="F1034" s="289">
        <v>44730</v>
      </c>
      <c r="G1034" s="135" t="s">
        <v>7105</v>
      </c>
      <c r="H1034" s="135" t="s">
        <v>686</v>
      </c>
      <c r="I1034" s="281" t="s">
        <v>8862</v>
      </c>
      <c r="J1034" s="281" t="s">
        <v>45</v>
      </c>
      <c r="K1034" s="281" t="s">
        <v>9009</v>
      </c>
      <c r="L1034" s="135" t="s">
        <v>74</v>
      </c>
      <c r="M1034" s="5" t="s">
        <v>7106</v>
      </c>
      <c r="N1034" s="282" t="s">
        <v>1253</v>
      </c>
      <c r="O1034" s="283" t="s">
        <v>1253</v>
      </c>
      <c r="P1034" s="283" t="s">
        <v>1253</v>
      </c>
      <c r="Q1034" s="284" t="s">
        <v>1253</v>
      </c>
      <c r="R1034" s="285" t="s">
        <v>4482</v>
      </c>
      <c r="S1034" s="280" t="s">
        <v>1253</v>
      </c>
      <c r="T1034" s="286" t="s">
        <v>605</v>
      </c>
      <c r="U1034" s="291" t="s">
        <v>3901</v>
      </c>
      <c r="V1034" s="135"/>
      <c r="W1034" s="276" t="s">
        <v>630</v>
      </c>
    </row>
    <row r="1035" spans="1:23" s="272" customFormat="1" ht="14.5" customHeight="1" x14ac:dyDescent="0.3">
      <c r="A1035" s="295" t="s">
        <v>1581</v>
      </c>
      <c r="B1035" s="276" t="s">
        <v>630</v>
      </c>
      <c r="C1035" s="277" t="s">
        <v>630</v>
      </c>
      <c r="D1035" s="288">
        <v>44781</v>
      </c>
      <c r="E1035" s="279" t="s">
        <v>630</v>
      </c>
      <c r="F1035" s="289">
        <v>44732</v>
      </c>
      <c r="G1035" s="135" t="s">
        <v>8350</v>
      </c>
      <c r="H1035" s="135" t="s">
        <v>102</v>
      </c>
      <c r="I1035" s="281" t="s">
        <v>685</v>
      </c>
      <c r="J1035" s="285" t="s">
        <v>626</v>
      </c>
      <c r="K1035" s="281" t="s">
        <v>9003</v>
      </c>
      <c r="L1035" s="135" t="s">
        <v>27</v>
      </c>
      <c r="M1035" s="5" t="s">
        <v>8351</v>
      </c>
      <c r="N1035" s="282" t="s">
        <v>1253</v>
      </c>
      <c r="O1035" s="283" t="s">
        <v>1253</v>
      </c>
      <c r="P1035" s="283" t="s">
        <v>1253</v>
      </c>
      <c r="Q1035" s="284" t="s">
        <v>1253</v>
      </c>
      <c r="R1035" s="285" t="s">
        <v>4687</v>
      </c>
      <c r="S1035" s="280" t="s">
        <v>1253</v>
      </c>
      <c r="T1035" s="286" t="s">
        <v>605</v>
      </c>
      <c r="U1035" s="291" t="s">
        <v>3901</v>
      </c>
      <c r="V1035" s="135"/>
      <c r="W1035" s="276" t="s">
        <v>630</v>
      </c>
    </row>
    <row r="1036" spans="1:23" s="272" customFormat="1" ht="14.5" customHeight="1" x14ac:dyDescent="0.3">
      <c r="A1036" s="295" t="s">
        <v>3627</v>
      </c>
      <c r="B1036" s="328">
        <v>5198523</v>
      </c>
      <c r="C1036" s="277" t="s">
        <v>7830</v>
      </c>
      <c r="D1036" s="288">
        <v>44756</v>
      </c>
      <c r="E1036" s="279" t="s">
        <v>594</v>
      </c>
      <c r="F1036" s="289">
        <v>44732</v>
      </c>
      <c r="G1036" s="135" t="s">
        <v>7109</v>
      </c>
      <c r="H1036" s="135" t="s">
        <v>37</v>
      </c>
      <c r="I1036" s="281" t="s">
        <v>685</v>
      </c>
      <c r="J1036" s="281" t="s">
        <v>18</v>
      </c>
      <c r="K1036" s="281" t="s">
        <v>9005</v>
      </c>
      <c r="L1036" s="135" t="s">
        <v>20</v>
      </c>
      <c r="M1036" s="5" t="s">
        <v>7110</v>
      </c>
      <c r="N1036" s="282">
        <v>44766</v>
      </c>
      <c r="O1036" s="283">
        <v>44762</v>
      </c>
      <c r="P1036" s="283">
        <v>44758</v>
      </c>
      <c r="Q1036" s="284">
        <v>44762</v>
      </c>
      <c r="R1036" s="285" t="s">
        <v>4685</v>
      </c>
      <c r="S1036" s="284"/>
      <c r="T1036" s="286" t="s">
        <v>609</v>
      </c>
      <c r="U1036" s="291" t="s">
        <v>3901</v>
      </c>
      <c r="V1036" s="135" t="s">
        <v>5599</v>
      </c>
      <c r="W1036" s="276" t="s">
        <v>7360</v>
      </c>
    </row>
    <row r="1037" spans="1:23" s="272" customFormat="1" ht="14.5" customHeight="1" x14ac:dyDescent="0.3">
      <c r="A1037" s="295" t="s">
        <v>1581</v>
      </c>
      <c r="B1037" s="276" t="s">
        <v>630</v>
      </c>
      <c r="C1037" s="277" t="s">
        <v>630</v>
      </c>
      <c r="D1037" s="288">
        <v>44806</v>
      </c>
      <c r="E1037" s="279" t="s">
        <v>630</v>
      </c>
      <c r="F1037" s="289">
        <v>44732</v>
      </c>
      <c r="G1037" s="135" t="s">
        <v>7111</v>
      </c>
      <c r="H1037" s="135" t="s">
        <v>4738</v>
      </c>
      <c r="I1037" s="281" t="s">
        <v>2454</v>
      </c>
      <c r="J1037" s="281" t="s">
        <v>18</v>
      </c>
      <c r="K1037" s="281" t="s">
        <v>9005</v>
      </c>
      <c r="L1037" s="135" t="s">
        <v>27</v>
      </c>
      <c r="M1037" s="5" t="s">
        <v>7112</v>
      </c>
      <c r="N1037" s="282" t="s">
        <v>1253</v>
      </c>
      <c r="O1037" s="283" t="s">
        <v>1253</v>
      </c>
      <c r="P1037" s="283" t="s">
        <v>1253</v>
      </c>
      <c r="Q1037" s="284" t="s">
        <v>1253</v>
      </c>
      <c r="R1037" s="285" t="s">
        <v>4686</v>
      </c>
      <c r="S1037" s="284"/>
      <c r="T1037" s="286" t="s">
        <v>1648</v>
      </c>
      <c r="U1037" s="291" t="s">
        <v>3901</v>
      </c>
      <c r="V1037" s="135"/>
      <c r="W1037" s="276" t="s">
        <v>7361</v>
      </c>
    </row>
    <row r="1038" spans="1:23" s="272" customFormat="1" ht="14.5" customHeight="1" x14ac:dyDescent="0.3">
      <c r="A1038" s="295" t="s">
        <v>3627</v>
      </c>
      <c r="B1038" s="83">
        <v>5163493</v>
      </c>
      <c r="C1038" s="277" t="s">
        <v>7427</v>
      </c>
      <c r="D1038" s="288">
        <v>44740</v>
      </c>
      <c r="E1038" s="279" t="s">
        <v>594</v>
      </c>
      <c r="F1038" s="289">
        <v>44732</v>
      </c>
      <c r="G1038" s="135" t="s">
        <v>7113</v>
      </c>
      <c r="H1038" s="135" t="s">
        <v>3708</v>
      </c>
      <c r="I1038" s="281" t="s">
        <v>2454</v>
      </c>
      <c r="J1038" s="281" t="s">
        <v>645</v>
      </c>
      <c r="K1038" s="281" t="s">
        <v>9002</v>
      </c>
      <c r="L1038" s="135" t="s">
        <v>27</v>
      </c>
      <c r="M1038" s="5" t="s">
        <v>7114</v>
      </c>
      <c r="N1038" s="282">
        <v>44747</v>
      </c>
      <c r="O1038" s="283">
        <v>44743</v>
      </c>
      <c r="P1038" s="283">
        <v>44740</v>
      </c>
      <c r="Q1038" s="284">
        <v>44741</v>
      </c>
      <c r="R1038" s="285" t="s">
        <v>4490</v>
      </c>
      <c r="S1038" s="284"/>
      <c r="T1038" s="286" t="s">
        <v>623</v>
      </c>
      <c r="U1038" s="291" t="s">
        <v>3901</v>
      </c>
      <c r="V1038" s="135" t="s">
        <v>5599</v>
      </c>
      <c r="W1038" s="276" t="s">
        <v>7362</v>
      </c>
    </row>
    <row r="1039" spans="1:23" s="272" customFormat="1" ht="14.5" customHeight="1" x14ac:dyDescent="0.3">
      <c r="A1039" s="295" t="s">
        <v>3627</v>
      </c>
      <c r="B1039" s="92">
        <v>5157875</v>
      </c>
      <c r="C1039" s="277" t="s">
        <v>7462</v>
      </c>
      <c r="D1039" s="288">
        <v>44741</v>
      </c>
      <c r="E1039" s="279" t="s">
        <v>594</v>
      </c>
      <c r="F1039" s="289">
        <v>44732</v>
      </c>
      <c r="G1039" s="135" t="s">
        <v>7115</v>
      </c>
      <c r="H1039" s="135" t="s">
        <v>137</v>
      </c>
      <c r="I1039" s="281" t="s">
        <v>17</v>
      </c>
      <c r="J1039" s="281" t="s">
        <v>626</v>
      </c>
      <c r="K1039" s="281" t="s">
        <v>9003</v>
      </c>
      <c r="L1039" s="135" t="s">
        <v>52</v>
      </c>
      <c r="M1039" s="5" t="s">
        <v>7116</v>
      </c>
      <c r="N1039" s="282">
        <v>44743</v>
      </c>
      <c r="O1039" s="283">
        <v>44739</v>
      </c>
      <c r="P1039" s="283">
        <v>44741</v>
      </c>
      <c r="Q1039" s="284">
        <v>44741</v>
      </c>
      <c r="R1039" s="285" t="s">
        <v>6464</v>
      </c>
      <c r="S1039" s="284"/>
      <c r="T1039" s="286" t="s">
        <v>1648</v>
      </c>
      <c r="U1039" s="291" t="s">
        <v>3901</v>
      </c>
      <c r="V1039" s="135" t="s">
        <v>5599</v>
      </c>
      <c r="W1039" s="276" t="s">
        <v>7363</v>
      </c>
    </row>
    <row r="1040" spans="1:23" s="272" customFormat="1" ht="14.5" customHeight="1" x14ac:dyDescent="0.3">
      <c r="A1040" s="295" t="s">
        <v>3627</v>
      </c>
      <c r="B1040" s="135">
        <v>5100842</v>
      </c>
      <c r="C1040" s="277" t="s">
        <v>7135</v>
      </c>
      <c r="D1040" s="288">
        <v>44732</v>
      </c>
      <c r="E1040" s="279" t="s">
        <v>594</v>
      </c>
      <c r="F1040" s="289">
        <v>44732</v>
      </c>
      <c r="G1040" s="135" t="s">
        <v>7117</v>
      </c>
      <c r="H1040" s="135" t="s">
        <v>4738</v>
      </c>
      <c r="I1040" s="281" t="s">
        <v>2454</v>
      </c>
      <c r="J1040" s="281" t="s">
        <v>626</v>
      </c>
      <c r="K1040" s="281" t="s">
        <v>9003</v>
      </c>
      <c r="L1040" s="135" t="s">
        <v>20</v>
      </c>
      <c r="M1040" s="5" t="s">
        <v>7118</v>
      </c>
      <c r="N1040" s="282">
        <v>44743</v>
      </c>
      <c r="O1040" s="283">
        <v>44742</v>
      </c>
      <c r="P1040" s="283">
        <v>44740</v>
      </c>
      <c r="Q1040" s="284" t="s">
        <v>1685</v>
      </c>
      <c r="R1040" s="285" t="s">
        <v>4687</v>
      </c>
      <c r="S1040" s="284"/>
      <c r="T1040" s="286" t="s">
        <v>605</v>
      </c>
      <c r="U1040" s="291" t="s">
        <v>3901</v>
      </c>
      <c r="V1040" s="135" t="s">
        <v>5599</v>
      </c>
      <c r="W1040" s="276" t="s">
        <v>7364</v>
      </c>
    </row>
    <row r="1041" spans="1:23" s="272" customFormat="1" ht="14.5" customHeight="1" x14ac:dyDescent="0.3">
      <c r="A1041" s="295" t="s">
        <v>3627</v>
      </c>
      <c r="B1041" s="8">
        <v>5241266</v>
      </c>
      <c r="C1041" s="277" t="s">
        <v>8688</v>
      </c>
      <c r="D1041" s="288">
        <v>44793</v>
      </c>
      <c r="E1041" s="279" t="s">
        <v>594</v>
      </c>
      <c r="F1041" s="289">
        <v>44732</v>
      </c>
      <c r="G1041" s="135" t="s">
        <v>7119</v>
      </c>
      <c r="H1041" s="135" t="s">
        <v>137</v>
      </c>
      <c r="I1041" s="281" t="s">
        <v>17</v>
      </c>
      <c r="J1041" s="281" t="s">
        <v>18</v>
      </c>
      <c r="K1041" s="281" t="s">
        <v>9005</v>
      </c>
      <c r="L1041" s="194" t="s">
        <v>20</v>
      </c>
      <c r="M1041" s="5" t="s">
        <v>7120</v>
      </c>
      <c r="N1041" s="282">
        <v>44810</v>
      </c>
      <c r="O1041" s="283">
        <v>44804</v>
      </c>
      <c r="P1041" s="283">
        <v>44793</v>
      </c>
      <c r="Q1041" s="284">
        <v>44805</v>
      </c>
      <c r="R1041" s="285" t="s">
        <v>4685</v>
      </c>
      <c r="S1041" s="284"/>
      <c r="T1041" s="286" t="s">
        <v>1648</v>
      </c>
      <c r="U1041" s="291" t="s">
        <v>3901</v>
      </c>
      <c r="V1041" s="135"/>
      <c r="W1041" s="276" t="s">
        <v>7365</v>
      </c>
    </row>
    <row r="1042" spans="1:23" s="272" customFormat="1" ht="14.5" customHeight="1" x14ac:dyDescent="0.3">
      <c r="A1042" s="295" t="s">
        <v>3627</v>
      </c>
      <c r="B1042" s="319">
        <v>5166959</v>
      </c>
      <c r="C1042" s="277" t="s">
        <v>7463</v>
      </c>
      <c r="D1042" s="288">
        <v>44741</v>
      </c>
      <c r="E1042" s="279" t="s">
        <v>594</v>
      </c>
      <c r="F1042" s="289">
        <v>44732</v>
      </c>
      <c r="G1042" s="135" t="s">
        <v>7121</v>
      </c>
      <c r="H1042" s="135" t="s">
        <v>137</v>
      </c>
      <c r="I1042" s="281" t="s">
        <v>17</v>
      </c>
      <c r="J1042" s="281" t="s">
        <v>45</v>
      </c>
      <c r="K1042" s="281" t="s">
        <v>9009</v>
      </c>
      <c r="L1042" s="135" t="s">
        <v>20</v>
      </c>
      <c r="M1042" s="5" t="s">
        <v>7122</v>
      </c>
      <c r="N1042" s="282">
        <v>44750</v>
      </c>
      <c r="O1042" s="283">
        <v>44742</v>
      </c>
      <c r="P1042" s="283">
        <v>44741</v>
      </c>
      <c r="Q1042" s="284">
        <v>44742</v>
      </c>
      <c r="R1042" s="285" t="s">
        <v>4482</v>
      </c>
      <c r="S1042" s="284"/>
      <c r="T1042" s="286" t="s">
        <v>623</v>
      </c>
      <c r="U1042" s="291" t="s">
        <v>3901</v>
      </c>
      <c r="V1042" s="135" t="s">
        <v>5599</v>
      </c>
      <c r="W1042" s="276" t="s">
        <v>7367</v>
      </c>
    </row>
    <row r="1043" spans="1:23" s="272" customFormat="1" ht="14.5" customHeight="1" x14ac:dyDescent="0.3">
      <c r="A1043" s="295" t="s">
        <v>3627</v>
      </c>
      <c r="B1043" s="135">
        <v>5135598</v>
      </c>
      <c r="C1043" s="277" t="s">
        <v>7368</v>
      </c>
      <c r="D1043" s="288">
        <v>44734</v>
      </c>
      <c r="E1043" s="279" t="s">
        <v>594</v>
      </c>
      <c r="F1043" s="289">
        <v>44732</v>
      </c>
      <c r="G1043" s="135" t="s">
        <v>7123</v>
      </c>
      <c r="H1043" s="135" t="s">
        <v>686</v>
      </c>
      <c r="I1043" s="281" t="s">
        <v>8862</v>
      </c>
      <c r="J1043" s="281" t="s">
        <v>45</v>
      </c>
      <c r="K1043" s="281" t="s">
        <v>9009</v>
      </c>
      <c r="L1043" s="135" t="s">
        <v>20</v>
      </c>
      <c r="M1043" s="5" t="s">
        <v>7124</v>
      </c>
      <c r="N1043" s="282">
        <v>44756</v>
      </c>
      <c r="O1043" s="283">
        <v>44741</v>
      </c>
      <c r="P1043" s="283">
        <v>44739</v>
      </c>
      <c r="Q1043" s="284">
        <v>44741</v>
      </c>
      <c r="R1043" s="285" t="s">
        <v>4482</v>
      </c>
      <c r="S1043" s="284"/>
      <c r="T1043" s="286" t="s">
        <v>623</v>
      </c>
      <c r="U1043" s="291" t="s">
        <v>3901</v>
      </c>
      <c r="V1043" s="135" t="s">
        <v>5599</v>
      </c>
      <c r="W1043" s="276" t="s">
        <v>7369</v>
      </c>
    </row>
    <row r="1044" spans="1:23" s="272" customFormat="1" ht="14.5" customHeight="1" x14ac:dyDescent="0.3">
      <c r="A1044" s="295" t="s">
        <v>1581</v>
      </c>
      <c r="B1044" s="276" t="s">
        <v>630</v>
      </c>
      <c r="C1044" s="277" t="s">
        <v>630</v>
      </c>
      <c r="D1044" s="288">
        <v>44755</v>
      </c>
      <c r="E1044" s="279" t="s">
        <v>630</v>
      </c>
      <c r="F1044" s="289">
        <v>44732</v>
      </c>
      <c r="G1044" s="135" t="s">
        <v>7125</v>
      </c>
      <c r="H1044" s="135" t="s">
        <v>6043</v>
      </c>
      <c r="I1044" s="281" t="s">
        <v>4644</v>
      </c>
      <c r="J1044" s="281" t="s">
        <v>45</v>
      </c>
      <c r="K1044" s="281" t="s">
        <v>9009</v>
      </c>
      <c r="L1044" s="135" t="s">
        <v>20</v>
      </c>
      <c r="M1044" s="5" t="s">
        <v>7126</v>
      </c>
      <c r="N1044" s="282" t="s">
        <v>1253</v>
      </c>
      <c r="O1044" s="283" t="s">
        <v>1253</v>
      </c>
      <c r="P1044" s="283" t="s">
        <v>1253</v>
      </c>
      <c r="Q1044" s="284" t="s">
        <v>1253</v>
      </c>
      <c r="R1044" s="285" t="s">
        <v>4495</v>
      </c>
      <c r="S1044" s="280" t="s">
        <v>1253</v>
      </c>
      <c r="T1044" s="286" t="s">
        <v>623</v>
      </c>
      <c r="U1044" s="291" t="s">
        <v>3901</v>
      </c>
      <c r="V1044" s="135"/>
      <c r="W1044" s="276" t="s">
        <v>630</v>
      </c>
    </row>
    <row r="1045" spans="1:23" s="272" customFormat="1" ht="14.5" customHeight="1" x14ac:dyDescent="0.3">
      <c r="A1045" s="295" t="s">
        <v>3627</v>
      </c>
      <c r="B1045" s="135">
        <v>5139259</v>
      </c>
      <c r="C1045" s="277" t="s">
        <v>7136</v>
      </c>
      <c r="D1045" s="288">
        <v>44732</v>
      </c>
      <c r="E1045" s="279" t="s">
        <v>594</v>
      </c>
      <c r="F1045" s="289">
        <v>44732</v>
      </c>
      <c r="G1045" s="135" t="s">
        <v>7127</v>
      </c>
      <c r="H1045" s="135" t="s">
        <v>57</v>
      </c>
      <c r="I1045" s="281" t="s">
        <v>8538</v>
      </c>
      <c r="J1045" s="281" t="s">
        <v>18</v>
      </c>
      <c r="K1045" s="281" t="s">
        <v>9005</v>
      </c>
      <c r="L1045" s="135" t="s">
        <v>20</v>
      </c>
      <c r="M1045" s="5" t="s">
        <v>7128</v>
      </c>
      <c r="N1045" s="282">
        <v>44735</v>
      </c>
      <c r="O1045" s="283">
        <v>44732</v>
      </c>
      <c r="P1045" s="283">
        <v>44732</v>
      </c>
      <c r="Q1045" s="284">
        <v>44732</v>
      </c>
      <c r="R1045" s="285" t="s">
        <v>4685</v>
      </c>
      <c r="S1045" s="284"/>
      <c r="T1045" s="286" t="s">
        <v>623</v>
      </c>
      <c r="U1045" s="291" t="s">
        <v>3901</v>
      </c>
      <c r="V1045" s="135" t="s">
        <v>3901</v>
      </c>
      <c r="W1045" s="276" t="s">
        <v>7371</v>
      </c>
    </row>
    <row r="1046" spans="1:23" s="272" customFormat="1" ht="14.5" customHeight="1" x14ac:dyDescent="0.3">
      <c r="A1046" s="295" t="s">
        <v>1581</v>
      </c>
      <c r="B1046" s="276" t="s">
        <v>630</v>
      </c>
      <c r="C1046" s="277" t="s">
        <v>630</v>
      </c>
      <c r="D1046" s="288">
        <v>44763</v>
      </c>
      <c r="E1046" s="279" t="s">
        <v>630</v>
      </c>
      <c r="F1046" s="289">
        <v>44732</v>
      </c>
      <c r="G1046" s="135" t="s">
        <v>8057</v>
      </c>
      <c r="H1046" s="135" t="s">
        <v>4126</v>
      </c>
      <c r="I1046" s="281" t="s">
        <v>8538</v>
      </c>
      <c r="J1046" s="281" t="s">
        <v>45</v>
      </c>
      <c r="K1046" s="281" t="s">
        <v>9009</v>
      </c>
      <c r="L1046" s="135" t="s">
        <v>20</v>
      </c>
      <c r="M1046" s="5" t="s">
        <v>7129</v>
      </c>
      <c r="N1046" s="282" t="s">
        <v>1253</v>
      </c>
      <c r="O1046" s="283" t="s">
        <v>1253</v>
      </c>
      <c r="P1046" s="283" t="s">
        <v>1253</v>
      </c>
      <c r="Q1046" s="284" t="s">
        <v>1253</v>
      </c>
      <c r="R1046" s="285" t="s">
        <v>4495</v>
      </c>
      <c r="S1046" s="280" t="s">
        <v>1253</v>
      </c>
      <c r="T1046" s="286" t="s">
        <v>623</v>
      </c>
      <c r="U1046" s="291" t="s">
        <v>3901</v>
      </c>
      <c r="V1046" s="135"/>
      <c r="W1046" s="276" t="s">
        <v>630</v>
      </c>
    </row>
    <row r="1047" spans="1:23" s="272" customFormat="1" ht="14.5" customHeight="1" x14ac:dyDescent="0.3">
      <c r="A1047" s="295" t="s">
        <v>3627</v>
      </c>
      <c r="B1047" s="92">
        <v>5168437</v>
      </c>
      <c r="C1047" s="277" t="s">
        <v>7464</v>
      </c>
      <c r="D1047" s="288">
        <v>44742</v>
      </c>
      <c r="E1047" s="279" t="s">
        <v>594</v>
      </c>
      <c r="F1047" s="289">
        <v>44732</v>
      </c>
      <c r="G1047" s="135" t="s">
        <v>7130</v>
      </c>
      <c r="H1047" s="135" t="s">
        <v>92</v>
      </c>
      <c r="I1047" s="281" t="s">
        <v>2454</v>
      </c>
      <c r="J1047" s="281" t="s">
        <v>18</v>
      </c>
      <c r="K1047" s="281" t="s">
        <v>9005</v>
      </c>
      <c r="L1047" s="135" t="s">
        <v>20</v>
      </c>
      <c r="M1047" s="5" t="s">
        <v>7131</v>
      </c>
      <c r="N1047" s="282">
        <v>44750</v>
      </c>
      <c r="O1047" s="283">
        <v>44748</v>
      </c>
      <c r="P1047" s="283">
        <v>44742</v>
      </c>
      <c r="Q1047" s="284">
        <v>44744</v>
      </c>
      <c r="R1047" s="285" t="s">
        <v>4686</v>
      </c>
      <c r="S1047" s="284"/>
      <c r="T1047" s="286" t="s">
        <v>623</v>
      </c>
      <c r="U1047" s="291" t="s">
        <v>3901</v>
      </c>
      <c r="V1047" s="135" t="s">
        <v>5599</v>
      </c>
      <c r="W1047" s="276" t="s">
        <v>7373</v>
      </c>
    </row>
    <row r="1048" spans="1:23" s="272" customFormat="1" ht="14.5" customHeight="1" x14ac:dyDescent="0.3">
      <c r="A1048" s="295" t="s">
        <v>3627</v>
      </c>
      <c r="B1048" s="135">
        <v>5060730</v>
      </c>
      <c r="C1048" s="277" t="s">
        <v>7145</v>
      </c>
      <c r="D1048" s="288">
        <v>44734</v>
      </c>
      <c r="E1048" s="279" t="s">
        <v>594</v>
      </c>
      <c r="F1048" s="289">
        <v>44733</v>
      </c>
      <c r="G1048" s="135" t="s">
        <v>7146</v>
      </c>
      <c r="H1048" s="135" t="s">
        <v>25</v>
      </c>
      <c r="I1048" s="281" t="s">
        <v>17</v>
      </c>
      <c r="J1048" s="281" t="s">
        <v>8377</v>
      </c>
      <c r="K1048" s="281" t="s">
        <v>9004</v>
      </c>
      <c r="L1048" s="135" t="s">
        <v>40</v>
      </c>
      <c r="M1048" s="5" t="s">
        <v>7147</v>
      </c>
      <c r="N1048" s="282">
        <v>44743</v>
      </c>
      <c r="O1048" s="283">
        <v>44743</v>
      </c>
      <c r="P1048" s="283">
        <v>44739</v>
      </c>
      <c r="Q1048" s="284">
        <v>44741</v>
      </c>
      <c r="R1048" s="285" t="s">
        <v>4485</v>
      </c>
      <c r="S1048" s="284"/>
      <c r="T1048" s="286" t="s">
        <v>623</v>
      </c>
      <c r="U1048" s="291" t="s">
        <v>3901</v>
      </c>
      <c r="V1048" s="135" t="s">
        <v>5599</v>
      </c>
      <c r="W1048" s="276" t="s">
        <v>7374</v>
      </c>
    </row>
    <row r="1049" spans="1:23" s="272" customFormat="1" ht="14.5" customHeight="1" x14ac:dyDescent="0.3">
      <c r="A1049" s="295" t="s">
        <v>3627</v>
      </c>
      <c r="B1049" s="83">
        <v>5204101</v>
      </c>
      <c r="C1049" s="277" t="s">
        <v>7837</v>
      </c>
      <c r="D1049" s="288">
        <v>44758</v>
      </c>
      <c r="E1049" s="279" t="s">
        <v>594</v>
      </c>
      <c r="F1049" s="289">
        <v>44733</v>
      </c>
      <c r="G1049" s="135" t="s">
        <v>7148</v>
      </c>
      <c r="H1049" s="194" t="s">
        <v>37</v>
      </c>
      <c r="I1049" s="281" t="s">
        <v>685</v>
      </c>
      <c r="J1049" s="281" t="s">
        <v>645</v>
      </c>
      <c r="K1049" s="281" t="s">
        <v>9002</v>
      </c>
      <c r="L1049" s="135" t="s">
        <v>20</v>
      </c>
      <c r="M1049" s="5" t="s">
        <v>7149</v>
      </c>
      <c r="N1049" s="282">
        <v>44779</v>
      </c>
      <c r="O1049" s="283">
        <v>44767</v>
      </c>
      <c r="P1049" s="283">
        <v>44758</v>
      </c>
      <c r="Q1049" s="284" t="s">
        <v>1685</v>
      </c>
      <c r="R1049" s="285" t="s">
        <v>4490</v>
      </c>
      <c r="S1049" s="284"/>
      <c r="T1049" s="286" t="s">
        <v>605</v>
      </c>
      <c r="U1049" s="291" t="s">
        <v>3901</v>
      </c>
      <c r="V1049" s="291" t="s">
        <v>3366</v>
      </c>
      <c r="W1049" s="276" t="s">
        <v>7299</v>
      </c>
    </row>
    <row r="1050" spans="1:23" s="272" customFormat="1" ht="14.5" customHeight="1" x14ac:dyDescent="0.3">
      <c r="A1050" s="295" t="s">
        <v>3627</v>
      </c>
      <c r="B1050" s="135">
        <v>5153917</v>
      </c>
      <c r="C1050" s="277" t="s">
        <v>7150</v>
      </c>
      <c r="D1050" s="288">
        <v>44734</v>
      </c>
      <c r="E1050" s="279" t="s">
        <v>594</v>
      </c>
      <c r="F1050" s="289">
        <v>44733</v>
      </c>
      <c r="G1050" s="135" t="s">
        <v>7151</v>
      </c>
      <c r="H1050" s="135" t="s">
        <v>102</v>
      </c>
      <c r="I1050" s="281" t="s">
        <v>685</v>
      </c>
      <c r="J1050" s="281" t="s">
        <v>18</v>
      </c>
      <c r="K1050" s="281" t="s">
        <v>9005</v>
      </c>
      <c r="L1050" s="135" t="s">
        <v>11</v>
      </c>
      <c r="M1050" s="5" t="s">
        <v>7152</v>
      </c>
      <c r="N1050" s="282">
        <v>44744</v>
      </c>
      <c r="O1050" s="283">
        <v>44743</v>
      </c>
      <c r="P1050" s="283">
        <v>44736</v>
      </c>
      <c r="Q1050" s="284">
        <v>44742</v>
      </c>
      <c r="R1050" s="285" t="s">
        <v>4686</v>
      </c>
      <c r="S1050" s="284"/>
      <c r="T1050" s="286" t="s">
        <v>605</v>
      </c>
      <c r="U1050" s="291" t="s">
        <v>3901</v>
      </c>
      <c r="V1050" s="135" t="s">
        <v>5599</v>
      </c>
      <c r="W1050" s="276" t="s">
        <v>7375</v>
      </c>
    </row>
    <row r="1051" spans="1:23" s="272" customFormat="1" ht="14.5" customHeight="1" x14ac:dyDescent="0.3">
      <c r="A1051" s="295" t="s">
        <v>3627</v>
      </c>
      <c r="B1051" s="92">
        <v>5119885</v>
      </c>
      <c r="C1051" s="277" t="s">
        <v>7523</v>
      </c>
      <c r="D1051" s="288">
        <v>44767</v>
      </c>
      <c r="E1051" s="279" t="s">
        <v>8466</v>
      </c>
      <c r="F1051" s="289">
        <v>44733</v>
      </c>
      <c r="G1051" s="135" t="s">
        <v>7153</v>
      </c>
      <c r="H1051" s="135" t="s">
        <v>250</v>
      </c>
      <c r="I1051" s="281" t="s">
        <v>4644</v>
      </c>
      <c r="J1051" s="281" t="s">
        <v>45</v>
      </c>
      <c r="K1051" s="281" t="s">
        <v>9009</v>
      </c>
      <c r="L1051" s="194" t="s">
        <v>20</v>
      </c>
      <c r="M1051" s="5" t="s">
        <v>7154</v>
      </c>
      <c r="N1051" s="282">
        <v>0</v>
      </c>
      <c r="O1051" s="283">
        <v>44793</v>
      </c>
      <c r="P1051" s="283">
        <v>44768</v>
      </c>
      <c r="Q1051" s="284">
        <v>44772</v>
      </c>
      <c r="R1051" s="285" t="s">
        <v>4482</v>
      </c>
      <c r="S1051" s="284"/>
      <c r="T1051" s="286" t="s">
        <v>609</v>
      </c>
      <c r="U1051" s="291" t="s">
        <v>3901</v>
      </c>
      <c r="V1051" s="135"/>
      <c r="W1051" s="276" t="s">
        <v>7376</v>
      </c>
    </row>
    <row r="1052" spans="1:23" s="272" customFormat="1" ht="14.5" customHeight="1" x14ac:dyDescent="0.3">
      <c r="A1052" s="295" t="s">
        <v>3627</v>
      </c>
      <c r="B1052" s="83">
        <v>5243140</v>
      </c>
      <c r="C1052" s="277" t="s">
        <v>8719</v>
      </c>
      <c r="D1052" s="288">
        <v>44782</v>
      </c>
      <c r="E1052" s="279" t="s">
        <v>594</v>
      </c>
      <c r="F1052" s="289">
        <v>44734</v>
      </c>
      <c r="G1052" s="194" t="s">
        <v>8483</v>
      </c>
      <c r="H1052" s="135" t="s">
        <v>25</v>
      </c>
      <c r="I1052" s="281" t="s">
        <v>17</v>
      </c>
      <c r="J1052" s="281" t="s">
        <v>645</v>
      </c>
      <c r="K1052" s="281" t="s">
        <v>9002</v>
      </c>
      <c r="L1052" s="135" t="s">
        <v>20</v>
      </c>
      <c r="M1052" s="5" t="s">
        <v>7155</v>
      </c>
      <c r="N1052" s="282">
        <v>44803</v>
      </c>
      <c r="O1052" s="283">
        <v>44800</v>
      </c>
      <c r="P1052" s="283">
        <v>44796</v>
      </c>
      <c r="Q1052" s="284">
        <v>44800</v>
      </c>
      <c r="R1052" s="285" t="s">
        <v>4490</v>
      </c>
      <c r="S1052" s="284"/>
      <c r="T1052" s="286" t="s">
        <v>1461</v>
      </c>
      <c r="U1052" s="291" t="s">
        <v>3901</v>
      </c>
      <c r="V1052" s="291" t="s">
        <v>3366</v>
      </c>
      <c r="W1052" s="276" t="s">
        <v>7377</v>
      </c>
    </row>
    <row r="1053" spans="1:23" s="272" customFormat="1" ht="14.5" customHeight="1" x14ac:dyDescent="0.3">
      <c r="A1053" s="295" t="s">
        <v>5</v>
      </c>
      <c r="B1053" s="83">
        <v>5273419</v>
      </c>
      <c r="C1053" s="277" t="s">
        <v>9017</v>
      </c>
      <c r="D1053" s="288">
        <v>44811</v>
      </c>
      <c r="E1053" s="279" t="s">
        <v>8467</v>
      </c>
      <c r="F1053" s="289">
        <v>44734</v>
      </c>
      <c r="G1053" s="194" t="s">
        <v>9018</v>
      </c>
      <c r="H1053" s="135" t="s">
        <v>175</v>
      </c>
      <c r="I1053" s="281" t="s">
        <v>8863</v>
      </c>
      <c r="J1053" s="281" t="s">
        <v>626</v>
      </c>
      <c r="K1053" s="281" t="s">
        <v>9003</v>
      </c>
      <c r="L1053" s="135" t="s">
        <v>20</v>
      </c>
      <c r="M1053" s="5" t="s">
        <v>7379</v>
      </c>
      <c r="N1053" s="282">
        <v>0</v>
      </c>
      <c r="O1053" s="283"/>
      <c r="P1053" s="283">
        <v>44811</v>
      </c>
      <c r="Q1053" s="284"/>
      <c r="R1053" s="285" t="s">
        <v>6464</v>
      </c>
      <c r="S1053" s="284"/>
      <c r="T1053" s="286" t="s">
        <v>605</v>
      </c>
      <c r="U1053" s="291" t="s">
        <v>3901</v>
      </c>
      <c r="V1053" s="135"/>
      <c r="W1053" s="276" t="s">
        <v>7380</v>
      </c>
    </row>
    <row r="1054" spans="1:23" s="272" customFormat="1" ht="14.5" customHeight="1" x14ac:dyDescent="0.3">
      <c r="A1054" s="295" t="s">
        <v>5</v>
      </c>
      <c r="B1054" s="124" t="s">
        <v>319</v>
      </c>
      <c r="C1054" s="277"/>
      <c r="D1054" s="288"/>
      <c r="E1054" s="279"/>
      <c r="F1054" s="289">
        <v>44734</v>
      </c>
      <c r="G1054" s="135" t="s">
        <v>7381</v>
      </c>
      <c r="H1054" s="135" t="s">
        <v>57</v>
      </c>
      <c r="I1054" s="281" t="s">
        <v>8538</v>
      </c>
      <c r="J1054" s="281" t="s">
        <v>626</v>
      </c>
      <c r="K1054" s="281" t="s">
        <v>9003</v>
      </c>
      <c r="L1054" s="135" t="s">
        <v>52</v>
      </c>
      <c r="M1054" s="5" t="s">
        <v>7382</v>
      </c>
      <c r="N1054" s="282"/>
      <c r="O1054" s="283"/>
      <c r="P1054" s="283"/>
      <c r="Q1054" s="284"/>
      <c r="R1054" s="285" t="s">
        <v>4687</v>
      </c>
      <c r="S1054" s="284"/>
      <c r="T1054" s="286" t="s">
        <v>605</v>
      </c>
      <c r="U1054" s="291" t="s">
        <v>3901</v>
      </c>
      <c r="V1054" s="135"/>
      <c r="W1054" s="276" t="s">
        <v>7383</v>
      </c>
    </row>
    <row r="1055" spans="1:23" s="272" customFormat="1" ht="14.5" customHeight="1" x14ac:dyDescent="0.3">
      <c r="A1055" s="295" t="s">
        <v>1581</v>
      </c>
      <c r="B1055" s="276" t="s">
        <v>630</v>
      </c>
      <c r="C1055" s="277" t="s">
        <v>630</v>
      </c>
      <c r="D1055" s="288">
        <v>44765</v>
      </c>
      <c r="E1055" s="279" t="s">
        <v>630</v>
      </c>
      <c r="F1055" s="289">
        <v>44734</v>
      </c>
      <c r="G1055" s="135" t="s">
        <v>7384</v>
      </c>
      <c r="H1055" s="135" t="s">
        <v>232</v>
      </c>
      <c r="I1055" s="281" t="s">
        <v>8863</v>
      </c>
      <c r="J1055" s="281" t="s">
        <v>18</v>
      </c>
      <c r="K1055" s="281" t="s">
        <v>9005</v>
      </c>
      <c r="L1055" s="135" t="s">
        <v>87</v>
      </c>
      <c r="M1055" s="5" t="s">
        <v>7385</v>
      </c>
      <c r="N1055" s="282" t="s">
        <v>1253</v>
      </c>
      <c r="O1055" s="283" t="s">
        <v>1253</v>
      </c>
      <c r="P1055" s="283" t="s">
        <v>1253</v>
      </c>
      <c r="Q1055" s="284" t="s">
        <v>1253</v>
      </c>
      <c r="R1055" s="285" t="s">
        <v>4686</v>
      </c>
      <c r="S1055" s="280" t="s">
        <v>1253</v>
      </c>
      <c r="T1055" s="286" t="s">
        <v>623</v>
      </c>
      <c r="U1055" s="291" t="s">
        <v>3901</v>
      </c>
      <c r="V1055" s="135"/>
      <c r="W1055" s="276" t="s">
        <v>630</v>
      </c>
    </row>
    <row r="1056" spans="1:23" s="272" customFormat="1" ht="14.5" customHeight="1" x14ac:dyDescent="0.3">
      <c r="A1056" s="295" t="s">
        <v>3627</v>
      </c>
      <c r="B1056" s="329">
        <v>5158041</v>
      </c>
      <c r="C1056" s="277" t="s">
        <v>7391</v>
      </c>
      <c r="D1056" s="293">
        <v>44735</v>
      </c>
      <c r="E1056" s="279" t="s">
        <v>594</v>
      </c>
      <c r="F1056" s="327">
        <v>44735</v>
      </c>
      <c r="G1056" s="328" t="s">
        <v>7392</v>
      </c>
      <c r="H1056" s="328" t="s">
        <v>4712</v>
      </c>
      <c r="I1056" s="281" t="s">
        <v>17</v>
      </c>
      <c r="J1056" s="285" t="s">
        <v>38</v>
      </c>
      <c r="K1056" s="281" t="s">
        <v>9001</v>
      </c>
      <c r="L1056" s="328" t="s">
        <v>20</v>
      </c>
      <c r="M1056" s="319" t="s">
        <v>7404</v>
      </c>
      <c r="N1056" s="282">
        <v>44742</v>
      </c>
      <c r="O1056" s="283">
        <v>44739</v>
      </c>
      <c r="P1056" s="283">
        <v>44736</v>
      </c>
      <c r="Q1056" s="284">
        <v>44739</v>
      </c>
      <c r="R1056" s="285" t="s">
        <v>4489</v>
      </c>
      <c r="S1056" s="284"/>
      <c r="T1056" s="286" t="s">
        <v>605</v>
      </c>
      <c r="U1056" s="291" t="s">
        <v>3901</v>
      </c>
      <c r="V1056" s="135" t="s">
        <v>3901</v>
      </c>
      <c r="W1056" s="276" t="s">
        <v>3909</v>
      </c>
    </row>
    <row r="1057" spans="1:23" s="272" customFormat="1" ht="14.5" customHeight="1" x14ac:dyDescent="0.3">
      <c r="A1057" s="295" t="s">
        <v>3627</v>
      </c>
      <c r="B1057" s="329">
        <v>5145597</v>
      </c>
      <c r="C1057" s="277" t="s">
        <v>7388</v>
      </c>
      <c r="D1057" s="293">
        <v>44735</v>
      </c>
      <c r="E1057" s="279" t="s">
        <v>594</v>
      </c>
      <c r="F1057" s="327">
        <v>44735</v>
      </c>
      <c r="G1057" s="328" t="s">
        <v>7416</v>
      </c>
      <c r="H1057" s="328" t="s">
        <v>102</v>
      </c>
      <c r="I1057" s="281" t="s">
        <v>685</v>
      </c>
      <c r="J1057" s="285" t="s">
        <v>45</v>
      </c>
      <c r="K1057" s="281" t="s">
        <v>9009</v>
      </c>
      <c r="L1057" s="328" t="s">
        <v>20</v>
      </c>
      <c r="M1057" s="5" t="s">
        <v>7417</v>
      </c>
      <c r="N1057" s="282">
        <v>44741</v>
      </c>
      <c r="O1057" s="283">
        <v>44740</v>
      </c>
      <c r="P1057" s="283">
        <v>44737</v>
      </c>
      <c r="Q1057" s="284">
        <v>44740</v>
      </c>
      <c r="R1057" s="285" t="s">
        <v>4495</v>
      </c>
      <c r="S1057" s="284"/>
      <c r="T1057" s="286" t="s">
        <v>623</v>
      </c>
      <c r="U1057" s="291" t="s">
        <v>3901</v>
      </c>
      <c r="V1057" s="135" t="s">
        <v>3901</v>
      </c>
      <c r="W1057" s="276" t="s">
        <v>7944</v>
      </c>
    </row>
    <row r="1058" spans="1:23" s="272" customFormat="1" ht="14.5" customHeight="1" x14ac:dyDescent="0.3">
      <c r="A1058" s="295" t="s">
        <v>3627</v>
      </c>
      <c r="B1058" s="329">
        <v>5122504</v>
      </c>
      <c r="C1058" s="277" t="s">
        <v>7070</v>
      </c>
      <c r="D1058" s="293">
        <v>44736</v>
      </c>
      <c r="E1058" s="279" t="s">
        <v>594</v>
      </c>
      <c r="F1058" s="327">
        <v>44735</v>
      </c>
      <c r="G1058" s="328" t="s">
        <v>7393</v>
      </c>
      <c r="H1058" s="328" t="s">
        <v>102</v>
      </c>
      <c r="I1058" s="281" t="s">
        <v>685</v>
      </c>
      <c r="J1058" s="285" t="s">
        <v>18</v>
      </c>
      <c r="K1058" s="281" t="s">
        <v>9005</v>
      </c>
      <c r="L1058" s="328" t="s">
        <v>11</v>
      </c>
      <c r="M1058" s="5" t="s">
        <v>7418</v>
      </c>
      <c r="N1058" s="282">
        <v>44742</v>
      </c>
      <c r="O1058" s="283">
        <v>44742</v>
      </c>
      <c r="P1058" s="283">
        <v>44737</v>
      </c>
      <c r="Q1058" s="284">
        <v>44742</v>
      </c>
      <c r="R1058" s="285" t="s">
        <v>4686</v>
      </c>
      <c r="S1058" s="284"/>
      <c r="T1058" s="286" t="s">
        <v>623</v>
      </c>
      <c r="U1058" s="291" t="s">
        <v>3901</v>
      </c>
      <c r="V1058" s="135" t="s">
        <v>3901</v>
      </c>
      <c r="W1058" s="276" t="s">
        <v>7945</v>
      </c>
    </row>
    <row r="1059" spans="1:23" s="272" customFormat="1" ht="14.5" customHeight="1" x14ac:dyDescent="0.3">
      <c r="A1059" s="295" t="s">
        <v>3627</v>
      </c>
      <c r="B1059" s="83">
        <v>5184327</v>
      </c>
      <c r="C1059" s="277" t="s">
        <v>7838</v>
      </c>
      <c r="D1059" s="293">
        <v>44758</v>
      </c>
      <c r="E1059" s="279" t="s">
        <v>594</v>
      </c>
      <c r="F1059" s="327">
        <v>44735</v>
      </c>
      <c r="G1059" s="328" t="s">
        <v>7389</v>
      </c>
      <c r="H1059" s="328" t="s">
        <v>6337</v>
      </c>
      <c r="I1059" s="281" t="s">
        <v>4644</v>
      </c>
      <c r="J1059" s="285" t="s">
        <v>2943</v>
      </c>
      <c r="K1059" s="281" t="s">
        <v>9012</v>
      </c>
      <c r="L1059" s="328" t="s">
        <v>40</v>
      </c>
      <c r="M1059" s="4" t="s">
        <v>7467</v>
      </c>
      <c r="N1059" s="282">
        <v>44784</v>
      </c>
      <c r="O1059" s="283">
        <v>44784</v>
      </c>
      <c r="P1059" s="283">
        <v>44764</v>
      </c>
      <c r="Q1059" s="284">
        <v>44776</v>
      </c>
      <c r="R1059" s="285" t="s">
        <v>6447</v>
      </c>
      <c r="S1059" s="284"/>
      <c r="T1059" s="286" t="s">
        <v>623</v>
      </c>
      <c r="U1059" s="291" t="s">
        <v>3901</v>
      </c>
      <c r="V1059" s="291" t="s">
        <v>3366</v>
      </c>
      <c r="W1059" s="276" t="s">
        <v>7924</v>
      </c>
    </row>
    <row r="1060" spans="1:23" s="272" customFormat="1" ht="14.5" customHeight="1" x14ac:dyDescent="0.3">
      <c r="A1060" s="295" t="s">
        <v>3627</v>
      </c>
      <c r="B1060" s="8">
        <v>5180595</v>
      </c>
      <c r="C1060" s="277" t="s">
        <v>7670</v>
      </c>
      <c r="D1060" s="293">
        <v>44750</v>
      </c>
      <c r="E1060" s="279" t="s">
        <v>594</v>
      </c>
      <c r="F1060" s="327">
        <v>44735</v>
      </c>
      <c r="G1060" s="328" t="s">
        <v>7390</v>
      </c>
      <c r="H1060" s="328" t="s">
        <v>3567</v>
      </c>
      <c r="I1060" s="281" t="s">
        <v>685</v>
      </c>
      <c r="J1060" s="285" t="s">
        <v>18</v>
      </c>
      <c r="K1060" s="281" t="s">
        <v>9005</v>
      </c>
      <c r="L1060" s="328" t="s">
        <v>20</v>
      </c>
      <c r="M1060" s="4" t="s">
        <v>7468</v>
      </c>
      <c r="N1060" s="282">
        <v>44758</v>
      </c>
      <c r="O1060" s="283">
        <v>44753</v>
      </c>
      <c r="P1060" s="283">
        <v>44750</v>
      </c>
      <c r="Q1060" s="284">
        <v>44753</v>
      </c>
      <c r="R1060" s="285" t="s">
        <v>4686</v>
      </c>
      <c r="S1060" s="284"/>
      <c r="T1060" s="286" t="s">
        <v>609</v>
      </c>
      <c r="U1060" s="291" t="s">
        <v>3901</v>
      </c>
      <c r="V1060" s="135" t="s">
        <v>5599</v>
      </c>
      <c r="W1060" s="276" t="s">
        <v>7560</v>
      </c>
    </row>
    <row r="1061" spans="1:23" s="272" customFormat="1" ht="14.5" customHeight="1" x14ac:dyDescent="0.3">
      <c r="A1061" s="295" t="s">
        <v>3627</v>
      </c>
      <c r="B1061" s="83">
        <v>5122487</v>
      </c>
      <c r="C1061" s="277" t="s">
        <v>7405</v>
      </c>
      <c r="D1061" s="293">
        <v>44736</v>
      </c>
      <c r="E1061" s="279" t="s">
        <v>594</v>
      </c>
      <c r="F1061" s="327">
        <v>44736</v>
      </c>
      <c r="G1061" s="328" t="s">
        <v>7406</v>
      </c>
      <c r="H1061" s="328" t="s">
        <v>25</v>
      </c>
      <c r="I1061" s="281" t="s">
        <v>17</v>
      </c>
      <c r="J1061" s="285" t="s">
        <v>38</v>
      </c>
      <c r="K1061" s="281" t="s">
        <v>9001</v>
      </c>
      <c r="L1061" s="328" t="s">
        <v>20</v>
      </c>
      <c r="M1061" s="5" t="s">
        <v>7407</v>
      </c>
      <c r="N1061" s="282">
        <v>44749</v>
      </c>
      <c r="O1061" s="283">
        <v>44740</v>
      </c>
      <c r="P1061" s="283">
        <v>44740</v>
      </c>
      <c r="Q1061" s="284">
        <v>44741</v>
      </c>
      <c r="R1061" s="285" t="s">
        <v>4489</v>
      </c>
      <c r="S1061" s="284"/>
      <c r="T1061" s="286" t="s">
        <v>623</v>
      </c>
      <c r="U1061" s="291" t="s">
        <v>3901</v>
      </c>
      <c r="V1061" s="135" t="s">
        <v>5599</v>
      </c>
      <c r="W1061" s="276" t="s">
        <v>7946</v>
      </c>
    </row>
    <row r="1062" spans="1:23" s="272" customFormat="1" ht="14.5" customHeight="1" x14ac:dyDescent="0.3">
      <c r="A1062" s="295" t="s">
        <v>3627</v>
      </c>
      <c r="B1062" s="83">
        <v>5154950</v>
      </c>
      <c r="C1062" s="277" t="s">
        <v>7408</v>
      </c>
      <c r="D1062" s="293">
        <v>44757</v>
      </c>
      <c r="E1062" s="279" t="s">
        <v>594</v>
      </c>
      <c r="F1062" s="327">
        <v>44736</v>
      </c>
      <c r="G1062" s="328" t="s">
        <v>7409</v>
      </c>
      <c r="H1062" s="328" t="s">
        <v>92</v>
      </c>
      <c r="I1062" s="281" t="s">
        <v>2454</v>
      </c>
      <c r="J1062" s="285" t="s">
        <v>45</v>
      </c>
      <c r="K1062" s="281" t="s">
        <v>9009</v>
      </c>
      <c r="L1062" s="328" t="s">
        <v>20</v>
      </c>
      <c r="M1062" s="4" t="s">
        <v>7469</v>
      </c>
      <c r="N1062" s="282">
        <v>44764</v>
      </c>
      <c r="O1062" s="283">
        <v>44757</v>
      </c>
      <c r="P1062" s="283">
        <v>44757</v>
      </c>
      <c r="Q1062" s="284">
        <v>44757</v>
      </c>
      <c r="R1062" s="285" t="s">
        <v>4482</v>
      </c>
      <c r="S1062" s="284"/>
      <c r="T1062" s="286" t="s">
        <v>605</v>
      </c>
      <c r="U1062" s="291" t="s">
        <v>3901</v>
      </c>
      <c r="V1062" s="135" t="s">
        <v>5599</v>
      </c>
      <c r="W1062" s="276" t="s">
        <v>7801</v>
      </c>
    </row>
    <row r="1063" spans="1:23" s="272" customFormat="1" ht="14.5" customHeight="1" x14ac:dyDescent="0.3">
      <c r="A1063" s="295" t="s">
        <v>1581</v>
      </c>
      <c r="B1063" s="276" t="s">
        <v>630</v>
      </c>
      <c r="C1063" s="277" t="s">
        <v>630</v>
      </c>
      <c r="D1063" s="293">
        <v>44760</v>
      </c>
      <c r="E1063" s="279" t="s">
        <v>630</v>
      </c>
      <c r="F1063" s="327">
        <v>44736</v>
      </c>
      <c r="G1063" s="328" t="s">
        <v>7470</v>
      </c>
      <c r="H1063" s="328" t="s">
        <v>37</v>
      </c>
      <c r="I1063" s="281" t="s">
        <v>685</v>
      </c>
      <c r="J1063" s="285" t="s">
        <v>626</v>
      </c>
      <c r="K1063" s="281" t="s">
        <v>9003</v>
      </c>
      <c r="L1063" s="328" t="s">
        <v>52</v>
      </c>
      <c r="M1063" s="4" t="s">
        <v>7471</v>
      </c>
      <c r="N1063" s="282" t="s">
        <v>1253</v>
      </c>
      <c r="O1063" s="283" t="s">
        <v>1253</v>
      </c>
      <c r="P1063" s="283" t="s">
        <v>1253</v>
      </c>
      <c r="Q1063" s="284" t="s">
        <v>1253</v>
      </c>
      <c r="R1063" s="285" t="s">
        <v>6464</v>
      </c>
      <c r="S1063" s="280" t="s">
        <v>1253</v>
      </c>
      <c r="T1063" s="286" t="s">
        <v>605</v>
      </c>
      <c r="U1063" s="291" t="s">
        <v>3901</v>
      </c>
      <c r="V1063" s="135"/>
      <c r="W1063" s="276" t="s">
        <v>630</v>
      </c>
    </row>
    <row r="1064" spans="1:23" s="272" customFormat="1" ht="14.5" customHeight="1" x14ac:dyDescent="0.3">
      <c r="A1064" s="295" t="s">
        <v>3627</v>
      </c>
      <c r="B1064" s="8">
        <v>5233562</v>
      </c>
      <c r="C1064" s="277" t="s">
        <v>8406</v>
      </c>
      <c r="D1064" s="293">
        <v>44779</v>
      </c>
      <c r="E1064" s="279" t="s">
        <v>594</v>
      </c>
      <c r="F1064" s="327">
        <v>44736</v>
      </c>
      <c r="G1064" s="328" t="s">
        <v>7410</v>
      </c>
      <c r="H1064" s="328" t="s">
        <v>37</v>
      </c>
      <c r="I1064" s="281" t="s">
        <v>685</v>
      </c>
      <c r="J1064" s="285" t="s">
        <v>2943</v>
      </c>
      <c r="K1064" s="281" t="s">
        <v>9012</v>
      </c>
      <c r="L1064" s="328" t="s">
        <v>27</v>
      </c>
      <c r="M1064" s="4" t="s">
        <v>7472</v>
      </c>
      <c r="N1064" s="282">
        <v>44788</v>
      </c>
      <c r="O1064" s="283">
        <v>44785</v>
      </c>
      <c r="P1064" s="283">
        <v>44781</v>
      </c>
      <c r="Q1064" s="284">
        <v>44785</v>
      </c>
      <c r="R1064" s="285" t="s">
        <v>6447</v>
      </c>
      <c r="S1064" s="284"/>
      <c r="T1064" s="286" t="s">
        <v>2564</v>
      </c>
      <c r="U1064" s="291" t="s">
        <v>3901</v>
      </c>
      <c r="V1064" s="291" t="s">
        <v>3366</v>
      </c>
      <c r="W1064" s="276" t="s">
        <v>7947</v>
      </c>
    </row>
    <row r="1065" spans="1:23" s="272" customFormat="1" ht="14.5" customHeight="1" x14ac:dyDescent="0.3">
      <c r="A1065" s="295" t="s">
        <v>3627</v>
      </c>
      <c r="B1065" s="328">
        <v>5194725</v>
      </c>
      <c r="C1065" s="277" t="s">
        <v>8040</v>
      </c>
      <c r="D1065" s="293">
        <v>44762</v>
      </c>
      <c r="E1065" s="279" t="s">
        <v>594</v>
      </c>
      <c r="F1065" s="327">
        <v>44736</v>
      </c>
      <c r="G1065" s="328" t="s">
        <v>7411</v>
      </c>
      <c r="H1065" s="328" t="s">
        <v>6337</v>
      </c>
      <c r="I1065" s="281" t="s">
        <v>4644</v>
      </c>
      <c r="J1065" s="285" t="s">
        <v>626</v>
      </c>
      <c r="K1065" s="281" t="s">
        <v>9003</v>
      </c>
      <c r="L1065" s="328" t="s">
        <v>20</v>
      </c>
      <c r="M1065" s="4" t="s">
        <v>7473</v>
      </c>
      <c r="N1065" s="282">
        <v>44777</v>
      </c>
      <c r="O1065" s="283">
        <v>44765</v>
      </c>
      <c r="P1065" s="283">
        <v>44762</v>
      </c>
      <c r="Q1065" s="284">
        <v>44767</v>
      </c>
      <c r="R1065" s="285" t="s">
        <v>6464</v>
      </c>
      <c r="S1065" s="284"/>
      <c r="T1065" s="286" t="s">
        <v>623</v>
      </c>
      <c r="U1065" s="291" t="s">
        <v>3901</v>
      </c>
      <c r="V1065" s="291" t="s">
        <v>3366</v>
      </c>
      <c r="W1065" s="276" t="s">
        <v>7802</v>
      </c>
    </row>
    <row r="1066" spans="1:23" s="272" customFormat="1" ht="14.5" customHeight="1" x14ac:dyDescent="0.3">
      <c r="A1066" s="295" t="s">
        <v>5</v>
      </c>
      <c r="B1066" s="83" t="s">
        <v>319</v>
      </c>
      <c r="C1066" s="277"/>
      <c r="D1066" s="293"/>
      <c r="E1066" s="279"/>
      <c r="F1066" s="327">
        <v>44736</v>
      </c>
      <c r="G1066" s="328" t="s">
        <v>8380</v>
      </c>
      <c r="H1066" s="134" t="s">
        <v>7412</v>
      </c>
      <c r="I1066" s="281" t="s">
        <v>8538</v>
      </c>
      <c r="J1066" s="285" t="s">
        <v>645</v>
      </c>
      <c r="K1066" s="281" t="s">
        <v>9002</v>
      </c>
      <c r="L1066" s="328" t="s">
        <v>20</v>
      </c>
      <c r="M1066" s="4" t="s">
        <v>6038</v>
      </c>
      <c r="N1066" s="282"/>
      <c r="O1066" s="283"/>
      <c r="P1066" s="283"/>
      <c r="Q1066" s="284"/>
      <c r="R1066" s="285" t="s">
        <v>4490</v>
      </c>
      <c r="S1066" s="284"/>
      <c r="T1066" s="286" t="s">
        <v>605</v>
      </c>
      <c r="U1066" s="291" t="s">
        <v>3901</v>
      </c>
      <c r="V1066" s="135"/>
      <c r="W1066" s="276" t="s">
        <v>6056</v>
      </c>
    </row>
    <row r="1067" spans="1:23" s="272" customFormat="1" ht="14.5" customHeight="1" x14ac:dyDescent="0.3">
      <c r="A1067" s="295" t="s">
        <v>5</v>
      </c>
      <c r="B1067" s="83" t="s">
        <v>319</v>
      </c>
      <c r="C1067" s="277"/>
      <c r="D1067" s="293"/>
      <c r="E1067" s="279"/>
      <c r="F1067" s="327">
        <v>44736</v>
      </c>
      <c r="G1067" s="328" t="s">
        <v>7413</v>
      </c>
      <c r="H1067" s="328" t="s">
        <v>7474</v>
      </c>
      <c r="I1067" s="281" t="s">
        <v>4644</v>
      </c>
      <c r="J1067" s="285" t="s">
        <v>626</v>
      </c>
      <c r="K1067" s="281" t="s">
        <v>9003</v>
      </c>
      <c r="L1067" s="328" t="s">
        <v>87</v>
      </c>
      <c r="M1067" s="4" t="s">
        <v>7475</v>
      </c>
      <c r="N1067" s="282"/>
      <c r="O1067" s="283"/>
      <c r="P1067" s="283"/>
      <c r="Q1067" s="284"/>
      <c r="R1067" s="285" t="s">
        <v>4687</v>
      </c>
      <c r="S1067" s="284"/>
      <c r="T1067" s="286" t="s">
        <v>2564</v>
      </c>
      <c r="U1067" s="291" t="s">
        <v>3901</v>
      </c>
      <c r="V1067" s="135"/>
      <c r="W1067" s="276" t="s">
        <v>7561</v>
      </c>
    </row>
    <row r="1068" spans="1:23" s="272" customFormat="1" ht="14.5" customHeight="1" x14ac:dyDescent="0.3">
      <c r="A1068" s="295" t="s">
        <v>5</v>
      </c>
      <c r="B1068" s="83" t="s">
        <v>319</v>
      </c>
      <c r="C1068" s="277"/>
      <c r="D1068" s="293"/>
      <c r="E1068" s="279"/>
      <c r="F1068" s="327">
        <v>44736</v>
      </c>
      <c r="G1068" s="328" t="s">
        <v>7414</v>
      </c>
      <c r="H1068" s="328" t="s">
        <v>250</v>
      </c>
      <c r="I1068" s="281" t="s">
        <v>4644</v>
      </c>
      <c r="J1068" s="285" t="s">
        <v>645</v>
      </c>
      <c r="K1068" s="281" t="s">
        <v>9002</v>
      </c>
      <c r="L1068" s="328" t="s">
        <v>52</v>
      </c>
      <c r="M1068" s="4" t="s">
        <v>7476</v>
      </c>
      <c r="N1068" s="282"/>
      <c r="O1068" s="283"/>
      <c r="P1068" s="283"/>
      <c r="Q1068" s="284"/>
      <c r="R1068" s="285" t="s">
        <v>4490</v>
      </c>
      <c r="S1068" s="284"/>
      <c r="T1068" s="286" t="s">
        <v>623</v>
      </c>
      <c r="U1068" s="291" t="s">
        <v>3901</v>
      </c>
      <c r="V1068" s="135"/>
      <c r="W1068" s="276" t="s">
        <v>7948</v>
      </c>
    </row>
    <row r="1069" spans="1:23" s="272" customFormat="1" ht="14.5" customHeight="1" x14ac:dyDescent="0.3">
      <c r="A1069" s="295" t="s">
        <v>3627</v>
      </c>
      <c r="B1069" s="331">
        <v>5165935</v>
      </c>
      <c r="C1069" s="277" t="s">
        <v>7671</v>
      </c>
      <c r="D1069" s="293">
        <v>44751</v>
      </c>
      <c r="E1069" s="279" t="s">
        <v>594</v>
      </c>
      <c r="F1069" s="327">
        <v>44737</v>
      </c>
      <c r="G1069" s="328" t="s">
        <v>7477</v>
      </c>
      <c r="H1069" s="328" t="s">
        <v>102</v>
      </c>
      <c r="I1069" s="281" t="s">
        <v>685</v>
      </c>
      <c r="J1069" s="285" t="s">
        <v>2943</v>
      </c>
      <c r="K1069" s="281" t="s">
        <v>9012</v>
      </c>
      <c r="L1069" s="328" t="s">
        <v>20</v>
      </c>
      <c r="M1069" s="4" t="s">
        <v>7478</v>
      </c>
      <c r="N1069" s="282">
        <v>44750</v>
      </c>
      <c r="O1069" s="283">
        <v>44751</v>
      </c>
      <c r="P1069" s="283">
        <v>44750</v>
      </c>
      <c r="Q1069" s="284">
        <v>44756</v>
      </c>
      <c r="R1069" s="285" t="s">
        <v>6447</v>
      </c>
      <c r="S1069" s="284"/>
      <c r="T1069" s="286" t="s">
        <v>623</v>
      </c>
      <c r="U1069" s="291" t="s">
        <v>3901</v>
      </c>
      <c r="V1069" s="135" t="s">
        <v>5599</v>
      </c>
      <c r="W1069" s="276" t="s">
        <v>7562</v>
      </c>
    </row>
    <row r="1070" spans="1:23" s="272" customFormat="1" ht="14.5" customHeight="1" x14ac:dyDescent="0.3">
      <c r="A1070" s="295" t="s">
        <v>3627</v>
      </c>
      <c r="B1070" s="83">
        <v>5204620</v>
      </c>
      <c r="C1070" s="277" t="s">
        <v>7831</v>
      </c>
      <c r="D1070" s="293">
        <v>44757</v>
      </c>
      <c r="E1070" s="279" t="s">
        <v>594</v>
      </c>
      <c r="F1070" s="327">
        <v>44737</v>
      </c>
      <c r="G1070" s="328" t="s">
        <v>7415</v>
      </c>
      <c r="H1070" s="328" t="s">
        <v>4712</v>
      </c>
      <c r="I1070" s="281" t="s">
        <v>17</v>
      </c>
      <c r="J1070" s="285" t="s">
        <v>626</v>
      </c>
      <c r="K1070" s="281" t="s">
        <v>9003</v>
      </c>
      <c r="L1070" s="328" t="s">
        <v>20</v>
      </c>
      <c r="M1070" s="4" t="s">
        <v>7479</v>
      </c>
      <c r="N1070" s="282">
        <v>44773</v>
      </c>
      <c r="O1070" s="283">
        <v>44764</v>
      </c>
      <c r="P1070" s="283">
        <v>44758</v>
      </c>
      <c r="Q1070" s="284" t="s">
        <v>1685</v>
      </c>
      <c r="R1070" s="285" t="s">
        <v>4687</v>
      </c>
      <c r="S1070" s="284"/>
      <c r="T1070" s="286" t="s">
        <v>623</v>
      </c>
      <c r="U1070" s="291" t="s">
        <v>3901</v>
      </c>
      <c r="V1070" s="135" t="s">
        <v>5599</v>
      </c>
      <c r="W1070" s="276" t="s">
        <v>7563</v>
      </c>
    </row>
    <row r="1071" spans="1:23" s="272" customFormat="1" ht="14.5" customHeight="1" x14ac:dyDescent="0.3">
      <c r="A1071" s="295" t="s">
        <v>5</v>
      </c>
      <c r="B1071" s="83" t="s">
        <v>319</v>
      </c>
      <c r="C1071" s="277"/>
      <c r="D1071" s="293"/>
      <c r="E1071" s="279"/>
      <c r="F1071" s="327">
        <v>44737</v>
      </c>
      <c r="G1071" s="328" t="s">
        <v>7419</v>
      </c>
      <c r="H1071" s="328" t="s">
        <v>4738</v>
      </c>
      <c r="I1071" s="281" t="s">
        <v>2454</v>
      </c>
      <c r="J1071" s="285" t="s">
        <v>626</v>
      </c>
      <c r="K1071" s="281" t="s">
        <v>9003</v>
      </c>
      <c r="L1071" s="328" t="s">
        <v>438</v>
      </c>
      <c r="M1071" s="4" t="s">
        <v>7480</v>
      </c>
      <c r="N1071" s="282"/>
      <c r="O1071" s="283"/>
      <c r="P1071" s="283"/>
      <c r="Q1071" s="284"/>
      <c r="R1071" s="285" t="s">
        <v>4687</v>
      </c>
      <c r="S1071" s="284"/>
      <c r="T1071" s="286" t="s">
        <v>605</v>
      </c>
      <c r="U1071" s="291" t="s">
        <v>3901</v>
      </c>
      <c r="V1071" s="135"/>
      <c r="W1071" s="276" t="s">
        <v>7564</v>
      </c>
    </row>
    <row r="1072" spans="1:23" s="272" customFormat="1" ht="14.5" customHeight="1" x14ac:dyDescent="0.3">
      <c r="A1072" s="295" t="s">
        <v>3627</v>
      </c>
      <c r="B1072" s="92">
        <v>5135613</v>
      </c>
      <c r="C1072" s="277" t="s">
        <v>7090</v>
      </c>
      <c r="D1072" s="293">
        <v>44742</v>
      </c>
      <c r="E1072" s="279" t="s">
        <v>594</v>
      </c>
      <c r="F1072" s="327">
        <v>44737</v>
      </c>
      <c r="G1072" s="328" t="s">
        <v>7420</v>
      </c>
      <c r="H1072" s="328" t="s">
        <v>4126</v>
      </c>
      <c r="I1072" s="281" t="s">
        <v>8538</v>
      </c>
      <c r="J1072" s="285" t="s">
        <v>45</v>
      </c>
      <c r="K1072" s="281" t="s">
        <v>9009</v>
      </c>
      <c r="L1072" s="328" t="s">
        <v>438</v>
      </c>
      <c r="M1072" s="5" t="s">
        <v>7450</v>
      </c>
      <c r="N1072" s="282">
        <v>44749</v>
      </c>
      <c r="O1072" s="283">
        <v>44746</v>
      </c>
      <c r="P1072" s="283">
        <v>44742</v>
      </c>
      <c r="Q1072" s="284">
        <v>44746</v>
      </c>
      <c r="R1072" s="285" t="s">
        <v>4495</v>
      </c>
      <c r="S1072" s="284"/>
      <c r="T1072" s="286" t="s">
        <v>1461</v>
      </c>
      <c r="U1072" s="291" t="s">
        <v>3901</v>
      </c>
      <c r="V1072" s="135" t="s">
        <v>5599</v>
      </c>
      <c r="W1072" s="276" t="s">
        <v>7949</v>
      </c>
    </row>
    <row r="1073" spans="1:23" s="272" customFormat="1" ht="14.5" customHeight="1" x14ac:dyDescent="0.3">
      <c r="A1073" s="295" t="s">
        <v>3627</v>
      </c>
      <c r="B1073" s="8">
        <v>5152966</v>
      </c>
      <c r="C1073" s="277" t="s">
        <v>7424</v>
      </c>
      <c r="D1073" s="293">
        <v>44739</v>
      </c>
      <c r="E1073" s="279" t="s">
        <v>594</v>
      </c>
      <c r="F1073" s="327">
        <v>44737</v>
      </c>
      <c r="G1073" s="328" t="s">
        <v>7421</v>
      </c>
      <c r="H1073" s="328" t="s">
        <v>102</v>
      </c>
      <c r="I1073" s="281" t="s">
        <v>685</v>
      </c>
      <c r="J1073" s="285" t="s">
        <v>38</v>
      </c>
      <c r="K1073" s="281" t="s">
        <v>9001</v>
      </c>
      <c r="L1073" s="328" t="s">
        <v>20</v>
      </c>
      <c r="M1073" s="5" t="s">
        <v>7422</v>
      </c>
      <c r="N1073" s="282">
        <v>44746</v>
      </c>
      <c r="O1073" s="283">
        <v>44746</v>
      </c>
      <c r="P1073" s="283">
        <v>44742</v>
      </c>
      <c r="Q1073" s="284">
        <v>44744</v>
      </c>
      <c r="R1073" s="285" t="s">
        <v>4486</v>
      </c>
      <c r="S1073" s="284"/>
      <c r="T1073" s="286" t="s">
        <v>623</v>
      </c>
      <c r="U1073" s="291" t="s">
        <v>3901</v>
      </c>
      <c r="V1073" s="135" t="s">
        <v>5599</v>
      </c>
      <c r="W1073" s="276" t="s">
        <v>7950</v>
      </c>
    </row>
    <row r="1074" spans="1:23" s="272" customFormat="1" ht="14.5" customHeight="1" x14ac:dyDescent="0.3">
      <c r="A1074" s="295" t="s">
        <v>3627</v>
      </c>
      <c r="B1074" s="328">
        <v>5204117</v>
      </c>
      <c r="C1074" s="277" t="s">
        <v>7839</v>
      </c>
      <c r="D1074" s="293">
        <v>44740</v>
      </c>
      <c r="E1074" s="279" t="s">
        <v>594</v>
      </c>
      <c r="F1074" s="327">
        <v>44739</v>
      </c>
      <c r="G1074" s="328" t="s">
        <v>7428</v>
      </c>
      <c r="H1074" s="328" t="s">
        <v>250</v>
      </c>
      <c r="I1074" s="281" t="s">
        <v>4644</v>
      </c>
      <c r="J1074" s="285" t="s">
        <v>18</v>
      </c>
      <c r="K1074" s="281" t="s">
        <v>9005</v>
      </c>
      <c r="L1074" s="328" t="s">
        <v>11</v>
      </c>
      <c r="M1074" s="4" t="s">
        <v>7481</v>
      </c>
      <c r="N1074" s="282">
        <v>44766</v>
      </c>
      <c r="O1074" s="283">
        <v>44763</v>
      </c>
      <c r="P1074" s="283">
        <v>44758</v>
      </c>
      <c r="Q1074" s="284">
        <v>44763</v>
      </c>
      <c r="R1074" s="285" t="s">
        <v>4686</v>
      </c>
      <c r="S1074" s="284"/>
      <c r="T1074" s="286" t="s">
        <v>609</v>
      </c>
      <c r="U1074" s="291" t="s">
        <v>3901</v>
      </c>
      <c r="V1074" s="135" t="s">
        <v>5599</v>
      </c>
      <c r="W1074" s="276" t="s">
        <v>7565</v>
      </c>
    </row>
    <row r="1075" spans="1:23" s="272" customFormat="1" ht="14.5" customHeight="1" x14ac:dyDescent="0.3">
      <c r="A1075" s="295" t="s">
        <v>5</v>
      </c>
      <c r="B1075" s="83" t="s">
        <v>319</v>
      </c>
      <c r="C1075" s="277"/>
      <c r="D1075" s="293"/>
      <c r="E1075" s="279"/>
      <c r="F1075" s="327">
        <v>44739</v>
      </c>
      <c r="G1075" s="328" t="s">
        <v>7429</v>
      </c>
      <c r="H1075" s="328" t="s">
        <v>175</v>
      </c>
      <c r="I1075" s="281" t="s">
        <v>8863</v>
      </c>
      <c r="J1075" s="285" t="s">
        <v>18</v>
      </c>
      <c r="K1075" s="281" t="s">
        <v>9005</v>
      </c>
      <c r="L1075" s="328" t="s">
        <v>11</v>
      </c>
      <c r="M1075" s="328" t="s">
        <v>7482</v>
      </c>
      <c r="N1075" s="282"/>
      <c r="O1075" s="283"/>
      <c r="P1075" s="283"/>
      <c r="Q1075" s="284"/>
      <c r="R1075" s="285" t="s">
        <v>4685</v>
      </c>
      <c r="S1075" s="284"/>
      <c r="T1075" s="286" t="s">
        <v>605</v>
      </c>
      <c r="U1075" s="291" t="s">
        <v>3901</v>
      </c>
      <c r="V1075" s="135"/>
      <c r="W1075" s="276" t="s">
        <v>7566</v>
      </c>
    </row>
    <row r="1076" spans="1:23" s="272" customFormat="1" ht="14.5" customHeight="1" x14ac:dyDescent="0.3">
      <c r="A1076" s="295" t="s">
        <v>3627</v>
      </c>
      <c r="B1076" s="83">
        <v>5158805</v>
      </c>
      <c r="C1076" s="277" t="s">
        <v>7366</v>
      </c>
      <c r="D1076" s="293">
        <v>44739</v>
      </c>
      <c r="E1076" s="279" t="s">
        <v>594</v>
      </c>
      <c r="F1076" s="327">
        <v>44739</v>
      </c>
      <c r="G1076" s="328" t="s">
        <v>7430</v>
      </c>
      <c r="H1076" s="328" t="s">
        <v>25</v>
      </c>
      <c r="I1076" s="281" t="s">
        <v>17</v>
      </c>
      <c r="J1076" s="285" t="s">
        <v>45</v>
      </c>
      <c r="K1076" s="281" t="s">
        <v>9009</v>
      </c>
      <c r="L1076" s="328" t="s">
        <v>20</v>
      </c>
      <c r="M1076" s="5" t="s">
        <v>7431</v>
      </c>
      <c r="N1076" s="282">
        <v>44743</v>
      </c>
      <c r="O1076" s="283">
        <v>44740</v>
      </c>
      <c r="P1076" s="283">
        <v>44739</v>
      </c>
      <c r="Q1076" s="284">
        <v>44741</v>
      </c>
      <c r="R1076" s="285" t="s">
        <v>4482</v>
      </c>
      <c r="S1076" s="284"/>
      <c r="T1076" s="286" t="s">
        <v>605</v>
      </c>
      <c r="U1076" s="291" t="s">
        <v>3901</v>
      </c>
      <c r="V1076" s="135" t="s">
        <v>5599</v>
      </c>
      <c r="W1076" s="276" t="s">
        <v>7951</v>
      </c>
    </row>
    <row r="1077" spans="1:23" s="272" customFormat="1" ht="14.5" customHeight="1" x14ac:dyDescent="0.3">
      <c r="A1077" s="295" t="s">
        <v>1581</v>
      </c>
      <c r="B1077" s="276" t="s">
        <v>630</v>
      </c>
      <c r="C1077" s="277" t="s">
        <v>630</v>
      </c>
      <c r="D1077" s="293">
        <v>44742</v>
      </c>
      <c r="E1077" s="279" t="s">
        <v>630</v>
      </c>
      <c r="F1077" s="327">
        <v>44739</v>
      </c>
      <c r="G1077" s="328" t="s">
        <v>7433</v>
      </c>
      <c r="H1077" s="328" t="s">
        <v>3567</v>
      </c>
      <c r="I1077" s="281" t="s">
        <v>685</v>
      </c>
      <c r="J1077" s="285" t="s">
        <v>632</v>
      </c>
      <c r="K1077" s="281" t="s">
        <v>9006</v>
      </c>
      <c r="L1077" s="328" t="s">
        <v>87</v>
      </c>
      <c r="M1077" s="4" t="s">
        <v>7483</v>
      </c>
      <c r="N1077" s="282" t="s">
        <v>1253</v>
      </c>
      <c r="O1077" s="283" t="s">
        <v>1253</v>
      </c>
      <c r="P1077" s="283" t="s">
        <v>1253</v>
      </c>
      <c r="Q1077" s="284" t="s">
        <v>1253</v>
      </c>
      <c r="R1077" s="285" t="s">
        <v>4484</v>
      </c>
      <c r="S1077" s="280" t="s">
        <v>1253</v>
      </c>
      <c r="T1077" s="286" t="s">
        <v>623</v>
      </c>
      <c r="U1077" s="291" t="s">
        <v>3901</v>
      </c>
      <c r="V1077" s="135"/>
      <c r="W1077" s="276" t="s">
        <v>630</v>
      </c>
    </row>
    <row r="1078" spans="1:23" s="272" customFormat="1" ht="14.5" customHeight="1" x14ac:dyDescent="0.3">
      <c r="A1078" s="295" t="s">
        <v>3627</v>
      </c>
      <c r="B1078" s="83">
        <v>5166881</v>
      </c>
      <c r="C1078" s="277" t="s">
        <v>7434</v>
      </c>
      <c r="D1078" s="293">
        <v>44739</v>
      </c>
      <c r="E1078" s="279" t="s">
        <v>594</v>
      </c>
      <c r="F1078" s="327">
        <v>44739</v>
      </c>
      <c r="G1078" s="328" t="s">
        <v>7435</v>
      </c>
      <c r="H1078" s="328" t="s">
        <v>32</v>
      </c>
      <c r="I1078" s="281" t="s">
        <v>685</v>
      </c>
      <c r="J1078" s="285" t="s">
        <v>45</v>
      </c>
      <c r="K1078" s="281" t="s">
        <v>9009</v>
      </c>
      <c r="L1078" s="328" t="s">
        <v>20</v>
      </c>
      <c r="M1078" s="5" t="s">
        <v>7451</v>
      </c>
      <c r="N1078" s="282">
        <v>44755</v>
      </c>
      <c r="O1078" s="283">
        <v>44754</v>
      </c>
      <c r="P1078" s="283">
        <v>44742</v>
      </c>
      <c r="Q1078" s="284">
        <v>44746</v>
      </c>
      <c r="R1078" s="285" t="s">
        <v>4482</v>
      </c>
      <c r="S1078" s="284"/>
      <c r="T1078" s="286" t="s">
        <v>623</v>
      </c>
      <c r="U1078" s="291" t="s">
        <v>3901</v>
      </c>
      <c r="V1078" s="135" t="s">
        <v>5599</v>
      </c>
      <c r="W1078" s="276" t="s">
        <v>7952</v>
      </c>
    </row>
    <row r="1079" spans="1:23" s="272" customFormat="1" ht="14.5" customHeight="1" x14ac:dyDescent="0.3">
      <c r="A1079" s="295" t="s">
        <v>3627</v>
      </c>
      <c r="B1079" s="8">
        <v>5243151</v>
      </c>
      <c r="C1079" s="277" t="s">
        <v>8619</v>
      </c>
      <c r="D1079" s="293">
        <v>44791</v>
      </c>
      <c r="E1079" s="279" t="s">
        <v>8466</v>
      </c>
      <c r="F1079" s="327">
        <v>44739</v>
      </c>
      <c r="G1079" s="330" t="s">
        <v>8725</v>
      </c>
      <c r="H1079" s="328" t="s">
        <v>4738</v>
      </c>
      <c r="I1079" s="281" t="s">
        <v>2454</v>
      </c>
      <c r="J1079" s="285" t="s">
        <v>626</v>
      </c>
      <c r="K1079" s="281" t="s">
        <v>9003</v>
      </c>
      <c r="L1079" s="328" t="s">
        <v>52</v>
      </c>
      <c r="M1079" s="4" t="s">
        <v>7484</v>
      </c>
      <c r="N1079" s="282">
        <v>0</v>
      </c>
      <c r="O1079" s="283">
        <v>44796</v>
      </c>
      <c r="P1079" s="283">
        <v>44791</v>
      </c>
      <c r="Q1079" s="284">
        <v>44796</v>
      </c>
      <c r="R1079" s="285" t="s">
        <v>6464</v>
      </c>
      <c r="S1079" s="284"/>
      <c r="T1079" s="286" t="s">
        <v>623</v>
      </c>
      <c r="U1079" s="291" t="s">
        <v>3901</v>
      </c>
      <c r="V1079" s="135"/>
      <c r="W1079" s="276" t="s">
        <v>7567</v>
      </c>
    </row>
    <row r="1080" spans="1:23" s="272" customFormat="1" ht="14.5" customHeight="1" x14ac:dyDescent="0.3">
      <c r="A1080" s="295" t="s">
        <v>3627</v>
      </c>
      <c r="B1080" s="83">
        <v>5122491</v>
      </c>
      <c r="C1080" s="277" t="s">
        <v>7436</v>
      </c>
      <c r="D1080" s="293">
        <v>44739</v>
      </c>
      <c r="E1080" s="279" t="s">
        <v>594</v>
      </c>
      <c r="F1080" s="327">
        <v>44739</v>
      </c>
      <c r="G1080" s="328" t="s">
        <v>7437</v>
      </c>
      <c r="H1080" s="328" t="s">
        <v>175</v>
      </c>
      <c r="I1080" s="281" t="s">
        <v>8863</v>
      </c>
      <c r="J1080" s="285" t="s">
        <v>38</v>
      </c>
      <c r="K1080" s="281" t="s">
        <v>9001</v>
      </c>
      <c r="L1080" s="328" t="s">
        <v>40</v>
      </c>
      <c r="M1080" s="5" t="s">
        <v>7452</v>
      </c>
      <c r="N1080" s="282">
        <v>44747</v>
      </c>
      <c r="O1080" s="283">
        <v>44743</v>
      </c>
      <c r="P1080" s="283">
        <v>44742</v>
      </c>
      <c r="Q1080" s="284">
        <v>44743</v>
      </c>
      <c r="R1080" s="285" t="s">
        <v>4489</v>
      </c>
      <c r="S1080" s="284"/>
      <c r="T1080" s="286" t="s">
        <v>623</v>
      </c>
      <c r="U1080" s="291" t="s">
        <v>3901</v>
      </c>
      <c r="V1080" s="135" t="s">
        <v>5599</v>
      </c>
      <c r="W1080" s="276" t="s">
        <v>7953</v>
      </c>
    </row>
    <row r="1081" spans="1:23" s="272" customFormat="1" ht="14.5" customHeight="1" x14ac:dyDescent="0.3">
      <c r="A1081" s="295" t="s">
        <v>3627</v>
      </c>
      <c r="B1081" s="83">
        <v>5118987</v>
      </c>
      <c r="C1081" s="277" t="s">
        <v>7438</v>
      </c>
      <c r="D1081" s="293">
        <v>44740</v>
      </c>
      <c r="E1081" s="279" t="s">
        <v>594</v>
      </c>
      <c r="F1081" s="327">
        <v>44740</v>
      </c>
      <c r="G1081" s="328" t="s">
        <v>7439</v>
      </c>
      <c r="H1081" s="328" t="s">
        <v>3567</v>
      </c>
      <c r="I1081" s="281" t="s">
        <v>685</v>
      </c>
      <c r="J1081" s="285" t="s">
        <v>45</v>
      </c>
      <c r="K1081" s="281" t="s">
        <v>9009</v>
      </c>
      <c r="L1081" s="328" t="s">
        <v>438</v>
      </c>
      <c r="M1081" s="5" t="s">
        <v>7453</v>
      </c>
      <c r="N1081" s="282">
        <v>44749</v>
      </c>
      <c r="O1081" s="283">
        <v>44741</v>
      </c>
      <c r="P1081" s="283">
        <v>44741</v>
      </c>
      <c r="Q1081" s="284" t="s">
        <v>1685</v>
      </c>
      <c r="R1081" s="285" t="s">
        <v>4482</v>
      </c>
      <c r="S1081" s="284"/>
      <c r="T1081" s="286" t="s">
        <v>623</v>
      </c>
      <c r="U1081" s="291" t="s">
        <v>3901</v>
      </c>
      <c r="V1081" s="135" t="s">
        <v>5599</v>
      </c>
      <c r="W1081" s="276" t="s">
        <v>7622</v>
      </c>
    </row>
    <row r="1082" spans="1:23" s="272" customFormat="1" ht="14.5" customHeight="1" x14ac:dyDescent="0.3">
      <c r="A1082" s="295" t="s">
        <v>5</v>
      </c>
      <c r="B1082" s="83" t="s">
        <v>319</v>
      </c>
      <c r="C1082" s="277"/>
      <c r="D1082" s="293"/>
      <c r="E1082" s="279"/>
      <c r="F1082" s="327">
        <v>44740</v>
      </c>
      <c r="G1082" s="328" t="s">
        <v>7440</v>
      </c>
      <c r="H1082" s="328" t="s">
        <v>250</v>
      </c>
      <c r="I1082" s="281" t="s">
        <v>4644</v>
      </c>
      <c r="J1082" s="285" t="s">
        <v>645</v>
      </c>
      <c r="K1082" s="281" t="s">
        <v>9002</v>
      </c>
      <c r="L1082" s="328" t="s">
        <v>87</v>
      </c>
      <c r="M1082" s="4" t="s">
        <v>7485</v>
      </c>
      <c r="N1082" s="282"/>
      <c r="O1082" s="283"/>
      <c r="P1082" s="283"/>
      <c r="Q1082" s="284"/>
      <c r="R1082" s="285" t="s">
        <v>4490</v>
      </c>
      <c r="S1082" s="284"/>
      <c r="T1082" s="286" t="s">
        <v>605</v>
      </c>
      <c r="U1082" s="291" t="s">
        <v>3901</v>
      </c>
      <c r="V1082" s="135"/>
      <c r="W1082" s="276" t="s">
        <v>7568</v>
      </c>
    </row>
    <row r="1083" spans="1:23" s="272" customFormat="1" ht="14.5" customHeight="1" x14ac:dyDescent="0.3">
      <c r="A1083" s="295" t="s">
        <v>5</v>
      </c>
      <c r="B1083" s="8" t="s">
        <v>1883</v>
      </c>
      <c r="C1083" s="277"/>
      <c r="D1083" s="293">
        <v>44760</v>
      </c>
      <c r="E1083" s="279"/>
      <c r="F1083" s="327">
        <v>44740</v>
      </c>
      <c r="G1083" s="328" t="s">
        <v>7442</v>
      </c>
      <c r="H1083" s="328" t="s">
        <v>6337</v>
      </c>
      <c r="I1083" s="281" t="s">
        <v>4644</v>
      </c>
      <c r="J1083" s="285" t="s">
        <v>45</v>
      </c>
      <c r="K1083" s="281" t="s">
        <v>9009</v>
      </c>
      <c r="L1083" s="328" t="s">
        <v>11</v>
      </c>
      <c r="M1083" s="4" t="s">
        <v>7486</v>
      </c>
      <c r="N1083" s="282"/>
      <c r="O1083" s="283"/>
      <c r="P1083" s="283"/>
      <c r="Q1083" s="284"/>
      <c r="R1083" s="285" t="s">
        <v>4482</v>
      </c>
      <c r="S1083" s="284"/>
      <c r="T1083" s="286" t="s">
        <v>605</v>
      </c>
      <c r="U1083" s="291" t="s">
        <v>3901</v>
      </c>
      <c r="V1083" s="135"/>
      <c r="W1083" s="276" t="s">
        <v>7569</v>
      </c>
    </row>
    <row r="1084" spans="1:23" s="272" customFormat="1" ht="14.5" customHeight="1" x14ac:dyDescent="0.3">
      <c r="A1084" s="295" t="s">
        <v>3627</v>
      </c>
      <c r="B1084" s="83">
        <v>5243878</v>
      </c>
      <c r="C1084" s="277" t="s">
        <v>8541</v>
      </c>
      <c r="D1084" s="293">
        <v>44786</v>
      </c>
      <c r="E1084" s="279" t="s">
        <v>594</v>
      </c>
      <c r="F1084" s="327">
        <v>44740</v>
      </c>
      <c r="G1084" s="328" t="s">
        <v>7443</v>
      </c>
      <c r="H1084" s="328" t="s">
        <v>37</v>
      </c>
      <c r="I1084" s="281" t="s">
        <v>685</v>
      </c>
      <c r="J1084" s="285" t="s">
        <v>645</v>
      </c>
      <c r="K1084" s="281" t="s">
        <v>9002</v>
      </c>
      <c r="L1084" s="328" t="s">
        <v>20</v>
      </c>
      <c r="M1084" s="4" t="s">
        <v>7487</v>
      </c>
      <c r="N1084" s="282">
        <v>44774</v>
      </c>
      <c r="O1084" s="283">
        <v>44789</v>
      </c>
      <c r="P1084" s="283">
        <v>44786</v>
      </c>
      <c r="Q1084" s="284">
        <v>44789</v>
      </c>
      <c r="R1084" s="285" t="s">
        <v>4490</v>
      </c>
      <c r="S1084" s="284"/>
      <c r="T1084" s="286" t="s">
        <v>623</v>
      </c>
      <c r="U1084" s="291" t="s">
        <v>3901</v>
      </c>
      <c r="V1084" s="291" t="s">
        <v>3366</v>
      </c>
      <c r="W1084" s="276" t="s">
        <v>7570</v>
      </c>
    </row>
    <row r="1085" spans="1:23" s="272" customFormat="1" ht="14.5" customHeight="1" x14ac:dyDescent="0.3">
      <c r="A1085" s="295" t="s">
        <v>1581</v>
      </c>
      <c r="B1085" s="276" t="s">
        <v>630</v>
      </c>
      <c r="C1085" s="277" t="s">
        <v>630</v>
      </c>
      <c r="D1085" s="293">
        <v>44796</v>
      </c>
      <c r="E1085" s="279" t="s">
        <v>630</v>
      </c>
      <c r="F1085" s="327">
        <v>44740</v>
      </c>
      <c r="G1085" s="328" t="s">
        <v>7444</v>
      </c>
      <c r="H1085" s="328" t="s">
        <v>6043</v>
      </c>
      <c r="I1085" s="281" t="s">
        <v>4644</v>
      </c>
      <c r="J1085" s="285" t="s">
        <v>18</v>
      </c>
      <c r="K1085" s="281" t="s">
        <v>9005</v>
      </c>
      <c r="L1085" s="328" t="s">
        <v>87</v>
      </c>
      <c r="M1085" s="4" t="s">
        <v>7488</v>
      </c>
      <c r="N1085" s="282" t="s">
        <v>1253</v>
      </c>
      <c r="O1085" s="283" t="s">
        <v>1253</v>
      </c>
      <c r="P1085" s="283" t="s">
        <v>1253</v>
      </c>
      <c r="Q1085" s="284" t="s">
        <v>1253</v>
      </c>
      <c r="R1085" s="285" t="s">
        <v>4686</v>
      </c>
      <c r="S1085" s="284"/>
      <c r="T1085" s="286" t="s">
        <v>605</v>
      </c>
      <c r="U1085" s="291" t="s">
        <v>3901</v>
      </c>
      <c r="V1085" s="135"/>
      <c r="W1085" s="276" t="s">
        <v>7571</v>
      </c>
    </row>
    <row r="1086" spans="1:23" s="272" customFormat="1" ht="14.5" customHeight="1" x14ac:dyDescent="0.3">
      <c r="A1086" s="295" t="s">
        <v>3627</v>
      </c>
      <c r="B1086" s="83">
        <v>5144778</v>
      </c>
      <c r="C1086" s="277" t="s">
        <v>7448</v>
      </c>
      <c r="D1086" s="293">
        <v>44741</v>
      </c>
      <c r="E1086" s="279" t="s">
        <v>594</v>
      </c>
      <c r="F1086" s="327">
        <v>44740</v>
      </c>
      <c r="G1086" s="328" t="s">
        <v>7445</v>
      </c>
      <c r="H1086" s="328" t="s">
        <v>37</v>
      </c>
      <c r="I1086" s="281" t="s">
        <v>685</v>
      </c>
      <c r="J1086" s="285" t="s">
        <v>18</v>
      </c>
      <c r="K1086" s="281" t="s">
        <v>9005</v>
      </c>
      <c r="L1086" s="328" t="s">
        <v>11</v>
      </c>
      <c r="M1086" s="5" t="s">
        <v>7446</v>
      </c>
      <c r="N1086" s="282">
        <v>44772</v>
      </c>
      <c r="O1086" s="283">
        <v>44767</v>
      </c>
      <c r="P1086" s="283">
        <v>44762</v>
      </c>
      <c r="Q1086" s="284">
        <v>44769</v>
      </c>
      <c r="R1086" s="285" t="s">
        <v>4685</v>
      </c>
      <c r="S1086" s="284"/>
      <c r="T1086" s="286" t="s">
        <v>623</v>
      </c>
      <c r="U1086" s="291" t="s">
        <v>3901</v>
      </c>
      <c r="V1086" s="135" t="s">
        <v>5599</v>
      </c>
      <c r="W1086" s="276" t="s">
        <v>7954</v>
      </c>
    </row>
    <row r="1087" spans="1:23" s="272" customFormat="1" ht="14.5" customHeight="1" x14ac:dyDescent="0.3">
      <c r="A1087" s="295" t="s">
        <v>3627</v>
      </c>
      <c r="B1087" s="83">
        <v>5168436</v>
      </c>
      <c r="C1087" s="277" t="s">
        <v>7465</v>
      </c>
      <c r="D1087" s="293">
        <v>44741</v>
      </c>
      <c r="E1087" s="279" t="s">
        <v>594</v>
      </c>
      <c r="F1087" s="327">
        <v>44740</v>
      </c>
      <c r="G1087" s="328" t="s">
        <v>7454</v>
      </c>
      <c r="H1087" s="328" t="s">
        <v>92</v>
      </c>
      <c r="I1087" s="281" t="s">
        <v>2454</v>
      </c>
      <c r="J1087" s="285" t="s">
        <v>18</v>
      </c>
      <c r="K1087" s="281" t="s">
        <v>9005</v>
      </c>
      <c r="L1087" s="328" t="s">
        <v>20</v>
      </c>
      <c r="M1087" s="5" t="s">
        <v>7455</v>
      </c>
      <c r="N1087" s="282">
        <v>44743</v>
      </c>
      <c r="O1087" s="283">
        <v>44742</v>
      </c>
      <c r="P1087" s="283">
        <v>44742</v>
      </c>
      <c r="Q1087" s="284">
        <v>44743</v>
      </c>
      <c r="R1087" s="285" t="s">
        <v>4686</v>
      </c>
      <c r="S1087" s="284"/>
      <c r="T1087" s="286" t="s">
        <v>623</v>
      </c>
      <c r="U1087" s="291" t="s">
        <v>3901</v>
      </c>
      <c r="V1087" s="135" t="s">
        <v>5599</v>
      </c>
      <c r="W1087" s="276" t="s">
        <v>7955</v>
      </c>
    </row>
    <row r="1088" spans="1:23" s="272" customFormat="1" ht="14.5" customHeight="1" x14ac:dyDescent="0.3">
      <c r="A1088" s="295" t="s">
        <v>5</v>
      </c>
      <c r="B1088" s="83" t="s">
        <v>319</v>
      </c>
      <c r="C1088" s="277"/>
      <c r="D1088" s="293"/>
      <c r="E1088" s="279"/>
      <c r="F1088" s="327">
        <v>44740</v>
      </c>
      <c r="G1088" s="328" t="s">
        <v>7456</v>
      </c>
      <c r="H1088" s="328" t="s">
        <v>92</v>
      </c>
      <c r="I1088" s="281" t="s">
        <v>2454</v>
      </c>
      <c r="J1088" s="285" t="s">
        <v>645</v>
      </c>
      <c r="K1088" s="281" t="s">
        <v>9002</v>
      </c>
      <c r="L1088" s="328" t="s">
        <v>20</v>
      </c>
      <c r="M1088" s="4" t="s">
        <v>7489</v>
      </c>
      <c r="N1088" s="282"/>
      <c r="O1088" s="283"/>
      <c r="P1088" s="283"/>
      <c r="Q1088" s="284"/>
      <c r="R1088" s="285" t="s">
        <v>4490</v>
      </c>
      <c r="S1088" s="284"/>
      <c r="T1088" s="286" t="s">
        <v>623</v>
      </c>
      <c r="U1088" s="291" t="s">
        <v>3901</v>
      </c>
      <c r="V1088" s="135"/>
      <c r="W1088" s="276" t="s">
        <v>7956</v>
      </c>
    </row>
    <row r="1089" spans="1:23" s="272" customFormat="1" ht="14.5" customHeight="1" x14ac:dyDescent="0.3">
      <c r="A1089" s="295" t="s">
        <v>3627</v>
      </c>
      <c r="B1089" s="83">
        <v>5194734</v>
      </c>
      <c r="C1089" s="277" t="s">
        <v>8518</v>
      </c>
      <c r="D1089" s="293">
        <v>44783</v>
      </c>
      <c r="E1089" s="279" t="s">
        <v>594</v>
      </c>
      <c r="F1089" s="327">
        <v>44741</v>
      </c>
      <c r="G1089" s="330" t="s">
        <v>8726</v>
      </c>
      <c r="H1089" s="328" t="s">
        <v>6337</v>
      </c>
      <c r="I1089" s="281" t="s">
        <v>4644</v>
      </c>
      <c r="J1089" s="285" t="s">
        <v>626</v>
      </c>
      <c r="K1089" s="281" t="s">
        <v>9003</v>
      </c>
      <c r="L1089" s="328" t="s">
        <v>87</v>
      </c>
      <c r="M1089" s="4" t="s">
        <v>7490</v>
      </c>
      <c r="N1089" s="282">
        <v>44791</v>
      </c>
      <c r="O1089" s="283">
        <v>44789</v>
      </c>
      <c r="P1089" s="283">
        <v>44783</v>
      </c>
      <c r="Q1089" s="284">
        <v>44790</v>
      </c>
      <c r="R1089" s="285" t="s">
        <v>6464</v>
      </c>
      <c r="S1089" s="284"/>
      <c r="T1089" s="286" t="s">
        <v>2564</v>
      </c>
      <c r="U1089" s="291" t="s">
        <v>3901</v>
      </c>
      <c r="V1089" s="291" t="s">
        <v>3366</v>
      </c>
      <c r="W1089" s="276" t="s">
        <v>7957</v>
      </c>
    </row>
    <row r="1090" spans="1:23" s="272" customFormat="1" ht="14.5" customHeight="1" x14ac:dyDescent="0.3">
      <c r="A1090" s="295" t="s">
        <v>3627</v>
      </c>
      <c r="B1090" s="8">
        <v>5194729</v>
      </c>
      <c r="C1090" s="277" t="s">
        <v>8153</v>
      </c>
      <c r="D1090" s="293">
        <v>44765</v>
      </c>
      <c r="E1090" s="279" t="s">
        <v>594</v>
      </c>
      <c r="F1090" s="327">
        <v>44741</v>
      </c>
      <c r="G1090" s="328" t="s">
        <v>7457</v>
      </c>
      <c r="H1090" s="328" t="s">
        <v>92</v>
      </c>
      <c r="I1090" s="281" t="s">
        <v>2454</v>
      </c>
      <c r="J1090" s="285" t="s">
        <v>626</v>
      </c>
      <c r="K1090" s="281" t="s">
        <v>9003</v>
      </c>
      <c r="L1090" s="328" t="s">
        <v>20</v>
      </c>
      <c r="M1090" s="4" t="s">
        <v>7491</v>
      </c>
      <c r="N1090" s="282">
        <v>44787</v>
      </c>
      <c r="O1090" s="283">
        <v>44769</v>
      </c>
      <c r="P1090" s="283">
        <v>44765</v>
      </c>
      <c r="Q1090" s="284">
        <v>44771</v>
      </c>
      <c r="R1090" s="285" t="s">
        <v>6464</v>
      </c>
      <c r="S1090" s="284"/>
      <c r="T1090" s="286" t="s">
        <v>605</v>
      </c>
      <c r="U1090" s="291" t="s">
        <v>3901</v>
      </c>
      <c r="V1090" s="291" t="s">
        <v>3366</v>
      </c>
      <c r="W1090" s="276" t="s">
        <v>7572</v>
      </c>
    </row>
    <row r="1091" spans="1:23" s="272" customFormat="1" ht="14.5" customHeight="1" x14ac:dyDescent="0.3">
      <c r="A1091" s="295" t="s">
        <v>3627</v>
      </c>
      <c r="B1091" s="83">
        <v>5174843</v>
      </c>
      <c r="C1091" s="277" t="s">
        <v>7608</v>
      </c>
      <c r="D1091" s="293">
        <v>44748</v>
      </c>
      <c r="E1091" s="279" t="s">
        <v>594</v>
      </c>
      <c r="F1091" s="327">
        <v>44741</v>
      </c>
      <c r="G1091" s="328" t="s">
        <v>7458</v>
      </c>
      <c r="H1091" s="328" t="s">
        <v>102</v>
      </c>
      <c r="I1091" s="281" t="s">
        <v>685</v>
      </c>
      <c r="J1091" s="285" t="s">
        <v>626</v>
      </c>
      <c r="K1091" s="281" t="s">
        <v>9003</v>
      </c>
      <c r="L1091" s="328" t="s">
        <v>52</v>
      </c>
      <c r="M1091" s="4" t="s">
        <v>7492</v>
      </c>
      <c r="N1091" s="282">
        <v>44755</v>
      </c>
      <c r="O1091" s="283">
        <v>44752</v>
      </c>
      <c r="P1091" s="283">
        <v>44748</v>
      </c>
      <c r="Q1091" s="284">
        <v>44753</v>
      </c>
      <c r="R1091" s="285" t="s">
        <v>6464</v>
      </c>
      <c r="S1091" s="284"/>
      <c r="T1091" s="286" t="s">
        <v>609</v>
      </c>
      <c r="U1091" s="291" t="s">
        <v>3901</v>
      </c>
      <c r="V1091" s="135" t="s">
        <v>5599</v>
      </c>
      <c r="W1091" s="276" t="s">
        <v>7573</v>
      </c>
    </row>
    <row r="1092" spans="1:23" s="272" customFormat="1" ht="14.5" customHeight="1" x14ac:dyDescent="0.3">
      <c r="A1092" s="295" t="s">
        <v>1581</v>
      </c>
      <c r="B1092" s="276" t="s">
        <v>630</v>
      </c>
      <c r="C1092" s="277" t="s">
        <v>630</v>
      </c>
      <c r="D1092" s="293">
        <v>44760</v>
      </c>
      <c r="E1092" s="279" t="s">
        <v>630</v>
      </c>
      <c r="F1092" s="327">
        <v>44741</v>
      </c>
      <c r="G1092" s="328" t="s">
        <v>7459</v>
      </c>
      <c r="H1092" s="328" t="s">
        <v>3567</v>
      </c>
      <c r="I1092" s="281" t="s">
        <v>685</v>
      </c>
      <c r="J1092" s="285" t="s">
        <v>645</v>
      </c>
      <c r="K1092" s="281" t="s">
        <v>9002</v>
      </c>
      <c r="L1092" s="328" t="s">
        <v>20</v>
      </c>
      <c r="M1092" s="4" t="s">
        <v>7493</v>
      </c>
      <c r="N1092" s="282" t="s">
        <v>1253</v>
      </c>
      <c r="O1092" s="283" t="s">
        <v>1253</v>
      </c>
      <c r="P1092" s="283" t="s">
        <v>1253</v>
      </c>
      <c r="Q1092" s="284" t="s">
        <v>1253</v>
      </c>
      <c r="R1092" s="285" t="s">
        <v>4490</v>
      </c>
      <c r="S1092" s="280" t="s">
        <v>1253</v>
      </c>
      <c r="T1092" s="286" t="s">
        <v>605</v>
      </c>
      <c r="U1092" s="291" t="s">
        <v>3901</v>
      </c>
      <c r="V1092" s="135"/>
      <c r="W1092" s="276" t="s">
        <v>630</v>
      </c>
    </row>
    <row r="1093" spans="1:23" s="272" customFormat="1" ht="14.5" customHeight="1" x14ac:dyDescent="0.3">
      <c r="A1093" s="295" t="s">
        <v>3627</v>
      </c>
      <c r="B1093" s="8">
        <v>5209587</v>
      </c>
      <c r="C1093" s="277" t="s">
        <v>8204</v>
      </c>
      <c r="D1093" s="293">
        <v>44771</v>
      </c>
      <c r="E1093" s="279" t="s">
        <v>594</v>
      </c>
      <c r="F1093" s="327">
        <v>44741</v>
      </c>
      <c r="G1093" s="328" t="s">
        <v>7494</v>
      </c>
      <c r="H1093" s="328" t="s">
        <v>3567</v>
      </c>
      <c r="I1093" s="281" t="s">
        <v>685</v>
      </c>
      <c r="J1093" s="285" t="s">
        <v>645</v>
      </c>
      <c r="K1093" s="281" t="s">
        <v>9002</v>
      </c>
      <c r="L1093" s="328" t="s">
        <v>20</v>
      </c>
      <c r="M1093" s="4" t="s">
        <v>7495</v>
      </c>
      <c r="N1093" s="282">
        <v>44780</v>
      </c>
      <c r="O1093" s="283">
        <v>44776</v>
      </c>
      <c r="P1093" s="283">
        <v>44772</v>
      </c>
      <c r="Q1093" s="284">
        <v>44772</v>
      </c>
      <c r="R1093" s="285" t="s">
        <v>4490</v>
      </c>
      <c r="S1093" s="284"/>
      <c r="T1093" s="286" t="s">
        <v>623</v>
      </c>
      <c r="U1093" s="291" t="s">
        <v>3901</v>
      </c>
      <c r="V1093" s="291" t="s">
        <v>3366</v>
      </c>
      <c r="W1093" s="276" t="s">
        <v>7574</v>
      </c>
    </row>
    <row r="1094" spans="1:23" s="272" customFormat="1" ht="14.5" customHeight="1" x14ac:dyDescent="0.3">
      <c r="A1094" s="295" t="s">
        <v>5</v>
      </c>
      <c r="B1094" s="8">
        <v>5194808</v>
      </c>
      <c r="C1094" s="277" t="s">
        <v>8041</v>
      </c>
      <c r="D1094" s="293">
        <v>44750</v>
      </c>
      <c r="E1094" s="279" t="s">
        <v>8468</v>
      </c>
      <c r="F1094" s="327">
        <v>44742</v>
      </c>
      <c r="G1094" s="328" t="s">
        <v>7496</v>
      </c>
      <c r="H1094" s="328" t="s">
        <v>725</v>
      </c>
      <c r="I1094" s="281" t="s">
        <v>2454</v>
      </c>
      <c r="J1094" s="285" t="s">
        <v>45</v>
      </c>
      <c r="K1094" s="281" t="s">
        <v>9009</v>
      </c>
      <c r="L1094" s="328" t="s">
        <v>7497</v>
      </c>
      <c r="M1094" s="4" t="s">
        <v>7498</v>
      </c>
      <c r="N1094" s="282">
        <v>0</v>
      </c>
      <c r="O1094" s="283"/>
      <c r="P1094" s="283"/>
      <c r="Q1094" s="284"/>
      <c r="R1094" s="285" t="s">
        <v>4482</v>
      </c>
      <c r="S1094" s="284"/>
      <c r="T1094" s="286" t="s">
        <v>623</v>
      </c>
      <c r="U1094" s="291" t="s">
        <v>3901</v>
      </c>
      <c r="V1094" s="135"/>
      <c r="W1094" s="276" t="s">
        <v>7575</v>
      </c>
    </row>
    <row r="1095" spans="1:23" s="272" customFormat="1" ht="14.5" customHeight="1" x14ac:dyDescent="0.3">
      <c r="A1095" s="295" t="s">
        <v>3627</v>
      </c>
      <c r="B1095" s="8">
        <v>5205954</v>
      </c>
      <c r="C1095" s="277" t="s">
        <v>8205</v>
      </c>
      <c r="D1095" s="293">
        <v>44770</v>
      </c>
      <c r="E1095" s="279" t="s">
        <v>594</v>
      </c>
      <c r="F1095" s="327">
        <v>44742</v>
      </c>
      <c r="G1095" s="328" t="s">
        <v>7499</v>
      </c>
      <c r="H1095" s="328" t="s">
        <v>4738</v>
      </c>
      <c r="I1095" s="281" t="s">
        <v>2454</v>
      </c>
      <c r="J1095" s="285" t="s">
        <v>18</v>
      </c>
      <c r="K1095" s="281" t="s">
        <v>9005</v>
      </c>
      <c r="L1095" s="330" t="s">
        <v>20</v>
      </c>
      <c r="M1095" s="328" t="s">
        <v>8194</v>
      </c>
      <c r="N1095" s="282">
        <v>44781</v>
      </c>
      <c r="O1095" s="283">
        <v>44781</v>
      </c>
      <c r="P1095" s="283">
        <v>44783</v>
      </c>
      <c r="Q1095" s="284">
        <v>44781</v>
      </c>
      <c r="R1095" s="285" t="s">
        <v>4686</v>
      </c>
      <c r="S1095" s="284"/>
      <c r="T1095" s="286" t="s">
        <v>605</v>
      </c>
      <c r="U1095" s="291" t="s">
        <v>3901</v>
      </c>
      <c r="V1095" s="291" t="s">
        <v>3366</v>
      </c>
      <c r="W1095" s="276" t="s">
        <v>7576</v>
      </c>
    </row>
    <row r="1096" spans="1:23" s="272" customFormat="1" ht="14.5" customHeight="1" x14ac:dyDescent="0.3">
      <c r="A1096" s="295" t="s">
        <v>3627</v>
      </c>
      <c r="B1096" s="86">
        <v>5158806</v>
      </c>
      <c r="C1096" s="277" t="s">
        <v>7522</v>
      </c>
      <c r="D1096" s="293">
        <v>44742</v>
      </c>
      <c r="E1096" s="279" t="s">
        <v>594</v>
      </c>
      <c r="F1096" s="327">
        <v>44742</v>
      </c>
      <c r="G1096" s="328" t="s">
        <v>7500</v>
      </c>
      <c r="H1096" s="328" t="s">
        <v>92</v>
      </c>
      <c r="I1096" s="281" t="s">
        <v>2454</v>
      </c>
      <c r="J1096" s="285" t="s">
        <v>45</v>
      </c>
      <c r="K1096" s="281" t="s">
        <v>9009</v>
      </c>
      <c r="L1096" s="328" t="s">
        <v>20</v>
      </c>
      <c r="M1096" s="4" t="s">
        <v>7501</v>
      </c>
      <c r="N1096" s="282">
        <v>44756</v>
      </c>
      <c r="O1096" s="283">
        <v>44753</v>
      </c>
      <c r="P1096" s="283">
        <v>44751</v>
      </c>
      <c r="Q1096" s="284">
        <v>44754</v>
      </c>
      <c r="R1096" s="285" t="s">
        <v>4482</v>
      </c>
      <c r="S1096" s="284"/>
      <c r="T1096" s="286" t="s">
        <v>609</v>
      </c>
      <c r="U1096" s="291" t="s">
        <v>3901</v>
      </c>
      <c r="V1096" s="135" t="s">
        <v>5599</v>
      </c>
      <c r="W1096" s="276" t="s">
        <v>7577</v>
      </c>
    </row>
    <row r="1097" spans="1:23" s="272" customFormat="1" ht="14.5" customHeight="1" x14ac:dyDescent="0.3">
      <c r="A1097" s="295" t="s">
        <v>1581</v>
      </c>
      <c r="B1097" s="276" t="s">
        <v>630</v>
      </c>
      <c r="C1097" s="277" t="s">
        <v>630</v>
      </c>
      <c r="D1097" s="293">
        <v>44767</v>
      </c>
      <c r="E1097" s="279" t="s">
        <v>630</v>
      </c>
      <c r="F1097" s="327">
        <v>44742</v>
      </c>
      <c r="G1097" s="328" t="s">
        <v>7502</v>
      </c>
      <c r="H1097" s="328" t="s">
        <v>6337</v>
      </c>
      <c r="I1097" s="281" t="s">
        <v>4644</v>
      </c>
      <c r="J1097" s="285" t="s">
        <v>45</v>
      </c>
      <c r="K1097" s="281" t="s">
        <v>9009</v>
      </c>
      <c r="L1097" s="328" t="s">
        <v>20</v>
      </c>
      <c r="M1097" s="4" t="s">
        <v>7503</v>
      </c>
      <c r="N1097" s="282" t="s">
        <v>1253</v>
      </c>
      <c r="O1097" s="283" t="s">
        <v>1253</v>
      </c>
      <c r="P1097" s="283" t="s">
        <v>1253</v>
      </c>
      <c r="Q1097" s="284" t="s">
        <v>1253</v>
      </c>
      <c r="R1097" s="285" t="s">
        <v>4482</v>
      </c>
      <c r="S1097" s="280" t="s">
        <v>1253</v>
      </c>
      <c r="T1097" s="286" t="s">
        <v>605</v>
      </c>
      <c r="U1097" s="291" t="s">
        <v>3901</v>
      </c>
      <c r="V1097" s="135"/>
      <c r="W1097" s="276" t="s">
        <v>630</v>
      </c>
    </row>
    <row r="1098" spans="1:23" s="272" customFormat="1" ht="14.5" customHeight="1" x14ac:dyDescent="0.3">
      <c r="A1098" s="295" t="s">
        <v>5</v>
      </c>
      <c r="B1098" s="83" t="s">
        <v>319</v>
      </c>
      <c r="C1098" s="277"/>
      <c r="D1098" s="293"/>
      <c r="E1098" s="279"/>
      <c r="F1098" s="327">
        <v>44742</v>
      </c>
      <c r="G1098" s="328" t="s">
        <v>7504</v>
      </c>
      <c r="H1098" s="328" t="s">
        <v>6337</v>
      </c>
      <c r="I1098" s="281" t="s">
        <v>4644</v>
      </c>
      <c r="J1098" s="285" t="s">
        <v>626</v>
      </c>
      <c r="K1098" s="281" t="s">
        <v>9003</v>
      </c>
      <c r="L1098" s="328" t="s">
        <v>52</v>
      </c>
      <c r="M1098" s="4" t="s">
        <v>7505</v>
      </c>
      <c r="N1098" s="282"/>
      <c r="O1098" s="283"/>
      <c r="P1098" s="283"/>
      <c r="Q1098" s="284"/>
      <c r="R1098" s="285" t="s">
        <v>4687</v>
      </c>
      <c r="S1098" s="284"/>
      <c r="T1098" s="286" t="s">
        <v>1648</v>
      </c>
      <c r="U1098" s="291" t="s">
        <v>3901</v>
      </c>
      <c r="V1098" s="135"/>
      <c r="W1098" s="276" t="s">
        <v>7578</v>
      </c>
    </row>
    <row r="1099" spans="1:23" s="272" customFormat="1" ht="14.5" customHeight="1" x14ac:dyDescent="0.3">
      <c r="A1099" s="295" t="s">
        <v>3627</v>
      </c>
      <c r="B1099" s="328">
        <v>5119295</v>
      </c>
      <c r="C1099" s="277" t="s">
        <v>7524</v>
      </c>
      <c r="D1099" s="293">
        <v>44742</v>
      </c>
      <c r="E1099" s="279" t="s">
        <v>594</v>
      </c>
      <c r="F1099" s="327">
        <v>44742</v>
      </c>
      <c r="G1099" s="328" t="s">
        <v>7506</v>
      </c>
      <c r="H1099" s="328" t="s">
        <v>116</v>
      </c>
      <c r="I1099" s="281" t="s">
        <v>2454</v>
      </c>
      <c r="J1099" s="285" t="s">
        <v>45</v>
      </c>
      <c r="K1099" s="281" t="s">
        <v>9009</v>
      </c>
      <c r="L1099" s="328" t="s">
        <v>438</v>
      </c>
      <c r="M1099" s="5" t="s">
        <v>7507</v>
      </c>
      <c r="N1099" s="282">
        <v>44743</v>
      </c>
      <c r="O1099" s="283">
        <v>44742</v>
      </c>
      <c r="P1099" s="283">
        <v>44742</v>
      </c>
      <c r="Q1099" s="284">
        <v>44743</v>
      </c>
      <c r="R1099" s="285" t="s">
        <v>4482</v>
      </c>
      <c r="S1099" s="284"/>
      <c r="T1099" s="286" t="s">
        <v>623</v>
      </c>
      <c r="U1099" s="291" t="s">
        <v>3901</v>
      </c>
      <c r="V1099" s="135" t="s">
        <v>5599</v>
      </c>
      <c r="W1099" s="276" t="s">
        <v>7958</v>
      </c>
    </row>
    <row r="1100" spans="1:23" s="272" customFormat="1" ht="14.5" customHeight="1" x14ac:dyDescent="0.3">
      <c r="A1100" s="295" t="s">
        <v>3627</v>
      </c>
      <c r="B1100" s="328">
        <v>5213851</v>
      </c>
      <c r="C1100" s="277" t="s">
        <v>8158</v>
      </c>
      <c r="D1100" s="293">
        <v>44763</v>
      </c>
      <c r="E1100" s="279" t="s">
        <v>594</v>
      </c>
      <c r="F1100" s="327">
        <v>44743</v>
      </c>
      <c r="G1100" s="328" t="s">
        <v>7529</v>
      </c>
      <c r="H1100" s="328" t="s">
        <v>3567</v>
      </c>
      <c r="I1100" s="281" t="s">
        <v>685</v>
      </c>
      <c r="J1100" s="285" t="s">
        <v>45</v>
      </c>
      <c r="K1100" s="281" t="s">
        <v>9009</v>
      </c>
      <c r="L1100" s="328" t="s">
        <v>11</v>
      </c>
      <c r="M1100" s="328" t="s">
        <v>7530</v>
      </c>
      <c r="N1100" s="282">
        <v>44791</v>
      </c>
      <c r="O1100" s="283">
        <v>44790</v>
      </c>
      <c r="P1100" s="283">
        <v>44768</v>
      </c>
      <c r="Q1100" s="328" t="s">
        <v>597</v>
      </c>
      <c r="R1100" s="285" t="s">
        <v>4482</v>
      </c>
      <c r="S1100" s="284"/>
      <c r="T1100" s="286" t="s">
        <v>623</v>
      </c>
      <c r="U1100" s="291" t="s">
        <v>5599</v>
      </c>
      <c r="V1100" s="291" t="s">
        <v>3366</v>
      </c>
      <c r="W1100" s="276" t="s">
        <v>7579</v>
      </c>
    </row>
    <row r="1101" spans="1:23" s="272" customFormat="1" ht="14.5" customHeight="1" x14ac:dyDescent="0.3">
      <c r="A1101" s="295" t="s">
        <v>3627</v>
      </c>
      <c r="B1101" s="92">
        <v>5194801</v>
      </c>
      <c r="C1101" s="277" t="s">
        <v>7777</v>
      </c>
      <c r="D1101" s="293">
        <v>44754</v>
      </c>
      <c r="E1101" s="279" t="s">
        <v>594</v>
      </c>
      <c r="F1101" s="327">
        <v>44744</v>
      </c>
      <c r="G1101" s="328" t="s">
        <v>7509</v>
      </c>
      <c r="H1101" s="328" t="s">
        <v>175</v>
      </c>
      <c r="I1101" s="281" t="s">
        <v>8863</v>
      </c>
      <c r="J1101" s="285" t="s">
        <v>18</v>
      </c>
      <c r="K1101" s="281" t="s">
        <v>9005</v>
      </c>
      <c r="L1101" s="328" t="s">
        <v>20</v>
      </c>
      <c r="M1101" s="328" t="s">
        <v>7510</v>
      </c>
      <c r="N1101" s="282">
        <v>44761</v>
      </c>
      <c r="O1101" s="283">
        <v>44761</v>
      </c>
      <c r="P1101" s="283">
        <v>44754</v>
      </c>
      <c r="Q1101" s="284">
        <v>44761</v>
      </c>
      <c r="R1101" s="285" t="s">
        <v>4686</v>
      </c>
      <c r="S1101" s="284"/>
      <c r="T1101" s="286" t="s">
        <v>609</v>
      </c>
      <c r="U1101" s="291" t="s">
        <v>5599</v>
      </c>
      <c r="V1101" s="135" t="s">
        <v>5599</v>
      </c>
      <c r="W1101" s="276" t="s">
        <v>7580</v>
      </c>
    </row>
    <row r="1102" spans="1:23" s="272" customFormat="1" ht="14.5" customHeight="1" x14ac:dyDescent="0.3">
      <c r="A1102" s="295" t="s">
        <v>3627</v>
      </c>
      <c r="B1102" s="328">
        <v>5194727</v>
      </c>
      <c r="C1102" s="277" t="s">
        <v>8042</v>
      </c>
      <c r="D1102" s="293">
        <v>44762</v>
      </c>
      <c r="E1102" s="279" t="s">
        <v>594</v>
      </c>
      <c r="F1102" s="327">
        <v>44744</v>
      </c>
      <c r="G1102" s="328" t="s">
        <v>7511</v>
      </c>
      <c r="H1102" s="328" t="s">
        <v>6043</v>
      </c>
      <c r="I1102" s="281" t="s">
        <v>4644</v>
      </c>
      <c r="J1102" s="285" t="s">
        <v>626</v>
      </c>
      <c r="K1102" s="281" t="s">
        <v>9003</v>
      </c>
      <c r="L1102" s="328" t="s">
        <v>20</v>
      </c>
      <c r="M1102" s="328" t="s">
        <v>7512</v>
      </c>
      <c r="N1102" s="282">
        <v>44777</v>
      </c>
      <c r="O1102" s="283">
        <v>44768</v>
      </c>
      <c r="P1102" s="283">
        <v>44762</v>
      </c>
      <c r="Q1102" s="284">
        <v>44768</v>
      </c>
      <c r="R1102" s="285" t="s">
        <v>6464</v>
      </c>
      <c r="S1102" s="284"/>
      <c r="T1102" s="286" t="s">
        <v>623</v>
      </c>
      <c r="U1102" s="291" t="s">
        <v>5599</v>
      </c>
      <c r="V1102" s="291" t="s">
        <v>3366</v>
      </c>
      <c r="W1102" s="276" t="s">
        <v>7581</v>
      </c>
    </row>
    <row r="1103" spans="1:23" s="272" customFormat="1" ht="14.5" customHeight="1" x14ac:dyDescent="0.3">
      <c r="A1103" s="295" t="s">
        <v>1581</v>
      </c>
      <c r="B1103" s="276" t="s">
        <v>630</v>
      </c>
      <c r="C1103" s="277" t="s">
        <v>630</v>
      </c>
      <c r="D1103" s="293">
        <v>44802</v>
      </c>
      <c r="E1103" s="279" t="s">
        <v>630</v>
      </c>
      <c r="F1103" s="327">
        <v>44744</v>
      </c>
      <c r="G1103" s="328" t="s">
        <v>7513</v>
      </c>
      <c r="H1103" s="328" t="s">
        <v>92</v>
      </c>
      <c r="I1103" s="281" t="s">
        <v>2454</v>
      </c>
      <c r="J1103" s="285" t="s">
        <v>45</v>
      </c>
      <c r="K1103" s="281" t="s">
        <v>9009</v>
      </c>
      <c r="L1103" s="328" t="s">
        <v>11</v>
      </c>
      <c r="M1103" s="328" t="s">
        <v>7514</v>
      </c>
      <c r="N1103" s="282" t="s">
        <v>1253</v>
      </c>
      <c r="O1103" s="283" t="s">
        <v>1253</v>
      </c>
      <c r="P1103" s="283" t="s">
        <v>1253</v>
      </c>
      <c r="Q1103" s="284" t="s">
        <v>1253</v>
      </c>
      <c r="R1103" s="285" t="s">
        <v>4482</v>
      </c>
      <c r="S1103" s="284"/>
      <c r="T1103" s="286" t="s">
        <v>605</v>
      </c>
      <c r="U1103" s="291" t="s">
        <v>5599</v>
      </c>
      <c r="V1103" s="135"/>
      <c r="W1103" s="276" t="s">
        <v>7582</v>
      </c>
    </row>
    <row r="1104" spans="1:23" s="272" customFormat="1" ht="14.5" customHeight="1" x14ac:dyDescent="0.3">
      <c r="A1104" s="295" t="s">
        <v>3627</v>
      </c>
      <c r="B1104" s="5">
        <v>5172413</v>
      </c>
      <c r="C1104" s="277" t="s">
        <v>7525</v>
      </c>
      <c r="D1104" s="293">
        <v>44744</v>
      </c>
      <c r="E1104" s="279" t="s">
        <v>594</v>
      </c>
      <c r="F1104" s="327">
        <v>44744</v>
      </c>
      <c r="G1104" s="328" t="s">
        <v>7515</v>
      </c>
      <c r="H1104" s="328" t="s">
        <v>102</v>
      </c>
      <c r="I1104" s="281" t="s">
        <v>685</v>
      </c>
      <c r="J1104" s="285" t="s">
        <v>18</v>
      </c>
      <c r="K1104" s="281" t="s">
        <v>9005</v>
      </c>
      <c r="L1104" s="328" t="s">
        <v>20</v>
      </c>
      <c r="M1104" s="328" t="s">
        <v>7516</v>
      </c>
      <c r="N1104" s="282">
        <v>44755</v>
      </c>
      <c r="O1104" s="283">
        <v>44753</v>
      </c>
      <c r="P1104" s="283">
        <v>44748</v>
      </c>
      <c r="Q1104" s="284">
        <v>44755</v>
      </c>
      <c r="R1104" s="285" t="s">
        <v>4686</v>
      </c>
      <c r="S1104" s="284"/>
      <c r="T1104" s="286" t="s">
        <v>609</v>
      </c>
      <c r="U1104" s="291" t="s">
        <v>5599</v>
      </c>
      <c r="V1104" s="135" t="s">
        <v>5599</v>
      </c>
      <c r="W1104" s="276" t="s">
        <v>7583</v>
      </c>
    </row>
    <row r="1105" spans="1:23" s="272" customFormat="1" ht="14.5" customHeight="1" x14ac:dyDescent="0.3">
      <c r="A1105" s="295" t="s">
        <v>3627</v>
      </c>
      <c r="B1105" s="86">
        <v>5168439</v>
      </c>
      <c r="C1105" s="277" t="s">
        <v>7526</v>
      </c>
      <c r="D1105" s="293">
        <v>44744</v>
      </c>
      <c r="E1105" s="279" t="s">
        <v>594</v>
      </c>
      <c r="F1105" s="327">
        <v>44744</v>
      </c>
      <c r="G1105" s="328" t="s">
        <v>7517</v>
      </c>
      <c r="H1105" s="328" t="s">
        <v>102</v>
      </c>
      <c r="I1105" s="281" t="s">
        <v>685</v>
      </c>
      <c r="J1105" s="285" t="s">
        <v>18</v>
      </c>
      <c r="K1105" s="281" t="s">
        <v>9005</v>
      </c>
      <c r="L1105" s="328" t="s">
        <v>11</v>
      </c>
      <c r="M1105" s="328" t="s">
        <v>7518</v>
      </c>
      <c r="N1105" s="282">
        <v>44755</v>
      </c>
      <c r="O1105" s="283">
        <v>44754</v>
      </c>
      <c r="P1105" s="283">
        <v>44749</v>
      </c>
      <c r="Q1105" s="284">
        <v>44754</v>
      </c>
      <c r="R1105" s="285" t="s">
        <v>4686</v>
      </c>
      <c r="S1105" s="284"/>
      <c r="T1105" s="286" t="s">
        <v>623</v>
      </c>
      <c r="U1105" s="291" t="s">
        <v>5599</v>
      </c>
      <c r="V1105" s="135" t="s">
        <v>5599</v>
      </c>
      <c r="W1105" s="276" t="s">
        <v>7584</v>
      </c>
    </row>
    <row r="1106" spans="1:23" s="272" customFormat="1" ht="14.5" customHeight="1" x14ac:dyDescent="0.3">
      <c r="A1106" s="295" t="s">
        <v>3627</v>
      </c>
      <c r="B1106" s="86">
        <v>5122489</v>
      </c>
      <c r="C1106" s="277" t="s">
        <v>7531</v>
      </c>
      <c r="D1106" s="293">
        <v>44746</v>
      </c>
      <c r="E1106" s="279" t="s">
        <v>594</v>
      </c>
      <c r="F1106" s="327">
        <v>44744</v>
      </c>
      <c r="G1106" s="328" t="s">
        <v>7532</v>
      </c>
      <c r="H1106" s="328" t="s">
        <v>92</v>
      </c>
      <c r="I1106" s="281" t="s">
        <v>2454</v>
      </c>
      <c r="J1106" s="285" t="s">
        <v>38</v>
      </c>
      <c r="K1106" s="281" t="s">
        <v>9001</v>
      </c>
      <c r="L1106" s="328" t="s">
        <v>20</v>
      </c>
      <c r="M1106" s="328" t="s">
        <v>7533</v>
      </c>
      <c r="N1106" s="282">
        <v>44772</v>
      </c>
      <c r="O1106" s="283">
        <v>44755</v>
      </c>
      <c r="P1106" s="283">
        <v>44751</v>
      </c>
      <c r="Q1106" s="284">
        <v>44755</v>
      </c>
      <c r="R1106" s="285" t="s">
        <v>4489</v>
      </c>
      <c r="S1106" s="284"/>
      <c r="T1106" s="286" t="s">
        <v>605</v>
      </c>
      <c r="U1106" s="291" t="s">
        <v>5599</v>
      </c>
      <c r="V1106" s="135" t="s">
        <v>5599</v>
      </c>
      <c r="W1106" s="276" t="s">
        <v>7585</v>
      </c>
    </row>
    <row r="1107" spans="1:23" s="272" customFormat="1" ht="14.5" customHeight="1" x14ac:dyDescent="0.3">
      <c r="A1107" s="295" t="s">
        <v>5</v>
      </c>
      <c r="B1107" s="83" t="s">
        <v>319</v>
      </c>
      <c r="C1107" s="277"/>
      <c r="D1107" s="293"/>
      <c r="E1107" s="279"/>
      <c r="F1107" s="327">
        <v>44746</v>
      </c>
      <c r="G1107" s="328" t="s">
        <v>7534</v>
      </c>
      <c r="H1107" s="328" t="s">
        <v>4712</v>
      </c>
      <c r="I1107" s="281" t="s">
        <v>17</v>
      </c>
      <c r="J1107" s="285" t="s">
        <v>45</v>
      </c>
      <c r="K1107" s="281" t="s">
        <v>9009</v>
      </c>
      <c r="L1107" s="328" t="s">
        <v>438</v>
      </c>
      <c r="M1107" s="328" t="s">
        <v>7535</v>
      </c>
      <c r="N1107" s="282"/>
      <c r="O1107" s="283"/>
      <c r="P1107" s="283"/>
      <c r="Q1107" s="284"/>
      <c r="R1107" s="285" t="s">
        <v>4482</v>
      </c>
      <c r="S1107" s="284"/>
      <c r="T1107" s="286" t="s">
        <v>609</v>
      </c>
      <c r="U1107" s="291" t="s">
        <v>5599</v>
      </c>
      <c r="V1107" s="135"/>
      <c r="W1107" s="276" t="s">
        <v>7586</v>
      </c>
    </row>
    <row r="1108" spans="1:23" s="272" customFormat="1" ht="14.5" customHeight="1" x14ac:dyDescent="0.3">
      <c r="A1108" s="295" t="s">
        <v>3627</v>
      </c>
      <c r="B1108" s="328">
        <v>5194792</v>
      </c>
      <c r="C1108" s="277" t="s">
        <v>7727</v>
      </c>
      <c r="D1108" s="293">
        <v>44750</v>
      </c>
      <c r="E1108" s="279" t="s">
        <v>594</v>
      </c>
      <c r="F1108" s="327">
        <v>44746</v>
      </c>
      <c r="G1108" s="328" t="s">
        <v>7536</v>
      </c>
      <c r="H1108" s="328" t="s">
        <v>92</v>
      </c>
      <c r="I1108" s="281" t="s">
        <v>2454</v>
      </c>
      <c r="J1108" s="285" t="s">
        <v>38</v>
      </c>
      <c r="K1108" s="281" t="s">
        <v>9001</v>
      </c>
      <c r="L1108" s="328" t="s">
        <v>20</v>
      </c>
      <c r="M1108" s="328" t="s">
        <v>7537</v>
      </c>
      <c r="N1108" s="282">
        <v>44767</v>
      </c>
      <c r="O1108" s="283">
        <v>44763</v>
      </c>
      <c r="P1108" s="283">
        <v>44754</v>
      </c>
      <c r="Q1108" s="284">
        <v>44763</v>
      </c>
      <c r="R1108" s="285" t="s">
        <v>4486</v>
      </c>
      <c r="S1108" s="284"/>
      <c r="T1108" s="286" t="s">
        <v>605</v>
      </c>
      <c r="U1108" s="291" t="s">
        <v>5599</v>
      </c>
      <c r="V1108" s="135" t="s">
        <v>5599</v>
      </c>
      <c r="W1108" s="276" t="s">
        <v>7587</v>
      </c>
    </row>
    <row r="1109" spans="1:23" s="272" customFormat="1" ht="14.5" customHeight="1" x14ac:dyDescent="0.3">
      <c r="A1109" s="295" t="s">
        <v>3627</v>
      </c>
      <c r="B1109" s="86">
        <v>5138803</v>
      </c>
      <c r="C1109" s="277" t="s">
        <v>7539</v>
      </c>
      <c r="D1109" s="293">
        <v>44747</v>
      </c>
      <c r="E1109" s="279" t="s">
        <v>594</v>
      </c>
      <c r="F1109" s="327">
        <v>44746</v>
      </c>
      <c r="G1109" s="328" t="s">
        <v>7540</v>
      </c>
      <c r="H1109" s="328" t="s">
        <v>4126</v>
      </c>
      <c r="I1109" s="281" t="s">
        <v>8538</v>
      </c>
      <c r="J1109" s="285" t="s">
        <v>38</v>
      </c>
      <c r="K1109" s="281" t="s">
        <v>9001</v>
      </c>
      <c r="L1109" s="328" t="s">
        <v>20</v>
      </c>
      <c r="M1109" s="328" t="s">
        <v>7541</v>
      </c>
      <c r="N1109" s="282">
        <v>44752</v>
      </c>
      <c r="O1109" s="283">
        <v>44750</v>
      </c>
      <c r="P1109" s="283">
        <v>44748</v>
      </c>
      <c r="Q1109" s="284">
        <v>44750</v>
      </c>
      <c r="R1109" s="285" t="s">
        <v>4489</v>
      </c>
      <c r="S1109" s="284"/>
      <c r="T1109" s="286" t="s">
        <v>605</v>
      </c>
      <c r="U1109" s="291" t="s">
        <v>5599</v>
      </c>
      <c r="V1109" s="135" t="s">
        <v>5599</v>
      </c>
      <c r="W1109" s="276" t="s">
        <v>7588</v>
      </c>
    </row>
    <row r="1110" spans="1:23" s="272" customFormat="1" ht="14.5" customHeight="1" x14ac:dyDescent="0.3">
      <c r="A1110" s="295" t="s">
        <v>3627</v>
      </c>
      <c r="B1110" s="328">
        <v>5216202</v>
      </c>
      <c r="C1110" s="277" t="s">
        <v>8043</v>
      </c>
      <c r="D1110" s="293">
        <v>44764</v>
      </c>
      <c r="E1110" s="279" t="s">
        <v>594</v>
      </c>
      <c r="F1110" s="327">
        <v>44746</v>
      </c>
      <c r="G1110" s="328" t="s">
        <v>7542</v>
      </c>
      <c r="H1110" s="328" t="s">
        <v>250</v>
      </c>
      <c r="I1110" s="281" t="s">
        <v>4644</v>
      </c>
      <c r="J1110" s="285" t="s">
        <v>45</v>
      </c>
      <c r="K1110" s="281" t="s">
        <v>9009</v>
      </c>
      <c r="L1110" s="328" t="s">
        <v>438</v>
      </c>
      <c r="M1110" s="328" t="s">
        <v>7543</v>
      </c>
      <c r="N1110" s="282">
        <v>44773</v>
      </c>
      <c r="O1110" s="283">
        <v>44767</v>
      </c>
      <c r="P1110" s="283">
        <v>44763</v>
      </c>
      <c r="Q1110" s="284">
        <v>44768</v>
      </c>
      <c r="R1110" s="285" t="s">
        <v>4495</v>
      </c>
      <c r="S1110" s="284"/>
      <c r="T1110" s="286" t="s">
        <v>2564</v>
      </c>
      <c r="U1110" s="291" t="s">
        <v>5599</v>
      </c>
      <c r="V1110" s="135" t="s">
        <v>5599</v>
      </c>
      <c r="W1110" s="276" t="s">
        <v>7959</v>
      </c>
    </row>
    <row r="1111" spans="1:23" s="272" customFormat="1" ht="14.5" customHeight="1" x14ac:dyDescent="0.3">
      <c r="A1111" s="295" t="s">
        <v>3627</v>
      </c>
      <c r="B1111" s="92">
        <v>5194732</v>
      </c>
      <c r="C1111" s="277" t="s">
        <v>8044</v>
      </c>
      <c r="D1111" s="293">
        <v>44762</v>
      </c>
      <c r="E1111" s="279" t="s">
        <v>594</v>
      </c>
      <c r="F1111" s="327">
        <v>44746</v>
      </c>
      <c r="G1111" s="328" t="s">
        <v>7544</v>
      </c>
      <c r="H1111" s="328" t="s">
        <v>7545</v>
      </c>
      <c r="I1111" s="281" t="s">
        <v>8538</v>
      </c>
      <c r="J1111" s="285" t="s">
        <v>626</v>
      </c>
      <c r="K1111" s="281" t="s">
        <v>9003</v>
      </c>
      <c r="L1111" s="328" t="s">
        <v>87</v>
      </c>
      <c r="M1111" s="328" t="s">
        <v>7546</v>
      </c>
      <c r="N1111" s="282">
        <v>44781</v>
      </c>
      <c r="O1111" s="283">
        <v>44767</v>
      </c>
      <c r="P1111" s="283">
        <v>44762</v>
      </c>
      <c r="Q1111" s="284">
        <v>44767</v>
      </c>
      <c r="R1111" s="285" t="s">
        <v>6464</v>
      </c>
      <c r="S1111" s="284"/>
      <c r="T1111" s="286" t="s">
        <v>1461</v>
      </c>
      <c r="U1111" s="291" t="s">
        <v>5599</v>
      </c>
      <c r="V1111" s="291" t="s">
        <v>3366</v>
      </c>
      <c r="W1111" s="276" t="s">
        <v>7589</v>
      </c>
    </row>
    <row r="1112" spans="1:23" s="272" customFormat="1" ht="14.5" customHeight="1" x14ac:dyDescent="0.3">
      <c r="A1112" s="295" t="s">
        <v>3627</v>
      </c>
      <c r="B1112" s="8">
        <v>5182753</v>
      </c>
      <c r="C1112" s="277" t="s">
        <v>7655</v>
      </c>
      <c r="D1112" s="293">
        <v>44749</v>
      </c>
      <c r="E1112" s="279" t="s">
        <v>594</v>
      </c>
      <c r="F1112" s="327">
        <v>44746</v>
      </c>
      <c r="G1112" s="328" t="s">
        <v>7547</v>
      </c>
      <c r="H1112" s="328" t="s">
        <v>4712</v>
      </c>
      <c r="I1112" s="281" t="s">
        <v>17</v>
      </c>
      <c r="J1112" s="285" t="s">
        <v>626</v>
      </c>
      <c r="K1112" s="281" t="s">
        <v>9003</v>
      </c>
      <c r="L1112" s="328" t="s">
        <v>52</v>
      </c>
      <c r="M1112" s="328" t="s">
        <v>7548</v>
      </c>
      <c r="N1112" s="282">
        <v>44772</v>
      </c>
      <c r="O1112" s="283">
        <v>44765</v>
      </c>
      <c r="P1112" s="283">
        <v>44749</v>
      </c>
      <c r="Q1112" s="284">
        <v>44767</v>
      </c>
      <c r="R1112" s="285" t="s">
        <v>6464</v>
      </c>
      <c r="S1112" s="284"/>
      <c r="T1112" s="286" t="s">
        <v>623</v>
      </c>
      <c r="U1112" s="291" t="s">
        <v>5599</v>
      </c>
      <c r="V1112" s="135" t="s">
        <v>5599</v>
      </c>
      <c r="W1112" s="276" t="s">
        <v>7590</v>
      </c>
    </row>
    <row r="1113" spans="1:23" s="272" customFormat="1" ht="14.5" customHeight="1" x14ac:dyDescent="0.3">
      <c r="A1113" s="295" t="s">
        <v>3627</v>
      </c>
      <c r="B1113" s="8">
        <v>5243141</v>
      </c>
      <c r="C1113" s="277" t="s">
        <v>8771</v>
      </c>
      <c r="D1113" s="293">
        <v>44796</v>
      </c>
      <c r="E1113" s="279" t="s">
        <v>594</v>
      </c>
      <c r="F1113" s="327">
        <v>44746</v>
      </c>
      <c r="G1113" s="328" t="s">
        <v>7549</v>
      </c>
      <c r="H1113" s="328" t="s">
        <v>232</v>
      </c>
      <c r="I1113" s="281" t="s">
        <v>8863</v>
      </c>
      <c r="J1113" s="285" t="s">
        <v>645</v>
      </c>
      <c r="K1113" s="281" t="s">
        <v>9002</v>
      </c>
      <c r="L1113" s="328" t="s">
        <v>20</v>
      </c>
      <c r="M1113" s="328" t="s">
        <v>7550</v>
      </c>
      <c r="N1113" s="282">
        <v>44804</v>
      </c>
      <c r="O1113" s="283">
        <v>44799</v>
      </c>
      <c r="P1113" s="283">
        <v>44796</v>
      </c>
      <c r="Q1113" s="284">
        <v>44799</v>
      </c>
      <c r="R1113" s="285" t="s">
        <v>4490</v>
      </c>
      <c r="S1113" s="284"/>
      <c r="T1113" s="286" t="s">
        <v>609</v>
      </c>
      <c r="U1113" s="291" t="s">
        <v>5599</v>
      </c>
      <c r="V1113" s="291" t="s">
        <v>3366</v>
      </c>
      <c r="W1113" s="276" t="s">
        <v>7591</v>
      </c>
    </row>
    <row r="1114" spans="1:23" s="272" customFormat="1" ht="14.5" customHeight="1" x14ac:dyDescent="0.3">
      <c r="A1114" s="295" t="s">
        <v>3627</v>
      </c>
      <c r="B1114" s="8">
        <v>5223309</v>
      </c>
      <c r="C1114" s="277" t="s">
        <v>8206</v>
      </c>
      <c r="D1114" s="293">
        <v>44771</v>
      </c>
      <c r="E1114" s="279" t="s">
        <v>594</v>
      </c>
      <c r="F1114" s="327">
        <v>44746</v>
      </c>
      <c r="G1114" s="328" t="s">
        <v>7551</v>
      </c>
      <c r="H1114" s="328" t="s">
        <v>102</v>
      </c>
      <c r="I1114" s="281" t="s">
        <v>685</v>
      </c>
      <c r="J1114" s="285" t="s">
        <v>18</v>
      </c>
      <c r="K1114" s="281" t="s">
        <v>9005</v>
      </c>
      <c r="L1114" s="328" t="s">
        <v>20</v>
      </c>
      <c r="M1114" s="328" t="s">
        <v>7552</v>
      </c>
      <c r="N1114" s="282">
        <v>44784</v>
      </c>
      <c r="O1114" s="283">
        <v>44778</v>
      </c>
      <c r="P1114" s="283">
        <v>44771</v>
      </c>
      <c r="Q1114" s="284">
        <v>44775</v>
      </c>
      <c r="R1114" s="285" t="s">
        <v>4686</v>
      </c>
      <c r="S1114" s="284"/>
      <c r="T1114" s="286" t="s">
        <v>623</v>
      </c>
      <c r="U1114" s="291" t="s">
        <v>5599</v>
      </c>
      <c r="V1114" s="291" t="s">
        <v>3366</v>
      </c>
      <c r="W1114" s="276" t="s">
        <v>7592</v>
      </c>
    </row>
    <row r="1115" spans="1:23" s="272" customFormat="1" ht="14.5" customHeight="1" x14ac:dyDescent="0.3">
      <c r="A1115" s="295" t="s">
        <v>3627</v>
      </c>
      <c r="B1115" s="83">
        <v>5180594</v>
      </c>
      <c r="C1115" s="277" t="s">
        <v>7609</v>
      </c>
      <c r="D1115" s="293">
        <v>44748</v>
      </c>
      <c r="E1115" s="279" t="s">
        <v>594</v>
      </c>
      <c r="F1115" s="327">
        <v>44746</v>
      </c>
      <c r="G1115" s="328" t="s">
        <v>7553</v>
      </c>
      <c r="H1115" s="328" t="s">
        <v>6186</v>
      </c>
      <c r="I1115" s="281" t="s">
        <v>8538</v>
      </c>
      <c r="J1115" s="285" t="s">
        <v>18</v>
      </c>
      <c r="K1115" s="281" t="s">
        <v>9005</v>
      </c>
      <c r="L1115" s="328" t="s">
        <v>20</v>
      </c>
      <c r="M1115" s="328" t="s">
        <v>7554</v>
      </c>
      <c r="N1115" s="282">
        <v>44760</v>
      </c>
      <c r="O1115" s="283">
        <v>44751</v>
      </c>
      <c r="P1115" s="283">
        <v>44748</v>
      </c>
      <c r="Q1115" s="284">
        <v>44755</v>
      </c>
      <c r="R1115" s="285" t="s">
        <v>4686</v>
      </c>
      <c r="S1115" s="284"/>
      <c r="T1115" s="286" t="s">
        <v>605</v>
      </c>
      <c r="U1115" s="291" t="s">
        <v>5599</v>
      </c>
      <c r="V1115" s="135" t="s">
        <v>5599</v>
      </c>
      <c r="W1115" s="276" t="s">
        <v>7593</v>
      </c>
    </row>
    <row r="1116" spans="1:23" s="272" customFormat="1" ht="14.5" customHeight="1" x14ac:dyDescent="0.3">
      <c r="A1116" s="295" t="s">
        <v>5</v>
      </c>
      <c r="B1116" s="83" t="s">
        <v>319</v>
      </c>
      <c r="C1116" s="277"/>
      <c r="D1116" s="293">
        <v>44791</v>
      </c>
      <c r="E1116" s="279"/>
      <c r="F1116" s="327">
        <v>44746</v>
      </c>
      <c r="G1116" s="328" t="s">
        <v>7555</v>
      </c>
      <c r="H1116" s="328" t="s">
        <v>175</v>
      </c>
      <c r="I1116" s="281" t="s">
        <v>8863</v>
      </c>
      <c r="J1116" s="285" t="s">
        <v>18</v>
      </c>
      <c r="K1116" s="281" t="s">
        <v>9005</v>
      </c>
      <c r="L1116" s="328" t="s">
        <v>20</v>
      </c>
      <c r="M1116" s="328" t="s">
        <v>7556</v>
      </c>
      <c r="N1116" s="282"/>
      <c r="O1116" s="283"/>
      <c r="P1116" s="283"/>
      <c r="Q1116" s="284"/>
      <c r="R1116" s="285" t="s">
        <v>4686</v>
      </c>
      <c r="S1116" s="284"/>
      <c r="T1116" s="286" t="s">
        <v>623</v>
      </c>
      <c r="U1116" s="291" t="s">
        <v>5599</v>
      </c>
      <c r="V1116" s="135"/>
      <c r="W1116" s="276" t="s">
        <v>7594</v>
      </c>
    </row>
    <row r="1117" spans="1:23" s="272" customFormat="1" ht="14.5" customHeight="1" x14ac:dyDescent="0.3">
      <c r="A1117" s="295" t="s">
        <v>3627</v>
      </c>
      <c r="B1117" s="8">
        <v>5257130</v>
      </c>
      <c r="C1117" s="277" t="s">
        <v>8772</v>
      </c>
      <c r="D1117" s="293">
        <v>44796</v>
      </c>
      <c r="E1117" s="279" t="s">
        <v>594</v>
      </c>
      <c r="F1117" s="327">
        <v>44746</v>
      </c>
      <c r="G1117" s="328" t="s">
        <v>7557</v>
      </c>
      <c r="H1117" s="328" t="s">
        <v>232</v>
      </c>
      <c r="I1117" s="281" t="s">
        <v>8863</v>
      </c>
      <c r="J1117" s="285" t="s">
        <v>626</v>
      </c>
      <c r="K1117" s="281" t="s">
        <v>9003</v>
      </c>
      <c r="L1117" s="330" t="s">
        <v>52</v>
      </c>
      <c r="M1117" s="328" t="s">
        <v>7558</v>
      </c>
      <c r="N1117" s="282">
        <v>44811</v>
      </c>
      <c r="O1117" s="283">
        <v>44800</v>
      </c>
      <c r="P1117" s="283">
        <v>44796</v>
      </c>
      <c r="Q1117" s="284">
        <v>44802</v>
      </c>
      <c r="R1117" s="285" t="s">
        <v>6464</v>
      </c>
      <c r="S1117" s="284"/>
      <c r="T1117" s="286" t="s">
        <v>609</v>
      </c>
      <c r="U1117" s="291" t="s">
        <v>5599</v>
      </c>
      <c r="V1117" s="135"/>
      <c r="W1117" s="276" t="s">
        <v>7595</v>
      </c>
    </row>
    <row r="1118" spans="1:23" s="272" customFormat="1" ht="14.5" customHeight="1" x14ac:dyDescent="0.3">
      <c r="A1118" s="295" t="s">
        <v>3627</v>
      </c>
      <c r="B1118" s="92">
        <v>5194733</v>
      </c>
      <c r="C1118" s="277" t="s">
        <v>8045</v>
      </c>
      <c r="D1118" s="293">
        <v>44762</v>
      </c>
      <c r="E1118" s="279" t="s">
        <v>594</v>
      </c>
      <c r="F1118" s="327">
        <v>44747</v>
      </c>
      <c r="G1118" s="328" t="s">
        <v>7596</v>
      </c>
      <c r="H1118" s="328" t="s">
        <v>7597</v>
      </c>
      <c r="I1118" s="281" t="s">
        <v>17</v>
      </c>
      <c r="J1118" s="285" t="s">
        <v>626</v>
      </c>
      <c r="K1118" s="281" t="s">
        <v>9003</v>
      </c>
      <c r="L1118" s="328" t="s">
        <v>87</v>
      </c>
      <c r="M1118" s="328" t="s">
        <v>7598</v>
      </c>
      <c r="N1118" s="282">
        <v>44769</v>
      </c>
      <c r="O1118" s="283">
        <v>44767</v>
      </c>
      <c r="P1118" s="283">
        <v>44762</v>
      </c>
      <c r="Q1118" s="284">
        <v>44768</v>
      </c>
      <c r="R1118" s="285" t="s">
        <v>6464</v>
      </c>
      <c r="S1118" s="284"/>
      <c r="T1118" s="286" t="s">
        <v>605</v>
      </c>
      <c r="U1118" s="291" t="s">
        <v>5599</v>
      </c>
      <c r="V1118" s="135" t="s">
        <v>5599</v>
      </c>
      <c r="W1118" s="276" t="s">
        <v>7696</v>
      </c>
    </row>
    <row r="1119" spans="1:23" s="272" customFormat="1" ht="14.5" customHeight="1" x14ac:dyDescent="0.3">
      <c r="A1119" s="295" t="s">
        <v>1581</v>
      </c>
      <c r="B1119" s="276" t="s">
        <v>630</v>
      </c>
      <c r="C1119" s="277" t="s">
        <v>630</v>
      </c>
      <c r="D1119" s="293">
        <v>44764</v>
      </c>
      <c r="E1119" s="279" t="s">
        <v>630</v>
      </c>
      <c r="F1119" s="327">
        <v>44747</v>
      </c>
      <c r="G1119" s="328" t="s">
        <v>7599</v>
      </c>
      <c r="H1119" s="328" t="s">
        <v>92</v>
      </c>
      <c r="I1119" s="281" t="s">
        <v>2454</v>
      </c>
      <c r="J1119" s="285" t="s">
        <v>626</v>
      </c>
      <c r="K1119" s="281" t="s">
        <v>9003</v>
      </c>
      <c r="L1119" s="328" t="s">
        <v>20</v>
      </c>
      <c r="M1119" s="328" t="s">
        <v>7600</v>
      </c>
      <c r="N1119" s="282" t="s">
        <v>1253</v>
      </c>
      <c r="O1119" s="283" t="s">
        <v>1253</v>
      </c>
      <c r="P1119" s="283" t="s">
        <v>1253</v>
      </c>
      <c r="Q1119" s="284" t="s">
        <v>1253</v>
      </c>
      <c r="R1119" s="285" t="s">
        <v>6464</v>
      </c>
      <c r="S1119" s="280" t="s">
        <v>1253</v>
      </c>
      <c r="T1119" s="286" t="s">
        <v>605</v>
      </c>
      <c r="U1119" s="291" t="s">
        <v>5599</v>
      </c>
      <c r="V1119" s="135"/>
      <c r="W1119" s="276" t="s">
        <v>630</v>
      </c>
    </row>
    <row r="1120" spans="1:23" s="272" customFormat="1" ht="14.5" customHeight="1" x14ac:dyDescent="0.3">
      <c r="A1120" s="295" t="s">
        <v>3627</v>
      </c>
      <c r="B1120" s="8">
        <v>5213847</v>
      </c>
      <c r="C1120" s="277" t="s">
        <v>8207</v>
      </c>
      <c r="D1120" s="293">
        <v>44771</v>
      </c>
      <c r="E1120" s="279" t="s">
        <v>594</v>
      </c>
      <c r="F1120" s="327">
        <v>44747</v>
      </c>
      <c r="G1120" s="328" t="s">
        <v>7601</v>
      </c>
      <c r="H1120" s="328" t="s">
        <v>7412</v>
      </c>
      <c r="I1120" s="281" t="s">
        <v>8538</v>
      </c>
      <c r="J1120" s="285" t="s">
        <v>45</v>
      </c>
      <c r="K1120" s="281" t="s">
        <v>9009</v>
      </c>
      <c r="L1120" s="330" t="s">
        <v>20</v>
      </c>
      <c r="M1120" s="328" t="s">
        <v>7602</v>
      </c>
      <c r="N1120" s="282">
        <v>44784</v>
      </c>
      <c r="O1120" s="283">
        <v>44776</v>
      </c>
      <c r="P1120" s="283">
        <v>44772</v>
      </c>
      <c r="Q1120" s="284" t="s">
        <v>1685</v>
      </c>
      <c r="R1120" s="285" t="s">
        <v>4495</v>
      </c>
      <c r="S1120" s="284"/>
      <c r="T1120" s="286" t="s">
        <v>623</v>
      </c>
      <c r="U1120" s="291" t="s">
        <v>5599</v>
      </c>
      <c r="V1120" s="291" t="s">
        <v>3366</v>
      </c>
      <c r="W1120" s="276" t="s">
        <v>7728</v>
      </c>
    </row>
    <row r="1121" spans="1:23" s="272" customFormat="1" ht="14.5" customHeight="1" x14ac:dyDescent="0.3">
      <c r="A1121" s="295" t="s">
        <v>3627</v>
      </c>
      <c r="B1121" s="86">
        <v>5172120</v>
      </c>
      <c r="C1121" s="277" t="s">
        <v>7656</v>
      </c>
      <c r="D1121" s="293">
        <v>44748</v>
      </c>
      <c r="E1121" s="279" t="s">
        <v>594</v>
      </c>
      <c r="F1121" s="327">
        <v>44747</v>
      </c>
      <c r="G1121" s="328" t="s">
        <v>7603</v>
      </c>
      <c r="H1121" s="328" t="s">
        <v>57</v>
      </c>
      <c r="I1121" s="281" t="s">
        <v>8538</v>
      </c>
      <c r="J1121" s="285" t="s">
        <v>18</v>
      </c>
      <c r="K1121" s="281" t="s">
        <v>9005</v>
      </c>
      <c r="L1121" s="328" t="s">
        <v>20</v>
      </c>
      <c r="M1121" s="328" t="s">
        <v>7604</v>
      </c>
      <c r="N1121" s="282">
        <v>44756</v>
      </c>
      <c r="O1121" s="283">
        <v>44756</v>
      </c>
      <c r="P1121" s="283">
        <v>44750</v>
      </c>
      <c r="Q1121" s="284">
        <v>44756</v>
      </c>
      <c r="R1121" s="285" t="s">
        <v>4686</v>
      </c>
      <c r="S1121" s="284"/>
      <c r="T1121" s="286" t="s">
        <v>605</v>
      </c>
      <c r="U1121" s="291" t="s">
        <v>5599</v>
      </c>
      <c r="V1121" s="135" t="s">
        <v>5599</v>
      </c>
      <c r="W1121" s="276" t="s">
        <v>7697</v>
      </c>
    </row>
    <row r="1122" spans="1:23" s="272" customFormat="1" ht="14.5" customHeight="1" x14ac:dyDescent="0.3">
      <c r="A1122" s="295" t="s">
        <v>5</v>
      </c>
      <c r="B1122" s="83" t="s">
        <v>319</v>
      </c>
      <c r="C1122" s="277"/>
      <c r="D1122" s="293"/>
      <c r="E1122" s="279"/>
      <c r="F1122" s="327">
        <v>44748</v>
      </c>
      <c r="G1122" s="328" t="s">
        <v>7612</v>
      </c>
      <c r="H1122" s="328" t="s">
        <v>232</v>
      </c>
      <c r="I1122" s="281" t="s">
        <v>8863</v>
      </c>
      <c r="J1122" s="285" t="s">
        <v>45</v>
      </c>
      <c r="K1122" s="281" t="s">
        <v>9009</v>
      </c>
      <c r="L1122" s="328" t="s">
        <v>20</v>
      </c>
      <c r="M1122" s="328" t="s">
        <v>7613</v>
      </c>
      <c r="N1122" s="282"/>
      <c r="O1122" s="283"/>
      <c r="P1122" s="283"/>
      <c r="Q1122" s="284"/>
      <c r="R1122" s="285" t="s">
        <v>4482</v>
      </c>
      <c r="S1122" s="284"/>
      <c r="T1122" s="286" t="s">
        <v>623</v>
      </c>
      <c r="U1122" s="291" t="s">
        <v>5599</v>
      </c>
      <c r="V1122" s="135"/>
      <c r="W1122" s="276" t="s">
        <v>7960</v>
      </c>
    </row>
    <row r="1123" spans="1:23" s="272" customFormat="1" ht="14.5" customHeight="1" x14ac:dyDescent="0.3">
      <c r="A1123" s="295" t="s">
        <v>5</v>
      </c>
      <c r="B1123" s="83" t="s">
        <v>319</v>
      </c>
      <c r="C1123" s="277" t="s">
        <v>2859</v>
      </c>
      <c r="D1123" s="293">
        <v>44811</v>
      </c>
      <c r="E1123" s="279"/>
      <c r="F1123" s="327">
        <v>44748</v>
      </c>
      <c r="G1123" s="328" t="s">
        <v>7614</v>
      </c>
      <c r="H1123" s="328" t="s">
        <v>137</v>
      </c>
      <c r="I1123" s="281" t="s">
        <v>17</v>
      </c>
      <c r="J1123" s="285" t="s">
        <v>2943</v>
      </c>
      <c r="K1123" s="281" t="s">
        <v>9012</v>
      </c>
      <c r="L1123" s="328" t="s">
        <v>11</v>
      </c>
      <c r="M1123" s="328" t="s">
        <v>7615</v>
      </c>
      <c r="N1123" s="282"/>
      <c r="O1123" s="283"/>
      <c r="P1123" s="283"/>
      <c r="Q1123" s="284"/>
      <c r="R1123" s="285" t="s">
        <v>6447</v>
      </c>
      <c r="S1123" s="284"/>
      <c r="T1123" s="286" t="s">
        <v>605</v>
      </c>
      <c r="U1123" s="291" t="s">
        <v>5599</v>
      </c>
      <c r="V1123" s="135"/>
      <c r="W1123" s="276" t="s">
        <v>7961</v>
      </c>
    </row>
    <row r="1124" spans="1:23" s="272" customFormat="1" ht="14.5" customHeight="1" x14ac:dyDescent="0.3">
      <c r="A1124" s="295" t="s">
        <v>1581</v>
      </c>
      <c r="B1124" s="276" t="s">
        <v>630</v>
      </c>
      <c r="C1124" s="277" t="s">
        <v>630</v>
      </c>
      <c r="D1124" s="293">
        <v>44765</v>
      </c>
      <c r="E1124" s="279" t="s">
        <v>630</v>
      </c>
      <c r="F1124" s="327">
        <v>44748</v>
      </c>
      <c r="G1124" s="328" t="s">
        <v>7616</v>
      </c>
      <c r="H1124" s="328" t="s">
        <v>232</v>
      </c>
      <c r="I1124" s="281" t="s">
        <v>8863</v>
      </c>
      <c r="J1124" s="285" t="s">
        <v>626</v>
      </c>
      <c r="K1124" s="281" t="s">
        <v>9003</v>
      </c>
      <c r="L1124" s="328" t="s">
        <v>20</v>
      </c>
      <c r="M1124" s="328" t="s">
        <v>7617</v>
      </c>
      <c r="N1124" s="282" t="s">
        <v>1253</v>
      </c>
      <c r="O1124" s="283" t="s">
        <v>1253</v>
      </c>
      <c r="P1124" s="283" t="s">
        <v>1253</v>
      </c>
      <c r="Q1124" s="284" t="s">
        <v>1253</v>
      </c>
      <c r="R1124" s="285" t="s">
        <v>6464</v>
      </c>
      <c r="S1124" s="280" t="s">
        <v>1253</v>
      </c>
      <c r="T1124" s="286" t="s">
        <v>623</v>
      </c>
      <c r="U1124" s="291" t="s">
        <v>5599</v>
      </c>
      <c r="V1124" s="135"/>
      <c r="W1124" s="276" t="s">
        <v>630</v>
      </c>
    </row>
    <row r="1125" spans="1:23" s="272" customFormat="1" ht="14.5" customHeight="1" x14ac:dyDescent="0.3">
      <c r="A1125" s="295" t="s">
        <v>3627</v>
      </c>
      <c r="B1125" s="328">
        <v>5194736</v>
      </c>
      <c r="C1125" s="277" t="s">
        <v>8046</v>
      </c>
      <c r="D1125" s="293">
        <v>44761</v>
      </c>
      <c r="E1125" s="279" t="s">
        <v>594</v>
      </c>
      <c r="F1125" s="327">
        <v>44748</v>
      </c>
      <c r="G1125" s="328" t="s">
        <v>7618</v>
      </c>
      <c r="H1125" s="328" t="s">
        <v>686</v>
      </c>
      <c r="I1125" s="281" t="s">
        <v>8862</v>
      </c>
      <c r="J1125" s="285" t="s">
        <v>626</v>
      </c>
      <c r="K1125" s="281" t="s">
        <v>9003</v>
      </c>
      <c r="L1125" s="328" t="s">
        <v>52</v>
      </c>
      <c r="M1125" s="328" t="s">
        <v>7619</v>
      </c>
      <c r="N1125" s="282">
        <v>44774</v>
      </c>
      <c r="O1125" s="283">
        <v>44769</v>
      </c>
      <c r="P1125" s="283">
        <v>44761</v>
      </c>
      <c r="Q1125" s="284">
        <v>44769</v>
      </c>
      <c r="R1125" s="285" t="s">
        <v>6464</v>
      </c>
      <c r="S1125" s="284"/>
      <c r="T1125" s="286" t="s">
        <v>623</v>
      </c>
      <c r="U1125" s="291" t="s">
        <v>5599</v>
      </c>
      <c r="V1125" s="291" t="s">
        <v>3366</v>
      </c>
      <c r="W1125" s="276" t="s">
        <v>7698</v>
      </c>
    </row>
    <row r="1126" spans="1:23" s="272" customFormat="1" ht="14.5" customHeight="1" x14ac:dyDescent="0.3">
      <c r="A1126" s="295" t="s">
        <v>1581</v>
      </c>
      <c r="B1126" s="276" t="s">
        <v>630</v>
      </c>
      <c r="C1126" s="277" t="s">
        <v>630</v>
      </c>
      <c r="D1126" s="293">
        <v>44758</v>
      </c>
      <c r="E1126" s="279" t="s">
        <v>630</v>
      </c>
      <c r="F1126" s="327">
        <v>44748</v>
      </c>
      <c r="G1126" s="328" t="s">
        <v>7620</v>
      </c>
      <c r="H1126" s="328" t="s">
        <v>250</v>
      </c>
      <c r="I1126" s="281" t="s">
        <v>4644</v>
      </c>
      <c r="J1126" s="285" t="s">
        <v>18</v>
      </c>
      <c r="K1126" s="281" t="s">
        <v>9005</v>
      </c>
      <c r="L1126" s="328" t="s">
        <v>11</v>
      </c>
      <c r="M1126" s="328" t="s">
        <v>7621</v>
      </c>
      <c r="N1126" s="282" t="s">
        <v>1253</v>
      </c>
      <c r="O1126" s="283" t="s">
        <v>1253</v>
      </c>
      <c r="P1126" s="283" t="s">
        <v>1253</v>
      </c>
      <c r="Q1126" s="284" t="s">
        <v>1253</v>
      </c>
      <c r="R1126" s="285" t="s">
        <v>4686</v>
      </c>
      <c r="S1126" s="280" t="s">
        <v>1253</v>
      </c>
      <c r="T1126" s="286" t="s">
        <v>605</v>
      </c>
      <c r="U1126" s="291" t="s">
        <v>5599</v>
      </c>
      <c r="V1126" s="135"/>
      <c r="W1126" s="276" t="s">
        <v>630</v>
      </c>
    </row>
    <row r="1127" spans="1:23" s="272" customFormat="1" ht="14.5" customHeight="1" x14ac:dyDescent="0.3">
      <c r="A1127" s="295" t="s">
        <v>3627</v>
      </c>
      <c r="B1127" s="328">
        <v>5194728</v>
      </c>
      <c r="C1127" s="277" t="s">
        <v>8047</v>
      </c>
      <c r="D1127" s="293">
        <v>44763</v>
      </c>
      <c r="E1127" s="279" t="s">
        <v>594</v>
      </c>
      <c r="F1127" s="327">
        <v>44749</v>
      </c>
      <c r="G1127" s="328" t="s">
        <v>7623</v>
      </c>
      <c r="H1127" s="328" t="s">
        <v>3567</v>
      </c>
      <c r="I1127" s="281" t="s">
        <v>685</v>
      </c>
      <c r="J1127" s="285" t="s">
        <v>626</v>
      </c>
      <c r="K1127" s="281" t="s">
        <v>9003</v>
      </c>
      <c r="L1127" s="328" t="s">
        <v>20</v>
      </c>
      <c r="M1127" s="328" t="s">
        <v>7624</v>
      </c>
      <c r="N1127" s="282">
        <v>44777</v>
      </c>
      <c r="O1127" s="283">
        <v>44771</v>
      </c>
      <c r="P1127" s="283">
        <v>44762</v>
      </c>
      <c r="Q1127" s="284">
        <v>44771</v>
      </c>
      <c r="R1127" s="285" t="s">
        <v>6464</v>
      </c>
      <c r="S1127" s="284"/>
      <c r="T1127" s="286" t="s">
        <v>623</v>
      </c>
      <c r="U1127" s="291" t="s">
        <v>5599</v>
      </c>
      <c r="V1127" s="291" t="s">
        <v>3366</v>
      </c>
      <c r="W1127" s="276" t="s">
        <v>7699</v>
      </c>
    </row>
    <row r="1128" spans="1:23" s="272" customFormat="1" ht="14.5" customHeight="1" x14ac:dyDescent="0.3">
      <c r="A1128" s="295" t="s">
        <v>3627</v>
      </c>
      <c r="B1128" s="8">
        <v>5187356</v>
      </c>
      <c r="C1128" s="277" t="s">
        <v>7658</v>
      </c>
      <c r="D1128" s="293">
        <v>44750</v>
      </c>
      <c r="E1128" s="279" t="s">
        <v>594</v>
      </c>
      <c r="F1128" s="327">
        <v>44749</v>
      </c>
      <c r="G1128" s="328" t="s">
        <v>7625</v>
      </c>
      <c r="H1128" s="328" t="s">
        <v>4738</v>
      </c>
      <c r="I1128" s="281" t="s">
        <v>2454</v>
      </c>
      <c r="J1128" s="285" t="s">
        <v>38</v>
      </c>
      <c r="K1128" s="281" t="s">
        <v>9001</v>
      </c>
      <c r="L1128" s="328" t="s">
        <v>40</v>
      </c>
      <c r="M1128" s="328" t="s">
        <v>7626</v>
      </c>
      <c r="N1128" s="282">
        <v>44756</v>
      </c>
      <c r="O1128" s="283">
        <v>44753</v>
      </c>
      <c r="P1128" s="283">
        <v>44750</v>
      </c>
      <c r="Q1128" s="284">
        <v>44754</v>
      </c>
      <c r="R1128" s="285" t="s">
        <v>4489</v>
      </c>
      <c r="S1128" s="284"/>
      <c r="T1128" s="286" t="s">
        <v>623</v>
      </c>
      <c r="U1128" s="291" t="s">
        <v>5599</v>
      </c>
      <c r="V1128" s="135" t="s">
        <v>5599</v>
      </c>
      <c r="W1128" s="276" t="s">
        <v>7700</v>
      </c>
    </row>
    <row r="1129" spans="1:23" s="272" customFormat="1" ht="14.5" customHeight="1" x14ac:dyDescent="0.3">
      <c r="A1129" s="295" t="s">
        <v>3627</v>
      </c>
      <c r="B1129" s="328">
        <v>5204116</v>
      </c>
      <c r="C1129" s="277" t="s">
        <v>7840</v>
      </c>
      <c r="D1129" s="293">
        <v>44758</v>
      </c>
      <c r="E1129" s="279" t="s">
        <v>594</v>
      </c>
      <c r="F1129" s="327">
        <v>44749</v>
      </c>
      <c r="G1129" s="328" t="s">
        <v>7627</v>
      </c>
      <c r="H1129" s="328" t="s">
        <v>3567</v>
      </c>
      <c r="I1129" s="281" t="s">
        <v>685</v>
      </c>
      <c r="J1129" s="285" t="s">
        <v>18</v>
      </c>
      <c r="K1129" s="281" t="s">
        <v>9005</v>
      </c>
      <c r="L1129" s="328" t="s">
        <v>11</v>
      </c>
      <c r="M1129" s="328" t="s">
        <v>7628</v>
      </c>
      <c r="N1129" s="282">
        <v>44783</v>
      </c>
      <c r="O1129" s="283">
        <v>44768</v>
      </c>
      <c r="P1129" s="283">
        <v>44758</v>
      </c>
      <c r="Q1129" s="284">
        <v>44772</v>
      </c>
      <c r="R1129" s="285" t="s">
        <v>4686</v>
      </c>
      <c r="S1129" s="284"/>
      <c r="T1129" s="286" t="s">
        <v>609</v>
      </c>
      <c r="U1129" s="291" t="s">
        <v>5599</v>
      </c>
      <c r="V1129" s="291" t="s">
        <v>3366</v>
      </c>
      <c r="W1129" s="276" t="s">
        <v>7701</v>
      </c>
    </row>
    <row r="1130" spans="1:23" s="272" customFormat="1" ht="14.5" customHeight="1" x14ac:dyDescent="0.3">
      <c r="A1130" s="295" t="s">
        <v>5</v>
      </c>
      <c r="B1130" s="8" t="s">
        <v>1883</v>
      </c>
      <c r="C1130" s="277"/>
      <c r="D1130" s="293">
        <v>44755</v>
      </c>
      <c r="E1130" s="279"/>
      <c r="F1130" s="327">
        <v>44749</v>
      </c>
      <c r="G1130" s="328" t="s">
        <v>7629</v>
      </c>
      <c r="H1130" s="328" t="s">
        <v>6043</v>
      </c>
      <c r="I1130" s="281" t="s">
        <v>4644</v>
      </c>
      <c r="J1130" s="285" t="s">
        <v>8377</v>
      </c>
      <c r="K1130" s="281" t="s">
        <v>9004</v>
      </c>
      <c r="L1130" s="328" t="s">
        <v>40</v>
      </c>
      <c r="M1130" s="328" t="s">
        <v>7630</v>
      </c>
      <c r="N1130" s="282"/>
      <c r="O1130" s="283"/>
      <c r="P1130" s="283"/>
      <c r="Q1130" s="284"/>
      <c r="R1130" s="285" t="s">
        <v>4485</v>
      </c>
      <c r="S1130" s="284"/>
      <c r="T1130" s="286" t="s">
        <v>623</v>
      </c>
      <c r="U1130" s="291" t="s">
        <v>5599</v>
      </c>
      <c r="V1130" s="135"/>
      <c r="W1130" s="276" t="s">
        <v>7702</v>
      </c>
    </row>
    <row r="1131" spans="1:23" s="272" customFormat="1" ht="14.5" customHeight="1" x14ac:dyDescent="0.3">
      <c r="A1131" s="295" t="s">
        <v>3627</v>
      </c>
      <c r="B1131" s="5">
        <v>5194731</v>
      </c>
      <c r="C1131" s="277" t="s">
        <v>8090</v>
      </c>
      <c r="D1131" s="293">
        <v>44765</v>
      </c>
      <c r="E1131" s="279" t="s">
        <v>594</v>
      </c>
      <c r="F1131" s="327">
        <v>44749</v>
      </c>
      <c r="G1131" s="328" t="s">
        <v>7631</v>
      </c>
      <c r="H1131" s="328" t="s">
        <v>6043</v>
      </c>
      <c r="I1131" s="281" t="s">
        <v>4644</v>
      </c>
      <c r="J1131" s="285" t="s">
        <v>626</v>
      </c>
      <c r="K1131" s="281" t="s">
        <v>9003</v>
      </c>
      <c r="L1131" s="328" t="s">
        <v>20</v>
      </c>
      <c r="M1131" s="328" t="s">
        <v>7632</v>
      </c>
      <c r="N1131" s="282">
        <v>44786</v>
      </c>
      <c r="O1131" s="283">
        <v>44779</v>
      </c>
      <c r="P1131" s="283">
        <v>44764</v>
      </c>
      <c r="Q1131" s="284">
        <v>44777</v>
      </c>
      <c r="R1131" s="285" t="s">
        <v>6464</v>
      </c>
      <c r="S1131" s="284"/>
      <c r="T1131" s="286" t="s">
        <v>623</v>
      </c>
      <c r="U1131" s="291" t="s">
        <v>5599</v>
      </c>
      <c r="V1131" s="291" t="s">
        <v>3366</v>
      </c>
      <c r="W1131" s="276" t="s">
        <v>7703</v>
      </c>
    </row>
    <row r="1132" spans="1:23" s="272" customFormat="1" ht="14.5" customHeight="1" x14ac:dyDescent="0.3">
      <c r="A1132" s="295" t="s">
        <v>3627</v>
      </c>
      <c r="B1132" s="83">
        <v>5228329</v>
      </c>
      <c r="C1132" s="277" t="s">
        <v>8407</v>
      </c>
      <c r="D1132" s="293">
        <v>44778</v>
      </c>
      <c r="E1132" s="279" t="s">
        <v>594</v>
      </c>
      <c r="F1132" s="327">
        <v>44749</v>
      </c>
      <c r="G1132" s="328" t="s">
        <v>7633</v>
      </c>
      <c r="H1132" s="328" t="s">
        <v>25</v>
      </c>
      <c r="I1132" s="281" t="s">
        <v>17</v>
      </c>
      <c r="J1132" s="285" t="s">
        <v>38</v>
      </c>
      <c r="K1132" s="281" t="s">
        <v>9001</v>
      </c>
      <c r="L1132" s="328" t="s">
        <v>20</v>
      </c>
      <c r="M1132" s="328" t="s">
        <v>7634</v>
      </c>
      <c r="N1132" s="282">
        <v>44786</v>
      </c>
      <c r="O1132" s="283">
        <v>44782</v>
      </c>
      <c r="P1132" s="283">
        <v>44778</v>
      </c>
      <c r="Q1132" s="284">
        <v>44783</v>
      </c>
      <c r="R1132" s="285" t="s">
        <v>4486</v>
      </c>
      <c r="S1132" s="284"/>
      <c r="T1132" s="286" t="s">
        <v>623</v>
      </c>
      <c r="U1132" s="291" t="s">
        <v>5599</v>
      </c>
      <c r="V1132" s="291" t="s">
        <v>3366</v>
      </c>
      <c r="W1132" s="276" t="s">
        <v>7704</v>
      </c>
    </row>
    <row r="1133" spans="1:23" s="272" customFormat="1" ht="14.5" customHeight="1" x14ac:dyDescent="0.3">
      <c r="A1133" s="295" t="s">
        <v>1581</v>
      </c>
      <c r="B1133" s="276" t="s">
        <v>630</v>
      </c>
      <c r="C1133" s="277" t="s">
        <v>630</v>
      </c>
      <c r="D1133" s="293">
        <v>44810</v>
      </c>
      <c r="E1133" s="279" t="s">
        <v>630</v>
      </c>
      <c r="F1133" s="327">
        <v>44749</v>
      </c>
      <c r="G1133" s="328" t="s">
        <v>7635</v>
      </c>
      <c r="H1133" s="328" t="s">
        <v>3708</v>
      </c>
      <c r="I1133" s="281" t="s">
        <v>2454</v>
      </c>
      <c r="J1133" s="285" t="s">
        <v>626</v>
      </c>
      <c r="K1133" s="281" t="s">
        <v>9003</v>
      </c>
      <c r="L1133" s="328" t="s">
        <v>27</v>
      </c>
      <c r="M1133" s="328" t="s">
        <v>7636</v>
      </c>
      <c r="N1133" s="282" t="s">
        <v>1253</v>
      </c>
      <c r="O1133" s="283" t="s">
        <v>1253</v>
      </c>
      <c r="P1133" s="283" t="s">
        <v>1253</v>
      </c>
      <c r="Q1133" s="284" t="s">
        <v>1253</v>
      </c>
      <c r="R1133" s="285" t="s">
        <v>6464</v>
      </c>
      <c r="S1133" s="280" t="s">
        <v>1253</v>
      </c>
      <c r="T1133" s="286" t="s">
        <v>605</v>
      </c>
      <c r="U1133" s="291" t="s">
        <v>5599</v>
      </c>
      <c r="V1133" s="135"/>
      <c r="W1133" s="276" t="s">
        <v>630</v>
      </c>
    </row>
    <row r="1134" spans="1:23" s="272" customFormat="1" ht="14.5" customHeight="1" x14ac:dyDescent="0.3">
      <c r="A1134" s="295" t="s">
        <v>3627</v>
      </c>
      <c r="B1134" s="92">
        <v>5194800</v>
      </c>
      <c r="C1134" s="277" t="s">
        <v>7729</v>
      </c>
      <c r="D1134" s="293">
        <v>44753</v>
      </c>
      <c r="E1134" s="279" t="s">
        <v>594</v>
      </c>
      <c r="F1134" s="327">
        <v>44749</v>
      </c>
      <c r="G1134" s="328" t="s">
        <v>7637</v>
      </c>
      <c r="H1134" s="328" t="s">
        <v>57</v>
      </c>
      <c r="I1134" s="281" t="s">
        <v>8538</v>
      </c>
      <c r="J1134" s="285" t="s">
        <v>18</v>
      </c>
      <c r="K1134" s="281" t="s">
        <v>9005</v>
      </c>
      <c r="L1134" s="328" t="s">
        <v>20</v>
      </c>
      <c r="M1134" s="328" t="s">
        <v>7638</v>
      </c>
      <c r="N1134" s="282">
        <v>44763</v>
      </c>
      <c r="O1134" s="283">
        <v>44760</v>
      </c>
      <c r="P1134" s="283">
        <v>44765</v>
      </c>
      <c r="Q1134" s="284">
        <v>44760</v>
      </c>
      <c r="R1134" s="285" t="s">
        <v>4686</v>
      </c>
      <c r="S1134" s="284"/>
      <c r="T1134" s="286" t="s">
        <v>623</v>
      </c>
      <c r="U1134" s="291" t="s">
        <v>5599</v>
      </c>
      <c r="V1134" s="135" t="s">
        <v>5599</v>
      </c>
      <c r="W1134" s="276" t="s">
        <v>7730</v>
      </c>
    </row>
    <row r="1135" spans="1:23" s="272" customFormat="1" ht="14.5" customHeight="1" x14ac:dyDescent="0.3">
      <c r="A1135" s="295" t="s">
        <v>3627</v>
      </c>
      <c r="B1135" s="92">
        <v>5157900</v>
      </c>
      <c r="C1135" s="277" t="s">
        <v>8173</v>
      </c>
      <c r="D1135" s="293">
        <v>44768</v>
      </c>
      <c r="E1135" s="279" t="s">
        <v>594</v>
      </c>
      <c r="F1135" s="327">
        <v>44749</v>
      </c>
      <c r="G1135" s="328" t="s">
        <v>7639</v>
      </c>
      <c r="H1135" s="328" t="s">
        <v>4738</v>
      </c>
      <c r="I1135" s="281" t="s">
        <v>2454</v>
      </c>
      <c r="J1135" s="285" t="s">
        <v>18</v>
      </c>
      <c r="K1135" s="281" t="s">
        <v>9005</v>
      </c>
      <c r="L1135" s="328" t="s">
        <v>11</v>
      </c>
      <c r="M1135" s="328" t="s">
        <v>7640</v>
      </c>
      <c r="N1135" s="282">
        <v>44772</v>
      </c>
      <c r="O1135" s="283">
        <v>44769</v>
      </c>
      <c r="P1135" s="283">
        <v>44768</v>
      </c>
      <c r="Q1135" s="284">
        <v>44769</v>
      </c>
      <c r="R1135" s="285" t="s">
        <v>4685</v>
      </c>
      <c r="S1135" s="284"/>
      <c r="T1135" s="286" t="s">
        <v>605</v>
      </c>
      <c r="U1135" s="291" t="s">
        <v>5599</v>
      </c>
      <c r="V1135" s="135" t="s">
        <v>5599</v>
      </c>
      <c r="W1135" s="276" t="s">
        <v>7705</v>
      </c>
    </row>
    <row r="1136" spans="1:23" s="272" customFormat="1" ht="14.5" customHeight="1" x14ac:dyDescent="0.3">
      <c r="A1136" s="295" t="s">
        <v>3627</v>
      </c>
      <c r="B1136" s="83">
        <v>5204111</v>
      </c>
      <c r="C1136" s="277" t="s">
        <v>8154</v>
      </c>
      <c r="D1136" s="293">
        <v>44761</v>
      </c>
      <c r="E1136" s="279" t="s">
        <v>594</v>
      </c>
      <c r="F1136" s="327">
        <v>44749</v>
      </c>
      <c r="G1136" s="328" t="s">
        <v>7641</v>
      </c>
      <c r="H1136" s="328" t="s">
        <v>4738</v>
      </c>
      <c r="I1136" s="281" t="s">
        <v>2454</v>
      </c>
      <c r="J1136" s="285" t="s">
        <v>2943</v>
      </c>
      <c r="K1136" s="281" t="s">
        <v>9012</v>
      </c>
      <c r="L1136" s="328" t="s">
        <v>87</v>
      </c>
      <c r="M1136" s="328" t="s">
        <v>7642</v>
      </c>
      <c r="N1136" s="282">
        <v>44775</v>
      </c>
      <c r="O1136" s="283">
        <v>44771</v>
      </c>
      <c r="P1136" s="283">
        <v>44767</v>
      </c>
      <c r="Q1136" s="284">
        <v>44771</v>
      </c>
      <c r="R1136" s="285" t="s">
        <v>6447</v>
      </c>
      <c r="S1136" s="284"/>
      <c r="T1136" s="286" t="s">
        <v>605</v>
      </c>
      <c r="U1136" s="291" t="s">
        <v>5599</v>
      </c>
      <c r="V1136" s="291" t="s">
        <v>3366</v>
      </c>
      <c r="W1136" s="276" t="s">
        <v>7706</v>
      </c>
    </row>
    <row r="1137" spans="1:23" s="272" customFormat="1" ht="14.5" customHeight="1" x14ac:dyDescent="0.3">
      <c r="A1137" s="295" t="s">
        <v>3627</v>
      </c>
      <c r="B1137" s="8">
        <v>5174033</v>
      </c>
      <c r="C1137" s="277" t="s">
        <v>7673</v>
      </c>
      <c r="D1137" s="293">
        <v>44750</v>
      </c>
      <c r="E1137" s="279" t="s">
        <v>594</v>
      </c>
      <c r="F1137" s="327">
        <v>44749</v>
      </c>
      <c r="G1137" s="328" t="s">
        <v>7643</v>
      </c>
      <c r="H1137" s="328" t="s">
        <v>4738</v>
      </c>
      <c r="I1137" s="281" t="s">
        <v>2454</v>
      </c>
      <c r="J1137" s="285" t="s">
        <v>38</v>
      </c>
      <c r="K1137" s="281" t="s">
        <v>9001</v>
      </c>
      <c r="L1137" s="328" t="s">
        <v>40</v>
      </c>
      <c r="M1137" s="328" t="s">
        <v>7644</v>
      </c>
      <c r="N1137" s="282">
        <v>44756</v>
      </c>
      <c r="O1137" s="283">
        <v>44754</v>
      </c>
      <c r="P1137" s="283">
        <v>44750</v>
      </c>
      <c r="Q1137" s="284">
        <v>44754</v>
      </c>
      <c r="R1137" s="285" t="s">
        <v>4489</v>
      </c>
      <c r="S1137" s="284"/>
      <c r="T1137" s="286" t="s">
        <v>623</v>
      </c>
      <c r="U1137" s="291" t="s">
        <v>5599</v>
      </c>
      <c r="V1137" s="135" t="s">
        <v>5599</v>
      </c>
      <c r="W1137" s="276" t="s">
        <v>7707</v>
      </c>
    </row>
    <row r="1138" spans="1:23" s="272" customFormat="1" ht="14.5" customHeight="1" x14ac:dyDescent="0.3">
      <c r="A1138" s="295" t="s">
        <v>1581</v>
      </c>
      <c r="B1138" s="276" t="s">
        <v>630</v>
      </c>
      <c r="C1138" s="277" t="s">
        <v>630</v>
      </c>
      <c r="D1138" s="293">
        <v>44765</v>
      </c>
      <c r="E1138" s="279" t="s">
        <v>630</v>
      </c>
      <c r="F1138" s="327">
        <v>44749</v>
      </c>
      <c r="G1138" s="328" t="s">
        <v>7538</v>
      </c>
      <c r="H1138" s="328" t="s">
        <v>6337</v>
      </c>
      <c r="I1138" s="281" t="s">
        <v>4644</v>
      </c>
      <c r="J1138" s="285" t="s">
        <v>18</v>
      </c>
      <c r="K1138" s="281" t="s">
        <v>9005</v>
      </c>
      <c r="L1138" s="328" t="s">
        <v>20</v>
      </c>
      <c r="M1138" s="328" t="s">
        <v>7645</v>
      </c>
      <c r="N1138" s="282" t="s">
        <v>1253</v>
      </c>
      <c r="O1138" s="283" t="s">
        <v>1253</v>
      </c>
      <c r="P1138" s="283" t="s">
        <v>1253</v>
      </c>
      <c r="Q1138" s="284" t="s">
        <v>1253</v>
      </c>
      <c r="R1138" s="285" t="s">
        <v>4686</v>
      </c>
      <c r="S1138" s="280" t="s">
        <v>1253</v>
      </c>
      <c r="T1138" s="286" t="s">
        <v>605</v>
      </c>
      <c r="U1138" s="291" t="s">
        <v>5599</v>
      </c>
      <c r="V1138" s="135"/>
      <c r="W1138" s="276" t="s">
        <v>630</v>
      </c>
    </row>
    <row r="1139" spans="1:23" s="272" customFormat="1" ht="14.5" customHeight="1" x14ac:dyDescent="0.3">
      <c r="A1139" s="295" t="s">
        <v>3627</v>
      </c>
      <c r="B1139" s="92">
        <v>5204619</v>
      </c>
      <c r="C1139" s="277" t="s">
        <v>8048</v>
      </c>
      <c r="D1139" s="293">
        <v>44763</v>
      </c>
      <c r="E1139" s="279" t="s">
        <v>594</v>
      </c>
      <c r="F1139" s="327">
        <v>44750</v>
      </c>
      <c r="G1139" s="328" t="s">
        <v>7646</v>
      </c>
      <c r="H1139" s="328" t="s">
        <v>32</v>
      </c>
      <c r="I1139" s="281" t="s">
        <v>685</v>
      </c>
      <c r="J1139" s="285" t="s">
        <v>18</v>
      </c>
      <c r="K1139" s="281" t="s">
        <v>9005</v>
      </c>
      <c r="L1139" s="328" t="s">
        <v>11</v>
      </c>
      <c r="M1139" s="328" t="s">
        <v>7647</v>
      </c>
      <c r="N1139" s="282">
        <v>44773</v>
      </c>
      <c r="O1139" s="283">
        <v>44768</v>
      </c>
      <c r="P1139" s="283">
        <v>44763</v>
      </c>
      <c r="Q1139" s="284">
        <v>44768</v>
      </c>
      <c r="R1139" s="285" t="s">
        <v>4685</v>
      </c>
      <c r="S1139" s="284"/>
      <c r="T1139" s="286" t="s">
        <v>623</v>
      </c>
      <c r="U1139" s="291" t="s">
        <v>5599</v>
      </c>
      <c r="V1139" s="135" t="s">
        <v>5599</v>
      </c>
      <c r="W1139" s="332" t="s">
        <v>8099</v>
      </c>
    </row>
    <row r="1140" spans="1:23" s="272" customFormat="1" ht="14.5" customHeight="1" x14ac:dyDescent="0.3">
      <c r="A1140" s="295" t="s">
        <v>1581</v>
      </c>
      <c r="B1140" s="276" t="s">
        <v>630</v>
      </c>
      <c r="C1140" s="277" t="s">
        <v>630</v>
      </c>
      <c r="D1140" s="293">
        <v>44762</v>
      </c>
      <c r="E1140" s="279" t="s">
        <v>630</v>
      </c>
      <c r="F1140" s="327">
        <v>44750</v>
      </c>
      <c r="G1140" s="328" t="s">
        <v>7648</v>
      </c>
      <c r="H1140" s="328" t="s">
        <v>4738</v>
      </c>
      <c r="I1140" s="281" t="s">
        <v>2454</v>
      </c>
      <c r="J1140" s="285" t="s">
        <v>632</v>
      </c>
      <c r="K1140" s="281" t="s">
        <v>9006</v>
      </c>
      <c r="L1140" s="328" t="s">
        <v>87</v>
      </c>
      <c r="M1140" s="328" t="s">
        <v>7649</v>
      </c>
      <c r="N1140" s="282" t="s">
        <v>1253</v>
      </c>
      <c r="O1140" s="283" t="s">
        <v>1253</v>
      </c>
      <c r="P1140" s="283" t="s">
        <v>1253</v>
      </c>
      <c r="Q1140" s="284" t="s">
        <v>1253</v>
      </c>
      <c r="R1140" s="285" t="s">
        <v>4484</v>
      </c>
      <c r="S1140" s="280" t="s">
        <v>1253</v>
      </c>
      <c r="T1140" s="286"/>
      <c r="U1140" s="291" t="s">
        <v>5599</v>
      </c>
      <c r="V1140" s="135"/>
      <c r="W1140" s="276" t="s">
        <v>630</v>
      </c>
    </row>
    <row r="1141" spans="1:23" s="272" customFormat="1" ht="14.5" customHeight="1" x14ac:dyDescent="0.3">
      <c r="A1141" s="295" t="s">
        <v>3627</v>
      </c>
      <c r="B1141" s="83">
        <v>5198522</v>
      </c>
      <c r="C1141" s="277" t="s">
        <v>8049</v>
      </c>
      <c r="D1141" s="293">
        <v>44760</v>
      </c>
      <c r="E1141" s="279" t="s">
        <v>594</v>
      </c>
      <c r="F1141" s="327">
        <v>44750</v>
      </c>
      <c r="G1141" s="328" t="s">
        <v>7650</v>
      </c>
      <c r="H1141" s="328" t="s">
        <v>250</v>
      </c>
      <c r="I1141" s="281" t="s">
        <v>4644</v>
      </c>
      <c r="J1141" s="285" t="s">
        <v>18</v>
      </c>
      <c r="K1141" s="281" t="s">
        <v>9005</v>
      </c>
      <c r="L1141" s="328" t="s">
        <v>20</v>
      </c>
      <c r="M1141" s="328" t="s">
        <v>7651</v>
      </c>
      <c r="N1141" s="282">
        <v>44782</v>
      </c>
      <c r="O1141" s="283">
        <v>44769</v>
      </c>
      <c r="P1141" s="283">
        <v>44764</v>
      </c>
      <c r="Q1141" s="284">
        <v>44772</v>
      </c>
      <c r="R1141" s="285" t="s">
        <v>4686</v>
      </c>
      <c r="S1141" s="284"/>
      <c r="T1141" s="286" t="s">
        <v>605</v>
      </c>
      <c r="U1141" s="291" t="s">
        <v>5599</v>
      </c>
      <c r="V1141" s="291" t="s">
        <v>3366</v>
      </c>
      <c r="W1141" s="276" t="s">
        <v>7708</v>
      </c>
    </row>
    <row r="1142" spans="1:23" s="272" customFormat="1" ht="14.5" customHeight="1" x14ac:dyDescent="0.3">
      <c r="A1142" s="295" t="s">
        <v>3627</v>
      </c>
      <c r="B1142" s="83">
        <v>5204109</v>
      </c>
      <c r="C1142" s="277" t="s">
        <v>8050</v>
      </c>
      <c r="D1142" s="293">
        <v>44756</v>
      </c>
      <c r="E1142" s="279" t="s">
        <v>594</v>
      </c>
      <c r="F1142" s="327">
        <v>44750</v>
      </c>
      <c r="G1142" s="328" t="s">
        <v>7652</v>
      </c>
      <c r="H1142" s="328" t="s">
        <v>92</v>
      </c>
      <c r="I1142" s="281" t="s">
        <v>2454</v>
      </c>
      <c r="J1142" s="285" t="s">
        <v>45</v>
      </c>
      <c r="K1142" s="281" t="s">
        <v>9009</v>
      </c>
      <c r="L1142" s="328" t="s">
        <v>11</v>
      </c>
      <c r="M1142" s="328" t="s">
        <v>7653</v>
      </c>
      <c r="N1142" s="282">
        <v>44789</v>
      </c>
      <c r="O1142" s="283">
        <v>44765</v>
      </c>
      <c r="P1142" s="283">
        <v>44763</v>
      </c>
      <c r="Q1142" s="284">
        <v>44772</v>
      </c>
      <c r="R1142" s="285" t="s">
        <v>4495</v>
      </c>
      <c r="S1142" s="284"/>
      <c r="T1142" s="286" t="s">
        <v>605</v>
      </c>
      <c r="U1142" s="291" t="s">
        <v>5599</v>
      </c>
      <c r="V1142" s="291" t="s">
        <v>3366</v>
      </c>
      <c r="W1142" s="276" t="s">
        <v>7709</v>
      </c>
    </row>
    <row r="1143" spans="1:23" s="272" customFormat="1" ht="14.5" customHeight="1" x14ac:dyDescent="0.3">
      <c r="A1143" s="295" t="s">
        <v>3627</v>
      </c>
      <c r="B1143" s="8">
        <v>5174849</v>
      </c>
      <c r="C1143" s="277" t="s">
        <v>7674</v>
      </c>
      <c r="D1143" s="293">
        <v>44751</v>
      </c>
      <c r="E1143" s="279" t="s">
        <v>594</v>
      </c>
      <c r="F1143" s="327">
        <v>44750</v>
      </c>
      <c r="G1143" s="328" t="s">
        <v>7659</v>
      </c>
      <c r="H1143" s="328" t="s">
        <v>6043</v>
      </c>
      <c r="I1143" s="281" t="s">
        <v>4644</v>
      </c>
      <c r="J1143" s="285" t="s">
        <v>45</v>
      </c>
      <c r="K1143" s="281" t="s">
        <v>9009</v>
      </c>
      <c r="L1143" s="328" t="s">
        <v>11</v>
      </c>
      <c r="M1143" s="328" t="s">
        <v>7660</v>
      </c>
      <c r="N1143" s="282">
        <v>44755</v>
      </c>
      <c r="O1143" s="283">
        <v>44753</v>
      </c>
      <c r="P1143" s="283">
        <v>44751</v>
      </c>
      <c r="Q1143" s="284">
        <v>44754</v>
      </c>
      <c r="R1143" s="285" t="s">
        <v>4482</v>
      </c>
      <c r="S1143" s="284"/>
      <c r="T1143" s="286" t="s">
        <v>623</v>
      </c>
      <c r="U1143" s="291" t="s">
        <v>5599</v>
      </c>
      <c r="V1143" s="135" t="s">
        <v>5599</v>
      </c>
      <c r="W1143" s="276" t="s">
        <v>7962</v>
      </c>
    </row>
    <row r="1144" spans="1:23" s="272" customFormat="1" ht="14.5" customHeight="1" x14ac:dyDescent="0.3">
      <c r="A1144" s="295" t="s">
        <v>3627</v>
      </c>
      <c r="B1144" s="83">
        <v>5241251</v>
      </c>
      <c r="C1144" s="277" t="s">
        <v>8542</v>
      </c>
      <c r="D1144" s="293">
        <v>44785</v>
      </c>
      <c r="E1144" s="279" t="s">
        <v>594</v>
      </c>
      <c r="F1144" s="327">
        <v>44750</v>
      </c>
      <c r="G1144" s="330" t="s">
        <v>8727</v>
      </c>
      <c r="H1144" s="328" t="s">
        <v>102</v>
      </c>
      <c r="I1144" s="281" t="s">
        <v>685</v>
      </c>
      <c r="J1144" s="285" t="s">
        <v>18</v>
      </c>
      <c r="K1144" s="281" t="s">
        <v>9005</v>
      </c>
      <c r="L1144" s="328" t="s">
        <v>11</v>
      </c>
      <c r="M1144" s="328" t="s">
        <v>7661</v>
      </c>
      <c r="N1144" s="282">
        <v>44804</v>
      </c>
      <c r="O1144" s="283">
        <v>44793</v>
      </c>
      <c r="P1144" s="283">
        <v>44785</v>
      </c>
      <c r="Q1144" s="284">
        <v>44798</v>
      </c>
      <c r="R1144" s="285" t="s">
        <v>4686</v>
      </c>
      <c r="S1144" s="284"/>
      <c r="T1144" s="286" t="s">
        <v>605</v>
      </c>
      <c r="U1144" s="291" t="s">
        <v>5599</v>
      </c>
      <c r="V1144" s="291" t="s">
        <v>3366</v>
      </c>
      <c r="W1144" s="276" t="s">
        <v>7710</v>
      </c>
    </row>
    <row r="1145" spans="1:23" s="272" customFormat="1" ht="14.5" customHeight="1" x14ac:dyDescent="0.3">
      <c r="A1145" s="295" t="s">
        <v>5</v>
      </c>
      <c r="B1145" s="83" t="s">
        <v>319</v>
      </c>
      <c r="C1145" s="277"/>
      <c r="D1145" s="293">
        <v>44782</v>
      </c>
      <c r="E1145" s="279"/>
      <c r="F1145" s="327">
        <v>44750</v>
      </c>
      <c r="G1145" s="328" t="s">
        <v>7662</v>
      </c>
      <c r="H1145" s="328" t="s">
        <v>250</v>
      </c>
      <c r="I1145" s="281" t="s">
        <v>4644</v>
      </c>
      <c r="J1145" s="285" t="s">
        <v>18</v>
      </c>
      <c r="K1145" s="281" t="s">
        <v>9005</v>
      </c>
      <c r="L1145" s="328" t="s">
        <v>20</v>
      </c>
      <c r="M1145" s="328" t="s">
        <v>7663</v>
      </c>
      <c r="N1145" s="282"/>
      <c r="O1145" s="283"/>
      <c r="P1145" s="283"/>
      <c r="Q1145" s="284"/>
      <c r="R1145" s="285" t="s">
        <v>4686</v>
      </c>
      <c r="S1145" s="284"/>
      <c r="T1145" s="286" t="s">
        <v>609</v>
      </c>
      <c r="U1145" s="291" t="s">
        <v>5599</v>
      </c>
      <c r="V1145" s="135"/>
      <c r="W1145" s="276" t="s">
        <v>7711</v>
      </c>
    </row>
    <row r="1146" spans="1:23" s="272" customFormat="1" ht="14.5" customHeight="1" x14ac:dyDescent="0.3">
      <c r="A1146" s="295" t="s">
        <v>1581</v>
      </c>
      <c r="B1146" s="276" t="s">
        <v>630</v>
      </c>
      <c r="C1146" s="277" t="s">
        <v>630</v>
      </c>
      <c r="D1146" s="293">
        <v>44795</v>
      </c>
      <c r="E1146" s="279" t="s">
        <v>630</v>
      </c>
      <c r="F1146" s="327">
        <v>44750</v>
      </c>
      <c r="G1146" s="328" t="s">
        <v>7664</v>
      </c>
      <c r="H1146" s="328" t="s">
        <v>4126</v>
      </c>
      <c r="I1146" s="281" t="s">
        <v>8538</v>
      </c>
      <c r="J1146" s="285" t="s">
        <v>45</v>
      </c>
      <c r="K1146" s="281" t="s">
        <v>9009</v>
      </c>
      <c r="L1146" s="328" t="s">
        <v>20</v>
      </c>
      <c r="M1146" s="328" t="s">
        <v>7665</v>
      </c>
      <c r="N1146" s="282" t="s">
        <v>1253</v>
      </c>
      <c r="O1146" s="283" t="s">
        <v>1253</v>
      </c>
      <c r="P1146" s="283" t="s">
        <v>1253</v>
      </c>
      <c r="Q1146" s="284" t="s">
        <v>1253</v>
      </c>
      <c r="R1146" s="285" t="s">
        <v>4495</v>
      </c>
      <c r="S1146" s="284"/>
      <c r="T1146" s="286" t="s">
        <v>605</v>
      </c>
      <c r="U1146" s="291" t="s">
        <v>5599</v>
      </c>
      <c r="V1146" s="135"/>
      <c r="W1146" s="276" t="s">
        <v>7712</v>
      </c>
    </row>
    <row r="1147" spans="1:23" s="272" customFormat="1" ht="14.5" customHeight="1" x14ac:dyDescent="0.3">
      <c r="A1147" s="295" t="s">
        <v>3627</v>
      </c>
      <c r="B1147" s="83">
        <v>5208984</v>
      </c>
      <c r="C1147" s="277" t="s">
        <v>8159</v>
      </c>
      <c r="D1147" s="293">
        <v>44760</v>
      </c>
      <c r="E1147" s="279" t="s">
        <v>594</v>
      </c>
      <c r="F1147" s="327">
        <v>44750</v>
      </c>
      <c r="G1147" s="328" t="s">
        <v>7666</v>
      </c>
      <c r="H1147" s="328" t="s">
        <v>4126</v>
      </c>
      <c r="I1147" s="281" t="s">
        <v>8538</v>
      </c>
      <c r="J1147" s="285" t="s">
        <v>18</v>
      </c>
      <c r="K1147" s="281" t="s">
        <v>9005</v>
      </c>
      <c r="L1147" s="328" t="s">
        <v>11</v>
      </c>
      <c r="M1147" s="328" t="s">
        <v>7667</v>
      </c>
      <c r="N1147" s="282">
        <v>44776</v>
      </c>
      <c r="O1147" s="283">
        <v>44769</v>
      </c>
      <c r="P1147" s="283">
        <v>44769</v>
      </c>
      <c r="Q1147" s="284">
        <v>44771</v>
      </c>
      <c r="R1147" s="285" t="s">
        <v>4685</v>
      </c>
      <c r="S1147" s="284"/>
      <c r="T1147" s="286" t="s">
        <v>623</v>
      </c>
      <c r="U1147" s="291" t="s">
        <v>5599</v>
      </c>
      <c r="V1147" s="291" t="s">
        <v>3366</v>
      </c>
      <c r="W1147" s="276" t="s">
        <v>7713</v>
      </c>
    </row>
    <row r="1148" spans="1:23" s="272" customFormat="1" ht="14.5" customHeight="1" x14ac:dyDescent="0.3">
      <c r="A1148" s="295" t="s">
        <v>1581</v>
      </c>
      <c r="B1148" s="276" t="s">
        <v>630</v>
      </c>
      <c r="C1148" s="277" t="s">
        <v>630</v>
      </c>
      <c r="D1148" s="293">
        <v>44758</v>
      </c>
      <c r="E1148" s="279" t="s">
        <v>630</v>
      </c>
      <c r="F1148" s="327">
        <v>44750</v>
      </c>
      <c r="G1148" s="328" t="s">
        <v>7668</v>
      </c>
      <c r="H1148" s="328" t="s">
        <v>137</v>
      </c>
      <c r="I1148" s="281" t="s">
        <v>17</v>
      </c>
      <c r="J1148" s="285" t="s">
        <v>18</v>
      </c>
      <c r="K1148" s="281" t="s">
        <v>9005</v>
      </c>
      <c r="L1148" s="328" t="s">
        <v>11</v>
      </c>
      <c r="M1148" s="328" t="s">
        <v>7669</v>
      </c>
      <c r="N1148" s="282" t="s">
        <v>1253</v>
      </c>
      <c r="O1148" s="283" t="s">
        <v>1253</v>
      </c>
      <c r="P1148" s="283" t="s">
        <v>1253</v>
      </c>
      <c r="Q1148" s="284" t="s">
        <v>1253</v>
      </c>
      <c r="R1148" s="285" t="s">
        <v>4686</v>
      </c>
      <c r="S1148" s="280" t="s">
        <v>1253</v>
      </c>
      <c r="T1148" s="286" t="s">
        <v>623</v>
      </c>
      <c r="U1148" s="291" t="s">
        <v>5599</v>
      </c>
      <c r="V1148" s="135"/>
      <c r="W1148" s="276" t="s">
        <v>630</v>
      </c>
    </row>
    <row r="1149" spans="1:23" s="272" customFormat="1" ht="14.5" customHeight="1" x14ac:dyDescent="0.3">
      <c r="A1149" s="295" t="s">
        <v>1581</v>
      </c>
      <c r="B1149" s="276" t="s">
        <v>630</v>
      </c>
      <c r="C1149" s="277" t="s">
        <v>630</v>
      </c>
      <c r="D1149" s="293">
        <v>44765</v>
      </c>
      <c r="E1149" s="279" t="s">
        <v>630</v>
      </c>
      <c r="F1149" s="327">
        <v>44751</v>
      </c>
      <c r="G1149" s="328" t="s">
        <v>7678</v>
      </c>
      <c r="H1149" s="328" t="s">
        <v>6043</v>
      </c>
      <c r="I1149" s="281" t="s">
        <v>4644</v>
      </c>
      <c r="J1149" s="285" t="s">
        <v>38</v>
      </c>
      <c r="K1149" s="281" t="s">
        <v>9001</v>
      </c>
      <c r="L1149" s="328" t="s">
        <v>20</v>
      </c>
      <c r="M1149" s="328" t="s">
        <v>7679</v>
      </c>
      <c r="N1149" s="282" t="s">
        <v>1253</v>
      </c>
      <c r="O1149" s="283" t="s">
        <v>1253</v>
      </c>
      <c r="P1149" s="283" t="s">
        <v>1253</v>
      </c>
      <c r="Q1149" s="284" t="s">
        <v>1253</v>
      </c>
      <c r="R1149" s="285" t="s">
        <v>4489</v>
      </c>
      <c r="S1149" s="280" t="s">
        <v>1253</v>
      </c>
      <c r="T1149" s="286" t="s">
        <v>623</v>
      </c>
      <c r="U1149" s="291" t="s">
        <v>5599</v>
      </c>
      <c r="V1149" s="135"/>
      <c r="W1149" s="276" t="s">
        <v>630</v>
      </c>
    </row>
    <row r="1150" spans="1:23" s="272" customFormat="1" ht="14.5" customHeight="1" x14ac:dyDescent="0.3">
      <c r="A1150" s="295" t="s">
        <v>5</v>
      </c>
      <c r="B1150" s="83" t="s">
        <v>319</v>
      </c>
      <c r="C1150" s="277"/>
      <c r="D1150" s="293"/>
      <c r="E1150" s="279"/>
      <c r="F1150" s="327">
        <v>44751</v>
      </c>
      <c r="G1150" s="328" t="s">
        <v>7680</v>
      </c>
      <c r="H1150" s="328" t="s">
        <v>686</v>
      </c>
      <c r="I1150" s="281" t="s">
        <v>8862</v>
      </c>
      <c r="J1150" s="285" t="s">
        <v>645</v>
      </c>
      <c r="K1150" s="281" t="s">
        <v>9002</v>
      </c>
      <c r="L1150" s="328" t="s">
        <v>27</v>
      </c>
      <c r="M1150" s="328" t="s">
        <v>7681</v>
      </c>
      <c r="N1150" s="282"/>
      <c r="O1150" s="283"/>
      <c r="P1150" s="283"/>
      <c r="Q1150" s="284"/>
      <c r="R1150" s="285" t="s">
        <v>4490</v>
      </c>
      <c r="S1150" s="284"/>
      <c r="T1150" s="286" t="s">
        <v>605</v>
      </c>
      <c r="U1150" s="291" t="s">
        <v>5599</v>
      </c>
      <c r="V1150" s="135"/>
      <c r="W1150" s="276" t="s">
        <v>7715</v>
      </c>
    </row>
    <row r="1151" spans="1:23" s="272" customFormat="1" ht="14.5" customHeight="1" x14ac:dyDescent="0.3">
      <c r="A1151" s="295" t="s">
        <v>5</v>
      </c>
      <c r="B1151" s="83" t="s">
        <v>319</v>
      </c>
      <c r="C1151" s="277"/>
      <c r="D1151" s="293"/>
      <c r="E1151" s="279"/>
      <c r="F1151" s="327">
        <v>44751</v>
      </c>
      <c r="G1151" s="328" t="s">
        <v>7682</v>
      </c>
      <c r="H1151" s="328" t="s">
        <v>4738</v>
      </c>
      <c r="I1151" s="281" t="s">
        <v>2454</v>
      </c>
      <c r="J1151" s="285" t="s">
        <v>645</v>
      </c>
      <c r="K1151" s="281" t="s">
        <v>9002</v>
      </c>
      <c r="L1151" s="328" t="s">
        <v>27</v>
      </c>
      <c r="M1151" s="328" t="s">
        <v>7683</v>
      </c>
      <c r="N1151" s="282"/>
      <c r="O1151" s="283"/>
      <c r="P1151" s="283"/>
      <c r="Q1151" s="284"/>
      <c r="R1151" s="285" t="s">
        <v>4490</v>
      </c>
      <c r="S1151" s="284"/>
      <c r="T1151" s="286" t="s">
        <v>605</v>
      </c>
      <c r="U1151" s="291" t="s">
        <v>5599</v>
      </c>
      <c r="V1151" s="135"/>
      <c r="W1151" s="276" t="s">
        <v>7716</v>
      </c>
    </row>
    <row r="1152" spans="1:23" s="272" customFormat="1" ht="14.5" customHeight="1" x14ac:dyDescent="0.3">
      <c r="A1152" s="295" t="s">
        <v>5</v>
      </c>
      <c r="B1152" s="83" t="s">
        <v>319</v>
      </c>
      <c r="C1152" s="277"/>
      <c r="D1152" s="293"/>
      <c r="E1152" s="279"/>
      <c r="F1152" s="327">
        <v>44751</v>
      </c>
      <c r="G1152" s="328" t="s">
        <v>7684</v>
      </c>
      <c r="H1152" s="328" t="s">
        <v>4712</v>
      </c>
      <c r="I1152" s="281" t="s">
        <v>17</v>
      </c>
      <c r="J1152" s="285" t="s">
        <v>626</v>
      </c>
      <c r="K1152" s="281" t="s">
        <v>9003</v>
      </c>
      <c r="L1152" s="328" t="s">
        <v>87</v>
      </c>
      <c r="M1152" s="328" t="s">
        <v>7685</v>
      </c>
      <c r="N1152" s="282"/>
      <c r="O1152" s="283"/>
      <c r="P1152" s="283"/>
      <c r="Q1152" s="284"/>
      <c r="R1152" s="285" t="s">
        <v>6464</v>
      </c>
      <c r="S1152" s="284"/>
      <c r="T1152" s="286" t="s">
        <v>1648</v>
      </c>
      <c r="U1152" s="291" t="s">
        <v>5599</v>
      </c>
      <c r="V1152" s="135"/>
      <c r="W1152" s="276" t="s">
        <v>7717</v>
      </c>
    </row>
    <row r="1153" spans="1:23" s="272" customFormat="1" ht="14.5" customHeight="1" x14ac:dyDescent="0.3">
      <c r="A1153" s="295" t="s">
        <v>5</v>
      </c>
      <c r="B1153" s="83" t="s">
        <v>319</v>
      </c>
      <c r="C1153" s="277"/>
      <c r="D1153" s="293"/>
      <c r="E1153" s="279"/>
      <c r="F1153" s="327">
        <v>44751</v>
      </c>
      <c r="G1153" s="328" t="s">
        <v>7686</v>
      </c>
      <c r="H1153" s="328" t="s">
        <v>32</v>
      </c>
      <c r="I1153" s="281" t="s">
        <v>685</v>
      </c>
      <c r="J1153" s="285" t="s">
        <v>626</v>
      </c>
      <c r="K1153" s="281" t="s">
        <v>9003</v>
      </c>
      <c r="L1153" s="328" t="s">
        <v>52</v>
      </c>
      <c r="M1153" s="328" t="s">
        <v>7687</v>
      </c>
      <c r="N1153" s="282"/>
      <c r="O1153" s="283"/>
      <c r="P1153" s="283"/>
      <c r="Q1153" s="284"/>
      <c r="R1153" s="285" t="s">
        <v>4687</v>
      </c>
      <c r="S1153" s="284"/>
      <c r="T1153" s="286" t="s">
        <v>623</v>
      </c>
      <c r="U1153" s="291" t="s">
        <v>5599</v>
      </c>
      <c r="V1153" s="135"/>
      <c r="W1153" s="276" t="s">
        <v>7718</v>
      </c>
    </row>
    <row r="1154" spans="1:23" s="272" customFormat="1" ht="14.5" customHeight="1" x14ac:dyDescent="0.3">
      <c r="A1154" s="295" t="s">
        <v>3627</v>
      </c>
      <c r="B1154" s="8">
        <v>5174839</v>
      </c>
      <c r="C1154" s="277" t="s">
        <v>7719</v>
      </c>
      <c r="D1154" s="293">
        <v>44753</v>
      </c>
      <c r="E1154" s="279" t="s">
        <v>594</v>
      </c>
      <c r="F1154" s="327">
        <v>44751</v>
      </c>
      <c r="G1154" s="328" t="s">
        <v>7688</v>
      </c>
      <c r="H1154" s="328" t="s">
        <v>92</v>
      </c>
      <c r="I1154" s="281" t="s">
        <v>2454</v>
      </c>
      <c r="J1154" s="285" t="s">
        <v>626</v>
      </c>
      <c r="K1154" s="281" t="s">
        <v>9003</v>
      </c>
      <c r="L1154" s="328" t="s">
        <v>52</v>
      </c>
      <c r="M1154" s="328" t="s">
        <v>7689</v>
      </c>
      <c r="N1154" s="282">
        <v>44758</v>
      </c>
      <c r="O1154" s="283">
        <v>44754</v>
      </c>
      <c r="P1154" s="283">
        <v>44753</v>
      </c>
      <c r="Q1154" s="284">
        <v>44754</v>
      </c>
      <c r="R1154" s="285" t="s">
        <v>4687</v>
      </c>
      <c r="S1154" s="284"/>
      <c r="T1154" s="286" t="s">
        <v>605</v>
      </c>
      <c r="U1154" s="291" t="s">
        <v>5599</v>
      </c>
      <c r="V1154" s="135" t="s">
        <v>5599</v>
      </c>
      <c r="W1154" s="276" t="s">
        <v>7720</v>
      </c>
    </row>
    <row r="1155" spans="1:23" s="272" customFormat="1" ht="14.5" customHeight="1" x14ac:dyDescent="0.3">
      <c r="A1155" s="295" t="s">
        <v>5</v>
      </c>
      <c r="B1155" s="83" t="s">
        <v>319</v>
      </c>
      <c r="C1155" s="277"/>
      <c r="D1155" s="293"/>
      <c r="E1155" s="279"/>
      <c r="F1155" s="327">
        <v>44751</v>
      </c>
      <c r="G1155" s="328" t="s">
        <v>7690</v>
      </c>
      <c r="H1155" s="328" t="s">
        <v>4126</v>
      </c>
      <c r="I1155" s="281" t="s">
        <v>8538</v>
      </c>
      <c r="J1155" s="285" t="s">
        <v>18</v>
      </c>
      <c r="K1155" s="281" t="s">
        <v>9005</v>
      </c>
      <c r="L1155" s="328" t="s">
        <v>11</v>
      </c>
      <c r="M1155" s="328" t="s">
        <v>7691</v>
      </c>
      <c r="N1155" s="282"/>
      <c r="O1155" s="283"/>
      <c r="P1155" s="283"/>
      <c r="Q1155" s="284"/>
      <c r="R1155" s="285" t="s">
        <v>4686</v>
      </c>
      <c r="S1155" s="284"/>
      <c r="T1155" s="286" t="s">
        <v>605</v>
      </c>
      <c r="U1155" s="291" t="s">
        <v>5599</v>
      </c>
      <c r="V1155" s="135"/>
      <c r="W1155" s="276" t="s">
        <v>7721</v>
      </c>
    </row>
    <row r="1156" spans="1:23" s="272" customFormat="1" ht="14.5" customHeight="1" x14ac:dyDescent="0.3">
      <c r="A1156" s="295" t="s">
        <v>3627</v>
      </c>
      <c r="B1156" s="328">
        <v>5208985</v>
      </c>
      <c r="C1156" s="277" t="s">
        <v>8155</v>
      </c>
      <c r="D1156" s="293">
        <v>44758</v>
      </c>
      <c r="E1156" s="279" t="s">
        <v>594</v>
      </c>
      <c r="F1156" s="327">
        <v>44751</v>
      </c>
      <c r="G1156" s="328" t="s">
        <v>7692</v>
      </c>
      <c r="H1156" s="328" t="s">
        <v>4126</v>
      </c>
      <c r="I1156" s="281" t="s">
        <v>8538</v>
      </c>
      <c r="J1156" s="285" t="s">
        <v>18</v>
      </c>
      <c r="K1156" s="281" t="s">
        <v>9005</v>
      </c>
      <c r="L1156" s="328" t="s">
        <v>11</v>
      </c>
      <c r="M1156" s="328" t="s">
        <v>7693</v>
      </c>
      <c r="N1156" s="282">
        <v>44775</v>
      </c>
      <c r="O1156" s="283">
        <v>44771</v>
      </c>
      <c r="P1156" s="283">
        <v>44765</v>
      </c>
      <c r="Q1156" s="284">
        <v>44771</v>
      </c>
      <c r="R1156" s="285" t="s">
        <v>4686</v>
      </c>
      <c r="S1156" s="284"/>
      <c r="T1156" s="286" t="s">
        <v>623</v>
      </c>
      <c r="U1156" s="291" t="s">
        <v>5599</v>
      </c>
      <c r="V1156" s="291" t="s">
        <v>3366</v>
      </c>
      <c r="W1156" s="276" t="s">
        <v>7722</v>
      </c>
    </row>
    <row r="1157" spans="1:23" s="272" customFormat="1" ht="14.5" customHeight="1" x14ac:dyDescent="0.3">
      <c r="A1157" s="295" t="s">
        <v>3627</v>
      </c>
      <c r="B1157" s="83">
        <v>5214811</v>
      </c>
      <c r="C1157" s="277" t="s">
        <v>8186</v>
      </c>
      <c r="D1157" s="293">
        <v>44764</v>
      </c>
      <c r="E1157" s="279" t="s">
        <v>594</v>
      </c>
      <c r="F1157" s="327">
        <v>44753</v>
      </c>
      <c r="G1157" s="328" t="s">
        <v>7731</v>
      </c>
      <c r="H1157" s="328" t="s">
        <v>6043</v>
      </c>
      <c r="I1157" s="281" t="s">
        <v>4644</v>
      </c>
      <c r="J1157" s="285" t="s">
        <v>18</v>
      </c>
      <c r="K1157" s="281" t="s">
        <v>9005</v>
      </c>
      <c r="L1157" s="328" t="s">
        <v>20</v>
      </c>
      <c r="M1157" s="328" t="s">
        <v>7732</v>
      </c>
      <c r="N1157" s="282">
        <v>44779</v>
      </c>
      <c r="O1157" s="283">
        <v>44773</v>
      </c>
      <c r="P1157" s="283">
        <v>44770</v>
      </c>
      <c r="Q1157" s="284">
        <v>44774</v>
      </c>
      <c r="R1157" s="285" t="s">
        <v>4685</v>
      </c>
      <c r="S1157" s="284"/>
      <c r="T1157" s="286" t="s">
        <v>605</v>
      </c>
      <c r="U1157" s="291" t="s">
        <v>5599</v>
      </c>
      <c r="V1157" s="291" t="s">
        <v>3366</v>
      </c>
      <c r="W1157" s="276" t="s">
        <v>7733</v>
      </c>
    </row>
    <row r="1158" spans="1:23" s="272" customFormat="1" ht="14.5" customHeight="1" x14ac:dyDescent="0.3">
      <c r="A1158" s="295" t="s">
        <v>3627</v>
      </c>
      <c r="B1158" s="86">
        <v>5060731</v>
      </c>
      <c r="C1158" s="277" t="s">
        <v>7672</v>
      </c>
      <c r="D1158" s="293">
        <v>44755</v>
      </c>
      <c r="E1158" s="279" t="s">
        <v>594</v>
      </c>
      <c r="F1158" s="327">
        <v>44753</v>
      </c>
      <c r="G1158" s="328" t="s">
        <v>7734</v>
      </c>
      <c r="H1158" s="328" t="s">
        <v>725</v>
      </c>
      <c r="I1158" s="281" t="s">
        <v>2454</v>
      </c>
      <c r="J1158" s="285" t="s">
        <v>8377</v>
      </c>
      <c r="K1158" s="281" t="s">
        <v>9004</v>
      </c>
      <c r="L1158" s="328" t="s">
        <v>40</v>
      </c>
      <c r="M1158" s="328" t="s">
        <v>7735</v>
      </c>
      <c r="N1158" s="282">
        <v>44762</v>
      </c>
      <c r="O1158" s="283">
        <v>44756</v>
      </c>
      <c r="P1158" s="283">
        <v>44755</v>
      </c>
      <c r="Q1158" s="284">
        <v>44756</v>
      </c>
      <c r="R1158" s="285" t="s">
        <v>4485</v>
      </c>
      <c r="S1158" s="284"/>
      <c r="T1158" s="286" t="s">
        <v>623</v>
      </c>
      <c r="U1158" s="291" t="s">
        <v>5599</v>
      </c>
      <c r="V1158" s="135" t="s">
        <v>5599</v>
      </c>
      <c r="W1158" s="276" t="s">
        <v>7736</v>
      </c>
    </row>
    <row r="1159" spans="1:23" s="272" customFormat="1" ht="14.5" customHeight="1" x14ac:dyDescent="0.3">
      <c r="A1159" s="295" t="s">
        <v>3627</v>
      </c>
      <c r="B1159" s="328">
        <v>5196243</v>
      </c>
      <c r="C1159" s="277" t="s">
        <v>8781</v>
      </c>
      <c r="D1159" s="293">
        <v>44767</v>
      </c>
      <c r="E1159" s="279" t="s">
        <v>594</v>
      </c>
      <c r="F1159" s="327">
        <v>44753</v>
      </c>
      <c r="G1159" s="328" t="s">
        <v>7737</v>
      </c>
      <c r="H1159" s="328" t="s">
        <v>4712</v>
      </c>
      <c r="I1159" s="281" t="s">
        <v>17</v>
      </c>
      <c r="J1159" s="285" t="s">
        <v>2943</v>
      </c>
      <c r="K1159" s="281" t="s">
        <v>9012</v>
      </c>
      <c r="L1159" s="328" t="s">
        <v>20</v>
      </c>
      <c r="M1159" s="328" t="s">
        <v>7738</v>
      </c>
      <c r="N1159" s="282">
        <v>44782</v>
      </c>
      <c r="O1159" s="283">
        <v>44773</v>
      </c>
      <c r="P1159" s="283">
        <v>44767</v>
      </c>
      <c r="Q1159" s="284">
        <v>44775</v>
      </c>
      <c r="R1159" s="285" t="s">
        <v>6447</v>
      </c>
      <c r="S1159" s="284"/>
      <c r="T1159" s="286" t="s">
        <v>609</v>
      </c>
      <c r="U1159" s="291" t="s">
        <v>5599</v>
      </c>
      <c r="V1159" s="291" t="s">
        <v>3366</v>
      </c>
      <c r="W1159" s="276" t="s">
        <v>7739</v>
      </c>
    </row>
    <row r="1160" spans="1:23" s="272" customFormat="1" ht="14.5" customHeight="1" x14ac:dyDescent="0.3">
      <c r="A1160" s="295" t="s">
        <v>5</v>
      </c>
      <c r="B1160" s="83" t="s">
        <v>319</v>
      </c>
      <c r="C1160" s="277"/>
      <c r="D1160" s="293"/>
      <c r="E1160" s="279"/>
      <c r="F1160" s="327">
        <v>44753</v>
      </c>
      <c r="G1160" s="328" t="s">
        <v>7740</v>
      </c>
      <c r="H1160" s="328" t="s">
        <v>4712</v>
      </c>
      <c r="I1160" s="281" t="s">
        <v>17</v>
      </c>
      <c r="J1160" s="285" t="s">
        <v>634</v>
      </c>
      <c r="K1160" s="281" t="s">
        <v>9008</v>
      </c>
      <c r="L1160" s="328" t="s">
        <v>20</v>
      </c>
      <c r="M1160" s="328" t="s">
        <v>7741</v>
      </c>
      <c r="N1160" s="282"/>
      <c r="O1160" s="283"/>
      <c r="P1160" s="283"/>
      <c r="Q1160" s="284"/>
      <c r="R1160" s="285"/>
      <c r="S1160" s="284"/>
      <c r="T1160" s="286" t="s">
        <v>605</v>
      </c>
      <c r="U1160" s="291" t="s">
        <v>5599</v>
      </c>
      <c r="V1160" s="135"/>
      <c r="W1160" s="276" t="s">
        <v>7742</v>
      </c>
    </row>
    <row r="1161" spans="1:23" s="272" customFormat="1" ht="14.5" customHeight="1" x14ac:dyDescent="0.3">
      <c r="A1161" s="295" t="s">
        <v>3627</v>
      </c>
      <c r="B1161" s="8">
        <v>5218643</v>
      </c>
      <c r="C1161" s="277" t="s">
        <v>8469</v>
      </c>
      <c r="D1161" s="293">
        <v>44781</v>
      </c>
      <c r="E1161" s="279" t="s">
        <v>594</v>
      </c>
      <c r="F1161" s="327">
        <v>44753</v>
      </c>
      <c r="G1161" s="330" t="s">
        <v>8728</v>
      </c>
      <c r="H1161" s="328" t="s">
        <v>4126</v>
      </c>
      <c r="I1161" s="281" t="s">
        <v>8538</v>
      </c>
      <c r="J1161" s="285" t="s">
        <v>626</v>
      </c>
      <c r="K1161" s="281" t="s">
        <v>9003</v>
      </c>
      <c r="L1161" s="328" t="s">
        <v>20</v>
      </c>
      <c r="M1161" s="328" t="s">
        <v>7743</v>
      </c>
      <c r="N1161" s="282">
        <v>44805</v>
      </c>
      <c r="O1161" s="283">
        <v>44793</v>
      </c>
      <c r="P1161" s="283">
        <v>44781</v>
      </c>
      <c r="Q1161" s="284">
        <v>44793</v>
      </c>
      <c r="R1161" s="285" t="s">
        <v>6464</v>
      </c>
      <c r="S1161" s="284"/>
      <c r="T1161" s="286" t="s">
        <v>605</v>
      </c>
      <c r="U1161" s="291" t="s">
        <v>5599</v>
      </c>
      <c r="V1161" s="135"/>
      <c r="W1161" s="276" t="s">
        <v>7744</v>
      </c>
    </row>
    <row r="1162" spans="1:23" s="272" customFormat="1" ht="14.5" customHeight="1" x14ac:dyDescent="0.3">
      <c r="A1162" s="295" t="s">
        <v>1581</v>
      </c>
      <c r="B1162" s="276" t="s">
        <v>630</v>
      </c>
      <c r="C1162" s="277" t="s">
        <v>630</v>
      </c>
      <c r="D1162" s="293">
        <v>44758</v>
      </c>
      <c r="E1162" s="279" t="s">
        <v>630</v>
      </c>
      <c r="F1162" s="327">
        <v>44753</v>
      </c>
      <c r="G1162" s="328" t="s">
        <v>7745</v>
      </c>
      <c r="H1162" s="328" t="s">
        <v>6337</v>
      </c>
      <c r="I1162" s="281" t="s">
        <v>4644</v>
      </c>
      <c r="J1162" s="285" t="s">
        <v>38</v>
      </c>
      <c r="K1162" s="281" t="s">
        <v>9001</v>
      </c>
      <c r="L1162" s="328" t="s">
        <v>40</v>
      </c>
      <c r="M1162" s="328" t="s">
        <v>7746</v>
      </c>
      <c r="N1162" s="282" t="s">
        <v>1253</v>
      </c>
      <c r="O1162" s="283" t="s">
        <v>1253</v>
      </c>
      <c r="P1162" s="283" t="s">
        <v>1253</v>
      </c>
      <c r="Q1162" s="284" t="s">
        <v>1253</v>
      </c>
      <c r="R1162" s="285" t="s">
        <v>4486</v>
      </c>
      <c r="S1162" s="280" t="s">
        <v>1253</v>
      </c>
      <c r="T1162" s="286" t="s">
        <v>609</v>
      </c>
      <c r="U1162" s="291" t="s">
        <v>5599</v>
      </c>
      <c r="V1162" s="135"/>
      <c r="W1162" s="276" t="s">
        <v>630</v>
      </c>
    </row>
    <row r="1163" spans="1:23" s="272" customFormat="1" ht="14.5" customHeight="1" x14ac:dyDescent="0.3">
      <c r="A1163" s="295" t="s">
        <v>1581</v>
      </c>
      <c r="B1163" s="276" t="s">
        <v>630</v>
      </c>
      <c r="C1163" s="277" t="s">
        <v>630</v>
      </c>
      <c r="D1163" s="288">
        <v>44781</v>
      </c>
      <c r="E1163" s="279" t="s">
        <v>630</v>
      </c>
      <c r="F1163" s="327">
        <v>44753</v>
      </c>
      <c r="G1163" s="328" t="s">
        <v>7747</v>
      </c>
      <c r="H1163" s="328" t="s">
        <v>6337</v>
      </c>
      <c r="I1163" s="281" t="s">
        <v>4644</v>
      </c>
      <c r="J1163" s="285" t="s">
        <v>645</v>
      </c>
      <c r="K1163" s="281" t="s">
        <v>9002</v>
      </c>
      <c r="L1163" s="328" t="s">
        <v>20</v>
      </c>
      <c r="M1163" s="328" t="s">
        <v>7748</v>
      </c>
      <c r="N1163" s="282" t="s">
        <v>1253</v>
      </c>
      <c r="O1163" s="283" t="s">
        <v>1253</v>
      </c>
      <c r="P1163" s="283" t="s">
        <v>1253</v>
      </c>
      <c r="Q1163" s="284" t="s">
        <v>1253</v>
      </c>
      <c r="R1163" s="285" t="s">
        <v>4490</v>
      </c>
      <c r="S1163" s="280" t="s">
        <v>1253</v>
      </c>
      <c r="T1163" s="286" t="s">
        <v>623</v>
      </c>
      <c r="U1163" s="291" t="s">
        <v>5599</v>
      </c>
      <c r="V1163" s="135"/>
      <c r="W1163" s="276" t="s">
        <v>630</v>
      </c>
    </row>
    <row r="1164" spans="1:23" s="272" customFormat="1" ht="14.5" customHeight="1" x14ac:dyDescent="0.3">
      <c r="A1164" s="295" t="s">
        <v>5</v>
      </c>
      <c r="B1164" s="83" t="s">
        <v>4555</v>
      </c>
      <c r="C1164" s="277"/>
      <c r="D1164" s="293"/>
      <c r="E1164" s="279"/>
      <c r="F1164" s="327">
        <v>44753</v>
      </c>
      <c r="G1164" s="328" t="s">
        <v>7749</v>
      </c>
      <c r="H1164" s="328" t="s">
        <v>6337</v>
      </c>
      <c r="I1164" s="281" t="s">
        <v>4644</v>
      </c>
      <c r="J1164" s="285" t="s">
        <v>18</v>
      </c>
      <c r="K1164" s="281" t="s">
        <v>9005</v>
      </c>
      <c r="L1164" s="328" t="s">
        <v>392</v>
      </c>
      <c r="M1164" s="328" t="s">
        <v>7750</v>
      </c>
      <c r="N1164" s="282"/>
      <c r="O1164" s="283"/>
      <c r="P1164" s="283"/>
      <c r="Q1164" s="284"/>
      <c r="R1164" s="285" t="s">
        <v>4686</v>
      </c>
      <c r="S1164" s="284"/>
      <c r="T1164" s="286" t="s">
        <v>605</v>
      </c>
      <c r="U1164" s="291" t="s">
        <v>5599</v>
      </c>
      <c r="V1164" s="135"/>
      <c r="W1164" s="276" t="s">
        <v>7751</v>
      </c>
    </row>
    <row r="1165" spans="1:23" s="272" customFormat="1" ht="14.5" customHeight="1" x14ac:dyDescent="0.3">
      <c r="A1165" s="295" t="s">
        <v>1581</v>
      </c>
      <c r="B1165" s="276" t="s">
        <v>630</v>
      </c>
      <c r="C1165" s="277" t="s">
        <v>630</v>
      </c>
      <c r="D1165" s="288">
        <v>44781</v>
      </c>
      <c r="E1165" s="279" t="s">
        <v>630</v>
      </c>
      <c r="F1165" s="327">
        <v>44753</v>
      </c>
      <c r="G1165" s="328" t="s">
        <v>7752</v>
      </c>
      <c r="H1165" s="328" t="s">
        <v>3567</v>
      </c>
      <c r="I1165" s="281" t="s">
        <v>685</v>
      </c>
      <c r="J1165" s="285" t="s">
        <v>18</v>
      </c>
      <c r="K1165" s="281" t="s">
        <v>9005</v>
      </c>
      <c r="L1165" s="328" t="s">
        <v>20</v>
      </c>
      <c r="M1165" s="328" t="s">
        <v>7753</v>
      </c>
      <c r="N1165" s="282" t="s">
        <v>1253</v>
      </c>
      <c r="O1165" s="283" t="s">
        <v>1253</v>
      </c>
      <c r="P1165" s="283" t="s">
        <v>1253</v>
      </c>
      <c r="Q1165" s="284" t="s">
        <v>1253</v>
      </c>
      <c r="R1165" s="285" t="s">
        <v>4686</v>
      </c>
      <c r="S1165" s="280" t="s">
        <v>1253</v>
      </c>
      <c r="T1165" s="286" t="s">
        <v>605</v>
      </c>
      <c r="U1165" s="291" t="s">
        <v>5599</v>
      </c>
      <c r="V1165" s="135"/>
      <c r="W1165" s="276" t="s">
        <v>630</v>
      </c>
    </row>
    <row r="1166" spans="1:23" s="272" customFormat="1" ht="14.5" customHeight="1" x14ac:dyDescent="0.3">
      <c r="A1166" s="295" t="s">
        <v>5</v>
      </c>
      <c r="B1166" s="83" t="s">
        <v>319</v>
      </c>
      <c r="C1166" s="277"/>
      <c r="D1166" s="293"/>
      <c r="E1166" s="279"/>
      <c r="F1166" s="327">
        <v>44753</v>
      </c>
      <c r="G1166" s="328" t="s">
        <v>7754</v>
      </c>
      <c r="H1166" s="328" t="s">
        <v>3708</v>
      </c>
      <c r="I1166" s="281" t="s">
        <v>2454</v>
      </c>
      <c r="J1166" s="285" t="s">
        <v>645</v>
      </c>
      <c r="K1166" s="281" t="s">
        <v>9002</v>
      </c>
      <c r="L1166" s="328" t="s">
        <v>27</v>
      </c>
      <c r="M1166" s="328" t="s">
        <v>7755</v>
      </c>
      <c r="N1166" s="282"/>
      <c r="O1166" s="283"/>
      <c r="P1166" s="283"/>
      <c r="Q1166" s="284"/>
      <c r="R1166" s="285" t="s">
        <v>4490</v>
      </c>
      <c r="S1166" s="284"/>
      <c r="T1166" s="286" t="s">
        <v>623</v>
      </c>
      <c r="U1166" s="291" t="s">
        <v>5599</v>
      </c>
      <c r="V1166" s="135"/>
      <c r="W1166" s="276" t="s">
        <v>7756</v>
      </c>
    </row>
    <row r="1167" spans="1:23" s="272" customFormat="1" ht="14.5" customHeight="1" x14ac:dyDescent="0.3">
      <c r="A1167" s="295" t="s">
        <v>5</v>
      </c>
      <c r="B1167" s="83" t="s">
        <v>319</v>
      </c>
      <c r="C1167" s="277"/>
      <c r="D1167" s="293"/>
      <c r="E1167" s="279"/>
      <c r="F1167" s="327">
        <v>44753</v>
      </c>
      <c r="G1167" s="328" t="s">
        <v>7757</v>
      </c>
      <c r="H1167" s="328" t="s">
        <v>686</v>
      </c>
      <c r="I1167" s="281" t="s">
        <v>8862</v>
      </c>
      <c r="J1167" s="285" t="s">
        <v>632</v>
      </c>
      <c r="K1167" s="281" t="s">
        <v>9006</v>
      </c>
      <c r="L1167" s="328" t="s">
        <v>40</v>
      </c>
      <c r="M1167" s="328" t="s">
        <v>7758</v>
      </c>
      <c r="N1167" s="282"/>
      <c r="O1167" s="283"/>
      <c r="P1167" s="283"/>
      <c r="Q1167" s="284"/>
      <c r="R1167" s="285" t="s">
        <v>4487</v>
      </c>
      <c r="S1167" s="284"/>
      <c r="T1167" s="286" t="s">
        <v>605</v>
      </c>
      <c r="U1167" s="291" t="s">
        <v>5599</v>
      </c>
      <c r="V1167" s="135"/>
      <c r="W1167" s="276" t="s">
        <v>7759</v>
      </c>
    </row>
    <row r="1168" spans="1:23" s="272" customFormat="1" ht="14.5" customHeight="1" x14ac:dyDescent="0.3">
      <c r="A1168" s="295" t="s">
        <v>3627</v>
      </c>
      <c r="B1168" s="92">
        <v>5174846</v>
      </c>
      <c r="C1168" s="277" t="s">
        <v>7760</v>
      </c>
      <c r="D1168" s="293">
        <v>44753</v>
      </c>
      <c r="E1168" s="279" t="s">
        <v>594</v>
      </c>
      <c r="F1168" s="327">
        <v>44753</v>
      </c>
      <c r="G1168" s="328" t="s">
        <v>7761</v>
      </c>
      <c r="H1168" s="328" t="s">
        <v>250</v>
      </c>
      <c r="I1168" s="281" t="s">
        <v>4644</v>
      </c>
      <c r="J1168" s="285" t="s">
        <v>45</v>
      </c>
      <c r="K1168" s="281" t="s">
        <v>9009</v>
      </c>
      <c r="L1168" s="328" t="s">
        <v>20</v>
      </c>
      <c r="M1168" s="328" t="s">
        <v>7762</v>
      </c>
      <c r="N1168" s="282">
        <v>44756</v>
      </c>
      <c r="O1168" s="283">
        <v>44754</v>
      </c>
      <c r="P1168" s="283">
        <v>44753</v>
      </c>
      <c r="Q1168" s="284">
        <v>44754</v>
      </c>
      <c r="R1168" s="285" t="s">
        <v>4495</v>
      </c>
      <c r="S1168" s="284"/>
      <c r="T1168" s="286" t="s">
        <v>605</v>
      </c>
      <c r="U1168" s="291" t="s">
        <v>5599</v>
      </c>
      <c r="V1168" s="135" t="s">
        <v>5599</v>
      </c>
      <c r="W1168" s="276" t="s">
        <v>7763</v>
      </c>
    </row>
    <row r="1169" spans="1:23" s="272" customFormat="1" ht="14.5" customHeight="1" x14ac:dyDescent="0.3">
      <c r="A1169" s="295" t="s">
        <v>5</v>
      </c>
      <c r="B1169" s="83" t="s">
        <v>319</v>
      </c>
      <c r="C1169" s="277" t="s">
        <v>8696</v>
      </c>
      <c r="D1169" s="293">
        <v>44795</v>
      </c>
      <c r="E1169" s="279"/>
      <c r="F1169" s="327">
        <v>44753</v>
      </c>
      <c r="G1169" s="328" t="s">
        <v>7764</v>
      </c>
      <c r="H1169" s="328" t="s">
        <v>250</v>
      </c>
      <c r="I1169" s="281" t="s">
        <v>4644</v>
      </c>
      <c r="J1169" s="285" t="s">
        <v>645</v>
      </c>
      <c r="K1169" s="281" t="s">
        <v>9002</v>
      </c>
      <c r="L1169" s="330" t="s">
        <v>59</v>
      </c>
      <c r="M1169" s="328" t="s">
        <v>7765</v>
      </c>
      <c r="N1169" s="282"/>
      <c r="O1169" s="283"/>
      <c r="P1169" s="283"/>
      <c r="Q1169" s="284"/>
      <c r="R1169" s="285" t="s">
        <v>4490</v>
      </c>
      <c r="S1169" s="284"/>
      <c r="T1169" s="286" t="s">
        <v>1461</v>
      </c>
      <c r="U1169" s="291" t="s">
        <v>5599</v>
      </c>
      <c r="V1169" s="135"/>
      <c r="W1169" s="276" t="s">
        <v>7766</v>
      </c>
    </row>
    <row r="1170" spans="1:23" s="272" customFormat="1" ht="14.5" customHeight="1" x14ac:dyDescent="0.3">
      <c r="A1170" s="295" t="s">
        <v>3627</v>
      </c>
      <c r="B1170" s="83">
        <v>5174836</v>
      </c>
      <c r="C1170" s="277" t="s">
        <v>7694</v>
      </c>
      <c r="D1170" s="293">
        <v>44769</v>
      </c>
      <c r="E1170" s="279" t="s">
        <v>8466</v>
      </c>
      <c r="F1170" s="327">
        <v>44753</v>
      </c>
      <c r="G1170" s="328" t="s">
        <v>7767</v>
      </c>
      <c r="H1170" s="328" t="s">
        <v>37</v>
      </c>
      <c r="I1170" s="281" t="s">
        <v>685</v>
      </c>
      <c r="J1170" s="285" t="s">
        <v>645</v>
      </c>
      <c r="K1170" s="281" t="s">
        <v>9002</v>
      </c>
      <c r="L1170" s="328" t="s">
        <v>20</v>
      </c>
      <c r="M1170" s="328" t="s">
        <v>7768</v>
      </c>
      <c r="N1170" s="282">
        <v>0</v>
      </c>
      <c r="O1170" s="283">
        <v>44773</v>
      </c>
      <c r="P1170" s="283">
        <v>44769</v>
      </c>
      <c r="Q1170" s="284">
        <v>44775</v>
      </c>
      <c r="R1170" s="285" t="s">
        <v>4490</v>
      </c>
      <c r="S1170" s="284"/>
      <c r="T1170" s="286" t="s">
        <v>2564</v>
      </c>
      <c r="U1170" s="291" t="s">
        <v>5599</v>
      </c>
      <c r="V1170" s="135"/>
      <c r="W1170" s="276" t="s">
        <v>7769</v>
      </c>
    </row>
    <row r="1171" spans="1:23" s="272" customFormat="1" ht="14.5" customHeight="1" x14ac:dyDescent="0.3">
      <c r="A1171" s="295" t="s">
        <v>5</v>
      </c>
      <c r="B1171" s="83" t="s">
        <v>319</v>
      </c>
      <c r="C1171" s="277"/>
      <c r="D1171" s="293"/>
      <c r="E1171" s="279"/>
      <c r="F1171" s="327">
        <v>44753</v>
      </c>
      <c r="G1171" s="328" t="s">
        <v>7770</v>
      </c>
      <c r="H1171" s="328" t="s">
        <v>92</v>
      </c>
      <c r="I1171" s="281" t="s">
        <v>2454</v>
      </c>
      <c r="J1171" s="285" t="s">
        <v>626</v>
      </c>
      <c r="K1171" s="281" t="s">
        <v>9003</v>
      </c>
      <c r="L1171" s="328" t="s">
        <v>52</v>
      </c>
      <c r="M1171" s="328" t="s">
        <v>7771</v>
      </c>
      <c r="N1171" s="282"/>
      <c r="O1171" s="283"/>
      <c r="P1171" s="283"/>
      <c r="Q1171" s="284"/>
      <c r="R1171" s="285" t="s">
        <v>6464</v>
      </c>
      <c r="S1171" s="284"/>
      <c r="T1171" s="286" t="s">
        <v>609</v>
      </c>
      <c r="U1171" s="291" t="s">
        <v>5599</v>
      </c>
      <c r="V1171" s="135"/>
      <c r="W1171" s="276" t="s">
        <v>7772</v>
      </c>
    </row>
    <row r="1172" spans="1:23" s="272" customFormat="1" ht="14.5" customHeight="1" x14ac:dyDescent="0.3">
      <c r="A1172" s="295" t="s">
        <v>5</v>
      </c>
      <c r="B1172" s="83" t="s">
        <v>319</v>
      </c>
      <c r="C1172" s="277"/>
      <c r="D1172" s="293"/>
      <c r="E1172" s="279"/>
      <c r="F1172" s="327">
        <v>44753</v>
      </c>
      <c r="G1172" s="328" t="s">
        <v>7773</v>
      </c>
      <c r="H1172" s="328" t="s">
        <v>3567</v>
      </c>
      <c r="I1172" s="281" t="s">
        <v>685</v>
      </c>
      <c r="J1172" s="285" t="s">
        <v>626</v>
      </c>
      <c r="K1172" s="281" t="s">
        <v>9003</v>
      </c>
      <c r="L1172" s="328" t="s">
        <v>20</v>
      </c>
      <c r="M1172" s="328" t="s">
        <v>7774</v>
      </c>
      <c r="N1172" s="282"/>
      <c r="O1172" s="283"/>
      <c r="P1172" s="283"/>
      <c r="Q1172" s="284"/>
      <c r="R1172" s="285" t="s">
        <v>6464</v>
      </c>
      <c r="S1172" s="284"/>
      <c r="T1172" s="286" t="s">
        <v>605</v>
      </c>
      <c r="U1172" s="291" t="s">
        <v>5599</v>
      </c>
      <c r="V1172" s="135"/>
      <c r="W1172" s="276" t="s">
        <v>8100</v>
      </c>
    </row>
    <row r="1173" spans="1:23" s="272" customFormat="1" ht="14.5" customHeight="1" x14ac:dyDescent="0.3">
      <c r="A1173" s="295" t="s">
        <v>5</v>
      </c>
      <c r="B1173" s="83" t="s">
        <v>319</v>
      </c>
      <c r="C1173" s="277"/>
      <c r="D1173" s="293"/>
      <c r="E1173" s="279"/>
      <c r="F1173" s="327">
        <v>44755</v>
      </c>
      <c r="G1173" s="328" t="s">
        <v>7781</v>
      </c>
      <c r="H1173" s="328" t="s">
        <v>37</v>
      </c>
      <c r="I1173" s="281" t="s">
        <v>685</v>
      </c>
      <c r="J1173" s="285" t="s">
        <v>634</v>
      </c>
      <c r="K1173" s="281" t="s">
        <v>9008</v>
      </c>
      <c r="L1173" s="330" t="s">
        <v>20</v>
      </c>
      <c r="M1173" s="328" t="s">
        <v>7782</v>
      </c>
      <c r="N1173" s="282"/>
      <c r="O1173" s="283"/>
      <c r="P1173" s="283"/>
      <c r="Q1173" s="284"/>
      <c r="R1173" s="285" t="s">
        <v>6584</v>
      </c>
      <c r="S1173" s="284"/>
      <c r="T1173" s="286" t="s">
        <v>605</v>
      </c>
      <c r="U1173" s="291" t="s">
        <v>5599</v>
      </c>
      <c r="V1173" s="135"/>
      <c r="W1173" s="276" t="s">
        <v>7803</v>
      </c>
    </row>
    <row r="1174" spans="1:23" s="272" customFormat="1" ht="14.5" customHeight="1" x14ac:dyDescent="0.3">
      <c r="A1174" s="295" t="s">
        <v>3627</v>
      </c>
      <c r="B1174" s="86">
        <v>5139380</v>
      </c>
      <c r="C1174" s="277" t="s">
        <v>7370</v>
      </c>
      <c r="D1174" s="293">
        <v>44755</v>
      </c>
      <c r="E1174" s="279" t="s">
        <v>594</v>
      </c>
      <c r="F1174" s="327">
        <v>44755</v>
      </c>
      <c r="G1174" s="328" t="s">
        <v>7783</v>
      </c>
      <c r="H1174" s="328" t="s">
        <v>250</v>
      </c>
      <c r="I1174" s="281" t="s">
        <v>4644</v>
      </c>
      <c r="J1174" s="285" t="s">
        <v>45</v>
      </c>
      <c r="K1174" s="281" t="s">
        <v>9009</v>
      </c>
      <c r="L1174" s="328" t="s">
        <v>20</v>
      </c>
      <c r="M1174" s="328" t="s">
        <v>7784</v>
      </c>
      <c r="N1174" s="282">
        <v>44758</v>
      </c>
      <c r="O1174" s="283">
        <v>44756</v>
      </c>
      <c r="P1174" s="283">
        <v>44755</v>
      </c>
      <c r="Q1174" s="284">
        <v>44756</v>
      </c>
      <c r="R1174" s="285" t="s">
        <v>4495</v>
      </c>
      <c r="S1174" s="284"/>
      <c r="T1174" s="286" t="s">
        <v>623</v>
      </c>
      <c r="U1174" s="291" t="s">
        <v>5599</v>
      </c>
      <c r="V1174" s="135" t="s">
        <v>5599</v>
      </c>
      <c r="W1174" s="276" t="s">
        <v>7804</v>
      </c>
    </row>
    <row r="1175" spans="1:23" s="272" customFormat="1" ht="14.5" customHeight="1" x14ac:dyDescent="0.3">
      <c r="A1175" s="295" t="s">
        <v>3627</v>
      </c>
      <c r="B1175" s="86">
        <v>5197928</v>
      </c>
      <c r="C1175" s="277" t="s">
        <v>8051</v>
      </c>
      <c r="D1175" s="293">
        <v>44755</v>
      </c>
      <c r="E1175" s="279" t="s">
        <v>594</v>
      </c>
      <c r="F1175" s="327">
        <v>44755</v>
      </c>
      <c r="G1175" s="328" t="s">
        <v>7785</v>
      </c>
      <c r="H1175" s="328" t="s">
        <v>6186</v>
      </c>
      <c r="I1175" s="281" t="s">
        <v>8538</v>
      </c>
      <c r="J1175" s="285" t="s">
        <v>626</v>
      </c>
      <c r="K1175" s="281" t="s">
        <v>9003</v>
      </c>
      <c r="L1175" s="328" t="s">
        <v>52</v>
      </c>
      <c r="M1175" s="328" t="s">
        <v>7786</v>
      </c>
      <c r="N1175" s="282">
        <v>44774</v>
      </c>
      <c r="O1175" s="283">
        <v>44767</v>
      </c>
      <c r="P1175" s="283">
        <v>44764</v>
      </c>
      <c r="Q1175" s="284">
        <v>44768</v>
      </c>
      <c r="R1175" s="285" t="s">
        <v>6464</v>
      </c>
      <c r="S1175" s="284"/>
      <c r="T1175" s="286" t="s">
        <v>605</v>
      </c>
      <c r="U1175" s="291" t="s">
        <v>5599</v>
      </c>
      <c r="V1175" s="291" t="s">
        <v>3366</v>
      </c>
      <c r="W1175" s="276" t="s">
        <v>7805</v>
      </c>
    </row>
    <row r="1176" spans="1:23" s="272" customFormat="1" ht="14.5" customHeight="1" x14ac:dyDescent="0.3">
      <c r="A1176" s="295" t="s">
        <v>5</v>
      </c>
      <c r="B1176" s="83" t="s">
        <v>319</v>
      </c>
      <c r="C1176" s="277"/>
      <c r="D1176" s="293"/>
      <c r="E1176" s="279"/>
      <c r="F1176" s="327">
        <v>44755</v>
      </c>
      <c r="G1176" s="328" t="s">
        <v>7787</v>
      </c>
      <c r="H1176" s="328" t="s">
        <v>4126</v>
      </c>
      <c r="I1176" s="281" t="s">
        <v>8538</v>
      </c>
      <c r="J1176" s="285" t="s">
        <v>45</v>
      </c>
      <c r="K1176" s="281" t="s">
        <v>9009</v>
      </c>
      <c r="L1176" s="328" t="s">
        <v>20</v>
      </c>
      <c r="M1176" s="328" t="s">
        <v>7788</v>
      </c>
      <c r="N1176" s="282"/>
      <c r="O1176" s="283"/>
      <c r="P1176" s="283"/>
      <c r="Q1176" s="284"/>
      <c r="R1176" s="285" t="s">
        <v>4495</v>
      </c>
      <c r="S1176" s="284"/>
      <c r="T1176" s="286" t="s">
        <v>623</v>
      </c>
      <c r="U1176" s="291" t="s">
        <v>5599</v>
      </c>
      <c r="V1176" s="135"/>
      <c r="W1176" s="276" t="s">
        <v>7806</v>
      </c>
    </row>
    <row r="1177" spans="1:23" s="272" customFormat="1" ht="14.5" customHeight="1" x14ac:dyDescent="0.3">
      <c r="A1177" s="295" t="s">
        <v>1581</v>
      </c>
      <c r="B1177" s="276" t="s">
        <v>630</v>
      </c>
      <c r="C1177" s="277" t="s">
        <v>630</v>
      </c>
      <c r="D1177" s="293">
        <v>44772</v>
      </c>
      <c r="E1177" s="279" t="s">
        <v>630</v>
      </c>
      <c r="F1177" s="327">
        <v>44755</v>
      </c>
      <c r="G1177" s="328" t="s">
        <v>7789</v>
      </c>
      <c r="H1177" s="328" t="s">
        <v>175</v>
      </c>
      <c r="I1177" s="281" t="s">
        <v>8863</v>
      </c>
      <c r="J1177" s="285" t="s">
        <v>18</v>
      </c>
      <c r="K1177" s="281" t="s">
        <v>9005</v>
      </c>
      <c r="L1177" s="328" t="s">
        <v>11</v>
      </c>
      <c r="M1177" s="328" t="s">
        <v>7790</v>
      </c>
      <c r="N1177" s="282" t="s">
        <v>1253</v>
      </c>
      <c r="O1177" s="283" t="s">
        <v>1253</v>
      </c>
      <c r="P1177" s="283" t="s">
        <v>1253</v>
      </c>
      <c r="Q1177" s="284" t="s">
        <v>1253</v>
      </c>
      <c r="R1177" s="285" t="s">
        <v>4686</v>
      </c>
      <c r="S1177" s="280" t="s">
        <v>1253</v>
      </c>
      <c r="T1177" s="286" t="s">
        <v>605</v>
      </c>
      <c r="U1177" s="291" t="s">
        <v>5599</v>
      </c>
      <c r="V1177" s="135"/>
      <c r="W1177" s="276" t="s">
        <v>630</v>
      </c>
    </row>
    <row r="1178" spans="1:23" s="272" customFormat="1" ht="14.5" customHeight="1" x14ac:dyDescent="0.3">
      <c r="A1178" s="295" t="s">
        <v>3627</v>
      </c>
      <c r="B1178" s="83">
        <v>5205956</v>
      </c>
      <c r="C1178" s="277" t="s">
        <v>7841</v>
      </c>
      <c r="D1178" s="293">
        <v>44756</v>
      </c>
      <c r="E1178" s="279" t="s">
        <v>594</v>
      </c>
      <c r="F1178" s="327">
        <v>44755</v>
      </c>
      <c r="G1178" s="328" t="s">
        <v>7791</v>
      </c>
      <c r="H1178" s="328" t="s">
        <v>6186</v>
      </c>
      <c r="I1178" s="281" t="s">
        <v>8538</v>
      </c>
      <c r="J1178" s="285" t="s">
        <v>45</v>
      </c>
      <c r="K1178" s="281" t="s">
        <v>9009</v>
      </c>
      <c r="L1178" s="328" t="s">
        <v>20</v>
      </c>
      <c r="M1178" s="328" t="s">
        <v>7792</v>
      </c>
      <c r="N1178" s="282">
        <v>44766</v>
      </c>
      <c r="O1178" s="283">
        <v>44764</v>
      </c>
      <c r="P1178" s="283">
        <v>44760</v>
      </c>
      <c r="Q1178" s="284">
        <v>44764</v>
      </c>
      <c r="R1178" s="285" t="s">
        <v>4482</v>
      </c>
      <c r="S1178" s="284"/>
      <c r="T1178" s="286" t="s">
        <v>1648</v>
      </c>
      <c r="U1178" s="291" t="s">
        <v>5599</v>
      </c>
      <c r="V1178" s="135" t="s">
        <v>5599</v>
      </c>
      <c r="W1178" s="276" t="s">
        <v>7807</v>
      </c>
    </row>
    <row r="1179" spans="1:23" s="272" customFormat="1" ht="14.5" customHeight="1" x14ac:dyDescent="0.3">
      <c r="A1179" s="295" t="s">
        <v>3627</v>
      </c>
      <c r="B1179" s="86">
        <v>5198515</v>
      </c>
      <c r="C1179" s="277" t="s">
        <v>7834</v>
      </c>
      <c r="D1179" s="293">
        <v>44756</v>
      </c>
      <c r="E1179" s="279" t="s">
        <v>594</v>
      </c>
      <c r="F1179" s="327">
        <v>44755</v>
      </c>
      <c r="G1179" s="330" t="s">
        <v>8352</v>
      </c>
      <c r="H1179" s="328" t="s">
        <v>4126</v>
      </c>
      <c r="I1179" s="281" t="s">
        <v>8538</v>
      </c>
      <c r="J1179" s="285" t="s">
        <v>45</v>
      </c>
      <c r="K1179" s="281" t="s">
        <v>9009</v>
      </c>
      <c r="L1179" s="328" t="s">
        <v>11</v>
      </c>
      <c r="M1179" s="328" t="s">
        <v>7793</v>
      </c>
      <c r="N1179" s="282">
        <v>44783</v>
      </c>
      <c r="O1179" s="283">
        <v>44776</v>
      </c>
      <c r="P1179" s="283">
        <v>44772</v>
      </c>
      <c r="Q1179" s="284">
        <v>44772</v>
      </c>
      <c r="R1179" s="285" t="s">
        <v>4482</v>
      </c>
      <c r="S1179" s="284"/>
      <c r="T1179" s="286" t="s">
        <v>623</v>
      </c>
      <c r="U1179" s="291" t="s">
        <v>5599</v>
      </c>
      <c r="V1179" s="291" t="s">
        <v>3366</v>
      </c>
      <c r="W1179" s="276" t="s">
        <v>7808</v>
      </c>
    </row>
    <row r="1180" spans="1:23" s="272" customFormat="1" ht="14.5" customHeight="1" x14ac:dyDescent="0.3">
      <c r="A1180" s="295" t="s">
        <v>3627</v>
      </c>
      <c r="B1180" s="86">
        <v>5174848</v>
      </c>
      <c r="C1180" s="277" t="s">
        <v>7794</v>
      </c>
      <c r="D1180" s="293">
        <v>44756</v>
      </c>
      <c r="E1180" s="279" t="s">
        <v>594</v>
      </c>
      <c r="F1180" s="327">
        <v>44755</v>
      </c>
      <c r="G1180" s="328" t="s">
        <v>7795</v>
      </c>
      <c r="H1180" s="328" t="s">
        <v>7597</v>
      </c>
      <c r="I1180" s="281" t="s">
        <v>17</v>
      </c>
      <c r="J1180" s="285" t="s">
        <v>45</v>
      </c>
      <c r="K1180" s="281" t="s">
        <v>9009</v>
      </c>
      <c r="L1180" s="328" t="s">
        <v>20</v>
      </c>
      <c r="M1180" s="328" t="s">
        <v>7796</v>
      </c>
      <c r="N1180" s="282">
        <v>44758</v>
      </c>
      <c r="O1180" s="283">
        <v>44757</v>
      </c>
      <c r="P1180" s="283">
        <v>44757</v>
      </c>
      <c r="Q1180" s="284">
        <v>44757</v>
      </c>
      <c r="R1180" s="285" t="s">
        <v>4495</v>
      </c>
      <c r="S1180" s="284"/>
      <c r="T1180" s="286" t="s">
        <v>605</v>
      </c>
      <c r="U1180" s="291" t="s">
        <v>5599</v>
      </c>
      <c r="V1180" s="135" t="s">
        <v>5599</v>
      </c>
      <c r="W1180" s="276" t="s">
        <v>7809</v>
      </c>
    </row>
    <row r="1181" spans="1:23" s="272" customFormat="1" ht="14.5" customHeight="1" x14ac:dyDescent="0.3">
      <c r="A1181" s="295" t="s">
        <v>3627</v>
      </c>
      <c r="B1181" s="86">
        <v>5135595</v>
      </c>
      <c r="C1181" s="277" t="s">
        <v>7797</v>
      </c>
      <c r="D1181" s="293">
        <v>44756</v>
      </c>
      <c r="E1181" s="279" t="s">
        <v>594</v>
      </c>
      <c r="F1181" s="327">
        <v>44756</v>
      </c>
      <c r="G1181" s="328" t="s">
        <v>7798</v>
      </c>
      <c r="H1181" s="328" t="s">
        <v>7474</v>
      </c>
      <c r="I1181" s="281" t="s">
        <v>4644</v>
      </c>
      <c r="J1181" s="285" t="s">
        <v>626</v>
      </c>
      <c r="K1181" s="281" t="s">
        <v>9003</v>
      </c>
      <c r="L1181" s="328" t="s">
        <v>20</v>
      </c>
      <c r="M1181" s="328" t="s">
        <v>7799</v>
      </c>
      <c r="N1181" s="282">
        <v>44779</v>
      </c>
      <c r="O1181" s="283">
        <v>44778</v>
      </c>
      <c r="P1181" s="283">
        <v>44756</v>
      </c>
      <c r="Q1181" s="284">
        <v>44772</v>
      </c>
      <c r="R1181" s="285" t="s">
        <v>4687</v>
      </c>
      <c r="S1181" s="284"/>
      <c r="T1181" s="286" t="s">
        <v>623</v>
      </c>
      <c r="U1181" s="291" t="s">
        <v>5599</v>
      </c>
      <c r="V1181" s="291" t="s">
        <v>3366</v>
      </c>
      <c r="W1181" s="276" t="s">
        <v>7810</v>
      </c>
    </row>
    <row r="1182" spans="1:23" s="272" customFormat="1" ht="14.5" customHeight="1" x14ac:dyDescent="0.3">
      <c r="A1182" s="295" t="s">
        <v>1581</v>
      </c>
      <c r="B1182" s="276" t="s">
        <v>630</v>
      </c>
      <c r="C1182" s="277" t="s">
        <v>630</v>
      </c>
      <c r="D1182" s="293">
        <v>44795</v>
      </c>
      <c r="E1182" s="279" t="s">
        <v>630</v>
      </c>
      <c r="F1182" s="327">
        <v>44756</v>
      </c>
      <c r="G1182" s="328" t="s">
        <v>7811</v>
      </c>
      <c r="H1182" s="328" t="s">
        <v>37</v>
      </c>
      <c r="I1182" s="281" t="s">
        <v>685</v>
      </c>
      <c r="J1182" s="285" t="s">
        <v>634</v>
      </c>
      <c r="K1182" s="281" t="s">
        <v>9008</v>
      </c>
      <c r="L1182" s="328" t="s">
        <v>20</v>
      </c>
      <c r="M1182" s="328" t="s">
        <v>7812</v>
      </c>
      <c r="N1182" s="282" t="s">
        <v>1253</v>
      </c>
      <c r="O1182" s="283" t="s">
        <v>1253</v>
      </c>
      <c r="P1182" s="283" t="s">
        <v>1253</v>
      </c>
      <c r="Q1182" s="284" t="s">
        <v>1253</v>
      </c>
      <c r="R1182" s="285"/>
      <c r="S1182" s="284" t="s">
        <v>1253</v>
      </c>
      <c r="T1182" s="286" t="s">
        <v>605</v>
      </c>
      <c r="U1182" s="291" t="s">
        <v>5599</v>
      </c>
      <c r="V1182" s="135"/>
      <c r="W1182" s="276" t="s">
        <v>7963</v>
      </c>
    </row>
    <row r="1183" spans="1:23" s="272" customFormat="1" ht="14.5" customHeight="1" x14ac:dyDescent="0.3">
      <c r="A1183" s="295" t="s">
        <v>1581</v>
      </c>
      <c r="B1183" s="276" t="s">
        <v>630</v>
      </c>
      <c r="C1183" s="277" t="s">
        <v>630</v>
      </c>
      <c r="D1183" s="293">
        <v>44786</v>
      </c>
      <c r="E1183" s="279" t="s">
        <v>630</v>
      </c>
      <c r="F1183" s="327">
        <v>44756</v>
      </c>
      <c r="G1183" s="328" t="s">
        <v>7813</v>
      </c>
      <c r="H1183" s="328" t="s">
        <v>92</v>
      </c>
      <c r="I1183" s="281" t="s">
        <v>2454</v>
      </c>
      <c r="J1183" s="285" t="s">
        <v>634</v>
      </c>
      <c r="K1183" s="281" t="s">
        <v>9008</v>
      </c>
      <c r="L1183" s="328" t="s">
        <v>20</v>
      </c>
      <c r="M1183" s="328" t="s">
        <v>7814</v>
      </c>
      <c r="N1183" s="282" t="s">
        <v>1253</v>
      </c>
      <c r="O1183" s="283" t="s">
        <v>1253</v>
      </c>
      <c r="P1183" s="283" t="s">
        <v>1253</v>
      </c>
      <c r="Q1183" s="284" t="s">
        <v>1253</v>
      </c>
      <c r="R1183" s="285" t="s">
        <v>6584</v>
      </c>
      <c r="S1183" s="280" t="s">
        <v>1253</v>
      </c>
      <c r="T1183" s="286" t="s">
        <v>623</v>
      </c>
      <c r="U1183" s="291" t="s">
        <v>5599</v>
      </c>
      <c r="V1183" s="135"/>
      <c r="W1183" s="276" t="s">
        <v>7925</v>
      </c>
    </row>
    <row r="1184" spans="1:23" s="272" customFormat="1" ht="14.5" customHeight="1" x14ac:dyDescent="0.3">
      <c r="A1184" s="295" t="s">
        <v>5</v>
      </c>
      <c r="B1184" s="83" t="s">
        <v>319</v>
      </c>
      <c r="C1184" s="277"/>
      <c r="D1184" s="293"/>
      <c r="E1184" s="279"/>
      <c r="F1184" s="327">
        <v>44756</v>
      </c>
      <c r="G1184" s="328" t="s">
        <v>7815</v>
      </c>
      <c r="H1184" s="328" t="s">
        <v>32</v>
      </c>
      <c r="I1184" s="281" t="s">
        <v>685</v>
      </c>
      <c r="J1184" s="285" t="s">
        <v>634</v>
      </c>
      <c r="K1184" s="281" t="s">
        <v>9008</v>
      </c>
      <c r="L1184" s="328" t="s">
        <v>11</v>
      </c>
      <c r="M1184" s="328" t="s">
        <v>7816</v>
      </c>
      <c r="N1184" s="282"/>
      <c r="O1184" s="283"/>
      <c r="P1184" s="283"/>
      <c r="Q1184" s="284"/>
      <c r="R1184" s="285"/>
      <c r="S1184" s="284"/>
      <c r="T1184" s="286" t="s">
        <v>623</v>
      </c>
      <c r="U1184" s="291" t="s">
        <v>5599</v>
      </c>
      <c r="V1184" s="135"/>
      <c r="W1184" s="276" t="s">
        <v>7926</v>
      </c>
    </row>
    <row r="1185" spans="1:23" s="272" customFormat="1" ht="14.5" customHeight="1" x14ac:dyDescent="0.3">
      <c r="A1185" s="295" t="s">
        <v>3627</v>
      </c>
      <c r="B1185" s="83">
        <v>5204102</v>
      </c>
      <c r="C1185" s="277" t="s">
        <v>7842</v>
      </c>
      <c r="D1185" s="293">
        <v>44760</v>
      </c>
      <c r="E1185" s="279" t="s">
        <v>594</v>
      </c>
      <c r="F1185" s="327">
        <v>44757</v>
      </c>
      <c r="G1185" s="328" t="s">
        <v>7818</v>
      </c>
      <c r="H1185" s="328" t="s">
        <v>175</v>
      </c>
      <c r="I1185" s="281" t="s">
        <v>8863</v>
      </c>
      <c r="J1185" s="285" t="s">
        <v>645</v>
      </c>
      <c r="K1185" s="281" t="s">
        <v>9002</v>
      </c>
      <c r="L1185" s="328" t="s">
        <v>20</v>
      </c>
      <c r="M1185" s="328" t="s">
        <v>7819</v>
      </c>
      <c r="N1185" s="282">
        <v>44763</v>
      </c>
      <c r="O1185" s="283">
        <v>44762</v>
      </c>
      <c r="P1185" s="283">
        <v>44760</v>
      </c>
      <c r="Q1185" s="284">
        <v>44762</v>
      </c>
      <c r="R1185" s="285" t="s">
        <v>4490</v>
      </c>
      <c r="S1185" s="284"/>
      <c r="T1185" s="286" t="s">
        <v>605</v>
      </c>
      <c r="U1185" s="291" t="s">
        <v>5599</v>
      </c>
      <c r="V1185" s="135" t="s">
        <v>5599</v>
      </c>
      <c r="W1185" s="276" t="s">
        <v>7927</v>
      </c>
    </row>
    <row r="1186" spans="1:23" s="272" customFormat="1" ht="14.5" customHeight="1" x14ac:dyDescent="0.3">
      <c r="A1186" s="295" t="s">
        <v>3627</v>
      </c>
      <c r="B1186" s="8">
        <v>5243155</v>
      </c>
      <c r="C1186" s="277" t="s">
        <v>8470</v>
      </c>
      <c r="D1186" s="293">
        <v>44779</v>
      </c>
      <c r="E1186" s="279" t="s">
        <v>594</v>
      </c>
      <c r="F1186" s="327">
        <v>44757</v>
      </c>
      <c r="G1186" s="328" t="s">
        <v>7820</v>
      </c>
      <c r="H1186" s="328" t="s">
        <v>25</v>
      </c>
      <c r="I1186" s="281" t="s">
        <v>17</v>
      </c>
      <c r="J1186" s="285" t="s">
        <v>38</v>
      </c>
      <c r="K1186" s="281" t="s">
        <v>9001</v>
      </c>
      <c r="L1186" s="328" t="s">
        <v>20</v>
      </c>
      <c r="M1186" s="328" t="s">
        <v>7821</v>
      </c>
      <c r="N1186" s="282">
        <v>44798</v>
      </c>
      <c r="O1186" s="283">
        <v>44792</v>
      </c>
      <c r="P1186" s="283">
        <v>44785</v>
      </c>
      <c r="Q1186" s="284">
        <v>44792</v>
      </c>
      <c r="R1186" s="285" t="s">
        <v>4486</v>
      </c>
      <c r="S1186" s="284"/>
      <c r="T1186" s="286" t="s">
        <v>623</v>
      </c>
      <c r="U1186" s="291" t="s">
        <v>5599</v>
      </c>
      <c r="V1186" s="291" t="s">
        <v>3366</v>
      </c>
      <c r="W1186" s="276" t="s">
        <v>7928</v>
      </c>
    </row>
    <row r="1187" spans="1:23" s="272" customFormat="1" ht="14.5" customHeight="1" x14ac:dyDescent="0.3">
      <c r="A1187" s="295" t="s">
        <v>3627</v>
      </c>
      <c r="B1187" s="92">
        <v>5182755</v>
      </c>
      <c r="C1187" s="277" t="s">
        <v>8052</v>
      </c>
      <c r="D1187" s="293">
        <v>44763</v>
      </c>
      <c r="E1187" s="279" t="s">
        <v>594</v>
      </c>
      <c r="F1187" s="327">
        <v>44757</v>
      </c>
      <c r="G1187" s="328" t="s">
        <v>7822</v>
      </c>
      <c r="H1187" s="328" t="s">
        <v>4712</v>
      </c>
      <c r="I1187" s="281" t="s">
        <v>17</v>
      </c>
      <c r="J1187" s="285" t="s">
        <v>45</v>
      </c>
      <c r="K1187" s="281" t="s">
        <v>9009</v>
      </c>
      <c r="L1187" s="328" t="s">
        <v>20</v>
      </c>
      <c r="M1187" s="328" t="s">
        <v>7823</v>
      </c>
      <c r="N1187" s="282">
        <v>44777</v>
      </c>
      <c r="O1187" s="283">
        <v>44765</v>
      </c>
      <c r="P1187" s="283">
        <v>44763</v>
      </c>
      <c r="Q1187" s="284">
        <v>44771</v>
      </c>
      <c r="R1187" s="285" t="s">
        <v>4495</v>
      </c>
      <c r="S1187" s="284"/>
      <c r="T1187" s="286" t="s">
        <v>2564</v>
      </c>
      <c r="U1187" s="291" t="s">
        <v>5599</v>
      </c>
      <c r="V1187" s="291" t="s">
        <v>3366</v>
      </c>
      <c r="W1187" s="276" t="s">
        <v>7929</v>
      </c>
    </row>
    <row r="1188" spans="1:23" s="272" customFormat="1" ht="14.5" customHeight="1" x14ac:dyDescent="0.3">
      <c r="A1188" s="295" t="s">
        <v>3627</v>
      </c>
      <c r="B1188" s="86">
        <v>5214822</v>
      </c>
      <c r="C1188" s="277" t="s">
        <v>8338</v>
      </c>
      <c r="D1188" s="293">
        <v>44772</v>
      </c>
      <c r="E1188" s="279" t="s">
        <v>594</v>
      </c>
      <c r="F1188" s="327">
        <v>44757</v>
      </c>
      <c r="G1188" s="328" t="s">
        <v>7824</v>
      </c>
      <c r="H1188" s="328" t="s">
        <v>50</v>
      </c>
      <c r="I1188" s="281" t="s">
        <v>17</v>
      </c>
      <c r="J1188" s="285" t="s">
        <v>45</v>
      </c>
      <c r="K1188" s="281" t="s">
        <v>9009</v>
      </c>
      <c r="L1188" s="328" t="s">
        <v>20</v>
      </c>
      <c r="M1188" s="328" t="s">
        <v>7825</v>
      </c>
      <c r="N1188" s="282">
        <v>44781</v>
      </c>
      <c r="O1188" s="283">
        <v>44778</v>
      </c>
      <c r="P1188" s="283">
        <v>44772</v>
      </c>
      <c r="Q1188" s="284">
        <v>44775</v>
      </c>
      <c r="R1188" s="285" t="s">
        <v>4495</v>
      </c>
      <c r="S1188" s="284"/>
      <c r="T1188" s="286" t="s">
        <v>609</v>
      </c>
      <c r="U1188" s="291" t="s">
        <v>5599</v>
      </c>
      <c r="V1188" s="291" t="s">
        <v>3366</v>
      </c>
      <c r="W1188" s="276" t="s">
        <v>7930</v>
      </c>
    </row>
    <row r="1189" spans="1:23" s="272" customFormat="1" ht="14.5" customHeight="1" x14ac:dyDescent="0.3">
      <c r="A1189" s="295" t="s">
        <v>1581</v>
      </c>
      <c r="B1189" s="276" t="s">
        <v>630</v>
      </c>
      <c r="C1189" s="277" t="s">
        <v>630</v>
      </c>
      <c r="D1189" s="293">
        <v>44774</v>
      </c>
      <c r="E1189" s="279" t="s">
        <v>630</v>
      </c>
      <c r="F1189" s="327">
        <v>44757</v>
      </c>
      <c r="G1189" s="328" t="s">
        <v>7826</v>
      </c>
      <c r="H1189" s="328" t="s">
        <v>102</v>
      </c>
      <c r="I1189" s="281" t="s">
        <v>685</v>
      </c>
      <c r="J1189" s="285" t="s">
        <v>18</v>
      </c>
      <c r="K1189" s="281" t="s">
        <v>9005</v>
      </c>
      <c r="L1189" s="328" t="s">
        <v>11</v>
      </c>
      <c r="M1189" s="328" t="s">
        <v>7827</v>
      </c>
      <c r="N1189" s="282" t="s">
        <v>1253</v>
      </c>
      <c r="O1189" s="283" t="s">
        <v>1253</v>
      </c>
      <c r="P1189" s="283" t="s">
        <v>1253</v>
      </c>
      <c r="Q1189" s="284" t="s">
        <v>1253</v>
      </c>
      <c r="R1189" s="285" t="s">
        <v>6708</v>
      </c>
      <c r="S1189" s="280" t="s">
        <v>1253</v>
      </c>
      <c r="T1189" s="286" t="s">
        <v>623</v>
      </c>
      <c r="U1189" s="291" t="s">
        <v>5599</v>
      </c>
      <c r="V1189" s="135"/>
      <c r="W1189" s="276" t="s">
        <v>630</v>
      </c>
    </row>
    <row r="1190" spans="1:23" s="272" customFormat="1" ht="14.5" customHeight="1" x14ac:dyDescent="0.3">
      <c r="A1190" s="295" t="s">
        <v>1581</v>
      </c>
      <c r="B1190" s="276" t="s">
        <v>630</v>
      </c>
      <c r="C1190" s="277" t="s">
        <v>630</v>
      </c>
      <c r="D1190" s="293">
        <v>44795</v>
      </c>
      <c r="E1190" s="279" t="s">
        <v>630</v>
      </c>
      <c r="F1190" s="327">
        <v>44758</v>
      </c>
      <c r="G1190" s="328" t="s">
        <v>7843</v>
      </c>
      <c r="H1190" s="330" t="s">
        <v>37</v>
      </c>
      <c r="I1190" s="281" t="s">
        <v>685</v>
      </c>
      <c r="J1190" s="285" t="s">
        <v>2943</v>
      </c>
      <c r="K1190" s="281" t="s">
        <v>9012</v>
      </c>
      <c r="L1190" s="328" t="s">
        <v>11</v>
      </c>
      <c r="M1190" s="328" t="s">
        <v>7844</v>
      </c>
      <c r="N1190" s="282" t="s">
        <v>1253</v>
      </c>
      <c r="O1190" s="283" t="s">
        <v>1253</v>
      </c>
      <c r="P1190" s="283" t="s">
        <v>1253</v>
      </c>
      <c r="Q1190" s="284" t="s">
        <v>1253</v>
      </c>
      <c r="R1190" s="285" t="s">
        <v>6447</v>
      </c>
      <c r="S1190" s="284"/>
      <c r="T1190" s="286" t="s">
        <v>623</v>
      </c>
      <c r="U1190" s="291" t="s">
        <v>5599</v>
      </c>
      <c r="V1190" s="135"/>
      <c r="W1190" s="276" t="s">
        <v>7964</v>
      </c>
    </row>
    <row r="1191" spans="1:23" s="272" customFormat="1" ht="14.5" customHeight="1" x14ac:dyDescent="0.3">
      <c r="A1191" s="295" t="s">
        <v>3627</v>
      </c>
      <c r="B1191" s="83">
        <v>5079779</v>
      </c>
      <c r="C1191" s="277" t="s">
        <v>7845</v>
      </c>
      <c r="D1191" s="293">
        <v>44760</v>
      </c>
      <c r="E1191" s="279" t="s">
        <v>594</v>
      </c>
      <c r="F1191" s="327">
        <v>44758</v>
      </c>
      <c r="G1191" s="328" t="s">
        <v>7846</v>
      </c>
      <c r="H1191" s="328" t="s">
        <v>116</v>
      </c>
      <c r="I1191" s="281" t="s">
        <v>2454</v>
      </c>
      <c r="J1191" s="285" t="s">
        <v>18</v>
      </c>
      <c r="K1191" s="281" t="s">
        <v>9005</v>
      </c>
      <c r="L1191" s="328" t="s">
        <v>20</v>
      </c>
      <c r="M1191" s="328" t="s">
        <v>7847</v>
      </c>
      <c r="N1191" s="282">
        <v>44774</v>
      </c>
      <c r="O1191" s="283">
        <v>44767</v>
      </c>
      <c r="P1191" s="283">
        <v>44763</v>
      </c>
      <c r="Q1191" s="284">
        <v>44768</v>
      </c>
      <c r="R1191" s="285" t="s">
        <v>4685</v>
      </c>
      <c r="S1191" s="284"/>
      <c r="T1191" s="286" t="s">
        <v>623</v>
      </c>
      <c r="U1191" s="291" t="s">
        <v>5599</v>
      </c>
      <c r="V1191" s="291" t="s">
        <v>3366</v>
      </c>
      <c r="W1191" s="276" t="s">
        <v>7931</v>
      </c>
    </row>
    <row r="1192" spans="1:23" s="272" customFormat="1" ht="14.5" customHeight="1" x14ac:dyDescent="0.3">
      <c r="A1192" s="295" t="s">
        <v>3627</v>
      </c>
      <c r="B1192" s="328">
        <v>5257133</v>
      </c>
      <c r="C1192" s="277" t="s">
        <v>8773</v>
      </c>
      <c r="D1192" s="293">
        <v>44796</v>
      </c>
      <c r="E1192" s="279" t="s">
        <v>594</v>
      </c>
      <c r="F1192" s="327">
        <v>44758</v>
      </c>
      <c r="G1192" s="328" t="s">
        <v>7848</v>
      </c>
      <c r="H1192" s="328" t="s">
        <v>686</v>
      </c>
      <c r="I1192" s="281" t="s">
        <v>8862</v>
      </c>
      <c r="J1192" s="285" t="s">
        <v>626</v>
      </c>
      <c r="K1192" s="281" t="s">
        <v>9003</v>
      </c>
      <c r="L1192" s="328" t="s">
        <v>52</v>
      </c>
      <c r="M1192" s="328" t="s">
        <v>7849</v>
      </c>
      <c r="N1192" s="282">
        <v>44804</v>
      </c>
      <c r="O1192" s="283">
        <v>44800</v>
      </c>
      <c r="P1192" s="283">
        <v>44796</v>
      </c>
      <c r="Q1192" s="284">
        <v>44802</v>
      </c>
      <c r="R1192" s="285" t="s">
        <v>6464</v>
      </c>
      <c r="S1192" s="284"/>
      <c r="T1192" s="286" t="s">
        <v>623</v>
      </c>
      <c r="U1192" s="291" t="s">
        <v>5599</v>
      </c>
      <c r="V1192" s="291" t="s">
        <v>3366</v>
      </c>
      <c r="W1192" s="276" t="s">
        <v>7965</v>
      </c>
    </row>
    <row r="1193" spans="1:23" s="272" customFormat="1" ht="14.5" customHeight="1" x14ac:dyDescent="0.3">
      <c r="A1193" s="295" t="s">
        <v>3627</v>
      </c>
      <c r="B1193" s="83">
        <v>5122490</v>
      </c>
      <c r="C1193" s="277" t="s">
        <v>7714</v>
      </c>
      <c r="D1193" s="293">
        <v>44760</v>
      </c>
      <c r="E1193" s="279" t="s">
        <v>594</v>
      </c>
      <c r="F1193" s="327">
        <v>44758</v>
      </c>
      <c r="G1193" s="328" t="s">
        <v>7850</v>
      </c>
      <c r="H1193" s="328" t="s">
        <v>102</v>
      </c>
      <c r="I1193" s="281" t="s">
        <v>685</v>
      </c>
      <c r="J1193" s="285" t="s">
        <v>38</v>
      </c>
      <c r="K1193" s="281" t="s">
        <v>9001</v>
      </c>
      <c r="L1193" s="328" t="s">
        <v>20</v>
      </c>
      <c r="M1193" s="328" t="s">
        <v>7851</v>
      </c>
      <c r="N1193" s="282">
        <v>44763</v>
      </c>
      <c r="O1193" s="283">
        <v>44762</v>
      </c>
      <c r="P1193" s="283">
        <v>44761</v>
      </c>
      <c r="Q1193" s="284">
        <v>44762</v>
      </c>
      <c r="R1193" s="285" t="s">
        <v>4489</v>
      </c>
      <c r="S1193" s="284"/>
      <c r="T1193" s="286" t="s">
        <v>605</v>
      </c>
      <c r="U1193" s="291" t="s">
        <v>5599</v>
      </c>
      <c r="V1193" s="135" t="s">
        <v>5599</v>
      </c>
      <c r="W1193" s="276" t="s">
        <v>7932</v>
      </c>
    </row>
    <row r="1194" spans="1:23" s="272" customFormat="1" ht="14.5" customHeight="1" x14ac:dyDescent="0.3">
      <c r="A1194" s="295" t="s">
        <v>3627</v>
      </c>
      <c r="B1194" s="328">
        <v>5213849</v>
      </c>
      <c r="C1194" s="277" t="s">
        <v>8091</v>
      </c>
      <c r="D1194" s="293">
        <v>44763</v>
      </c>
      <c r="E1194" s="279" t="s">
        <v>594</v>
      </c>
      <c r="F1194" s="327">
        <v>44758</v>
      </c>
      <c r="G1194" s="328" t="s">
        <v>7852</v>
      </c>
      <c r="H1194" s="328" t="s">
        <v>102</v>
      </c>
      <c r="I1194" s="281" t="s">
        <v>685</v>
      </c>
      <c r="J1194" s="285" t="s">
        <v>38</v>
      </c>
      <c r="K1194" s="281" t="s">
        <v>9001</v>
      </c>
      <c r="L1194" s="328" t="s">
        <v>20</v>
      </c>
      <c r="M1194" s="328" t="s">
        <v>7853</v>
      </c>
      <c r="N1194" s="282">
        <v>44772</v>
      </c>
      <c r="O1194" s="283">
        <v>44769</v>
      </c>
      <c r="P1194" s="283">
        <v>44765</v>
      </c>
      <c r="Q1194" s="284">
        <v>44769</v>
      </c>
      <c r="R1194" s="285" t="s">
        <v>4489</v>
      </c>
      <c r="S1194" s="284"/>
      <c r="T1194" s="286" t="s">
        <v>605</v>
      </c>
      <c r="U1194" s="291" t="s">
        <v>5599</v>
      </c>
      <c r="V1194" s="135" t="s">
        <v>5599</v>
      </c>
      <c r="W1194" s="276" t="s">
        <v>7933</v>
      </c>
    </row>
    <row r="1195" spans="1:23" s="272" customFormat="1" ht="14.5" customHeight="1" x14ac:dyDescent="0.3">
      <c r="A1195" s="295" t="s">
        <v>1581</v>
      </c>
      <c r="B1195" s="276" t="s">
        <v>630</v>
      </c>
      <c r="C1195" s="277" t="s">
        <v>630</v>
      </c>
      <c r="D1195" s="293">
        <v>44764</v>
      </c>
      <c r="E1195" s="279" t="s">
        <v>630</v>
      </c>
      <c r="F1195" s="327">
        <v>44759</v>
      </c>
      <c r="G1195" s="328" t="s">
        <v>7854</v>
      </c>
      <c r="H1195" s="328" t="s">
        <v>32</v>
      </c>
      <c r="I1195" s="281" t="s">
        <v>685</v>
      </c>
      <c r="J1195" s="285" t="s">
        <v>18</v>
      </c>
      <c r="K1195" s="281" t="s">
        <v>9005</v>
      </c>
      <c r="L1195" s="328" t="s">
        <v>11</v>
      </c>
      <c r="M1195" s="328" t="s">
        <v>7855</v>
      </c>
      <c r="N1195" s="282" t="s">
        <v>1253</v>
      </c>
      <c r="O1195" s="283" t="s">
        <v>1253</v>
      </c>
      <c r="P1195" s="283" t="s">
        <v>1253</v>
      </c>
      <c r="Q1195" s="284" t="s">
        <v>1253</v>
      </c>
      <c r="R1195" s="285" t="s">
        <v>4686</v>
      </c>
      <c r="S1195" s="280" t="s">
        <v>1253</v>
      </c>
      <c r="T1195" s="286" t="s">
        <v>623</v>
      </c>
      <c r="U1195" s="291" t="s">
        <v>5599</v>
      </c>
      <c r="V1195" s="135"/>
      <c r="W1195" s="276" t="s">
        <v>630</v>
      </c>
    </row>
    <row r="1196" spans="1:23" s="272" customFormat="1" ht="14.5" customHeight="1" x14ac:dyDescent="0.3">
      <c r="A1196" s="295" t="s">
        <v>3627</v>
      </c>
      <c r="B1196" s="83">
        <v>5168037</v>
      </c>
      <c r="C1196" s="277" t="s">
        <v>7856</v>
      </c>
      <c r="D1196" s="293">
        <v>44760</v>
      </c>
      <c r="E1196" s="279" t="s">
        <v>594</v>
      </c>
      <c r="F1196" s="327">
        <v>44759</v>
      </c>
      <c r="G1196" s="328" t="s">
        <v>7857</v>
      </c>
      <c r="H1196" s="328" t="s">
        <v>4126</v>
      </c>
      <c r="I1196" s="281" t="s">
        <v>8538</v>
      </c>
      <c r="J1196" s="285" t="s">
        <v>38</v>
      </c>
      <c r="K1196" s="281" t="s">
        <v>9001</v>
      </c>
      <c r="L1196" s="328" t="s">
        <v>20</v>
      </c>
      <c r="M1196" s="328" t="s">
        <v>7858</v>
      </c>
      <c r="N1196" s="282">
        <v>44770</v>
      </c>
      <c r="O1196" s="283">
        <v>44767</v>
      </c>
      <c r="P1196" s="283">
        <v>44763</v>
      </c>
      <c r="Q1196" s="284">
        <v>44768</v>
      </c>
      <c r="R1196" s="285" t="s">
        <v>4489</v>
      </c>
      <c r="S1196" s="284"/>
      <c r="T1196" s="286" t="s">
        <v>2564</v>
      </c>
      <c r="U1196" s="291" t="s">
        <v>5599</v>
      </c>
      <c r="V1196" s="135" t="s">
        <v>5599</v>
      </c>
      <c r="W1196" s="276" t="s">
        <v>7934</v>
      </c>
    </row>
    <row r="1197" spans="1:23" s="272" customFormat="1" ht="14.5" customHeight="1" x14ac:dyDescent="0.3">
      <c r="A1197" s="295" t="s">
        <v>1581</v>
      </c>
      <c r="B1197" s="276" t="s">
        <v>630</v>
      </c>
      <c r="C1197" s="277" t="s">
        <v>630</v>
      </c>
      <c r="D1197" s="293">
        <v>44772</v>
      </c>
      <c r="E1197" s="279" t="s">
        <v>630</v>
      </c>
      <c r="F1197" s="327">
        <v>44759</v>
      </c>
      <c r="G1197" s="328" t="s">
        <v>7859</v>
      </c>
      <c r="H1197" s="328" t="s">
        <v>232</v>
      </c>
      <c r="I1197" s="281" t="s">
        <v>8863</v>
      </c>
      <c r="J1197" s="285" t="s">
        <v>2943</v>
      </c>
      <c r="K1197" s="281" t="s">
        <v>9012</v>
      </c>
      <c r="L1197" s="328" t="s">
        <v>40</v>
      </c>
      <c r="M1197" s="328" t="s">
        <v>7860</v>
      </c>
      <c r="N1197" s="282" t="s">
        <v>1253</v>
      </c>
      <c r="O1197" s="283" t="s">
        <v>1253</v>
      </c>
      <c r="P1197" s="283" t="s">
        <v>1253</v>
      </c>
      <c r="Q1197" s="284" t="s">
        <v>1253</v>
      </c>
      <c r="R1197" s="285" t="s">
        <v>6447</v>
      </c>
      <c r="S1197" s="280" t="s">
        <v>1253</v>
      </c>
      <c r="T1197" s="286" t="s">
        <v>605</v>
      </c>
      <c r="U1197" s="291" t="s">
        <v>5599</v>
      </c>
      <c r="V1197" s="135"/>
      <c r="W1197" s="276" t="s">
        <v>630</v>
      </c>
    </row>
    <row r="1198" spans="1:23" s="272" customFormat="1" ht="14.5" customHeight="1" x14ac:dyDescent="0.3">
      <c r="A1198" s="295" t="s">
        <v>1581</v>
      </c>
      <c r="B1198" s="276" t="s">
        <v>630</v>
      </c>
      <c r="C1198" s="277" t="s">
        <v>630</v>
      </c>
      <c r="D1198" s="293">
        <v>44763</v>
      </c>
      <c r="E1198" s="279" t="s">
        <v>630</v>
      </c>
      <c r="F1198" s="327">
        <v>44759</v>
      </c>
      <c r="G1198" s="328" t="s">
        <v>7861</v>
      </c>
      <c r="H1198" s="328" t="s">
        <v>3567</v>
      </c>
      <c r="I1198" s="281" t="s">
        <v>685</v>
      </c>
      <c r="J1198" s="285" t="s">
        <v>2943</v>
      </c>
      <c r="K1198" s="281" t="s">
        <v>9012</v>
      </c>
      <c r="L1198" s="328" t="s">
        <v>20</v>
      </c>
      <c r="M1198" s="328" t="s">
        <v>7862</v>
      </c>
      <c r="N1198" s="282" t="s">
        <v>1253</v>
      </c>
      <c r="O1198" s="283" t="s">
        <v>1253</v>
      </c>
      <c r="P1198" s="283" t="s">
        <v>1253</v>
      </c>
      <c r="Q1198" s="284" t="s">
        <v>1253</v>
      </c>
      <c r="R1198" s="285" t="s">
        <v>6518</v>
      </c>
      <c r="S1198" s="280" t="s">
        <v>1253</v>
      </c>
      <c r="T1198" s="286" t="s">
        <v>623</v>
      </c>
      <c r="U1198" s="291" t="s">
        <v>5599</v>
      </c>
      <c r="V1198" s="135"/>
      <c r="W1198" s="276" t="s">
        <v>630</v>
      </c>
    </row>
    <row r="1199" spans="1:23" s="272" customFormat="1" ht="14.5" customHeight="1" x14ac:dyDescent="0.3">
      <c r="A1199" s="295" t="s">
        <v>3627</v>
      </c>
      <c r="B1199" s="83">
        <v>5182751</v>
      </c>
      <c r="C1199" s="277" t="s">
        <v>7863</v>
      </c>
      <c r="D1199" s="293">
        <v>44760</v>
      </c>
      <c r="E1199" s="279" t="s">
        <v>594</v>
      </c>
      <c r="F1199" s="327">
        <v>44759</v>
      </c>
      <c r="G1199" s="328" t="s">
        <v>7864</v>
      </c>
      <c r="H1199" s="328" t="s">
        <v>175</v>
      </c>
      <c r="I1199" s="281" t="s">
        <v>8863</v>
      </c>
      <c r="J1199" s="285" t="s">
        <v>626</v>
      </c>
      <c r="K1199" s="281" t="s">
        <v>9003</v>
      </c>
      <c r="L1199" s="328" t="s">
        <v>52</v>
      </c>
      <c r="M1199" s="328" t="s">
        <v>7865</v>
      </c>
      <c r="N1199" s="282">
        <v>44766</v>
      </c>
      <c r="O1199" s="283">
        <v>44764</v>
      </c>
      <c r="P1199" s="283">
        <v>44762</v>
      </c>
      <c r="Q1199" s="284">
        <v>44764</v>
      </c>
      <c r="R1199" s="285" t="s">
        <v>4687</v>
      </c>
      <c r="S1199" s="284"/>
      <c r="T1199" s="286" t="s">
        <v>623</v>
      </c>
      <c r="U1199" s="291" t="s">
        <v>5599</v>
      </c>
      <c r="V1199" s="135" t="s">
        <v>5599</v>
      </c>
      <c r="W1199" s="276" t="s">
        <v>7935</v>
      </c>
    </row>
    <row r="1200" spans="1:23" s="272" customFormat="1" ht="14.5" customHeight="1" x14ac:dyDescent="0.3">
      <c r="A1200" s="295" t="s">
        <v>1581</v>
      </c>
      <c r="B1200" s="276" t="s">
        <v>630</v>
      </c>
      <c r="C1200" s="277" t="s">
        <v>630</v>
      </c>
      <c r="D1200" s="293">
        <v>44795</v>
      </c>
      <c r="E1200" s="279" t="s">
        <v>630</v>
      </c>
      <c r="F1200" s="327">
        <v>44759</v>
      </c>
      <c r="G1200" s="328" t="s">
        <v>7866</v>
      </c>
      <c r="H1200" s="328" t="s">
        <v>3567</v>
      </c>
      <c r="I1200" s="281" t="s">
        <v>685</v>
      </c>
      <c r="J1200" s="285" t="s">
        <v>45</v>
      </c>
      <c r="K1200" s="281" t="s">
        <v>9009</v>
      </c>
      <c r="L1200" s="328" t="s">
        <v>11</v>
      </c>
      <c r="M1200" s="328" t="s">
        <v>7867</v>
      </c>
      <c r="N1200" s="282" t="s">
        <v>1253</v>
      </c>
      <c r="O1200" s="283" t="s">
        <v>1253</v>
      </c>
      <c r="P1200" s="283" t="s">
        <v>1253</v>
      </c>
      <c r="Q1200" s="284" t="s">
        <v>1253</v>
      </c>
      <c r="R1200" s="285" t="s">
        <v>4482</v>
      </c>
      <c r="S1200" s="284"/>
      <c r="T1200" s="286" t="s">
        <v>623</v>
      </c>
      <c r="U1200" s="291" t="s">
        <v>5599</v>
      </c>
      <c r="V1200" s="135"/>
      <c r="W1200" s="276" t="s">
        <v>7936</v>
      </c>
    </row>
    <row r="1201" spans="1:23" s="272" customFormat="1" ht="14.5" customHeight="1" x14ac:dyDescent="0.3">
      <c r="A1201" s="295" t="s">
        <v>5</v>
      </c>
      <c r="B1201" s="83" t="s">
        <v>319</v>
      </c>
      <c r="C1201" s="277"/>
      <c r="D1201" s="293"/>
      <c r="E1201" s="279"/>
      <c r="F1201" s="327">
        <v>44759</v>
      </c>
      <c r="G1201" s="328" t="s">
        <v>7868</v>
      </c>
      <c r="H1201" s="328" t="s">
        <v>4712</v>
      </c>
      <c r="I1201" s="281" t="s">
        <v>17</v>
      </c>
      <c r="J1201" s="285" t="s">
        <v>626</v>
      </c>
      <c r="K1201" s="281" t="s">
        <v>9003</v>
      </c>
      <c r="L1201" s="328" t="s">
        <v>52</v>
      </c>
      <c r="M1201" s="328" t="s">
        <v>7869</v>
      </c>
      <c r="N1201" s="282"/>
      <c r="O1201" s="283"/>
      <c r="P1201" s="283"/>
      <c r="Q1201" s="284"/>
      <c r="R1201" s="285" t="s">
        <v>6464</v>
      </c>
      <c r="S1201" s="284"/>
      <c r="T1201" s="286" t="s">
        <v>623</v>
      </c>
      <c r="U1201" s="291" t="s">
        <v>5599</v>
      </c>
      <c r="V1201" s="135"/>
      <c r="W1201" s="276" t="s">
        <v>8101</v>
      </c>
    </row>
    <row r="1202" spans="1:23" s="272" customFormat="1" ht="14.5" customHeight="1" x14ac:dyDescent="0.3">
      <c r="A1202" s="295" t="s">
        <v>5</v>
      </c>
      <c r="B1202" s="83" t="s">
        <v>319</v>
      </c>
      <c r="C1202" s="277"/>
      <c r="D1202" s="293"/>
      <c r="E1202" s="279"/>
      <c r="F1202" s="327">
        <v>44759</v>
      </c>
      <c r="G1202" s="328" t="s">
        <v>7870</v>
      </c>
      <c r="H1202" s="328" t="s">
        <v>686</v>
      </c>
      <c r="I1202" s="281" t="s">
        <v>8862</v>
      </c>
      <c r="J1202" s="285" t="s">
        <v>45</v>
      </c>
      <c r="K1202" s="281" t="s">
        <v>9009</v>
      </c>
      <c r="L1202" s="328" t="s">
        <v>438</v>
      </c>
      <c r="M1202" s="328" t="s">
        <v>7871</v>
      </c>
      <c r="N1202" s="282"/>
      <c r="O1202" s="283"/>
      <c r="P1202" s="283"/>
      <c r="Q1202" s="284"/>
      <c r="R1202" s="285" t="s">
        <v>4482</v>
      </c>
      <c r="S1202" s="284"/>
      <c r="T1202" s="286" t="s">
        <v>605</v>
      </c>
      <c r="U1202" s="291" t="s">
        <v>5599</v>
      </c>
      <c r="V1202" s="135"/>
      <c r="W1202" s="276" t="s">
        <v>7937</v>
      </c>
    </row>
    <row r="1203" spans="1:23" s="272" customFormat="1" ht="14.5" customHeight="1" x14ac:dyDescent="0.3">
      <c r="A1203" s="295" t="s">
        <v>3627</v>
      </c>
      <c r="B1203" s="83">
        <v>5188268</v>
      </c>
      <c r="C1203" s="277" t="s">
        <v>8053</v>
      </c>
      <c r="D1203" s="293">
        <v>44760</v>
      </c>
      <c r="E1203" s="279" t="s">
        <v>594</v>
      </c>
      <c r="F1203" s="327">
        <v>44760</v>
      </c>
      <c r="G1203" s="328" t="s">
        <v>7966</v>
      </c>
      <c r="H1203" s="328" t="s">
        <v>116</v>
      </c>
      <c r="I1203" s="281" t="s">
        <v>2454</v>
      </c>
      <c r="J1203" s="285" t="s">
        <v>38</v>
      </c>
      <c r="K1203" s="281" t="s">
        <v>9001</v>
      </c>
      <c r="L1203" s="328" t="s">
        <v>20</v>
      </c>
      <c r="M1203" s="328" t="s">
        <v>7967</v>
      </c>
      <c r="N1203" s="282">
        <v>44762</v>
      </c>
      <c r="O1203" s="283">
        <v>44760</v>
      </c>
      <c r="P1203" s="283">
        <v>44760</v>
      </c>
      <c r="Q1203" s="284">
        <v>44760</v>
      </c>
      <c r="R1203" s="285" t="s">
        <v>4489</v>
      </c>
      <c r="S1203" s="284"/>
      <c r="T1203" s="286" t="s">
        <v>605</v>
      </c>
      <c r="U1203" s="291" t="s">
        <v>5599</v>
      </c>
      <c r="V1203" s="135" t="s">
        <v>5599</v>
      </c>
      <c r="W1203" s="276" t="s">
        <v>7968</v>
      </c>
    </row>
    <row r="1204" spans="1:23" s="272" customFormat="1" ht="14.5" customHeight="1" x14ac:dyDescent="0.3">
      <c r="A1204" s="295" t="s">
        <v>5</v>
      </c>
      <c r="B1204" s="83" t="s">
        <v>319</v>
      </c>
      <c r="C1204" s="277"/>
      <c r="D1204" s="293"/>
      <c r="E1204" s="279"/>
      <c r="F1204" s="327">
        <v>44760</v>
      </c>
      <c r="G1204" s="328" t="s">
        <v>7969</v>
      </c>
      <c r="H1204" s="328" t="s">
        <v>50</v>
      </c>
      <c r="I1204" s="281" t="s">
        <v>17</v>
      </c>
      <c r="J1204" s="285" t="s">
        <v>626</v>
      </c>
      <c r="K1204" s="281" t="s">
        <v>9003</v>
      </c>
      <c r="L1204" s="328" t="s">
        <v>52</v>
      </c>
      <c r="M1204" s="328" t="s">
        <v>7970</v>
      </c>
      <c r="N1204" s="282"/>
      <c r="O1204" s="283"/>
      <c r="P1204" s="283"/>
      <c r="Q1204" s="284"/>
      <c r="R1204" s="285" t="s">
        <v>6464</v>
      </c>
      <c r="S1204" s="284"/>
      <c r="T1204" s="286" t="s">
        <v>623</v>
      </c>
      <c r="U1204" s="291" t="s">
        <v>5599</v>
      </c>
      <c r="V1204" s="135"/>
      <c r="W1204" s="276" t="s">
        <v>7971</v>
      </c>
    </row>
    <row r="1205" spans="1:23" s="272" customFormat="1" ht="14.5" customHeight="1" x14ac:dyDescent="0.3">
      <c r="A1205" s="295" t="s">
        <v>3627</v>
      </c>
      <c r="B1205" s="83">
        <v>5194807</v>
      </c>
      <c r="C1205" s="277" t="s">
        <v>7726</v>
      </c>
      <c r="D1205" s="293">
        <v>44760</v>
      </c>
      <c r="E1205" s="279" t="s">
        <v>594</v>
      </c>
      <c r="F1205" s="327">
        <v>44760</v>
      </c>
      <c r="G1205" s="328" t="s">
        <v>7972</v>
      </c>
      <c r="H1205" s="328" t="s">
        <v>92</v>
      </c>
      <c r="I1205" s="281" t="s">
        <v>2454</v>
      </c>
      <c r="J1205" s="285" t="s">
        <v>45</v>
      </c>
      <c r="K1205" s="281" t="s">
        <v>9009</v>
      </c>
      <c r="L1205" s="328" t="s">
        <v>11</v>
      </c>
      <c r="M1205" s="328" t="s">
        <v>7973</v>
      </c>
      <c r="N1205" s="282">
        <v>44779</v>
      </c>
      <c r="O1205" s="283">
        <v>44762</v>
      </c>
      <c r="P1205" s="283">
        <v>44760</v>
      </c>
      <c r="Q1205" s="284">
        <v>44765</v>
      </c>
      <c r="R1205" s="285" t="s">
        <v>4482</v>
      </c>
      <c r="S1205" s="284"/>
      <c r="T1205" s="286" t="s">
        <v>605</v>
      </c>
      <c r="U1205" s="291" t="s">
        <v>5599</v>
      </c>
      <c r="V1205" s="291" t="s">
        <v>3366</v>
      </c>
      <c r="W1205" s="276" t="s">
        <v>7974</v>
      </c>
    </row>
    <row r="1206" spans="1:23" s="272" customFormat="1" ht="14.5" customHeight="1" x14ac:dyDescent="0.3">
      <c r="A1206" s="295" t="s">
        <v>1581</v>
      </c>
      <c r="B1206" s="276" t="s">
        <v>630</v>
      </c>
      <c r="C1206" s="277" t="s">
        <v>630</v>
      </c>
      <c r="D1206" s="293">
        <v>44810</v>
      </c>
      <c r="E1206" s="279" t="s">
        <v>630</v>
      </c>
      <c r="F1206" s="327">
        <v>44760</v>
      </c>
      <c r="G1206" s="328" t="s">
        <v>7975</v>
      </c>
      <c r="H1206" s="328" t="s">
        <v>3708</v>
      </c>
      <c r="I1206" s="281" t="s">
        <v>2454</v>
      </c>
      <c r="J1206" s="285" t="s">
        <v>634</v>
      </c>
      <c r="K1206" s="281" t="s">
        <v>9008</v>
      </c>
      <c r="L1206" s="328" t="s">
        <v>438</v>
      </c>
      <c r="M1206" s="5" t="s">
        <v>7976</v>
      </c>
      <c r="N1206" s="282" t="s">
        <v>1253</v>
      </c>
      <c r="O1206" s="283" t="s">
        <v>1253</v>
      </c>
      <c r="P1206" s="283" t="s">
        <v>1253</v>
      </c>
      <c r="Q1206" s="284" t="s">
        <v>1253</v>
      </c>
      <c r="R1206" s="285" t="s">
        <v>6584</v>
      </c>
      <c r="S1206" s="284"/>
      <c r="T1206" s="286" t="s">
        <v>605</v>
      </c>
      <c r="U1206" s="291" t="s">
        <v>5599</v>
      </c>
      <c r="V1206" s="135"/>
      <c r="W1206" s="276" t="s">
        <v>7977</v>
      </c>
    </row>
    <row r="1207" spans="1:23" s="272" customFormat="1" ht="14.5" customHeight="1" x14ac:dyDescent="0.3">
      <c r="A1207" s="295" t="s">
        <v>3627</v>
      </c>
      <c r="B1207" s="83">
        <v>5228318</v>
      </c>
      <c r="C1207" s="277" t="s">
        <v>8537</v>
      </c>
      <c r="D1207" s="293">
        <v>44784</v>
      </c>
      <c r="E1207" s="279" t="s">
        <v>594</v>
      </c>
      <c r="F1207" s="327">
        <v>44760</v>
      </c>
      <c r="G1207" s="328" t="s">
        <v>7978</v>
      </c>
      <c r="H1207" s="328" t="s">
        <v>102</v>
      </c>
      <c r="I1207" s="281" t="s">
        <v>685</v>
      </c>
      <c r="J1207" s="285" t="s">
        <v>18</v>
      </c>
      <c r="K1207" s="281" t="s">
        <v>9005</v>
      </c>
      <c r="L1207" s="330" t="s">
        <v>11</v>
      </c>
      <c r="M1207" s="5" t="s">
        <v>7979</v>
      </c>
      <c r="N1207" s="282">
        <v>44797</v>
      </c>
      <c r="O1207" s="283">
        <v>44793</v>
      </c>
      <c r="P1207" s="283">
        <v>44784</v>
      </c>
      <c r="Q1207" s="284">
        <v>44795</v>
      </c>
      <c r="R1207" s="285" t="s">
        <v>4686</v>
      </c>
      <c r="S1207" s="284"/>
      <c r="T1207" s="286" t="s">
        <v>623</v>
      </c>
      <c r="U1207" s="291" t="s">
        <v>5599</v>
      </c>
      <c r="V1207" s="291" t="s">
        <v>3366</v>
      </c>
      <c r="W1207" s="276" t="s">
        <v>7980</v>
      </c>
    </row>
    <row r="1208" spans="1:23" s="272" customFormat="1" ht="14.5" customHeight="1" x14ac:dyDescent="0.3">
      <c r="A1208" s="295" t="s">
        <v>1581</v>
      </c>
      <c r="B1208" s="276" t="s">
        <v>630</v>
      </c>
      <c r="C1208" s="277" t="s">
        <v>630</v>
      </c>
      <c r="D1208" s="293">
        <v>44774</v>
      </c>
      <c r="E1208" s="279" t="s">
        <v>630</v>
      </c>
      <c r="F1208" s="327">
        <v>44761</v>
      </c>
      <c r="G1208" s="328" t="s">
        <v>7981</v>
      </c>
      <c r="H1208" s="328" t="s">
        <v>116</v>
      </c>
      <c r="I1208" s="281" t="s">
        <v>2454</v>
      </c>
      <c r="J1208" s="285" t="s">
        <v>18</v>
      </c>
      <c r="K1208" s="281" t="s">
        <v>9005</v>
      </c>
      <c r="L1208" s="328" t="s">
        <v>20</v>
      </c>
      <c r="M1208" s="328" t="s">
        <v>7982</v>
      </c>
      <c r="N1208" s="282" t="s">
        <v>1253</v>
      </c>
      <c r="O1208" s="283" t="s">
        <v>1253</v>
      </c>
      <c r="P1208" s="283" t="s">
        <v>1253</v>
      </c>
      <c r="Q1208" s="284" t="s">
        <v>1253</v>
      </c>
      <c r="R1208" s="285" t="s">
        <v>4686</v>
      </c>
      <c r="S1208" s="280" t="s">
        <v>1253</v>
      </c>
      <c r="T1208" s="286" t="s">
        <v>605</v>
      </c>
      <c r="U1208" s="291" t="s">
        <v>5599</v>
      </c>
      <c r="V1208" s="135"/>
      <c r="W1208" s="276" t="s">
        <v>630</v>
      </c>
    </row>
    <row r="1209" spans="1:23" s="272" customFormat="1" ht="14.5" customHeight="1" x14ac:dyDescent="0.35">
      <c r="A1209" s="295" t="s">
        <v>5</v>
      </c>
      <c r="B1209" s="11">
        <v>5272686</v>
      </c>
      <c r="C1209" s="277" t="s">
        <v>8868</v>
      </c>
      <c r="D1209" s="293">
        <v>44798</v>
      </c>
      <c r="E1209" s="279" t="s">
        <v>594</v>
      </c>
      <c r="F1209" s="327">
        <v>44761</v>
      </c>
      <c r="G1209" s="328" t="s">
        <v>7983</v>
      </c>
      <c r="H1209" s="328" t="s">
        <v>137</v>
      </c>
      <c r="I1209" s="281" t="s">
        <v>17</v>
      </c>
      <c r="J1209" s="285" t="s">
        <v>18</v>
      </c>
      <c r="K1209" s="281" t="s">
        <v>9005</v>
      </c>
      <c r="L1209" s="328" t="s">
        <v>11</v>
      </c>
      <c r="M1209" s="328" t="s">
        <v>7984</v>
      </c>
      <c r="N1209" s="282">
        <v>44808</v>
      </c>
      <c r="O1209" s="283">
        <v>44806</v>
      </c>
      <c r="P1209" s="283">
        <v>44803</v>
      </c>
      <c r="Q1209" s="284">
        <v>44807</v>
      </c>
      <c r="R1209" s="285" t="s">
        <v>4686</v>
      </c>
      <c r="S1209" s="284"/>
      <c r="T1209" s="286" t="s">
        <v>605</v>
      </c>
      <c r="U1209" s="291" t="s">
        <v>5599</v>
      </c>
      <c r="V1209" s="135"/>
      <c r="W1209" s="276" t="s">
        <v>7985</v>
      </c>
    </row>
    <row r="1210" spans="1:23" s="272" customFormat="1" ht="14.5" customHeight="1" x14ac:dyDescent="0.3">
      <c r="A1210" s="295" t="s">
        <v>1581</v>
      </c>
      <c r="B1210" s="276" t="s">
        <v>630</v>
      </c>
      <c r="C1210" s="277" t="s">
        <v>630</v>
      </c>
      <c r="D1210" s="293">
        <v>44784</v>
      </c>
      <c r="E1210" s="279" t="s">
        <v>630</v>
      </c>
      <c r="F1210" s="327">
        <v>44761</v>
      </c>
      <c r="G1210" s="328" t="s">
        <v>7986</v>
      </c>
      <c r="H1210" s="328" t="s">
        <v>4738</v>
      </c>
      <c r="I1210" s="281" t="s">
        <v>2454</v>
      </c>
      <c r="J1210" s="285" t="s">
        <v>632</v>
      </c>
      <c r="K1210" s="281" t="s">
        <v>9006</v>
      </c>
      <c r="L1210" s="328" t="s">
        <v>11</v>
      </c>
      <c r="M1210" s="328" t="s">
        <v>7987</v>
      </c>
      <c r="N1210" s="282" t="s">
        <v>1253</v>
      </c>
      <c r="O1210" s="283" t="s">
        <v>1253</v>
      </c>
      <c r="P1210" s="283" t="s">
        <v>1253</v>
      </c>
      <c r="Q1210" s="284" t="s">
        <v>1253</v>
      </c>
      <c r="R1210" s="285" t="s">
        <v>4487</v>
      </c>
      <c r="S1210" s="280" t="s">
        <v>1253</v>
      </c>
      <c r="T1210" s="286" t="s">
        <v>605</v>
      </c>
      <c r="U1210" s="291" t="s">
        <v>5599</v>
      </c>
      <c r="V1210" s="135"/>
      <c r="W1210" s="276" t="s">
        <v>7988</v>
      </c>
    </row>
    <row r="1211" spans="1:23" s="272" customFormat="1" ht="14.5" customHeight="1" x14ac:dyDescent="0.3">
      <c r="A1211" s="295" t="s">
        <v>5</v>
      </c>
      <c r="B1211" s="83" t="s">
        <v>319</v>
      </c>
      <c r="C1211" s="277" t="s">
        <v>2859</v>
      </c>
      <c r="D1211" s="293">
        <v>44798</v>
      </c>
      <c r="E1211" s="279"/>
      <c r="F1211" s="327">
        <v>44761</v>
      </c>
      <c r="G1211" s="328" t="s">
        <v>7989</v>
      </c>
      <c r="H1211" s="328" t="s">
        <v>6043</v>
      </c>
      <c r="I1211" s="281" t="s">
        <v>4644</v>
      </c>
      <c r="J1211" s="285" t="s">
        <v>634</v>
      </c>
      <c r="K1211" s="281" t="s">
        <v>9008</v>
      </c>
      <c r="L1211" s="328" t="s">
        <v>20</v>
      </c>
      <c r="M1211" s="328" t="s">
        <v>7990</v>
      </c>
      <c r="N1211" s="282"/>
      <c r="O1211" s="283"/>
      <c r="P1211" s="283"/>
      <c r="Q1211" s="284"/>
      <c r="R1211" s="285"/>
      <c r="S1211" s="284"/>
      <c r="T1211" s="286" t="s">
        <v>623</v>
      </c>
      <c r="U1211" s="291" t="s">
        <v>5599</v>
      </c>
      <c r="V1211" s="135"/>
      <c r="W1211" s="276" t="s">
        <v>7991</v>
      </c>
    </row>
    <row r="1212" spans="1:23" s="272" customFormat="1" ht="14.5" customHeight="1" x14ac:dyDescent="0.3">
      <c r="A1212" s="295" t="s">
        <v>5</v>
      </c>
      <c r="B1212" s="83" t="s">
        <v>319</v>
      </c>
      <c r="C1212" s="277"/>
      <c r="D1212" s="293"/>
      <c r="E1212" s="279"/>
      <c r="F1212" s="327">
        <v>44762</v>
      </c>
      <c r="G1212" s="328" t="s">
        <v>7992</v>
      </c>
      <c r="H1212" s="328" t="s">
        <v>7545</v>
      </c>
      <c r="I1212" s="281" t="s">
        <v>8538</v>
      </c>
      <c r="J1212" s="285" t="s">
        <v>626</v>
      </c>
      <c r="K1212" s="281" t="s">
        <v>9003</v>
      </c>
      <c r="L1212" s="328" t="s">
        <v>20</v>
      </c>
      <c r="M1212" s="328" t="s">
        <v>7993</v>
      </c>
      <c r="N1212" s="282"/>
      <c r="O1212" s="283"/>
      <c r="P1212" s="283"/>
      <c r="Q1212" s="284"/>
      <c r="R1212" s="285" t="s">
        <v>4687</v>
      </c>
      <c r="S1212" s="284"/>
      <c r="T1212" s="286" t="s">
        <v>623</v>
      </c>
      <c r="U1212" s="291" t="s">
        <v>5599</v>
      </c>
      <c r="V1212" s="135"/>
      <c r="W1212" s="276" t="s">
        <v>7994</v>
      </c>
    </row>
    <row r="1213" spans="1:23" s="272" customFormat="1" ht="14.5" customHeight="1" x14ac:dyDescent="0.3">
      <c r="A1213" s="295" t="s">
        <v>5</v>
      </c>
      <c r="B1213" s="83" t="s">
        <v>319</v>
      </c>
      <c r="C1213" s="277"/>
      <c r="D1213" s="293"/>
      <c r="E1213" s="279"/>
      <c r="F1213" s="327">
        <v>44762</v>
      </c>
      <c r="G1213" s="328" t="s">
        <v>7995</v>
      </c>
      <c r="H1213" s="328" t="s">
        <v>92</v>
      </c>
      <c r="I1213" s="281" t="s">
        <v>2454</v>
      </c>
      <c r="J1213" s="285" t="s">
        <v>45</v>
      </c>
      <c r="K1213" s="281" t="s">
        <v>9009</v>
      </c>
      <c r="L1213" s="328" t="s">
        <v>20</v>
      </c>
      <c r="M1213" s="328" t="s">
        <v>7996</v>
      </c>
      <c r="N1213" s="282"/>
      <c r="O1213" s="283"/>
      <c r="P1213" s="283"/>
      <c r="Q1213" s="284"/>
      <c r="R1213" s="285" t="s">
        <v>4495</v>
      </c>
      <c r="S1213" s="284"/>
      <c r="T1213" s="286" t="s">
        <v>623</v>
      </c>
      <c r="U1213" s="291" t="s">
        <v>5599</v>
      </c>
      <c r="V1213" s="135"/>
      <c r="W1213" s="276" t="s">
        <v>7997</v>
      </c>
    </row>
    <row r="1214" spans="1:23" s="272" customFormat="1" ht="14.5" customHeight="1" x14ac:dyDescent="0.3">
      <c r="A1214" s="295" t="s">
        <v>3627</v>
      </c>
      <c r="B1214" s="8">
        <v>5140946</v>
      </c>
      <c r="C1214" s="277" t="s">
        <v>8054</v>
      </c>
      <c r="D1214" s="293">
        <v>44763</v>
      </c>
      <c r="E1214" s="279" t="s">
        <v>594</v>
      </c>
      <c r="F1214" s="327">
        <v>44762</v>
      </c>
      <c r="G1214" s="328" t="s">
        <v>7998</v>
      </c>
      <c r="H1214" s="328" t="s">
        <v>725</v>
      </c>
      <c r="I1214" s="281" t="s">
        <v>2454</v>
      </c>
      <c r="J1214" s="285" t="s">
        <v>45</v>
      </c>
      <c r="K1214" s="281" t="s">
        <v>9009</v>
      </c>
      <c r="L1214" s="328" t="s">
        <v>74</v>
      </c>
      <c r="M1214" s="328" t="s">
        <v>7999</v>
      </c>
      <c r="N1214" s="282">
        <v>44777</v>
      </c>
      <c r="O1214" s="283">
        <v>44773</v>
      </c>
      <c r="P1214" s="283">
        <v>44771</v>
      </c>
      <c r="Q1214" s="284">
        <v>44772</v>
      </c>
      <c r="R1214" s="285" t="s">
        <v>4482</v>
      </c>
      <c r="S1214" s="284"/>
      <c r="T1214" s="286" t="s">
        <v>623</v>
      </c>
      <c r="U1214" s="291" t="s">
        <v>5599</v>
      </c>
      <c r="V1214" s="291" t="s">
        <v>3366</v>
      </c>
      <c r="W1214" s="276" t="s">
        <v>8000</v>
      </c>
    </row>
    <row r="1215" spans="1:23" s="272" customFormat="1" ht="14.5" customHeight="1" x14ac:dyDescent="0.3">
      <c r="A1215" s="295" t="s">
        <v>3627</v>
      </c>
      <c r="B1215" s="86">
        <v>5158809</v>
      </c>
      <c r="C1215" s="277" t="s">
        <v>8339</v>
      </c>
      <c r="D1215" s="293">
        <v>44772</v>
      </c>
      <c r="E1215" s="279" t="s">
        <v>594</v>
      </c>
      <c r="F1215" s="327">
        <v>44762</v>
      </c>
      <c r="G1215" s="328" t="s">
        <v>8001</v>
      </c>
      <c r="H1215" s="328" t="s">
        <v>7474</v>
      </c>
      <c r="I1215" s="281" t="s">
        <v>4644</v>
      </c>
      <c r="J1215" s="285" t="s">
        <v>45</v>
      </c>
      <c r="K1215" s="281" t="s">
        <v>9009</v>
      </c>
      <c r="L1215" s="328" t="s">
        <v>74</v>
      </c>
      <c r="M1215" s="328" t="s">
        <v>8213</v>
      </c>
      <c r="N1215" s="282">
        <v>44779</v>
      </c>
      <c r="O1215" s="283">
        <v>44770</v>
      </c>
      <c r="P1215" s="283">
        <v>44772</v>
      </c>
      <c r="Q1215" s="284">
        <v>44773</v>
      </c>
      <c r="R1215" s="285" t="s">
        <v>4482</v>
      </c>
      <c r="S1215" s="284"/>
      <c r="T1215" s="286" t="s">
        <v>605</v>
      </c>
      <c r="U1215" s="291" t="s">
        <v>5599</v>
      </c>
      <c r="V1215" s="291" t="s">
        <v>3366</v>
      </c>
      <c r="W1215" s="276" t="s">
        <v>8002</v>
      </c>
    </row>
    <row r="1216" spans="1:23" s="272" customFormat="1" ht="14.5" customHeight="1" x14ac:dyDescent="0.3">
      <c r="A1216" s="295" t="s">
        <v>3627</v>
      </c>
      <c r="B1216" s="83">
        <v>5266780</v>
      </c>
      <c r="C1216" s="277" t="s">
        <v>8869</v>
      </c>
      <c r="D1216" s="293">
        <v>44803</v>
      </c>
      <c r="E1216" s="279" t="s">
        <v>594</v>
      </c>
      <c r="F1216" s="327">
        <v>44762</v>
      </c>
      <c r="G1216" s="328" t="s">
        <v>8003</v>
      </c>
      <c r="H1216" s="328" t="s">
        <v>32</v>
      </c>
      <c r="I1216" s="281" t="s">
        <v>685</v>
      </c>
      <c r="J1216" s="285" t="s">
        <v>18</v>
      </c>
      <c r="K1216" s="281" t="s">
        <v>9005</v>
      </c>
      <c r="L1216" s="328" t="s">
        <v>11</v>
      </c>
      <c r="M1216" s="328" t="s">
        <v>8004</v>
      </c>
      <c r="N1216" s="282">
        <v>44812</v>
      </c>
      <c r="O1216" s="283">
        <v>44804</v>
      </c>
      <c r="P1216" s="283">
        <v>44803</v>
      </c>
      <c r="Q1216" s="284">
        <v>44807</v>
      </c>
      <c r="R1216" s="285" t="s">
        <v>4686</v>
      </c>
      <c r="S1216" s="284"/>
      <c r="T1216" s="286" t="s">
        <v>623</v>
      </c>
      <c r="U1216" s="291" t="s">
        <v>5599</v>
      </c>
      <c r="V1216" s="135"/>
      <c r="W1216" s="276" t="s">
        <v>8005</v>
      </c>
    </row>
    <row r="1217" spans="1:23" s="272" customFormat="1" ht="14.5" customHeight="1" x14ac:dyDescent="0.3">
      <c r="A1217" s="295" t="s">
        <v>5</v>
      </c>
      <c r="B1217" s="83" t="s">
        <v>319</v>
      </c>
      <c r="C1217" s="277"/>
      <c r="D1217" s="293">
        <v>44765</v>
      </c>
      <c r="E1217" s="279"/>
      <c r="F1217" s="327">
        <v>44762</v>
      </c>
      <c r="G1217" s="328" t="s">
        <v>8006</v>
      </c>
      <c r="H1217" s="328" t="s">
        <v>4738</v>
      </c>
      <c r="I1217" s="281" t="s">
        <v>2454</v>
      </c>
      <c r="J1217" s="285" t="s">
        <v>645</v>
      </c>
      <c r="K1217" s="281" t="s">
        <v>9002</v>
      </c>
      <c r="L1217" s="328" t="s">
        <v>20</v>
      </c>
      <c r="M1217" s="328" t="s">
        <v>8007</v>
      </c>
      <c r="N1217" s="282"/>
      <c r="O1217" s="283"/>
      <c r="P1217" s="283"/>
      <c r="Q1217" s="284"/>
      <c r="R1217" s="285" t="s">
        <v>4490</v>
      </c>
      <c r="S1217" s="284"/>
      <c r="T1217" s="286" t="s">
        <v>623</v>
      </c>
      <c r="U1217" s="291" t="s">
        <v>5599</v>
      </c>
      <c r="V1217" s="135"/>
      <c r="W1217" s="276" t="s">
        <v>8008</v>
      </c>
    </row>
    <row r="1218" spans="1:23" s="272" customFormat="1" ht="14.5" customHeight="1" x14ac:dyDescent="0.3">
      <c r="A1218" s="295" t="s">
        <v>3627</v>
      </c>
      <c r="B1218" s="8">
        <v>5114086</v>
      </c>
      <c r="C1218" s="277" t="s">
        <v>8055</v>
      </c>
      <c r="D1218" s="293">
        <v>44763</v>
      </c>
      <c r="E1218" s="279" t="s">
        <v>594</v>
      </c>
      <c r="F1218" s="327">
        <v>44762</v>
      </c>
      <c r="G1218" s="328" t="s">
        <v>8009</v>
      </c>
      <c r="H1218" s="328" t="s">
        <v>725</v>
      </c>
      <c r="I1218" s="281" t="s">
        <v>2454</v>
      </c>
      <c r="J1218" s="285" t="s">
        <v>18</v>
      </c>
      <c r="K1218" s="281" t="s">
        <v>9005</v>
      </c>
      <c r="L1218" s="328" t="s">
        <v>20</v>
      </c>
      <c r="M1218" s="328" t="s">
        <v>8010</v>
      </c>
      <c r="N1218" s="282">
        <v>44780</v>
      </c>
      <c r="O1218" s="283">
        <v>44762</v>
      </c>
      <c r="P1218" s="283">
        <v>44762</v>
      </c>
      <c r="Q1218" s="284" t="s">
        <v>1685</v>
      </c>
      <c r="R1218" s="285" t="s">
        <v>4685</v>
      </c>
      <c r="S1218" s="284"/>
      <c r="T1218" s="286" t="s">
        <v>605</v>
      </c>
      <c r="U1218" s="291" t="s">
        <v>5599</v>
      </c>
      <c r="V1218" s="291" t="s">
        <v>3366</v>
      </c>
      <c r="W1218" s="276" t="s">
        <v>8011</v>
      </c>
    </row>
    <row r="1219" spans="1:23" s="272" customFormat="1" ht="14.5" customHeight="1" x14ac:dyDescent="0.3">
      <c r="A1219" s="295" t="s">
        <v>5</v>
      </c>
      <c r="B1219" s="83" t="s">
        <v>319</v>
      </c>
      <c r="C1219" s="277"/>
      <c r="D1219" s="293"/>
      <c r="E1219" s="279"/>
      <c r="F1219" s="327">
        <v>44762</v>
      </c>
      <c r="G1219" s="328" t="s">
        <v>8012</v>
      </c>
      <c r="H1219" s="328" t="s">
        <v>4126</v>
      </c>
      <c r="I1219" s="281" t="s">
        <v>8538</v>
      </c>
      <c r="J1219" s="285" t="s">
        <v>18</v>
      </c>
      <c r="K1219" s="281" t="s">
        <v>9005</v>
      </c>
      <c r="L1219" s="328" t="s">
        <v>11</v>
      </c>
      <c r="M1219" s="328" t="s">
        <v>8013</v>
      </c>
      <c r="N1219" s="282"/>
      <c r="O1219" s="283"/>
      <c r="P1219" s="283"/>
      <c r="Q1219" s="284"/>
      <c r="R1219" s="285" t="s">
        <v>4686</v>
      </c>
      <c r="S1219" s="284"/>
      <c r="T1219" s="286" t="s">
        <v>605</v>
      </c>
      <c r="U1219" s="291" t="s">
        <v>5599</v>
      </c>
      <c r="V1219" s="135"/>
      <c r="W1219" s="276" t="s">
        <v>8014</v>
      </c>
    </row>
    <row r="1220" spans="1:23" s="272" customFormat="1" ht="14.5" customHeight="1" x14ac:dyDescent="0.3">
      <c r="A1220" s="295" t="s">
        <v>5</v>
      </c>
      <c r="B1220" s="83">
        <v>5273432</v>
      </c>
      <c r="C1220" s="277" t="s">
        <v>8870</v>
      </c>
      <c r="D1220" s="293">
        <v>44803</v>
      </c>
      <c r="E1220" s="279" t="s">
        <v>594</v>
      </c>
      <c r="F1220" s="327">
        <v>44762</v>
      </c>
      <c r="G1220" s="328" t="s">
        <v>8015</v>
      </c>
      <c r="H1220" s="328" t="s">
        <v>6043</v>
      </c>
      <c r="I1220" s="281" t="s">
        <v>4644</v>
      </c>
      <c r="J1220" s="285" t="s">
        <v>645</v>
      </c>
      <c r="K1220" s="281" t="s">
        <v>9002</v>
      </c>
      <c r="L1220" s="328" t="s">
        <v>20</v>
      </c>
      <c r="M1220" s="328" t="s">
        <v>8016</v>
      </c>
      <c r="N1220" s="282">
        <v>44812</v>
      </c>
      <c r="O1220" s="283">
        <v>44809</v>
      </c>
      <c r="P1220" s="283">
        <v>44803</v>
      </c>
      <c r="Q1220" s="284">
        <v>44807</v>
      </c>
      <c r="R1220" s="285" t="s">
        <v>4490</v>
      </c>
      <c r="S1220" s="284"/>
      <c r="T1220" s="286" t="s">
        <v>2564</v>
      </c>
      <c r="U1220" s="291" t="s">
        <v>5599</v>
      </c>
      <c r="V1220" s="135"/>
      <c r="W1220" s="276" t="s">
        <v>8017</v>
      </c>
    </row>
    <row r="1221" spans="1:23" s="272" customFormat="1" ht="14.5" customHeight="1" x14ac:dyDescent="0.3">
      <c r="A1221" s="295" t="s">
        <v>1581</v>
      </c>
      <c r="B1221" s="276" t="s">
        <v>630</v>
      </c>
      <c r="C1221" s="277" t="s">
        <v>630</v>
      </c>
      <c r="D1221" s="288">
        <v>44781</v>
      </c>
      <c r="E1221" s="279" t="s">
        <v>630</v>
      </c>
      <c r="F1221" s="327">
        <v>44762</v>
      </c>
      <c r="G1221" s="328" t="s">
        <v>8018</v>
      </c>
      <c r="H1221" s="328" t="s">
        <v>4150</v>
      </c>
      <c r="I1221" s="281" t="s">
        <v>17</v>
      </c>
      <c r="J1221" s="285" t="s">
        <v>626</v>
      </c>
      <c r="K1221" s="281" t="s">
        <v>9003</v>
      </c>
      <c r="L1221" s="328" t="s">
        <v>20</v>
      </c>
      <c r="M1221" s="328" t="s">
        <v>8019</v>
      </c>
      <c r="N1221" s="282" t="s">
        <v>1253</v>
      </c>
      <c r="O1221" s="283" t="s">
        <v>1253</v>
      </c>
      <c r="P1221" s="283" t="s">
        <v>1253</v>
      </c>
      <c r="Q1221" s="284" t="s">
        <v>1253</v>
      </c>
      <c r="R1221" s="285" t="s">
        <v>6464</v>
      </c>
      <c r="S1221" s="280" t="s">
        <v>1253</v>
      </c>
      <c r="T1221" s="286" t="s">
        <v>1648</v>
      </c>
      <c r="U1221" s="291" t="s">
        <v>5599</v>
      </c>
      <c r="V1221" s="135"/>
      <c r="W1221" s="276" t="s">
        <v>630</v>
      </c>
    </row>
    <row r="1222" spans="1:23" s="272" customFormat="1" ht="14.5" customHeight="1" x14ac:dyDescent="0.3">
      <c r="A1222" s="295" t="s">
        <v>1581</v>
      </c>
      <c r="B1222" s="276" t="s">
        <v>630</v>
      </c>
      <c r="C1222" s="277" t="s">
        <v>630</v>
      </c>
      <c r="D1222" s="293">
        <v>44807</v>
      </c>
      <c r="E1222" s="279" t="s">
        <v>630</v>
      </c>
      <c r="F1222" s="327">
        <v>44762</v>
      </c>
      <c r="G1222" s="328" t="s">
        <v>8020</v>
      </c>
      <c r="H1222" s="328" t="s">
        <v>3567</v>
      </c>
      <c r="I1222" s="281" t="s">
        <v>685</v>
      </c>
      <c r="J1222" s="285" t="s">
        <v>2943</v>
      </c>
      <c r="K1222" s="281" t="s">
        <v>9012</v>
      </c>
      <c r="L1222" s="328" t="s">
        <v>20</v>
      </c>
      <c r="M1222" s="328" t="s">
        <v>8021</v>
      </c>
      <c r="N1222" s="282" t="s">
        <v>1253</v>
      </c>
      <c r="O1222" s="283" t="s">
        <v>1253</v>
      </c>
      <c r="P1222" s="283" t="s">
        <v>1253</v>
      </c>
      <c r="Q1222" s="284" t="s">
        <v>1253</v>
      </c>
      <c r="R1222" s="285" t="s">
        <v>6518</v>
      </c>
      <c r="S1222" s="284"/>
      <c r="T1222" s="286" t="s">
        <v>623</v>
      </c>
      <c r="U1222" s="291" t="s">
        <v>5599</v>
      </c>
      <c r="V1222" s="135"/>
      <c r="W1222" s="276" t="s">
        <v>8022</v>
      </c>
    </row>
    <row r="1223" spans="1:23" s="272" customFormat="1" ht="14.5" customHeight="1" x14ac:dyDescent="0.3">
      <c r="A1223" s="295" t="s">
        <v>1581</v>
      </c>
      <c r="B1223" s="276" t="s">
        <v>630</v>
      </c>
      <c r="C1223" s="277" t="s">
        <v>630</v>
      </c>
      <c r="D1223" s="293">
        <v>44774</v>
      </c>
      <c r="E1223" s="279" t="s">
        <v>630</v>
      </c>
      <c r="F1223" s="327">
        <v>44762</v>
      </c>
      <c r="G1223" s="328" t="s">
        <v>8023</v>
      </c>
      <c r="H1223" s="328" t="s">
        <v>4712</v>
      </c>
      <c r="I1223" s="281" t="s">
        <v>17</v>
      </c>
      <c r="J1223" s="285" t="s">
        <v>18</v>
      </c>
      <c r="K1223" s="281" t="s">
        <v>9005</v>
      </c>
      <c r="L1223" s="328" t="s">
        <v>20</v>
      </c>
      <c r="M1223" s="328" t="s">
        <v>8024</v>
      </c>
      <c r="N1223" s="282" t="s">
        <v>1253</v>
      </c>
      <c r="O1223" s="283" t="s">
        <v>1253</v>
      </c>
      <c r="P1223" s="283" t="s">
        <v>1253</v>
      </c>
      <c r="Q1223" s="284" t="s">
        <v>1253</v>
      </c>
      <c r="R1223" s="285" t="s">
        <v>4686</v>
      </c>
      <c r="S1223" s="280" t="s">
        <v>1253</v>
      </c>
      <c r="T1223" s="286" t="s">
        <v>605</v>
      </c>
      <c r="U1223" s="291" t="s">
        <v>5599</v>
      </c>
      <c r="V1223" s="135"/>
      <c r="W1223" s="276" t="s">
        <v>630</v>
      </c>
    </row>
    <row r="1224" spans="1:23" s="272" customFormat="1" ht="14.5" customHeight="1" x14ac:dyDescent="0.3">
      <c r="A1224" s="295" t="s">
        <v>3627</v>
      </c>
      <c r="B1224" s="83">
        <v>5266602</v>
      </c>
      <c r="C1224" s="277" t="s">
        <v>8871</v>
      </c>
      <c r="D1224" s="293">
        <v>44803</v>
      </c>
      <c r="E1224" s="279" t="s">
        <v>594</v>
      </c>
      <c r="F1224" s="327">
        <v>44762</v>
      </c>
      <c r="G1224" s="328" t="s">
        <v>8025</v>
      </c>
      <c r="H1224" s="328" t="s">
        <v>32</v>
      </c>
      <c r="I1224" s="281" t="s">
        <v>685</v>
      </c>
      <c r="J1224" s="285" t="s">
        <v>18</v>
      </c>
      <c r="K1224" s="281" t="s">
        <v>9005</v>
      </c>
      <c r="L1224" s="328" t="s">
        <v>11</v>
      </c>
      <c r="M1224" s="328" t="s">
        <v>8026</v>
      </c>
      <c r="N1224" s="282">
        <v>44812</v>
      </c>
      <c r="O1224" s="283">
        <v>44804</v>
      </c>
      <c r="P1224" s="283">
        <v>44803</v>
      </c>
      <c r="Q1224" s="284">
        <v>44807</v>
      </c>
      <c r="R1224" s="285" t="s">
        <v>4686</v>
      </c>
      <c r="S1224" s="284"/>
      <c r="T1224" s="286" t="s">
        <v>605</v>
      </c>
      <c r="U1224" s="291" t="s">
        <v>5599</v>
      </c>
      <c r="V1224" s="135"/>
      <c r="W1224" s="276" t="s">
        <v>8102</v>
      </c>
    </row>
    <row r="1225" spans="1:23" s="272" customFormat="1" ht="14.5" customHeight="1" x14ac:dyDescent="0.3">
      <c r="A1225" s="295" t="s">
        <v>5</v>
      </c>
      <c r="B1225" s="83" t="s">
        <v>319</v>
      </c>
      <c r="C1225" s="277"/>
      <c r="D1225" s="293"/>
      <c r="E1225" s="279"/>
      <c r="F1225" s="327">
        <v>44763</v>
      </c>
      <c r="G1225" s="328" t="s">
        <v>8027</v>
      </c>
      <c r="H1225" s="328" t="s">
        <v>686</v>
      </c>
      <c r="I1225" s="281" t="s">
        <v>8862</v>
      </c>
      <c r="J1225" s="285" t="s">
        <v>634</v>
      </c>
      <c r="K1225" s="281" t="s">
        <v>9008</v>
      </c>
      <c r="L1225" s="330" t="s">
        <v>20</v>
      </c>
      <c r="M1225" s="328" t="s">
        <v>8028</v>
      </c>
      <c r="N1225" s="282"/>
      <c r="O1225" s="283"/>
      <c r="P1225" s="283"/>
      <c r="Q1225" s="284"/>
      <c r="R1225" s="285" t="s">
        <v>6584</v>
      </c>
      <c r="S1225" s="284"/>
      <c r="T1225" s="286" t="s">
        <v>605</v>
      </c>
      <c r="U1225" s="291" t="s">
        <v>5599</v>
      </c>
      <c r="V1225" s="135"/>
      <c r="W1225" s="276" t="s">
        <v>8029</v>
      </c>
    </row>
    <row r="1226" spans="1:23" s="272" customFormat="1" ht="14.5" customHeight="1" x14ac:dyDescent="0.3">
      <c r="A1226" s="295" t="s">
        <v>5</v>
      </c>
      <c r="B1226" s="83" t="s">
        <v>319</v>
      </c>
      <c r="C1226" s="277"/>
      <c r="D1226" s="293"/>
      <c r="E1226" s="279"/>
      <c r="F1226" s="327">
        <v>44763</v>
      </c>
      <c r="G1226" s="328" t="s">
        <v>8030</v>
      </c>
      <c r="H1226" s="328" t="s">
        <v>137</v>
      </c>
      <c r="I1226" s="281" t="s">
        <v>17</v>
      </c>
      <c r="J1226" s="285" t="s">
        <v>18</v>
      </c>
      <c r="K1226" s="281" t="s">
        <v>9005</v>
      </c>
      <c r="L1226" s="328" t="s">
        <v>20</v>
      </c>
      <c r="M1226" s="328" t="s">
        <v>8031</v>
      </c>
      <c r="N1226" s="282"/>
      <c r="O1226" s="283"/>
      <c r="P1226" s="283"/>
      <c r="Q1226" s="284"/>
      <c r="R1226" s="285" t="s">
        <v>4686</v>
      </c>
      <c r="S1226" s="284"/>
      <c r="T1226" s="286" t="s">
        <v>605</v>
      </c>
      <c r="U1226" s="291" t="s">
        <v>5599</v>
      </c>
      <c r="V1226" s="135"/>
      <c r="W1226" s="276" t="s">
        <v>8032</v>
      </c>
    </row>
    <row r="1227" spans="1:23" s="272" customFormat="1" ht="14.5" customHeight="1" x14ac:dyDescent="0.3">
      <c r="A1227" s="295" t="s">
        <v>5</v>
      </c>
      <c r="B1227" s="83" t="s">
        <v>319</v>
      </c>
      <c r="C1227" s="277"/>
      <c r="D1227" s="293"/>
      <c r="E1227" s="279"/>
      <c r="F1227" s="327">
        <v>44763</v>
      </c>
      <c r="G1227" s="328" t="s">
        <v>6340</v>
      </c>
      <c r="H1227" s="328" t="s">
        <v>3567</v>
      </c>
      <c r="I1227" s="281" t="s">
        <v>685</v>
      </c>
      <c r="J1227" s="285" t="s">
        <v>626</v>
      </c>
      <c r="K1227" s="281" t="s">
        <v>9003</v>
      </c>
      <c r="L1227" s="328" t="s">
        <v>20</v>
      </c>
      <c r="M1227" s="328" t="s">
        <v>8033</v>
      </c>
      <c r="N1227" s="282"/>
      <c r="O1227" s="283"/>
      <c r="P1227" s="283"/>
      <c r="Q1227" s="284"/>
      <c r="R1227" s="285" t="s">
        <v>6464</v>
      </c>
      <c r="S1227" s="284"/>
      <c r="T1227" s="286" t="s">
        <v>605</v>
      </c>
      <c r="U1227" s="291" t="s">
        <v>5599</v>
      </c>
      <c r="V1227" s="135"/>
      <c r="W1227" s="276" t="s">
        <v>7271</v>
      </c>
    </row>
    <row r="1228" spans="1:23" s="272" customFormat="1" ht="14.5" customHeight="1" x14ac:dyDescent="0.3">
      <c r="A1228" s="295" t="s">
        <v>3627</v>
      </c>
      <c r="B1228" s="83">
        <v>5162860</v>
      </c>
      <c r="C1228" s="277" t="s">
        <v>8092</v>
      </c>
      <c r="D1228" s="293">
        <v>44764</v>
      </c>
      <c r="E1228" s="279" t="s">
        <v>594</v>
      </c>
      <c r="F1228" s="327">
        <v>44763</v>
      </c>
      <c r="G1228" s="328" t="s">
        <v>8058</v>
      </c>
      <c r="H1228" s="328" t="s">
        <v>25</v>
      </c>
      <c r="I1228" s="281" t="s">
        <v>17</v>
      </c>
      <c r="J1228" s="285" t="s">
        <v>38</v>
      </c>
      <c r="K1228" s="281" t="s">
        <v>9001</v>
      </c>
      <c r="L1228" s="328" t="s">
        <v>40</v>
      </c>
      <c r="M1228" s="328" t="s">
        <v>8059</v>
      </c>
      <c r="N1228" s="282">
        <v>44773</v>
      </c>
      <c r="O1228" s="283">
        <v>44767</v>
      </c>
      <c r="P1228" s="283">
        <v>44764</v>
      </c>
      <c r="Q1228" s="284">
        <v>44767</v>
      </c>
      <c r="R1228" s="285" t="s">
        <v>4489</v>
      </c>
      <c r="S1228" s="284"/>
      <c r="T1228" s="286" t="s">
        <v>623</v>
      </c>
      <c r="U1228" s="291" t="s">
        <v>5599</v>
      </c>
      <c r="V1228" s="135" t="s">
        <v>5599</v>
      </c>
      <c r="W1228" s="276" t="s">
        <v>8103</v>
      </c>
    </row>
    <row r="1229" spans="1:23" s="272" customFormat="1" ht="14.5" customHeight="1" x14ac:dyDescent="0.3">
      <c r="A1229" s="295" t="s">
        <v>3627</v>
      </c>
      <c r="B1229" s="83">
        <v>5254328</v>
      </c>
      <c r="C1229" s="277" t="s">
        <v>8608</v>
      </c>
      <c r="D1229" s="293">
        <v>44786</v>
      </c>
      <c r="E1229" s="279" t="s">
        <v>594</v>
      </c>
      <c r="F1229" s="327">
        <v>44763</v>
      </c>
      <c r="G1229" s="328" t="s">
        <v>8060</v>
      </c>
      <c r="H1229" s="328" t="s">
        <v>4738</v>
      </c>
      <c r="I1229" s="281" t="s">
        <v>2454</v>
      </c>
      <c r="J1229" s="285" t="s">
        <v>38</v>
      </c>
      <c r="K1229" s="281" t="s">
        <v>9001</v>
      </c>
      <c r="L1229" s="328" t="s">
        <v>438</v>
      </c>
      <c r="M1229" s="328" t="s">
        <v>8061</v>
      </c>
      <c r="N1229" s="282">
        <v>44798</v>
      </c>
      <c r="O1229" s="283">
        <v>44795</v>
      </c>
      <c r="P1229" s="283">
        <v>44790</v>
      </c>
      <c r="Q1229" s="284">
        <v>44795</v>
      </c>
      <c r="R1229" s="285" t="s">
        <v>4489</v>
      </c>
      <c r="S1229" s="284"/>
      <c r="T1229" s="286" t="s">
        <v>623</v>
      </c>
      <c r="U1229" s="291" t="s">
        <v>5599</v>
      </c>
      <c r="V1229" s="291" t="s">
        <v>3366</v>
      </c>
      <c r="W1229" s="276" t="s">
        <v>8104</v>
      </c>
    </row>
    <row r="1230" spans="1:23" s="272" customFormat="1" ht="14.5" customHeight="1" x14ac:dyDescent="0.3">
      <c r="A1230" s="295" t="s">
        <v>5</v>
      </c>
      <c r="B1230" s="83" t="s">
        <v>319</v>
      </c>
      <c r="C1230" s="277"/>
      <c r="D1230" s="293"/>
      <c r="E1230" s="279"/>
      <c r="F1230" s="327">
        <v>44763</v>
      </c>
      <c r="G1230" s="328" t="s">
        <v>8062</v>
      </c>
      <c r="H1230" s="328" t="s">
        <v>4738</v>
      </c>
      <c r="I1230" s="281" t="s">
        <v>2454</v>
      </c>
      <c r="J1230" s="285" t="s">
        <v>38</v>
      </c>
      <c r="K1230" s="281" t="s">
        <v>9001</v>
      </c>
      <c r="L1230" s="328" t="s">
        <v>4243</v>
      </c>
      <c r="M1230" s="328" t="s">
        <v>8063</v>
      </c>
      <c r="N1230" s="282"/>
      <c r="O1230" s="283"/>
      <c r="P1230" s="283"/>
      <c r="Q1230" s="284"/>
      <c r="R1230" s="285" t="s">
        <v>4489</v>
      </c>
      <c r="S1230" s="284"/>
      <c r="T1230" s="286" t="s">
        <v>605</v>
      </c>
      <c r="U1230" s="291" t="s">
        <v>5599</v>
      </c>
      <c r="V1230" s="135"/>
      <c r="W1230" s="276" t="s">
        <v>8105</v>
      </c>
    </row>
    <row r="1231" spans="1:23" s="272" customFormat="1" ht="14.5" customHeight="1" x14ac:dyDescent="0.3">
      <c r="A1231" s="295" t="s">
        <v>3627</v>
      </c>
      <c r="B1231" s="8">
        <v>5228319</v>
      </c>
      <c r="C1231" s="277" t="s">
        <v>8520</v>
      </c>
      <c r="D1231" s="293">
        <v>44779</v>
      </c>
      <c r="E1231" s="279" t="s">
        <v>594</v>
      </c>
      <c r="F1231" s="327">
        <v>44763</v>
      </c>
      <c r="G1231" s="328" t="s">
        <v>8064</v>
      </c>
      <c r="H1231" s="328" t="s">
        <v>116</v>
      </c>
      <c r="I1231" s="281" t="s">
        <v>2454</v>
      </c>
      <c r="J1231" s="285" t="s">
        <v>2943</v>
      </c>
      <c r="K1231" s="281" t="s">
        <v>9012</v>
      </c>
      <c r="L1231" s="328" t="s">
        <v>11</v>
      </c>
      <c r="M1231" s="328" t="s">
        <v>8065</v>
      </c>
      <c r="N1231" s="282">
        <v>44804</v>
      </c>
      <c r="O1231" s="283">
        <v>44796</v>
      </c>
      <c r="P1231" s="283">
        <v>44783</v>
      </c>
      <c r="Q1231" s="284">
        <v>44799</v>
      </c>
      <c r="R1231" s="285" t="s">
        <v>6447</v>
      </c>
      <c r="S1231" s="284"/>
      <c r="T1231" s="286" t="s">
        <v>605</v>
      </c>
      <c r="U1231" s="291" t="s">
        <v>5599</v>
      </c>
      <c r="V1231" s="291" t="s">
        <v>3366</v>
      </c>
      <c r="W1231" s="276" t="s">
        <v>8106</v>
      </c>
    </row>
    <row r="1232" spans="1:23" s="272" customFormat="1" ht="14.5" customHeight="1" x14ac:dyDescent="0.3">
      <c r="A1232" s="295" t="s">
        <v>5</v>
      </c>
      <c r="B1232" s="83" t="s">
        <v>319</v>
      </c>
      <c r="C1232" s="277"/>
      <c r="D1232" s="293"/>
      <c r="E1232" s="279"/>
      <c r="F1232" s="327">
        <v>44763</v>
      </c>
      <c r="G1232" s="328" t="s">
        <v>8066</v>
      </c>
      <c r="H1232" s="328" t="s">
        <v>37</v>
      </c>
      <c r="I1232" s="281" t="s">
        <v>685</v>
      </c>
      <c r="J1232" s="285" t="s">
        <v>18</v>
      </c>
      <c r="K1232" s="281" t="s">
        <v>9005</v>
      </c>
      <c r="L1232" s="328" t="s">
        <v>11</v>
      </c>
      <c r="M1232" s="328" t="s">
        <v>8067</v>
      </c>
      <c r="N1232" s="282"/>
      <c r="O1232" s="283"/>
      <c r="P1232" s="283"/>
      <c r="Q1232" s="284"/>
      <c r="R1232" s="285" t="s">
        <v>4686</v>
      </c>
      <c r="S1232" s="284"/>
      <c r="T1232" s="286" t="s">
        <v>623</v>
      </c>
      <c r="U1232" s="291" t="s">
        <v>5599</v>
      </c>
      <c r="V1232" s="135"/>
      <c r="W1232" s="276" t="s">
        <v>8107</v>
      </c>
    </row>
    <row r="1233" spans="1:23" s="272" customFormat="1" ht="14.5" customHeight="1" x14ac:dyDescent="0.3">
      <c r="A1233" s="295" t="s">
        <v>3627</v>
      </c>
      <c r="B1233" s="83">
        <v>5241247</v>
      </c>
      <c r="C1233" s="277" t="s">
        <v>8543</v>
      </c>
      <c r="D1233" s="293">
        <v>44785</v>
      </c>
      <c r="E1233" s="279" t="s">
        <v>594</v>
      </c>
      <c r="F1233" s="327">
        <v>44763</v>
      </c>
      <c r="G1233" s="328" t="s">
        <v>8068</v>
      </c>
      <c r="H1233" s="328" t="s">
        <v>175</v>
      </c>
      <c r="I1233" s="281" t="s">
        <v>8863</v>
      </c>
      <c r="J1233" s="285" t="s">
        <v>18</v>
      </c>
      <c r="K1233" s="281" t="s">
        <v>9005</v>
      </c>
      <c r="L1233" s="330" t="s">
        <v>11</v>
      </c>
      <c r="M1233" s="328" t="s">
        <v>8069</v>
      </c>
      <c r="N1233" s="282">
        <v>44795</v>
      </c>
      <c r="O1233" s="283">
        <v>44793</v>
      </c>
      <c r="P1233" s="283">
        <v>44785</v>
      </c>
      <c r="Q1233" s="284" t="s">
        <v>1685</v>
      </c>
      <c r="R1233" s="285" t="s">
        <v>4686</v>
      </c>
      <c r="S1233" s="284"/>
      <c r="T1233" s="286" t="s">
        <v>605</v>
      </c>
      <c r="U1233" s="291" t="s">
        <v>5599</v>
      </c>
      <c r="V1233" s="291" t="s">
        <v>3366</v>
      </c>
      <c r="W1233" s="276" t="s">
        <v>8108</v>
      </c>
    </row>
    <row r="1234" spans="1:23" s="272" customFormat="1" ht="14.5" customHeight="1" x14ac:dyDescent="0.3">
      <c r="A1234" s="295" t="s">
        <v>1581</v>
      </c>
      <c r="B1234" s="276" t="s">
        <v>630</v>
      </c>
      <c r="C1234" s="277" t="s">
        <v>630</v>
      </c>
      <c r="D1234" s="293">
        <v>44806</v>
      </c>
      <c r="E1234" s="279" t="s">
        <v>630</v>
      </c>
      <c r="F1234" s="327">
        <v>44763</v>
      </c>
      <c r="G1234" s="328" t="s">
        <v>8070</v>
      </c>
      <c r="H1234" s="328" t="s">
        <v>37</v>
      </c>
      <c r="I1234" s="281" t="s">
        <v>685</v>
      </c>
      <c r="J1234" s="285" t="s">
        <v>2943</v>
      </c>
      <c r="K1234" s="281" t="s">
        <v>9012</v>
      </c>
      <c r="L1234" s="328" t="s">
        <v>20</v>
      </c>
      <c r="M1234" s="328" t="s">
        <v>8071</v>
      </c>
      <c r="N1234" s="282" t="s">
        <v>1253</v>
      </c>
      <c r="O1234" s="283" t="s">
        <v>1253</v>
      </c>
      <c r="P1234" s="283" t="s">
        <v>1253</v>
      </c>
      <c r="Q1234" s="284" t="s">
        <v>1253</v>
      </c>
      <c r="R1234" s="285" t="s">
        <v>6447</v>
      </c>
      <c r="S1234" s="284"/>
      <c r="T1234" s="286" t="s">
        <v>605</v>
      </c>
      <c r="U1234" s="291" t="s">
        <v>5599</v>
      </c>
      <c r="V1234" s="135"/>
      <c r="W1234" s="276" t="s">
        <v>8109</v>
      </c>
    </row>
    <row r="1235" spans="1:23" s="272" customFormat="1" ht="14.5" customHeight="1" x14ac:dyDescent="0.3">
      <c r="A1235" s="295" t="s">
        <v>5</v>
      </c>
      <c r="B1235" s="83" t="s">
        <v>319</v>
      </c>
      <c r="C1235" s="277" t="s">
        <v>2859</v>
      </c>
      <c r="D1235" s="293"/>
      <c r="E1235" s="279"/>
      <c r="F1235" s="327">
        <v>44763</v>
      </c>
      <c r="G1235" s="328" t="s">
        <v>8072</v>
      </c>
      <c r="H1235" s="328" t="s">
        <v>3708</v>
      </c>
      <c r="I1235" s="281" t="s">
        <v>2454</v>
      </c>
      <c r="J1235" s="285" t="s">
        <v>18</v>
      </c>
      <c r="K1235" s="281" t="s">
        <v>9005</v>
      </c>
      <c r="L1235" s="328" t="s">
        <v>20</v>
      </c>
      <c r="M1235" s="328" t="s">
        <v>8073</v>
      </c>
      <c r="N1235" s="282"/>
      <c r="O1235" s="283"/>
      <c r="P1235" s="283"/>
      <c r="Q1235" s="284"/>
      <c r="R1235" s="285" t="s">
        <v>4686</v>
      </c>
      <c r="S1235" s="284"/>
      <c r="T1235" s="286" t="s">
        <v>623</v>
      </c>
      <c r="U1235" s="291" t="s">
        <v>5599</v>
      </c>
      <c r="V1235" s="135"/>
      <c r="W1235" s="276" t="s">
        <v>8110</v>
      </c>
    </row>
    <row r="1236" spans="1:23" s="272" customFormat="1" ht="14.5" customHeight="1" x14ac:dyDescent="0.3">
      <c r="A1236" s="295" t="s">
        <v>3627</v>
      </c>
      <c r="B1236" s="83">
        <v>5214812</v>
      </c>
      <c r="C1236" s="277" t="s">
        <v>8340</v>
      </c>
      <c r="D1236" s="293">
        <v>44764</v>
      </c>
      <c r="E1236" s="279" t="s">
        <v>594</v>
      </c>
      <c r="F1236" s="327">
        <v>44763</v>
      </c>
      <c r="G1236" s="328" t="s">
        <v>8074</v>
      </c>
      <c r="H1236" s="328" t="s">
        <v>32</v>
      </c>
      <c r="I1236" s="281" t="s">
        <v>685</v>
      </c>
      <c r="J1236" s="285" t="s">
        <v>632</v>
      </c>
      <c r="K1236" s="281" t="s">
        <v>9006</v>
      </c>
      <c r="L1236" s="328" t="s">
        <v>11</v>
      </c>
      <c r="M1236" s="328" t="s">
        <v>8075</v>
      </c>
      <c r="N1236" s="282">
        <v>44779</v>
      </c>
      <c r="O1236" s="283">
        <v>44777</v>
      </c>
      <c r="P1236" s="283">
        <v>44771</v>
      </c>
      <c r="Q1236" s="284">
        <v>44773</v>
      </c>
      <c r="R1236" s="285" t="s">
        <v>4484</v>
      </c>
      <c r="S1236" s="284"/>
      <c r="T1236" s="286" t="s">
        <v>605</v>
      </c>
      <c r="U1236" s="291" t="s">
        <v>5599</v>
      </c>
      <c r="V1236" s="291" t="s">
        <v>3366</v>
      </c>
      <c r="W1236" s="276" t="s">
        <v>8111</v>
      </c>
    </row>
    <row r="1237" spans="1:23" s="272" customFormat="1" ht="14.5" customHeight="1" x14ac:dyDescent="0.3">
      <c r="A1237" s="295" t="s">
        <v>3627</v>
      </c>
      <c r="B1237" s="8">
        <v>5228326</v>
      </c>
      <c r="C1237" s="277" t="s">
        <v>8471</v>
      </c>
      <c r="D1237" s="293">
        <v>44781</v>
      </c>
      <c r="E1237" s="279" t="s">
        <v>594</v>
      </c>
      <c r="F1237" s="327">
        <v>44763</v>
      </c>
      <c r="G1237" s="328" t="s">
        <v>8076</v>
      </c>
      <c r="H1237" s="328" t="s">
        <v>137</v>
      </c>
      <c r="I1237" s="281" t="s">
        <v>17</v>
      </c>
      <c r="J1237" s="285" t="s">
        <v>626</v>
      </c>
      <c r="K1237" s="281" t="s">
        <v>9003</v>
      </c>
      <c r="L1237" s="330" t="s">
        <v>52</v>
      </c>
      <c r="M1237" s="328" t="s">
        <v>8077</v>
      </c>
      <c r="N1237" s="282">
        <v>44798</v>
      </c>
      <c r="O1237" s="283">
        <v>44797</v>
      </c>
      <c r="P1237" s="283">
        <v>44781</v>
      </c>
      <c r="Q1237" s="284" t="s">
        <v>1685</v>
      </c>
      <c r="R1237" s="285" t="s">
        <v>6464</v>
      </c>
      <c r="S1237" s="284"/>
      <c r="T1237" s="286" t="s">
        <v>605</v>
      </c>
      <c r="U1237" s="291" t="s">
        <v>5599</v>
      </c>
      <c r="V1237" s="291" t="s">
        <v>3366</v>
      </c>
      <c r="W1237" s="276" t="s">
        <v>8112</v>
      </c>
    </row>
    <row r="1238" spans="1:23" s="272" customFormat="1" ht="14.5" customHeight="1" x14ac:dyDescent="0.3">
      <c r="A1238" s="295" t="s">
        <v>3627</v>
      </c>
      <c r="B1238" s="328">
        <v>5208983</v>
      </c>
      <c r="C1238" s="277" t="s">
        <v>8039</v>
      </c>
      <c r="D1238" s="293">
        <v>44765</v>
      </c>
      <c r="E1238" s="279" t="s">
        <v>594</v>
      </c>
      <c r="F1238" s="327">
        <v>44763</v>
      </c>
      <c r="G1238" s="328" t="s">
        <v>8078</v>
      </c>
      <c r="H1238" s="328" t="s">
        <v>4126</v>
      </c>
      <c r="I1238" s="281" t="s">
        <v>8538</v>
      </c>
      <c r="J1238" s="285" t="s">
        <v>45</v>
      </c>
      <c r="K1238" s="281" t="s">
        <v>9009</v>
      </c>
      <c r="L1238" s="328" t="s">
        <v>20</v>
      </c>
      <c r="M1238" s="328" t="s">
        <v>8079</v>
      </c>
      <c r="N1238" s="282">
        <v>44773</v>
      </c>
      <c r="O1238" s="283">
        <v>44767</v>
      </c>
      <c r="P1238" s="283">
        <v>44763</v>
      </c>
      <c r="Q1238" s="284">
        <v>44768</v>
      </c>
      <c r="R1238" s="285" t="s">
        <v>4495</v>
      </c>
      <c r="S1238" s="284"/>
      <c r="T1238" s="286" t="s">
        <v>623</v>
      </c>
      <c r="U1238" s="291" t="s">
        <v>5599</v>
      </c>
      <c r="V1238" s="135" t="s">
        <v>5599</v>
      </c>
      <c r="W1238" s="276" t="s">
        <v>7372</v>
      </c>
    </row>
    <row r="1239" spans="1:23" s="272" customFormat="1" ht="14.5" customHeight="1" x14ac:dyDescent="0.3">
      <c r="A1239" s="295" t="s">
        <v>3627</v>
      </c>
      <c r="B1239" s="83">
        <v>5213846</v>
      </c>
      <c r="C1239" s="277" t="s">
        <v>8094</v>
      </c>
      <c r="D1239" s="293">
        <v>44764</v>
      </c>
      <c r="E1239" s="279" t="s">
        <v>594</v>
      </c>
      <c r="F1239" s="327">
        <v>44764</v>
      </c>
      <c r="G1239" s="328" t="s">
        <v>8080</v>
      </c>
      <c r="H1239" s="328" t="s">
        <v>3567</v>
      </c>
      <c r="I1239" s="281" t="s">
        <v>685</v>
      </c>
      <c r="J1239" s="285" t="s">
        <v>18</v>
      </c>
      <c r="K1239" s="281" t="s">
        <v>9005</v>
      </c>
      <c r="L1239" s="328" t="s">
        <v>354</v>
      </c>
      <c r="M1239" s="328" t="s">
        <v>8081</v>
      </c>
      <c r="N1239" s="282">
        <v>44773</v>
      </c>
      <c r="O1239" s="283">
        <v>44769</v>
      </c>
      <c r="P1239" s="283">
        <v>44764</v>
      </c>
      <c r="Q1239" s="284" t="s">
        <v>1685</v>
      </c>
      <c r="R1239" s="285" t="s">
        <v>4686</v>
      </c>
      <c r="S1239" s="284"/>
      <c r="T1239" s="286" t="s">
        <v>623</v>
      </c>
      <c r="U1239" s="291" t="s">
        <v>5599</v>
      </c>
      <c r="V1239" s="135" t="s">
        <v>5599</v>
      </c>
      <c r="W1239" s="276" t="s">
        <v>8113</v>
      </c>
    </row>
    <row r="1240" spans="1:23" s="272" customFormat="1" ht="14.5" customHeight="1" x14ac:dyDescent="0.3">
      <c r="A1240" s="295" t="s">
        <v>3627</v>
      </c>
      <c r="B1240" s="328">
        <v>5224922</v>
      </c>
      <c r="C1240" s="277" t="s">
        <v>8341</v>
      </c>
      <c r="D1240" s="293">
        <v>44772</v>
      </c>
      <c r="E1240" s="279" t="s">
        <v>594</v>
      </c>
      <c r="F1240" s="327">
        <v>44764</v>
      </c>
      <c r="G1240" s="328" t="s">
        <v>8082</v>
      </c>
      <c r="H1240" s="328" t="s">
        <v>50</v>
      </c>
      <c r="I1240" s="281" t="s">
        <v>17</v>
      </c>
      <c r="J1240" s="285" t="s">
        <v>45</v>
      </c>
      <c r="K1240" s="281" t="s">
        <v>9009</v>
      </c>
      <c r="L1240" s="330" t="s">
        <v>20</v>
      </c>
      <c r="M1240" s="328" t="s">
        <v>8083</v>
      </c>
      <c r="N1240" s="282">
        <v>44794</v>
      </c>
      <c r="O1240" s="283">
        <v>44784</v>
      </c>
      <c r="P1240" s="283">
        <v>44781</v>
      </c>
      <c r="Q1240" s="284">
        <v>44784</v>
      </c>
      <c r="R1240" s="285" t="s">
        <v>4482</v>
      </c>
      <c r="S1240" s="284"/>
      <c r="T1240" s="286" t="s">
        <v>623</v>
      </c>
      <c r="U1240" s="291" t="s">
        <v>5599</v>
      </c>
      <c r="V1240" s="291" t="s">
        <v>3366</v>
      </c>
      <c r="W1240" s="276" t="s">
        <v>8114</v>
      </c>
    </row>
    <row r="1241" spans="1:23" s="272" customFormat="1" ht="14.5" customHeight="1" x14ac:dyDescent="0.3">
      <c r="A1241" s="295" t="s">
        <v>3627</v>
      </c>
      <c r="B1241" s="83">
        <v>5228327</v>
      </c>
      <c r="C1241" s="277" t="s">
        <v>8408</v>
      </c>
      <c r="D1241" s="293">
        <v>44778</v>
      </c>
      <c r="E1241" s="279" t="s">
        <v>594</v>
      </c>
      <c r="F1241" s="327">
        <v>44764</v>
      </c>
      <c r="G1241" s="328" t="s">
        <v>8084</v>
      </c>
      <c r="H1241" s="328" t="s">
        <v>32</v>
      </c>
      <c r="I1241" s="281" t="s">
        <v>685</v>
      </c>
      <c r="J1241" s="285" t="s">
        <v>45</v>
      </c>
      <c r="K1241" s="281" t="s">
        <v>9009</v>
      </c>
      <c r="L1241" s="328" t="s">
        <v>20</v>
      </c>
      <c r="M1241" s="328" t="s">
        <v>8085</v>
      </c>
      <c r="N1241" s="282">
        <v>44798</v>
      </c>
      <c r="O1241" s="283">
        <v>44793</v>
      </c>
      <c r="P1241" s="283">
        <v>44778</v>
      </c>
      <c r="Q1241" s="284">
        <v>44793</v>
      </c>
      <c r="R1241" s="285" t="s">
        <v>4495</v>
      </c>
      <c r="S1241" s="284"/>
      <c r="T1241" s="286" t="s">
        <v>605</v>
      </c>
      <c r="U1241" s="291" t="s">
        <v>5599</v>
      </c>
      <c r="V1241" s="291" t="s">
        <v>3366</v>
      </c>
      <c r="W1241" s="276" t="s">
        <v>8115</v>
      </c>
    </row>
    <row r="1242" spans="1:23" s="272" customFormat="1" ht="14.5" customHeight="1" x14ac:dyDescent="0.3">
      <c r="A1242" s="295" t="s">
        <v>3627</v>
      </c>
      <c r="B1242" s="8">
        <v>5214823</v>
      </c>
      <c r="C1242" s="277" t="s">
        <v>8472</v>
      </c>
      <c r="D1242" s="293">
        <v>44781</v>
      </c>
      <c r="E1242" s="279" t="s">
        <v>8466</v>
      </c>
      <c r="F1242" s="327">
        <v>44764</v>
      </c>
      <c r="G1242" s="328" t="s">
        <v>8086</v>
      </c>
      <c r="H1242" s="328" t="s">
        <v>4712</v>
      </c>
      <c r="I1242" s="281" t="s">
        <v>17</v>
      </c>
      <c r="J1242" s="285" t="s">
        <v>18</v>
      </c>
      <c r="K1242" s="281" t="s">
        <v>9005</v>
      </c>
      <c r="L1242" s="328" t="s">
        <v>11</v>
      </c>
      <c r="M1242" s="328" t="s">
        <v>8087</v>
      </c>
      <c r="N1242" s="282">
        <v>0</v>
      </c>
      <c r="O1242" s="283">
        <v>44790</v>
      </c>
      <c r="P1242" s="283">
        <v>44781</v>
      </c>
      <c r="Q1242" s="284">
        <v>44790</v>
      </c>
      <c r="R1242" s="285" t="s">
        <v>4686</v>
      </c>
      <c r="S1242" s="284"/>
      <c r="T1242" s="286" t="s">
        <v>605</v>
      </c>
      <c r="U1242" s="291" t="s">
        <v>5599</v>
      </c>
      <c r="V1242" s="135"/>
      <c r="W1242" s="276" t="s">
        <v>8116</v>
      </c>
    </row>
    <row r="1243" spans="1:23" s="272" customFormat="1" ht="14.5" customHeight="1" x14ac:dyDescent="0.3">
      <c r="A1243" s="295" t="s">
        <v>3627</v>
      </c>
      <c r="B1243" s="8">
        <v>5228321</v>
      </c>
      <c r="C1243" s="277" t="s">
        <v>8439</v>
      </c>
      <c r="D1243" s="293">
        <v>44781</v>
      </c>
      <c r="E1243" s="279" t="s">
        <v>594</v>
      </c>
      <c r="F1243" s="327">
        <v>44765</v>
      </c>
      <c r="G1243" s="328" t="s">
        <v>8117</v>
      </c>
      <c r="H1243" s="328" t="s">
        <v>3567</v>
      </c>
      <c r="I1243" s="281" t="s">
        <v>685</v>
      </c>
      <c r="J1243" s="285" t="s">
        <v>645</v>
      </c>
      <c r="K1243" s="281" t="s">
        <v>9002</v>
      </c>
      <c r="L1243" s="328" t="s">
        <v>20</v>
      </c>
      <c r="M1243" s="328" t="s">
        <v>8118</v>
      </c>
      <c r="N1243" s="282">
        <v>44788</v>
      </c>
      <c r="O1243" s="283">
        <v>44782</v>
      </c>
      <c r="P1243" s="283">
        <v>44781</v>
      </c>
      <c r="Q1243" s="284" t="s">
        <v>1685</v>
      </c>
      <c r="R1243" s="285" t="s">
        <v>4490</v>
      </c>
      <c r="S1243" s="284"/>
      <c r="T1243" s="286" t="s">
        <v>623</v>
      </c>
      <c r="U1243" s="291" t="s">
        <v>5599</v>
      </c>
      <c r="V1243" s="291" t="s">
        <v>3366</v>
      </c>
      <c r="W1243" s="276" t="s">
        <v>8119</v>
      </c>
    </row>
    <row r="1244" spans="1:23" s="272" customFormat="1" ht="14.5" customHeight="1" x14ac:dyDescent="0.3">
      <c r="A1244" s="295" t="s">
        <v>3627</v>
      </c>
      <c r="B1244" s="8">
        <v>5204105</v>
      </c>
      <c r="C1244" s="277" t="s">
        <v>8208</v>
      </c>
      <c r="D1244" s="293">
        <v>44770</v>
      </c>
      <c r="E1244" s="279" t="s">
        <v>594</v>
      </c>
      <c r="F1244" s="327">
        <v>44765</v>
      </c>
      <c r="G1244" s="328" t="s">
        <v>8120</v>
      </c>
      <c r="H1244" s="328" t="s">
        <v>686</v>
      </c>
      <c r="I1244" s="281" t="s">
        <v>8862</v>
      </c>
      <c r="J1244" s="285" t="s">
        <v>645</v>
      </c>
      <c r="K1244" s="281" t="s">
        <v>9002</v>
      </c>
      <c r="L1244" s="328" t="s">
        <v>20</v>
      </c>
      <c r="M1244" s="328" t="s">
        <v>8121</v>
      </c>
      <c r="N1244" s="282">
        <v>44784</v>
      </c>
      <c r="O1244" s="283">
        <v>44775</v>
      </c>
      <c r="P1244" s="283">
        <v>44770</v>
      </c>
      <c r="Q1244" s="284">
        <v>44772</v>
      </c>
      <c r="R1244" s="285" t="s">
        <v>4490</v>
      </c>
      <c r="S1244" s="284"/>
      <c r="T1244" s="286" t="s">
        <v>623</v>
      </c>
      <c r="U1244" s="291" t="s">
        <v>5599</v>
      </c>
      <c r="V1244" s="291" t="s">
        <v>3366</v>
      </c>
      <c r="W1244" s="276" t="s">
        <v>8122</v>
      </c>
    </row>
    <row r="1245" spans="1:23" s="272" customFormat="1" ht="14.5" customHeight="1" x14ac:dyDescent="0.3">
      <c r="A1245" s="295" t="s">
        <v>3627</v>
      </c>
      <c r="B1245" s="328">
        <v>5221409</v>
      </c>
      <c r="C1245" s="277" t="s">
        <v>8187</v>
      </c>
      <c r="D1245" s="293">
        <v>44768</v>
      </c>
      <c r="E1245" s="279" t="s">
        <v>594</v>
      </c>
      <c r="F1245" s="327">
        <v>44765</v>
      </c>
      <c r="G1245" s="328" t="s">
        <v>8123</v>
      </c>
      <c r="H1245" s="328" t="s">
        <v>686</v>
      </c>
      <c r="I1245" s="281" t="s">
        <v>8862</v>
      </c>
      <c r="J1245" s="285" t="s">
        <v>18</v>
      </c>
      <c r="K1245" s="281" t="s">
        <v>9005</v>
      </c>
      <c r="L1245" s="328" t="s">
        <v>20</v>
      </c>
      <c r="M1245" s="328" t="s">
        <v>8124</v>
      </c>
      <c r="N1245" s="282">
        <v>44779</v>
      </c>
      <c r="O1245" s="283">
        <v>44773</v>
      </c>
      <c r="P1245" s="283">
        <v>44770</v>
      </c>
      <c r="Q1245" s="284">
        <v>44772</v>
      </c>
      <c r="R1245" s="285" t="s">
        <v>4685</v>
      </c>
      <c r="S1245" s="284"/>
      <c r="T1245" s="286" t="s">
        <v>623</v>
      </c>
      <c r="U1245" s="291" t="s">
        <v>5599</v>
      </c>
      <c r="V1245" s="291" t="s">
        <v>3366</v>
      </c>
      <c r="W1245" s="276" t="s">
        <v>8125</v>
      </c>
    </row>
    <row r="1246" spans="1:23" s="272" customFormat="1" ht="14.5" customHeight="1" x14ac:dyDescent="0.3">
      <c r="A1246" s="295" t="s">
        <v>5</v>
      </c>
      <c r="B1246" s="83" t="s">
        <v>319</v>
      </c>
      <c r="C1246" s="277"/>
      <c r="D1246" s="293"/>
      <c r="E1246" s="279"/>
      <c r="F1246" s="327">
        <v>44765</v>
      </c>
      <c r="G1246" s="328" t="s">
        <v>8126</v>
      </c>
      <c r="H1246" s="328" t="s">
        <v>102</v>
      </c>
      <c r="I1246" s="281" t="s">
        <v>685</v>
      </c>
      <c r="J1246" s="285" t="s">
        <v>45</v>
      </c>
      <c r="K1246" s="281" t="s">
        <v>9009</v>
      </c>
      <c r="L1246" s="328" t="s">
        <v>74</v>
      </c>
      <c r="M1246" s="328" t="s">
        <v>8127</v>
      </c>
      <c r="N1246" s="282"/>
      <c r="O1246" s="283"/>
      <c r="P1246" s="283"/>
      <c r="Q1246" s="284"/>
      <c r="R1246" s="285" t="s">
        <v>4482</v>
      </c>
      <c r="S1246" s="284"/>
      <c r="T1246" s="286" t="s">
        <v>605</v>
      </c>
      <c r="U1246" s="291" t="s">
        <v>5599</v>
      </c>
      <c r="V1246" s="135"/>
      <c r="W1246" s="276" t="s">
        <v>8128</v>
      </c>
    </row>
    <row r="1247" spans="1:23" s="272" customFormat="1" ht="14.5" customHeight="1" x14ac:dyDescent="0.3">
      <c r="A1247" s="295" t="s">
        <v>3627</v>
      </c>
      <c r="B1247" s="86">
        <v>5208982</v>
      </c>
      <c r="C1247" s="277" t="s">
        <v>8342</v>
      </c>
      <c r="D1247" s="293">
        <v>44771</v>
      </c>
      <c r="E1247" s="279" t="s">
        <v>594</v>
      </c>
      <c r="F1247" s="327">
        <v>44765</v>
      </c>
      <c r="G1247" s="328" t="s">
        <v>8129</v>
      </c>
      <c r="H1247" s="328" t="s">
        <v>7545</v>
      </c>
      <c r="I1247" s="281" t="s">
        <v>8538</v>
      </c>
      <c r="J1247" s="285" t="s">
        <v>45</v>
      </c>
      <c r="K1247" s="281" t="s">
        <v>9009</v>
      </c>
      <c r="L1247" s="328" t="s">
        <v>20</v>
      </c>
      <c r="M1247" s="328" t="s">
        <v>8130</v>
      </c>
      <c r="N1247" s="282">
        <v>44777</v>
      </c>
      <c r="O1247" s="283">
        <v>44772</v>
      </c>
      <c r="P1247" s="283">
        <v>44771</v>
      </c>
      <c r="Q1247" s="284">
        <v>44772</v>
      </c>
      <c r="R1247" s="285" t="s">
        <v>4495</v>
      </c>
      <c r="S1247" s="284"/>
      <c r="T1247" s="286" t="s">
        <v>605</v>
      </c>
      <c r="U1247" s="291" t="s">
        <v>5599</v>
      </c>
      <c r="V1247" s="291" t="s">
        <v>3366</v>
      </c>
      <c r="W1247" s="276" t="s">
        <v>8131</v>
      </c>
    </row>
    <row r="1248" spans="1:23" s="272" customFormat="1" ht="14.5" customHeight="1" x14ac:dyDescent="0.3">
      <c r="A1248" s="295" t="s">
        <v>3627</v>
      </c>
      <c r="B1248" s="328">
        <v>5216562</v>
      </c>
      <c r="C1248" s="277" t="s">
        <v>8188</v>
      </c>
      <c r="D1248" s="293">
        <v>44769</v>
      </c>
      <c r="E1248" s="279" t="s">
        <v>594</v>
      </c>
      <c r="F1248" s="327">
        <v>44765</v>
      </c>
      <c r="G1248" s="328" t="s">
        <v>8132</v>
      </c>
      <c r="H1248" s="328" t="s">
        <v>250</v>
      </c>
      <c r="I1248" s="281" t="s">
        <v>4644</v>
      </c>
      <c r="J1248" s="285" t="s">
        <v>18</v>
      </c>
      <c r="K1248" s="281" t="s">
        <v>9005</v>
      </c>
      <c r="L1248" s="328" t="s">
        <v>20</v>
      </c>
      <c r="M1248" s="328" t="s">
        <v>8133</v>
      </c>
      <c r="N1248" s="282">
        <v>44787</v>
      </c>
      <c r="O1248" s="283">
        <v>44784</v>
      </c>
      <c r="P1248" s="283">
        <v>44772</v>
      </c>
      <c r="Q1248" s="284">
        <v>44776</v>
      </c>
      <c r="R1248" s="285" t="s">
        <v>4686</v>
      </c>
      <c r="S1248" s="284"/>
      <c r="T1248" s="286" t="s">
        <v>623</v>
      </c>
      <c r="U1248" s="291" t="s">
        <v>5599</v>
      </c>
      <c r="V1248" s="291" t="s">
        <v>3366</v>
      </c>
      <c r="W1248" s="276" t="s">
        <v>8134</v>
      </c>
    </row>
    <row r="1249" spans="1:23" s="272" customFormat="1" ht="14.5" customHeight="1" x14ac:dyDescent="0.3">
      <c r="A1249" s="295" t="s">
        <v>3627</v>
      </c>
      <c r="B1249" s="83">
        <v>5241250</v>
      </c>
      <c r="C1249" s="277" t="s">
        <v>8521</v>
      </c>
      <c r="D1249" s="293">
        <v>44783</v>
      </c>
      <c r="E1249" s="279" t="s">
        <v>594</v>
      </c>
      <c r="F1249" s="327">
        <v>44765</v>
      </c>
      <c r="G1249" s="330" t="s">
        <v>8729</v>
      </c>
      <c r="H1249" s="328" t="s">
        <v>686</v>
      </c>
      <c r="I1249" s="281" t="s">
        <v>8862</v>
      </c>
      <c r="J1249" s="285" t="s">
        <v>18</v>
      </c>
      <c r="K1249" s="281" t="s">
        <v>9005</v>
      </c>
      <c r="L1249" s="328" t="s">
        <v>20</v>
      </c>
      <c r="M1249" s="328" t="s">
        <v>8135</v>
      </c>
      <c r="N1249" s="282">
        <v>44791</v>
      </c>
      <c r="O1249" s="283">
        <v>44789</v>
      </c>
      <c r="P1249" s="283">
        <v>44783</v>
      </c>
      <c r="Q1249" s="284">
        <v>44790</v>
      </c>
      <c r="R1249" s="285" t="s">
        <v>4686</v>
      </c>
      <c r="S1249" s="284"/>
      <c r="T1249" s="286" t="s">
        <v>623</v>
      </c>
      <c r="U1249" s="291" t="s">
        <v>5599</v>
      </c>
      <c r="V1249" s="291" t="s">
        <v>3366</v>
      </c>
      <c r="W1249" s="276" t="s">
        <v>8136</v>
      </c>
    </row>
    <row r="1250" spans="1:23" s="272" customFormat="1" ht="14.5" customHeight="1" x14ac:dyDescent="0.3">
      <c r="A1250" s="295" t="s">
        <v>5</v>
      </c>
      <c r="B1250" s="8">
        <v>5266607</v>
      </c>
      <c r="C1250" s="277" t="s">
        <v>8872</v>
      </c>
      <c r="D1250" s="293">
        <v>44802</v>
      </c>
      <c r="E1250" s="279" t="s">
        <v>8467</v>
      </c>
      <c r="F1250" s="327">
        <v>44765</v>
      </c>
      <c r="G1250" s="328" t="s">
        <v>8137</v>
      </c>
      <c r="H1250" s="328" t="s">
        <v>7545</v>
      </c>
      <c r="I1250" s="281" t="s">
        <v>8538</v>
      </c>
      <c r="J1250" s="285" t="s">
        <v>18</v>
      </c>
      <c r="K1250" s="281" t="s">
        <v>9005</v>
      </c>
      <c r="L1250" s="328" t="s">
        <v>20</v>
      </c>
      <c r="M1250" s="328" t="s">
        <v>8138</v>
      </c>
      <c r="N1250" s="282">
        <v>0</v>
      </c>
      <c r="O1250" s="283"/>
      <c r="P1250" s="283">
        <v>44802</v>
      </c>
      <c r="Q1250" s="284">
        <v>44807</v>
      </c>
      <c r="R1250" s="285" t="s">
        <v>4686</v>
      </c>
      <c r="S1250" s="284"/>
      <c r="T1250" s="286" t="s">
        <v>623</v>
      </c>
      <c r="U1250" s="291" t="s">
        <v>5599</v>
      </c>
      <c r="V1250" s="135"/>
      <c r="W1250" s="276" t="s">
        <v>8139</v>
      </c>
    </row>
    <row r="1251" spans="1:23" s="272" customFormat="1" ht="14.5" customHeight="1" x14ac:dyDescent="0.3">
      <c r="A1251" s="295" t="s">
        <v>5</v>
      </c>
      <c r="B1251" s="83" t="s">
        <v>319</v>
      </c>
      <c r="C1251" s="277"/>
      <c r="D1251" s="293"/>
      <c r="E1251" s="279"/>
      <c r="F1251" s="327">
        <v>44765</v>
      </c>
      <c r="G1251" s="328" t="s">
        <v>8140</v>
      </c>
      <c r="H1251" s="328" t="s">
        <v>102</v>
      </c>
      <c r="I1251" s="281" t="s">
        <v>685</v>
      </c>
      <c r="J1251" s="285" t="s">
        <v>18</v>
      </c>
      <c r="K1251" s="281" t="s">
        <v>9005</v>
      </c>
      <c r="L1251" s="328" t="s">
        <v>11</v>
      </c>
      <c r="M1251" s="328" t="s">
        <v>8141</v>
      </c>
      <c r="N1251" s="282"/>
      <c r="O1251" s="283"/>
      <c r="P1251" s="283"/>
      <c r="Q1251" s="284"/>
      <c r="R1251" s="285" t="s">
        <v>6708</v>
      </c>
      <c r="S1251" s="284"/>
      <c r="T1251" s="286" t="s">
        <v>623</v>
      </c>
      <c r="U1251" s="291" t="s">
        <v>5599</v>
      </c>
      <c r="V1251" s="135"/>
      <c r="W1251" s="276" t="s">
        <v>8142</v>
      </c>
    </row>
    <row r="1252" spans="1:23" s="272" customFormat="1" ht="14.5" customHeight="1" x14ac:dyDescent="0.3">
      <c r="A1252" s="295" t="s">
        <v>5</v>
      </c>
      <c r="B1252" s="83" t="s">
        <v>319</v>
      </c>
      <c r="C1252" s="277"/>
      <c r="D1252" s="293"/>
      <c r="E1252" s="279"/>
      <c r="F1252" s="327">
        <v>44765</v>
      </c>
      <c r="G1252" s="328" t="s">
        <v>8143</v>
      </c>
      <c r="H1252" s="328" t="s">
        <v>102</v>
      </c>
      <c r="I1252" s="281" t="s">
        <v>685</v>
      </c>
      <c r="J1252" s="285" t="s">
        <v>18</v>
      </c>
      <c r="K1252" s="281" t="s">
        <v>9005</v>
      </c>
      <c r="L1252" s="328" t="s">
        <v>20</v>
      </c>
      <c r="M1252" s="328" t="s">
        <v>8144</v>
      </c>
      <c r="N1252" s="282"/>
      <c r="O1252" s="283"/>
      <c r="P1252" s="283"/>
      <c r="Q1252" s="284"/>
      <c r="R1252" s="285" t="s">
        <v>6708</v>
      </c>
      <c r="S1252" s="284"/>
      <c r="T1252" s="286" t="s">
        <v>623</v>
      </c>
      <c r="U1252" s="291" t="s">
        <v>5599</v>
      </c>
      <c r="V1252" s="135"/>
      <c r="W1252" s="276" t="s">
        <v>8145</v>
      </c>
    </row>
    <row r="1253" spans="1:23" s="272" customFormat="1" ht="14.5" customHeight="1" x14ac:dyDescent="0.3">
      <c r="A1253" s="295" t="s">
        <v>3627</v>
      </c>
      <c r="B1253" s="83">
        <v>5205958</v>
      </c>
      <c r="C1253" s="277" t="s">
        <v>8189</v>
      </c>
      <c r="D1253" s="293">
        <v>44769</v>
      </c>
      <c r="E1253" s="279" t="s">
        <v>594</v>
      </c>
      <c r="F1253" s="327">
        <v>44765</v>
      </c>
      <c r="G1253" s="328" t="s">
        <v>8161</v>
      </c>
      <c r="H1253" s="328" t="s">
        <v>137</v>
      </c>
      <c r="I1253" s="281" t="s">
        <v>17</v>
      </c>
      <c r="J1253" s="285" t="s">
        <v>45</v>
      </c>
      <c r="K1253" s="281" t="s">
        <v>9009</v>
      </c>
      <c r="L1253" s="328" t="s">
        <v>20</v>
      </c>
      <c r="M1253" s="328" t="s">
        <v>8176</v>
      </c>
      <c r="N1253" s="282">
        <v>44796</v>
      </c>
      <c r="O1253" s="283">
        <v>44771</v>
      </c>
      <c r="P1253" s="283">
        <v>44769</v>
      </c>
      <c r="Q1253" s="284">
        <v>44772</v>
      </c>
      <c r="R1253" s="285" t="s">
        <v>4495</v>
      </c>
      <c r="S1253" s="284"/>
      <c r="T1253" s="286" t="s">
        <v>623</v>
      </c>
      <c r="U1253" s="291" t="s">
        <v>5599</v>
      </c>
      <c r="V1253" s="291" t="s">
        <v>3366</v>
      </c>
      <c r="W1253" s="276" t="s">
        <v>8214</v>
      </c>
    </row>
    <row r="1254" spans="1:23" s="272" customFormat="1" ht="14.5" customHeight="1" x14ac:dyDescent="0.3">
      <c r="A1254" s="295" t="s">
        <v>5</v>
      </c>
      <c r="B1254" s="83" t="s">
        <v>319</v>
      </c>
      <c r="C1254" s="277"/>
      <c r="D1254" s="293"/>
      <c r="E1254" s="279"/>
      <c r="F1254" s="327">
        <v>44765</v>
      </c>
      <c r="G1254" s="328" t="s">
        <v>8162</v>
      </c>
      <c r="H1254" s="328" t="s">
        <v>3708</v>
      </c>
      <c r="I1254" s="281" t="s">
        <v>2454</v>
      </c>
      <c r="J1254" s="285" t="s">
        <v>634</v>
      </c>
      <c r="K1254" s="281" t="s">
        <v>9008</v>
      </c>
      <c r="L1254" s="328" t="s">
        <v>11</v>
      </c>
      <c r="M1254" s="328" t="s">
        <v>8215</v>
      </c>
      <c r="N1254" s="282"/>
      <c r="O1254" s="283"/>
      <c r="P1254" s="283"/>
      <c r="Q1254" s="284"/>
      <c r="R1254" s="285" t="s">
        <v>6584</v>
      </c>
      <c r="S1254" s="284"/>
      <c r="T1254" s="286" t="s">
        <v>605</v>
      </c>
      <c r="U1254" s="291" t="s">
        <v>5599</v>
      </c>
      <c r="V1254" s="135"/>
      <c r="W1254" s="276" t="s">
        <v>8216</v>
      </c>
    </row>
    <row r="1255" spans="1:23" s="272" customFormat="1" ht="14.5" customHeight="1" x14ac:dyDescent="0.3">
      <c r="A1255" s="295" t="s">
        <v>3627</v>
      </c>
      <c r="B1255" s="83">
        <v>5257135</v>
      </c>
      <c r="C1255" s="277" t="s">
        <v>8835</v>
      </c>
      <c r="D1255" s="293">
        <v>44799</v>
      </c>
      <c r="E1255" s="279" t="s">
        <v>594</v>
      </c>
      <c r="F1255" s="327">
        <v>44765</v>
      </c>
      <c r="G1255" s="330" t="s">
        <v>8839</v>
      </c>
      <c r="H1255" s="328" t="s">
        <v>4712</v>
      </c>
      <c r="I1255" s="281" t="s">
        <v>17</v>
      </c>
      <c r="J1255" s="285" t="s">
        <v>626</v>
      </c>
      <c r="K1255" s="281" t="s">
        <v>9003</v>
      </c>
      <c r="L1255" s="328" t="s">
        <v>52</v>
      </c>
      <c r="M1255" s="328" t="s">
        <v>8217</v>
      </c>
      <c r="N1255" s="282">
        <v>44803</v>
      </c>
      <c r="O1255" s="283">
        <v>44803</v>
      </c>
      <c r="P1255" s="283">
        <v>44799</v>
      </c>
      <c r="Q1255" s="284">
        <v>44803</v>
      </c>
      <c r="R1255" s="285" t="s">
        <v>6464</v>
      </c>
      <c r="S1255" s="284"/>
      <c r="T1255" s="286" t="s">
        <v>605</v>
      </c>
      <c r="U1255" s="291" t="s">
        <v>5599</v>
      </c>
      <c r="V1255" s="291" t="s">
        <v>3366</v>
      </c>
      <c r="W1255" s="276" t="s">
        <v>8218</v>
      </c>
    </row>
    <row r="1256" spans="1:23" s="272" customFormat="1" ht="14.5" customHeight="1" x14ac:dyDescent="0.3">
      <c r="A1256" s="295" t="s">
        <v>5</v>
      </c>
      <c r="B1256" s="83" t="s">
        <v>319</v>
      </c>
      <c r="C1256" s="277"/>
      <c r="D1256" s="293"/>
      <c r="E1256" s="279"/>
      <c r="F1256" s="327">
        <v>44765</v>
      </c>
      <c r="G1256" s="328" t="s">
        <v>8163</v>
      </c>
      <c r="H1256" s="328" t="s">
        <v>137</v>
      </c>
      <c r="I1256" s="281" t="s">
        <v>17</v>
      </c>
      <c r="J1256" s="285" t="s">
        <v>18</v>
      </c>
      <c r="K1256" s="281" t="s">
        <v>9005</v>
      </c>
      <c r="L1256" s="328" t="s">
        <v>20</v>
      </c>
      <c r="M1256" s="328" t="s">
        <v>8219</v>
      </c>
      <c r="N1256" s="282"/>
      <c r="O1256" s="283"/>
      <c r="P1256" s="283"/>
      <c r="Q1256" s="284"/>
      <c r="R1256" s="285" t="s">
        <v>4686</v>
      </c>
      <c r="S1256" s="284"/>
      <c r="T1256" s="286" t="s">
        <v>623</v>
      </c>
      <c r="U1256" s="291" t="s">
        <v>5599</v>
      </c>
      <c r="V1256" s="135"/>
      <c r="W1256" s="276" t="s">
        <v>8220</v>
      </c>
    </row>
    <row r="1257" spans="1:23" s="272" customFormat="1" ht="14.5" customHeight="1" x14ac:dyDescent="0.3">
      <c r="A1257" s="295" t="s">
        <v>5</v>
      </c>
      <c r="B1257" s="83" t="s">
        <v>319</v>
      </c>
      <c r="C1257" s="277"/>
      <c r="D1257" s="293"/>
      <c r="E1257" s="279"/>
      <c r="F1257" s="327">
        <v>44765</v>
      </c>
      <c r="G1257" s="328" t="s">
        <v>8164</v>
      </c>
      <c r="H1257" s="328" t="s">
        <v>137</v>
      </c>
      <c r="I1257" s="281" t="s">
        <v>17</v>
      </c>
      <c r="J1257" s="285" t="s">
        <v>18</v>
      </c>
      <c r="K1257" s="281" t="s">
        <v>9005</v>
      </c>
      <c r="L1257" s="328" t="s">
        <v>20</v>
      </c>
      <c r="M1257" s="328" t="s">
        <v>8221</v>
      </c>
      <c r="N1257" s="282"/>
      <c r="O1257" s="283"/>
      <c r="P1257" s="283"/>
      <c r="Q1257" s="284"/>
      <c r="R1257" s="285" t="s">
        <v>4686</v>
      </c>
      <c r="S1257" s="284"/>
      <c r="T1257" s="286" t="s">
        <v>605</v>
      </c>
      <c r="U1257" s="291" t="s">
        <v>5599</v>
      </c>
      <c r="V1257" s="135"/>
      <c r="W1257" s="276" t="s">
        <v>8222</v>
      </c>
    </row>
    <row r="1258" spans="1:23" s="272" customFormat="1" ht="14.5" customHeight="1" x14ac:dyDescent="0.3">
      <c r="A1258" s="295" t="s">
        <v>5</v>
      </c>
      <c r="B1258" s="83" t="s">
        <v>319</v>
      </c>
      <c r="C1258" s="277"/>
      <c r="D1258" s="293"/>
      <c r="E1258" s="279"/>
      <c r="F1258" s="327">
        <v>44766</v>
      </c>
      <c r="G1258" s="328" t="s">
        <v>8165</v>
      </c>
      <c r="H1258" s="328" t="s">
        <v>4738</v>
      </c>
      <c r="I1258" s="281" t="s">
        <v>2454</v>
      </c>
      <c r="J1258" s="285" t="s">
        <v>18</v>
      </c>
      <c r="K1258" s="281" t="s">
        <v>9005</v>
      </c>
      <c r="L1258" s="328" t="s">
        <v>11</v>
      </c>
      <c r="M1258" s="328" t="s">
        <v>8223</v>
      </c>
      <c r="N1258" s="282"/>
      <c r="O1258" s="283"/>
      <c r="P1258" s="283"/>
      <c r="Q1258" s="284"/>
      <c r="R1258" s="285" t="s">
        <v>4685</v>
      </c>
      <c r="S1258" s="284"/>
      <c r="T1258" s="286" t="s">
        <v>605</v>
      </c>
      <c r="U1258" s="291" t="s">
        <v>5599</v>
      </c>
      <c r="V1258" s="135"/>
      <c r="W1258" s="276" t="s">
        <v>8224</v>
      </c>
    </row>
    <row r="1259" spans="1:23" s="272" customFormat="1" ht="14.5" customHeight="1" x14ac:dyDescent="0.3">
      <c r="A1259" s="295" t="s">
        <v>3627</v>
      </c>
      <c r="B1259" s="8">
        <v>5255211</v>
      </c>
      <c r="C1259" s="277" t="s">
        <v>8620</v>
      </c>
      <c r="D1259" s="293">
        <v>44791</v>
      </c>
      <c r="E1259" s="279" t="s">
        <v>594</v>
      </c>
      <c r="F1259" s="327">
        <v>44766</v>
      </c>
      <c r="G1259" s="328" t="s">
        <v>8166</v>
      </c>
      <c r="H1259" s="328" t="s">
        <v>4738</v>
      </c>
      <c r="I1259" s="281" t="s">
        <v>2454</v>
      </c>
      <c r="J1259" s="285" t="s">
        <v>18</v>
      </c>
      <c r="K1259" s="281" t="s">
        <v>9005</v>
      </c>
      <c r="L1259" s="320" t="s">
        <v>8167</v>
      </c>
      <c r="M1259" s="328" t="s">
        <v>8225</v>
      </c>
      <c r="N1259" s="282">
        <v>44804</v>
      </c>
      <c r="O1259" s="283">
        <v>44798</v>
      </c>
      <c r="P1259" s="283">
        <v>44791</v>
      </c>
      <c r="Q1259" s="284" t="s">
        <v>1685</v>
      </c>
      <c r="R1259" s="285" t="s">
        <v>4686</v>
      </c>
      <c r="S1259" s="284"/>
      <c r="T1259" s="286" t="s">
        <v>605</v>
      </c>
      <c r="U1259" s="291" t="s">
        <v>5599</v>
      </c>
      <c r="V1259" s="291" t="s">
        <v>3366</v>
      </c>
      <c r="W1259" s="276" t="s">
        <v>8226</v>
      </c>
    </row>
    <row r="1260" spans="1:23" s="272" customFormat="1" ht="14.5" customHeight="1" x14ac:dyDescent="0.3">
      <c r="A1260" s="295" t="s">
        <v>5</v>
      </c>
      <c r="B1260" s="83" t="s">
        <v>319</v>
      </c>
      <c r="C1260" s="277"/>
      <c r="D1260" s="293"/>
      <c r="E1260" s="279"/>
      <c r="F1260" s="327">
        <v>44766</v>
      </c>
      <c r="G1260" s="328" t="s">
        <v>8168</v>
      </c>
      <c r="H1260" s="328" t="s">
        <v>4738</v>
      </c>
      <c r="I1260" s="281" t="s">
        <v>2454</v>
      </c>
      <c r="J1260" s="285" t="s">
        <v>18</v>
      </c>
      <c r="K1260" s="281" t="s">
        <v>9005</v>
      </c>
      <c r="L1260" s="328" t="s">
        <v>20</v>
      </c>
      <c r="M1260" s="328" t="s">
        <v>8227</v>
      </c>
      <c r="N1260" s="282"/>
      <c r="O1260" s="283"/>
      <c r="P1260" s="283"/>
      <c r="Q1260" s="284"/>
      <c r="R1260" s="285" t="s">
        <v>4686</v>
      </c>
      <c r="S1260" s="284"/>
      <c r="T1260" s="286" t="s">
        <v>605</v>
      </c>
      <c r="U1260" s="291" t="s">
        <v>5599</v>
      </c>
      <c r="V1260" s="135"/>
      <c r="W1260" s="276" t="s">
        <v>8228</v>
      </c>
    </row>
    <row r="1261" spans="1:23" s="272" customFormat="1" ht="14.5" customHeight="1" x14ac:dyDescent="0.3">
      <c r="A1261" s="295" t="s">
        <v>5</v>
      </c>
      <c r="B1261" s="86">
        <v>5158807</v>
      </c>
      <c r="C1261" s="277" t="s">
        <v>8919</v>
      </c>
      <c r="D1261" s="293">
        <v>44804</v>
      </c>
      <c r="E1261" s="279" t="s">
        <v>594</v>
      </c>
      <c r="F1261" s="327">
        <v>44766</v>
      </c>
      <c r="G1261" s="328" t="s">
        <v>8169</v>
      </c>
      <c r="H1261" s="328" t="s">
        <v>686</v>
      </c>
      <c r="I1261" s="281" t="s">
        <v>8862</v>
      </c>
      <c r="J1261" s="285" t="s">
        <v>45</v>
      </c>
      <c r="K1261" s="281" t="s">
        <v>9009</v>
      </c>
      <c r="L1261" s="328" t="s">
        <v>438</v>
      </c>
      <c r="M1261" s="328" t="s">
        <v>8229</v>
      </c>
      <c r="N1261" s="282">
        <v>44813</v>
      </c>
      <c r="O1261" s="283">
        <v>44811</v>
      </c>
      <c r="P1261" s="283">
        <v>44804</v>
      </c>
      <c r="Q1261" s="284">
        <v>44807</v>
      </c>
      <c r="R1261" s="285" t="s">
        <v>4482</v>
      </c>
      <c r="S1261" s="284"/>
      <c r="T1261" s="286" t="s">
        <v>623</v>
      </c>
      <c r="U1261" s="291" t="s">
        <v>5599</v>
      </c>
      <c r="V1261" s="135"/>
      <c r="W1261" s="276" t="s">
        <v>8230</v>
      </c>
    </row>
    <row r="1262" spans="1:23" s="272" customFormat="1" ht="14.5" customHeight="1" x14ac:dyDescent="0.3">
      <c r="A1262" s="295" t="s">
        <v>5</v>
      </c>
      <c r="B1262" s="83" t="s">
        <v>319</v>
      </c>
      <c r="C1262" s="277"/>
      <c r="D1262" s="293"/>
      <c r="E1262" s="279"/>
      <c r="F1262" s="327">
        <v>44766</v>
      </c>
      <c r="G1262" s="328" t="s">
        <v>8170</v>
      </c>
      <c r="H1262" s="328" t="s">
        <v>3708</v>
      </c>
      <c r="I1262" s="281" t="s">
        <v>2454</v>
      </c>
      <c r="J1262" s="285" t="s">
        <v>45</v>
      </c>
      <c r="K1262" s="281" t="s">
        <v>9009</v>
      </c>
      <c r="L1262" s="328" t="s">
        <v>74</v>
      </c>
      <c r="M1262" s="328" t="s">
        <v>8231</v>
      </c>
      <c r="N1262" s="282"/>
      <c r="O1262" s="283"/>
      <c r="P1262" s="283"/>
      <c r="Q1262" s="284"/>
      <c r="R1262" s="285" t="s">
        <v>4482</v>
      </c>
      <c r="S1262" s="284"/>
      <c r="T1262" s="286" t="s">
        <v>623</v>
      </c>
      <c r="U1262" s="291" t="s">
        <v>5599</v>
      </c>
      <c r="V1262" s="135"/>
      <c r="W1262" s="276" t="s">
        <v>8232</v>
      </c>
    </row>
    <row r="1263" spans="1:23" s="272" customFormat="1" ht="14.5" customHeight="1" x14ac:dyDescent="0.3">
      <c r="A1263" s="295" t="s">
        <v>3627</v>
      </c>
      <c r="B1263" s="83">
        <v>5135599</v>
      </c>
      <c r="C1263" s="277" t="s">
        <v>8095</v>
      </c>
      <c r="D1263" s="293">
        <v>44769</v>
      </c>
      <c r="E1263" s="279" t="s">
        <v>594</v>
      </c>
      <c r="F1263" s="327">
        <v>44767</v>
      </c>
      <c r="G1263" s="328" t="s">
        <v>8177</v>
      </c>
      <c r="H1263" s="328" t="s">
        <v>137</v>
      </c>
      <c r="I1263" s="281" t="s">
        <v>17</v>
      </c>
      <c r="J1263" s="285" t="s">
        <v>45</v>
      </c>
      <c r="K1263" s="281" t="s">
        <v>9009</v>
      </c>
      <c r="L1263" s="321" t="s">
        <v>20</v>
      </c>
      <c r="M1263" s="328" t="s">
        <v>8178</v>
      </c>
      <c r="N1263" s="282">
        <v>44776</v>
      </c>
      <c r="O1263" s="283">
        <v>44773</v>
      </c>
      <c r="P1263" s="283">
        <v>44769</v>
      </c>
      <c r="Q1263" s="284">
        <v>44772</v>
      </c>
      <c r="R1263" s="285" t="s">
        <v>4482</v>
      </c>
      <c r="S1263" s="284"/>
      <c r="T1263" s="286" t="s">
        <v>605</v>
      </c>
      <c r="U1263" s="291" t="s">
        <v>5599</v>
      </c>
      <c r="V1263" s="291" t="s">
        <v>3366</v>
      </c>
      <c r="W1263" s="276" t="s">
        <v>8233</v>
      </c>
    </row>
    <row r="1264" spans="1:23" s="272" customFormat="1" ht="14.5" customHeight="1" x14ac:dyDescent="0.3">
      <c r="A1264" s="295" t="s">
        <v>1581</v>
      </c>
      <c r="B1264" s="276" t="s">
        <v>630</v>
      </c>
      <c r="C1264" s="277" t="s">
        <v>630</v>
      </c>
      <c r="D1264" s="293">
        <v>44802</v>
      </c>
      <c r="E1264" s="279" t="s">
        <v>630</v>
      </c>
      <c r="F1264" s="327">
        <v>44769</v>
      </c>
      <c r="G1264" s="328" t="s">
        <v>8179</v>
      </c>
      <c r="H1264" s="328" t="s">
        <v>32</v>
      </c>
      <c r="I1264" s="281" t="s">
        <v>685</v>
      </c>
      <c r="J1264" s="285" t="s">
        <v>45</v>
      </c>
      <c r="K1264" s="281" t="s">
        <v>9009</v>
      </c>
      <c r="L1264" s="328" t="s">
        <v>438</v>
      </c>
      <c r="M1264" s="328" t="s">
        <v>8234</v>
      </c>
      <c r="N1264" s="282" t="s">
        <v>1253</v>
      </c>
      <c r="O1264" s="283" t="s">
        <v>1253</v>
      </c>
      <c r="P1264" s="283" t="s">
        <v>1253</v>
      </c>
      <c r="Q1264" s="284" t="s">
        <v>1253</v>
      </c>
      <c r="R1264" s="285" t="s">
        <v>4482</v>
      </c>
      <c r="S1264" s="284"/>
      <c r="T1264" s="286" t="s">
        <v>605</v>
      </c>
      <c r="U1264" s="291" t="s">
        <v>5599</v>
      </c>
      <c r="V1264" s="135"/>
      <c r="W1264" s="276" t="s">
        <v>8235</v>
      </c>
    </row>
    <row r="1265" spans="1:23" s="272" customFormat="1" ht="14.5" customHeight="1" x14ac:dyDescent="0.3">
      <c r="A1265" s="295" t="s">
        <v>5</v>
      </c>
      <c r="B1265" s="83" t="s">
        <v>319</v>
      </c>
      <c r="C1265" s="277"/>
      <c r="D1265" s="293"/>
      <c r="E1265" s="279"/>
      <c r="F1265" s="327">
        <v>44769</v>
      </c>
      <c r="G1265" s="328" t="s">
        <v>8180</v>
      </c>
      <c r="H1265" s="328" t="s">
        <v>232</v>
      </c>
      <c r="I1265" s="281" t="s">
        <v>8863</v>
      </c>
      <c r="J1265" s="285" t="s">
        <v>18</v>
      </c>
      <c r="K1265" s="281" t="s">
        <v>9005</v>
      </c>
      <c r="L1265" s="328" t="s">
        <v>20</v>
      </c>
      <c r="M1265" s="328" t="s">
        <v>8236</v>
      </c>
      <c r="N1265" s="282"/>
      <c r="O1265" s="283"/>
      <c r="P1265" s="283"/>
      <c r="Q1265" s="284"/>
      <c r="R1265" s="285" t="s">
        <v>4686</v>
      </c>
      <c r="S1265" s="284"/>
      <c r="T1265" s="286" t="s">
        <v>605</v>
      </c>
      <c r="U1265" s="291" t="s">
        <v>5599</v>
      </c>
      <c r="V1265" s="135"/>
      <c r="W1265" s="276" t="s">
        <v>8237</v>
      </c>
    </row>
    <row r="1266" spans="1:23" s="272" customFormat="1" ht="14.5" customHeight="1" x14ac:dyDescent="0.3">
      <c r="A1266" s="295" t="s">
        <v>5</v>
      </c>
      <c r="B1266" s="83" t="s">
        <v>319</v>
      </c>
      <c r="C1266" s="277"/>
      <c r="D1266" s="293"/>
      <c r="E1266" s="279"/>
      <c r="F1266" s="327">
        <v>44769</v>
      </c>
      <c r="G1266" s="328" t="s">
        <v>8181</v>
      </c>
      <c r="H1266" s="328" t="s">
        <v>3567</v>
      </c>
      <c r="I1266" s="281" t="s">
        <v>685</v>
      </c>
      <c r="J1266" s="285" t="s">
        <v>18</v>
      </c>
      <c r="K1266" s="281" t="s">
        <v>9005</v>
      </c>
      <c r="L1266" s="328" t="s">
        <v>20</v>
      </c>
      <c r="M1266" s="328" t="s">
        <v>8238</v>
      </c>
      <c r="N1266" s="282"/>
      <c r="O1266" s="283"/>
      <c r="P1266" s="283"/>
      <c r="Q1266" s="284"/>
      <c r="R1266" s="285" t="s">
        <v>4686</v>
      </c>
      <c r="S1266" s="284"/>
      <c r="T1266" s="286" t="s">
        <v>623</v>
      </c>
      <c r="U1266" s="291" t="s">
        <v>5599</v>
      </c>
      <c r="V1266" s="135"/>
      <c r="W1266" s="276" t="s">
        <v>8239</v>
      </c>
    </row>
    <row r="1267" spans="1:23" s="272" customFormat="1" ht="14.5" customHeight="1" x14ac:dyDescent="0.3">
      <c r="A1267" s="295" t="s">
        <v>5</v>
      </c>
      <c r="B1267" s="83" t="s">
        <v>319</v>
      </c>
      <c r="C1267" s="277"/>
      <c r="D1267" s="293"/>
      <c r="E1267" s="279"/>
      <c r="F1267" s="327">
        <v>44769</v>
      </c>
      <c r="G1267" s="328" t="s">
        <v>8182</v>
      </c>
      <c r="H1267" s="328" t="s">
        <v>7412</v>
      </c>
      <c r="I1267" s="281" t="s">
        <v>8538</v>
      </c>
      <c r="J1267" s="285" t="s">
        <v>18</v>
      </c>
      <c r="K1267" s="281" t="s">
        <v>9005</v>
      </c>
      <c r="L1267" s="328" t="s">
        <v>11</v>
      </c>
      <c r="M1267" s="328" t="s">
        <v>8240</v>
      </c>
      <c r="N1267" s="282"/>
      <c r="O1267" s="283"/>
      <c r="P1267" s="283"/>
      <c r="Q1267" s="284"/>
      <c r="R1267" s="285" t="s">
        <v>4686</v>
      </c>
      <c r="S1267" s="284"/>
      <c r="T1267" s="286" t="s">
        <v>623</v>
      </c>
      <c r="U1267" s="291" t="s">
        <v>5599</v>
      </c>
      <c r="V1267" s="135"/>
      <c r="W1267" s="276" t="s">
        <v>8241</v>
      </c>
    </row>
    <row r="1268" spans="1:23" s="272" customFormat="1" ht="14.5" customHeight="1" x14ac:dyDescent="0.3">
      <c r="A1268" s="295" t="s">
        <v>3627</v>
      </c>
      <c r="B1268" s="8">
        <v>5215271</v>
      </c>
      <c r="C1268" s="277" t="s">
        <v>8519</v>
      </c>
      <c r="D1268" s="293">
        <v>44789</v>
      </c>
      <c r="E1268" s="279" t="s">
        <v>8466</v>
      </c>
      <c r="F1268" s="327">
        <v>44769</v>
      </c>
      <c r="G1268" s="328" t="s">
        <v>8183</v>
      </c>
      <c r="H1268" s="328" t="s">
        <v>686</v>
      </c>
      <c r="I1268" s="281" t="s">
        <v>8862</v>
      </c>
      <c r="J1268" s="285" t="s">
        <v>2943</v>
      </c>
      <c r="K1268" s="281" t="s">
        <v>9012</v>
      </c>
      <c r="L1268" s="330" t="s">
        <v>11</v>
      </c>
      <c r="M1268" s="328" t="s">
        <v>8242</v>
      </c>
      <c r="N1268" s="282">
        <v>0</v>
      </c>
      <c r="O1268" s="283">
        <v>44799</v>
      </c>
      <c r="P1268" s="283">
        <v>44796</v>
      </c>
      <c r="Q1268" s="284">
        <v>44799</v>
      </c>
      <c r="R1268" s="285" t="s">
        <v>6447</v>
      </c>
      <c r="S1268" s="284"/>
      <c r="T1268" s="286" t="s">
        <v>605</v>
      </c>
      <c r="U1268" s="291" t="s">
        <v>5599</v>
      </c>
      <c r="V1268" s="135"/>
      <c r="W1268" s="332" t="s">
        <v>8243</v>
      </c>
    </row>
    <row r="1269" spans="1:23" s="272" customFormat="1" ht="14.5" customHeight="1" x14ac:dyDescent="0.3">
      <c r="A1269" s="295" t="s">
        <v>3627</v>
      </c>
      <c r="B1269" s="8">
        <v>5139404</v>
      </c>
      <c r="C1269" s="277" t="s">
        <v>8209</v>
      </c>
      <c r="D1269" s="293">
        <v>44770</v>
      </c>
      <c r="E1269" s="279" t="s">
        <v>594</v>
      </c>
      <c r="F1269" s="327">
        <v>44770</v>
      </c>
      <c r="G1269" s="328" t="s">
        <v>8195</v>
      </c>
      <c r="H1269" s="328" t="s">
        <v>7412</v>
      </c>
      <c r="I1269" s="281" t="s">
        <v>8538</v>
      </c>
      <c r="J1269" s="285" t="s">
        <v>45</v>
      </c>
      <c r="K1269" s="281" t="s">
        <v>9009</v>
      </c>
      <c r="L1269" s="328" t="s">
        <v>20</v>
      </c>
      <c r="M1269" s="328" t="s">
        <v>8244</v>
      </c>
      <c r="N1269" s="282">
        <v>44786</v>
      </c>
      <c r="O1269" s="283">
        <v>44773</v>
      </c>
      <c r="P1269" s="283">
        <v>44771</v>
      </c>
      <c r="Q1269" s="284">
        <v>44772</v>
      </c>
      <c r="R1269" s="285" t="s">
        <v>4482</v>
      </c>
      <c r="S1269" s="284"/>
      <c r="T1269" s="286" t="s">
        <v>605</v>
      </c>
      <c r="U1269" s="291" t="s">
        <v>5599</v>
      </c>
      <c r="V1269" s="291" t="s">
        <v>3366</v>
      </c>
      <c r="W1269" s="276" t="s">
        <v>8245</v>
      </c>
    </row>
    <row r="1270" spans="1:23" s="272" customFormat="1" ht="14.5" customHeight="1" x14ac:dyDescent="0.3">
      <c r="A1270" s="295" t="s">
        <v>3627</v>
      </c>
      <c r="B1270" s="328">
        <v>5200842</v>
      </c>
      <c r="C1270" s="277" t="s">
        <v>8344</v>
      </c>
      <c r="D1270" s="293">
        <v>44771</v>
      </c>
      <c r="E1270" s="279" t="s">
        <v>594</v>
      </c>
      <c r="F1270" s="327">
        <v>44770</v>
      </c>
      <c r="G1270" s="328" t="s">
        <v>8064</v>
      </c>
      <c r="H1270" s="328" t="s">
        <v>3708</v>
      </c>
      <c r="I1270" s="281" t="s">
        <v>2454</v>
      </c>
      <c r="J1270" s="285" t="s">
        <v>2943</v>
      </c>
      <c r="K1270" s="281" t="s">
        <v>9012</v>
      </c>
      <c r="L1270" s="328" t="s">
        <v>40</v>
      </c>
      <c r="M1270" s="328" t="s">
        <v>8196</v>
      </c>
      <c r="N1270" s="282">
        <v>44776</v>
      </c>
      <c r="O1270" s="283">
        <v>44773</v>
      </c>
      <c r="P1270" s="283">
        <v>44771</v>
      </c>
      <c r="Q1270" s="284">
        <v>44774</v>
      </c>
      <c r="R1270" s="285" t="s">
        <v>6447</v>
      </c>
      <c r="S1270" s="284"/>
      <c r="T1270" s="286" t="s">
        <v>623</v>
      </c>
      <c r="U1270" s="291" t="s">
        <v>5599</v>
      </c>
      <c r="V1270" s="291" t="s">
        <v>3366</v>
      </c>
      <c r="W1270" s="276" t="s">
        <v>8246</v>
      </c>
    </row>
    <row r="1271" spans="1:23" s="272" customFormat="1" ht="14.5" customHeight="1" x14ac:dyDescent="0.3">
      <c r="A1271" s="295" t="s">
        <v>5</v>
      </c>
      <c r="B1271" s="83" t="s">
        <v>319</v>
      </c>
      <c r="C1271" s="277"/>
      <c r="D1271" s="293"/>
      <c r="E1271" s="279"/>
      <c r="F1271" s="327">
        <v>44770</v>
      </c>
      <c r="G1271" s="328" t="s">
        <v>8197</v>
      </c>
      <c r="H1271" s="328" t="s">
        <v>37</v>
      </c>
      <c r="I1271" s="281" t="s">
        <v>685</v>
      </c>
      <c r="J1271" s="285" t="s">
        <v>18</v>
      </c>
      <c r="K1271" s="281" t="s">
        <v>9005</v>
      </c>
      <c r="L1271" s="328" t="s">
        <v>20</v>
      </c>
      <c r="M1271" s="328" t="s">
        <v>8247</v>
      </c>
      <c r="N1271" s="282"/>
      <c r="O1271" s="283"/>
      <c r="P1271" s="283"/>
      <c r="Q1271" s="284"/>
      <c r="R1271" s="285" t="s">
        <v>4686</v>
      </c>
      <c r="S1271" s="284"/>
      <c r="T1271" s="286" t="s">
        <v>609</v>
      </c>
      <c r="U1271" s="291" t="s">
        <v>5599</v>
      </c>
      <c r="V1271" s="135"/>
      <c r="W1271" s="276" t="s">
        <v>8248</v>
      </c>
    </row>
    <row r="1272" spans="1:23" s="272" customFormat="1" ht="14.5" customHeight="1" x14ac:dyDescent="0.3">
      <c r="A1272" s="295" t="s">
        <v>5</v>
      </c>
      <c r="B1272" s="83" t="s">
        <v>319</v>
      </c>
      <c r="C1272" s="277"/>
      <c r="D1272" s="293"/>
      <c r="E1272" s="279"/>
      <c r="F1272" s="327">
        <v>44770</v>
      </c>
      <c r="G1272" s="328" t="s">
        <v>8198</v>
      </c>
      <c r="H1272" s="328" t="s">
        <v>6043</v>
      </c>
      <c r="I1272" s="281" t="s">
        <v>4644</v>
      </c>
      <c r="J1272" s="285" t="s">
        <v>18</v>
      </c>
      <c r="K1272" s="281" t="s">
        <v>9005</v>
      </c>
      <c r="L1272" s="330" t="s">
        <v>20</v>
      </c>
      <c r="M1272" s="328" t="s">
        <v>8249</v>
      </c>
      <c r="N1272" s="282"/>
      <c r="O1272" s="283"/>
      <c r="P1272" s="283"/>
      <c r="Q1272" s="284"/>
      <c r="R1272" s="285" t="s">
        <v>4685</v>
      </c>
      <c r="S1272" s="284"/>
      <c r="T1272" s="286" t="s">
        <v>605</v>
      </c>
      <c r="U1272" s="291" t="s">
        <v>5599</v>
      </c>
      <c r="V1272" s="135"/>
      <c r="W1272" s="276" t="s">
        <v>8250</v>
      </c>
    </row>
    <row r="1273" spans="1:23" s="272" customFormat="1" ht="14.5" customHeight="1" x14ac:dyDescent="0.3">
      <c r="A1273" s="295" t="s">
        <v>5</v>
      </c>
      <c r="B1273" s="83" t="s">
        <v>319</v>
      </c>
      <c r="C1273" s="277"/>
      <c r="D1273" s="293"/>
      <c r="E1273" s="279"/>
      <c r="F1273" s="327">
        <v>44770</v>
      </c>
      <c r="G1273" s="328" t="s">
        <v>8199</v>
      </c>
      <c r="H1273" s="328" t="s">
        <v>32</v>
      </c>
      <c r="I1273" s="281" t="s">
        <v>685</v>
      </c>
      <c r="J1273" s="285" t="s">
        <v>8377</v>
      </c>
      <c r="K1273" s="281" t="s">
        <v>9004</v>
      </c>
      <c r="L1273" s="328" t="s">
        <v>20</v>
      </c>
      <c r="M1273" s="328" t="s">
        <v>8251</v>
      </c>
      <c r="N1273" s="282"/>
      <c r="O1273" s="283"/>
      <c r="P1273" s="283"/>
      <c r="Q1273" s="284"/>
      <c r="R1273" s="285" t="s">
        <v>4485</v>
      </c>
      <c r="S1273" s="284"/>
      <c r="T1273" s="286" t="s">
        <v>1648</v>
      </c>
      <c r="U1273" s="291" t="s">
        <v>5599</v>
      </c>
      <c r="V1273" s="135"/>
      <c r="W1273" s="276" t="s">
        <v>8252</v>
      </c>
    </row>
    <row r="1274" spans="1:23" s="272" customFormat="1" ht="14.5" customHeight="1" x14ac:dyDescent="0.3">
      <c r="A1274" s="295" t="s">
        <v>3627</v>
      </c>
      <c r="B1274" s="86">
        <v>5140945</v>
      </c>
      <c r="C1274" s="277" t="s">
        <v>8210</v>
      </c>
      <c r="D1274" s="293">
        <v>44771</v>
      </c>
      <c r="E1274" s="279" t="s">
        <v>594</v>
      </c>
      <c r="F1274" s="327">
        <v>44770</v>
      </c>
      <c r="G1274" s="328" t="s">
        <v>8200</v>
      </c>
      <c r="H1274" s="328" t="s">
        <v>686</v>
      </c>
      <c r="I1274" s="281" t="s">
        <v>8862</v>
      </c>
      <c r="J1274" s="285" t="s">
        <v>45</v>
      </c>
      <c r="K1274" s="281" t="s">
        <v>9009</v>
      </c>
      <c r="L1274" s="328" t="s">
        <v>20</v>
      </c>
      <c r="M1274" s="328" t="s">
        <v>8253</v>
      </c>
      <c r="N1274" s="282">
        <v>44784</v>
      </c>
      <c r="O1274" s="283">
        <v>44773</v>
      </c>
      <c r="P1274" s="283">
        <v>44772</v>
      </c>
      <c r="Q1274" s="284">
        <v>44772</v>
      </c>
      <c r="R1274" s="285" t="s">
        <v>4482</v>
      </c>
      <c r="S1274" s="284"/>
      <c r="T1274" s="286" t="s">
        <v>605</v>
      </c>
      <c r="U1274" s="291" t="s">
        <v>5599</v>
      </c>
      <c r="V1274" s="291" t="s">
        <v>3366</v>
      </c>
      <c r="W1274" s="276" t="s">
        <v>8254</v>
      </c>
    </row>
    <row r="1275" spans="1:23" s="272" customFormat="1" ht="14.5" customHeight="1" x14ac:dyDescent="0.3">
      <c r="A1275" s="295" t="s">
        <v>5</v>
      </c>
      <c r="B1275" s="124" t="s">
        <v>319</v>
      </c>
      <c r="C1275" s="277"/>
      <c r="D1275" s="293"/>
      <c r="E1275" s="279"/>
      <c r="F1275" s="327">
        <v>44770</v>
      </c>
      <c r="G1275" s="328" t="s">
        <v>8201</v>
      </c>
      <c r="H1275" s="328" t="s">
        <v>6337</v>
      </c>
      <c r="I1275" s="281" t="s">
        <v>4644</v>
      </c>
      <c r="J1275" s="285" t="s">
        <v>45</v>
      </c>
      <c r="K1275" s="281" t="s">
        <v>9009</v>
      </c>
      <c r="L1275" s="328" t="s">
        <v>20</v>
      </c>
      <c r="M1275" s="328" t="s">
        <v>8255</v>
      </c>
      <c r="N1275" s="282"/>
      <c r="O1275" s="283"/>
      <c r="P1275" s="283"/>
      <c r="Q1275" s="284"/>
      <c r="R1275" s="285" t="s">
        <v>4495</v>
      </c>
      <c r="S1275" s="284"/>
      <c r="T1275" s="286" t="s">
        <v>605</v>
      </c>
      <c r="U1275" s="291" t="s">
        <v>5599</v>
      </c>
      <c r="V1275" s="135"/>
      <c r="W1275" s="319" t="s">
        <v>8256</v>
      </c>
    </row>
    <row r="1276" spans="1:23" s="272" customFormat="1" ht="14.5" customHeight="1" x14ac:dyDescent="0.3">
      <c r="A1276" s="295" t="s">
        <v>3627</v>
      </c>
      <c r="B1276" s="83">
        <v>5228322</v>
      </c>
      <c r="C1276" s="277" t="s">
        <v>8516</v>
      </c>
      <c r="D1276" s="293">
        <v>44786</v>
      </c>
      <c r="E1276" s="279" t="s">
        <v>594</v>
      </c>
      <c r="F1276" s="327">
        <v>44771</v>
      </c>
      <c r="G1276" s="328" t="s">
        <v>8257</v>
      </c>
      <c r="H1276" s="328" t="s">
        <v>175</v>
      </c>
      <c r="I1276" s="281" t="s">
        <v>8863</v>
      </c>
      <c r="J1276" s="285" t="s">
        <v>645</v>
      </c>
      <c r="K1276" s="281" t="s">
        <v>9002</v>
      </c>
      <c r="L1276" s="328" t="s">
        <v>20</v>
      </c>
      <c r="M1276" s="328" t="s">
        <v>8258</v>
      </c>
      <c r="N1276" s="282">
        <v>44793</v>
      </c>
      <c r="O1276" s="283">
        <v>44791</v>
      </c>
      <c r="P1276" s="283">
        <v>44786</v>
      </c>
      <c r="Q1276" s="284">
        <v>44791</v>
      </c>
      <c r="R1276" s="285" t="s">
        <v>4490</v>
      </c>
      <c r="S1276" s="284"/>
      <c r="T1276" s="286" t="s">
        <v>605</v>
      </c>
      <c r="U1276" s="291" t="s">
        <v>5599</v>
      </c>
      <c r="V1276" s="291" t="s">
        <v>3366</v>
      </c>
      <c r="W1276" s="276" t="s">
        <v>8259</v>
      </c>
    </row>
    <row r="1277" spans="1:23" s="272" customFormat="1" ht="14.5" customHeight="1" x14ac:dyDescent="0.3">
      <c r="A1277" s="295" t="s">
        <v>5</v>
      </c>
      <c r="B1277" s="83" t="s">
        <v>319</v>
      </c>
      <c r="C1277" s="277"/>
      <c r="D1277" s="293"/>
      <c r="E1277" s="279"/>
      <c r="F1277" s="327">
        <v>44771</v>
      </c>
      <c r="G1277" s="328" t="s">
        <v>8260</v>
      </c>
      <c r="H1277" s="328" t="s">
        <v>4712</v>
      </c>
      <c r="I1277" s="281" t="s">
        <v>17</v>
      </c>
      <c r="J1277" s="285" t="s">
        <v>18</v>
      </c>
      <c r="K1277" s="281" t="s">
        <v>9005</v>
      </c>
      <c r="L1277" s="328" t="s">
        <v>74</v>
      </c>
      <c r="M1277" s="328" t="s">
        <v>8261</v>
      </c>
      <c r="N1277" s="282"/>
      <c r="O1277" s="283"/>
      <c r="P1277" s="283"/>
      <c r="Q1277" s="284"/>
      <c r="R1277" s="285" t="s">
        <v>6708</v>
      </c>
      <c r="S1277" s="284"/>
      <c r="T1277" s="286" t="s">
        <v>605</v>
      </c>
      <c r="U1277" s="291" t="s">
        <v>5599</v>
      </c>
      <c r="V1277" s="135"/>
      <c r="W1277" s="276" t="s">
        <v>8262</v>
      </c>
    </row>
    <row r="1278" spans="1:23" s="272" customFormat="1" ht="14.5" customHeight="1" x14ac:dyDescent="0.3">
      <c r="A1278" s="295" t="s">
        <v>3627</v>
      </c>
      <c r="B1278" s="86">
        <v>5214824</v>
      </c>
      <c r="C1278" s="277" t="s">
        <v>8345</v>
      </c>
      <c r="D1278" s="293">
        <v>44772</v>
      </c>
      <c r="E1278" s="279" t="s">
        <v>594</v>
      </c>
      <c r="F1278" s="327">
        <v>44772</v>
      </c>
      <c r="G1278" s="328" t="s">
        <v>8263</v>
      </c>
      <c r="H1278" s="328" t="s">
        <v>37</v>
      </c>
      <c r="I1278" s="281" t="s">
        <v>685</v>
      </c>
      <c r="J1278" s="285" t="s">
        <v>45</v>
      </c>
      <c r="K1278" s="281" t="s">
        <v>9009</v>
      </c>
      <c r="L1278" s="328" t="s">
        <v>20</v>
      </c>
      <c r="M1278" s="328" t="s">
        <v>8264</v>
      </c>
      <c r="N1278" s="282">
        <v>44779</v>
      </c>
      <c r="O1278" s="283">
        <v>44777</v>
      </c>
      <c r="P1278" s="283">
        <v>44772</v>
      </c>
      <c r="Q1278" s="284">
        <v>44777</v>
      </c>
      <c r="R1278" s="285" t="s">
        <v>4482</v>
      </c>
      <c r="S1278" s="284"/>
      <c r="T1278" s="286" t="s">
        <v>2564</v>
      </c>
      <c r="U1278" s="291" t="s">
        <v>5599</v>
      </c>
      <c r="V1278" s="291" t="s">
        <v>3366</v>
      </c>
      <c r="W1278" s="276" t="s">
        <v>8265</v>
      </c>
    </row>
    <row r="1279" spans="1:23" s="272" customFormat="1" ht="14.5" customHeight="1" x14ac:dyDescent="0.3">
      <c r="A1279" s="295" t="s">
        <v>3627</v>
      </c>
      <c r="B1279" s="86">
        <v>5168435</v>
      </c>
      <c r="C1279" s="277" t="s">
        <v>7394</v>
      </c>
      <c r="D1279" s="293">
        <v>44772</v>
      </c>
      <c r="E1279" s="279" t="s">
        <v>594</v>
      </c>
      <c r="F1279" s="327">
        <v>44772</v>
      </c>
      <c r="G1279" s="328" t="s">
        <v>8266</v>
      </c>
      <c r="H1279" s="328" t="s">
        <v>102</v>
      </c>
      <c r="I1279" s="281" t="s">
        <v>685</v>
      </c>
      <c r="J1279" s="285" t="s">
        <v>18</v>
      </c>
      <c r="K1279" s="281" t="s">
        <v>9005</v>
      </c>
      <c r="L1279" s="328" t="s">
        <v>11</v>
      </c>
      <c r="M1279" s="328" t="s">
        <v>8267</v>
      </c>
      <c r="N1279" s="282">
        <v>44784</v>
      </c>
      <c r="O1279" s="283">
        <v>44782</v>
      </c>
      <c r="P1279" s="283">
        <v>44772</v>
      </c>
      <c r="Q1279" s="284" t="s">
        <v>1685</v>
      </c>
      <c r="R1279" s="285" t="s">
        <v>4686</v>
      </c>
      <c r="S1279" s="284"/>
      <c r="T1279" s="286" t="s">
        <v>605</v>
      </c>
      <c r="U1279" s="291" t="s">
        <v>5599</v>
      </c>
      <c r="V1279" s="291" t="s">
        <v>3366</v>
      </c>
      <c r="W1279" s="276" t="s">
        <v>8268</v>
      </c>
    </row>
    <row r="1280" spans="1:23" s="272" customFormat="1" ht="14.5" customHeight="1" x14ac:dyDescent="0.3">
      <c r="A1280" s="295" t="s">
        <v>3627</v>
      </c>
      <c r="B1280" s="86">
        <v>5186589</v>
      </c>
      <c r="C1280" s="277" t="s">
        <v>8346</v>
      </c>
      <c r="D1280" s="293">
        <v>44772</v>
      </c>
      <c r="E1280" s="279" t="s">
        <v>594</v>
      </c>
      <c r="F1280" s="327">
        <v>44772</v>
      </c>
      <c r="G1280" s="328" t="s">
        <v>8269</v>
      </c>
      <c r="H1280" s="328" t="s">
        <v>7474</v>
      </c>
      <c r="I1280" s="281" t="s">
        <v>4644</v>
      </c>
      <c r="J1280" s="285" t="s">
        <v>2943</v>
      </c>
      <c r="K1280" s="281" t="s">
        <v>9012</v>
      </c>
      <c r="L1280" s="328" t="s">
        <v>11</v>
      </c>
      <c r="M1280" s="328" t="s">
        <v>8270</v>
      </c>
      <c r="N1280" s="282">
        <v>44783</v>
      </c>
      <c r="O1280" s="283">
        <v>44779</v>
      </c>
      <c r="P1280" s="283">
        <v>44772</v>
      </c>
      <c r="Q1280" s="284">
        <v>44776</v>
      </c>
      <c r="R1280" s="285" t="s">
        <v>6518</v>
      </c>
      <c r="S1280" s="284"/>
      <c r="T1280" s="286" t="s">
        <v>623</v>
      </c>
      <c r="U1280" s="291" t="s">
        <v>5599</v>
      </c>
      <c r="V1280" s="291" t="s">
        <v>3366</v>
      </c>
      <c r="W1280" s="276" t="s">
        <v>8271</v>
      </c>
    </row>
    <row r="1281" spans="1:23" s="272" customFormat="1" ht="14.5" customHeight="1" x14ac:dyDescent="0.3">
      <c r="A1281" s="295" t="s">
        <v>3627</v>
      </c>
      <c r="B1281" s="86">
        <v>5209588</v>
      </c>
      <c r="C1281" s="277" t="s">
        <v>8347</v>
      </c>
      <c r="D1281" s="293">
        <v>44772</v>
      </c>
      <c r="E1281" s="279" t="s">
        <v>594</v>
      </c>
      <c r="F1281" s="327">
        <v>44772</v>
      </c>
      <c r="G1281" s="328" t="s">
        <v>8272</v>
      </c>
      <c r="H1281" s="328" t="s">
        <v>175</v>
      </c>
      <c r="I1281" s="281" t="s">
        <v>8863</v>
      </c>
      <c r="J1281" s="285" t="s">
        <v>645</v>
      </c>
      <c r="K1281" s="281" t="s">
        <v>9002</v>
      </c>
      <c r="L1281" s="328" t="s">
        <v>20</v>
      </c>
      <c r="M1281" s="328" t="s">
        <v>8273</v>
      </c>
      <c r="N1281" s="282">
        <v>44779</v>
      </c>
      <c r="O1281" s="283">
        <v>44775</v>
      </c>
      <c r="P1281" s="283">
        <v>44772</v>
      </c>
      <c r="Q1281" s="284">
        <v>44775</v>
      </c>
      <c r="R1281" s="285" t="s">
        <v>4490</v>
      </c>
      <c r="S1281" s="284"/>
      <c r="T1281" s="286" t="s">
        <v>605</v>
      </c>
      <c r="U1281" s="291" t="s">
        <v>5599</v>
      </c>
      <c r="V1281" s="291" t="s">
        <v>3366</v>
      </c>
      <c r="W1281" s="276" t="s">
        <v>8274</v>
      </c>
    </row>
    <row r="1282" spans="1:23" s="272" customFormat="1" ht="14.5" customHeight="1" x14ac:dyDescent="0.3">
      <c r="A1282" s="295" t="s">
        <v>3627</v>
      </c>
      <c r="B1282" s="86">
        <v>5209589</v>
      </c>
      <c r="C1282" s="277" t="s">
        <v>8348</v>
      </c>
      <c r="D1282" s="293">
        <v>44772</v>
      </c>
      <c r="E1282" s="279" t="s">
        <v>594</v>
      </c>
      <c r="F1282" s="327">
        <v>44772</v>
      </c>
      <c r="G1282" s="328" t="s">
        <v>8275</v>
      </c>
      <c r="H1282" s="328" t="s">
        <v>175</v>
      </c>
      <c r="I1282" s="281" t="s">
        <v>8863</v>
      </c>
      <c r="J1282" s="285" t="s">
        <v>645</v>
      </c>
      <c r="K1282" s="281" t="s">
        <v>9002</v>
      </c>
      <c r="L1282" s="328" t="s">
        <v>20</v>
      </c>
      <c r="M1282" s="328" t="s">
        <v>8276</v>
      </c>
      <c r="N1282" s="282">
        <v>44779</v>
      </c>
      <c r="O1282" s="283">
        <v>44775</v>
      </c>
      <c r="P1282" s="283">
        <v>44772</v>
      </c>
      <c r="Q1282" s="284">
        <v>44775</v>
      </c>
      <c r="R1282" s="285" t="s">
        <v>4490</v>
      </c>
      <c r="S1282" s="284"/>
      <c r="T1282" s="286" t="s">
        <v>605</v>
      </c>
      <c r="U1282" s="291" t="s">
        <v>5599</v>
      </c>
      <c r="V1282" s="291" t="s">
        <v>3366</v>
      </c>
      <c r="W1282" s="276" t="s">
        <v>8277</v>
      </c>
    </row>
    <row r="1283" spans="1:23" s="272" customFormat="1" ht="14.5" customHeight="1" x14ac:dyDescent="0.3">
      <c r="A1283" s="295" t="s">
        <v>3627</v>
      </c>
      <c r="B1283" s="328">
        <v>5264334</v>
      </c>
      <c r="C1283" s="277" t="s">
        <v>8633</v>
      </c>
      <c r="D1283" s="293">
        <v>44792</v>
      </c>
      <c r="E1283" s="279" t="s">
        <v>594</v>
      </c>
      <c r="F1283" s="327">
        <v>44772</v>
      </c>
      <c r="G1283" s="328" t="s">
        <v>8278</v>
      </c>
      <c r="H1283" s="328" t="s">
        <v>102</v>
      </c>
      <c r="I1283" s="281" t="s">
        <v>685</v>
      </c>
      <c r="J1283" s="285" t="s">
        <v>45</v>
      </c>
      <c r="K1283" s="281" t="s">
        <v>9009</v>
      </c>
      <c r="L1283" s="328" t="s">
        <v>20</v>
      </c>
      <c r="M1283" s="328" t="s">
        <v>8279</v>
      </c>
      <c r="N1283" s="282">
        <v>44803</v>
      </c>
      <c r="O1283" s="283">
        <v>44796</v>
      </c>
      <c r="P1283" s="283">
        <v>44792</v>
      </c>
      <c r="Q1283" s="284">
        <v>44796</v>
      </c>
      <c r="R1283" s="285" t="s">
        <v>4495</v>
      </c>
      <c r="S1283" s="284"/>
      <c r="T1283" s="286" t="s">
        <v>605</v>
      </c>
      <c r="U1283" s="291" t="s">
        <v>5599</v>
      </c>
      <c r="V1283" s="291" t="s">
        <v>3366</v>
      </c>
      <c r="W1283" s="276" t="s">
        <v>8280</v>
      </c>
    </row>
    <row r="1284" spans="1:23" s="272" customFormat="1" ht="14.5" customHeight="1" x14ac:dyDescent="0.3">
      <c r="A1284" s="295" t="s">
        <v>3627</v>
      </c>
      <c r="B1284" s="83">
        <v>5266609</v>
      </c>
      <c r="C1284" s="277" t="s">
        <v>8816</v>
      </c>
      <c r="D1284" s="293">
        <v>44799</v>
      </c>
      <c r="E1284" s="279" t="s">
        <v>594</v>
      </c>
      <c r="F1284" s="327">
        <v>44772</v>
      </c>
      <c r="G1284" s="328" t="s">
        <v>8281</v>
      </c>
      <c r="H1284" s="328" t="s">
        <v>175</v>
      </c>
      <c r="I1284" s="281" t="s">
        <v>8863</v>
      </c>
      <c r="J1284" s="285" t="s">
        <v>18</v>
      </c>
      <c r="K1284" s="281" t="s">
        <v>9005</v>
      </c>
      <c r="L1284" s="328" t="s">
        <v>20</v>
      </c>
      <c r="M1284" s="328" t="s">
        <v>8282</v>
      </c>
      <c r="N1284" s="282">
        <v>44804</v>
      </c>
      <c r="O1284" s="283">
        <v>44803</v>
      </c>
      <c r="P1284" s="283">
        <v>44799</v>
      </c>
      <c r="Q1284" s="284">
        <v>44803</v>
      </c>
      <c r="R1284" s="285" t="s">
        <v>4686</v>
      </c>
      <c r="S1284" s="284"/>
      <c r="T1284" s="286" t="s">
        <v>623</v>
      </c>
      <c r="U1284" s="291" t="s">
        <v>5599</v>
      </c>
      <c r="V1284" s="291" t="s">
        <v>3366</v>
      </c>
      <c r="W1284" s="276" t="s">
        <v>8283</v>
      </c>
    </row>
    <row r="1285" spans="1:23" s="272" customFormat="1" ht="14.5" customHeight="1" x14ac:dyDescent="0.3">
      <c r="A1285" s="295" t="s">
        <v>3627</v>
      </c>
      <c r="B1285" s="328">
        <v>5263446</v>
      </c>
      <c r="C1285" s="277" t="s">
        <v>8720</v>
      </c>
      <c r="D1285" s="293">
        <v>44791</v>
      </c>
      <c r="E1285" s="279" t="s">
        <v>594</v>
      </c>
      <c r="F1285" s="327">
        <v>44772</v>
      </c>
      <c r="G1285" s="328" t="s">
        <v>8730</v>
      </c>
      <c r="H1285" s="328" t="s">
        <v>175</v>
      </c>
      <c r="I1285" s="281" t="s">
        <v>8863</v>
      </c>
      <c r="J1285" s="285" t="s">
        <v>2943</v>
      </c>
      <c r="K1285" s="281" t="s">
        <v>9012</v>
      </c>
      <c r="L1285" s="328" t="s">
        <v>11</v>
      </c>
      <c r="M1285" s="328" t="s">
        <v>8284</v>
      </c>
      <c r="N1285" s="282">
        <v>44804</v>
      </c>
      <c r="O1285" s="283">
        <v>44800</v>
      </c>
      <c r="P1285" s="283">
        <v>44796</v>
      </c>
      <c r="Q1285" s="284">
        <v>44800</v>
      </c>
      <c r="R1285" s="285" t="s">
        <v>6518</v>
      </c>
      <c r="S1285" s="284"/>
      <c r="T1285" s="286" t="s">
        <v>609</v>
      </c>
      <c r="U1285" s="291" t="s">
        <v>5599</v>
      </c>
      <c r="V1285" s="291" t="s">
        <v>3366</v>
      </c>
      <c r="W1285" s="276" t="s">
        <v>8285</v>
      </c>
    </row>
    <row r="1286" spans="1:23" s="272" customFormat="1" ht="14.5" customHeight="1" x14ac:dyDescent="0.3">
      <c r="A1286" s="295" t="s">
        <v>5</v>
      </c>
      <c r="B1286" s="83" t="s">
        <v>319</v>
      </c>
      <c r="C1286" s="277"/>
      <c r="D1286" s="293"/>
      <c r="E1286" s="279"/>
      <c r="F1286" s="327">
        <v>44772</v>
      </c>
      <c r="G1286" s="328" t="s">
        <v>8286</v>
      </c>
      <c r="H1286" s="328" t="s">
        <v>6294</v>
      </c>
      <c r="I1286" s="281" t="s">
        <v>8538</v>
      </c>
      <c r="J1286" s="285" t="s">
        <v>18</v>
      </c>
      <c r="K1286" s="281" t="s">
        <v>9005</v>
      </c>
      <c r="L1286" s="328" t="s">
        <v>20</v>
      </c>
      <c r="M1286" s="328" t="s">
        <v>8287</v>
      </c>
      <c r="N1286" s="282"/>
      <c r="O1286" s="283"/>
      <c r="P1286" s="283"/>
      <c r="Q1286" s="284"/>
      <c r="R1286" s="285" t="s">
        <v>4686</v>
      </c>
      <c r="S1286" s="284"/>
      <c r="T1286" s="286" t="s">
        <v>623</v>
      </c>
      <c r="U1286" s="291" t="s">
        <v>5599</v>
      </c>
      <c r="V1286" s="135"/>
      <c r="W1286" s="276" t="s">
        <v>8288</v>
      </c>
    </row>
    <row r="1287" spans="1:23" s="272" customFormat="1" ht="14.5" customHeight="1" x14ac:dyDescent="0.3">
      <c r="A1287" s="295" t="s">
        <v>3627</v>
      </c>
      <c r="B1287" s="8">
        <v>5228325</v>
      </c>
      <c r="C1287" s="277" t="s">
        <v>8473</v>
      </c>
      <c r="D1287" s="293">
        <v>44781</v>
      </c>
      <c r="E1287" s="279" t="s">
        <v>594</v>
      </c>
      <c r="F1287" s="327">
        <v>44772</v>
      </c>
      <c r="G1287" s="330" t="s">
        <v>8731</v>
      </c>
      <c r="H1287" s="328" t="s">
        <v>250</v>
      </c>
      <c r="I1287" s="281" t="s">
        <v>4644</v>
      </c>
      <c r="J1287" s="285" t="s">
        <v>626</v>
      </c>
      <c r="K1287" s="281" t="s">
        <v>9003</v>
      </c>
      <c r="L1287" s="328" t="s">
        <v>52</v>
      </c>
      <c r="M1287" s="328" t="s">
        <v>8289</v>
      </c>
      <c r="N1287" s="282">
        <v>44803</v>
      </c>
      <c r="O1287" s="283">
        <v>44796</v>
      </c>
      <c r="P1287" s="283">
        <v>44781</v>
      </c>
      <c r="Q1287" s="284">
        <v>44796</v>
      </c>
      <c r="R1287" s="285" t="s">
        <v>6464</v>
      </c>
      <c r="S1287" s="284"/>
      <c r="T1287" s="286" t="s">
        <v>609</v>
      </c>
      <c r="U1287" s="291" t="s">
        <v>5599</v>
      </c>
      <c r="V1287" s="291" t="s">
        <v>3366</v>
      </c>
      <c r="W1287" s="276" t="s">
        <v>8290</v>
      </c>
    </row>
    <row r="1288" spans="1:23" s="272" customFormat="1" ht="14.5" customHeight="1" x14ac:dyDescent="0.3">
      <c r="A1288" s="295" t="s">
        <v>1581</v>
      </c>
      <c r="B1288" s="276" t="s">
        <v>630</v>
      </c>
      <c r="C1288" s="277" t="s">
        <v>630</v>
      </c>
      <c r="D1288" s="293">
        <v>44802</v>
      </c>
      <c r="E1288" s="279" t="s">
        <v>630</v>
      </c>
      <c r="F1288" s="327">
        <v>44772</v>
      </c>
      <c r="G1288" s="328" t="s">
        <v>8291</v>
      </c>
      <c r="H1288" s="328" t="s">
        <v>4126</v>
      </c>
      <c r="I1288" s="281" t="s">
        <v>8538</v>
      </c>
      <c r="J1288" s="285" t="s">
        <v>626</v>
      </c>
      <c r="K1288" s="281" t="s">
        <v>9003</v>
      </c>
      <c r="L1288" s="328" t="s">
        <v>52</v>
      </c>
      <c r="M1288" s="328" t="s">
        <v>8292</v>
      </c>
      <c r="N1288" s="282" t="s">
        <v>1253</v>
      </c>
      <c r="O1288" s="283" t="s">
        <v>1253</v>
      </c>
      <c r="P1288" s="283" t="s">
        <v>1253</v>
      </c>
      <c r="Q1288" s="284" t="s">
        <v>1253</v>
      </c>
      <c r="R1288" s="285" t="s">
        <v>6464</v>
      </c>
      <c r="S1288" s="284" t="s">
        <v>1253</v>
      </c>
      <c r="T1288" s="286" t="s">
        <v>623</v>
      </c>
      <c r="U1288" s="291" t="s">
        <v>5599</v>
      </c>
      <c r="V1288" s="135"/>
      <c r="W1288" s="276" t="s">
        <v>8293</v>
      </c>
    </row>
    <row r="1289" spans="1:23" s="272" customFormat="1" ht="14.5" customHeight="1" x14ac:dyDescent="0.3">
      <c r="A1289" s="295" t="s">
        <v>1581</v>
      </c>
      <c r="B1289" s="276" t="s">
        <v>630</v>
      </c>
      <c r="C1289" s="277" t="s">
        <v>630</v>
      </c>
      <c r="D1289" s="293">
        <v>44786</v>
      </c>
      <c r="E1289" s="279" t="s">
        <v>630</v>
      </c>
      <c r="F1289" s="327">
        <v>44772</v>
      </c>
      <c r="G1289" s="328" t="s">
        <v>8294</v>
      </c>
      <c r="H1289" s="328" t="s">
        <v>4712</v>
      </c>
      <c r="I1289" s="281" t="s">
        <v>17</v>
      </c>
      <c r="J1289" s="285" t="s">
        <v>18</v>
      </c>
      <c r="K1289" s="281" t="s">
        <v>9005</v>
      </c>
      <c r="L1289" s="328" t="s">
        <v>74</v>
      </c>
      <c r="M1289" s="328" t="s">
        <v>8295</v>
      </c>
      <c r="N1289" s="282" t="s">
        <v>1253</v>
      </c>
      <c r="O1289" s="283" t="s">
        <v>1253</v>
      </c>
      <c r="P1289" s="283" t="s">
        <v>1253</v>
      </c>
      <c r="Q1289" s="284" t="s">
        <v>1253</v>
      </c>
      <c r="R1289" s="285" t="s">
        <v>6708</v>
      </c>
      <c r="S1289" s="284" t="s">
        <v>1253</v>
      </c>
      <c r="T1289" s="286" t="s">
        <v>605</v>
      </c>
      <c r="U1289" s="291" t="s">
        <v>5599</v>
      </c>
      <c r="V1289" s="135"/>
      <c r="W1289" s="276" t="s">
        <v>8296</v>
      </c>
    </row>
    <row r="1290" spans="1:23" s="272" customFormat="1" ht="14.5" customHeight="1" x14ac:dyDescent="0.3">
      <c r="A1290" s="295" t="s">
        <v>1581</v>
      </c>
      <c r="B1290" s="276" t="s">
        <v>630</v>
      </c>
      <c r="C1290" s="277" t="s">
        <v>630</v>
      </c>
      <c r="D1290" s="293">
        <v>44789</v>
      </c>
      <c r="E1290" s="279" t="s">
        <v>630</v>
      </c>
      <c r="F1290" s="327">
        <v>44772</v>
      </c>
      <c r="G1290" s="328" t="s">
        <v>8297</v>
      </c>
      <c r="H1290" s="328" t="s">
        <v>6337</v>
      </c>
      <c r="I1290" s="281" t="s">
        <v>4644</v>
      </c>
      <c r="J1290" s="285" t="s">
        <v>45</v>
      </c>
      <c r="K1290" s="281" t="s">
        <v>9009</v>
      </c>
      <c r="L1290" s="328" t="s">
        <v>87</v>
      </c>
      <c r="M1290" s="328" t="s">
        <v>8298</v>
      </c>
      <c r="N1290" s="282" t="s">
        <v>1253</v>
      </c>
      <c r="O1290" s="283" t="s">
        <v>1253</v>
      </c>
      <c r="P1290" s="283" t="s">
        <v>1253</v>
      </c>
      <c r="Q1290" s="284" t="s">
        <v>1253</v>
      </c>
      <c r="R1290" s="285" t="s">
        <v>4495</v>
      </c>
      <c r="S1290" s="284" t="s">
        <v>1253</v>
      </c>
      <c r="T1290" s="286" t="s">
        <v>623</v>
      </c>
      <c r="U1290" s="291" t="s">
        <v>5599</v>
      </c>
      <c r="V1290" s="135"/>
      <c r="W1290" s="276" t="s">
        <v>8299</v>
      </c>
    </row>
    <row r="1291" spans="1:23" s="272" customFormat="1" ht="14.5" customHeight="1" x14ac:dyDescent="0.3">
      <c r="A1291" s="295" t="s">
        <v>5</v>
      </c>
      <c r="B1291" s="83">
        <v>5269414</v>
      </c>
      <c r="C1291" s="277" t="s">
        <v>8821</v>
      </c>
      <c r="D1291" s="293">
        <v>44790</v>
      </c>
      <c r="E1291" s="279" t="s">
        <v>8468</v>
      </c>
      <c r="F1291" s="327">
        <v>44772</v>
      </c>
      <c r="G1291" s="328" t="s">
        <v>8300</v>
      </c>
      <c r="H1291" s="328" t="s">
        <v>7412</v>
      </c>
      <c r="I1291" s="281" t="s">
        <v>8538</v>
      </c>
      <c r="J1291" s="285" t="s">
        <v>45</v>
      </c>
      <c r="K1291" s="281" t="s">
        <v>9009</v>
      </c>
      <c r="L1291" s="328" t="s">
        <v>20</v>
      </c>
      <c r="M1291" s="328" t="s">
        <v>8301</v>
      </c>
      <c r="N1291" s="282">
        <v>0</v>
      </c>
      <c r="O1291" s="283"/>
      <c r="P1291" s="283"/>
      <c r="Q1291" s="284"/>
      <c r="R1291" s="285" t="s">
        <v>4482</v>
      </c>
      <c r="S1291" s="284"/>
      <c r="T1291" s="286"/>
      <c r="U1291" s="291" t="s">
        <v>5599</v>
      </c>
      <c r="V1291" s="135"/>
      <c r="W1291" s="276" t="s">
        <v>8302</v>
      </c>
    </row>
    <row r="1292" spans="1:23" s="272" customFormat="1" ht="14.5" customHeight="1" x14ac:dyDescent="0.3">
      <c r="A1292" s="295" t="s">
        <v>3627</v>
      </c>
      <c r="B1292" s="8">
        <v>5266612</v>
      </c>
      <c r="C1292" s="277" t="s">
        <v>8774</v>
      </c>
      <c r="D1292" s="293">
        <v>44796</v>
      </c>
      <c r="E1292" s="279" t="s">
        <v>594</v>
      </c>
      <c r="F1292" s="327">
        <v>44772</v>
      </c>
      <c r="G1292" s="328" t="s">
        <v>8303</v>
      </c>
      <c r="H1292" s="328" t="s">
        <v>4712</v>
      </c>
      <c r="I1292" s="281" t="s">
        <v>17</v>
      </c>
      <c r="J1292" s="285" t="s">
        <v>45</v>
      </c>
      <c r="K1292" s="281" t="s">
        <v>9009</v>
      </c>
      <c r="L1292" s="330" t="s">
        <v>11</v>
      </c>
      <c r="M1292" s="328" t="s">
        <v>8304</v>
      </c>
      <c r="N1292" s="282">
        <v>44804</v>
      </c>
      <c r="O1292" s="283">
        <v>44798</v>
      </c>
      <c r="P1292" s="283">
        <v>44796</v>
      </c>
      <c r="Q1292" s="284">
        <v>44799</v>
      </c>
      <c r="R1292" s="285" t="s">
        <v>4482</v>
      </c>
      <c r="S1292" s="284"/>
      <c r="T1292" s="286" t="s">
        <v>605</v>
      </c>
      <c r="U1292" s="291" t="s">
        <v>5599</v>
      </c>
      <c r="V1292" s="291" t="s">
        <v>3366</v>
      </c>
      <c r="W1292" s="276" t="s">
        <v>8305</v>
      </c>
    </row>
    <row r="1293" spans="1:23" s="272" customFormat="1" ht="14.5" customHeight="1" x14ac:dyDescent="0.3">
      <c r="A1293" s="295" t="s">
        <v>5</v>
      </c>
      <c r="B1293" s="83" t="s">
        <v>319</v>
      </c>
      <c r="C1293" s="277"/>
      <c r="D1293" s="293"/>
      <c r="E1293" s="279"/>
      <c r="F1293" s="327">
        <v>44772</v>
      </c>
      <c r="G1293" s="328" t="s">
        <v>8306</v>
      </c>
      <c r="H1293" s="328" t="s">
        <v>250</v>
      </c>
      <c r="I1293" s="281" t="s">
        <v>4644</v>
      </c>
      <c r="J1293" s="285" t="s">
        <v>45</v>
      </c>
      <c r="K1293" s="281" t="s">
        <v>9009</v>
      </c>
      <c r="L1293" s="328" t="s">
        <v>20</v>
      </c>
      <c r="M1293" s="328" t="s">
        <v>8307</v>
      </c>
      <c r="N1293" s="282"/>
      <c r="O1293" s="283"/>
      <c r="P1293" s="283"/>
      <c r="Q1293" s="284"/>
      <c r="R1293" s="285" t="s">
        <v>4482</v>
      </c>
      <c r="S1293" s="284"/>
      <c r="T1293" s="286" t="s">
        <v>1648</v>
      </c>
      <c r="U1293" s="291" t="s">
        <v>5599</v>
      </c>
      <c r="V1293" s="135"/>
      <c r="W1293" s="276" t="s">
        <v>8308</v>
      </c>
    </row>
    <row r="1294" spans="1:23" s="272" customFormat="1" ht="14.5" customHeight="1" x14ac:dyDescent="0.3">
      <c r="A1294" s="295" t="s">
        <v>3627</v>
      </c>
      <c r="B1294" s="83">
        <v>5241239</v>
      </c>
      <c r="C1294" s="277" t="s">
        <v>8597</v>
      </c>
      <c r="D1294" s="293">
        <v>44786</v>
      </c>
      <c r="E1294" s="279" t="s">
        <v>594</v>
      </c>
      <c r="F1294" s="327">
        <v>44772</v>
      </c>
      <c r="G1294" s="328" t="s">
        <v>8309</v>
      </c>
      <c r="H1294" s="328" t="s">
        <v>3708</v>
      </c>
      <c r="I1294" s="281" t="s">
        <v>2454</v>
      </c>
      <c r="J1294" s="285" t="s">
        <v>18</v>
      </c>
      <c r="K1294" s="281" t="s">
        <v>9005</v>
      </c>
      <c r="L1294" s="328" t="s">
        <v>11</v>
      </c>
      <c r="M1294" s="328" t="s">
        <v>8310</v>
      </c>
      <c r="N1294" s="282">
        <v>44798</v>
      </c>
      <c r="O1294" s="283">
        <v>44796</v>
      </c>
      <c r="P1294" s="283">
        <v>44790</v>
      </c>
      <c r="Q1294" s="284">
        <v>44796</v>
      </c>
      <c r="R1294" s="285" t="s">
        <v>4685</v>
      </c>
      <c r="S1294" s="284"/>
      <c r="T1294" s="286" t="s">
        <v>623</v>
      </c>
      <c r="U1294" s="291" t="s">
        <v>5599</v>
      </c>
      <c r="V1294" s="291" t="s">
        <v>3366</v>
      </c>
      <c r="W1294" s="276" t="s">
        <v>8311</v>
      </c>
    </row>
    <row r="1295" spans="1:23" s="272" customFormat="1" ht="14.5" customHeight="1" x14ac:dyDescent="0.3">
      <c r="A1295" s="295" t="s">
        <v>5</v>
      </c>
      <c r="B1295" s="83">
        <v>5283887</v>
      </c>
      <c r="C1295" s="277" t="s">
        <v>9019</v>
      </c>
      <c r="D1295" s="293">
        <v>44812</v>
      </c>
      <c r="E1295" s="279" t="s">
        <v>8467</v>
      </c>
      <c r="F1295" s="327">
        <v>44772</v>
      </c>
      <c r="G1295" s="328" t="s">
        <v>8312</v>
      </c>
      <c r="H1295" s="328" t="s">
        <v>3567</v>
      </c>
      <c r="I1295" s="281" t="s">
        <v>685</v>
      </c>
      <c r="J1295" s="285" t="s">
        <v>18</v>
      </c>
      <c r="K1295" s="281" t="s">
        <v>9005</v>
      </c>
      <c r="L1295" s="328" t="s">
        <v>11</v>
      </c>
      <c r="M1295" s="328" t="s">
        <v>8313</v>
      </c>
      <c r="N1295" s="282">
        <v>0</v>
      </c>
      <c r="O1295" s="283"/>
      <c r="P1295" s="283">
        <v>44812</v>
      </c>
      <c r="Q1295" s="284"/>
      <c r="R1295" s="285" t="s">
        <v>4686</v>
      </c>
      <c r="S1295" s="284"/>
      <c r="T1295" s="286" t="s">
        <v>605</v>
      </c>
      <c r="U1295" s="291" t="s">
        <v>5599</v>
      </c>
      <c r="V1295" s="135"/>
      <c r="W1295" s="276" t="s">
        <v>8314</v>
      </c>
    </row>
    <row r="1296" spans="1:23" s="272" customFormat="1" ht="14.5" customHeight="1" x14ac:dyDescent="0.3">
      <c r="A1296" s="295" t="s">
        <v>1581</v>
      </c>
      <c r="B1296" s="276" t="s">
        <v>630</v>
      </c>
      <c r="C1296" s="277" t="s">
        <v>630</v>
      </c>
      <c r="D1296" s="293">
        <v>44803</v>
      </c>
      <c r="E1296" s="279" t="s">
        <v>630</v>
      </c>
      <c r="F1296" s="327">
        <v>44774</v>
      </c>
      <c r="G1296" s="328" t="s">
        <v>8315</v>
      </c>
      <c r="H1296" s="328" t="s">
        <v>7474</v>
      </c>
      <c r="I1296" s="281" t="s">
        <v>4644</v>
      </c>
      <c r="J1296" s="285" t="s">
        <v>45</v>
      </c>
      <c r="K1296" s="281" t="s">
        <v>9009</v>
      </c>
      <c r="L1296" s="328" t="s">
        <v>20</v>
      </c>
      <c r="M1296" s="328" t="s">
        <v>8316</v>
      </c>
      <c r="N1296" s="282" t="s">
        <v>1253</v>
      </c>
      <c r="O1296" s="283" t="s">
        <v>1253</v>
      </c>
      <c r="P1296" s="283" t="s">
        <v>1253</v>
      </c>
      <c r="Q1296" s="284" t="s">
        <v>1253</v>
      </c>
      <c r="R1296" s="285" t="s">
        <v>4482</v>
      </c>
      <c r="S1296" s="284" t="s">
        <v>1253</v>
      </c>
      <c r="T1296" s="286"/>
      <c r="U1296" s="291" t="s">
        <v>3366</v>
      </c>
      <c r="V1296" s="135"/>
      <c r="W1296" s="276" t="s">
        <v>8317</v>
      </c>
    </row>
    <row r="1297" spans="1:23" s="272" customFormat="1" ht="14.5" customHeight="1" x14ac:dyDescent="0.3">
      <c r="A1297" s="295" t="s">
        <v>5</v>
      </c>
      <c r="B1297" s="83" t="s">
        <v>319</v>
      </c>
      <c r="C1297" s="277"/>
      <c r="D1297" s="293"/>
      <c r="E1297" s="279"/>
      <c r="F1297" s="327">
        <v>44775</v>
      </c>
      <c r="G1297" s="328" t="s">
        <v>8318</v>
      </c>
      <c r="H1297" s="328" t="s">
        <v>3567</v>
      </c>
      <c r="I1297" s="281" t="s">
        <v>685</v>
      </c>
      <c r="J1297" s="285" t="s">
        <v>18</v>
      </c>
      <c r="K1297" s="281" t="s">
        <v>9005</v>
      </c>
      <c r="L1297" s="328" t="s">
        <v>20</v>
      </c>
      <c r="M1297" s="328" t="s">
        <v>8319</v>
      </c>
      <c r="N1297" s="282"/>
      <c r="O1297" s="283"/>
      <c r="P1297" s="283"/>
      <c r="Q1297" s="284"/>
      <c r="R1297" s="285" t="s">
        <v>4686</v>
      </c>
      <c r="S1297" s="284"/>
      <c r="T1297" s="286" t="s">
        <v>623</v>
      </c>
      <c r="U1297" s="291" t="s">
        <v>3366</v>
      </c>
      <c r="V1297" s="135"/>
      <c r="W1297" s="276" t="s">
        <v>8320</v>
      </c>
    </row>
    <row r="1298" spans="1:23" s="272" customFormat="1" ht="14.5" customHeight="1" x14ac:dyDescent="0.3">
      <c r="A1298" s="295" t="s">
        <v>3627</v>
      </c>
      <c r="B1298" s="83">
        <v>5255221</v>
      </c>
      <c r="C1298" s="277" t="s">
        <v>8689</v>
      </c>
      <c r="D1298" s="293">
        <v>44786</v>
      </c>
      <c r="E1298" s="279" t="s">
        <v>594</v>
      </c>
      <c r="F1298" s="327">
        <v>44775</v>
      </c>
      <c r="G1298" s="328" t="s">
        <v>8321</v>
      </c>
      <c r="H1298" s="328" t="s">
        <v>3708</v>
      </c>
      <c r="I1298" s="281" t="s">
        <v>2454</v>
      </c>
      <c r="J1298" s="285" t="s">
        <v>2943</v>
      </c>
      <c r="K1298" s="281" t="s">
        <v>9012</v>
      </c>
      <c r="L1298" s="328" t="s">
        <v>87</v>
      </c>
      <c r="M1298" s="328" t="s">
        <v>8322</v>
      </c>
      <c r="N1298" s="282">
        <v>44809</v>
      </c>
      <c r="O1298" s="283">
        <v>44800</v>
      </c>
      <c r="P1298" s="283">
        <v>44794</v>
      </c>
      <c r="Q1298" s="284">
        <v>44802</v>
      </c>
      <c r="R1298" s="285" t="s">
        <v>6447</v>
      </c>
      <c r="S1298" s="284"/>
      <c r="T1298" s="286" t="s">
        <v>623</v>
      </c>
      <c r="U1298" s="291" t="s">
        <v>3366</v>
      </c>
      <c r="V1298" s="135"/>
      <c r="W1298" s="276" t="s">
        <v>8323</v>
      </c>
    </row>
    <row r="1299" spans="1:23" s="272" customFormat="1" ht="14.5" customHeight="1" x14ac:dyDescent="0.3">
      <c r="A1299" s="295" t="s">
        <v>3627</v>
      </c>
      <c r="B1299" s="83">
        <v>5253358</v>
      </c>
      <c r="C1299" s="277" t="s">
        <v>8621</v>
      </c>
      <c r="D1299" s="293">
        <v>44786</v>
      </c>
      <c r="E1299" s="279" t="s">
        <v>594</v>
      </c>
      <c r="F1299" s="327">
        <v>44775</v>
      </c>
      <c r="G1299" s="328" t="s">
        <v>8324</v>
      </c>
      <c r="H1299" s="328" t="s">
        <v>50</v>
      </c>
      <c r="I1299" s="281" t="s">
        <v>17</v>
      </c>
      <c r="J1299" s="285" t="s">
        <v>18</v>
      </c>
      <c r="K1299" s="281" t="s">
        <v>9005</v>
      </c>
      <c r="L1299" s="328" t="s">
        <v>20</v>
      </c>
      <c r="M1299" s="328" t="s">
        <v>8325</v>
      </c>
      <c r="N1299" s="282">
        <v>44804</v>
      </c>
      <c r="O1299" s="283">
        <v>44800</v>
      </c>
      <c r="P1299" s="283">
        <v>44790</v>
      </c>
      <c r="Q1299" s="284">
        <v>44800</v>
      </c>
      <c r="R1299" s="285" t="s">
        <v>4686</v>
      </c>
      <c r="S1299" s="284"/>
      <c r="T1299" s="286" t="s">
        <v>623</v>
      </c>
      <c r="U1299" s="291" t="s">
        <v>3366</v>
      </c>
      <c r="V1299" s="291" t="s">
        <v>3366</v>
      </c>
      <c r="W1299" s="276" t="s">
        <v>8326</v>
      </c>
    </row>
    <row r="1300" spans="1:23" s="272" customFormat="1" ht="14.5" customHeight="1" x14ac:dyDescent="0.3">
      <c r="A1300" s="295" t="s">
        <v>5</v>
      </c>
      <c r="B1300" s="83" t="s">
        <v>319</v>
      </c>
      <c r="C1300" s="277" t="s">
        <v>3626</v>
      </c>
      <c r="D1300" s="293">
        <v>44812</v>
      </c>
      <c r="E1300" s="279"/>
      <c r="F1300" s="327">
        <v>44775</v>
      </c>
      <c r="G1300" s="328" t="s">
        <v>8327</v>
      </c>
      <c r="H1300" s="328" t="s">
        <v>4712</v>
      </c>
      <c r="I1300" s="281" t="s">
        <v>17</v>
      </c>
      <c r="J1300" s="285" t="s">
        <v>45</v>
      </c>
      <c r="K1300" s="281" t="s">
        <v>9009</v>
      </c>
      <c r="L1300" s="328" t="s">
        <v>20</v>
      </c>
      <c r="M1300" s="328" t="s">
        <v>8328</v>
      </c>
      <c r="N1300" s="282"/>
      <c r="O1300" s="283"/>
      <c r="P1300" s="283"/>
      <c r="Q1300" s="284"/>
      <c r="R1300" s="285" t="s">
        <v>4482</v>
      </c>
      <c r="S1300" s="284"/>
      <c r="T1300" s="286" t="s">
        <v>605</v>
      </c>
      <c r="U1300" s="291" t="s">
        <v>3366</v>
      </c>
      <c r="V1300" s="135"/>
      <c r="W1300" s="276" t="s">
        <v>8329</v>
      </c>
    </row>
    <row r="1301" spans="1:23" s="272" customFormat="1" ht="14.5" customHeight="1" x14ac:dyDescent="0.3">
      <c r="A1301" s="295" t="s">
        <v>3627</v>
      </c>
      <c r="B1301" s="328">
        <v>5266291</v>
      </c>
      <c r="C1301" s="277" t="s">
        <v>8775</v>
      </c>
      <c r="D1301" s="293">
        <v>44795</v>
      </c>
      <c r="E1301" s="279" t="s">
        <v>594</v>
      </c>
      <c r="F1301" s="327">
        <v>44775</v>
      </c>
      <c r="G1301" s="336" t="s">
        <v>8782</v>
      </c>
      <c r="H1301" s="328" t="s">
        <v>102</v>
      </c>
      <c r="I1301" s="281" t="s">
        <v>685</v>
      </c>
      <c r="J1301" s="285" t="s">
        <v>45</v>
      </c>
      <c r="K1301" s="281" t="s">
        <v>9009</v>
      </c>
      <c r="L1301" s="328" t="s">
        <v>20</v>
      </c>
      <c r="M1301" s="328" t="s">
        <v>8330</v>
      </c>
      <c r="N1301" s="282">
        <v>44807</v>
      </c>
      <c r="O1301" s="283">
        <v>44800</v>
      </c>
      <c r="P1301" s="283">
        <v>44797</v>
      </c>
      <c r="Q1301" s="284">
        <v>44802</v>
      </c>
      <c r="R1301" s="285" t="s">
        <v>4495</v>
      </c>
      <c r="S1301" s="284"/>
      <c r="T1301" s="286" t="s">
        <v>609</v>
      </c>
      <c r="U1301" s="291" t="s">
        <v>3366</v>
      </c>
      <c r="V1301" s="135"/>
      <c r="W1301" s="276" t="s">
        <v>8331</v>
      </c>
    </row>
    <row r="1302" spans="1:23" s="272" customFormat="1" ht="14.5" customHeight="1" x14ac:dyDescent="0.3">
      <c r="A1302" s="295" t="s">
        <v>5</v>
      </c>
      <c r="B1302" s="83" t="s">
        <v>319</v>
      </c>
      <c r="C1302" s="277"/>
      <c r="D1302" s="293"/>
      <c r="E1302" s="279"/>
      <c r="F1302" s="327">
        <v>44775</v>
      </c>
      <c r="G1302" s="328" t="s">
        <v>8332</v>
      </c>
      <c r="H1302" s="328" t="s">
        <v>6337</v>
      </c>
      <c r="I1302" s="281" t="s">
        <v>4644</v>
      </c>
      <c r="J1302" s="285" t="s">
        <v>18</v>
      </c>
      <c r="K1302" s="281" t="s">
        <v>9005</v>
      </c>
      <c r="L1302" s="328" t="s">
        <v>11</v>
      </c>
      <c r="M1302" s="328" t="s">
        <v>8333</v>
      </c>
      <c r="N1302" s="282"/>
      <c r="O1302" s="283"/>
      <c r="P1302" s="283"/>
      <c r="Q1302" s="284"/>
      <c r="R1302" s="285" t="s">
        <v>4686</v>
      </c>
      <c r="S1302" s="284"/>
      <c r="T1302" s="286" t="s">
        <v>605</v>
      </c>
      <c r="U1302" s="291" t="s">
        <v>3366</v>
      </c>
      <c r="V1302" s="135"/>
      <c r="W1302" s="276" t="s">
        <v>8334</v>
      </c>
    </row>
    <row r="1303" spans="1:23" s="272" customFormat="1" ht="14.5" customHeight="1" x14ac:dyDescent="0.3">
      <c r="A1303" s="295" t="s">
        <v>5</v>
      </c>
      <c r="B1303" s="83" t="s">
        <v>319</v>
      </c>
      <c r="C1303" s="277"/>
      <c r="D1303" s="293"/>
      <c r="E1303" s="279"/>
      <c r="F1303" s="327">
        <v>44775</v>
      </c>
      <c r="G1303" s="328" t="s">
        <v>8335</v>
      </c>
      <c r="H1303" s="328" t="s">
        <v>4126</v>
      </c>
      <c r="I1303" s="281" t="s">
        <v>8538</v>
      </c>
      <c r="J1303" s="285" t="s">
        <v>18</v>
      </c>
      <c r="K1303" s="281" t="s">
        <v>9005</v>
      </c>
      <c r="L1303" s="328" t="s">
        <v>11</v>
      </c>
      <c r="M1303" s="328" t="s">
        <v>8336</v>
      </c>
      <c r="N1303" s="282"/>
      <c r="O1303" s="283"/>
      <c r="P1303" s="283"/>
      <c r="Q1303" s="284"/>
      <c r="R1303" s="285" t="s">
        <v>4686</v>
      </c>
      <c r="S1303" s="284"/>
      <c r="T1303" s="286" t="s">
        <v>605</v>
      </c>
      <c r="U1303" s="291" t="s">
        <v>3366</v>
      </c>
      <c r="V1303" s="135"/>
      <c r="W1303" s="276" t="s">
        <v>8337</v>
      </c>
    </row>
    <row r="1304" spans="1:23" s="272" customFormat="1" ht="14.5" customHeight="1" x14ac:dyDescent="0.3">
      <c r="A1304" s="295" t="s">
        <v>3627</v>
      </c>
      <c r="B1304" s="328">
        <v>5152609</v>
      </c>
      <c r="C1304" s="277" t="s">
        <v>8691</v>
      </c>
      <c r="D1304" s="293">
        <v>44793</v>
      </c>
      <c r="E1304" s="279" t="s">
        <v>594</v>
      </c>
      <c r="F1304" s="327">
        <v>44775</v>
      </c>
      <c r="G1304" s="328" t="s">
        <v>8353</v>
      </c>
      <c r="H1304" s="328" t="s">
        <v>232</v>
      </c>
      <c r="I1304" s="281" t="s">
        <v>8863</v>
      </c>
      <c r="J1304" s="285" t="s">
        <v>18</v>
      </c>
      <c r="K1304" s="281" t="s">
        <v>9005</v>
      </c>
      <c r="L1304" s="328" t="s">
        <v>20</v>
      </c>
      <c r="M1304" s="328" t="s">
        <v>8354</v>
      </c>
      <c r="N1304" s="282">
        <v>44801</v>
      </c>
      <c r="O1304" s="283">
        <v>44797</v>
      </c>
      <c r="P1304" s="283">
        <v>44793</v>
      </c>
      <c r="Q1304" s="284">
        <v>44797</v>
      </c>
      <c r="R1304" s="285" t="s">
        <v>4685</v>
      </c>
      <c r="S1304" s="284"/>
      <c r="T1304" s="286" t="s">
        <v>623</v>
      </c>
      <c r="U1304" s="291" t="s">
        <v>3366</v>
      </c>
      <c r="V1304" s="291" t="s">
        <v>3366</v>
      </c>
      <c r="W1304" s="276" t="s">
        <v>8411</v>
      </c>
    </row>
    <row r="1305" spans="1:23" s="272" customFormat="1" ht="14.5" customHeight="1" x14ac:dyDescent="0.3">
      <c r="A1305" s="295" t="s">
        <v>5</v>
      </c>
      <c r="B1305" s="83" t="s">
        <v>319</v>
      </c>
      <c r="C1305" s="277"/>
      <c r="D1305" s="293"/>
      <c r="E1305" s="279"/>
      <c r="F1305" s="327">
        <v>44775</v>
      </c>
      <c r="G1305" s="328" t="s">
        <v>8355</v>
      </c>
      <c r="H1305" s="328" t="s">
        <v>102</v>
      </c>
      <c r="I1305" s="281" t="s">
        <v>685</v>
      </c>
      <c r="J1305" s="285" t="s">
        <v>18</v>
      </c>
      <c r="K1305" s="281" t="s">
        <v>9005</v>
      </c>
      <c r="L1305" s="328" t="s">
        <v>11</v>
      </c>
      <c r="M1305" s="328" t="s">
        <v>8356</v>
      </c>
      <c r="N1305" s="282"/>
      <c r="O1305" s="283"/>
      <c r="P1305" s="283"/>
      <c r="Q1305" s="284"/>
      <c r="R1305" s="285" t="s">
        <v>4686</v>
      </c>
      <c r="S1305" s="284"/>
      <c r="T1305" s="286" t="s">
        <v>609</v>
      </c>
      <c r="U1305" s="291" t="s">
        <v>3366</v>
      </c>
      <c r="V1305" s="135"/>
      <c r="W1305" s="276" t="s">
        <v>8412</v>
      </c>
    </row>
    <row r="1306" spans="1:23" s="272" customFormat="1" ht="14.5" customHeight="1" x14ac:dyDescent="0.3">
      <c r="A1306" s="295" t="s">
        <v>3627</v>
      </c>
      <c r="B1306" s="328">
        <v>5266293</v>
      </c>
      <c r="C1306" s="277" t="s">
        <v>8776</v>
      </c>
      <c r="D1306" s="293">
        <v>44795</v>
      </c>
      <c r="E1306" s="279" t="s">
        <v>594</v>
      </c>
      <c r="F1306" s="327">
        <v>44775</v>
      </c>
      <c r="G1306" s="328" t="s">
        <v>8357</v>
      </c>
      <c r="H1306" s="328" t="s">
        <v>6337</v>
      </c>
      <c r="I1306" s="281" t="s">
        <v>4644</v>
      </c>
      <c r="J1306" s="285" t="s">
        <v>45</v>
      </c>
      <c r="K1306" s="281" t="s">
        <v>9009</v>
      </c>
      <c r="L1306" s="328" t="s">
        <v>20</v>
      </c>
      <c r="M1306" s="328" t="s">
        <v>8358</v>
      </c>
      <c r="N1306" s="282">
        <v>44804</v>
      </c>
      <c r="O1306" s="283">
        <v>44802</v>
      </c>
      <c r="P1306" s="283">
        <v>44797</v>
      </c>
      <c r="Q1306" s="284">
        <v>44802</v>
      </c>
      <c r="R1306" s="285" t="s">
        <v>4495</v>
      </c>
      <c r="S1306" s="284"/>
      <c r="T1306" s="286" t="s">
        <v>605</v>
      </c>
      <c r="U1306" s="291" t="s">
        <v>3366</v>
      </c>
      <c r="V1306" s="291" t="s">
        <v>3366</v>
      </c>
      <c r="W1306" s="276" t="s">
        <v>8413</v>
      </c>
    </row>
    <row r="1307" spans="1:23" s="272" customFormat="1" ht="14.5" customHeight="1" x14ac:dyDescent="0.3">
      <c r="A1307" s="295" t="s">
        <v>5</v>
      </c>
      <c r="B1307" s="83" t="s">
        <v>319</v>
      </c>
      <c r="C1307" s="277"/>
      <c r="D1307" s="293"/>
      <c r="E1307" s="279"/>
      <c r="F1307" s="327">
        <v>44775</v>
      </c>
      <c r="G1307" s="328" t="s">
        <v>8359</v>
      </c>
      <c r="H1307" s="328" t="s">
        <v>92</v>
      </c>
      <c r="I1307" s="281" t="s">
        <v>2454</v>
      </c>
      <c r="J1307" s="285" t="s">
        <v>632</v>
      </c>
      <c r="K1307" s="281" t="s">
        <v>9006</v>
      </c>
      <c r="L1307" s="328" t="s">
        <v>11</v>
      </c>
      <c r="M1307" s="328" t="s">
        <v>8360</v>
      </c>
      <c r="N1307" s="282"/>
      <c r="O1307" s="283"/>
      <c r="P1307" s="283"/>
      <c r="Q1307" s="284"/>
      <c r="R1307" s="285" t="s">
        <v>4484</v>
      </c>
      <c r="S1307" s="284"/>
      <c r="T1307" s="286" t="s">
        <v>605</v>
      </c>
      <c r="U1307" s="291" t="s">
        <v>3366</v>
      </c>
      <c r="V1307" s="135"/>
      <c r="W1307" s="276" t="s">
        <v>8414</v>
      </c>
    </row>
    <row r="1308" spans="1:23" s="272" customFormat="1" ht="14.5" customHeight="1" x14ac:dyDescent="0.3">
      <c r="A1308" s="295" t="s">
        <v>3627</v>
      </c>
      <c r="B1308" s="83">
        <v>5158040</v>
      </c>
      <c r="C1308" s="277" t="s">
        <v>8378</v>
      </c>
      <c r="D1308" s="293">
        <v>44777</v>
      </c>
      <c r="E1308" s="279" t="s">
        <v>594</v>
      </c>
      <c r="F1308" s="327">
        <v>44776</v>
      </c>
      <c r="G1308" s="328" t="s">
        <v>8361</v>
      </c>
      <c r="H1308" s="328" t="s">
        <v>250</v>
      </c>
      <c r="I1308" s="281" t="s">
        <v>4644</v>
      </c>
      <c r="J1308" s="285" t="s">
        <v>38</v>
      </c>
      <c r="K1308" s="281" t="s">
        <v>9001</v>
      </c>
      <c r="L1308" s="328" t="s">
        <v>20</v>
      </c>
      <c r="M1308" s="328" t="s">
        <v>8362</v>
      </c>
      <c r="N1308" s="282">
        <v>44783</v>
      </c>
      <c r="O1308" s="283">
        <v>44782</v>
      </c>
      <c r="P1308" s="283">
        <v>44778</v>
      </c>
      <c r="Q1308" s="284">
        <v>44782</v>
      </c>
      <c r="R1308" s="285" t="s">
        <v>4489</v>
      </c>
      <c r="S1308" s="284"/>
      <c r="T1308" s="286" t="s">
        <v>605</v>
      </c>
      <c r="U1308" s="291" t="s">
        <v>3366</v>
      </c>
      <c r="V1308" s="291" t="s">
        <v>3366</v>
      </c>
      <c r="W1308" s="276" t="s">
        <v>8415</v>
      </c>
    </row>
    <row r="1309" spans="1:23" s="272" customFormat="1" ht="14.5" customHeight="1" x14ac:dyDescent="0.3">
      <c r="A1309" s="295" t="s">
        <v>3627</v>
      </c>
      <c r="B1309" s="83">
        <v>5194737</v>
      </c>
      <c r="C1309" s="277" t="s">
        <v>8522</v>
      </c>
      <c r="D1309" s="293">
        <v>44783</v>
      </c>
      <c r="E1309" s="279" t="s">
        <v>594</v>
      </c>
      <c r="F1309" s="327">
        <v>44776</v>
      </c>
      <c r="G1309" s="328" t="s">
        <v>8363</v>
      </c>
      <c r="H1309" s="328" t="s">
        <v>92</v>
      </c>
      <c r="I1309" s="281" t="s">
        <v>2454</v>
      </c>
      <c r="J1309" s="285" t="s">
        <v>626</v>
      </c>
      <c r="K1309" s="281" t="s">
        <v>9003</v>
      </c>
      <c r="L1309" s="328" t="s">
        <v>27</v>
      </c>
      <c r="M1309" s="328" t="s">
        <v>8364</v>
      </c>
      <c r="N1309" s="282">
        <v>44785</v>
      </c>
      <c r="O1309" s="283">
        <v>44784</v>
      </c>
      <c r="P1309" s="283">
        <v>44783</v>
      </c>
      <c r="Q1309" s="284">
        <v>44784</v>
      </c>
      <c r="R1309" s="285" t="s">
        <v>6464</v>
      </c>
      <c r="S1309" s="284"/>
      <c r="T1309" s="286" t="s">
        <v>623</v>
      </c>
      <c r="U1309" s="291" t="s">
        <v>3366</v>
      </c>
      <c r="V1309" s="291" t="s">
        <v>3366</v>
      </c>
      <c r="W1309" s="276" t="s">
        <v>8416</v>
      </c>
    </row>
    <row r="1310" spans="1:23" s="272" customFormat="1" ht="14.5" customHeight="1" x14ac:dyDescent="0.3">
      <c r="A1310" s="295" t="s">
        <v>5</v>
      </c>
      <c r="B1310" s="83" t="s">
        <v>319</v>
      </c>
      <c r="C1310" s="277"/>
      <c r="D1310" s="293"/>
      <c r="E1310" s="279"/>
      <c r="F1310" s="327">
        <v>44776</v>
      </c>
      <c r="G1310" s="328" t="s">
        <v>8365</v>
      </c>
      <c r="H1310" s="328" t="s">
        <v>250</v>
      </c>
      <c r="I1310" s="281" t="s">
        <v>4644</v>
      </c>
      <c r="J1310" s="285" t="s">
        <v>18</v>
      </c>
      <c r="K1310" s="281" t="s">
        <v>9005</v>
      </c>
      <c r="L1310" s="328" t="s">
        <v>20</v>
      </c>
      <c r="M1310" s="328" t="s">
        <v>8366</v>
      </c>
      <c r="N1310" s="282"/>
      <c r="O1310" s="283"/>
      <c r="P1310" s="283"/>
      <c r="Q1310" s="284"/>
      <c r="R1310" s="285" t="s">
        <v>4686</v>
      </c>
      <c r="S1310" s="284"/>
      <c r="T1310" s="286" t="s">
        <v>609</v>
      </c>
      <c r="U1310" s="291" t="s">
        <v>3366</v>
      </c>
      <c r="V1310" s="135"/>
      <c r="W1310" s="276" t="s">
        <v>8417</v>
      </c>
    </row>
    <row r="1311" spans="1:23" s="272" customFormat="1" ht="14.5" customHeight="1" x14ac:dyDescent="0.3">
      <c r="A1311" s="295" t="s">
        <v>3627</v>
      </c>
      <c r="B1311" s="83">
        <v>5205957</v>
      </c>
      <c r="C1311" s="277" t="s">
        <v>8379</v>
      </c>
      <c r="D1311" s="293">
        <v>44777</v>
      </c>
      <c r="E1311" s="279" t="s">
        <v>594</v>
      </c>
      <c r="F1311" s="327">
        <v>44776</v>
      </c>
      <c r="G1311" s="328" t="s">
        <v>8367</v>
      </c>
      <c r="H1311" s="328" t="s">
        <v>6043</v>
      </c>
      <c r="I1311" s="281" t="s">
        <v>4644</v>
      </c>
      <c r="J1311" s="285" t="s">
        <v>38</v>
      </c>
      <c r="K1311" s="281" t="s">
        <v>9001</v>
      </c>
      <c r="L1311" s="328" t="s">
        <v>40</v>
      </c>
      <c r="M1311" s="328" t="s">
        <v>8368</v>
      </c>
      <c r="N1311" s="282">
        <v>44793</v>
      </c>
      <c r="O1311" s="283">
        <v>44789</v>
      </c>
      <c r="P1311" s="283">
        <v>44786</v>
      </c>
      <c r="Q1311" s="284">
        <v>44790</v>
      </c>
      <c r="R1311" s="285" t="s">
        <v>4489</v>
      </c>
      <c r="S1311" s="284"/>
      <c r="T1311" s="286" t="s">
        <v>605</v>
      </c>
      <c r="U1311" s="291" t="s">
        <v>3366</v>
      </c>
      <c r="V1311" s="291" t="s">
        <v>3366</v>
      </c>
      <c r="W1311" s="276" t="s">
        <v>8418</v>
      </c>
    </row>
    <row r="1312" spans="1:23" s="272" customFormat="1" ht="14.5" customHeight="1" x14ac:dyDescent="0.3">
      <c r="A1312" s="295" t="s">
        <v>5</v>
      </c>
      <c r="B1312" s="83" t="s">
        <v>319</v>
      </c>
      <c r="C1312" s="277"/>
      <c r="D1312" s="293"/>
      <c r="E1312" s="279"/>
      <c r="F1312" s="327">
        <v>44776</v>
      </c>
      <c r="G1312" s="328" t="s">
        <v>8369</v>
      </c>
      <c r="H1312" s="328" t="s">
        <v>57</v>
      </c>
      <c r="I1312" s="281" t="s">
        <v>8538</v>
      </c>
      <c r="J1312" s="285" t="s">
        <v>18</v>
      </c>
      <c r="K1312" s="281" t="s">
        <v>9005</v>
      </c>
      <c r="L1312" s="328" t="s">
        <v>20</v>
      </c>
      <c r="M1312" s="328" t="s">
        <v>8370</v>
      </c>
      <c r="N1312" s="282"/>
      <c r="O1312" s="283"/>
      <c r="P1312" s="283"/>
      <c r="Q1312" s="284"/>
      <c r="R1312" s="285" t="s">
        <v>4686</v>
      </c>
      <c r="S1312" s="284"/>
      <c r="T1312" s="286" t="s">
        <v>609</v>
      </c>
      <c r="U1312" s="291" t="s">
        <v>3366</v>
      </c>
      <c r="V1312" s="135"/>
      <c r="W1312" s="276" t="s">
        <v>8419</v>
      </c>
    </row>
    <row r="1313" spans="1:23" s="272" customFormat="1" ht="14.5" customHeight="1" x14ac:dyDescent="0.3">
      <c r="A1313" s="295" t="s">
        <v>5</v>
      </c>
      <c r="B1313" s="83" t="s">
        <v>319</v>
      </c>
      <c r="C1313" s="277"/>
      <c r="D1313" s="293"/>
      <c r="E1313" s="279"/>
      <c r="F1313" s="327">
        <v>44776</v>
      </c>
      <c r="G1313" s="328" t="s">
        <v>8371</v>
      </c>
      <c r="H1313" s="328" t="s">
        <v>92</v>
      </c>
      <c r="I1313" s="281" t="s">
        <v>2454</v>
      </c>
      <c r="J1313" s="285" t="s">
        <v>45</v>
      </c>
      <c r="K1313" s="281" t="s">
        <v>9009</v>
      </c>
      <c r="L1313" s="328" t="s">
        <v>11</v>
      </c>
      <c r="M1313" s="328" t="s">
        <v>8372</v>
      </c>
      <c r="N1313" s="282"/>
      <c r="O1313" s="283"/>
      <c r="P1313" s="283"/>
      <c r="Q1313" s="284"/>
      <c r="R1313" s="285" t="s">
        <v>4482</v>
      </c>
      <c r="S1313" s="284"/>
      <c r="T1313" s="286" t="s">
        <v>609</v>
      </c>
      <c r="U1313" s="291" t="s">
        <v>3366</v>
      </c>
      <c r="V1313" s="135"/>
      <c r="W1313" s="276" t="s">
        <v>8420</v>
      </c>
    </row>
    <row r="1314" spans="1:23" s="272" customFormat="1" ht="14.5" customHeight="1" x14ac:dyDescent="0.3">
      <c r="A1314" s="295" t="s">
        <v>3627</v>
      </c>
      <c r="B1314" s="83">
        <v>5235343</v>
      </c>
      <c r="C1314" s="277" t="s">
        <v>8544</v>
      </c>
      <c r="D1314" s="293">
        <v>44785</v>
      </c>
      <c r="E1314" s="279" t="s">
        <v>594</v>
      </c>
      <c r="F1314" s="327">
        <v>44776</v>
      </c>
      <c r="G1314" s="328" t="s">
        <v>8373</v>
      </c>
      <c r="H1314" s="328" t="s">
        <v>3708</v>
      </c>
      <c r="I1314" s="281" t="s">
        <v>2454</v>
      </c>
      <c r="J1314" s="285" t="s">
        <v>645</v>
      </c>
      <c r="K1314" s="281" t="s">
        <v>9002</v>
      </c>
      <c r="L1314" s="330" t="s">
        <v>20</v>
      </c>
      <c r="M1314" s="328" t="s">
        <v>8374</v>
      </c>
      <c r="N1314" s="282">
        <v>44798</v>
      </c>
      <c r="O1314" s="283">
        <v>44786</v>
      </c>
      <c r="P1314" s="283">
        <v>44785</v>
      </c>
      <c r="Q1314" s="284">
        <v>44789</v>
      </c>
      <c r="R1314" s="285" t="s">
        <v>4490</v>
      </c>
      <c r="S1314" s="284"/>
      <c r="T1314" s="286"/>
      <c r="U1314" s="291" t="s">
        <v>3366</v>
      </c>
      <c r="V1314" s="291" t="s">
        <v>3366</v>
      </c>
      <c r="W1314" s="276" t="s">
        <v>8421</v>
      </c>
    </row>
    <row r="1315" spans="1:23" s="272" customFormat="1" ht="14.5" customHeight="1" x14ac:dyDescent="0.3">
      <c r="A1315" s="295" t="s">
        <v>5</v>
      </c>
      <c r="B1315" s="83">
        <v>5274575</v>
      </c>
      <c r="C1315" s="277" t="s">
        <v>8976</v>
      </c>
      <c r="D1315" s="293">
        <v>44779</v>
      </c>
      <c r="E1315" s="279" t="s">
        <v>8467</v>
      </c>
      <c r="F1315" s="327">
        <v>44807</v>
      </c>
      <c r="G1315" s="328" t="s">
        <v>8375</v>
      </c>
      <c r="H1315" s="328" t="s">
        <v>92</v>
      </c>
      <c r="I1315" s="281" t="s">
        <v>2454</v>
      </c>
      <c r="J1315" s="285" t="s">
        <v>2943</v>
      </c>
      <c r="K1315" s="281" t="s">
        <v>9012</v>
      </c>
      <c r="L1315" s="328" t="s">
        <v>40</v>
      </c>
      <c r="M1315" s="328" t="s">
        <v>8376</v>
      </c>
      <c r="N1315" s="282">
        <v>0</v>
      </c>
      <c r="O1315" s="283"/>
      <c r="P1315" s="283">
        <v>44812</v>
      </c>
      <c r="Q1315" s="284"/>
      <c r="R1315" s="285" t="s">
        <v>6518</v>
      </c>
      <c r="S1315" s="284"/>
      <c r="T1315" s="286" t="s">
        <v>1461</v>
      </c>
      <c r="U1315" s="291" t="s">
        <v>3366</v>
      </c>
      <c r="V1315" s="135"/>
      <c r="W1315" s="276" t="s">
        <v>8422</v>
      </c>
    </row>
    <row r="1316" spans="1:23" s="272" customFormat="1" ht="14.5" customHeight="1" x14ac:dyDescent="0.3">
      <c r="A1316" s="295" t="s">
        <v>5</v>
      </c>
      <c r="B1316" s="83">
        <v>5269405</v>
      </c>
      <c r="C1316" s="277" t="s">
        <v>8874</v>
      </c>
      <c r="D1316" s="293">
        <v>44798</v>
      </c>
      <c r="E1316" s="279" t="s">
        <v>594</v>
      </c>
      <c r="F1316" s="327">
        <v>44777</v>
      </c>
      <c r="G1316" s="328" t="s">
        <v>8381</v>
      </c>
      <c r="H1316" s="328" t="s">
        <v>250</v>
      </c>
      <c r="I1316" s="281" t="s">
        <v>4644</v>
      </c>
      <c r="J1316" s="285" t="s">
        <v>18</v>
      </c>
      <c r="K1316" s="281" t="s">
        <v>9005</v>
      </c>
      <c r="L1316" s="328" t="s">
        <v>20</v>
      </c>
      <c r="M1316" s="328" t="s">
        <v>8382</v>
      </c>
      <c r="N1316" s="282">
        <v>44810</v>
      </c>
      <c r="O1316" s="283">
        <v>44809</v>
      </c>
      <c r="P1316" s="283">
        <v>44803</v>
      </c>
      <c r="Q1316" s="284">
        <v>44807</v>
      </c>
      <c r="R1316" s="285" t="s">
        <v>4686</v>
      </c>
      <c r="S1316" s="284"/>
      <c r="T1316" s="286" t="s">
        <v>605</v>
      </c>
      <c r="U1316" s="291" t="s">
        <v>3366</v>
      </c>
      <c r="V1316" s="135"/>
      <c r="W1316" s="276" t="s">
        <v>8423</v>
      </c>
    </row>
    <row r="1317" spans="1:23" s="272" customFormat="1" ht="14.5" customHeight="1" x14ac:dyDescent="0.3">
      <c r="A1317" s="295" t="s">
        <v>3627</v>
      </c>
      <c r="B1317" s="8">
        <v>5241233</v>
      </c>
      <c r="C1317" s="277" t="s">
        <v>8474</v>
      </c>
      <c r="D1317" s="293">
        <v>44779</v>
      </c>
      <c r="E1317" s="279" t="s">
        <v>594</v>
      </c>
      <c r="F1317" s="327">
        <v>44777</v>
      </c>
      <c r="G1317" s="328" t="s">
        <v>8383</v>
      </c>
      <c r="H1317" s="328" t="s">
        <v>25</v>
      </c>
      <c r="I1317" s="281" t="s">
        <v>17</v>
      </c>
      <c r="J1317" s="285" t="s">
        <v>45</v>
      </c>
      <c r="K1317" s="281" t="s">
        <v>9009</v>
      </c>
      <c r="L1317" s="328" t="s">
        <v>11</v>
      </c>
      <c r="M1317" s="328" t="s">
        <v>8384</v>
      </c>
      <c r="N1317" s="282">
        <v>44798</v>
      </c>
      <c r="O1317" s="283">
        <v>44795</v>
      </c>
      <c r="P1317" s="283">
        <v>44785</v>
      </c>
      <c r="Q1317" s="284">
        <v>44796</v>
      </c>
      <c r="R1317" s="285" t="s">
        <v>4495</v>
      </c>
      <c r="S1317" s="284"/>
      <c r="T1317" s="286" t="s">
        <v>623</v>
      </c>
      <c r="U1317" s="291" t="s">
        <v>3366</v>
      </c>
      <c r="V1317" s="291" t="s">
        <v>3366</v>
      </c>
      <c r="W1317" s="276" t="s">
        <v>8424</v>
      </c>
    </row>
    <row r="1318" spans="1:23" s="272" customFormat="1" ht="14.5" customHeight="1" x14ac:dyDescent="0.3">
      <c r="A1318" s="295" t="s">
        <v>5</v>
      </c>
      <c r="B1318" s="83" t="s">
        <v>319</v>
      </c>
      <c r="C1318" s="277"/>
      <c r="D1318" s="293"/>
      <c r="E1318" s="279"/>
      <c r="F1318" s="327">
        <v>44777</v>
      </c>
      <c r="G1318" s="328" t="s">
        <v>8385</v>
      </c>
      <c r="H1318" s="328" t="s">
        <v>102</v>
      </c>
      <c r="I1318" s="281" t="s">
        <v>685</v>
      </c>
      <c r="J1318" s="285" t="s">
        <v>18</v>
      </c>
      <c r="K1318" s="281" t="s">
        <v>9005</v>
      </c>
      <c r="L1318" s="328" t="s">
        <v>11</v>
      </c>
      <c r="M1318" s="328" t="s">
        <v>8386</v>
      </c>
      <c r="N1318" s="282"/>
      <c r="O1318" s="283"/>
      <c r="P1318" s="283"/>
      <c r="Q1318" s="284"/>
      <c r="R1318" s="285" t="s">
        <v>4686</v>
      </c>
      <c r="S1318" s="284"/>
      <c r="T1318" s="286" t="s">
        <v>623</v>
      </c>
      <c r="U1318" s="291" t="s">
        <v>3366</v>
      </c>
      <c r="V1318" s="135"/>
      <c r="W1318" s="276" t="s">
        <v>8425</v>
      </c>
    </row>
    <row r="1319" spans="1:23" s="272" customFormat="1" ht="14.5" customHeight="1" x14ac:dyDescent="0.3">
      <c r="A1319" s="295" t="s">
        <v>5</v>
      </c>
      <c r="B1319" s="83" t="s">
        <v>319</v>
      </c>
      <c r="C1319" s="277"/>
      <c r="D1319" s="293"/>
      <c r="E1319" s="279"/>
      <c r="F1319" s="327">
        <v>44777</v>
      </c>
      <c r="G1319" s="328" t="s">
        <v>8015</v>
      </c>
      <c r="H1319" s="328" t="s">
        <v>6043</v>
      </c>
      <c r="I1319" s="281" t="s">
        <v>4644</v>
      </c>
      <c r="J1319" s="285" t="s">
        <v>645</v>
      </c>
      <c r="K1319" s="281" t="s">
        <v>9002</v>
      </c>
      <c r="L1319" s="328" t="s">
        <v>20</v>
      </c>
      <c r="M1319" s="328" t="s">
        <v>8387</v>
      </c>
      <c r="N1319" s="282"/>
      <c r="O1319" s="283"/>
      <c r="P1319" s="283"/>
      <c r="Q1319" s="284"/>
      <c r="R1319" s="285" t="s">
        <v>4490</v>
      </c>
      <c r="S1319" s="284"/>
      <c r="T1319" s="286" t="s">
        <v>605</v>
      </c>
      <c r="U1319" s="291" t="s">
        <v>3366</v>
      </c>
      <c r="V1319" s="135"/>
      <c r="W1319" s="276" t="s">
        <v>8017</v>
      </c>
    </row>
    <row r="1320" spans="1:23" s="272" customFormat="1" ht="14.5" customHeight="1" x14ac:dyDescent="0.3">
      <c r="A1320" s="295" t="s">
        <v>3627</v>
      </c>
      <c r="B1320" s="83">
        <v>5221413</v>
      </c>
      <c r="C1320" s="277" t="s">
        <v>8409</v>
      </c>
      <c r="D1320" s="293">
        <v>44782</v>
      </c>
      <c r="E1320" s="279" t="s">
        <v>594</v>
      </c>
      <c r="F1320" s="327">
        <v>44777</v>
      </c>
      <c r="G1320" s="328" t="s">
        <v>8388</v>
      </c>
      <c r="H1320" s="328" t="s">
        <v>6294</v>
      </c>
      <c r="I1320" s="281" t="s">
        <v>8538</v>
      </c>
      <c r="J1320" s="285" t="s">
        <v>626</v>
      </c>
      <c r="K1320" s="281" t="s">
        <v>9003</v>
      </c>
      <c r="L1320" s="328" t="s">
        <v>52</v>
      </c>
      <c r="M1320" s="328" t="s">
        <v>8389</v>
      </c>
      <c r="N1320" s="282">
        <v>44787</v>
      </c>
      <c r="O1320" s="283">
        <v>44785</v>
      </c>
      <c r="P1320" s="283">
        <v>44784</v>
      </c>
      <c r="Q1320" s="284">
        <v>44785</v>
      </c>
      <c r="R1320" s="285" t="s">
        <v>4687</v>
      </c>
      <c r="S1320" s="284"/>
      <c r="T1320" s="286" t="s">
        <v>623</v>
      </c>
      <c r="U1320" s="291" t="s">
        <v>3366</v>
      </c>
      <c r="V1320" s="291" t="s">
        <v>3366</v>
      </c>
      <c r="W1320" s="276" t="s">
        <v>8426</v>
      </c>
    </row>
    <row r="1321" spans="1:23" s="272" customFormat="1" ht="14.5" customHeight="1" x14ac:dyDescent="0.3">
      <c r="A1321" s="295" t="s">
        <v>5</v>
      </c>
      <c r="B1321" s="83" t="s">
        <v>319</v>
      </c>
      <c r="C1321" s="277"/>
      <c r="D1321" s="293"/>
      <c r="E1321" s="279"/>
      <c r="F1321" s="327">
        <v>44778</v>
      </c>
      <c r="G1321" s="328" t="s">
        <v>8390</v>
      </c>
      <c r="H1321" s="328" t="s">
        <v>250</v>
      </c>
      <c r="I1321" s="281" t="s">
        <v>4644</v>
      </c>
      <c r="J1321" s="285" t="s">
        <v>18</v>
      </c>
      <c r="K1321" s="281" t="s">
        <v>9005</v>
      </c>
      <c r="L1321" s="328" t="s">
        <v>20</v>
      </c>
      <c r="M1321" s="328" t="s">
        <v>8391</v>
      </c>
      <c r="N1321" s="282"/>
      <c r="O1321" s="283"/>
      <c r="P1321" s="283"/>
      <c r="Q1321" s="284"/>
      <c r="R1321" s="285" t="s">
        <v>4686</v>
      </c>
      <c r="S1321" s="284"/>
      <c r="T1321" s="286" t="s">
        <v>609</v>
      </c>
      <c r="U1321" s="291" t="s">
        <v>3366</v>
      </c>
      <c r="V1321" s="135"/>
      <c r="W1321" s="276" t="s">
        <v>8427</v>
      </c>
    </row>
    <row r="1322" spans="1:23" s="272" customFormat="1" ht="14.5" customHeight="1" x14ac:dyDescent="0.3">
      <c r="A1322" s="295" t="s">
        <v>3627</v>
      </c>
      <c r="B1322" s="8">
        <v>5228324</v>
      </c>
      <c r="C1322" s="277" t="s">
        <v>8410</v>
      </c>
      <c r="D1322" s="293">
        <v>44779</v>
      </c>
      <c r="E1322" s="279" t="s">
        <v>594</v>
      </c>
      <c r="F1322" s="327">
        <v>44778</v>
      </c>
      <c r="G1322" s="328" t="s">
        <v>8392</v>
      </c>
      <c r="H1322" s="328" t="s">
        <v>3708</v>
      </c>
      <c r="I1322" s="281" t="s">
        <v>2454</v>
      </c>
      <c r="J1322" s="285" t="s">
        <v>626</v>
      </c>
      <c r="K1322" s="281" t="s">
        <v>9003</v>
      </c>
      <c r="L1322" s="328" t="s">
        <v>20</v>
      </c>
      <c r="M1322" s="328" t="s">
        <v>8393</v>
      </c>
      <c r="N1322" s="282">
        <v>44787</v>
      </c>
      <c r="O1322" s="283">
        <v>44784</v>
      </c>
      <c r="P1322" s="283">
        <v>44781</v>
      </c>
      <c r="Q1322" s="284">
        <v>44785</v>
      </c>
      <c r="R1322" s="285" t="s">
        <v>4687</v>
      </c>
      <c r="S1322" s="284"/>
      <c r="T1322" s="286" t="s">
        <v>605</v>
      </c>
      <c r="U1322" s="291" t="s">
        <v>3366</v>
      </c>
      <c r="V1322" s="291" t="s">
        <v>3366</v>
      </c>
      <c r="W1322" s="276" t="s">
        <v>8428</v>
      </c>
    </row>
    <row r="1323" spans="1:23" s="272" customFormat="1" ht="14.5" customHeight="1" x14ac:dyDescent="0.3">
      <c r="A1323" s="295" t="s">
        <v>5</v>
      </c>
      <c r="B1323" s="83" t="s">
        <v>319</v>
      </c>
      <c r="C1323" s="277"/>
      <c r="D1323" s="293"/>
      <c r="E1323" s="279"/>
      <c r="F1323" s="327">
        <v>44778</v>
      </c>
      <c r="G1323" s="328" t="s">
        <v>8394</v>
      </c>
      <c r="H1323" s="328" t="s">
        <v>137</v>
      </c>
      <c r="I1323" s="281" t="s">
        <v>17</v>
      </c>
      <c r="J1323" s="285" t="s">
        <v>18</v>
      </c>
      <c r="K1323" s="281" t="s">
        <v>9005</v>
      </c>
      <c r="L1323" s="328" t="s">
        <v>20</v>
      </c>
      <c r="M1323" s="328" t="s">
        <v>8395</v>
      </c>
      <c r="N1323" s="282"/>
      <c r="O1323" s="283"/>
      <c r="P1323" s="283"/>
      <c r="Q1323" s="284"/>
      <c r="R1323" s="285" t="s">
        <v>4686</v>
      </c>
      <c r="S1323" s="284"/>
      <c r="T1323" s="286" t="s">
        <v>605</v>
      </c>
      <c r="U1323" s="291" t="s">
        <v>3366</v>
      </c>
      <c r="V1323" s="135"/>
      <c r="W1323" s="276" t="s">
        <v>8429</v>
      </c>
    </row>
    <row r="1324" spans="1:23" s="272" customFormat="1" ht="14.5" customHeight="1" x14ac:dyDescent="0.3">
      <c r="A1324" s="295" t="s">
        <v>3627</v>
      </c>
      <c r="B1324" s="83">
        <v>5255222</v>
      </c>
      <c r="C1324" s="277" t="s">
        <v>8661</v>
      </c>
      <c r="D1324" s="293">
        <v>44786</v>
      </c>
      <c r="E1324" s="279" t="s">
        <v>594</v>
      </c>
      <c r="F1324" s="327">
        <v>44778</v>
      </c>
      <c r="G1324" s="328" t="s">
        <v>8396</v>
      </c>
      <c r="H1324" s="328" t="s">
        <v>175</v>
      </c>
      <c r="I1324" s="281" t="s">
        <v>8863</v>
      </c>
      <c r="J1324" s="285" t="s">
        <v>2943</v>
      </c>
      <c r="K1324" s="281" t="s">
        <v>9012</v>
      </c>
      <c r="L1324" s="328" t="s">
        <v>2970</v>
      </c>
      <c r="M1324" s="328" t="s">
        <v>8397</v>
      </c>
      <c r="N1324" s="282">
        <v>44801</v>
      </c>
      <c r="O1324" s="283">
        <v>44798</v>
      </c>
      <c r="P1324" s="283">
        <v>44793</v>
      </c>
      <c r="Q1324" s="284">
        <v>44798</v>
      </c>
      <c r="R1324" s="285" t="s">
        <v>6447</v>
      </c>
      <c r="S1324" s="284"/>
      <c r="T1324" s="286" t="s">
        <v>623</v>
      </c>
      <c r="U1324" s="291" t="s">
        <v>3366</v>
      </c>
      <c r="V1324" s="291" t="s">
        <v>3366</v>
      </c>
      <c r="W1324" s="276" t="s">
        <v>8430</v>
      </c>
    </row>
    <row r="1325" spans="1:23" s="272" customFormat="1" ht="14.5" customHeight="1" x14ac:dyDescent="0.3">
      <c r="A1325" s="295" t="s">
        <v>3627</v>
      </c>
      <c r="B1325" s="83">
        <v>5243138</v>
      </c>
      <c r="C1325" s="277" t="s">
        <v>8523</v>
      </c>
      <c r="D1325" s="293">
        <v>44785</v>
      </c>
      <c r="E1325" s="279" t="s">
        <v>594</v>
      </c>
      <c r="F1325" s="327">
        <v>44778</v>
      </c>
      <c r="G1325" s="328" t="s">
        <v>8398</v>
      </c>
      <c r="H1325" s="328" t="s">
        <v>4712</v>
      </c>
      <c r="I1325" s="281" t="s">
        <v>17</v>
      </c>
      <c r="J1325" s="285" t="s">
        <v>2943</v>
      </c>
      <c r="K1325" s="281" t="s">
        <v>9012</v>
      </c>
      <c r="L1325" s="328" t="s">
        <v>40</v>
      </c>
      <c r="M1325" s="328" t="s">
        <v>8399</v>
      </c>
      <c r="N1325" s="282">
        <v>44798</v>
      </c>
      <c r="O1325" s="283">
        <v>44795</v>
      </c>
      <c r="P1325" s="283">
        <v>44785</v>
      </c>
      <c r="Q1325" s="284" t="s">
        <v>1685</v>
      </c>
      <c r="R1325" s="285" t="s">
        <v>6518</v>
      </c>
      <c r="S1325" s="284"/>
      <c r="T1325" s="286" t="s">
        <v>623</v>
      </c>
      <c r="U1325" s="291" t="s">
        <v>3366</v>
      </c>
      <c r="V1325" s="291" t="s">
        <v>3366</v>
      </c>
      <c r="W1325" s="276" t="s">
        <v>8431</v>
      </c>
    </row>
    <row r="1326" spans="1:23" s="272" customFormat="1" ht="14.5" customHeight="1" x14ac:dyDescent="0.35">
      <c r="A1326" s="295" t="s">
        <v>5</v>
      </c>
      <c r="B1326" s="11" t="s">
        <v>319</v>
      </c>
      <c r="C1326" s="277"/>
      <c r="D1326" s="293"/>
      <c r="E1326" s="279"/>
      <c r="F1326" s="327">
        <v>44778</v>
      </c>
      <c r="G1326" s="328" t="s">
        <v>8400</v>
      </c>
      <c r="H1326" s="328" t="s">
        <v>7474</v>
      </c>
      <c r="I1326" s="281" t="s">
        <v>4644</v>
      </c>
      <c r="J1326" s="285" t="s">
        <v>18</v>
      </c>
      <c r="K1326" s="281" t="s">
        <v>9005</v>
      </c>
      <c r="L1326" s="328" t="s">
        <v>11</v>
      </c>
      <c r="M1326" s="328" t="s">
        <v>8401</v>
      </c>
      <c r="N1326" s="282"/>
      <c r="O1326" s="283"/>
      <c r="P1326" s="283"/>
      <c r="Q1326" s="284"/>
      <c r="R1326" s="285" t="s">
        <v>4686</v>
      </c>
      <c r="S1326" s="284"/>
      <c r="T1326" s="286" t="s">
        <v>623</v>
      </c>
      <c r="U1326" s="291" t="s">
        <v>3366</v>
      </c>
      <c r="V1326" s="135"/>
      <c r="W1326" s="276" t="s">
        <v>8432</v>
      </c>
    </row>
    <row r="1327" spans="1:23" s="272" customFormat="1" ht="14.5" customHeight="1" x14ac:dyDescent="0.3">
      <c r="A1327" s="295" t="s">
        <v>5</v>
      </c>
      <c r="B1327" s="8" t="s">
        <v>319</v>
      </c>
      <c r="C1327" s="277"/>
      <c r="D1327" s="293"/>
      <c r="E1327" s="279"/>
      <c r="F1327" s="327">
        <v>44779</v>
      </c>
      <c r="G1327" s="328" t="s">
        <v>8433</v>
      </c>
      <c r="H1327" s="328" t="s">
        <v>7474</v>
      </c>
      <c r="I1327" s="281" t="s">
        <v>4644</v>
      </c>
      <c r="J1327" s="285" t="s">
        <v>38</v>
      </c>
      <c r="K1327" s="281" t="s">
        <v>9001</v>
      </c>
      <c r="L1327" s="328" t="s">
        <v>20</v>
      </c>
      <c r="M1327" s="328" t="s">
        <v>8434</v>
      </c>
      <c r="N1327" s="282"/>
      <c r="O1327" s="283"/>
      <c r="P1327" s="283"/>
      <c r="Q1327" s="284"/>
      <c r="R1327" s="285" t="s">
        <v>4486</v>
      </c>
      <c r="S1327" s="284"/>
      <c r="T1327" s="286" t="s">
        <v>623</v>
      </c>
      <c r="U1327" s="291" t="s">
        <v>3366</v>
      </c>
      <c r="V1327" s="135"/>
      <c r="W1327" s="277" t="s">
        <v>8440</v>
      </c>
    </row>
    <row r="1328" spans="1:23" s="272" customFormat="1" ht="14.5" customHeight="1" x14ac:dyDescent="0.3">
      <c r="A1328" s="295" t="s">
        <v>5</v>
      </c>
      <c r="B1328" s="83" t="s">
        <v>319</v>
      </c>
      <c r="C1328" s="277"/>
      <c r="D1328" s="293"/>
      <c r="E1328" s="279"/>
      <c r="F1328" s="327">
        <v>44779</v>
      </c>
      <c r="G1328" s="328" t="s">
        <v>8435</v>
      </c>
      <c r="H1328" s="328" t="s">
        <v>57</v>
      </c>
      <c r="I1328" s="281" t="s">
        <v>8538</v>
      </c>
      <c r="J1328" s="285" t="s">
        <v>18</v>
      </c>
      <c r="K1328" s="281" t="s">
        <v>9005</v>
      </c>
      <c r="L1328" s="328" t="s">
        <v>11</v>
      </c>
      <c r="M1328" s="328" t="s">
        <v>8436</v>
      </c>
      <c r="N1328" s="282"/>
      <c r="O1328" s="283"/>
      <c r="P1328" s="283"/>
      <c r="Q1328" s="284"/>
      <c r="R1328" s="285" t="s">
        <v>4685</v>
      </c>
      <c r="S1328" s="284"/>
      <c r="T1328" s="286" t="s">
        <v>623</v>
      </c>
      <c r="U1328" s="291" t="s">
        <v>3366</v>
      </c>
      <c r="V1328" s="135"/>
      <c r="W1328" s="277" t="s">
        <v>8441</v>
      </c>
    </row>
    <row r="1329" spans="1:23" s="272" customFormat="1" ht="14.5" customHeight="1" x14ac:dyDescent="0.35">
      <c r="A1329" s="295" t="s">
        <v>3627</v>
      </c>
      <c r="B1329" s="11">
        <v>5273426</v>
      </c>
      <c r="C1329" s="277" t="s">
        <v>8801</v>
      </c>
      <c r="D1329" s="293">
        <v>44798</v>
      </c>
      <c r="E1329" s="279" t="s">
        <v>594</v>
      </c>
      <c r="F1329" s="327">
        <v>44781</v>
      </c>
      <c r="G1329" s="328" t="s">
        <v>8437</v>
      </c>
      <c r="H1329" s="328" t="s">
        <v>3708</v>
      </c>
      <c r="I1329" s="281" t="s">
        <v>2454</v>
      </c>
      <c r="J1329" s="285" t="s">
        <v>38</v>
      </c>
      <c r="K1329" s="281" t="s">
        <v>9001</v>
      </c>
      <c r="L1329" s="328" t="s">
        <v>27</v>
      </c>
      <c r="M1329" s="328" t="s">
        <v>8438</v>
      </c>
      <c r="N1329" s="282">
        <v>44807</v>
      </c>
      <c r="O1329" s="283">
        <v>44802</v>
      </c>
      <c r="P1329" s="283">
        <v>44797</v>
      </c>
      <c r="Q1329" s="284">
        <v>44803</v>
      </c>
      <c r="R1329" s="285" t="s">
        <v>4489</v>
      </c>
      <c r="S1329" s="284"/>
      <c r="T1329" s="286" t="s">
        <v>623</v>
      </c>
      <c r="U1329" s="291" t="s">
        <v>3366</v>
      </c>
      <c r="V1329" s="135"/>
      <c r="W1329" s="277" t="s">
        <v>8442</v>
      </c>
    </row>
    <row r="1330" spans="1:23" s="272" customFormat="1" ht="14.5" customHeight="1" x14ac:dyDescent="0.3">
      <c r="A1330" s="295" t="s">
        <v>5</v>
      </c>
      <c r="B1330" s="83" t="s">
        <v>319</v>
      </c>
      <c r="C1330" s="277" t="s">
        <v>3626</v>
      </c>
      <c r="D1330" s="293">
        <v>44800</v>
      </c>
      <c r="E1330" s="279"/>
      <c r="F1330" s="327">
        <v>44781</v>
      </c>
      <c r="G1330" s="328" t="s">
        <v>8443</v>
      </c>
      <c r="H1330" s="328" t="s">
        <v>37</v>
      </c>
      <c r="I1330" s="281" t="s">
        <v>685</v>
      </c>
      <c r="J1330" s="285" t="s">
        <v>38</v>
      </c>
      <c r="K1330" s="281" t="s">
        <v>9001</v>
      </c>
      <c r="L1330" s="328" t="s">
        <v>40</v>
      </c>
      <c r="M1330" s="328" t="s">
        <v>8444</v>
      </c>
      <c r="N1330" s="282"/>
      <c r="O1330" s="283"/>
      <c r="P1330" s="283"/>
      <c r="Q1330" s="284"/>
      <c r="R1330" s="285" t="s">
        <v>4489</v>
      </c>
      <c r="S1330" s="284"/>
      <c r="T1330" s="286" t="s">
        <v>623</v>
      </c>
      <c r="U1330" s="291" t="s">
        <v>3366</v>
      </c>
      <c r="V1330" s="135"/>
      <c r="W1330" s="277" t="s">
        <v>8445</v>
      </c>
    </row>
    <row r="1331" spans="1:23" s="272" customFormat="1" ht="14.5" customHeight="1" x14ac:dyDescent="0.3">
      <c r="A1331" s="295" t="s">
        <v>5</v>
      </c>
      <c r="B1331" s="83" t="s">
        <v>319</v>
      </c>
      <c r="C1331" s="277"/>
      <c r="D1331" s="293"/>
      <c r="E1331" s="279"/>
      <c r="F1331" s="327">
        <v>44781</v>
      </c>
      <c r="G1331" s="328" t="s">
        <v>8446</v>
      </c>
      <c r="H1331" s="328" t="s">
        <v>4126</v>
      </c>
      <c r="I1331" s="281" t="s">
        <v>8538</v>
      </c>
      <c r="J1331" s="285" t="s">
        <v>18</v>
      </c>
      <c r="K1331" s="281" t="s">
        <v>9005</v>
      </c>
      <c r="L1331" s="328" t="s">
        <v>20</v>
      </c>
      <c r="M1331" s="328" t="s">
        <v>8447</v>
      </c>
      <c r="N1331" s="282"/>
      <c r="O1331" s="283"/>
      <c r="P1331" s="283"/>
      <c r="Q1331" s="284"/>
      <c r="R1331" s="285" t="s">
        <v>4686</v>
      </c>
      <c r="S1331" s="284"/>
      <c r="T1331" s="286" t="s">
        <v>605</v>
      </c>
      <c r="U1331" s="291" t="s">
        <v>3366</v>
      </c>
      <c r="V1331" s="135"/>
      <c r="W1331" s="277" t="s">
        <v>8448</v>
      </c>
    </row>
    <row r="1332" spans="1:23" s="272" customFormat="1" ht="14.5" customHeight="1" x14ac:dyDescent="0.35">
      <c r="A1332" s="295" t="s">
        <v>5</v>
      </c>
      <c r="B1332" s="11">
        <v>5286312</v>
      </c>
      <c r="C1332" s="277" t="s">
        <v>8994</v>
      </c>
      <c r="D1332" s="293">
        <v>44809</v>
      </c>
      <c r="E1332" s="279" t="s">
        <v>8467</v>
      </c>
      <c r="F1332" s="327">
        <v>44781</v>
      </c>
      <c r="G1332" s="328" t="s">
        <v>8449</v>
      </c>
      <c r="H1332" s="328" t="s">
        <v>32</v>
      </c>
      <c r="I1332" s="281" t="s">
        <v>685</v>
      </c>
      <c r="J1332" s="285" t="s">
        <v>18</v>
      </c>
      <c r="K1332" s="281" t="s">
        <v>9005</v>
      </c>
      <c r="L1332" s="328" t="s">
        <v>20</v>
      </c>
      <c r="M1332" s="328" t="s">
        <v>8450</v>
      </c>
      <c r="N1332" s="282">
        <v>0</v>
      </c>
      <c r="O1332" s="283"/>
      <c r="P1332" s="283">
        <v>44811</v>
      </c>
      <c r="Q1332" s="284"/>
      <c r="R1332" s="285" t="s">
        <v>4686</v>
      </c>
      <c r="S1332" s="284"/>
      <c r="T1332" s="286" t="s">
        <v>623</v>
      </c>
      <c r="U1332" s="291" t="s">
        <v>3366</v>
      </c>
      <c r="V1332" s="135"/>
      <c r="W1332" s="9" t="s">
        <v>8451</v>
      </c>
    </row>
    <row r="1333" spans="1:23" s="272" customFormat="1" ht="14.5" customHeight="1" x14ac:dyDescent="0.3">
      <c r="A1333" s="295" t="s">
        <v>5</v>
      </c>
      <c r="B1333" s="83" t="s">
        <v>319</v>
      </c>
      <c r="C1333" s="277"/>
      <c r="D1333" s="293"/>
      <c r="E1333" s="279"/>
      <c r="F1333" s="327">
        <v>44781</v>
      </c>
      <c r="G1333" s="328" t="s">
        <v>8452</v>
      </c>
      <c r="H1333" s="328" t="s">
        <v>4712</v>
      </c>
      <c r="I1333" s="281" t="s">
        <v>17</v>
      </c>
      <c r="J1333" s="285" t="s">
        <v>18</v>
      </c>
      <c r="K1333" s="281" t="s">
        <v>9005</v>
      </c>
      <c r="L1333" s="328" t="s">
        <v>11</v>
      </c>
      <c r="M1333" s="328" t="s">
        <v>8453</v>
      </c>
      <c r="N1333" s="282"/>
      <c r="O1333" s="283"/>
      <c r="P1333" s="283"/>
      <c r="Q1333" s="284"/>
      <c r="R1333" s="285" t="s">
        <v>4686</v>
      </c>
      <c r="S1333" s="284"/>
      <c r="T1333" s="286" t="s">
        <v>605</v>
      </c>
      <c r="U1333" s="291" t="s">
        <v>3366</v>
      </c>
      <c r="V1333" s="135"/>
      <c r="W1333" s="9" t="s">
        <v>8454</v>
      </c>
    </row>
    <row r="1334" spans="1:23" s="272" customFormat="1" ht="14.5" customHeight="1" x14ac:dyDescent="0.3">
      <c r="A1334" s="295" t="s">
        <v>3627</v>
      </c>
      <c r="B1334" s="8">
        <v>5257127</v>
      </c>
      <c r="C1334" s="277" t="s">
        <v>8721</v>
      </c>
      <c r="D1334" s="293">
        <v>44795</v>
      </c>
      <c r="E1334" s="279" t="s">
        <v>594</v>
      </c>
      <c r="F1334" s="327">
        <v>44781</v>
      </c>
      <c r="G1334" s="330" t="s">
        <v>8732</v>
      </c>
      <c r="H1334" s="328" t="s">
        <v>32</v>
      </c>
      <c r="I1334" s="281" t="s">
        <v>685</v>
      </c>
      <c r="J1334" s="285" t="s">
        <v>626</v>
      </c>
      <c r="K1334" s="281" t="s">
        <v>9003</v>
      </c>
      <c r="L1334" s="328" t="s">
        <v>27</v>
      </c>
      <c r="M1334" s="328" t="s">
        <v>8455</v>
      </c>
      <c r="N1334" s="282">
        <v>44804</v>
      </c>
      <c r="O1334" s="283">
        <v>44802</v>
      </c>
      <c r="P1334" s="283">
        <v>44795</v>
      </c>
      <c r="Q1334" s="284">
        <v>44802</v>
      </c>
      <c r="R1334" s="285" t="s">
        <v>6464</v>
      </c>
      <c r="S1334" s="284"/>
      <c r="T1334" s="286" t="s">
        <v>605</v>
      </c>
      <c r="U1334" s="291" t="s">
        <v>3366</v>
      </c>
      <c r="V1334" s="291" t="s">
        <v>3366</v>
      </c>
      <c r="W1334" s="333" t="s">
        <v>8456</v>
      </c>
    </row>
    <row r="1335" spans="1:23" s="272" customFormat="1" ht="14.5" customHeight="1" x14ac:dyDescent="0.3">
      <c r="A1335" s="295" t="s">
        <v>3627</v>
      </c>
      <c r="B1335" s="83">
        <v>5243147</v>
      </c>
      <c r="C1335" s="277" t="s">
        <v>8524</v>
      </c>
      <c r="D1335" s="293">
        <v>44783</v>
      </c>
      <c r="E1335" s="279" t="s">
        <v>594</v>
      </c>
      <c r="F1335" s="327">
        <v>44781</v>
      </c>
      <c r="G1335" s="328" t="s">
        <v>8457</v>
      </c>
      <c r="H1335" s="328" t="s">
        <v>7474</v>
      </c>
      <c r="I1335" s="281" t="s">
        <v>4644</v>
      </c>
      <c r="J1335" s="285" t="s">
        <v>626</v>
      </c>
      <c r="K1335" s="281" t="s">
        <v>9003</v>
      </c>
      <c r="L1335" s="328" t="s">
        <v>20</v>
      </c>
      <c r="M1335" s="328" t="s">
        <v>8458</v>
      </c>
      <c r="N1335" s="282">
        <v>44804</v>
      </c>
      <c r="O1335" s="283">
        <v>44792</v>
      </c>
      <c r="P1335" s="283">
        <v>44796</v>
      </c>
      <c r="Q1335" s="284">
        <v>44796</v>
      </c>
      <c r="R1335" s="285" t="s">
        <v>6464</v>
      </c>
      <c r="S1335" s="284"/>
      <c r="T1335" s="286" t="s">
        <v>605</v>
      </c>
      <c r="U1335" s="291" t="s">
        <v>3366</v>
      </c>
      <c r="V1335" s="291" t="s">
        <v>3366</v>
      </c>
      <c r="W1335" s="277" t="s">
        <v>8459</v>
      </c>
    </row>
    <row r="1336" spans="1:23" s="272" customFormat="1" ht="14.5" customHeight="1" x14ac:dyDescent="0.3">
      <c r="A1336" s="295" t="s">
        <v>5</v>
      </c>
      <c r="B1336" s="124" t="s">
        <v>319</v>
      </c>
      <c r="C1336" s="277"/>
      <c r="D1336" s="293"/>
      <c r="E1336" s="279"/>
      <c r="F1336" s="327">
        <v>44781</v>
      </c>
      <c r="G1336" s="328" t="s">
        <v>8460</v>
      </c>
      <c r="H1336" s="328" t="s">
        <v>32</v>
      </c>
      <c r="I1336" s="281" t="s">
        <v>685</v>
      </c>
      <c r="J1336" s="285" t="s">
        <v>45</v>
      </c>
      <c r="K1336" s="281" t="s">
        <v>9009</v>
      </c>
      <c r="L1336" s="328" t="s">
        <v>27</v>
      </c>
      <c r="M1336" s="328" t="s">
        <v>8461</v>
      </c>
      <c r="N1336" s="282"/>
      <c r="O1336" s="283"/>
      <c r="P1336" s="283"/>
      <c r="Q1336" s="284"/>
      <c r="R1336" s="285" t="s">
        <v>4495</v>
      </c>
      <c r="S1336" s="284"/>
      <c r="T1336" s="286" t="s">
        <v>623</v>
      </c>
      <c r="U1336" s="291" t="s">
        <v>3366</v>
      </c>
      <c r="V1336" s="135"/>
      <c r="W1336" s="334" t="s">
        <v>8462</v>
      </c>
    </row>
    <row r="1337" spans="1:23" s="272" customFormat="1" ht="14.5" customHeight="1" x14ac:dyDescent="0.3">
      <c r="A1337" s="295" t="s">
        <v>5</v>
      </c>
      <c r="B1337" s="83" t="s">
        <v>319</v>
      </c>
      <c r="C1337" s="277"/>
      <c r="D1337" s="293"/>
      <c r="E1337" s="279"/>
      <c r="F1337" s="327">
        <v>44781</v>
      </c>
      <c r="G1337" s="328" t="s">
        <v>8463</v>
      </c>
      <c r="H1337" s="328" t="s">
        <v>32</v>
      </c>
      <c r="I1337" s="281" t="s">
        <v>685</v>
      </c>
      <c r="J1337" s="285" t="s">
        <v>45</v>
      </c>
      <c r="K1337" s="281" t="s">
        <v>9009</v>
      </c>
      <c r="L1337" s="328" t="s">
        <v>20</v>
      </c>
      <c r="M1337" s="328" t="s">
        <v>8464</v>
      </c>
      <c r="N1337" s="282"/>
      <c r="O1337" s="283"/>
      <c r="P1337" s="283"/>
      <c r="Q1337" s="284"/>
      <c r="R1337" s="285" t="s">
        <v>4482</v>
      </c>
      <c r="S1337" s="284"/>
      <c r="T1337" s="286" t="s">
        <v>623</v>
      </c>
      <c r="U1337" s="291" t="s">
        <v>3366</v>
      </c>
      <c r="V1337" s="135"/>
      <c r="W1337" s="9" t="s">
        <v>8465</v>
      </c>
    </row>
    <row r="1338" spans="1:23" s="272" customFormat="1" ht="14.5" customHeight="1" x14ac:dyDescent="0.3">
      <c r="A1338" s="295" t="s">
        <v>5</v>
      </c>
      <c r="B1338" s="83" t="s">
        <v>319</v>
      </c>
      <c r="C1338" s="277"/>
      <c r="D1338" s="293"/>
      <c r="E1338" s="279"/>
      <c r="F1338" s="327">
        <v>44782</v>
      </c>
      <c r="G1338" s="328" t="s">
        <v>8484</v>
      </c>
      <c r="H1338" s="328" t="s">
        <v>686</v>
      </c>
      <c r="I1338" s="281" t="s">
        <v>8862</v>
      </c>
      <c r="J1338" s="285" t="s">
        <v>38</v>
      </c>
      <c r="K1338" s="281" t="s">
        <v>9001</v>
      </c>
      <c r="L1338" s="328" t="s">
        <v>40</v>
      </c>
      <c r="M1338" s="328" t="s">
        <v>8485</v>
      </c>
      <c r="N1338" s="282"/>
      <c r="O1338" s="283"/>
      <c r="P1338" s="283"/>
      <c r="Q1338" s="284"/>
      <c r="R1338" s="285" t="s">
        <v>4486</v>
      </c>
      <c r="S1338" s="284"/>
      <c r="T1338" s="286" t="s">
        <v>623</v>
      </c>
      <c r="U1338" s="291" t="s">
        <v>3366</v>
      </c>
      <c r="V1338" s="135"/>
      <c r="W1338" s="276" t="s">
        <v>8525</v>
      </c>
    </row>
    <row r="1339" spans="1:23" s="272" customFormat="1" ht="14.5" customHeight="1" x14ac:dyDescent="0.3">
      <c r="A1339" s="295" t="s">
        <v>3627</v>
      </c>
      <c r="B1339" s="83">
        <v>5219437</v>
      </c>
      <c r="C1339" s="277" t="s">
        <v>8526</v>
      </c>
      <c r="D1339" s="293">
        <v>44783</v>
      </c>
      <c r="E1339" s="279" t="s">
        <v>594</v>
      </c>
      <c r="F1339" s="327">
        <v>44782</v>
      </c>
      <c r="G1339" s="328" t="s">
        <v>8486</v>
      </c>
      <c r="H1339" s="328" t="s">
        <v>37</v>
      </c>
      <c r="I1339" s="281" t="s">
        <v>685</v>
      </c>
      <c r="J1339" s="285" t="s">
        <v>18</v>
      </c>
      <c r="K1339" s="281" t="s">
        <v>9005</v>
      </c>
      <c r="L1339" s="328" t="s">
        <v>11</v>
      </c>
      <c r="M1339" s="328" t="s">
        <v>8487</v>
      </c>
      <c r="N1339" s="282">
        <v>44788</v>
      </c>
      <c r="O1339" s="283">
        <v>44785</v>
      </c>
      <c r="P1339" s="283">
        <v>44783</v>
      </c>
      <c r="Q1339" s="284" t="s">
        <v>1685</v>
      </c>
      <c r="R1339" s="285" t="s">
        <v>4685</v>
      </c>
      <c r="S1339" s="284"/>
      <c r="T1339" s="286" t="s">
        <v>623</v>
      </c>
      <c r="U1339" s="291" t="s">
        <v>3366</v>
      </c>
      <c r="V1339" s="291" t="s">
        <v>3366</v>
      </c>
      <c r="W1339" s="276" t="s">
        <v>8525</v>
      </c>
    </row>
    <row r="1340" spans="1:23" s="272" customFormat="1" ht="14.5" customHeight="1" x14ac:dyDescent="0.3">
      <c r="A1340" s="295" t="s">
        <v>5</v>
      </c>
      <c r="B1340" s="83" t="s">
        <v>319</v>
      </c>
      <c r="C1340" s="277"/>
      <c r="D1340" s="293"/>
      <c r="E1340" s="279"/>
      <c r="F1340" s="327">
        <v>44782</v>
      </c>
      <c r="G1340" s="328" t="s">
        <v>8488</v>
      </c>
      <c r="H1340" s="328" t="s">
        <v>250</v>
      </c>
      <c r="I1340" s="281" t="s">
        <v>4644</v>
      </c>
      <c r="J1340" s="285" t="s">
        <v>18</v>
      </c>
      <c r="K1340" s="281" t="s">
        <v>9005</v>
      </c>
      <c r="L1340" s="328" t="s">
        <v>11</v>
      </c>
      <c r="M1340" s="328" t="s">
        <v>8489</v>
      </c>
      <c r="N1340" s="282"/>
      <c r="O1340" s="283"/>
      <c r="P1340" s="283"/>
      <c r="Q1340" s="284"/>
      <c r="R1340" s="285" t="s">
        <v>4686</v>
      </c>
      <c r="S1340" s="284"/>
      <c r="T1340" s="286" t="s">
        <v>623</v>
      </c>
      <c r="U1340" s="291" t="s">
        <v>3366</v>
      </c>
      <c r="V1340" s="135"/>
      <c r="W1340" s="276" t="s">
        <v>8525</v>
      </c>
    </row>
    <row r="1341" spans="1:23" s="272" customFormat="1" ht="14.5" customHeight="1" x14ac:dyDescent="0.3">
      <c r="A1341" s="295" t="s">
        <v>5</v>
      </c>
      <c r="B1341" s="83" t="s">
        <v>319</v>
      </c>
      <c r="C1341" s="277"/>
      <c r="D1341" s="293"/>
      <c r="E1341" s="279"/>
      <c r="F1341" s="327">
        <v>44782</v>
      </c>
      <c r="G1341" s="328" t="s">
        <v>8490</v>
      </c>
      <c r="H1341" s="328" t="s">
        <v>175</v>
      </c>
      <c r="I1341" s="281" t="s">
        <v>8863</v>
      </c>
      <c r="J1341" s="285" t="s">
        <v>18</v>
      </c>
      <c r="K1341" s="281" t="s">
        <v>9005</v>
      </c>
      <c r="L1341" s="328" t="s">
        <v>11</v>
      </c>
      <c r="M1341" s="328" t="s">
        <v>8491</v>
      </c>
      <c r="N1341" s="282"/>
      <c r="O1341" s="283"/>
      <c r="P1341" s="283"/>
      <c r="Q1341" s="284"/>
      <c r="R1341" s="285" t="s">
        <v>4686</v>
      </c>
      <c r="S1341" s="284"/>
      <c r="T1341" s="286" t="s">
        <v>609</v>
      </c>
      <c r="U1341" s="291" t="s">
        <v>3366</v>
      </c>
      <c r="V1341" s="135"/>
      <c r="W1341" s="276" t="s">
        <v>8525</v>
      </c>
    </row>
    <row r="1342" spans="1:23" s="272" customFormat="1" ht="14.5" customHeight="1" x14ac:dyDescent="0.3">
      <c r="A1342" s="295" t="s">
        <v>5</v>
      </c>
      <c r="B1342" s="83" t="s">
        <v>319</v>
      </c>
      <c r="C1342" s="277"/>
      <c r="D1342" s="293"/>
      <c r="E1342" s="279"/>
      <c r="F1342" s="327">
        <v>44782</v>
      </c>
      <c r="G1342" s="328" t="s">
        <v>8492</v>
      </c>
      <c r="H1342" s="328" t="s">
        <v>25</v>
      </c>
      <c r="I1342" s="281" t="s">
        <v>17</v>
      </c>
      <c r="J1342" s="285" t="s">
        <v>632</v>
      </c>
      <c r="K1342" s="281" t="s">
        <v>9006</v>
      </c>
      <c r="L1342" s="328" t="s">
        <v>11</v>
      </c>
      <c r="M1342" s="328" t="s">
        <v>8493</v>
      </c>
      <c r="N1342" s="282"/>
      <c r="O1342" s="283"/>
      <c r="P1342" s="283"/>
      <c r="Q1342" s="284"/>
      <c r="R1342" s="285" t="s">
        <v>4487</v>
      </c>
      <c r="S1342" s="284"/>
      <c r="T1342" s="286" t="s">
        <v>605</v>
      </c>
      <c r="U1342" s="291" t="s">
        <v>3366</v>
      </c>
      <c r="V1342" s="135"/>
      <c r="W1342" s="319" t="s">
        <v>8494</v>
      </c>
    </row>
    <row r="1343" spans="1:23" s="272" customFormat="1" ht="14.5" customHeight="1" x14ac:dyDescent="0.3">
      <c r="A1343" s="295" t="s">
        <v>5</v>
      </c>
      <c r="B1343" s="83" t="s">
        <v>319</v>
      </c>
      <c r="C1343" s="277"/>
      <c r="D1343" s="293"/>
      <c r="E1343" s="279"/>
      <c r="F1343" s="327">
        <v>44782</v>
      </c>
      <c r="G1343" s="328" t="s">
        <v>8495</v>
      </c>
      <c r="H1343" s="328" t="s">
        <v>4712</v>
      </c>
      <c r="I1343" s="281" t="s">
        <v>17</v>
      </c>
      <c r="J1343" s="285" t="s">
        <v>632</v>
      </c>
      <c r="K1343" s="281" t="s">
        <v>9006</v>
      </c>
      <c r="L1343" s="328" t="s">
        <v>20</v>
      </c>
      <c r="M1343" s="328" t="s">
        <v>8496</v>
      </c>
      <c r="N1343" s="282"/>
      <c r="O1343" s="283"/>
      <c r="P1343" s="283"/>
      <c r="Q1343" s="284"/>
      <c r="R1343" s="285" t="s">
        <v>4487</v>
      </c>
      <c r="S1343" s="284"/>
      <c r="T1343" s="286" t="s">
        <v>605</v>
      </c>
      <c r="U1343" s="291" t="s">
        <v>3366</v>
      </c>
      <c r="V1343" s="135"/>
      <c r="W1343" s="319" t="s">
        <v>8497</v>
      </c>
    </row>
    <row r="1344" spans="1:23" s="272" customFormat="1" ht="14.5" customHeight="1" x14ac:dyDescent="0.3">
      <c r="A1344" s="295" t="s">
        <v>3627</v>
      </c>
      <c r="B1344" s="83">
        <v>5243144</v>
      </c>
      <c r="C1344" s="277" t="s">
        <v>8527</v>
      </c>
      <c r="D1344" s="293">
        <v>44783</v>
      </c>
      <c r="E1344" s="279" t="s">
        <v>594</v>
      </c>
      <c r="F1344" s="327">
        <v>44782</v>
      </c>
      <c r="G1344" s="328" t="s">
        <v>8498</v>
      </c>
      <c r="H1344" s="328" t="s">
        <v>32</v>
      </c>
      <c r="I1344" s="281" t="s">
        <v>685</v>
      </c>
      <c r="J1344" s="285" t="s">
        <v>626</v>
      </c>
      <c r="K1344" s="281" t="s">
        <v>9003</v>
      </c>
      <c r="L1344" s="328" t="s">
        <v>20</v>
      </c>
      <c r="M1344" s="328" t="s">
        <v>8499</v>
      </c>
      <c r="N1344" s="282">
        <v>44793</v>
      </c>
      <c r="O1344" s="283">
        <v>44790</v>
      </c>
      <c r="P1344" s="283">
        <v>44783</v>
      </c>
      <c r="Q1344" s="284">
        <v>44791</v>
      </c>
      <c r="R1344" s="285" t="s">
        <v>6464</v>
      </c>
      <c r="S1344" s="284"/>
      <c r="T1344" s="286" t="s">
        <v>609</v>
      </c>
      <c r="U1344" s="291" t="s">
        <v>3366</v>
      </c>
      <c r="V1344" s="291" t="s">
        <v>3366</v>
      </c>
      <c r="W1344" s="276" t="s">
        <v>8525</v>
      </c>
    </row>
    <row r="1345" spans="1:23" s="272" customFormat="1" ht="14.5" customHeight="1" x14ac:dyDescent="0.3">
      <c r="A1345" s="295" t="s">
        <v>5</v>
      </c>
      <c r="B1345" s="83" t="s">
        <v>319</v>
      </c>
      <c r="C1345" s="277"/>
      <c r="D1345" s="293"/>
      <c r="E1345" s="279"/>
      <c r="F1345" s="327">
        <v>44783</v>
      </c>
      <c r="G1345" s="328" t="s">
        <v>8500</v>
      </c>
      <c r="H1345" s="328" t="s">
        <v>6294</v>
      </c>
      <c r="I1345" s="281" t="s">
        <v>8538</v>
      </c>
      <c r="J1345" s="285" t="s">
        <v>38</v>
      </c>
      <c r="K1345" s="281" t="s">
        <v>9001</v>
      </c>
      <c r="L1345" s="328" t="s">
        <v>40</v>
      </c>
      <c r="M1345" s="328" t="s">
        <v>8501</v>
      </c>
      <c r="N1345" s="282"/>
      <c r="O1345" s="283"/>
      <c r="P1345" s="283"/>
      <c r="Q1345" s="284"/>
      <c r="R1345" s="285" t="s">
        <v>4489</v>
      </c>
      <c r="S1345" s="284"/>
      <c r="T1345" s="286" t="s">
        <v>623</v>
      </c>
      <c r="U1345" s="291" t="s">
        <v>3366</v>
      </c>
      <c r="V1345" s="135"/>
      <c r="W1345" s="276" t="s">
        <v>8525</v>
      </c>
    </row>
    <row r="1346" spans="1:23" s="272" customFormat="1" ht="14.5" customHeight="1" x14ac:dyDescent="0.3">
      <c r="A1346" s="295" t="s">
        <v>5</v>
      </c>
      <c r="B1346" s="83" t="s">
        <v>319</v>
      </c>
      <c r="C1346" s="277"/>
      <c r="D1346" s="293"/>
      <c r="E1346" s="279"/>
      <c r="F1346" s="327">
        <v>44783</v>
      </c>
      <c r="G1346" s="328" t="s">
        <v>8502</v>
      </c>
      <c r="H1346" s="328" t="s">
        <v>175</v>
      </c>
      <c r="I1346" s="281" t="s">
        <v>8863</v>
      </c>
      <c r="J1346" s="285" t="s">
        <v>38</v>
      </c>
      <c r="K1346" s="281" t="s">
        <v>9001</v>
      </c>
      <c r="L1346" s="328" t="s">
        <v>20</v>
      </c>
      <c r="M1346" s="328" t="s">
        <v>8503</v>
      </c>
      <c r="N1346" s="282"/>
      <c r="O1346" s="283"/>
      <c r="P1346" s="283"/>
      <c r="Q1346" s="284"/>
      <c r="R1346" s="285" t="s">
        <v>4486</v>
      </c>
      <c r="S1346" s="284"/>
      <c r="T1346" s="286" t="s">
        <v>605</v>
      </c>
      <c r="U1346" s="291" t="s">
        <v>3366</v>
      </c>
      <c r="V1346" s="135"/>
      <c r="W1346" s="319" t="s">
        <v>8504</v>
      </c>
    </row>
    <row r="1347" spans="1:23" s="272" customFormat="1" ht="14.5" customHeight="1" x14ac:dyDescent="0.3">
      <c r="A1347" s="295" t="s">
        <v>5</v>
      </c>
      <c r="B1347" s="83" t="s">
        <v>319</v>
      </c>
      <c r="C1347" s="277"/>
      <c r="D1347" s="293"/>
      <c r="E1347" s="279"/>
      <c r="F1347" s="327">
        <v>44783</v>
      </c>
      <c r="G1347" s="328" t="s">
        <v>8505</v>
      </c>
      <c r="H1347" s="328" t="s">
        <v>4738</v>
      </c>
      <c r="I1347" s="281" t="s">
        <v>2454</v>
      </c>
      <c r="J1347" s="285" t="s">
        <v>645</v>
      </c>
      <c r="K1347" s="281" t="s">
        <v>9002</v>
      </c>
      <c r="L1347" s="328" t="s">
        <v>20</v>
      </c>
      <c r="M1347" s="328" t="s">
        <v>8506</v>
      </c>
      <c r="N1347" s="282"/>
      <c r="O1347" s="283"/>
      <c r="P1347" s="283"/>
      <c r="Q1347" s="284"/>
      <c r="R1347" s="285" t="s">
        <v>4490</v>
      </c>
      <c r="S1347" s="284"/>
      <c r="T1347" s="286" t="s">
        <v>605</v>
      </c>
      <c r="U1347" s="291" t="s">
        <v>3366</v>
      </c>
      <c r="V1347" s="135"/>
      <c r="W1347" s="335" t="s">
        <v>8507</v>
      </c>
    </row>
    <row r="1348" spans="1:23" s="272" customFormat="1" ht="14.5" customHeight="1" x14ac:dyDescent="0.3">
      <c r="A1348" s="295" t="s">
        <v>3627</v>
      </c>
      <c r="B1348" s="83">
        <v>5198513</v>
      </c>
      <c r="C1348" s="277" t="s">
        <v>8343</v>
      </c>
      <c r="D1348" s="293">
        <v>44784</v>
      </c>
      <c r="E1348" s="279" t="s">
        <v>594</v>
      </c>
      <c r="F1348" s="327">
        <v>44783</v>
      </c>
      <c r="G1348" s="328" t="s">
        <v>8508</v>
      </c>
      <c r="H1348" s="328" t="s">
        <v>50</v>
      </c>
      <c r="I1348" s="281" t="s">
        <v>17</v>
      </c>
      <c r="J1348" s="285" t="s">
        <v>45</v>
      </c>
      <c r="K1348" s="281" t="s">
        <v>9009</v>
      </c>
      <c r="L1348" s="328" t="s">
        <v>438</v>
      </c>
      <c r="M1348" s="328" t="s">
        <v>8509</v>
      </c>
      <c r="N1348" s="282">
        <v>44804</v>
      </c>
      <c r="O1348" s="283">
        <v>44796</v>
      </c>
      <c r="P1348" s="283">
        <v>44786</v>
      </c>
      <c r="Q1348" s="284">
        <v>44797</v>
      </c>
      <c r="R1348" s="285" t="s">
        <v>4482</v>
      </c>
      <c r="S1348" s="284"/>
      <c r="T1348" s="286" t="s">
        <v>605</v>
      </c>
      <c r="U1348" s="291" t="s">
        <v>3366</v>
      </c>
      <c r="V1348" s="291" t="s">
        <v>3366</v>
      </c>
      <c r="W1348" s="276" t="s">
        <v>8525</v>
      </c>
    </row>
    <row r="1349" spans="1:23" s="272" customFormat="1" ht="14.5" customHeight="1" x14ac:dyDescent="0.3">
      <c r="A1349" s="295" t="s">
        <v>3627</v>
      </c>
      <c r="B1349" s="83">
        <v>5257959</v>
      </c>
      <c r="C1349" s="277" t="s">
        <v>8622</v>
      </c>
      <c r="D1349" s="293">
        <v>44786</v>
      </c>
      <c r="E1349" s="279" t="s">
        <v>594</v>
      </c>
      <c r="F1349" s="327">
        <v>44783</v>
      </c>
      <c r="G1349" s="328" t="s">
        <v>8510</v>
      </c>
      <c r="H1349" s="328" t="s">
        <v>37</v>
      </c>
      <c r="I1349" s="281" t="s">
        <v>685</v>
      </c>
      <c r="J1349" s="285" t="s">
        <v>18</v>
      </c>
      <c r="K1349" s="281" t="s">
        <v>9005</v>
      </c>
      <c r="L1349" s="328" t="s">
        <v>74</v>
      </c>
      <c r="M1349" s="328" t="s">
        <v>8511</v>
      </c>
      <c r="N1349" s="282">
        <v>44797</v>
      </c>
      <c r="O1349" s="283">
        <v>44796</v>
      </c>
      <c r="P1349" s="283">
        <v>44796</v>
      </c>
      <c r="Q1349" s="284" t="s">
        <v>1685</v>
      </c>
      <c r="R1349" s="285" t="s">
        <v>4685</v>
      </c>
      <c r="S1349" s="284"/>
      <c r="T1349" s="286" t="s">
        <v>605</v>
      </c>
      <c r="U1349" s="291" t="s">
        <v>3366</v>
      </c>
      <c r="V1349" s="291" t="s">
        <v>3366</v>
      </c>
      <c r="W1349" s="276" t="s">
        <v>8512</v>
      </c>
    </row>
    <row r="1350" spans="1:23" s="272" customFormat="1" ht="14.5" customHeight="1" x14ac:dyDescent="0.3">
      <c r="A1350" s="295" t="s">
        <v>3627</v>
      </c>
      <c r="B1350" s="83">
        <v>5144962</v>
      </c>
      <c r="C1350" s="277" t="s">
        <v>8528</v>
      </c>
      <c r="D1350" s="293">
        <v>44784</v>
      </c>
      <c r="E1350" s="279" t="s">
        <v>594</v>
      </c>
      <c r="F1350" s="327">
        <v>44783</v>
      </c>
      <c r="G1350" s="328" t="s">
        <v>8513</v>
      </c>
      <c r="H1350" s="328" t="s">
        <v>37</v>
      </c>
      <c r="I1350" s="281" t="s">
        <v>685</v>
      </c>
      <c r="J1350" s="285" t="s">
        <v>632</v>
      </c>
      <c r="K1350" s="281" t="s">
        <v>9006</v>
      </c>
      <c r="L1350" s="328" t="s">
        <v>87</v>
      </c>
      <c r="M1350" s="328" t="s">
        <v>8514</v>
      </c>
      <c r="N1350" s="282">
        <v>44811</v>
      </c>
      <c r="O1350" s="283">
        <v>44796</v>
      </c>
      <c r="P1350" s="283">
        <v>44784</v>
      </c>
      <c r="Q1350" s="284">
        <v>44797</v>
      </c>
      <c r="R1350" s="285" t="s">
        <v>4484</v>
      </c>
      <c r="S1350" s="284"/>
      <c r="T1350" s="286" t="s">
        <v>605</v>
      </c>
      <c r="U1350" s="291" t="s">
        <v>3366</v>
      </c>
      <c r="V1350" s="135"/>
      <c r="W1350" s="319" t="s">
        <v>8515</v>
      </c>
    </row>
    <row r="1351" spans="1:23" s="272" customFormat="1" ht="14.5" customHeight="1" x14ac:dyDescent="0.3">
      <c r="A1351" s="295" t="s">
        <v>5</v>
      </c>
      <c r="B1351" s="83">
        <v>5286320</v>
      </c>
      <c r="C1351" s="277" t="s">
        <v>9020</v>
      </c>
      <c r="D1351" s="293">
        <v>44812</v>
      </c>
      <c r="E1351" s="279" t="s">
        <v>8467</v>
      </c>
      <c r="F1351" s="327">
        <v>44784</v>
      </c>
      <c r="G1351" s="328" t="s">
        <v>8529</v>
      </c>
      <c r="H1351" s="328" t="s">
        <v>686</v>
      </c>
      <c r="I1351" s="281" t="s">
        <v>8862</v>
      </c>
      <c r="J1351" s="285" t="s">
        <v>18</v>
      </c>
      <c r="K1351" s="281" t="s">
        <v>9005</v>
      </c>
      <c r="L1351" s="328" t="s">
        <v>20</v>
      </c>
      <c r="M1351" s="328" t="s">
        <v>8530</v>
      </c>
      <c r="N1351" s="282">
        <v>0</v>
      </c>
      <c r="O1351" s="283"/>
      <c r="P1351" s="283">
        <v>44812</v>
      </c>
      <c r="Q1351" s="284"/>
      <c r="R1351" s="285" t="s">
        <v>4686</v>
      </c>
      <c r="S1351" s="284"/>
      <c r="T1351" s="286" t="s">
        <v>605</v>
      </c>
      <c r="U1351" s="291" t="s">
        <v>3366</v>
      </c>
      <c r="V1351" s="135"/>
      <c r="W1351" s="319" t="s">
        <v>8547</v>
      </c>
    </row>
    <row r="1352" spans="1:23" s="272" customFormat="1" ht="14.5" customHeight="1" x14ac:dyDescent="0.3">
      <c r="A1352" s="295" t="s">
        <v>3627</v>
      </c>
      <c r="B1352" s="328">
        <v>5264335</v>
      </c>
      <c r="C1352" s="277" t="s">
        <v>8802</v>
      </c>
      <c r="D1352" s="293">
        <v>44791</v>
      </c>
      <c r="E1352" s="279" t="s">
        <v>594</v>
      </c>
      <c r="F1352" s="327">
        <v>44784</v>
      </c>
      <c r="G1352" s="328" t="s">
        <v>8531</v>
      </c>
      <c r="H1352" s="328" t="s">
        <v>6043</v>
      </c>
      <c r="I1352" s="281" t="s">
        <v>4644</v>
      </c>
      <c r="J1352" s="285" t="s">
        <v>45</v>
      </c>
      <c r="K1352" s="281" t="s">
        <v>9009</v>
      </c>
      <c r="L1352" s="328" t="s">
        <v>27</v>
      </c>
      <c r="M1352" s="328" t="s">
        <v>8532</v>
      </c>
      <c r="N1352" s="282">
        <v>44804</v>
      </c>
      <c r="O1352" s="283">
        <v>44802</v>
      </c>
      <c r="P1352" s="283">
        <v>44798</v>
      </c>
      <c r="Q1352" s="284">
        <v>44802</v>
      </c>
      <c r="R1352" s="285" t="s">
        <v>4482</v>
      </c>
      <c r="S1352" s="284"/>
      <c r="T1352" s="286" t="s">
        <v>605</v>
      </c>
      <c r="U1352" s="291" t="s">
        <v>3366</v>
      </c>
      <c r="V1352" s="291" t="s">
        <v>3366</v>
      </c>
      <c r="W1352" s="335" t="s">
        <v>8548</v>
      </c>
    </row>
    <row r="1353" spans="1:23" s="272" customFormat="1" ht="14.5" customHeight="1" x14ac:dyDescent="0.3">
      <c r="A1353" s="295" t="s">
        <v>3627</v>
      </c>
      <c r="B1353" s="328">
        <v>5266292</v>
      </c>
      <c r="C1353" s="277" t="s">
        <v>8777</v>
      </c>
      <c r="D1353" s="293">
        <v>44795</v>
      </c>
      <c r="E1353" s="279" t="s">
        <v>594</v>
      </c>
      <c r="F1353" s="327">
        <v>44784</v>
      </c>
      <c r="G1353" s="328" t="s">
        <v>8533</v>
      </c>
      <c r="H1353" s="328" t="s">
        <v>102</v>
      </c>
      <c r="I1353" s="281" t="s">
        <v>685</v>
      </c>
      <c r="J1353" s="285" t="s">
        <v>45</v>
      </c>
      <c r="K1353" s="281" t="s">
        <v>9009</v>
      </c>
      <c r="L1353" s="328" t="s">
        <v>20</v>
      </c>
      <c r="M1353" s="328" t="s">
        <v>8534</v>
      </c>
      <c r="N1353" s="282">
        <v>44807</v>
      </c>
      <c r="O1353" s="283">
        <v>44800</v>
      </c>
      <c r="P1353" s="283">
        <v>44797</v>
      </c>
      <c r="Q1353" s="284">
        <v>44800</v>
      </c>
      <c r="R1353" s="285" t="s">
        <v>4495</v>
      </c>
      <c r="S1353" s="284"/>
      <c r="T1353" s="286" t="s">
        <v>605</v>
      </c>
      <c r="U1353" s="291" t="s">
        <v>3366</v>
      </c>
      <c r="V1353" s="135"/>
      <c r="W1353" s="335" t="s">
        <v>8549</v>
      </c>
    </row>
    <row r="1354" spans="1:23" s="272" customFormat="1" ht="14.5" customHeight="1" x14ac:dyDescent="0.3">
      <c r="A1354" s="295" t="s">
        <v>5</v>
      </c>
      <c r="B1354" s="86">
        <v>5273430</v>
      </c>
      <c r="C1354" s="277" t="s">
        <v>8884</v>
      </c>
      <c r="D1354" s="293">
        <v>44804</v>
      </c>
      <c r="E1354" s="279" t="s">
        <v>8467</v>
      </c>
      <c r="F1354" s="327">
        <v>44784</v>
      </c>
      <c r="G1354" s="328" t="s">
        <v>8889</v>
      </c>
      <c r="H1354" s="328" t="s">
        <v>6043</v>
      </c>
      <c r="I1354" s="281" t="s">
        <v>4644</v>
      </c>
      <c r="J1354" s="285" t="s">
        <v>645</v>
      </c>
      <c r="K1354" s="281" t="s">
        <v>9002</v>
      </c>
      <c r="L1354" s="328" t="s">
        <v>20</v>
      </c>
      <c r="M1354" s="328" t="s">
        <v>8535</v>
      </c>
      <c r="N1354" s="282">
        <v>0</v>
      </c>
      <c r="O1354" s="283"/>
      <c r="P1354" s="283">
        <v>44804</v>
      </c>
      <c r="Q1354" s="284">
        <v>44807</v>
      </c>
      <c r="R1354" s="285" t="s">
        <v>4490</v>
      </c>
      <c r="S1354" s="284"/>
      <c r="T1354" s="286" t="s">
        <v>605</v>
      </c>
      <c r="U1354" s="291" t="s">
        <v>3366</v>
      </c>
      <c r="V1354" s="135"/>
      <c r="W1354" s="276" t="s">
        <v>8550</v>
      </c>
    </row>
    <row r="1355" spans="1:23" s="272" customFormat="1" ht="14.5" customHeight="1" x14ac:dyDescent="0.3">
      <c r="A1355" s="295" t="s">
        <v>3627</v>
      </c>
      <c r="B1355" s="83">
        <v>5214810</v>
      </c>
      <c r="C1355" s="277" t="s">
        <v>8598</v>
      </c>
      <c r="D1355" s="293">
        <v>44786</v>
      </c>
      <c r="E1355" s="279" t="s">
        <v>594</v>
      </c>
      <c r="F1355" s="327">
        <v>44785</v>
      </c>
      <c r="G1355" s="328" t="s">
        <v>8551</v>
      </c>
      <c r="H1355" s="328" t="s">
        <v>82</v>
      </c>
      <c r="I1355" s="281" t="s">
        <v>4644</v>
      </c>
      <c r="J1355" s="285" t="s">
        <v>18</v>
      </c>
      <c r="K1355" s="281" t="s">
        <v>9005</v>
      </c>
      <c r="L1355" s="328" t="s">
        <v>20</v>
      </c>
      <c r="M1355" s="328" t="s">
        <v>8552</v>
      </c>
      <c r="N1355" s="282">
        <v>44795</v>
      </c>
      <c r="O1355" s="283">
        <v>44790</v>
      </c>
      <c r="P1355" s="283">
        <v>44786</v>
      </c>
      <c r="Q1355" s="284">
        <v>44790</v>
      </c>
      <c r="R1355" s="285" t="s">
        <v>4685</v>
      </c>
      <c r="S1355" s="284"/>
      <c r="T1355" s="286" t="s">
        <v>623</v>
      </c>
      <c r="U1355" s="291" t="s">
        <v>3366</v>
      </c>
      <c r="V1355" s="291" t="s">
        <v>3366</v>
      </c>
      <c r="W1355" s="276" t="s">
        <v>8553</v>
      </c>
    </row>
    <row r="1356" spans="1:23" s="272" customFormat="1" ht="14.5" customHeight="1" x14ac:dyDescent="0.3">
      <c r="A1356" s="295" t="s">
        <v>5</v>
      </c>
      <c r="B1356" s="83" t="s">
        <v>319</v>
      </c>
      <c r="C1356" s="277"/>
      <c r="D1356" s="293"/>
      <c r="E1356" s="279"/>
      <c r="F1356" s="327">
        <v>44785</v>
      </c>
      <c r="G1356" s="328" t="s">
        <v>8554</v>
      </c>
      <c r="H1356" s="328" t="s">
        <v>8555</v>
      </c>
      <c r="I1356" s="281" t="s">
        <v>8862</v>
      </c>
      <c r="J1356" s="285" t="s">
        <v>634</v>
      </c>
      <c r="K1356" s="281" t="s">
        <v>9008</v>
      </c>
      <c r="L1356" s="328" t="s">
        <v>20</v>
      </c>
      <c r="M1356" s="328" t="s">
        <v>8556</v>
      </c>
      <c r="N1356" s="282"/>
      <c r="O1356" s="283"/>
      <c r="P1356" s="283"/>
      <c r="Q1356" s="284"/>
      <c r="R1356" s="285" t="s">
        <v>6584</v>
      </c>
      <c r="S1356" s="284"/>
      <c r="T1356" s="286" t="s">
        <v>605</v>
      </c>
      <c r="U1356" s="291" t="s">
        <v>3366</v>
      </c>
      <c r="V1356" s="135"/>
      <c r="W1356" s="276" t="s">
        <v>8557</v>
      </c>
    </row>
    <row r="1357" spans="1:23" s="272" customFormat="1" ht="14.5" customHeight="1" x14ac:dyDescent="0.3">
      <c r="A1357" s="295" t="s">
        <v>3627</v>
      </c>
      <c r="B1357" s="83">
        <v>5266286</v>
      </c>
      <c r="C1357" s="277" t="s">
        <v>8817</v>
      </c>
      <c r="D1357" s="293">
        <v>44799</v>
      </c>
      <c r="E1357" s="279" t="s">
        <v>594</v>
      </c>
      <c r="F1357" s="327">
        <v>44785</v>
      </c>
      <c r="G1357" s="328" t="s">
        <v>8558</v>
      </c>
      <c r="H1357" s="328" t="s">
        <v>32</v>
      </c>
      <c r="I1357" s="281" t="s">
        <v>685</v>
      </c>
      <c r="J1357" s="285" t="s">
        <v>18</v>
      </c>
      <c r="K1357" s="281" t="s">
        <v>9005</v>
      </c>
      <c r="L1357" s="328" t="s">
        <v>20</v>
      </c>
      <c r="M1357" s="328" t="s">
        <v>8559</v>
      </c>
      <c r="N1357" s="282">
        <v>44805</v>
      </c>
      <c r="O1357" s="283">
        <v>44803</v>
      </c>
      <c r="P1357" s="283">
        <v>44799</v>
      </c>
      <c r="Q1357" s="284">
        <v>44803</v>
      </c>
      <c r="R1357" s="285" t="s">
        <v>4686</v>
      </c>
      <c r="S1357" s="284"/>
      <c r="T1357" s="286" t="s">
        <v>605</v>
      </c>
      <c r="U1357" s="291" t="s">
        <v>3366</v>
      </c>
      <c r="V1357" s="135"/>
      <c r="W1357" s="319" t="s">
        <v>8560</v>
      </c>
    </row>
    <row r="1358" spans="1:23" s="272" customFormat="1" ht="14.5" customHeight="1" x14ac:dyDescent="0.3">
      <c r="A1358" s="295" t="s">
        <v>5</v>
      </c>
      <c r="B1358" s="328">
        <v>5263447</v>
      </c>
      <c r="C1358" s="277" t="s">
        <v>8875</v>
      </c>
      <c r="D1358" s="293">
        <v>44791</v>
      </c>
      <c r="E1358" s="279" t="s">
        <v>594</v>
      </c>
      <c r="F1358" s="327">
        <v>44785</v>
      </c>
      <c r="G1358" s="328" t="s">
        <v>8561</v>
      </c>
      <c r="H1358" s="328" t="s">
        <v>175</v>
      </c>
      <c r="I1358" s="281" t="s">
        <v>8863</v>
      </c>
      <c r="J1358" s="285" t="s">
        <v>626</v>
      </c>
      <c r="K1358" s="281" t="s">
        <v>9003</v>
      </c>
      <c r="L1358" s="328" t="s">
        <v>52</v>
      </c>
      <c r="M1358" s="328" t="s">
        <v>8562</v>
      </c>
      <c r="N1358" s="282">
        <v>44812</v>
      </c>
      <c r="O1358" s="283">
        <v>44809</v>
      </c>
      <c r="P1358" s="283">
        <v>44804</v>
      </c>
      <c r="Q1358" s="284">
        <v>44807</v>
      </c>
      <c r="R1358" s="285" t="s">
        <v>6464</v>
      </c>
      <c r="S1358" s="284"/>
      <c r="T1358" s="286" t="s">
        <v>605</v>
      </c>
      <c r="U1358" s="291" t="s">
        <v>3366</v>
      </c>
      <c r="V1358" s="135"/>
      <c r="W1358" s="319" t="s">
        <v>8563</v>
      </c>
    </row>
    <row r="1359" spans="1:23" s="272" customFormat="1" ht="14.5" customHeight="1" x14ac:dyDescent="0.3">
      <c r="A1359" s="295" t="s">
        <v>5</v>
      </c>
      <c r="B1359" s="83" t="s">
        <v>319</v>
      </c>
      <c r="C1359" s="277"/>
      <c r="D1359" s="293"/>
      <c r="E1359" s="279"/>
      <c r="F1359" s="327">
        <v>44786</v>
      </c>
      <c r="G1359" s="328" t="s">
        <v>8564</v>
      </c>
      <c r="H1359" s="328" t="s">
        <v>3567</v>
      </c>
      <c r="I1359" s="281" t="s">
        <v>685</v>
      </c>
      <c r="J1359" s="285" t="s">
        <v>18</v>
      </c>
      <c r="K1359" s="281" t="s">
        <v>9005</v>
      </c>
      <c r="L1359" s="328" t="s">
        <v>20</v>
      </c>
      <c r="M1359" s="328" t="s">
        <v>8565</v>
      </c>
      <c r="N1359" s="282"/>
      <c r="O1359" s="283"/>
      <c r="P1359" s="283"/>
      <c r="Q1359" s="284"/>
      <c r="R1359" s="285" t="s">
        <v>4686</v>
      </c>
      <c r="S1359" s="284"/>
      <c r="T1359" s="286" t="s">
        <v>623</v>
      </c>
      <c r="U1359" s="291" t="s">
        <v>3366</v>
      </c>
      <c r="V1359" s="135"/>
      <c r="W1359" s="276" t="s">
        <v>8566</v>
      </c>
    </row>
    <row r="1360" spans="1:23" s="272" customFormat="1" ht="14.5" customHeight="1" x14ac:dyDescent="0.3">
      <c r="A1360" s="295" t="s">
        <v>5</v>
      </c>
      <c r="B1360" s="83" t="s">
        <v>319</v>
      </c>
      <c r="C1360" s="277"/>
      <c r="D1360" s="293"/>
      <c r="E1360" s="279"/>
      <c r="F1360" s="327">
        <v>44786</v>
      </c>
      <c r="G1360" s="328" t="s">
        <v>8567</v>
      </c>
      <c r="H1360" s="328" t="s">
        <v>6043</v>
      </c>
      <c r="I1360" s="281" t="s">
        <v>4644</v>
      </c>
      <c r="J1360" s="285" t="s">
        <v>18</v>
      </c>
      <c r="K1360" s="281" t="s">
        <v>9005</v>
      </c>
      <c r="L1360" s="328" t="s">
        <v>11</v>
      </c>
      <c r="M1360" s="328" t="s">
        <v>8568</v>
      </c>
      <c r="N1360" s="282"/>
      <c r="O1360" s="283"/>
      <c r="P1360" s="283"/>
      <c r="Q1360" s="284"/>
      <c r="R1360" s="285" t="s">
        <v>4686</v>
      </c>
      <c r="S1360" s="284"/>
      <c r="T1360" s="286" t="s">
        <v>623</v>
      </c>
      <c r="U1360" s="291" t="s">
        <v>3366</v>
      </c>
      <c r="V1360" s="135"/>
      <c r="W1360" s="335" t="s">
        <v>8569</v>
      </c>
    </row>
    <row r="1361" spans="1:23" s="272" customFormat="1" ht="14.5" customHeight="1" x14ac:dyDescent="0.3">
      <c r="A1361" s="295" t="s">
        <v>3627</v>
      </c>
      <c r="B1361" s="83">
        <v>5266606</v>
      </c>
      <c r="C1361" s="277" t="s">
        <v>8818</v>
      </c>
      <c r="D1361" s="293">
        <v>44799</v>
      </c>
      <c r="E1361" s="279" t="s">
        <v>594</v>
      </c>
      <c r="F1361" s="327">
        <v>44786</v>
      </c>
      <c r="G1361" s="330" t="s">
        <v>8825</v>
      </c>
      <c r="H1361" s="328" t="s">
        <v>50</v>
      </c>
      <c r="I1361" s="281" t="s">
        <v>17</v>
      </c>
      <c r="J1361" s="285" t="s">
        <v>18</v>
      </c>
      <c r="K1361" s="281" t="s">
        <v>9005</v>
      </c>
      <c r="L1361" s="328" t="s">
        <v>20</v>
      </c>
      <c r="M1361" s="328" t="s">
        <v>8570</v>
      </c>
      <c r="N1361" s="282">
        <v>44805</v>
      </c>
      <c r="O1361" s="283">
        <v>44803</v>
      </c>
      <c r="P1361" s="283">
        <v>44799</v>
      </c>
      <c r="Q1361" s="284">
        <v>44803</v>
      </c>
      <c r="R1361" s="285" t="s">
        <v>4686</v>
      </c>
      <c r="S1361" s="284"/>
      <c r="T1361" s="286" t="s">
        <v>605</v>
      </c>
      <c r="U1361" s="291" t="s">
        <v>3366</v>
      </c>
      <c r="V1361" s="135"/>
      <c r="W1361" s="319" t="s">
        <v>8571</v>
      </c>
    </row>
    <row r="1362" spans="1:23" s="272" customFormat="1" ht="14.5" customHeight="1" x14ac:dyDescent="0.3">
      <c r="A1362" s="295" t="s">
        <v>3627</v>
      </c>
      <c r="B1362" s="328">
        <v>5263450</v>
      </c>
      <c r="C1362" s="277" t="s">
        <v>8623</v>
      </c>
      <c r="D1362" s="293">
        <v>44791</v>
      </c>
      <c r="E1362" s="279" t="s">
        <v>594</v>
      </c>
      <c r="F1362" s="327">
        <v>44786</v>
      </c>
      <c r="G1362" s="328" t="s">
        <v>8572</v>
      </c>
      <c r="H1362" s="328" t="s">
        <v>6043</v>
      </c>
      <c r="I1362" s="281" t="s">
        <v>4644</v>
      </c>
      <c r="J1362" s="285" t="s">
        <v>45</v>
      </c>
      <c r="K1362" s="281" t="s">
        <v>9009</v>
      </c>
      <c r="L1362" s="328" t="s">
        <v>438</v>
      </c>
      <c r="M1362" s="328" t="s">
        <v>8573</v>
      </c>
      <c r="N1362" s="282">
        <v>44804</v>
      </c>
      <c r="O1362" s="283">
        <v>44797</v>
      </c>
      <c r="P1362" s="283">
        <v>44791</v>
      </c>
      <c r="Q1362" s="284">
        <v>44797</v>
      </c>
      <c r="R1362" s="285" t="s">
        <v>4482</v>
      </c>
      <c r="S1362" s="284"/>
      <c r="T1362" s="286" t="s">
        <v>605</v>
      </c>
      <c r="U1362" s="291" t="s">
        <v>3366</v>
      </c>
      <c r="V1362" s="291" t="s">
        <v>3366</v>
      </c>
      <c r="W1362" s="319" t="s">
        <v>8574</v>
      </c>
    </row>
    <row r="1363" spans="1:23" s="272" customFormat="1" ht="14.5" customHeight="1" x14ac:dyDescent="0.3">
      <c r="A1363" s="295" t="s">
        <v>5</v>
      </c>
      <c r="B1363" s="8">
        <v>5265299</v>
      </c>
      <c r="C1363" s="277" t="s">
        <v>8836</v>
      </c>
      <c r="D1363" s="293">
        <v>44796</v>
      </c>
      <c r="E1363" s="279" t="s">
        <v>594</v>
      </c>
      <c r="F1363" s="327">
        <v>44786</v>
      </c>
      <c r="G1363" s="328" t="s">
        <v>8575</v>
      </c>
      <c r="H1363" s="328" t="s">
        <v>175</v>
      </c>
      <c r="I1363" s="281" t="s">
        <v>8863</v>
      </c>
      <c r="J1363" s="285" t="s">
        <v>45</v>
      </c>
      <c r="K1363" s="281" t="s">
        <v>9009</v>
      </c>
      <c r="L1363" s="328" t="s">
        <v>20</v>
      </c>
      <c r="M1363" s="328" t="s">
        <v>8576</v>
      </c>
      <c r="N1363" s="282">
        <v>44805</v>
      </c>
      <c r="O1363" s="283">
        <v>44805</v>
      </c>
      <c r="P1363" s="283">
        <v>44800</v>
      </c>
      <c r="Q1363" s="284">
        <v>44804</v>
      </c>
      <c r="R1363" s="285" t="s">
        <v>4495</v>
      </c>
      <c r="S1363" s="284"/>
      <c r="T1363" s="286" t="s">
        <v>623</v>
      </c>
      <c r="U1363" s="291" t="s">
        <v>3366</v>
      </c>
      <c r="V1363" s="135"/>
      <c r="W1363" s="276" t="s">
        <v>8577</v>
      </c>
    </row>
    <row r="1364" spans="1:23" s="272" customFormat="1" ht="14.5" customHeight="1" x14ac:dyDescent="0.3">
      <c r="A1364" s="295" t="s">
        <v>5</v>
      </c>
      <c r="B1364" s="83">
        <v>5286325</v>
      </c>
      <c r="C1364" s="277" t="s">
        <v>9021</v>
      </c>
      <c r="D1364" s="293">
        <v>44811</v>
      </c>
      <c r="E1364" s="279" t="s">
        <v>8467</v>
      </c>
      <c r="F1364" s="327">
        <v>44786</v>
      </c>
      <c r="G1364" s="328" t="s">
        <v>8578</v>
      </c>
      <c r="H1364" s="328" t="s">
        <v>250</v>
      </c>
      <c r="I1364" s="281" t="s">
        <v>4644</v>
      </c>
      <c r="J1364" s="285" t="s">
        <v>45</v>
      </c>
      <c r="K1364" s="281" t="s">
        <v>9009</v>
      </c>
      <c r="L1364" s="328" t="s">
        <v>20</v>
      </c>
      <c r="M1364" s="328" t="s">
        <v>8579</v>
      </c>
      <c r="N1364" s="282">
        <v>0</v>
      </c>
      <c r="O1364" s="283"/>
      <c r="P1364" s="283">
        <v>44811</v>
      </c>
      <c r="Q1364" s="284"/>
      <c r="R1364" s="285" t="s">
        <v>4495</v>
      </c>
      <c r="S1364" s="284"/>
      <c r="T1364" s="286" t="s">
        <v>605</v>
      </c>
      <c r="U1364" s="291" t="s">
        <v>3366</v>
      </c>
      <c r="V1364" s="135"/>
      <c r="W1364" s="319" t="s">
        <v>8580</v>
      </c>
    </row>
    <row r="1365" spans="1:23" s="272" customFormat="1" ht="14.5" customHeight="1" x14ac:dyDescent="0.3">
      <c r="A1365" s="295" t="s">
        <v>5</v>
      </c>
      <c r="B1365" s="83" t="s">
        <v>319</v>
      </c>
      <c r="C1365" s="277"/>
      <c r="D1365" s="293"/>
      <c r="E1365" s="279"/>
      <c r="F1365" s="327">
        <v>44787</v>
      </c>
      <c r="G1365" s="328" t="s">
        <v>8581</v>
      </c>
      <c r="H1365" s="328" t="s">
        <v>232</v>
      </c>
      <c r="I1365" s="281" t="s">
        <v>8863</v>
      </c>
      <c r="J1365" s="285" t="s">
        <v>634</v>
      </c>
      <c r="K1365" s="281" t="s">
        <v>9008</v>
      </c>
      <c r="L1365" s="328" t="s">
        <v>40</v>
      </c>
      <c r="M1365" s="328" t="s">
        <v>8582</v>
      </c>
      <c r="N1365" s="282"/>
      <c r="O1365" s="283"/>
      <c r="P1365" s="283"/>
      <c r="Q1365" s="284"/>
      <c r="R1365" s="285" t="s">
        <v>6584</v>
      </c>
      <c r="S1365" s="284"/>
      <c r="T1365" s="286" t="s">
        <v>605</v>
      </c>
      <c r="U1365" s="291" t="s">
        <v>3366</v>
      </c>
      <c r="V1365" s="135"/>
      <c r="W1365" s="276" t="s">
        <v>8583</v>
      </c>
    </row>
    <row r="1366" spans="1:23" s="272" customFormat="1" ht="14.5" customHeight="1" x14ac:dyDescent="0.3">
      <c r="A1366" s="295" t="s">
        <v>5</v>
      </c>
      <c r="B1366" s="83" t="s">
        <v>319</v>
      </c>
      <c r="C1366" s="277"/>
      <c r="D1366" s="293"/>
      <c r="E1366" s="279"/>
      <c r="F1366" s="327">
        <v>44789</v>
      </c>
      <c r="G1366" s="328" t="s">
        <v>8584</v>
      </c>
      <c r="H1366" s="328" t="s">
        <v>250</v>
      </c>
      <c r="I1366" s="281" t="s">
        <v>4644</v>
      </c>
      <c r="J1366" s="285" t="s">
        <v>626</v>
      </c>
      <c r="K1366" s="281" t="s">
        <v>9003</v>
      </c>
      <c r="L1366" s="328" t="s">
        <v>20</v>
      </c>
      <c r="M1366" s="328" t="s">
        <v>8585</v>
      </c>
      <c r="N1366" s="282"/>
      <c r="O1366" s="283"/>
      <c r="P1366" s="283"/>
      <c r="Q1366" s="284"/>
      <c r="R1366" s="285" t="s">
        <v>6464</v>
      </c>
      <c r="S1366" s="284"/>
      <c r="T1366" s="286" t="s">
        <v>609</v>
      </c>
      <c r="U1366" s="291" t="s">
        <v>3366</v>
      </c>
      <c r="V1366" s="135"/>
      <c r="W1366" s="276" t="s">
        <v>8586</v>
      </c>
    </row>
    <row r="1367" spans="1:23" s="272" customFormat="1" ht="14.5" customHeight="1" x14ac:dyDescent="0.3">
      <c r="A1367" s="295" t="s">
        <v>1581</v>
      </c>
      <c r="B1367" s="276" t="s">
        <v>630</v>
      </c>
      <c r="C1367" s="277" t="s">
        <v>630</v>
      </c>
      <c r="D1367" s="293">
        <v>44810</v>
      </c>
      <c r="E1367" s="279" t="s">
        <v>630</v>
      </c>
      <c r="F1367" s="327">
        <v>44789</v>
      </c>
      <c r="G1367" s="328" t="s">
        <v>8587</v>
      </c>
      <c r="H1367" s="328" t="s">
        <v>102</v>
      </c>
      <c r="I1367" s="281" t="s">
        <v>685</v>
      </c>
      <c r="J1367" s="285" t="s">
        <v>45</v>
      </c>
      <c r="K1367" s="281" t="s">
        <v>9009</v>
      </c>
      <c r="L1367" s="328" t="s">
        <v>11</v>
      </c>
      <c r="M1367" s="328" t="s">
        <v>8588</v>
      </c>
      <c r="N1367" s="282" t="s">
        <v>1253</v>
      </c>
      <c r="O1367" s="283" t="s">
        <v>1253</v>
      </c>
      <c r="P1367" s="283" t="s">
        <v>1253</v>
      </c>
      <c r="Q1367" s="284" t="s">
        <v>1253</v>
      </c>
      <c r="R1367" s="285" t="s">
        <v>4495</v>
      </c>
      <c r="S1367" s="284"/>
      <c r="T1367" s="286" t="s">
        <v>1648</v>
      </c>
      <c r="U1367" s="291" t="s">
        <v>3366</v>
      </c>
      <c r="V1367" s="135"/>
      <c r="W1367" s="276" t="s">
        <v>7944</v>
      </c>
    </row>
    <row r="1368" spans="1:23" s="272" customFormat="1" ht="14.5" customHeight="1" x14ac:dyDescent="0.3">
      <c r="A1368" s="295" t="s">
        <v>5</v>
      </c>
      <c r="B1368" s="124" t="s">
        <v>319</v>
      </c>
      <c r="C1368" s="277"/>
      <c r="D1368" s="293"/>
      <c r="E1368" s="279"/>
      <c r="F1368" s="327">
        <v>44789</v>
      </c>
      <c r="G1368" s="328" t="s">
        <v>8589</v>
      </c>
      <c r="H1368" s="328" t="s">
        <v>25</v>
      </c>
      <c r="I1368" s="281" t="s">
        <v>17</v>
      </c>
      <c r="J1368" s="285" t="s">
        <v>45</v>
      </c>
      <c r="K1368" s="281" t="s">
        <v>9009</v>
      </c>
      <c r="L1368" s="328" t="s">
        <v>11</v>
      </c>
      <c r="M1368" s="328" t="s">
        <v>8590</v>
      </c>
      <c r="N1368" s="282"/>
      <c r="O1368" s="283"/>
      <c r="P1368" s="283"/>
      <c r="Q1368" s="284"/>
      <c r="R1368" s="285" t="s">
        <v>4495</v>
      </c>
      <c r="S1368" s="284"/>
      <c r="T1368" s="286" t="s">
        <v>605</v>
      </c>
      <c r="U1368" s="291" t="s">
        <v>3366</v>
      </c>
      <c r="V1368" s="135"/>
      <c r="W1368" s="319" t="s">
        <v>8591</v>
      </c>
    </row>
    <row r="1369" spans="1:23" s="272" customFormat="1" ht="14.5" customHeight="1" x14ac:dyDescent="0.3">
      <c r="A1369" s="295" t="s">
        <v>5</v>
      </c>
      <c r="B1369" s="83" t="s">
        <v>319</v>
      </c>
      <c r="C1369" s="277"/>
      <c r="D1369" s="293"/>
      <c r="E1369" s="279"/>
      <c r="F1369" s="327">
        <v>44789</v>
      </c>
      <c r="G1369" s="328" t="s">
        <v>8592</v>
      </c>
      <c r="H1369" s="328" t="s">
        <v>3567</v>
      </c>
      <c r="I1369" s="281" t="s">
        <v>685</v>
      </c>
      <c r="J1369" s="285" t="s">
        <v>632</v>
      </c>
      <c r="K1369" s="281" t="s">
        <v>9006</v>
      </c>
      <c r="L1369" s="328" t="s">
        <v>11</v>
      </c>
      <c r="M1369" s="328" t="s">
        <v>8593</v>
      </c>
      <c r="N1369" s="282"/>
      <c r="O1369" s="283"/>
      <c r="P1369" s="283"/>
      <c r="Q1369" s="284"/>
      <c r="R1369" s="285" t="s">
        <v>4484</v>
      </c>
      <c r="S1369" s="284"/>
      <c r="T1369" s="286" t="s">
        <v>623</v>
      </c>
      <c r="U1369" s="291" t="s">
        <v>3366</v>
      </c>
      <c r="V1369" s="135"/>
      <c r="W1369" s="319" t="s">
        <v>8594</v>
      </c>
    </row>
    <row r="1370" spans="1:23" s="272" customFormat="1" ht="14.5" customHeight="1" x14ac:dyDescent="0.3">
      <c r="A1370" s="295" t="s">
        <v>3627</v>
      </c>
      <c r="B1370" s="8">
        <v>5176367</v>
      </c>
      <c r="C1370" s="277" t="s">
        <v>8624</v>
      </c>
      <c r="D1370" s="293">
        <v>44790</v>
      </c>
      <c r="E1370" s="279" t="s">
        <v>594</v>
      </c>
      <c r="F1370" s="327">
        <v>44789</v>
      </c>
      <c r="G1370" s="328" t="s">
        <v>8599</v>
      </c>
      <c r="H1370" s="328" t="s">
        <v>82</v>
      </c>
      <c r="I1370" s="281" t="s">
        <v>4644</v>
      </c>
      <c r="J1370" s="285" t="s">
        <v>626</v>
      </c>
      <c r="K1370" s="281" t="s">
        <v>9003</v>
      </c>
      <c r="L1370" s="328" t="s">
        <v>20</v>
      </c>
      <c r="M1370" s="328" t="s">
        <v>8600</v>
      </c>
      <c r="N1370" s="282">
        <v>44804</v>
      </c>
      <c r="O1370" s="283">
        <v>44798</v>
      </c>
      <c r="P1370" s="283">
        <v>44790</v>
      </c>
      <c r="Q1370" s="284">
        <v>44799</v>
      </c>
      <c r="R1370" s="285" t="s">
        <v>6464</v>
      </c>
      <c r="S1370" s="284"/>
      <c r="T1370" s="286" t="s">
        <v>2564</v>
      </c>
      <c r="U1370" s="291" t="s">
        <v>3366</v>
      </c>
      <c r="V1370" s="291" t="s">
        <v>3366</v>
      </c>
      <c r="W1370" s="276" t="s">
        <v>8637</v>
      </c>
    </row>
    <row r="1371" spans="1:23" s="272" customFormat="1" ht="14.5" customHeight="1" x14ac:dyDescent="0.3">
      <c r="A1371" s="295" t="s">
        <v>5</v>
      </c>
      <c r="B1371" s="8">
        <v>5253364</v>
      </c>
      <c r="C1371" s="277" t="s">
        <v>8876</v>
      </c>
      <c r="D1371" s="293">
        <v>44792</v>
      </c>
      <c r="E1371" s="279" t="s">
        <v>8467</v>
      </c>
      <c r="F1371" s="327">
        <v>44789</v>
      </c>
      <c r="G1371" s="328" t="s">
        <v>8626</v>
      </c>
      <c r="H1371" s="328" t="s">
        <v>102</v>
      </c>
      <c r="I1371" s="281" t="s">
        <v>685</v>
      </c>
      <c r="J1371" s="285" t="s">
        <v>626</v>
      </c>
      <c r="K1371" s="281" t="s">
        <v>9003</v>
      </c>
      <c r="L1371" s="328" t="s">
        <v>20</v>
      </c>
      <c r="M1371" s="328" t="s">
        <v>8638</v>
      </c>
      <c r="N1371" s="282">
        <v>0</v>
      </c>
      <c r="O1371" s="283"/>
      <c r="P1371" s="283">
        <v>44803</v>
      </c>
      <c r="Q1371" s="284">
        <v>44807</v>
      </c>
      <c r="R1371" s="285" t="s">
        <v>6464</v>
      </c>
      <c r="S1371" s="284"/>
      <c r="T1371" s="286" t="s">
        <v>605</v>
      </c>
      <c r="U1371" s="291" t="s">
        <v>3366</v>
      </c>
      <c r="V1371" s="135"/>
      <c r="W1371" s="276" t="s">
        <v>8639</v>
      </c>
    </row>
    <row r="1372" spans="1:23" s="272" customFormat="1" ht="14.5" customHeight="1" x14ac:dyDescent="0.3">
      <c r="A1372" s="295" t="s">
        <v>1581</v>
      </c>
      <c r="B1372" s="276" t="s">
        <v>630</v>
      </c>
      <c r="C1372" s="277" t="s">
        <v>630</v>
      </c>
      <c r="D1372" s="293">
        <v>44795</v>
      </c>
      <c r="E1372" s="279" t="s">
        <v>630</v>
      </c>
      <c r="F1372" s="327">
        <v>44789</v>
      </c>
      <c r="G1372" s="328" t="s">
        <v>8601</v>
      </c>
      <c r="H1372" s="328" t="s">
        <v>6043</v>
      </c>
      <c r="I1372" s="281" t="s">
        <v>4644</v>
      </c>
      <c r="J1372" s="285" t="s">
        <v>626</v>
      </c>
      <c r="K1372" s="281" t="s">
        <v>9003</v>
      </c>
      <c r="L1372" s="328" t="s">
        <v>20</v>
      </c>
      <c r="M1372" s="328" t="s">
        <v>8602</v>
      </c>
      <c r="N1372" s="282" t="s">
        <v>1253</v>
      </c>
      <c r="O1372" s="283" t="s">
        <v>1253</v>
      </c>
      <c r="P1372" s="283" t="s">
        <v>1253</v>
      </c>
      <c r="Q1372" s="284" t="s">
        <v>1253</v>
      </c>
      <c r="R1372" s="285" t="s">
        <v>6464</v>
      </c>
      <c r="S1372" s="284" t="s">
        <v>1253</v>
      </c>
      <c r="T1372" s="286" t="s">
        <v>623</v>
      </c>
      <c r="U1372" s="291" t="s">
        <v>3366</v>
      </c>
      <c r="V1372" s="135"/>
      <c r="W1372" s="276" t="s">
        <v>8640</v>
      </c>
    </row>
    <row r="1373" spans="1:23" s="272" customFormat="1" ht="14.5" customHeight="1" x14ac:dyDescent="0.3">
      <c r="A1373" s="295" t="s">
        <v>5</v>
      </c>
      <c r="B1373" s="83" t="s">
        <v>319</v>
      </c>
      <c r="C1373" s="277"/>
      <c r="D1373" s="293"/>
      <c r="E1373" s="279"/>
      <c r="F1373" s="327">
        <v>44789</v>
      </c>
      <c r="G1373" s="328" t="s">
        <v>8603</v>
      </c>
      <c r="H1373" s="328" t="s">
        <v>4150</v>
      </c>
      <c r="I1373" s="281" t="s">
        <v>17</v>
      </c>
      <c r="J1373" s="285" t="s">
        <v>45</v>
      </c>
      <c r="K1373" s="281" t="s">
        <v>9009</v>
      </c>
      <c r="L1373" s="328" t="s">
        <v>11</v>
      </c>
      <c r="M1373" s="328" t="s">
        <v>8604</v>
      </c>
      <c r="N1373" s="282"/>
      <c r="O1373" s="283"/>
      <c r="P1373" s="283"/>
      <c r="Q1373" s="284"/>
      <c r="R1373" s="285" t="s">
        <v>4482</v>
      </c>
      <c r="S1373" s="284"/>
      <c r="T1373" s="286" t="s">
        <v>623</v>
      </c>
      <c r="U1373" s="291" t="s">
        <v>3366</v>
      </c>
      <c r="V1373" s="135"/>
      <c r="W1373" s="276" t="s">
        <v>8641</v>
      </c>
    </row>
    <row r="1374" spans="1:23" s="272" customFormat="1" ht="14.5" customHeight="1" x14ac:dyDescent="0.3">
      <c r="A1374" s="295" t="s">
        <v>5</v>
      </c>
      <c r="B1374" s="83" t="s">
        <v>319</v>
      </c>
      <c r="C1374" s="277"/>
      <c r="D1374" s="293"/>
      <c r="E1374" s="279"/>
      <c r="F1374" s="327">
        <v>44789</v>
      </c>
      <c r="G1374" s="328" t="s">
        <v>8605</v>
      </c>
      <c r="H1374" s="328" t="s">
        <v>82</v>
      </c>
      <c r="I1374" s="281" t="s">
        <v>4644</v>
      </c>
      <c r="J1374" s="285" t="s">
        <v>45</v>
      </c>
      <c r="K1374" s="281" t="s">
        <v>9009</v>
      </c>
      <c r="L1374" s="328" t="s">
        <v>20</v>
      </c>
      <c r="M1374" s="328" t="s">
        <v>8606</v>
      </c>
      <c r="N1374" s="282"/>
      <c r="O1374" s="283"/>
      <c r="P1374" s="283"/>
      <c r="Q1374" s="284"/>
      <c r="R1374" s="285" t="s">
        <v>4495</v>
      </c>
      <c r="S1374" s="284"/>
      <c r="T1374" s="286" t="s">
        <v>1648</v>
      </c>
      <c r="U1374" s="291" t="s">
        <v>3366</v>
      </c>
      <c r="V1374" s="135"/>
      <c r="W1374" s="276" t="s">
        <v>8642</v>
      </c>
    </row>
    <row r="1375" spans="1:23" s="272" customFormat="1" ht="14.5" customHeight="1" x14ac:dyDescent="0.3">
      <c r="A1375" s="295" t="s">
        <v>3627</v>
      </c>
      <c r="B1375" s="8">
        <v>5253359</v>
      </c>
      <c r="C1375" s="277" t="s">
        <v>8625</v>
      </c>
      <c r="D1375" s="293">
        <v>44791</v>
      </c>
      <c r="E1375" s="279" t="s">
        <v>594</v>
      </c>
      <c r="F1375" s="327">
        <v>44790</v>
      </c>
      <c r="G1375" s="328" t="s">
        <v>8611</v>
      </c>
      <c r="H1375" s="328" t="s">
        <v>4738</v>
      </c>
      <c r="I1375" s="281" t="s">
        <v>2454</v>
      </c>
      <c r="J1375" s="285" t="s">
        <v>645</v>
      </c>
      <c r="K1375" s="281" t="s">
        <v>9002</v>
      </c>
      <c r="L1375" s="328" t="s">
        <v>20</v>
      </c>
      <c r="M1375" s="328" t="s">
        <v>8612</v>
      </c>
      <c r="N1375" s="282">
        <v>44801</v>
      </c>
      <c r="O1375" s="283">
        <v>44795</v>
      </c>
      <c r="P1375" s="283">
        <v>44791</v>
      </c>
      <c r="Q1375" s="284">
        <v>44795</v>
      </c>
      <c r="R1375" s="285" t="s">
        <v>4490</v>
      </c>
      <c r="S1375" s="284"/>
      <c r="T1375" s="286" t="s">
        <v>609</v>
      </c>
      <c r="U1375" s="291" t="s">
        <v>3366</v>
      </c>
      <c r="V1375" s="291" t="s">
        <v>3366</v>
      </c>
      <c r="W1375" s="276" t="s">
        <v>8643</v>
      </c>
    </row>
    <row r="1376" spans="1:23" s="272" customFormat="1" ht="14.5" customHeight="1" x14ac:dyDescent="0.3">
      <c r="A1376" s="295" t="s">
        <v>5</v>
      </c>
      <c r="B1376" s="83">
        <v>5273428</v>
      </c>
      <c r="C1376" s="277" t="s">
        <v>8920</v>
      </c>
      <c r="D1376" s="293">
        <v>44805</v>
      </c>
      <c r="E1376" s="279" t="s">
        <v>8468</v>
      </c>
      <c r="F1376" s="327">
        <v>44790</v>
      </c>
      <c r="G1376" s="328" t="s">
        <v>8613</v>
      </c>
      <c r="H1376" s="328" t="s">
        <v>6337</v>
      </c>
      <c r="I1376" s="281" t="s">
        <v>4644</v>
      </c>
      <c r="J1376" s="285" t="s">
        <v>18</v>
      </c>
      <c r="K1376" s="281" t="s">
        <v>9005</v>
      </c>
      <c r="L1376" s="328" t="s">
        <v>20</v>
      </c>
      <c r="M1376" s="328" t="s">
        <v>8614</v>
      </c>
      <c r="N1376" s="282">
        <v>0</v>
      </c>
      <c r="O1376" s="283"/>
      <c r="P1376" s="283"/>
      <c r="Q1376" s="284"/>
      <c r="R1376" s="285" t="s">
        <v>4685</v>
      </c>
      <c r="S1376" s="284"/>
      <c r="T1376" s="286"/>
      <c r="U1376" s="291" t="s">
        <v>3366</v>
      </c>
      <c r="V1376" s="135"/>
      <c r="W1376" s="276" t="s">
        <v>8644</v>
      </c>
    </row>
    <row r="1377" spans="1:23" s="272" customFormat="1" ht="14.5" customHeight="1" x14ac:dyDescent="0.3">
      <c r="A1377" s="295" t="s">
        <v>5</v>
      </c>
      <c r="B1377" s="83" t="s">
        <v>319</v>
      </c>
      <c r="C1377" s="277"/>
      <c r="D1377" s="293"/>
      <c r="E1377" s="279"/>
      <c r="F1377" s="327">
        <v>44790</v>
      </c>
      <c r="G1377" s="328" t="s">
        <v>8615</v>
      </c>
      <c r="H1377" s="328" t="s">
        <v>6337</v>
      </c>
      <c r="I1377" s="281" t="s">
        <v>4644</v>
      </c>
      <c r="J1377" s="285" t="s">
        <v>626</v>
      </c>
      <c r="K1377" s="281" t="s">
        <v>9003</v>
      </c>
      <c r="L1377" s="328" t="s">
        <v>52</v>
      </c>
      <c r="M1377" s="328" t="s">
        <v>8616</v>
      </c>
      <c r="N1377" s="282"/>
      <c r="O1377" s="283"/>
      <c r="P1377" s="283"/>
      <c r="Q1377" s="284"/>
      <c r="R1377" s="285" t="s">
        <v>6464</v>
      </c>
      <c r="S1377" s="284"/>
      <c r="T1377" s="286" t="s">
        <v>605</v>
      </c>
      <c r="U1377" s="291" t="s">
        <v>3366</v>
      </c>
      <c r="V1377" s="135"/>
      <c r="W1377" s="276" t="s">
        <v>8645</v>
      </c>
    </row>
    <row r="1378" spans="1:23" s="272" customFormat="1" ht="14.5" customHeight="1" x14ac:dyDescent="0.3">
      <c r="A1378" s="295" t="s">
        <v>3627</v>
      </c>
      <c r="B1378" s="8">
        <v>5188271</v>
      </c>
      <c r="C1378" s="277" t="s">
        <v>8634</v>
      </c>
      <c r="D1378" s="293">
        <v>44792</v>
      </c>
      <c r="E1378" s="279" t="s">
        <v>594</v>
      </c>
      <c r="F1378" s="327">
        <v>44791</v>
      </c>
      <c r="G1378" s="328" t="s">
        <v>8627</v>
      </c>
      <c r="H1378" s="328" t="s">
        <v>82</v>
      </c>
      <c r="I1378" s="281" t="s">
        <v>4644</v>
      </c>
      <c r="J1378" s="285" t="s">
        <v>2943</v>
      </c>
      <c r="K1378" s="281" t="s">
        <v>9012</v>
      </c>
      <c r="L1378" s="328" t="s">
        <v>20</v>
      </c>
      <c r="M1378" s="328" t="s">
        <v>8628</v>
      </c>
      <c r="N1378" s="282">
        <v>44798</v>
      </c>
      <c r="O1378" s="283">
        <v>44793</v>
      </c>
      <c r="P1378" s="283">
        <v>44792</v>
      </c>
      <c r="Q1378" s="284">
        <v>44795</v>
      </c>
      <c r="R1378" s="285" t="s">
        <v>6447</v>
      </c>
      <c r="S1378" s="284"/>
      <c r="T1378" s="286" t="s">
        <v>623</v>
      </c>
      <c r="U1378" s="291" t="s">
        <v>3366</v>
      </c>
      <c r="V1378" s="291" t="s">
        <v>3366</v>
      </c>
      <c r="W1378" s="332" t="s">
        <v>8629</v>
      </c>
    </row>
    <row r="1379" spans="1:23" s="272" customFormat="1" ht="14.5" customHeight="1" x14ac:dyDescent="0.3">
      <c r="A1379" s="295" t="s">
        <v>3627</v>
      </c>
      <c r="B1379" s="8">
        <v>5221408</v>
      </c>
      <c r="C1379" s="277" t="s">
        <v>8635</v>
      </c>
      <c r="D1379" s="293">
        <v>44792</v>
      </c>
      <c r="E1379" s="279" t="s">
        <v>594</v>
      </c>
      <c r="F1379" s="327">
        <v>44791</v>
      </c>
      <c r="G1379" s="328" t="s">
        <v>8630</v>
      </c>
      <c r="H1379" s="328" t="s">
        <v>3567</v>
      </c>
      <c r="I1379" s="281" t="s">
        <v>685</v>
      </c>
      <c r="J1379" s="285" t="s">
        <v>632</v>
      </c>
      <c r="K1379" s="281" t="s">
        <v>9006</v>
      </c>
      <c r="L1379" s="328" t="s">
        <v>20</v>
      </c>
      <c r="M1379" s="328" t="s">
        <v>8631</v>
      </c>
      <c r="N1379" s="282">
        <v>44804</v>
      </c>
      <c r="O1379" s="283">
        <v>44797</v>
      </c>
      <c r="P1379" s="283">
        <v>44793</v>
      </c>
      <c r="Q1379" s="284">
        <v>44798</v>
      </c>
      <c r="R1379" s="285" t="s">
        <v>4484</v>
      </c>
      <c r="S1379" s="284"/>
      <c r="T1379" s="286" t="s">
        <v>623</v>
      </c>
      <c r="U1379" s="291" t="s">
        <v>3366</v>
      </c>
      <c r="V1379" s="291" t="s">
        <v>3366</v>
      </c>
      <c r="W1379" s="332" t="s">
        <v>8632</v>
      </c>
    </row>
    <row r="1380" spans="1:23" s="272" customFormat="1" ht="14.5" customHeight="1" x14ac:dyDescent="0.3">
      <c r="A1380" s="295" t="s">
        <v>5</v>
      </c>
      <c r="B1380" s="83" t="s">
        <v>319</v>
      </c>
      <c r="C1380" s="277"/>
      <c r="D1380" s="293"/>
      <c r="E1380" s="279"/>
      <c r="F1380" s="327">
        <v>44792</v>
      </c>
      <c r="G1380" s="328" t="s">
        <v>8646</v>
      </c>
      <c r="H1380" s="328" t="s">
        <v>250</v>
      </c>
      <c r="I1380" s="281" t="s">
        <v>4644</v>
      </c>
      <c r="J1380" s="285" t="s">
        <v>634</v>
      </c>
      <c r="K1380" s="281" t="s">
        <v>9008</v>
      </c>
      <c r="L1380" s="328" t="s">
        <v>40</v>
      </c>
      <c r="M1380" s="328" t="s">
        <v>8647</v>
      </c>
      <c r="N1380" s="282"/>
      <c r="O1380" s="283"/>
      <c r="P1380" s="283"/>
      <c r="Q1380" s="284"/>
      <c r="R1380" s="285" t="s">
        <v>6584</v>
      </c>
      <c r="S1380" s="284"/>
      <c r="T1380" s="286" t="s">
        <v>605</v>
      </c>
      <c r="U1380" s="291" t="s">
        <v>3366</v>
      </c>
      <c r="V1380" s="135"/>
      <c r="W1380" s="276" t="s">
        <v>8648</v>
      </c>
    </row>
    <row r="1381" spans="1:23" s="272" customFormat="1" ht="14.5" customHeight="1" x14ac:dyDescent="0.3">
      <c r="A1381" s="295" t="s">
        <v>5</v>
      </c>
      <c r="B1381" s="83">
        <v>5299316</v>
      </c>
      <c r="C1381" s="277" t="s">
        <v>9016</v>
      </c>
      <c r="D1381" s="293">
        <v>44812</v>
      </c>
      <c r="E1381" s="279" t="s">
        <v>2891</v>
      </c>
      <c r="F1381" s="327">
        <v>44792</v>
      </c>
      <c r="G1381" s="328" t="s">
        <v>8649</v>
      </c>
      <c r="H1381" s="328" t="s">
        <v>57</v>
      </c>
      <c r="I1381" s="281" t="s">
        <v>8538</v>
      </c>
      <c r="J1381" s="285" t="s">
        <v>2943</v>
      </c>
      <c r="K1381" s="281" t="s">
        <v>9012</v>
      </c>
      <c r="L1381" s="328" t="s">
        <v>2970</v>
      </c>
      <c r="M1381" s="328" t="s">
        <v>8650</v>
      </c>
      <c r="N1381" s="282"/>
      <c r="O1381" s="283"/>
      <c r="P1381" s="283"/>
      <c r="Q1381" s="284"/>
      <c r="R1381" s="285" t="s">
        <v>6518</v>
      </c>
      <c r="S1381" s="284"/>
      <c r="T1381" s="286" t="s">
        <v>623</v>
      </c>
      <c r="U1381" s="291" t="s">
        <v>3366</v>
      </c>
      <c r="V1381" s="135"/>
      <c r="W1381" s="276" t="s">
        <v>8651</v>
      </c>
    </row>
    <row r="1382" spans="1:23" s="272" customFormat="1" ht="14.5" customHeight="1" x14ac:dyDescent="0.3">
      <c r="A1382" s="295" t="s">
        <v>5</v>
      </c>
      <c r="B1382" s="83" t="s">
        <v>319</v>
      </c>
      <c r="C1382" s="277"/>
      <c r="D1382" s="293"/>
      <c r="E1382" s="279"/>
      <c r="F1382" s="327">
        <v>44792</v>
      </c>
      <c r="G1382" s="328" t="s">
        <v>8652</v>
      </c>
      <c r="H1382" s="328" t="s">
        <v>92</v>
      </c>
      <c r="I1382" s="281" t="s">
        <v>2454</v>
      </c>
      <c r="J1382" s="285" t="s">
        <v>645</v>
      </c>
      <c r="K1382" s="281" t="s">
        <v>9002</v>
      </c>
      <c r="L1382" s="328" t="s">
        <v>20</v>
      </c>
      <c r="M1382" s="328" t="s">
        <v>8653</v>
      </c>
      <c r="N1382" s="282"/>
      <c r="O1382" s="283"/>
      <c r="P1382" s="283"/>
      <c r="Q1382" s="284"/>
      <c r="R1382" s="285" t="s">
        <v>4490</v>
      </c>
      <c r="S1382" s="284"/>
      <c r="T1382" s="286" t="s">
        <v>623</v>
      </c>
      <c r="U1382" s="291" t="s">
        <v>3366</v>
      </c>
      <c r="V1382" s="135"/>
      <c r="W1382" s="335" t="s">
        <v>8733</v>
      </c>
    </row>
    <row r="1383" spans="1:23" s="272" customFormat="1" ht="14.5" customHeight="1" x14ac:dyDescent="0.3">
      <c r="A1383" s="295" t="s">
        <v>3627</v>
      </c>
      <c r="B1383" s="83">
        <v>5174840</v>
      </c>
      <c r="C1383" s="277" t="s">
        <v>8662</v>
      </c>
      <c r="D1383" s="293">
        <v>44793</v>
      </c>
      <c r="E1383" s="279" t="s">
        <v>594</v>
      </c>
      <c r="F1383" s="327">
        <v>44792</v>
      </c>
      <c r="G1383" s="328" t="s">
        <v>8654</v>
      </c>
      <c r="H1383" s="328" t="s">
        <v>250</v>
      </c>
      <c r="I1383" s="281" t="s">
        <v>4644</v>
      </c>
      <c r="J1383" s="285" t="s">
        <v>626</v>
      </c>
      <c r="K1383" s="281" t="s">
        <v>9003</v>
      </c>
      <c r="L1383" s="328" t="s">
        <v>52</v>
      </c>
      <c r="M1383" s="328" t="s">
        <v>8655</v>
      </c>
      <c r="N1383" s="282">
        <v>44804</v>
      </c>
      <c r="O1383" s="283">
        <v>44799</v>
      </c>
      <c r="P1383" s="283">
        <v>44793</v>
      </c>
      <c r="Q1383" s="284">
        <v>44799</v>
      </c>
      <c r="R1383" s="285" t="s">
        <v>4687</v>
      </c>
      <c r="S1383" s="284"/>
      <c r="T1383" s="286" t="s">
        <v>605</v>
      </c>
      <c r="U1383" s="291" t="s">
        <v>3366</v>
      </c>
      <c r="V1383" s="291" t="s">
        <v>3366</v>
      </c>
      <c r="W1383" s="276" t="s">
        <v>8656</v>
      </c>
    </row>
    <row r="1384" spans="1:23" s="272" customFormat="1" ht="14.5" customHeight="1" x14ac:dyDescent="0.3">
      <c r="A1384" s="295" t="s">
        <v>3627</v>
      </c>
      <c r="B1384" s="83">
        <v>5269416</v>
      </c>
      <c r="C1384" s="277" t="s">
        <v>8819</v>
      </c>
      <c r="D1384" s="293">
        <v>44798</v>
      </c>
      <c r="E1384" s="279" t="s">
        <v>594</v>
      </c>
      <c r="F1384" s="327">
        <v>44792</v>
      </c>
      <c r="G1384" s="328" t="s">
        <v>8657</v>
      </c>
      <c r="H1384" s="328" t="s">
        <v>6043</v>
      </c>
      <c r="I1384" s="281" t="s">
        <v>4644</v>
      </c>
      <c r="J1384" s="285" t="s">
        <v>45</v>
      </c>
      <c r="K1384" s="281" t="s">
        <v>9009</v>
      </c>
      <c r="L1384" s="328" t="s">
        <v>438</v>
      </c>
      <c r="M1384" s="328" t="s">
        <v>8658</v>
      </c>
      <c r="N1384" s="282">
        <v>44804</v>
      </c>
      <c r="O1384" s="283">
        <v>44803</v>
      </c>
      <c r="P1384" s="283">
        <v>44798</v>
      </c>
      <c r="Q1384" s="284">
        <v>44803</v>
      </c>
      <c r="R1384" s="285" t="s">
        <v>4482</v>
      </c>
      <c r="S1384" s="284"/>
      <c r="T1384" s="286" t="s">
        <v>605</v>
      </c>
      <c r="U1384" s="291" t="s">
        <v>3366</v>
      </c>
      <c r="V1384" s="291" t="s">
        <v>3366</v>
      </c>
      <c r="W1384" s="276" t="s">
        <v>8659</v>
      </c>
    </row>
    <row r="1385" spans="1:23" s="272" customFormat="1" ht="14.5" customHeight="1" x14ac:dyDescent="0.3">
      <c r="A1385" s="295" t="s">
        <v>5</v>
      </c>
      <c r="B1385" s="83" t="s">
        <v>319</v>
      </c>
      <c r="C1385" s="277" t="s">
        <v>3626</v>
      </c>
      <c r="D1385" s="293">
        <v>44798</v>
      </c>
      <c r="E1385" s="279"/>
      <c r="F1385" s="327">
        <v>44793</v>
      </c>
      <c r="G1385" s="328" t="s">
        <v>8663</v>
      </c>
      <c r="H1385" s="328" t="s">
        <v>4712</v>
      </c>
      <c r="I1385" s="281" t="s">
        <v>17</v>
      </c>
      <c r="J1385" s="285" t="s">
        <v>18</v>
      </c>
      <c r="K1385" s="281" t="s">
        <v>9005</v>
      </c>
      <c r="L1385" s="337" t="s">
        <v>11</v>
      </c>
      <c r="M1385" s="328" t="s">
        <v>8664</v>
      </c>
      <c r="N1385" s="282"/>
      <c r="O1385" s="283"/>
      <c r="P1385" s="283"/>
      <c r="Q1385" s="284"/>
      <c r="R1385" s="285" t="s">
        <v>4685</v>
      </c>
      <c r="S1385" s="284"/>
      <c r="T1385" s="286" t="s">
        <v>623</v>
      </c>
      <c r="U1385" s="291" t="s">
        <v>3366</v>
      </c>
      <c r="V1385" s="135"/>
      <c r="W1385" s="276" t="s">
        <v>8734</v>
      </c>
    </row>
    <row r="1386" spans="1:23" s="272" customFormat="1" ht="14.5" customHeight="1" x14ac:dyDescent="0.3">
      <c r="A1386" s="295" t="s">
        <v>5</v>
      </c>
      <c r="B1386" s="83" t="s">
        <v>319</v>
      </c>
      <c r="C1386" s="277"/>
      <c r="D1386" s="293"/>
      <c r="E1386" s="279"/>
      <c r="F1386" s="327">
        <v>44793</v>
      </c>
      <c r="G1386" s="328" t="s">
        <v>8665</v>
      </c>
      <c r="H1386" s="328" t="s">
        <v>8666</v>
      </c>
      <c r="I1386" s="281" t="s">
        <v>2454</v>
      </c>
      <c r="J1386" s="285" t="s">
        <v>626</v>
      </c>
      <c r="K1386" s="281" t="s">
        <v>9003</v>
      </c>
      <c r="L1386" s="328" t="s">
        <v>52</v>
      </c>
      <c r="M1386" s="328" t="s">
        <v>8667</v>
      </c>
      <c r="N1386" s="282"/>
      <c r="O1386" s="283"/>
      <c r="P1386" s="283"/>
      <c r="Q1386" s="284"/>
      <c r="R1386" s="285" t="s">
        <v>4687</v>
      </c>
      <c r="S1386" s="284"/>
      <c r="T1386" s="286" t="s">
        <v>623</v>
      </c>
      <c r="U1386" s="291" t="s">
        <v>3366</v>
      </c>
      <c r="V1386" s="135"/>
      <c r="W1386" s="276" t="s">
        <v>8735</v>
      </c>
    </row>
    <row r="1387" spans="1:23" s="272" customFormat="1" ht="14.5" customHeight="1" x14ac:dyDescent="0.3">
      <c r="A1387" s="295" t="s">
        <v>3627</v>
      </c>
      <c r="B1387" s="8">
        <v>5139405</v>
      </c>
      <c r="C1387" s="277" t="s">
        <v>8349</v>
      </c>
      <c r="D1387" s="293">
        <v>44793</v>
      </c>
      <c r="E1387" s="279" t="s">
        <v>594</v>
      </c>
      <c r="F1387" s="327">
        <v>44793</v>
      </c>
      <c r="G1387" s="328" t="s">
        <v>8668</v>
      </c>
      <c r="H1387" s="328" t="s">
        <v>232</v>
      </c>
      <c r="I1387" s="281" t="s">
        <v>8863</v>
      </c>
      <c r="J1387" s="285" t="s">
        <v>45</v>
      </c>
      <c r="K1387" s="281" t="s">
        <v>9009</v>
      </c>
      <c r="L1387" s="328" t="s">
        <v>20</v>
      </c>
      <c r="M1387" s="328" t="s">
        <v>8669</v>
      </c>
      <c r="N1387" s="282">
        <v>44803</v>
      </c>
      <c r="O1387" s="283">
        <v>44803</v>
      </c>
      <c r="P1387" s="283">
        <v>44793</v>
      </c>
      <c r="Q1387" s="284">
        <v>44803</v>
      </c>
      <c r="R1387" s="285" t="s">
        <v>4482</v>
      </c>
      <c r="S1387" s="284"/>
      <c r="T1387" s="286" t="s">
        <v>605</v>
      </c>
      <c r="U1387" s="291" t="s">
        <v>3366</v>
      </c>
      <c r="V1387" s="291" t="s">
        <v>3366</v>
      </c>
      <c r="W1387" s="319" t="s">
        <v>8736</v>
      </c>
    </row>
    <row r="1388" spans="1:23" s="272" customFormat="1" ht="14.5" customHeight="1" x14ac:dyDescent="0.3">
      <c r="A1388" s="295" t="s">
        <v>3627</v>
      </c>
      <c r="B1388" s="83">
        <v>5257126</v>
      </c>
      <c r="C1388" s="277" t="s">
        <v>8820</v>
      </c>
      <c r="D1388" s="293">
        <v>44799</v>
      </c>
      <c r="E1388" s="279" t="s">
        <v>594</v>
      </c>
      <c r="F1388" s="327">
        <v>44793</v>
      </c>
      <c r="G1388" s="328" t="s">
        <v>8670</v>
      </c>
      <c r="H1388" s="328" t="s">
        <v>6043</v>
      </c>
      <c r="I1388" s="281" t="s">
        <v>4644</v>
      </c>
      <c r="J1388" s="285" t="s">
        <v>626</v>
      </c>
      <c r="K1388" s="281" t="s">
        <v>9003</v>
      </c>
      <c r="L1388" s="328" t="s">
        <v>20</v>
      </c>
      <c r="M1388" s="328" t="s">
        <v>8671</v>
      </c>
      <c r="N1388" s="282">
        <v>44804</v>
      </c>
      <c r="O1388" s="283">
        <v>44803</v>
      </c>
      <c r="P1388" s="283">
        <v>44799</v>
      </c>
      <c r="Q1388" s="284">
        <v>44803</v>
      </c>
      <c r="R1388" s="285" t="s">
        <v>6464</v>
      </c>
      <c r="S1388" s="284"/>
      <c r="T1388" s="286" t="s">
        <v>609</v>
      </c>
      <c r="U1388" s="291" t="s">
        <v>3366</v>
      </c>
      <c r="V1388" s="291" t="s">
        <v>3366</v>
      </c>
      <c r="W1388" s="276" t="s">
        <v>8737</v>
      </c>
    </row>
    <row r="1389" spans="1:23" s="272" customFormat="1" ht="14.5" customHeight="1" x14ac:dyDescent="0.3">
      <c r="A1389" s="295" t="s">
        <v>1581</v>
      </c>
      <c r="B1389" s="276" t="s">
        <v>630</v>
      </c>
      <c r="C1389" s="277" t="s">
        <v>630</v>
      </c>
      <c r="D1389" s="293">
        <v>44810</v>
      </c>
      <c r="E1389" s="279" t="s">
        <v>630</v>
      </c>
      <c r="F1389" s="327">
        <v>44793</v>
      </c>
      <c r="G1389" s="328" t="s">
        <v>8672</v>
      </c>
      <c r="H1389" s="328" t="s">
        <v>4150</v>
      </c>
      <c r="I1389" s="281" t="s">
        <v>17</v>
      </c>
      <c r="J1389" s="285" t="s">
        <v>45</v>
      </c>
      <c r="K1389" s="281" t="s">
        <v>9009</v>
      </c>
      <c r="L1389" s="328" t="s">
        <v>74</v>
      </c>
      <c r="M1389" s="328" t="s">
        <v>8673</v>
      </c>
      <c r="N1389" s="282" t="s">
        <v>1253</v>
      </c>
      <c r="O1389" s="283" t="s">
        <v>1253</v>
      </c>
      <c r="P1389" s="283" t="s">
        <v>1253</v>
      </c>
      <c r="Q1389" s="284" t="s">
        <v>1253</v>
      </c>
      <c r="R1389" s="285" t="s">
        <v>4482</v>
      </c>
      <c r="S1389" s="284"/>
      <c r="T1389" s="286" t="s">
        <v>623</v>
      </c>
      <c r="U1389" s="291" t="s">
        <v>3366</v>
      </c>
      <c r="V1389" s="135"/>
      <c r="W1389" s="319" t="s">
        <v>8738</v>
      </c>
    </row>
    <row r="1390" spans="1:23" s="272" customFormat="1" ht="14.5" customHeight="1" x14ac:dyDescent="0.3">
      <c r="A1390" s="295" t="s">
        <v>5</v>
      </c>
      <c r="B1390" s="83" t="s">
        <v>319</v>
      </c>
      <c r="C1390" s="277"/>
      <c r="D1390" s="293"/>
      <c r="E1390" s="279"/>
      <c r="F1390" s="327">
        <v>44793</v>
      </c>
      <c r="G1390" s="328" t="s">
        <v>8674</v>
      </c>
      <c r="H1390" s="328" t="s">
        <v>7474</v>
      </c>
      <c r="I1390" s="281" t="s">
        <v>4644</v>
      </c>
      <c r="J1390" s="285" t="s">
        <v>38</v>
      </c>
      <c r="K1390" s="281" t="s">
        <v>9001</v>
      </c>
      <c r="L1390" s="328" t="s">
        <v>20</v>
      </c>
      <c r="M1390" s="5"/>
      <c r="N1390" s="282"/>
      <c r="O1390" s="283"/>
      <c r="P1390" s="283"/>
      <c r="Q1390" s="284"/>
      <c r="R1390" s="285"/>
      <c r="S1390" s="284"/>
      <c r="T1390" s="286"/>
      <c r="U1390" s="291" t="s">
        <v>3366</v>
      </c>
      <c r="V1390" s="135"/>
      <c r="W1390" s="276"/>
    </row>
    <row r="1391" spans="1:23" s="272" customFormat="1" ht="14.5" customHeight="1" x14ac:dyDescent="0.3">
      <c r="A1391" s="295" t="s">
        <v>3627</v>
      </c>
      <c r="B1391" s="8">
        <v>5158810</v>
      </c>
      <c r="C1391" s="277" t="s">
        <v>8692</v>
      </c>
      <c r="D1391" s="293">
        <v>44795</v>
      </c>
      <c r="E1391" s="279" t="s">
        <v>8466</v>
      </c>
      <c r="F1391" s="327">
        <v>44793</v>
      </c>
      <c r="G1391" s="328" t="s">
        <v>8675</v>
      </c>
      <c r="H1391" s="328" t="s">
        <v>4126</v>
      </c>
      <c r="I1391" s="281" t="s">
        <v>8538</v>
      </c>
      <c r="J1391" s="285" t="s">
        <v>45</v>
      </c>
      <c r="K1391" s="281" t="s">
        <v>9009</v>
      </c>
      <c r="L1391" s="328" t="s">
        <v>74</v>
      </c>
      <c r="M1391" s="328" t="s">
        <v>8676</v>
      </c>
      <c r="N1391" s="282">
        <v>0</v>
      </c>
      <c r="O1391" s="283">
        <v>44803</v>
      </c>
      <c r="P1391" s="283">
        <v>44794</v>
      </c>
      <c r="Q1391" s="284">
        <v>44803</v>
      </c>
      <c r="R1391" s="285" t="s">
        <v>4482</v>
      </c>
      <c r="S1391" s="284"/>
      <c r="T1391" s="286" t="s">
        <v>623</v>
      </c>
      <c r="U1391" s="291" t="s">
        <v>3366</v>
      </c>
      <c r="V1391" s="135"/>
      <c r="W1391" s="319" t="s">
        <v>8739</v>
      </c>
    </row>
    <row r="1392" spans="1:23" s="272" customFormat="1" ht="14.5" customHeight="1" x14ac:dyDescent="0.3">
      <c r="A1392" s="295" t="s">
        <v>3627</v>
      </c>
      <c r="B1392" s="8">
        <v>5224712</v>
      </c>
      <c r="C1392" s="277" t="s">
        <v>8693</v>
      </c>
      <c r="D1392" s="293">
        <v>44795</v>
      </c>
      <c r="E1392" s="279" t="s">
        <v>594</v>
      </c>
      <c r="F1392" s="327">
        <v>44793</v>
      </c>
      <c r="G1392" s="328" t="s">
        <v>8677</v>
      </c>
      <c r="H1392" s="328" t="s">
        <v>32</v>
      </c>
      <c r="I1392" s="281" t="s">
        <v>685</v>
      </c>
      <c r="J1392" s="285" t="s">
        <v>45</v>
      </c>
      <c r="K1392" s="281" t="s">
        <v>9009</v>
      </c>
      <c r="L1392" s="328" t="s">
        <v>87</v>
      </c>
      <c r="M1392" s="328" t="s">
        <v>8678</v>
      </c>
      <c r="N1392" s="282">
        <v>44798</v>
      </c>
      <c r="O1392" s="283">
        <v>44796</v>
      </c>
      <c r="P1392" s="283">
        <v>44794</v>
      </c>
      <c r="Q1392" s="284">
        <v>44796</v>
      </c>
      <c r="R1392" s="285" t="s">
        <v>4495</v>
      </c>
      <c r="S1392" s="284"/>
      <c r="T1392" s="286" t="s">
        <v>605</v>
      </c>
      <c r="U1392" s="291" t="s">
        <v>3366</v>
      </c>
      <c r="V1392" s="291" t="s">
        <v>3366</v>
      </c>
      <c r="W1392" s="276" t="s">
        <v>8740</v>
      </c>
    </row>
    <row r="1393" spans="1:23" s="272" customFormat="1" ht="14.5" customHeight="1" x14ac:dyDescent="0.35">
      <c r="A1393" s="295" t="s">
        <v>3627</v>
      </c>
      <c r="B1393" s="11">
        <v>5196730</v>
      </c>
      <c r="C1393" s="277" t="s">
        <v>8877</v>
      </c>
      <c r="D1393" s="293">
        <v>44802</v>
      </c>
      <c r="E1393" s="279" t="s">
        <v>594</v>
      </c>
      <c r="F1393" s="327">
        <v>44793</v>
      </c>
      <c r="G1393" s="328" t="s">
        <v>8679</v>
      </c>
      <c r="H1393" s="328" t="s">
        <v>137</v>
      </c>
      <c r="I1393" s="281" t="s">
        <v>17</v>
      </c>
      <c r="J1393" s="285" t="s">
        <v>626</v>
      </c>
      <c r="K1393" s="281" t="s">
        <v>9003</v>
      </c>
      <c r="L1393" s="328" t="s">
        <v>20</v>
      </c>
      <c r="M1393" s="328" t="s">
        <v>8680</v>
      </c>
      <c r="N1393" s="282">
        <v>44808</v>
      </c>
      <c r="O1393" s="283">
        <v>44803</v>
      </c>
      <c r="P1393" s="283">
        <v>44802</v>
      </c>
      <c r="Q1393" s="284">
        <v>44804</v>
      </c>
      <c r="R1393" s="285" t="s">
        <v>6464</v>
      </c>
      <c r="S1393" s="284"/>
      <c r="T1393" s="286" t="s">
        <v>2564</v>
      </c>
      <c r="U1393" s="291" t="s">
        <v>3366</v>
      </c>
      <c r="V1393" s="135"/>
      <c r="W1393" s="276" t="s">
        <v>8741</v>
      </c>
    </row>
    <row r="1394" spans="1:23" s="272" customFormat="1" ht="14.5" customHeight="1" x14ac:dyDescent="0.3">
      <c r="A1394" s="295" t="s">
        <v>5</v>
      </c>
      <c r="B1394" s="83" t="s">
        <v>319</v>
      </c>
      <c r="C1394" s="277"/>
      <c r="D1394" s="293"/>
      <c r="E1394" s="279"/>
      <c r="F1394" s="327">
        <v>44793</v>
      </c>
      <c r="G1394" s="328" t="s">
        <v>8681</v>
      </c>
      <c r="H1394" s="328" t="s">
        <v>250</v>
      </c>
      <c r="I1394" s="281" t="s">
        <v>4644</v>
      </c>
      <c r="J1394" s="285" t="s">
        <v>18</v>
      </c>
      <c r="K1394" s="281" t="s">
        <v>9005</v>
      </c>
      <c r="L1394" s="330" t="s">
        <v>461</v>
      </c>
      <c r="M1394" s="328" t="s">
        <v>8682</v>
      </c>
      <c r="N1394" s="282"/>
      <c r="O1394" s="283"/>
      <c r="P1394" s="283"/>
      <c r="Q1394" s="284"/>
      <c r="R1394" s="285" t="s">
        <v>6708</v>
      </c>
      <c r="S1394" s="284"/>
      <c r="T1394" s="286" t="s">
        <v>623</v>
      </c>
      <c r="U1394" s="291" t="s">
        <v>3366</v>
      </c>
      <c r="V1394" s="135"/>
      <c r="W1394" s="276" t="s">
        <v>8742</v>
      </c>
    </row>
    <row r="1395" spans="1:23" s="272" customFormat="1" ht="14.5" customHeight="1" x14ac:dyDescent="0.3">
      <c r="A1395" s="295" t="s">
        <v>3627</v>
      </c>
      <c r="B1395" s="8">
        <v>5241260</v>
      </c>
      <c r="C1395" s="277" t="s">
        <v>8694</v>
      </c>
      <c r="D1395" s="293">
        <v>44795</v>
      </c>
      <c r="E1395" s="279" t="s">
        <v>594</v>
      </c>
      <c r="F1395" s="327">
        <v>44793</v>
      </c>
      <c r="G1395" s="328" t="s">
        <v>8683</v>
      </c>
      <c r="H1395" s="328" t="s">
        <v>4150</v>
      </c>
      <c r="I1395" s="281" t="s">
        <v>17</v>
      </c>
      <c r="J1395" s="285" t="s">
        <v>626</v>
      </c>
      <c r="K1395" s="281" t="s">
        <v>9003</v>
      </c>
      <c r="L1395" s="328" t="s">
        <v>52</v>
      </c>
      <c r="M1395" s="328" t="s">
        <v>8684</v>
      </c>
      <c r="N1395" s="282">
        <v>44798</v>
      </c>
      <c r="O1395" s="283">
        <v>44796</v>
      </c>
      <c r="P1395" s="283">
        <v>44793</v>
      </c>
      <c r="Q1395" s="284">
        <v>44796</v>
      </c>
      <c r="R1395" s="285" t="s">
        <v>4687</v>
      </c>
      <c r="S1395" s="284"/>
      <c r="T1395" s="286" t="s">
        <v>605</v>
      </c>
      <c r="U1395" s="291" t="s">
        <v>3366</v>
      </c>
      <c r="V1395" s="291" t="s">
        <v>3366</v>
      </c>
      <c r="W1395" s="276" t="s">
        <v>8743</v>
      </c>
    </row>
    <row r="1396" spans="1:23" s="272" customFormat="1" ht="14.5" customHeight="1" x14ac:dyDescent="0.3">
      <c r="A1396" s="295" t="s">
        <v>5</v>
      </c>
      <c r="B1396" s="83">
        <v>5228328</v>
      </c>
      <c r="C1396" s="277" t="s">
        <v>8609</v>
      </c>
      <c r="D1396" s="293">
        <v>44798</v>
      </c>
      <c r="E1396" s="279" t="s">
        <v>594</v>
      </c>
      <c r="F1396" s="327">
        <v>44795</v>
      </c>
      <c r="G1396" s="328" t="s">
        <v>8697</v>
      </c>
      <c r="H1396" s="328" t="s">
        <v>4126</v>
      </c>
      <c r="I1396" s="281" t="s">
        <v>8538</v>
      </c>
      <c r="J1396" s="285" t="s">
        <v>45</v>
      </c>
      <c r="K1396" s="281" t="s">
        <v>9009</v>
      </c>
      <c r="L1396" s="328" t="s">
        <v>20</v>
      </c>
      <c r="M1396" s="328" t="s">
        <v>8698</v>
      </c>
      <c r="N1396" s="282">
        <v>44812</v>
      </c>
      <c r="O1396" s="283">
        <v>44810</v>
      </c>
      <c r="P1396" s="283">
        <v>44809</v>
      </c>
      <c r="Q1396" s="284"/>
      <c r="R1396" s="285" t="s">
        <v>4482</v>
      </c>
      <c r="S1396" s="284"/>
      <c r="T1396" s="286" t="s">
        <v>605</v>
      </c>
      <c r="U1396" s="291" t="s">
        <v>3366</v>
      </c>
      <c r="V1396" s="135"/>
      <c r="W1396" s="335" t="s">
        <v>8744</v>
      </c>
    </row>
    <row r="1397" spans="1:23" s="272" customFormat="1" ht="14.5" customHeight="1" x14ac:dyDescent="0.3">
      <c r="A1397" s="295" t="s">
        <v>5</v>
      </c>
      <c r="B1397" s="83" t="s">
        <v>319</v>
      </c>
      <c r="C1397" s="277"/>
      <c r="D1397" s="293"/>
      <c r="E1397" s="279"/>
      <c r="F1397" s="327">
        <v>44795</v>
      </c>
      <c r="G1397" s="328" t="s">
        <v>8699</v>
      </c>
      <c r="H1397" s="328" t="s">
        <v>92</v>
      </c>
      <c r="I1397" s="281" t="s">
        <v>2454</v>
      </c>
      <c r="J1397" s="285" t="s">
        <v>632</v>
      </c>
      <c r="K1397" s="281" t="s">
        <v>9006</v>
      </c>
      <c r="L1397" s="328" t="s">
        <v>11</v>
      </c>
      <c r="M1397" s="328" t="s">
        <v>8700</v>
      </c>
      <c r="N1397" s="282"/>
      <c r="O1397" s="283"/>
      <c r="P1397" s="283"/>
      <c r="Q1397" s="284"/>
      <c r="R1397" s="285" t="s">
        <v>4484</v>
      </c>
      <c r="S1397" s="284"/>
      <c r="T1397" s="286" t="s">
        <v>623</v>
      </c>
      <c r="U1397" s="291" t="s">
        <v>3366</v>
      </c>
      <c r="V1397" s="135"/>
      <c r="W1397" s="276" t="s">
        <v>8745</v>
      </c>
    </row>
    <row r="1398" spans="1:23" s="272" customFormat="1" ht="14.5" customHeight="1" x14ac:dyDescent="0.3">
      <c r="A1398" s="295" t="s">
        <v>3627</v>
      </c>
      <c r="B1398" s="8">
        <v>5157899</v>
      </c>
      <c r="C1398" s="277" t="s">
        <v>8778</v>
      </c>
      <c r="D1398" s="293">
        <v>44797</v>
      </c>
      <c r="E1398" s="279" t="s">
        <v>594</v>
      </c>
      <c r="F1398" s="327">
        <v>44795</v>
      </c>
      <c r="G1398" s="328" t="s">
        <v>8701</v>
      </c>
      <c r="H1398" s="328" t="s">
        <v>4712</v>
      </c>
      <c r="I1398" s="281" t="s">
        <v>17</v>
      </c>
      <c r="J1398" s="285" t="s">
        <v>18</v>
      </c>
      <c r="K1398" s="281" t="s">
        <v>9005</v>
      </c>
      <c r="L1398" s="328" t="s">
        <v>20</v>
      </c>
      <c r="M1398" s="328" t="s">
        <v>8702</v>
      </c>
      <c r="N1398" s="282">
        <v>44804</v>
      </c>
      <c r="O1398" s="283">
        <v>44800</v>
      </c>
      <c r="P1398" s="283">
        <v>44797</v>
      </c>
      <c r="Q1398" s="284">
        <v>44800</v>
      </c>
      <c r="R1398" s="285" t="s">
        <v>4685</v>
      </c>
      <c r="S1398" s="284"/>
      <c r="T1398" s="286"/>
      <c r="U1398" s="291" t="s">
        <v>3366</v>
      </c>
      <c r="V1398" s="291" t="s">
        <v>3366</v>
      </c>
      <c r="W1398" s="276" t="s">
        <v>8746</v>
      </c>
    </row>
    <row r="1399" spans="1:23" s="272" customFormat="1" ht="14.5" customHeight="1" x14ac:dyDescent="0.3">
      <c r="A1399" s="295" t="s">
        <v>5</v>
      </c>
      <c r="B1399" s="83" t="s">
        <v>319</v>
      </c>
      <c r="C1399" s="277" t="s">
        <v>8705</v>
      </c>
      <c r="D1399" s="293">
        <v>44805</v>
      </c>
      <c r="E1399" s="279"/>
      <c r="F1399" s="327">
        <v>44795</v>
      </c>
      <c r="G1399" s="328" t="s">
        <v>8703</v>
      </c>
      <c r="H1399" s="328" t="s">
        <v>6337</v>
      </c>
      <c r="I1399" s="281" t="s">
        <v>4644</v>
      </c>
      <c r="J1399" s="285" t="s">
        <v>45</v>
      </c>
      <c r="K1399" s="281" t="s">
        <v>9009</v>
      </c>
      <c r="L1399" s="328" t="s">
        <v>74</v>
      </c>
      <c r="M1399" s="328" t="s">
        <v>8704</v>
      </c>
      <c r="N1399" s="282"/>
      <c r="O1399" s="283"/>
      <c r="P1399" s="283"/>
      <c r="Q1399" s="284"/>
      <c r="R1399" s="285" t="s">
        <v>4495</v>
      </c>
      <c r="S1399" s="284"/>
      <c r="T1399" s="286" t="s">
        <v>623</v>
      </c>
      <c r="U1399" s="291" t="s">
        <v>3366</v>
      </c>
      <c r="V1399" s="135"/>
      <c r="W1399" s="276" t="s">
        <v>8747</v>
      </c>
    </row>
    <row r="1400" spans="1:23" s="272" customFormat="1" ht="14.5" customHeight="1" x14ac:dyDescent="0.3">
      <c r="A1400" s="295" t="s">
        <v>5</v>
      </c>
      <c r="B1400" s="83" t="s">
        <v>319</v>
      </c>
      <c r="C1400" s="277" t="s">
        <v>8705</v>
      </c>
      <c r="D1400" s="293">
        <v>44796</v>
      </c>
      <c r="E1400" s="279"/>
      <c r="F1400" s="327">
        <v>44795</v>
      </c>
      <c r="G1400" s="328" t="s">
        <v>8706</v>
      </c>
      <c r="H1400" s="328" t="s">
        <v>4738</v>
      </c>
      <c r="I1400" s="281" t="s">
        <v>2454</v>
      </c>
      <c r="J1400" s="285" t="s">
        <v>626</v>
      </c>
      <c r="K1400" s="281" t="s">
        <v>9003</v>
      </c>
      <c r="L1400" s="328" t="s">
        <v>52</v>
      </c>
      <c r="M1400" s="328" t="s">
        <v>8707</v>
      </c>
      <c r="N1400" s="282"/>
      <c r="O1400" s="283"/>
      <c r="P1400" s="283"/>
      <c r="Q1400" s="284"/>
      <c r="R1400" s="285" t="s">
        <v>4687</v>
      </c>
      <c r="S1400" s="284"/>
      <c r="T1400" s="286" t="s">
        <v>623</v>
      </c>
      <c r="U1400" s="291" t="s">
        <v>3366</v>
      </c>
      <c r="V1400" s="135"/>
      <c r="W1400" s="276" t="s">
        <v>8748</v>
      </c>
    </row>
    <row r="1401" spans="1:23" s="272" customFormat="1" ht="14.5" customHeight="1" x14ac:dyDescent="0.3">
      <c r="A1401" s="295" t="s">
        <v>5</v>
      </c>
      <c r="B1401" s="83" t="s">
        <v>319</v>
      </c>
      <c r="C1401" s="277"/>
      <c r="D1401" s="293"/>
      <c r="E1401" s="279"/>
      <c r="F1401" s="327">
        <v>44795</v>
      </c>
      <c r="G1401" s="328" t="s">
        <v>8708</v>
      </c>
      <c r="H1401" s="328" t="s">
        <v>4150</v>
      </c>
      <c r="I1401" s="281" t="s">
        <v>17</v>
      </c>
      <c r="J1401" s="285" t="s">
        <v>626</v>
      </c>
      <c r="K1401" s="281" t="s">
        <v>9003</v>
      </c>
      <c r="L1401" s="328" t="s">
        <v>87</v>
      </c>
      <c r="M1401" s="328" t="s">
        <v>8709</v>
      </c>
      <c r="N1401" s="282"/>
      <c r="O1401" s="283"/>
      <c r="P1401" s="283"/>
      <c r="Q1401" s="284"/>
      <c r="R1401" s="285" t="s">
        <v>4687</v>
      </c>
      <c r="S1401" s="284"/>
      <c r="T1401" s="286" t="s">
        <v>623</v>
      </c>
      <c r="U1401" s="291" t="s">
        <v>3366</v>
      </c>
      <c r="V1401" s="135"/>
      <c r="W1401" s="276" t="s">
        <v>8749</v>
      </c>
    </row>
    <row r="1402" spans="1:23" s="272" customFormat="1" ht="14.5" customHeight="1" x14ac:dyDescent="0.3">
      <c r="A1402" s="295" t="s">
        <v>3627</v>
      </c>
      <c r="B1402" s="8">
        <v>5140689</v>
      </c>
      <c r="C1402" s="277" t="s">
        <v>8690</v>
      </c>
      <c r="D1402" s="293">
        <v>44796</v>
      </c>
      <c r="E1402" s="279" t="s">
        <v>594</v>
      </c>
      <c r="F1402" s="327">
        <v>44795</v>
      </c>
      <c r="G1402" s="328" t="s">
        <v>8710</v>
      </c>
      <c r="H1402" s="328" t="s">
        <v>37</v>
      </c>
      <c r="I1402" s="281" t="s">
        <v>685</v>
      </c>
      <c r="J1402" s="285" t="s">
        <v>45</v>
      </c>
      <c r="K1402" s="281" t="s">
        <v>9009</v>
      </c>
      <c r="L1402" s="328" t="s">
        <v>20</v>
      </c>
      <c r="M1402" s="328" t="s">
        <v>8711</v>
      </c>
      <c r="N1402" s="282">
        <v>44811</v>
      </c>
      <c r="O1402" s="283">
        <v>44804</v>
      </c>
      <c r="P1402" s="283">
        <v>44796</v>
      </c>
      <c r="Q1402" s="284">
        <v>44804</v>
      </c>
      <c r="R1402" s="285" t="s">
        <v>4482</v>
      </c>
      <c r="S1402" s="284"/>
      <c r="T1402" s="286" t="s">
        <v>605</v>
      </c>
      <c r="U1402" s="291" t="s">
        <v>3366</v>
      </c>
      <c r="V1402" s="135"/>
      <c r="W1402" s="276" t="s">
        <v>8750</v>
      </c>
    </row>
    <row r="1403" spans="1:23" s="272" customFormat="1" ht="14.5" customHeight="1" x14ac:dyDescent="0.3">
      <c r="A1403" s="295" t="s">
        <v>5</v>
      </c>
      <c r="B1403" s="83">
        <v>5283878</v>
      </c>
      <c r="C1403" s="277" t="s">
        <v>9022</v>
      </c>
      <c r="D1403" s="293">
        <v>44811</v>
      </c>
      <c r="E1403" s="279" t="s">
        <v>8467</v>
      </c>
      <c r="F1403" s="327">
        <v>44795</v>
      </c>
      <c r="G1403" s="328" t="s">
        <v>8712</v>
      </c>
      <c r="H1403" s="328" t="s">
        <v>4712</v>
      </c>
      <c r="I1403" s="281" t="s">
        <v>17</v>
      </c>
      <c r="J1403" s="285" t="s">
        <v>2943</v>
      </c>
      <c r="K1403" s="281" t="s">
        <v>9012</v>
      </c>
      <c r="L1403" s="328" t="s">
        <v>40</v>
      </c>
      <c r="M1403" s="328" t="s">
        <v>8713</v>
      </c>
      <c r="N1403" s="282">
        <v>0</v>
      </c>
      <c r="O1403" s="283"/>
      <c r="P1403" s="283">
        <v>44811</v>
      </c>
      <c r="Q1403" s="284"/>
      <c r="R1403" s="285" t="s">
        <v>6447</v>
      </c>
      <c r="S1403" s="284"/>
      <c r="T1403" s="286" t="s">
        <v>605</v>
      </c>
      <c r="U1403" s="291" t="s">
        <v>3366</v>
      </c>
      <c r="V1403" s="135"/>
      <c r="W1403" s="276" t="s">
        <v>8751</v>
      </c>
    </row>
    <row r="1404" spans="1:23" s="272" customFormat="1" ht="14.5" customHeight="1" x14ac:dyDescent="0.3">
      <c r="A1404" s="295" t="s">
        <v>5</v>
      </c>
      <c r="B1404" s="8">
        <v>5266287</v>
      </c>
      <c r="C1404" s="277" t="s">
        <v>8878</v>
      </c>
      <c r="D1404" s="293">
        <v>44802</v>
      </c>
      <c r="E1404" s="279" t="s">
        <v>594</v>
      </c>
      <c r="F1404" s="327">
        <v>44795</v>
      </c>
      <c r="G1404" s="328" t="s">
        <v>8714</v>
      </c>
      <c r="H1404" s="328" t="s">
        <v>3708</v>
      </c>
      <c r="I1404" s="281" t="s">
        <v>2454</v>
      </c>
      <c r="J1404" s="285" t="s">
        <v>18</v>
      </c>
      <c r="K1404" s="281" t="s">
        <v>9005</v>
      </c>
      <c r="L1404" s="328" t="s">
        <v>20</v>
      </c>
      <c r="M1404" s="328" t="s">
        <v>8715</v>
      </c>
      <c r="N1404" s="282">
        <v>44810</v>
      </c>
      <c r="O1404" s="283">
        <v>44807</v>
      </c>
      <c r="P1404" s="283">
        <v>44802</v>
      </c>
      <c r="Q1404" s="284">
        <v>44807</v>
      </c>
      <c r="R1404" s="285" t="s">
        <v>4686</v>
      </c>
      <c r="S1404" s="284"/>
      <c r="T1404" s="286" t="s">
        <v>605</v>
      </c>
      <c r="U1404" s="291" t="s">
        <v>3366</v>
      </c>
      <c r="V1404" s="135"/>
      <c r="W1404" s="319" t="s">
        <v>8752</v>
      </c>
    </row>
    <row r="1405" spans="1:23" s="272" customFormat="1" ht="14.5" customHeight="1" x14ac:dyDescent="0.3">
      <c r="A1405" s="295" t="s">
        <v>5</v>
      </c>
      <c r="B1405" s="83" t="s">
        <v>319</v>
      </c>
      <c r="C1405" s="277"/>
      <c r="D1405" s="293"/>
      <c r="E1405" s="279"/>
      <c r="F1405" s="327">
        <v>44795</v>
      </c>
      <c r="G1405" s="328" t="s">
        <v>8716</v>
      </c>
      <c r="H1405" s="328" t="s">
        <v>6043</v>
      </c>
      <c r="I1405" s="281" t="s">
        <v>4644</v>
      </c>
      <c r="J1405" s="285" t="s">
        <v>18</v>
      </c>
      <c r="K1405" s="281" t="s">
        <v>9005</v>
      </c>
      <c r="L1405" s="328" t="s">
        <v>20</v>
      </c>
      <c r="M1405" s="328" t="s">
        <v>8717</v>
      </c>
      <c r="N1405" s="282"/>
      <c r="O1405" s="283"/>
      <c r="P1405" s="283"/>
      <c r="Q1405" s="284"/>
      <c r="R1405" s="285" t="s">
        <v>4686</v>
      </c>
      <c r="S1405" s="284"/>
      <c r="T1405" s="286" t="s">
        <v>623</v>
      </c>
      <c r="U1405" s="291" t="s">
        <v>3366</v>
      </c>
      <c r="V1405" s="135"/>
      <c r="W1405" s="319" t="s">
        <v>8753</v>
      </c>
    </row>
    <row r="1406" spans="1:23" s="272" customFormat="1" ht="14.5" customHeight="1" x14ac:dyDescent="0.35">
      <c r="A1406" s="295" t="s">
        <v>3627</v>
      </c>
      <c r="B1406" s="8">
        <v>5241238</v>
      </c>
      <c r="C1406" s="277" t="s">
        <v>8779</v>
      </c>
      <c r="D1406" s="293">
        <v>44796</v>
      </c>
      <c r="E1406" s="279" t="s">
        <v>594</v>
      </c>
      <c r="F1406" s="327">
        <v>44795</v>
      </c>
      <c r="G1406" s="330" t="s">
        <v>8783</v>
      </c>
      <c r="H1406" s="328" t="s">
        <v>102</v>
      </c>
      <c r="I1406" s="281" t="s">
        <v>685</v>
      </c>
      <c r="J1406" s="285" t="s">
        <v>18</v>
      </c>
      <c r="K1406" s="281" t="s">
        <v>9005</v>
      </c>
      <c r="L1406" s="328" t="s">
        <v>87</v>
      </c>
      <c r="M1406" s="11" t="s">
        <v>8784</v>
      </c>
      <c r="N1406" s="282">
        <v>44806</v>
      </c>
      <c r="O1406" s="283">
        <v>44803</v>
      </c>
      <c r="P1406" s="283">
        <v>44797</v>
      </c>
      <c r="Q1406" s="284">
        <v>44803</v>
      </c>
      <c r="R1406" s="285" t="s">
        <v>4686</v>
      </c>
      <c r="S1406" s="284"/>
      <c r="T1406" s="286" t="s">
        <v>623</v>
      </c>
      <c r="U1406" s="291" t="s">
        <v>3366</v>
      </c>
      <c r="V1406" s="135"/>
      <c r="W1406" s="276" t="s">
        <v>8754</v>
      </c>
    </row>
    <row r="1407" spans="1:23" s="272" customFormat="1" ht="14.5" customHeight="1" x14ac:dyDescent="0.3">
      <c r="A1407" s="295" t="s">
        <v>3627</v>
      </c>
      <c r="B1407" s="8">
        <v>5224711</v>
      </c>
      <c r="C1407" s="277" t="s">
        <v>8780</v>
      </c>
      <c r="D1407" s="293">
        <v>44796</v>
      </c>
      <c r="E1407" s="279" t="s">
        <v>594</v>
      </c>
      <c r="F1407" s="327">
        <v>44796</v>
      </c>
      <c r="G1407" s="328" t="s">
        <v>8755</v>
      </c>
      <c r="H1407" s="328" t="s">
        <v>6186</v>
      </c>
      <c r="I1407" s="281" t="s">
        <v>8538</v>
      </c>
      <c r="J1407" s="285" t="s">
        <v>18</v>
      </c>
      <c r="K1407" s="281" t="s">
        <v>9005</v>
      </c>
      <c r="L1407" s="328" t="s">
        <v>20</v>
      </c>
      <c r="M1407" s="328" t="s">
        <v>8756</v>
      </c>
      <c r="N1407" s="282">
        <v>44799</v>
      </c>
      <c r="O1407" s="283">
        <v>44797</v>
      </c>
      <c r="P1407" s="283">
        <v>44796</v>
      </c>
      <c r="Q1407" s="284">
        <v>44797</v>
      </c>
      <c r="R1407" s="285" t="s">
        <v>4685</v>
      </c>
      <c r="S1407" s="284"/>
      <c r="T1407" s="286" t="s">
        <v>605</v>
      </c>
      <c r="U1407" s="291" t="s">
        <v>3366</v>
      </c>
      <c r="V1407" s="291" t="s">
        <v>3366</v>
      </c>
      <c r="W1407" s="276" t="s">
        <v>8757</v>
      </c>
    </row>
    <row r="1408" spans="1:23" s="272" customFormat="1" ht="14.5" customHeight="1" x14ac:dyDescent="0.3">
      <c r="A1408" s="295" t="s">
        <v>3627</v>
      </c>
      <c r="B1408" s="8">
        <v>5144771</v>
      </c>
      <c r="C1408" s="277" t="s">
        <v>8722</v>
      </c>
      <c r="D1408" s="293">
        <v>44797</v>
      </c>
      <c r="E1408" s="279" t="s">
        <v>594</v>
      </c>
      <c r="F1408" s="327">
        <v>44796</v>
      </c>
      <c r="G1408" s="328" t="s">
        <v>8758</v>
      </c>
      <c r="H1408" s="328" t="s">
        <v>92</v>
      </c>
      <c r="I1408" s="281" t="s">
        <v>2454</v>
      </c>
      <c r="J1408" s="285" t="s">
        <v>18</v>
      </c>
      <c r="K1408" s="281" t="s">
        <v>9005</v>
      </c>
      <c r="L1408" s="328" t="s">
        <v>20</v>
      </c>
      <c r="M1408" s="328" t="s">
        <v>8759</v>
      </c>
      <c r="N1408" s="282">
        <v>44804</v>
      </c>
      <c r="O1408" s="283">
        <v>44800</v>
      </c>
      <c r="P1408" s="283">
        <v>44797</v>
      </c>
      <c r="Q1408" s="284">
        <v>44802</v>
      </c>
      <c r="R1408" s="285" t="s">
        <v>4685</v>
      </c>
      <c r="S1408" s="284"/>
      <c r="T1408" s="286" t="s">
        <v>605</v>
      </c>
      <c r="U1408" s="291" t="s">
        <v>3366</v>
      </c>
      <c r="V1408" s="291" t="s">
        <v>3366</v>
      </c>
      <c r="W1408" s="276" t="s">
        <v>8760</v>
      </c>
    </row>
    <row r="1409" spans="1:23" s="272" customFormat="1" ht="14.5" customHeight="1" x14ac:dyDescent="0.3">
      <c r="A1409" s="295" t="s">
        <v>5</v>
      </c>
      <c r="B1409" s="83" t="s">
        <v>319</v>
      </c>
      <c r="C1409" s="277"/>
      <c r="D1409" s="293"/>
      <c r="E1409" s="279"/>
      <c r="F1409" s="327">
        <v>44796</v>
      </c>
      <c r="G1409" s="328" t="s">
        <v>8761</v>
      </c>
      <c r="H1409" s="328" t="s">
        <v>4738</v>
      </c>
      <c r="I1409" s="281" t="s">
        <v>2454</v>
      </c>
      <c r="J1409" s="285" t="s">
        <v>18</v>
      </c>
      <c r="K1409" s="281" t="s">
        <v>9005</v>
      </c>
      <c r="L1409" s="328" t="s">
        <v>11</v>
      </c>
      <c r="M1409" s="328" t="s">
        <v>8762</v>
      </c>
      <c r="N1409" s="282"/>
      <c r="O1409" s="283"/>
      <c r="P1409" s="283"/>
      <c r="Q1409" s="284"/>
      <c r="R1409" s="285" t="s">
        <v>4686</v>
      </c>
      <c r="S1409" s="284"/>
      <c r="T1409" s="286" t="s">
        <v>605</v>
      </c>
      <c r="U1409" s="291" t="s">
        <v>3366</v>
      </c>
      <c r="V1409" s="135"/>
      <c r="W1409" s="319" t="s">
        <v>8763</v>
      </c>
    </row>
    <row r="1410" spans="1:23" s="272" customFormat="1" ht="14.5" customHeight="1" x14ac:dyDescent="0.3">
      <c r="A1410" s="295" t="s">
        <v>5</v>
      </c>
      <c r="B1410" s="83" t="s">
        <v>319</v>
      </c>
      <c r="C1410" s="277"/>
      <c r="D1410" s="293"/>
      <c r="E1410" s="279"/>
      <c r="F1410" s="327">
        <v>44796</v>
      </c>
      <c r="G1410" s="328" t="s">
        <v>8764</v>
      </c>
      <c r="H1410" s="328" t="s">
        <v>92</v>
      </c>
      <c r="I1410" s="281" t="s">
        <v>2454</v>
      </c>
      <c r="J1410" s="285" t="s">
        <v>18</v>
      </c>
      <c r="K1410" s="281" t="s">
        <v>9005</v>
      </c>
      <c r="L1410" s="328" t="s">
        <v>11</v>
      </c>
      <c r="M1410" s="328" t="s">
        <v>8765</v>
      </c>
      <c r="N1410" s="282"/>
      <c r="O1410" s="283"/>
      <c r="P1410" s="283"/>
      <c r="Q1410" s="284"/>
      <c r="R1410" s="285" t="s">
        <v>4686</v>
      </c>
      <c r="S1410" s="284"/>
      <c r="T1410" s="286" t="s">
        <v>605</v>
      </c>
      <c r="U1410" s="291" t="s">
        <v>3366</v>
      </c>
      <c r="V1410" s="135"/>
      <c r="W1410" s="276" t="s">
        <v>7256</v>
      </c>
    </row>
    <row r="1411" spans="1:23" s="272" customFormat="1" ht="14.5" customHeight="1" x14ac:dyDescent="0.3">
      <c r="A1411" s="295" t="s">
        <v>3627</v>
      </c>
      <c r="B1411" s="86">
        <v>5274577</v>
      </c>
      <c r="C1411" s="277" t="s">
        <v>8879</v>
      </c>
      <c r="D1411" s="293">
        <v>44804</v>
      </c>
      <c r="E1411" s="279" t="s">
        <v>594</v>
      </c>
      <c r="F1411" s="327">
        <v>44796</v>
      </c>
      <c r="G1411" s="328" t="s">
        <v>8766</v>
      </c>
      <c r="H1411" s="328" t="s">
        <v>3708</v>
      </c>
      <c r="I1411" s="281" t="s">
        <v>2454</v>
      </c>
      <c r="J1411" s="285" t="s">
        <v>18</v>
      </c>
      <c r="K1411" s="281" t="s">
        <v>9005</v>
      </c>
      <c r="L1411" s="328" t="s">
        <v>20</v>
      </c>
      <c r="M1411" s="328" t="s">
        <v>8767</v>
      </c>
      <c r="N1411" s="282">
        <v>44811</v>
      </c>
      <c r="O1411" s="283">
        <v>44804</v>
      </c>
      <c r="P1411" s="283">
        <v>44804</v>
      </c>
      <c r="Q1411" s="284">
        <v>44807</v>
      </c>
      <c r="R1411" s="285" t="s">
        <v>4686</v>
      </c>
      <c r="S1411" s="284"/>
      <c r="T1411" s="286" t="s">
        <v>605</v>
      </c>
      <c r="U1411" s="291" t="s">
        <v>3366</v>
      </c>
      <c r="V1411" s="135"/>
      <c r="W1411" s="276" t="s">
        <v>8768</v>
      </c>
    </row>
    <row r="1412" spans="1:23" s="272" customFormat="1" ht="14.5" customHeight="1" x14ac:dyDescent="0.35">
      <c r="A1412" s="295" t="s">
        <v>3627</v>
      </c>
      <c r="B1412" s="83">
        <v>5263449</v>
      </c>
      <c r="C1412" s="277" t="s">
        <v>8803</v>
      </c>
      <c r="D1412" s="293">
        <v>44797</v>
      </c>
      <c r="E1412" s="279" t="s">
        <v>594</v>
      </c>
      <c r="F1412" s="327">
        <v>44797</v>
      </c>
      <c r="G1412" s="11" t="s">
        <v>8785</v>
      </c>
      <c r="H1412" s="11" t="s">
        <v>232</v>
      </c>
      <c r="I1412" s="281" t="s">
        <v>8863</v>
      </c>
      <c r="J1412" s="285" t="s">
        <v>45</v>
      </c>
      <c r="K1412" s="281" t="s">
        <v>9009</v>
      </c>
      <c r="L1412" s="11" t="s">
        <v>438</v>
      </c>
      <c r="M1412" s="11" t="s">
        <v>8786</v>
      </c>
      <c r="N1412" s="282">
        <v>44808</v>
      </c>
      <c r="O1412" s="283">
        <v>44803</v>
      </c>
      <c r="P1412" s="283">
        <v>44797</v>
      </c>
      <c r="Q1412" s="284">
        <v>44803</v>
      </c>
      <c r="R1412" s="285" t="s">
        <v>4482</v>
      </c>
      <c r="S1412" s="284"/>
      <c r="T1412" s="286" t="s">
        <v>605</v>
      </c>
      <c r="U1412" s="291" t="s">
        <v>3366</v>
      </c>
      <c r="V1412" s="135"/>
      <c r="W1412" s="276" t="s">
        <v>8923</v>
      </c>
    </row>
    <row r="1413" spans="1:23" s="272" customFormat="1" ht="14.5" customHeight="1" x14ac:dyDescent="0.35">
      <c r="A1413" s="295" t="s">
        <v>3627</v>
      </c>
      <c r="B1413" s="11">
        <v>5214228</v>
      </c>
      <c r="C1413" s="277" t="s">
        <v>8880</v>
      </c>
      <c r="D1413" s="293">
        <v>44799</v>
      </c>
      <c r="E1413" s="279" t="s">
        <v>594</v>
      </c>
      <c r="F1413" s="327">
        <v>44797</v>
      </c>
      <c r="G1413" s="11" t="s">
        <v>8787</v>
      </c>
      <c r="H1413" s="11" t="s">
        <v>6043</v>
      </c>
      <c r="I1413" s="281" t="s">
        <v>4644</v>
      </c>
      <c r="J1413" s="285" t="s">
        <v>2943</v>
      </c>
      <c r="K1413" s="281" t="s">
        <v>9012</v>
      </c>
      <c r="L1413" s="11" t="s">
        <v>87</v>
      </c>
      <c r="M1413" s="11" t="s">
        <v>8788</v>
      </c>
      <c r="N1413" s="282">
        <v>44806</v>
      </c>
      <c r="O1413" s="283">
        <v>44804</v>
      </c>
      <c r="P1413" s="283">
        <v>44799</v>
      </c>
      <c r="Q1413" s="284" t="s">
        <v>1685</v>
      </c>
      <c r="R1413" s="285" t="s">
        <v>6447</v>
      </c>
      <c r="S1413" s="284"/>
      <c r="T1413" s="286" t="s">
        <v>1648</v>
      </c>
      <c r="U1413" s="291" t="s">
        <v>3366</v>
      </c>
      <c r="V1413" s="135"/>
      <c r="W1413" s="276"/>
    </row>
    <row r="1414" spans="1:23" s="272" customFormat="1" ht="14.5" customHeight="1" x14ac:dyDescent="0.35">
      <c r="A1414" s="295" t="s">
        <v>3627</v>
      </c>
      <c r="B1414" s="83">
        <v>5153064</v>
      </c>
      <c r="C1414" s="277" t="s">
        <v>8881</v>
      </c>
      <c r="D1414" s="293">
        <v>44803</v>
      </c>
      <c r="E1414" s="279" t="s">
        <v>594</v>
      </c>
      <c r="F1414" s="327">
        <v>44797</v>
      </c>
      <c r="G1414" s="11" t="s">
        <v>8789</v>
      </c>
      <c r="H1414" s="11" t="s">
        <v>4126</v>
      </c>
      <c r="I1414" s="281" t="s">
        <v>8538</v>
      </c>
      <c r="J1414" s="285" t="s">
        <v>626</v>
      </c>
      <c r="K1414" s="281" t="s">
        <v>9003</v>
      </c>
      <c r="L1414" s="11" t="s">
        <v>20</v>
      </c>
      <c r="M1414" s="11" t="s">
        <v>8790</v>
      </c>
      <c r="N1414" s="282">
        <v>44805</v>
      </c>
      <c r="O1414" s="283">
        <v>44803</v>
      </c>
      <c r="P1414" s="283">
        <v>44803</v>
      </c>
      <c r="Q1414" s="284">
        <v>44803</v>
      </c>
      <c r="R1414" s="285" t="s">
        <v>6464</v>
      </c>
      <c r="S1414" s="284"/>
      <c r="T1414" s="286" t="s">
        <v>605</v>
      </c>
      <c r="U1414" s="291" t="s">
        <v>3366</v>
      </c>
      <c r="V1414" s="135"/>
      <c r="W1414" s="276" t="s">
        <v>8924</v>
      </c>
    </row>
    <row r="1415" spans="1:23" s="272" customFormat="1" ht="14.5" customHeight="1" x14ac:dyDescent="0.35">
      <c r="A1415" s="295" t="s">
        <v>5</v>
      </c>
      <c r="B1415" s="83">
        <v>5273429</v>
      </c>
      <c r="C1415" s="277" t="s">
        <v>8882</v>
      </c>
      <c r="D1415" s="293">
        <v>44803</v>
      </c>
      <c r="E1415" s="279" t="s">
        <v>594</v>
      </c>
      <c r="F1415" s="327">
        <v>44797</v>
      </c>
      <c r="G1415" s="11" t="s">
        <v>8791</v>
      </c>
      <c r="H1415" s="11" t="s">
        <v>50</v>
      </c>
      <c r="I1415" s="281" t="s">
        <v>17</v>
      </c>
      <c r="J1415" s="285" t="s">
        <v>645</v>
      </c>
      <c r="K1415" s="281" t="s">
        <v>9002</v>
      </c>
      <c r="L1415" s="11" t="s">
        <v>20</v>
      </c>
      <c r="M1415" s="11" t="s">
        <v>8792</v>
      </c>
      <c r="N1415" s="282">
        <v>44812</v>
      </c>
      <c r="O1415" s="283">
        <v>44809</v>
      </c>
      <c r="P1415" s="283">
        <v>44803</v>
      </c>
      <c r="Q1415" s="284">
        <v>44804</v>
      </c>
      <c r="R1415" s="285" t="s">
        <v>4490</v>
      </c>
      <c r="S1415" s="284"/>
      <c r="T1415" s="286" t="s">
        <v>605</v>
      </c>
      <c r="U1415" s="291" t="s">
        <v>3366</v>
      </c>
      <c r="V1415" s="135"/>
      <c r="W1415" s="276" t="s">
        <v>8925</v>
      </c>
    </row>
    <row r="1416" spans="1:23" s="272" customFormat="1" ht="14.5" customHeight="1" x14ac:dyDescent="0.35">
      <c r="A1416" s="295" t="s">
        <v>5</v>
      </c>
      <c r="B1416" s="83" t="s">
        <v>319</v>
      </c>
      <c r="C1416" s="277"/>
      <c r="D1416" s="293"/>
      <c r="E1416" s="279"/>
      <c r="F1416" s="327">
        <v>44797</v>
      </c>
      <c r="G1416" s="11" t="s">
        <v>8793</v>
      </c>
      <c r="H1416" s="11" t="s">
        <v>3567</v>
      </c>
      <c r="I1416" s="281" t="s">
        <v>685</v>
      </c>
      <c r="J1416" s="285" t="s">
        <v>18</v>
      </c>
      <c r="K1416" s="281" t="s">
        <v>9005</v>
      </c>
      <c r="L1416" s="11" t="s">
        <v>20</v>
      </c>
      <c r="M1416" s="11" t="s">
        <v>8794</v>
      </c>
      <c r="N1416" s="282"/>
      <c r="O1416" s="283"/>
      <c r="P1416" s="283"/>
      <c r="Q1416" s="284"/>
      <c r="R1416" s="285" t="s">
        <v>4686</v>
      </c>
      <c r="S1416" s="284"/>
      <c r="T1416" s="286" t="s">
        <v>623</v>
      </c>
      <c r="U1416" s="291" t="s">
        <v>3366</v>
      </c>
      <c r="V1416" s="135"/>
      <c r="W1416" s="276" t="s">
        <v>8926</v>
      </c>
    </row>
    <row r="1417" spans="1:23" s="272" customFormat="1" ht="14.5" customHeight="1" x14ac:dyDescent="0.35">
      <c r="A1417" s="295" t="s">
        <v>5</v>
      </c>
      <c r="B1417" s="83" t="s">
        <v>319</v>
      </c>
      <c r="C1417" s="277"/>
      <c r="D1417" s="293"/>
      <c r="E1417" s="279"/>
      <c r="F1417" s="327">
        <v>44797</v>
      </c>
      <c r="G1417" s="11" t="s">
        <v>8795</v>
      </c>
      <c r="H1417" s="11" t="s">
        <v>137</v>
      </c>
      <c r="I1417" s="281" t="s">
        <v>17</v>
      </c>
      <c r="J1417" s="285" t="s">
        <v>18</v>
      </c>
      <c r="K1417" s="281" t="s">
        <v>9005</v>
      </c>
      <c r="L1417" s="84" t="s">
        <v>20</v>
      </c>
      <c r="M1417" s="11" t="s">
        <v>8796</v>
      </c>
      <c r="N1417" s="282"/>
      <c r="O1417" s="283"/>
      <c r="P1417" s="283"/>
      <c r="Q1417" s="284"/>
      <c r="R1417" s="285" t="s">
        <v>4686</v>
      </c>
      <c r="S1417" s="284"/>
      <c r="T1417" s="286" t="s">
        <v>605</v>
      </c>
      <c r="U1417" s="291" t="s">
        <v>3366</v>
      </c>
      <c r="V1417" s="135"/>
      <c r="W1417" s="276"/>
    </row>
    <row r="1418" spans="1:23" s="272" customFormat="1" ht="14.5" customHeight="1" x14ac:dyDescent="0.35">
      <c r="A1418" s="295" t="s">
        <v>5</v>
      </c>
      <c r="B1418" s="83" t="s">
        <v>319</v>
      </c>
      <c r="C1418" s="277"/>
      <c r="D1418" s="293"/>
      <c r="E1418" s="279"/>
      <c r="F1418" s="327">
        <v>44797</v>
      </c>
      <c r="G1418" s="11" t="s">
        <v>8797</v>
      </c>
      <c r="H1418" s="11" t="s">
        <v>37</v>
      </c>
      <c r="I1418" s="281" t="s">
        <v>685</v>
      </c>
      <c r="J1418" s="285" t="s">
        <v>45</v>
      </c>
      <c r="K1418" s="281" t="s">
        <v>9009</v>
      </c>
      <c r="L1418" s="11" t="s">
        <v>11</v>
      </c>
      <c r="M1418" s="11" t="s">
        <v>8798</v>
      </c>
      <c r="N1418" s="282"/>
      <c r="O1418" s="283"/>
      <c r="P1418" s="283"/>
      <c r="Q1418" s="284"/>
      <c r="R1418" s="285" t="s">
        <v>4495</v>
      </c>
      <c r="S1418" s="284"/>
      <c r="T1418" s="286" t="s">
        <v>1648</v>
      </c>
      <c r="U1418" s="291" t="s">
        <v>3366</v>
      </c>
      <c r="V1418" s="135"/>
      <c r="W1418" s="276" t="s">
        <v>8927</v>
      </c>
    </row>
    <row r="1419" spans="1:23" s="272" customFormat="1" ht="14.5" customHeight="1" x14ac:dyDescent="0.35">
      <c r="A1419" s="295" t="s">
        <v>5</v>
      </c>
      <c r="B1419" s="83" t="s">
        <v>319</v>
      </c>
      <c r="C1419" s="277"/>
      <c r="D1419" s="293"/>
      <c r="E1419" s="279"/>
      <c r="F1419" s="327">
        <v>44797</v>
      </c>
      <c r="G1419" s="11" t="s">
        <v>8799</v>
      </c>
      <c r="H1419" s="11" t="s">
        <v>82</v>
      </c>
      <c r="I1419" s="281" t="s">
        <v>4644</v>
      </c>
      <c r="J1419" s="285" t="s">
        <v>18</v>
      </c>
      <c r="K1419" s="281" t="s">
        <v>9005</v>
      </c>
      <c r="L1419" s="11" t="s">
        <v>20</v>
      </c>
      <c r="M1419" s="11" t="s">
        <v>8800</v>
      </c>
      <c r="N1419" s="282"/>
      <c r="O1419" s="283"/>
      <c r="P1419" s="283"/>
      <c r="Q1419" s="284"/>
      <c r="R1419" s="285" t="s">
        <v>4686</v>
      </c>
      <c r="S1419" s="284"/>
      <c r="T1419" s="286" t="s">
        <v>605</v>
      </c>
      <c r="U1419" s="291" t="s">
        <v>3366</v>
      </c>
      <c r="V1419" s="135"/>
      <c r="W1419" s="276"/>
    </row>
    <row r="1420" spans="1:23" s="272" customFormat="1" ht="14.5" customHeight="1" x14ac:dyDescent="0.35">
      <c r="A1420" s="295" t="s">
        <v>3627</v>
      </c>
      <c r="B1420" s="83">
        <v>5254327</v>
      </c>
      <c r="C1420" s="277" t="s">
        <v>8618</v>
      </c>
      <c r="D1420" s="293">
        <v>44799</v>
      </c>
      <c r="E1420" s="279" t="s">
        <v>594</v>
      </c>
      <c r="F1420" s="327">
        <v>44798</v>
      </c>
      <c r="G1420" s="11" t="s">
        <v>8804</v>
      </c>
      <c r="H1420" s="11" t="s">
        <v>4712</v>
      </c>
      <c r="I1420" s="281" t="s">
        <v>17</v>
      </c>
      <c r="J1420" s="285" t="s">
        <v>38</v>
      </c>
      <c r="K1420" s="281" t="s">
        <v>9001</v>
      </c>
      <c r="L1420" s="11" t="s">
        <v>20</v>
      </c>
      <c r="M1420" s="11" t="s">
        <v>8805</v>
      </c>
      <c r="N1420" s="282">
        <v>44805</v>
      </c>
      <c r="O1420" s="283">
        <v>44803</v>
      </c>
      <c r="P1420" s="283">
        <v>44795</v>
      </c>
      <c r="Q1420" s="284">
        <v>44803</v>
      </c>
      <c r="R1420" s="285" t="s">
        <v>4489</v>
      </c>
      <c r="S1420" s="284"/>
      <c r="T1420" s="286" t="s">
        <v>605</v>
      </c>
      <c r="U1420" s="291" t="s">
        <v>3366</v>
      </c>
      <c r="V1420" s="135"/>
      <c r="W1420" s="276" t="s">
        <v>7354</v>
      </c>
    </row>
    <row r="1421" spans="1:23" s="272" customFormat="1" ht="14.5" customHeight="1" x14ac:dyDescent="0.35">
      <c r="A1421" s="295" t="s">
        <v>5</v>
      </c>
      <c r="B1421" s="83" t="s">
        <v>319</v>
      </c>
      <c r="C1421" s="277"/>
      <c r="D1421" s="293"/>
      <c r="E1421" s="279"/>
      <c r="F1421" s="327">
        <v>44798</v>
      </c>
      <c r="G1421" s="11" t="s">
        <v>8806</v>
      </c>
      <c r="H1421" s="11" t="s">
        <v>725</v>
      </c>
      <c r="I1421" s="281" t="s">
        <v>2454</v>
      </c>
      <c r="J1421" s="285" t="s">
        <v>45</v>
      </c>
      <c r="K1421" s="281" t="s">
        <v>9009</v>
      </c>
      <c r="L1421" s="11" t="s">
        <v>20</v>
      </c>
      <c r="M1421" s="11" t="s">
        <v>8807</v>
      </c>
      <c r="N1421" s="282"/>
      <c r="O1421" s="283"/>
      <c r="P1421" s="283"/>
      <c r="Q1421" s="284"/>
      <c r="R1421" s="285" t="s">
        <v>4495</v>
      </c>
      <c r="S1421" s="284"/>
      <c r="T1421" s="286" t="s">
        <v>623</v>
      </c>
      <c r="U1421" s="291" t="s">
        <v>3366</v>
      </c>
      <c r="V1421" s="135"/>
      <c r="W1421" s="276" t="s">
        <v>8928</v>
      </c>
    </row>
    <row r="1422" spans="1:23" s="272" customFormat="1" ht="14.5" customHeight="1" x14ac:dyDescent="0.35">
      <c r="A1422" s="295" t="s">
        <v>1581</v>
      </c>
      <c r="B1422" s="276" t="s">
        <v>630</v>
      </c>
      <c r="C1422" s="277" t="s">
        <v>630</v>
      </c>
      <c r="D1422" s="293">
        <v>44810</v>
      </c>
      <c r="E1422" s="279" t="s">
        <v>630</v>
      </c>
      <c r="F1422" s="327">
        <v>44798</v>
      </c>
      <c r="G1422" s="11" t="s">
        <v>8808</v>
      </c>
      <c r="H1422" s="11" t="s">
        <v>3708</v>
      </c>
      <c r="I1422" s="281" t="s">
        <v>2454</v>
      </c>
      <c r="J1422" s="285" t="s">
        <v>626</v>
      </c>
      <c r="K1422" s="281" t="s">
        <v>9003</v>
      </c>
      <c r="L1422" s="11" t="s">
        <v>20</v>
      </c>
      <c r="M1422" s="11" t="s">
        <v>8809</v>
      </c>
      <c r="N1422" s="282" t="s">
        <v>1253</v>
      </c>
      <c r="O1422" s="283" t="s">
        <v>1253</v>
      </c>
      <c r="P1422" s="283" t="s">
        <v>1253</v>
      </c>
      <c r="Q1422" s="284" t="s">
        <v>1253</v>
      </c>
      <c r="R1422" s="285" t="s">
        <v>6464</v>
      </c>
      <c r="S1422" s="284"/>
      <c r="T1422" s="286" t="s">
        <v>605</v>
      </c>
      <c r="U1422" s="291" t="s">
        <v>3366</v>
      </c>
      <c r="V1422" s="135"/>
      <c r="W1422" s="276" t="s">
        <v>8929</v>
      </c>
    </row>
    <row r="1423" spans="1:23" s="272" customFormat="1" ht="14.5" customHeight="1" x14ac:dyDescent="0.35">
      <c r="A1423" s="295" t="s">
        <v>5</v>
      </c>
      <c r="B1423" s="83">
        <v>5273427</v>
      </c>
      <c r="C1423" s="277" t="s">
        <v>8883</v>
      </c>
      <c r="D1423" s="293">
        <v>44803</v>
      </c>
      <c r="E1423" s="279" t="s">
        <v>594</v>
      </c>
      <c r="F1423" s="327">
        <v>44798</v>
      </c>
      <c r="G1423" s="11" t="s">
        <v>8810</v>
      </c>
      <c r="H1423" s="11" t="s">
        <v>57</v>
      </c>
      <c r="I1423" s="281" t="s">
        <v>8538</v>
      </c>
      <c r="J1423" s="285" t="s">
        <v>18</v>
      </c>
      <c r="K1423" s="281" t="s">
        <v>9005</v>
      </c>
      <c r="L1423" s="11" t="s">
        <v>20</v>
      </c>
      <c r="M1423" s="11" t="s">
        <v>8811</v>
      </c>
      <c r="N1423" s="282">
        <v>44810</v>
      </c>
      <c r="O1423" s="283">
        <v>44809</v>
      </c>
      <c r="P1423" s="283">
        <v>44804</v>
      </c>
      <c r="Q1423" s="284">
        <v>44807</v>
      </c>
      <c r="R1423" s="285" t="s">
        <v>4686</v>
      </c>
      <c r="S1423" s="284"/>
      <c r="T1423" s="286" t="s">
        <v>609</v>
      </c>
      <c r="U1423" s="291" t="s">
        <v>3366</v>
      </c>
      <c r="V1423" s="135"/>
      <c r="W1423" s="276" t="s">
        <v>8930</v>
      </c>
    </row>
    <row r="1424" spans="1:23" s="272" customFormat="1" ht="14.5" customHeight="1" x14ac:dyDescent="0.35">
      <c r="A1424" s="295" t="s">
        <v>5</v>
      </c>
      <c r="B1424" s="83" t="s">
        <v>319</v>
      </c>
      <c r="C1424" s="277" t="s">
        <v>3626</v>
      </c>
      <c r="D1424" s="293">
        <v>44803</v>
      </c>
      <c r="E1424" s="279"/>
      <c r="F1424" s="327">
        <v>44798</v>
      </c>
      <c r="G1424" s="11" t="s">
        <v>8812</v>
      </c>
      <c r="H1424" s="11" t="s">
        <v>6337</v>
      </c>
      <c r="I1424" s="281" t="s">
        <v>4644</v>
      </c>
      <c r="J1424" s="285" t="s">
        <v>38</v>
      </c>
      <c r="K1424" s="281" t="s">
        <v>9001</v>
      </c>
      <c r="L1424" s="11" t="s">
        <v>40</v>
      </c>
      <c r="M1424" s="11" t="s">
        <v>8813</v>
      </c>
      <c r="N1424" s="282"/>
      <c r="O1424" s="283"/>
      <c r="P1424" s="283"/>
      <c r="Q1424" s="284"/>
      <c r="R1424" s="285" t="s">
        <v>4489</v>
      </c>
      <c r="S1424" s="284"/>
      <c r="T1424" s="286" t="s">
        <v>623</v>
      </c>
      <c r="U1424" s="291" t="s">
        <v>3366</v>
      </c>
      <c r="V1424" s="135"/>
      <c r="W1424" s="276" t="s">
        <v>8931</v>
      </c>
    </row>
    <row r="1425" spans="1:23" s="272" customFormat="1" ht="14.5" customHeight="1" x14ac:dyDescent="0.35">
      <c r="A1425" s="295" t="s">
        <v>3627</v>
      </c>
      <c r="B1425" s="83">
        <v>5214818</v>
      </c>
      <c r="C1425" s="277" t="s">
        <v>8837</v>
      </c>
      <c r="D1425" s="293">
        <v>44799</v>
      </c>
      <c r="E1425" s="279" t="s">
        <v>594</v>
      </c>
      <c r="F1425" s="327">
        <v>44799</v>
      </c>
      <c r="G1425" s="11" t="s">
        <v>4277</v>
      </c>
      <c r="H1425" s="11" t="s">
        <v>4126</v>
      </c>
      <c r="I1425" s="281" t="s">
        <v>8538</v>
      </c>
      <c r="J1425" s="285" t="s">
        <v>38</v>
      </c>
      <c r="K1425" s="281" t="s">
        <v>9001</v>
      </c>
      <c r="L1425" s="11" t="s">
        <v>20</v>
      </c>
      <c r="M1425" s="11" t="s">
        <v>4278</v>
      </c>
      <c r="N1425" s="282">
        <v>44804</v>
      </c>
      <c r="O1425" s="283">
        <v>44803</v>
      </c>
      <c r="P1425" s="283">
        <v>44802</v>
      </c>
      <c r="Q1425" s="284">
        <v>44803</v>
      </c>
      <c r="R1425" s="285" t="s">
        <v>4489</v>
      </c>
      <c r="S1425" s="284"/>
      <c r="T1425" s="286" t="s">
        <v>623</v>
      </c>
      <c r="U1425" s="291" t="s">
        <v>3366</v>
      </c>
      <c r="V1425" s="291" t="s">
        <v>3366</v>
      </c>
      <c r="W1425" s="276" t="s">
        <v>8932</v>
      </c>
    </row>
    <row r="1426" spans="1:23" s="272" customFormat="1" ht="14.5" customHeight="1" x14ac:dyDescent="0.35">
      <c r="A1426" s="295" t="s">
        <v>5</v>
      </c>
      <c r="B1426" s="83">
        <v>5283883</v>
      </c>
      <c r="C1426" s="277" t="s">
        <v>8998</v>
      </c>
      <c r="D1426" s="293">
        <v>44810</v>
      </c>
      <c r="E1426" s="279" t="s">
        <v>8468</v>
      </c>
      <c r="F1426" s="327">
        <v>44799</v>
      </c>
      <c r="G1426" s="11" t="s">
        <v>8826</v>
      </c>
      <c r="H1426" s="11" t="s">
        <v>3708</v>
      </c>
      <c r="I1426" s="281" t="s">
        <v>2454</v>
      </c>
      <c r="J1426" s="285" t="s">
        <v>626</v>
      </c>
      <c r="K1426" s="281" t="s">
        <v>9003</v>
      </c>
      <c r="L1426" s="11" t="s">
        <v>20</v>
      </c>
      <c r="M1426" s="11" t="s">
        <v>8827</v>
      </c>
      <c r="N1426" s="282">
        <v>0</v>
      </c>
      <c r="O1426" s="283"/>
      <c r="P1426" s="283"/>
      <c r="Q1426" s="284"/>
      <c r="R1426" s="285" t="s">
        <v>4687</v>
      </c>
      <c r="S1426" s="284"/>
      <c r="T1426" s="286" t="s">
        <v>605</v>
      </c>
      <c r="U1426" s="291" t="s">
        <v>3366</v>
      </c>
      <c r="V1426" s="135"/>
      <c r="W1426" s="276" t="s">
        <v>8933</v>
      </c>
    </row>
    <row r="1427" spans="1:23" s="272" customFormat="1" ht="14.5" customHeight="1" x14ac:dyDescent="0.35">
      <c r="A1427" s="295" t="s">
        <v>5</v>
      </c>
      <c r="B1427" s="86">
        <v>5257960</v>
      </c>
      <c r="C1427" s="277" t="s">
        <v>8685</v>
      </c>
      <c r="D1427" s="293">
        <v>44804</v>
      </c>
      <c r="E1427" s="279" t="s">
        <v>594</v>
      </c>
      <c r="F1427" s="327">
        <v>44799</v>
      </c>
      <c r="G1427" s="11" t="s">
        <v>8828</v>
      </c>
      <c r="H1427" s="11" t="s">
        <v>7474</v>
      </c>
      <c r="I1427" s="281" t="s">
        <v>4644</v>
      </c>
      <c r="J1427" s="285" t="s">
        <v>645</v>
      </c>
      <c r="K1427" s="281" t="s">
        <v>9002</v>
      </c>
      <c r="L1427" s="11" t="s">
        <v>20</v>
      </c>
      <c r="M1427" s="11" t="s">
        <v>8829</v>
      </c>
      <c r="N1427" s="282">
        <v>44813</v>
      </c>
      <c r="O1427" s="283">
        <v>44809</v>
      </c>
      <c r="P1427" s="283">
        <v>44804</v>
      </c>
      <c r="Q1427" s="284">
        <v>44807</v>
      </c>
      <c r="R1427" s="285" t="s">
        <v>4490</v>
      </c>
      <c r="S1427" s="284"/>
      <c r="T1427" s="286" t="s">
        <v>2564</v>
      </c>
      <c r="U1427" s="291" t="s">
        <v>3366</v>
      </c>
      <c r="V1427" s="135"/>
      <c r="W1427" s="276" t="s">
        <v>8934</v>
      </c>
    </row>
    <row r="1428" spans="1:23" s="272" customFormat="1" ht="14.5" customHeight="1" x14ac:dyDescent="0.35">
      <c r="A1428" s="295" t="s">
        <v>3627</v>
      </c>
      <c r="B1428" s="83">
        <v>5273441</v>
      </c>
      <c r="C1428" s="277" t="s">
        <v>8838</v>
      </c>
      <c r="D1428" s="293">
        <v>44799</v>
      </c>
      <c r="E1428" s="279" t="s">
        <v>594</v>
      </c>
      <c r="F1428" s="327">
        <v>44799</v>
      </c>
      <c r="G1428" s="11" t="s">
        <v>8830</v>
      </c>
      <c r="H1428" s="11" t="s">
        <v>37</v>
      </c>
      <c r="I1428" s="281" t="s">
        <v>685</v>
      </c>
      <c r="J1428" s="285" t="s">
        <v>645</v>
      </c>
      <c r="K1428" s="281" t="s">
        <v>9002</v>
      </c>
      <c r="L1428" s="11" t="s">
        <v>27</v>
      </c>
      <c r="M1428" s="11" t="s">
        <v>8831</v>
      </c>
      <c r="N1428" s="282">
        <v>44804</v>
      </c>
      <c r="O1428" s="283">
        <v>44803</v>
      </c>
      <c r="P1428" s="283">
        <v>44799</v>
      </c>
      <c r="Q1428" s="284">
        <v>44803</v>
      </c>
      <c r="R1428" s="285" t="s">
        <v>4490</v>
      </c>
      <c r="S1428" s="284"/>
      <c r="T1428" s="286" t="s">
        <v>609</v>
      </c>
      <c r="U1428" s="291" t="s">
        <v>3366</v>
      </c>
      <c r="V1428" s="291" t="s">
        <v>3366</v>
      </c>
      <c r="W1428" s="276" t="s">
        <v>8935</v>
      </c>
    </row>
    <row r="1429" spans="1:23" s="272" customFormat="1" ht="14.5" customHeight="1" x14ac:dyDescent="0.35">
      <c r="A1429" s="295" t="s">
        <v>5</v>
      </c>
      <c r="B1429" s="83" t="s">
        <v>319</v>
      </c>
      <c r="C1429" s="277"/>
      <c r="D1429" s="293"/>
      <c r="E1429" s="279"/>
      <c r="F1429" s="327">
        <v>44800</v>
      </c>
      <c r="G1429" s="11" t="s">
        <v>8840</v>
      </c>
      <c r="H1429" s="11" t="s">
        <v>102</v>
      </c>
      <c r="I1429" s="281" t="s">
        <v>685</v>
      </c>
      <c r="J1429" s="285" t="s">
        <v>18</v>
      </c>
      <c r="K1429" s="281" t="s">
        <v>9005</v>
      </c>
      <c r="L1429" s="11" t="s">
        <v>20</v>
      </c>
      <c r="M1429" s="11" t="s">
        <v>8841</v>
      </c>
      <c r="N1429" s="282"/>
      <c r="O1429" s="283"/>
      <c r="P1429" s="283"/>
      <c r="Q1429" s="284"/>
      <c r="R1429" s="285" t="s">
        <v>4686</v>
      </c>
      <c r="S1429" s="284"/>
      <c r="T1429" s="286" t="s">
        <v>623</v>
      </c>
      <c r="U1429" s="291" t="s">
        <v>3366</v>
      </c>
      <c r="V1429" s="135"/>
      <c r="W1429" s="276" t="s">
        <v>8936</v>
      </c>
    </row>
    <row r="1430" spans="1:23" s="272" customFormat="1" ht="14.5" customHeight="1" x14ac:dyDescent="0.35">
      <c r="A1430" s="295" t="s">
        <v>5</v>
      </c>
      <c r="B1430" s="83" t="s">
        <v>319</v>
      </c>
      <c r="C1430" s="277"/>
      <c r="D1430" s="293"/>
      <c r="E1430" s="279"/>
      <c r="F1430" s="327">
        <v>44800</v>
      </c>
      <c r="G1430" s="11" t="s">
        <v>8842</v>
      </c>
      <c r="H1430" s="11" t="s">
        <v>686</v>
      </c>
      <c r="I1430" s="281" t="s">
        <v>8862</v>
      </c>
      <c r="J1430" s="285" t="s">
        <v>18</v>
      </c>
      <c r="K1430" s="281" t="s">
        <v>9005</v>
      </c>
      <c r="L1430" s="11" t="s">
        <v>20</v>
      </c>
      <c r="M1430" s="11" t="s">
        <v>8843</v>
      </c>
      <c r="N1430" s="282"/>
      <c r="O1430" s="283"/>
      <c r="P1430" s="283"/>
      <c r="Q1430" s="284"/>
      <c r="R1430" s="285" t="s">
        <v>4686</v>
      </c>
      <c r="S1430" s="284"/>
      <c r="T1430" s="286" t="s">
        <v>605</v>
      </c>
      <c r="U1430" s="291" t="s">
        <v>3366</v>
      </c>
      <c r="V1430" s="135"/>
      <c r="W1430" s="276" t="s">
        <v>8937</v>
      </c>
    </row>
    <row r="1431" spans="1:23" s="272" customFormat="1" ht="14.5" customHeight="1" x14ac:dyDescent="0.35">
      <c r="A1431" s="295" t="s">
        <v>3627</v>
      </c>
      <c r="B1431" s="8">
        <v>5194793</v>
      </c>
      <c r="C1431" s="277" t="s">
        <v>8475</v>
      </c>
      <c r="D1431" s="293">
        <v>44800</v>
      </c>
      <c r="E1431" s="279" t="s">
        <v>594</v>
      </c>
      <c r="F1431" s="327">
        <v>44800</v>
      </c>
      <c r="G1431" s="11" t="s">
        <v>8844</v>
      </c>
      <c r="H1431" s="11" t="s">
        <v>3567</v>
      </c>
      <c r="I1431" s="281" t="s">
        <v>685</v>
      </c>
      <c r="J1431" s="285" t="s">
        <v>38</v>
      </c>
      <c r="K1431" s="281" t="s">
        <v>9001</v>
      </c>
      <c r="L1431" s="11" t="s">
        <v>40</v>
      </c>
      <c r="M1431" s="11" t="s">
        <v>8845</v>
      </c>
      <c r="N1431" s="282">
        <v>44803</v>
      </c>
      <c r="O1431" s="283">
        <v>44803</v>
      </c>
      <c r="P1431" s="283">
        <v>44800</v>
      </c>
      <c r="Q1431" s="284">
        <v>44803</v>
      </c>
      <c r="R1431" s="285" t="s">
        <v>4489</v>
      </c>
      <c r="S1431" s="284"/>
      <c r="T1431" s="286" t="s">
        <v>623</v>
      </c>
      <c r="U1431" s="291" t="s">
        <v>3366</v>
      </c>
      <c r="V1431" s="291" t="s">
        <v>3366</v>
      </c>
      <c r="W1431" s="276" t="s">
        <v>8938</v>
      </c>
    </row>
    <row r="1432" spans="1:23" s="272" customFormat="1" ht="14.5" customHeight="1" x14ac:dyDescent="0.35">
      <c r="A1432" s="295" t="s">
        <v>5</v>
      </c>
      <c r="B1432" s="124" t="s">
        <v>319</v>
      </c>
      <c r="C1432" s="277"/>
      <c r="D1432" s="293"/>
      <c r="E1432" s="279"/>
      <c r="F1432" s="327">
        <v>44800</v>
      </c>
      <c r="G1432" s="11" t="s">
        <v>8846</v>
      </c>
      <c r="H1432" s="11" t="s">
        <v>4738</v>
      </c>
      <c r="I1432" s="281" t="s">
        <v>2454</v>
      </c>
      <c r="J1432" s="285" t="s">
        <v>45</v>
      </c>
      <c r="K1432" s="281" t="s">
        <v>9009</v>
      </c>
      <c r="L1432" s="11" t="s">
        <v>20</v>
      </c>
      <c r="M1432" s="11" t="s">
        <v>8847</v>
      </c>
      <c r="N1432" s="282"/>
      <c r="O1432" s="283"/>
      <c r="P1432" s="283"/>
      <c r="Q1432" s="284"/>
      <c r="R1432" s="285" t="s">
        <v>4495</v>
      </c>
      <c r="S1432" s="284"/>
      <c r="T1432" s="286" t="s">
        <v>605</v>
      </c>
      <c r="U1432" s="291" t="s">
        <v>3366</v>
      </c>
      <c r="V1432" s="135"/>
      <c r="W1432" s="276" t="s">
        <v>8939</v>
      </c>
    </row>
    <row r="1433" spans="1:23" s="272" customFormat="1" ht="14.5" customHeight="1" x14ac:dyDescent="0.35">
      <c r="A1433" s="295" t="s">
        <v>3627</v>
      </c>
      <c r="B1433" s="4">
        <v>5265300</v>
      </c>
      <c r="C1433" s="277" t="s">
        <v>8660</v>
      </c>
      <c r="D1433" s="293">
        <v>44802</v>
      </c>
      <c r="E1433" s="279" t="s">
        <v>594</v>
      </c>
      <c r="F1433" s="327">
        <v>44800</v>
      </c>
      <c r="G1433" s="11" t="s">
        <v>8848</v>
      </c>
      <c r="H1433" s="11" t="s">
        <v>92</v>
      </c>
      <c r="I1433" s="281" t="s">
        <v>2454</v>
      </c>
      <c r="J1433" s="285" t="s">
        <v>45</v>
      </c>
      <c r="K1433" s="281" t="s">
        <v>9009</v>
      </c>
      <c r="L1433" s="11" t="s">
        <v>20</v>
      </c>
      <c r="M1433" s="11" t="s">
        <v>8849</v>
      </c>
      <c r="N1433" s="282">
        <v>44805</v>
      </c>
      <c r="O1433" s="283">
        <v>44804</v>
      </c>
      <c r="P1433" s="283">
        <v>44792</v>
      </c>
      <c r="Q1433" s="284">
        <v>44804</v>
      </c>
      <c r="R1433" s="285" t="s">
        <v>4495</v>
      </c>
      <c r="S1433" s="284"/>
      <c r="T1433" s="286" t="s">
        <v>605</v>
      </c>
      <c r="U1433" s="291" t="s">
        <v>3366</v>
      </c>
      <c r="V1433" s="135"/>
      <c r="W1433" s="276"/>
    </row>
    <row r="1434" spans="1:23" s="272" customFormat="1" ht="14.5" customHeight="1" x14ac:dyDescent="0.35">
      <c r="A1434" s="295" t="s">
        <v>3627</v>
      </c>
      <c r="B1434" s="8">
        <v>5188267</v>
      </c>
      <c r="C1434" s="277" t="s">
        <v>8885</v>
      </c>
      <c r="D1434" s="293">
        <v>44802</v>
      </c>
      <c r="E1434" s="279" t="s">
        <v>594</v>
      </c>
      <c r="F1434" s="327">
        <v>44800</v>
      </c>
      <c r="G1434" s="11" t="s">
        <v>8850</v>
      </c>
      <c r="H1434" s="11" t="s">
        <v>686</v>
      </c>
      <c r="I1434" s="281" t="s">
        <v>8862</v>
      </c>
      <c r="J1434" s="285" t="s">
        <v>38</v>
      </c>
      <c r="K1434" s="281" t="s">
        <v>9001</v>
      </c>
      <c r="L1434" s="11" t="s">
        <v>20</v>
      </c>
      <c r="M1434" s="11" t="s">
        <v>8851</v>
      </c>
      <c r="N1434" s="282">
        <v>44804</v>
      </c>
      <c r="O1434" s="283">
        <v>44802</v>
      </c>
      <c r="P1434" s="283">
        <v>44802</v>
      </c>
      <c r="Q1434" s="284">
        <v>44802</v>
      </c>
      <c r="R1434" s="285" t="s">
        <v>4489</v>
      </c>
      <c r="S1434" s="284"/>
      <c r="T1434" s="286" t="s">
        <v>609</v>
      </c>
      <c r="U1434" s="291" t="s">
        <v>3366</v>
      </c>
      <c r="V1434" s="291" t="s">
        <v>3366</v>
      </c>
      <c r="W1434" s="276" t="s">
        <v>8940</v>
      </c>
    </row>
    <row r="1435" spans="1:23" s="272" customFormat="1" ht="14.5" customHeight="1" x14ac:dyDescent="0.35">
      <c r="A1435" s="295" t="s">
        <v>5</v>
      </c>
      <c r="B1435" s="83" t="s">
        <v>319</v>
      </c>
      <c r="C1435" s="277"/>
      <c r="D1435" s="293"/>
      <c r="E1435" s="279"/>
      <c r="F1435" s="327">
        <v>44800</v>
      </c>
      <c r="G1435" s="11" t="s">
        <v>8852</v>
      </c>
      <c r="H1435" s="11" t="s">
        <v>82</v>
      </c>
      <c r="I1435" s="281" t="s">
        <v>4644</v>
      </c>
      <c r="J1435" s="285" t="s">
        <v>18</v>
      </c>
      <c r="K1435" s="281" t="s">
        <v>9005</v>
      </c>
      <c r="L1435" s="11" t="s">
        <v>11</v>
      </c>
      <c r="M1435" s="11" t="s">
        <v>8853</v>
      </c>
      <c r="N1435" s="282"/>
      <c r="O1435" s="283"/>
      <c r="P1435" s="283"/>
      <c r="Q1435" s="284"/>
      <c r="R1435" s="285" t="s">
        <v>4686</v>
      </c>
      <c r="S1435" s="284"/>
      <c r="T1435" s="286" t="s">
        <v>605</v>
      </c>
      <c r="U1435" s="291" t="s">
        <v>3366</v>
      </c>
      <c r="V1435" s="135"/>
      <c r="W1435" s="276" t="s">
        <v>8941</v>
      </c>
    </row>
    <row r="1436" spans="1:23" s="272" customFormat="1" ht="14.5" customHeight="1" x14ac:dyDescent="0.35">
      <c r="A1436" s="295" t="s">
        <v>3627</v>
      </c>
      <c r="B1436" s="8">
        <v>5145599</v>
      </c>
      <c r="C1436" s="277" t="s">
        <v>8723</v>
      </c>
      <c r="D1436" s="293">
        <v>44802</v>
      </c>
      <c r="E1436" s="279" t="s">
        <v>594</v>
      </c>
      <c r="F1436" s="338">
        <v>44801</v>
      </c>
      <c r="G1436" s="11" t="s">
        <v>8854</v>
      </c>
      <c r="H1436" s="11" t="s">
        <v>175</v>
      </c>
      <c r="I1436" s="281" t="s">
        <v>8863</v>
      </c>
      <c r="J1436" s="285" t="s">
        <v>45</v>
      </c>
      <c r="K1436" s="281" t="s">
        <v>9009</v>
      </c>
      <c r="L1436" s="11" t="s">
        <v>20</v>
      </c>
      <c r="M1436" s="11" t="s">
        <v>8855</v>
      </c>
      <c r="N1436" s="282">
        <v>44808</v>
      </c>
      <c r="O1436" s="283">
        <v>44803</v>
      </c>
      <c r="P1436" s="283">
        <v>44802</v>
      </c>
      <c r="Q1436" s="284">
        <v>44803</v>
      </c>
      <c r="R1436" s="285" t="s">
        <v>4482</v>
      </c>
      <c r="S1436" s="284"/>
      <c r="T1436" s="286" t="s">
        <v>605</v>
      </c>
      <c r="U1436" s="291" t="s">
        <v>3366</v>
      </c>
      <c r="V1436" s="135"/>
      <c r="W1436" s="276" t="s">
        <v>8942</v>
      </c>
    </row>
    <row r="1437" spans="1:23" s="272" customFormat="1" ht="14.5" customHeight="1" x14ac:dyDescent="0.35">
      <c r="A1437" s="295" t="s">
        <v>5</v>
      </c>
      <c r="B1437" s="124" t="s">
        <v>319</v>
      </c>
      <c r="C1437" s="277"/>
      <c r="D1437" s="293"/>
      <c r="E1437" s="279"/>
      <c r="F1437" s="338">
        <v>44801</v>
      </c>
      <c r="G1437" s="11" t="s">
        <v>8856</v>
      </c>
      <c r="H1437" s="11" t="s">
        <v>3708</v>
      </c>
      <c r="I1437" s="281" t="s">
        <v>2454</v>
      </c>
      <c r="J1437" s="285" t="s">
        <v>45</v>
      </c>
      <c r="K1437" s="281" t="s">
        <v>9009</v>
      </c>
      <c r="L1437" s="11" t="s">
        <v>74</v>
      </c>
      <c r="M1437" s="11" t="s">
        <v>8857</v>
      </c>
      <c r="N1437" s="282"/>
      <c r="O1437" s="283"/>
      <c r="P1437" s="283"/>
      <c r="Q1437" s="284"/>
      <c r="R1437" s="285" t="s">
        <v>4495</v>
      </c>
      <c r="S1437" s="284"/>
      <c r="T1437" s="286" t="s">
        <v>605</v>
      </c>
      <c r="U1437" s="291" t="s">
        <v>3366</v>
      </c>
      <c r="V1437" s="135"/>
      <c r="W1437" s="276" t="s">
        <v>8943</v>
      </c>
    </row>
    <row r="1438" spans="1:23" s="272" customFormat="1" ht="14.5" customHeight="1" x14ac:dyDescent="0.3">
      <c r="A1438" s="295" t="s">
        <v>5</v>
      </c>
      <c r="B1438" s="328">
        <v>5210096</v>
      </c>
      <c r="C1438" s="277" t="s">
        <v>8921</v>
      </c>
      <c r="D1438" s="293">
        <v>44768</v>
      </c>
      <c r="E1438" s="279" t="s">
        <v>8467</v>
      </c>
      <c r="F1438" s="327">
        <v>44803</v>
      </c>
      <c r="G1438" s="328" t="s">
        <v>8890</v>
      </c>
      <c r="H1438" s="328" t="s">
        <v>188</v>
      </c>
      <c r="I1438" s="281" t="s">
        <v>4645</v>
      </c>
      <c r="J1438" s="285" t="s">
        <v>634</v>
      </c>
      <c r="K1438" s="281" t="s">
        <v>9008</v>
      </c>
      <c r="L1438" s="328" t="s">
        <v>11</v>
      </c>
      <c r="M1438" s="5" t="s">
        <v>3634</v>
      </c>
      <c r="N1438" s="282">
        <v>0</v>
      </c>
      <c r="O1438" s="283"/>
      <c r="P1438" s="283">
        <v>44803</v>
      </c>
      <c r="Q1438" s="284">
        <v>44807</v>
      </c>
      <c r="R1438" s="285" t="s">
        <v>6584</v>
      </c>
      <c r="S1438" s="284"/>
      <c r="T1438" s="286"/>
      <c r="U1438" s="291" t="s">
        <v>3366</v>
      </c>
      <c r="V1438" s="135"/>
      <c r="W1438" s="276" t="s">
        <v>3634</v>
      </c>
    </row>
    <row r="1439" spans="1:23" s="272" customFormat="1" ht="14.5" customHeight="1" x14ac:dyDescent="0.35">
      <c r="A1439" s="295" t="s">
        <v>5</v>
      </c>
      <c r="B1439" s="83">
        <v>5266783</v>
      </c>
      <c r="C1439" s="277" t="s">
        <v>8822</v>
      </c>
      <c r="D1439" s="293">
        <v>44803</v>
      </c>
      <c r="E1439" s="279" t="s">
        <v>8466</v>
      </c>
      <c r="F1439" s="327">
        <v>44803</v>
      </c>
      <c r="G1439" s="11" t="s">
        <v>8858</v>
      </c>
      <c r="H1439" s="11" t="s">
        <v>92</v>
      </c>
      <c r="I1439" s="281" t="s">
        <v>2454</v>
      </c>
      <c r="J1439" s="285" t="s">
        <v>38</v>
      </c>
      <c r="K1439" s="281" t="s">
        <v>9001</v>
      </c>
      <c r="L1439" s="11" t="s">
        <v>40</v>
      </c>
      <c r="M1439" s="11" t="s">
        <v>8859</v>
      </c>
      <c r="N1439" s="282">
        <v>0</v>
      </c>
      <c r="O1439" s="283">
        <v>44810</v>
      </c>
      <c r="P1439" s="283">
        <v>44803</v>
      </c>
      <c r="Q1439" s="284">
        <v>44807</v>
      </c>
      <c r="R1439" s="285" t="s">
        <v>4489</v>
      </c>
      <c r="S1439" s="284"/>
      <c r="T1439" s="286" t="s">
        <v>605</v>
      </c>
      <c r="U1439" s="291" t="s">
        <v>3366</v>
      </c>
      <c r="V1439" s="135"/>
      <c r="W1439" s="276" t="s">
        <v>8944</v>
      </c>
    </row>
    <row r="1440" spans="1:23" s="272" customFormat="1" ht="14.5" customHeight="1" x14ac:dyDescent="0.35">
      <c r="A1440" s="295" t="s">
        <v>5</v>
      </c>
      <c r="B1440" s="83">
        <v>5273442</v>
      </c>
      <c r="C1440" s="277" t="s">
        <v>8886</v>
      </c>
      <c r="D1440" s="293">
        <v>44803</v>
      </c>
      <c r="E1440" s="279" t="s">
        <v>594</v>
      </c>
      <c r="F1440" s="327">
        <v>44803</v>
      </c>
      <c r="G1440" s="328" t="s">
        <v>8860</v>
      </c>
      <c r="H1440" s="328" t="s">
        <v>92</v>
      </c>
      <c r="I1440" s="281" t="s">
        <v>2454</v>
      </c>
      <c r="J1440" s="285" t="s">
        <v>645</v>
      </c>
      <c r="K1440" s="281" t="s">
        <v>9002</v>
      </c>
      <c r="L1440" s="328" t="s">
        <v>27</v>
      </c>
      <c r="M1440" s="11" t="s">
        <v>8945</v>
      </c>
      <c r="N1440" s="282">
        <v>44811</v>
      </c>
      <c r="O1440" s="283">
        <v>44809</v>
      </c>
      <c r="P1440" s="283">
        <v>44803</v>
      </c>
      <c r="Q1440" s="284">
        <v>44807</v>
      </c>
      <c r="R1440" s="285" t="s">
        <v>4490</v>
      </c>
      <c r="S1440" s="284"/>
      <c r="T1440" s="286" t="s">
        <v>605</v>
      </c>
      <c r="U1440" s="291" t="s">
        <v>3366</v>
      </c>
      <c r="V1440" s="135"/>
      <c r="W1440" s="276" t="s">
        <v>9023</v>
      </c>
    </row>
    <row r="1441" spans="1:23" s="272" customFormat="1" ht="14.5" customHeight="1" x14ac:dyDescent="0.35">
      <c r="A1441" s="295" t="s">
        <v>5</v>
      </c>
      <c r="B1441" s="83">
        <v>5224881</v>
      </c>
      <c r="C1441" s="277" t="s">
        <v>8887</v>
      </c>
      <c r="D1441" s="293">
        <v>44803</v>
      </c>
      <c r="E1441" s="279" t="s">
        <v>594</v>
      </c>
      <c r="F1441" s="327">
        <v>44803</v>
      </c>
      <c r="G1441" s="328" t="s">
        <v>8861</v>
      </c>
      <c r="H1441" s="328" t="s">
        <v>137</v>
      </c>
      <c r="I1441" s="281" t="s">
        <v>17</v>
      </c>
      <c r="J1441" s="285" t="s">
        <v>18</v>
      </c>
      <c r="K1441" s="281" t="s">
        <v>9005</v>
      </c>
      <c r="L1441" s="328" t="s">
        <v>20</v>
      </c>
      <c r="M1441" s="11" t="s">
        <v>8664</v>
      </c>
      <c r="N1441" s="282">
        <v>44805</v>
      </c>
      <c r="O1441" s="283">
        <v>44806</v>
      </c>
      <c r="P1441" s="283">
        <v>44793</v>
      </c>
      <c r="Q1441" s="284" t="s">
        <v>1685</v>
      </c>
      <c r="R1441" s="285" t="s">
        <v>4685</v>
      </c>
      <c r="S1441" s="284"/>
      <c r="T1441" s="286" t="s">
        <v>623</v>
      </c>
      <c r="U1441" s="291" t="s">
        <v>3366</v>
      </c>
      <c r="V1441" s="135"/>
      <c r="W1441" s="276" t="s">
        <v>9024</v>
      </c>
    </row>
    <row r="1442" spans="1:23" s="272" customFormat="1" ht="14.5" customHeight="1" x14ac:dyDescent="0.35">
      <c r="A1442" s="295" t="s">
        <v>5</v>
      </c>
      <c r="B1442" s="86">
        <v>5264020</v>
      </c>
      <c r="C1442" s="277" t="s">
        <v>8922</v>
      </c>
      <c r="D1442" s="293">
        <v>44804</v>
      </c>
      <c r="E1442" s="279" t="s">
        <v>594</v>
      </c>
      <c r="F1442" s="327">
        <v>44804</v>
      </c>
      <c r="G1442" s="328" t="s">
        <v>8891</v>
      </c>
      <c r="H1442" s="328" t="s">
        <v>137</v>
      </c>
      <c r="I1442" s="281" t="s">
        <v>17</v>
      </c>
      <c r="J1442" s="285" t="s">
        <v>626</v>
      </c>
      <c r="K1442" s="281" t="s">
        <v>9003</v>
      </c>
      <c r="L1442" s="328" t="s">
        <v>20</v>
      </c>
      <c r="M1442" s="11" t="s">
        <v>8892</v>
      </c>
      <c r="N1442" s="282">
        <v>44812</v>
      </c>
      <c r="O1442" s="283">
        <v>44811</v>
      </c>
      <c r="P1442" s="283">
        <v>44804</v>
      </c>
      <c r="Q1442" s="284">
        <v>44807</v>
      </c>
      <c r="R1442" s="285" t="s">
        <v>6464</v>
      </c>
      <c r="S1442" s="284"/>
      <c r="T1442" s="286" t="s">
        <v>605</v>
      </c>
      <c r="U1442" s="291" t="s">
        <v>3366</v>
      </c>
      <c r="V1442" s="135"/>
      <c r="W1442" s="276" t="s">
        <v>8946</v>
      </c>
    </row>
    <row r="1443" spans="1:23" s="272" customFormat="1" ht="14.5" customHeight="1" x14ac:dyDescent="0.35">
      <c r="A1443" s="295" t="s">
        <v>5</v>
      </c>
      <c r="B1443" s="83" t="s">
        <v>319</v>
      </c>
      <c r="C1443" s="277"/>
      <c r="D1443" s="293"/>
      <c r="E1443" s="279"/>
      <c r="F1443" s="327">
        <v>44804</v>
      </c>
      <c r="G1443" s="11" t="s">
        <v>8893</v>
      </c>
      <c r="H1443" s="11" t="s">
        <v>8555</v>
      </c>
      <c r="I1443" s="281" t="s">
        <v>8862</v>
      </c>
      <c r="J1443" s="285" t="s">
        <v>18</v>
      </c>
      <c r="K1443" s="281" t="s">
        <v>9005</v>
      </c>
      <c r="L1443" s="11" t="s">
        <v>11</v>
      </c>
      <c r="M1443" s="11" t="s">
        <v>8894</v>
      </c>
      <c r="N1443" s="282"/>
      <c r="O1443" s="283"/>
      <c r="P1443" s="283"/>
      <c r="Q1443" s="284"/>
      <c r="R1443" s="285" t="s">
        <v>4686</v>
      </c>
      <c r="S1443" s="284"/>
      <c r="T1443" s="286" t="s">
        <v>605</v>
      </c>
      <c r="U1443" s="291" t="s">
        <v>3366</v>
      </c>
      <c r="V1443" s="135"/>
      <c r="W1443" s="276" t="s">
        <v>8947</v>
      </c>
    </row>
    <row r="1444" spans="1:23" s="272" customFormat="1" ht="14.5" customHeight="1" x14ac:dyDescent="0.35">
      <c r="A1444" s="295" t="s">
        <v>5</v>
      </c>
      <c r="B1444" s="83">
        <v>5273420</v>
      </c>
      <c r="C1444" s="277" t="s">
        <v>9025</v>
      </c>
      <c r="D1444" s="293">
        <v>44812</v>
      </c>
      <c r="E1444" s="279" t="s">
        <v>8467</v>
      </c>
      <c r="F1444" s="327">
        <v>44804</v>
      </c>
      <c r="G1444" s="11" t="s">
        <v>8895</v>
      </c>
      <c r="H1444" s="11" t="s">
        <v>8555</v>
      </c>
      <c r="I1444" s="281" t="s">
        <v>8862</v>
      </c>
      <c r="J1444" s="285" t="s">
        <v>626</v>
      </c>
      <c r="K1444" s="281" t="s">
        <v>9003</v>
      </c>
      <c r="L1444" s="11" t="s">
        <v>20</v>
      </c>
      <c r="M1444" s="11" t="s">
        <v>8896</v>
      </c>
      <c r="N1444" s="282">
        <v>0</v>
      </c>
      <c r="O1444" s="283"/>
      <c r="P1444" s="283">
        <v>44812</v>
      </c>
      <c r="Q1444" s="284"/>
      <c r="R1444" s="285" t="s">
        <v>6464</v>
      </c>
      <c r="S1444" s="284"/>
      <c r="T1444" s="286" t="s">
        <v>605</v>
      </c>
      <c r="U1444" s="291" t="s">
        <v>3366</v>
      </c>
      <c r="V1444" s="135"/>
      <c r="W1444" s="276"/>
    </row>
    <row r="1445" spans="1:23" s="272" customFormat="1" ht="14.5" customHeight="1" x14ac:dyDescent="0.35">
      <c r="A1445" s="295" t="s">
        <v>5</v>
      </c>
      <c r="B1445" s="83" t="s">
        <v>319</v>
      </c>
      <c r="C1445" s="277"/>
      <c r="D1445" s="293"/>
      <c r="E1445" s="279"/>
      <c r="F1445" s="327">
        <v>44804</v>
      </c>
      <c r="G1445" s="11" t="s">
        <v>8897</v>
      </c>
      <c r="H1445" s="11" t="s">
        <v>3567</v>
      </c>
      <c r="I1445" s="281" t="s">
        <v>685</v>
      </c>
      <c r="J1445" s="285" t="s">
        <v>18</v>
      </c>
      <c r="K1445" s="281" t="s">
        <v>9005</v>
      </c>
      <c r="L1445" s="11" t="s">
        <v>20</v>
      </c>
      <c r="M1445" s="11" t="s">
        <v>8898</v>
      </c>
      <c r="N1445" s="282"/>
      <c r="O1445" s="283"/>
      <c r="P1445" s="283"/>
      <c r="Q1445" s="284"/>
      <c r="R1445" s="285" t="s">
        <v>4686</v>
      </c>
      <c r="S1445" s="284"/>
      <c r="T1445" s="286" t="s">
        <v>623</v>
      </c>
      <c r="U1445" s="291" t="s">
        <v>3366</v>
      </c>
      <c r="V1445" s="135"/>
      <c r="W1445" s="276" t="s">
        <v>8948</v>
      </c>
    </row>
    <row r="1446" spans="1:23" s="272" customFormat="1" ht="14.5" customHeight="1" x14ac:dyDescent="0.35">
      <c r="A1446" s="295" t="s">
        <v>5</v>
      </c>
      <c r="B1446" s="83" t="s">
        <v>319</v>
      </c>
      <c r="C1446" s="277"/>
      <c r="D1446" s="293"/>
      <c r="E1446" s="279"/>
      <c r="F1446" s="327">
        <v>44804</v>
      </c>
      <c r="G1446" s="11" t="s">
        <v>8899</v>
      </c>
      <c r="H1446" s="11" t="s">
        <v>3567</v>
      </c>
      <c r="I1446" s="281" t="s">
        <v>685</v>
      </c>
      <c r="J1446" s="285" t="s">
        <v>626</v>
      </c>
      <c r="K1446" s="281" t="s">
        <v>9003</v>
      </c>
      <c r="L1446" s="84" t="s">
        <v>87</v>
      </c>
      <c r="M1446" s="11" t="s">
        <v>8900</v>
      </c>
      <c r="N1446" s="282"/>
      <c r="O1446" s="283"/>
      <c r="P1446" s="283"/>
      <c r="Q1446" s="284"/>
      <c r="R1446" s="285" t="s">
        <v>6464</v>
      </c>
      <c r="S1446" s="284"/>
      <c r="T1446" s="286" t="s">
        <v>623</v>
      </c>
      <c r="U1446" s="291" t="s">
        <v>3366</v>
      </c>
      <c r="V1446" s="135"/>
      <c r="W1446" s="276" t="s">
        <v>9026</v>
      </c>
    </row>
    <row r="1447" spans="1:23" s="272" customFormat="1" ht="14.5" customHeight="1" x14ac:dyDescent="0.35">
      <c r="A1447" s="295" t="s">
        <v>5</v>
      </c>
      <c r="B1447" s="83">
        <v>5210095</v>
      </c>
      <c r="C1447" s="277" t="s">
        <v>8962</v>
      </c>
      <c r="D1447" s="293">
        <v>44806</v>
      </c>
      <c r="E1447" s="279" t="s">
        <v>594</v>
      </c>
      <c r="F1447" s="327">
        <v>44804</v>
      </c>
      <c r="G1447" s="11" t="s">
        <v>8901</v>
      </c>
      <c r="H1447" s="11" t="s">
        <v>232</v>
      </c>
      <c r="I1447" s="281" t="s">
        <v>8863</v>
      </c>
      <c r="J1447" s="285" t="s">
        <v>634</v>
      </c>
      <c r="K1447" s="281" t="s">
        <v>9008</v>
      </c>
      <c r="L1447" s="11" t="s">
        <v>20</v>
      </c>
      <c r="M1447" s="11" t="s">
        <v>8902</v>
      </c>
      <c r="N1447" s="282">
        <v>44812</v>
      </c>
      <c r="O1447" s="283">
        <v>44811</v>
      </c>
      <c r="P1447" s="283">
        <v>44810</v>
      </c>
      <c r="Q1447" s="284"/>
      <c r="R1447" s="285" t="s">
        <v>9027</v>
      </c>
      <c r="S1447" s="284"/>
      <c r="T1447" s="286" t="s">
        <v>609</v>
      </c>
      <c r="U1447" s="291" t="s">
        <v>3366</v>
      </c>
      <c r="V1447" s="135"/>
      <c r="W1447" s="276" t="s">
        <v>8949</v>
      </c>
    </row>
    <row r="1448" spans="1:23" s="272" customFormat="1" ht="14.5" customHeight="1" x14ac:dyDescent="0.35">
      <c r="A1448" s="295" t="s">
        <v>5</v>
      </c>
      <c r="B1448" s="83" t="s">
        <v>319</v>
      </c>
      <c r="C1448" s="277"/>
      <c r="D1448" s="293"/>
      <c r="E1448" s="279"/>
      <c r="F1448" s="327">
        <v>44804</v>
      </c>
      <c r="G1448" s="11" t="s">
        <v>8903</v>
      </c>
      <c r="H1448" s="11" t="s">
        <v>6337</v>
      </c>
      <c r="I1448" s="281" t="s">
        <v>4644</v>
      </c>
      <c r="J1448" s="285" t="s">
        <v>18</v>
      </c>
      <c r="K1448" s="281" t="s">
        <v>9005</v>
      </c>
      <c r="L1448" s="11" t="s">
        <v>20</v>
      </c>
      <c r="M1448" s="11" t="s">
        <v>8904</v>
      </c>
      <c r="N1448" s="282"/>
      <c r="O1448" s="283"/>
      <c r="P1448" s="283"/>
      <c r="Q1448" s="284"/>
      <c r="R1448" s="285" t="s">
        <v>4686</v>
      </c>
      <c r="S1448" s="284"/>
      <c r="T1448" s="286" t="s">
        <v>605</v>
      </c>
      <c r="U1448" s="291" t="s">
        <v>3366</v>
      </c>
      <c r="V1448" s="135"/>
      <c r="W1448" s="276" t="s">
        <v>8950</v>
      </c>
    </row>
    <row r="1449" spans="1:23" s="272" customFormat="1" ht="14.5" customHeight="1" x14ac:dyDescent="0.35">
      <c r="A1449" s="295" t="s">
        <v>5</v>
      </c>
      <c r="B1449" s="83">
        <v>5089285</v>
      </c>
      <c r="C1449" s="277" t="s">
        <v>6922</v>
      </c>
      <c r="D1449" s="293">
        <v>44805</v>
      </c>
      <c r="E1449" s="279" t="s">
        <v>8468</v>
      </c>
      <c r="F1449" s="327">
        <v>44804</v>
      </c>
      <c r="G1449" s="11" t="s">
        <v>8905</v>
      </c>
      <c r="H1449" s="11" t="s">
        <v>4712</v>
      </c>
      <c r="I1449" s="281" t="s">
        <v>17</v>
      </c>
      <c r="J1449" s="285" t="s">
        <v>18</v>
      </c>
      <c r="K1449" s="281" t="s">
        <v>9005</v>
      </c>
      <c r="L1449" s="11" t="s">
        <v>20</v>
      </c>
      <c r="M1449" s="11" t="s">
        <v>8906</v>
      </c>
      <c r="N1449" s="282">
        <v>0</v>
      </c>
      <c r="O1449" s="283"/>
      <c r="P1449" s="283"/>
      <c r="Q1449" s="284"/>
      <c r="R1449" s="285" t="s">
        <v>4685</v>
      </c>
      <c r="S1449" s="284"/>
      <c r="T1449" s="286" t="s">
        <v>605</v>
      </c>
      <c r="U1449" s="291" t="s">
        <v>3366</v>
      </c>
      <c r="V1449" s="135"/>
      <c r="W1449" s="276" t="s">
        <v>8951</v>
      </c>
    </row>
    <row r="1450" spans="1:23" s="272" customFormat="1" ht="14.5" customHeight="1" x14ac:dyDescent="0.35">
      <c r="A1450" s="295" t="s">
        <v>5</v>
      </c>
      <c r="B1450" s="83" t="s">
        <v>319</v>
      </c>
      <c r="C1450" s="277"/>
      <c r="D1450" s="293"/>
      <c r="E1450" s="279"/>
      <c r="F1450" s="327">
        <v>44804</v>
      </c>
      <c r="G1450" s="11" t="s">
        <v>8907</v>
      </c>
      <c r="H1450" s="11" t="s">
        <v>50</v>
      </c>
      <c r="I1450" s="281" t="s">
        <v>17</v>
      </c>
      <c r="J1450" s="285" t="s">
        <v>18</v>
      </c>
      <c r="K1450" s="281" t="s">
        <v>9005</v>
      </c>
      <c r="L1450" s="11" t="s">
        <v>11</v>
      </c>
      <c r="M1450" s="11" t="s">
        <v>8908</v>
      </c>
      <c r="N1450" s="282"/>
      <c r="O1450" s="283"/>
      <c r="P1450" s="283"/>
      <c r="Q1450" s="284"/>
      <c r="R1450" s="285" t="s">
        <v>4686</v>
      </c>
      <c r="S1450" s="284"/>
      <c r="T1450" s="286" t="s">
        <v>605</v>
      </c>
      <c r="U1450" s="291" t="s">
        <v>3366</v>
      </c>
      <c r="V1450" s="135"/>
      <c r="W1450" s="276" t="s">
        <v>8952</v>
      </c>
    </row>
    <row r="1451" spans="1:23" s="272" customFormat="1" ht="14.5" customHeight="1" x14ac:dyDescent="0.35">
      <c r="A1451" s="295" t="s">
        <v>5</v>
      </c>
      <c r="B1451" s="83" t="s">
        <v>319</v>
      </c>
      <c r="C1451" s="277"/>
      <c r="D1451" s="293"/>
      <c r="E1451" s="279"/>
      <c r="F1451" s="327">
        <v>44804</v>
      </c>
      <c r="G1451" s="11" t="s">
        <v>8909</v>
      </c>
      <c r="H1451" s="11" t="s">
        <v>6294</v>
      </c>
      <c r="I1451" s="281" t="s">
        <v>8538</v>
      </c>
      <c r="J1451" s="285" t="s">
        <v>45</v>
      </c>
      <c r="K1451" s="281" t="s">
        <v>9009</v>
      </c>
      <c r="L1451" s="11" t="s">
        <v>20</v>
      </c>
      <c r="M1451" s="11" t="s">
        <v>8910</v>
      </c>
      <c r="N1451" s="282"/>
      <c r="O1451" s="283"/>
      <c r="P1451" s="283"/>
      <c r="Q1451" s="284"/>
      <c r="R1451" s="285" t="s">
        <v>4495</v>
      </c>
      <c r="S1451" s="284"/>
      <c r="T1451" s="286" t="s">
        <v>623</v>
      </c>
      <c r="U1451" s="291" t="s">
        <v>3366</v>
      </c>
      <c r="V1451" s="135"/>
      <c r="W1451" s="276" t="s">
        <v>8953</v>
      </c>
    </row>
    <row r="1452" spans="1:23" s="272" customFormat="1" ht="14.5" customHeight="1" x14ac:dyDescent="0.35">
      <c r="A1452" s="295" t="s">
        <v>5</v>
      </c>
      <c r="B1452" s="83" t="s">
        <v>319</v>
      </c>
      <c r="C1452" s="277"/>
      <c r="D1452" s="293"/>
      <c r="E1452" s="279"/>
      <c r="F1452" s="327">
        <v>44804</v>
      </c>
      <c r="G1452" s="11" t="s">
        <v>8911</v>
      </c>
      <c r="H1452" s="11" t="s">
        <v>57</v>
      </c>
      <c r="I1452" s="281" t="s">
        <v>8538</v>
      </c>
      <c r="J1452" s="285" t="s">
        <v>18</v>
      </c>
      <c r="K1452" s="281" t="s">
        <v>9005</v>
      </c>
      <c r="L1452" s="11" t="s">
        <v>20</v>
      </c>
      <c r="M1452" s="11" t="s">
        <v>8912</v>
      </c>
      <c r="N1452" s="282"/>
      <c r="O1452" s="283"/>
      <c r="P1452" s="283"/>
      <c r="Q1452" s="284"/>
      <c r="R1452" s="285" t="s">
        <v>4685</v>
      </c>
      <c r="S1452" s="284"/>
      <c r="T1452" s="286" t="s">
        <v>609</v>
      </c>
      <c r="U1452" s="291" t="s">
        <v>3366</v>
      </c>
      <c r="V1452" s="135"/>
      <c r="W1452" s="276" t="s">
        <v>8954</v>
      </c>
    </row>
    <row r="1453" spans="1:23" s="272" customFormat="1" ht="14.5" customHeight="1" x14ac:dyDescent="0.35">
      <c r="A1453" s="295" t="s">
        <v>5</v>
      </c>
      <c r="B1453" s="83" t="s">
        <v>319</v>
      </c>
      <c r="C1453" s="277"/>
      <c r="D1453" s="293"/>
      <c r="E1453" s="279"/>
      <c r="F1453" s="327">
        <v>44804</v>
      </c>
      <c r="G1453" s="11" t="s">
        <v>8913</v>
      </c>
      <c r="H1453" s="11" t="s">
        <v>137</v>
      </c>
      <c r="I1453" s="281" t="s">
        <v>17</v>
      </c>
      <c r="J1453" s="285" t="s">
        <v>45</v>
      </c>
      <c r="K1453" s="281" t="s">
        <v>9009</v>
      </c>
      <c r="L1453" s="11" t="s">
        <v>20</v>
      </c>
      <c r="M1453" s="11" t="s">
        <v>8914</v>
      </c>
      <c r="N1453" s="282"/>
      <c r="O1453" s="283"/>
      <c r="P1453" s="283"/>
      <c r="Q1453" s="284"/>
      <c r="R1453" s="285" t="s">
        <v>4495</v>
      </c>
      <c r="S1453" s="284"/>
      <c r="T1453" s="286" t="s">
        <v>623</v>
      </c>
      <c r="U1453" s="291" t="s">
        <v>3366</v>
      </c>
      <c r="V1453" s="135"/>
      <c r="W1453" s="276" t="s">
        <v>9028</v>
      </c>
    </row>
    <row r="1454" spans="1:23" s="272" customFormat="1" ht="14.5" customHeight="1" x14ac:dyDescent="0.35">
      <c r="A1454" s="295" t="s">
        <v>5</v>
      </c>
      <c r="B1454" s="83" t="s">
        <v>319</v>
      </c>
      <c r="C1454" s="277"/>
      <c r="D1454" s="293"/>
      <c r="E1454" s="279"/>
      <c r="F1454" s="327">
        <v>44804</v>
      </c>
      <c r="G1454" s="11" t="s">
        <v>4069</v>
      </c>
      <c r="H1454" s="11" t="s">
        <v>137</v>
      </c>
      <c r="I1454" s="281" t="s">
        <v>17</v>
      </c>
      <c r="J1454" s="285" t="s">
        <v>45</v>
      </c>
      <c r="K1454" s="281" t="s">
        <v>9009</v>
      </c>
      <c r="L1454" s="11" t="s">
        <v>11</v>
      </c>
      <c r="M1454" s="11" t="s">
        <v>8915</v>
      </c>
      <c r="N1454" s="282"/>
      <c r="O1454" s="283"/>
      <c r="P1454" s="283"/>
      <c r="Q1454" s="284"/>
      <c r="R1454" s="285" t="s">
        <v>4482</v>
      </c>
      <c r="S1454" s="284"/>
      <c r="T1454" s="286" t="s">
        <v>605</v>
      </c>
      <c r="U1454" s="291" t="s">
        <v>3366</v>
      </c>
      <c r="V1454" s="135"/>
      <c r="W1454" s="276" t="s">
        <v>8955</v>
      </c>
    </row>
    <row r="1455" spans="1:23" s="272" customFormat="1" ht="14.5" customHeight="1" x14ac:dyDescent="0.35">
      <c r="A1455" s="295" t="s">
        <v>5</v>
      </c>
      <c r="B1455" s="11">
        <v>5283934</v>
      </c>
      <c r="C1455" s="277" t="s">
        <v>8977</v>
      </c>
      <c r="D1455" s="293">
        <v>44809</v>
      </c>
      <c r="E1455" s="279" t="s">
        <v>8467</v>
      </c>
      <c r="F1455" s="327">
        <v>44804</v>
      </c>
      <c r="G1455" s="11" t="s">
        <v>8916</v>
      </c>
      <c r="H1455" s="11" t="s">
        <v>102</v>
      </c>
      <c r="I1455" s="281" t="s">
        <v>685</v>
      </c>
      <c r="J1455" s="285" t="s">
        <v>2943</v>
      </c>
      <c r="K1455" s="281" t="s">
        <v>9012</v>
      </c>
      <c r="L1455" s="11" t="s">
        <v>40</v>
      </c>
      <c r="M1455" s="11" t="s">
        <v>8917</v>
      </c>
      <c r="N1455" s="282">
        <v>0</v>
      </c>
      <c r="O1455" s="283"/>
      <c r="P1455" s="283">
        <v>44812</v>
      </c>
      <c r="Q1455" s="284"/>
      <c r="R1455" s="285" t="s">
        <v>6447</v>
      </c>
      <c r="S1455" s="284"/>
      <c r="T1455" s="286" t="s">
        <v>605</v>
      </c>
      <c r="U1455" s="291" t="s">
        <v>3366</v>
      </c>
      <c r="V1455" s="135"/>
      <c r="W1455" s="276" t="s">
        <v>8956</v>
      </c>
    </row>
    <row r="1456" spans="1:23" s="272" customFormat="1" ht="14.5" customHeight="1" x14ac:dyDescent="0.35">
      <c r="A1456" s="295">
        <v>1</v>
      </c>
      <c r="B1456" s="83" t="s">
        <v>319</v>
      </c>
      <c r="C1456" s="277"/>
      <c r="D1456" s="293"/>
      <c r="E1456" s="279"/>
      <c r="F1456" s="327">
        <v>44806</v>
      </c>
      <c r="G1456" s="11" t="s">
        <v>8957</v>
      </c>
      <c r="H1456" s="11" t="s">
        <v>137</v>
      </c>
      <c r="I1456" s="281" t="s">
        <v>17</v>
      </c>
      <c r="J1456" s="285" t="s">
        <v>18</v>
      </c>
      <c r="K1456" s="281" t="s">
        <v>9005</v>
      </c>
      <c r="L1456" s="11" t="s">
        <v>27</v>
      </c>
      <c r="M1456" s="11" t="s">
        <v>8958</v>
      </c>
      <c r="N1456" s="282"/>
      <c r="O1456" s="283"/>
      <c r="P1456" s="283"/>
      <c r="Q1456" s="284"/>
      <c r="R1456" s="285" t="s">
        <v>4686</v>
      </c>
      <c r="S1456" s="284"/>
      <c r="T1456" s="286" t="s">
        <v>605</v>
      </c>
      <c r="U1456" s="291" t="s">
        <v>5600</v>
      </c>
      <c r="V1456" s="135"/>
      <c r="W1456" s="276"/>
    </row>
    <row r="1457" spans="1:23" s="272" customFormat="1" ht="14.5" customHeight="1" x14ac:dyDescent="0.35">
      <c r="A1457" s="295">
        <v>2</v>
      </c>
      <c r="B1457" s="83">
        <v>5266604</v>
      </c>
      <c r="C1457" s="277" t="s">
        <v>8963</v>
      </c>
      <c r="D1457" s="293">
        <v>44807</v>
      </c>
      <c r="E1457" s="279" t="s">
        <v>8467</v>
      </c>
      <c r="F1457" s="327">
        <v>44806</v>
      </c>
      <c r="G1457" s="11" t="s">
        <v>8959</v>
      </c>
      <c r="H1457" s="11" t="s">
        <v>25</v>
      </c>
      <c r="I1457" s="281" t="s">
        <v>17</v>
      </c>
      <c r="J1457" s="285" t="s">
        <v>18</v>
      </c>
      <c r="K1457" s="281" t="s">
        <v>9005</v>
      </c>
      <c r="L1457" s="11" t="s">
        <v>11</v>
      </c>
      <c r="M1457" s="11" t="s">
        <v>8960</v>
      </c>
      <c r="N1457" s="282">
        <v>0</v>
      </c>
      <c r="O1457" s="283"/>
      <c r="P1457" s="283">
        <v>44814</v>
      </c>
      <c r="Q1457" s="284"/>
      <c r="R1457" s="285" t="s">
        <v>4685</v>
      </c>
      <c r="S1457" s="284"/>
      <c r="T1457" s="286" t="s">
        <v>623</v>
      </c>
      <c r="U1457" s="291" t="s">
        <v>5600</v>
      </c>
      <c r="V1457" s="135"/>
      <c r="W1457" s="276" t="s">
        <v>9029</v>
      </c>
    </row>
    <row r="1458" spans="1:23" s="272" customFormat="1" ht="14.5" customHeight="1" x14ac:dyDescent="0.35">
      <c r="A1458" s="295">
        <v>3</v>
      </c>
      <c r="B1458" s="83" t="s">
        <v>319</v>
      </c>
      <c r="C1458" s="277"/>
      <c r="D1458" s="293"/>
      <c r="E1458" s="279"/>
      <c r="F1458" s="338">
        <v>44807</v>
      </c>
      <c r="G1458" s="11" t="s">
        <v>8964</v>
      </c>
      <c r="H1458" s="11" t="s">
        <v>250</v>
      </c>
      <c r="I1458" s="281" t="s">
        <v>4644</v>
      </c>
      <c r="J1458" s="285" t="s">
        <v>634</v>
      </c>
      <c r="K1458" s="281" t="s">
        <v>9008</v>
      </c>
      <c r="L1458" s="11" t="s">
        <v>20</v>
      </c>
      <c r="M1458" s="11" t="s">
        <v>8965</v>
      </c>
      <c r="N1458" s="282"/>
      <c r="O1458" s="283"/>
      <c r="P1458" s="283"/>
      <c r="Q1458" s="284"/>
      <c r="R1458" s="285" t="s">
        <v>9027</v>
      </c>
      <c r="S1458" s="284"/>
      <c r="T1458" s="286" t="s">
        <v>623</v>
      </c>
      <c r="U1458" s="291" t="s">
        <v>5600</v>
      </c>
      <c r="V1458" s="135"/>
      <c r="W1458" s="276" t="s">
        <v>9030</v>
      </c>
    </row>
    <row r="1459" spans="1:23" s="272" customFormat="1" ht="14.5" customHeight="1" x14ac:dyDescent="0.35">
      <c r="A1459" s="295">
        <v>4</v>
      </c>
      <c r="B1459" s="83" t="s">
        <v>319</v>
      </c>
      <c r="C1459" s="277"/>
      <c r="D1459" s="293"/>
      <c r="E1459" s="279"/>
      <c r="F1459" s="338">
        <v>44807</v>
      </c>
      <c r="G1459" s="11" t="s">
        <v>8966</v>
      </c>
      <c r="H1459" s="11" t="s">
        <v>7474</v>
      </c>
      <c r="I1459" s="281" t="s">
        <v>4644</v>
      </c>
      <c r="J1459" s="285" t="s">
        <v>634</v>
      </c>
      <c r="K1459" s="281" t="s">
        <v>9008</v>
      </c>
      <c r="L1459" s="11" t="s">
        <v>11</v>
      </c>
      <c r="M1459" s="11" t="s">
        <v>8967</v>
      </c>
      <c r="N1459" s="282"/>
      <c r="O1459" s="283"/>
      <c r="P1459" s="283"/>
      <c r="Q1459" s="284"/>
      <c r="R1459" s="285" t="s">
        <v>6584</v>
      </c>
      <c r="S1459" s="284"/>
      <c r="T1459" s="286" t="s">
        <v>605</v>
      </c>
      <c r="U1459" s="291" t="s">
        <v>5600</v>
      </c>
      <c r="V1459" s="135"/>
      <c r="W1459" s="276" t="s">
        <v>9031</v>
      </c>
    </row>
    <row r="1460" spans="1:23" s="272" customFormat="1" ht="14.5" customHeight="1" x14ac:dyDescent="0.35">
      <c r="A1460" s="295">
        <v>5</v>
      </c>
      <c r="B1460" s="83">
        <v>5299314</v>
      </c>
      <c r="C1460" s="277" t="s">
        <v>9016</v>
      </c>
      <c r="D1460" s="293">
        <v>44812</v>
      </c>
      <c r="E1460" s="279" t="s">
        <v>2891</v>
      </c>
      <c r="F1460" s="338">
        <v>44807</v>
      </c>
      <c r="G1460" s="11" t="s">
        <v>8968</v>
      </c>
      <c r="H1460" s="11" t="s">
        <v>102</v>
      </c>
      <c r="I1460" s="281" t="s">
        <v>685</v>
      </c>
      <c r="J1460" s="285" t="s">
        <v>45</v>
      </c>
      <c r="K1460" s="281" t="s">
        <v>9009</v>
      </c>
      <c r="L1460" s="11" t="s">
        <v>27</v>
      </c>
      <c r="M1460" s="11" t="s">
        <v>8969</v>
      </c>
      <c r="N1460" s="282"/>
      <c r="O1460" s="283"/>
      <c r="P1460" s="283"/>
      <c r="Q1460" s="284"/>
      <c r="R1460" s="285" t="s">
        <v>4482</v>
      </c>
      <c r="S1460" s="284"/>
      <c r="T1460" s="286" t="s">
        <v>623</v>
      </c>
      <c r="U1460" s="291" t="s">
        <v>5600</v>
      </c>
      <c r="V1460" s="135"/>
      <c r="W1460" s="276"/>
    </row>
    <row r="1461" spans="1:23" s="272" customFormat="1" ht="14.5" customHeight="1" x14ac:dyDescent="0.35">
      <c r="A1461" s="295">
        <v>6</v>
      </c>
      <c r="B1461" s="83" t="s">
        <v>319</v>
      </c>
      <c r="C1461" s="277"/>
      <c r="D1461" s="293"/>
      <c r="E1461" s="279"/>
      <c r="F1461" s="338">
        <v>44807</v>
      </c>
      <c r="G1461" s="11" t="s">
        <v>8970</v>
      </c>
      <c r="H1461" s="11" t="s">
        <v>102</v>
      </c>
      <c r="I1461" s="281" t="s">
        <v>685</v>
      </c>
      <c r="J1461" s="285" t="s">
        <v>18</v>
      </c>
      <c r="K1461" s="281" t="s">
        <v>9005</v>
      </c>
      <c r="L1461" s="11" t="s">
        <v>11</v>
      </c>
      <c r="M1461" s="11" t="s">
        <v>8971</v>
      </c>
      <c r="N1461" s="282"/>
      <c r="O1461" s="283"/>
      <c r="P1461" s="283"/>
      <c r="Q1461" s="284"/>
      <c r="R1461" s="285" t="s">
        <v>4686</v>
      </c>
      <c r="S1461" s="284"/>
      <c r="T1461" s="286" t="s">
        <v>605</v>
      </c>
      <c r="U1461" s="291" t="s">
        <v>5600</v>
      </c>
      <c r="V1461" s="135"/>
      <c r="W1461" s="276" t="s">
        <v>9032</v>
      </c>
    </row>
    <row r="1462" spans="1:23" s="272" customFormat="1" ht="14.5" customHeight="1" x14ac:dyDescent="0.35">
      <c r="A1462" s="295">
        <v>7</v>
      </c>
      <c r="B1462" s="92">
        <v>5194806</v>
      </c>
      <c r="C1462" s="277" t="s">
        <v>8978</v>
      </c>
      <c r="D1462" s="293">
        <v>44809</v>
      </c>
      <c r="E1462" s="279" t="s">
        <v>594</v>
      </c>
      <c r="F1462" s="338">
        <v>44807</v>
      </c>
      <c r="G1462" s="11" t="s">
        <v>8972</v>
      </c>
      <c r="H1462" s="11" t="s">
        <v>6043</v>
      </c>
      <c r="I1462" s="281" t="s">
        <v>4644</v>
      </c>
      <c r="J1462" s="285" t="s">
        <v>45</v>
      </c>
      <c r="K1462" s="281" t="s">
        <v>9009</v>
      </c>
      <c r="L1462" s="11" t="s">
        <v>20</v>
      </c>
      <c r="M1462" s="11" t="s">
        <v>8973</v>
      </c>
      <c r="N1462" s="282">
        <v>44813</v>
      </c>
      <c r="O1462" s="283">
        <v>44811</v>
      </c>
      <c r="P1462" s="283">
        <v>44811</v>
      </c>
      <c r="Q1462" s="284"/>
      <c r="R1462" s="285" t="s">
        <v>4482</v>
      </c>
      <c r="S1462" s="284"/>
      <c r="T1462" s="286" t="s">
        <v>623</v>
      </c>
      <c r="U1462" s="291" t="s">
        <v>5600</v>
      </c>
      <c r="V1462" s="135"/>
      <c r="W1462" s="276" t="s">
        <v>9033</v>
      </c>
    </row>
    <row r="1463" spans="1:23" s="272" customFormat="1" ht="14.5" customHeight="1" x14ac:dyDescent="0.35">
      <c r="A1463" s="295">
        <v>8</v>
      </c>
      <c r="B1463" s="83" t="s">
        <v>319</v>
      </c>
      <c r="C1463" s="277"/>
      <c r="D1463" s="293"/>
      <c r="E1463" s="279"/>
      <c r="F1463" s="338">
        <v>44807</v>
      </c>
      <c r="G1463" s="11" t="s">
        <v>8974</v>
      </c>
      <c r="H1463" s="11" t="s">
        <v>50</v>
      </c>
      <c r="I1463" s="281" t="s">
        <v>17</v>
      </c>
      <c r="J1463" s="285" t="s">
        <v>2943</v>
      </c>
      <c r="K1463" s="281" t="s">
        <v>9012</v>
      </c>
      <c r="L1463" s="11" t="s">
        <v>20</v>
      </c>
      <c r="M1463" s="11" t="s">
        <v>8975</v>
      </c>
      <c r="N1463" s="282"/>
      <c r="O1463" s="283"/>
      <c r="P1463" s="283"/>
      <c r="Q1463" s="284"/>
      <c r="R1463" s="285" t="s">
        <v>6447</v>
      </c>
      <c r="S1463" s="284"/>
      <c r="T1463" s="286" t="s">
        <v>623</v>
      </c>
      <c r="U1463" s="291" t="s">
        <v>5600</v>
      </c>
      <c r="V1463" s="135"/>
      <c r="W1463" s="276" t="s">
        <v>9034</v>
      </c>
    </row>
    <row r="1464" spans="1:23" s="272" customFormat="1" ht="14.5" customHeight="1" x14ac:dyDescent="0.35">
      <c r="A1464" s="295">
        <v>9</v>
      </c>
      <c r="B1464" s="83" t="s">
        <v>319</v>
      </c>
      <c r="C1464" s="277"/>
      <c r="D1464" s="293"/>
      <c r="E1464" s="279"/>
      <c r="F1464" s="338">
        <v>44809</v>
      </c>
      <c r="G1464" s="11" t="s">
        <v>8980</v>
      </c>
      <c r="H1464" s="11" t="s">
        <v>137</v>
      </c>
      <c r="I1464" s="281" t="s">
        <v>17</v>
      </c>
      <c r="J1464" s="285" t="s">
        <v>18</v>
      </c>
      <c r="K1464" s="281" t="s">
        <v>9005</v>
      </c>
      <c r="L1464" s="11" t="s">
        <v>11</v>
      </c>
      <c r="M1464" s="11" t="s">
        <v>8981</v>
      </c>
      <c r="N1464" s="282"/>
      <c r="O1464" s="283"/>
      <c r="P1464" s="283"/>
      <c r="Q1464" s="284"/>
      <c r="R1464" s="285" t="s">
        <v>4686</v>
      </c>
      <c r="S1464" s="284"/>
      <c r="T1464" s="286" t="s">
        <v>605</v>
      </c>
      <c r="U1464" s="291" t="s">
        <v>5600</v>
      </c>
      <c r="V1464" s="135"/>
      <c r="W1464" s="276" t="s">
        <v>9035</v>
      </c>
    </row>
    <row r="1465" spans="1:23" s="272" customFormat="1" ht="14.5" customHeight="1" x14ac:dyDescent="0.35">
      <c r="A1465" s="295">
        <v>10</v>
      </c>
      <c r="B1465" s="83" t="s">
        <v>319</v>
      </c>
      <c r="C1465" s="277"/>
      <c r="D1465" s="293"/>
      <c r="E1465" s="279"/>
      <c r="F1465" s="338">
        <v>44809</v>
      </c>
      <c r="G1465" s="11" t="s">
        <v>8982</v>
      </c>
      <c r="H1465" s="11" t="s">
        <v>7412</v>
      </c>
      <c r="I1465" s="281" t="s">
        <v>8538</v>
      </c>
      <c r="J1465" s="285" t="s">
        <v>45</v>
      </c>
      <c r="K1465" s="281" t="s">
        <v>9009</v>
      </c>
      <c r="L1465" s="11" t="s">
        <v>438</v>
      </c>
      <c r="M1465" s="11" t="s">
        <v>8983</v>
      </c>
      <c r="N1465" s="282"/>
      <c r="O1465" s="283"/>
      <c r="P1465" s="283"/>
      <c r="Q1465" s="284"/>
      <c r="R1465" s="285" t="s">
        <v>4482</v>
      </c>
      <c r="S1465" s="284"/>
      <c r="T1465" s="286" t="s">
        <v>623</v>
      </c>
      <c r="U1465" s="291" t="s">
        <v>5600</v>
      </c>
      <c r="V1465" s="135"/>
      <c r="W1465" s="276"/>
    </row>
    <row r="1466" spans="1:23" s="272" customFormat="1" ht="14.5" customHeight="1" x14ac:dyDescent="0.35">
      <c r="A1466" s="295">
        <v>11</v>
      </c>
      <c r="B1466" s="83">
        <v>5254326</v>
      </c>
      <c r="C1466" s="277" t="s">
        <v>8995</v>
      </c>
      <c r="D1466" s="293">
        <v>44810</v>
      </c>
      <c r="E1466" s="279" t="s">
        <v>8468</v>
      </c>
      <c r="F1466" s="338">
        <v>44809</v>
      </c>
      <c r="G1466" s="11" t="s">
        <v>8984</v>
      </c>
      <c r="H1466" s="11" t="s">
        <v>7474</v>
      </c>
      <c r="I1466" s="281" t="s">
        <v>4644</v>
      </c>
      <c r="J1466" s="285" t="s">
        <v>38</v>
      </c>
      <c r="K1466" s="281" t="s">
        <v>9001</v>
      </c>
      <c r="L1466" s="11" t="s">
        <v>40</v>
      </c>
      <c r="M1466" s="11" t="s">
        <v>8985</v>
      </c>
      <c r="N1466" s="282">
        <v>0</v>
      </c>
      <c r="O1466" s="283"/>
      <c r="P1466" s="283"/>
      <c r="Q1466" s="284"/>
      <c r="R1466" s="285" t="s">
        <v>4489</v>
      </c>
      <c r="S1466" s="284"/>
      <c r="T1466" s="286" t="s">
        <v>623</v>
      </c>
      <c r="U1466" s="291" t="s">
        <v>5600</v>
      </c>
      <c r="V1466" s="135"/>
      <c r="W1466" s="276" t="s">
        <v>9036</v>
      </c>
    </row>
    <row r="1467" spans="1:23" s="272" customFormat="1" ht="14.5" customHeight="1" x14ac:dyDescent="0.35">
      <c r="A1467" s="295">
        <v>12</v>
      </c>
      <c r="B1467" s="83" t="s">
        <v>319</v>
      </c>
      <c r="C1467" s="277"/>
      <c r="D1467" s="293"/>
      <c r="E1467" s="279"/>
      <c r="F1467" s="338">
        <v>44809</v>
      </c>
      <c r="G1467" s="11" t="s">
        <v>8986</v>
      </c>
      <c r="H1467" s="11" t="s">
        <v>8555</v>
      </c>
      <c r="I1467" s="281" t="s">
        <v>8862</v>
      </c>
      <c r="J1467" s="285" t="s">
        <v>645</v>
      </c>
      <c r="K1467" s="281" t="s">
        <v>9002</v>
      </c>
      <c r="L1467" s="11" t="s">
        <v>27</v>
      </c>
      <c r="M1467" s="11" t="s">
        <v>8987</v>
      </c>
      <c r="N1467" s="282"/>
      <c r="O1467" s="283"/>
      <c r="P1467" s="283"/>
      <c r="Q1467" s="284"/>
      <c r="R1467" s="285" t="s">
        <v>4490</v>
      </c>
      <c r="S1467" s="284"/>
      <c r="T1467" s="286" t="s">
        <v>605</v>
      </c>
      <c r="U1467" s="291" t="s">
        <v>5600</v>
      </c>
      <c r="V1467" s="135"/>
      <c r="W1467" s="276" t="s">
        <v>9037</v>
      </c>
    </row>
    <row r="1468" spans="1:23" s="272" customFormat="1" ht="14.5" customHeight="1" x14ac:dyDescent="0.35">
      <c r="A1468" s="295">
        <v>13</v>
      </c>
      <c r="B1468" s="83">
        <v>5266610</v>
      </c>
      <c r="C1468" s="277" t="s">
        <v>8999</v>
      </c>
      <c r="D1468" s="293">
        <v>44810</v>
      </c>
      <c r="E1468" s="279" t="s">
        <v>594</v>
      </c>
      <c r="F1468" s="338">
        <v>44809</v>
      </c>
      <c r="G1468" s="11" t="s">
        <v>8988</v>
      </c>
      <c r="H1468" s="11" t="s">
        <v>4126</v>
      </c>
      <c r="I1468" s="281" t="s">
        <v>8538</v>
      </c>
      <c r="J1468" s="285" t="s">
        <v>18</v>
      </c>
      <c r="K1468" s="281" t="s">
        <v>9005</v>
      </c>
      <c r="L1468" s="11" t="s">
        <v>11</v>
      </c>
      <c r="M1468" s="11" t="s">
        <v>8989</v>
      </c>
      <c r="N1468" s="282">
        <v>44813</v>
      </c>
      <c r="O1468" s="283">
        <v>44812</v>
      </c>
      <c r="P1468" s="283">
        <v>44811</v>
      </c>
      <c r="Q1468" s="284"/>
      <c r="R1468" s="285" t="s">
        <v>4685</v>
      </c>
      <c r="S1468" s="284"/>
      <c r="T1468" s="286" t="s">
        <v>605</v>
      </c>
      <c r="U1468" s="291" t="s">
        <v>5600</v>
      </c>
      <c r="V1468" s="135"/>
      <c r="W1468" s="276" t="s">
        <v>9038</v>
      </c>
    </row>
    <row r="1469" spans="1:23" s="272" customFormat="1" ht="14.5" customHeight="1" x14ac:dyDescent="0.35">
      <c r="A1469" s="295">
        <v>14</v>
      </c>
      <c r="B1469" s="83" t="s">
        <v>319</v>
      </c>
      <c r="C1469" s="277"/>
      <c r="D1469" s="293"/>
      <c r="E1469" s="279"/>
      <c r="F1469" s="338">
        <v>44809</v>
      </c>
      <c r="G1469" s="11" t="s">
        <v>8990</v>
      </c>
      <c r="H1469" s="11" t="s">
        <v>8555</v>
      </c>
      <c r="I1469" s="281" t="s">
        <v>8862</v>
      </c>
      <c r="J1469" s="285" t="s">
        <v>626</v>
      </c>
      <c r="K1469" s="281" t="s">
        <v>9003</v>
      </c>
      <c r="L1469" s="11" t="s">
        <v>52</v>
      </c>
      <c r="M1469" s="11" t="s">
        <v>8991</v>
      </c>
      <c r="N1469" s="282"/>
      <c r="O1469" s="283"/>
      <c r="P1469" s="283"/>
      <c r="Q1469" s="284"/>
      <c r="R1469" s="285" t="s">
        <v>4687</v>
      </c>
      <c r="S1469" s="284"/>
      <c r="T1469" s="286" t="s">
        <v>609</v>
      </c>
      <c r="U1469" s="291" t="s">
        <v>5600</v>
      </c>
      <c r="V1469" s="135"/>
      <c r="W1469" s="276" t="s">
        <v>9039</v>
      </c>
    </row>
    <row r="1470" spans="1:23" s="272" customFormat="1" ht="14.5" customHeight="1" x14ac:dyDescent="0.35">
      <c r="A1470" s="295">
        <v>15</v>
      </c>
      <c r="B1470" s="83" t="s">
        <v>319</v>
      </c>
      <c r="C1470" s="277"/>
      <c r="D1470" s="293"/>
      <c r="E1470" s="279"/>
      <c r="F1470" s="338">
        <v>44810</v>
      </c>
      <c r="G1470" s="11" t="s">
        <v>8992</v>
      </c>
      <c r="H1470" s="11" t="s">
        <v>725</v>
      </c>
      <c r="I1470" s="281" t="s">
        <v>2454</v>
      </c>
      <c r="J1470" s="285" t="s">
        <v>645</v>
      </c>
      <c r="K1470" s="281" t="s">
        <v>9002</v>
      </c>
      <c r="L1470" s="11" t="s">
        <v>52</v>
      </c>
      <c r="M1470" s="11" t="s">
        <v>8993</v>
      </c>
      <c r="N1470" s="282"/>
      <c r="O1470" s="283"/>
      <c r="P1470" s="283"/>
      <c r="Q1470" s="284"/>
      <c r="R1470" s="285" t="s">
        <v>4490</v>
      </c>
      <c r="S1470" s="284"/>
      <c r="T1470" s="286" t="s">
        <v>605</v>
      </c>
      <c r="U1470" s="291" t="s">
        <v>5600</v>
      </c>
      <c r="V1470" s="135"/>
      <c r="W1470" s="276" t="s">
        <v>9040</v>
      </c>
    </row>
    <row r="1471" spans="1:23" s="272" customFormat="1" ht="14.5" customHeight="1" x14ac:dyDescent="0.35">
      <c r="A1471" s="295">
        <v>16</v>
      </c>
      <c r="B1471" s="83" t="s">
        <v>319</v>
      </c>
      <c r="C1471" s="277"/>
      <c r="D1471" s="293"/>
      <c r="E1471" s="279"/>
      <c r="F1471" s="338">
        <v>44810</v>
      </c>
      <c r="G1471" s="11" t="s">
        <v>8996</v>
      </c>
      <c r="H1471" s="11" t="s">
        <v>4126</v>
      </c>
      <c r="I1471" s="281" t="s">
        <v>8538</v>
      </c>
      <c r="J1471" s="285" t="s">
        <v>18</v>
      </c>
      <c r="K1471" s="281" t="s">
        <v>9005</v>
      </c>
      <c r="L1471" s="11" t="s">
        <v>20</v>
      </c>
      <c r="M1471" s="11" t="s">
        <v>8997</v>
      </c>
      <c r="N1471" s="282"/>
      <c r="O1471" s="283"/>
      <c r="P1471" s="283"/>
      <c r="Q1471" s="284"/>
      <c r="R1471" s="285" t="s">
        <v>4686</v>
      </c>
      <c r="S1471" s="284"/>
      <c r="T1471" s="286" t="s">
        <v>623</v>
      </c>
      <c r="U1471" s="291" t="s">
        <v>5600</v>
      </c>
      <c r="V1471" s="135"/>
      <c r="W1471" s="276" t="s">
        <v>9041</v>
      </c>
    </row>
    <row r="1472" spans="1:23" s="272" customFormat="1" ht="14.5" customHeight="1" x14ac:dyDescent="0.35">
      <c r="A1472" s="295">
        <v>17</v>
      </c>
      <c r="B1472" s="83" t="s">
        <v>319</v>
      </c>
      <c r="C1472" s="277"/>
      <c r="D1472" s="293"/>
      <c r="E1472" s="279"/>
      <c r="F1472" s="338">
        <v>44811</v>
      </c>
      <c r="G1472" s="11" t="s">
        <v>9042</v>
      </c>
      <c r="H1472" s="11" t="s">
        <v>102</v>
      </c>
      <c r="I1472" s="281" t="s">
        <v>685</v>
      </c>
      <c r="J1472" s="285" t="s">
        <v>18</v>
      </c>
      <c r="K1472" s="281" t="s">
        <v>9005</v>
      </c>
      <c r="L1472" s="11" t="s">
        <v>20</v>
      </c>
      <c r="M1472" s="11" t="s">
        <v>9043</v>
      </c>
      <c r="N1472" s="282"/>
      <c r="O1472" s="283"/>
      <c r="P1472" s="283"/>
      <c r="Q1472" s="284"/>
      <c r="R1472" s="285" t="s">
        <v>4686</v>
      </c>
      <c r="S1472" s="284"/>
      <c r="T1472" s="286" t="s">
        <v>605</v>
      </c>
      <c r="U1472" s="291" t="s">
        <v>5600</v>
      </c>
      <c r="V1472" s="135"/>
      <c r="W1472" s="276" t="s">
        <v>9044</v>
      </c>
    </row>
    <row r="1473" spans="1:23" s="272" customFormat="1" ht="14.5" customHeight="1" x14ac:dyDescent="0.35">
      <c r="A1473" s="295">
        <v>18</v>
      </c>
      <c r="B1473" s="83">
        <v>5257136</v>
      </c>
      <c r="C1473" s="277" t="s">
        <v>9045</v>
      </c>
      <c r="D1473" s="293">
        <v>44812</v>
      </c>
      <c r="E1473" s="279"/>
      <c r="F1473" s="338">
        <v>44811</v>
      </c>
      <c r="G1473" s="11" t="s">
        <v>9046</v>
      </c>
      <c r="H1473" s="11" t="s">
        <v>250</v>
      </c>
      <c r="I1473" s="281" t="s">
        <v>4644</v>
      </c>
      <c r="J1473" s="285" t="s">
        <v>626</v>
      </c>
      <c r="K1473" s="281" t="s">
        <v>9003</v>
      </c>
      <c r="L1473" s="11" t="s">
        <v>52</v>
      </c>
      <c r="M1473" s="11" t="s">
        <v>9047</v>
      </c>
      <c r="N1473" s="282">
        <v>0</v>
      </c>
      <c r="O1473" s="283"/>
      <c r="P1473" s="283">
        <v>44812</v>
      </c>
      <c r="Q1473" s="284"/>
      <c r="R1473" s="285" t="s">
        <v>6464</v>
      </c>
      <c r="S1473" s="284"/>
      <c r="T1473" s="286" t="s">
        <v>605</v>
      </c>
      <c r="U1473" s="291" t="s">
        <v>5600</v>
      </c>
      <c r="V1473" s="135"/>
      <c r="W1473" s="276"/>
    </row>
    <row r="1474" spans="1:23" s="272" customFormat="1" ht="14.5" customHeight="1" x14ac:dyDescent="0.35">
      <c r="A1474" s="295">
        <v>19</v>
      </c>
      <c r="B1474" s="83" t="s">
        <v>319</v>
      </c>
      <c r="C1474" s="277"/>
      <c r="D1474" s="293"/>
      <c r="E1474" s="279"/>
      <c r="F1474" s="338">
        <v>44811</v>
      </c>
      <c r="G1474" s="11" t="s">
        <v>9048</v>
      </c>
      <c r="H1474" s="11" t="s">
        <v>6043</v>
      </c>
      <c r="I1474" s="281" t="s">
        <v>4644</v>
      </c>
      <c r="J1474" s="285" t="s">
        <v>45</v>
      </c>
      <c r="K1474" s="281" t="s">
        <v>9009</v>
      </c>
      <c r="L1474" s="11" t="s">
        <v>27</v>
      </c>
      <c r="M1474" s="11" t="s">
        <v>9049</v>
      </c>
      <c r="N1474" s="282"/>
      <c r="O1474" s="283"/>
      <c r="P1474" s="283"/>
      <c r="Q1474" s="284"/>
      <c r="R1474" s="285" t="s">
        <v>4482</v>
      </c>
      <c r="S1474" s="284"/>
      <c r="T1474" s="286" t="s">
        <v>1648</v>
      </c>
      <c r="U1474" s="291" t="s">
        <v>5600</v>
      </c>
      <c r="V1474" s="135"/>
      <c r="W1474" s="276" t="s">
        <v>9050</v>
      </c>
    </row>
    <row r="1475" spans="1:23" s="272" customFormat="1" ht="14.5" customHeight="1" x14ac:dyDescent="0.35">
      <c r="A1475" s="295">
        <v>20</v>
      </c>
      <c r="B1475" s="83">
        <v>5273435</v>
      </c>
      <c r="C1475" s="277" t="s">
        <v>9051</v>
      </c>
      <c r="D1475" s="293">
        <v>44812</v>
      </c>
      <c r="E1475" s="279" t="s">
        <v>8467</v>
      </c>
      <c r="F1475" s="338">
        <v>44811</v>
      </c>
      <c r="G1475" s="11" t="s">
        <v>9052</v>
      </c>
      <c r="H1475" s="11" t="s">
        <v>686</v>
      </c>
      <c r="I1475" s="281" t="s">
        <v>8862</v>
      </c>
      <c r="J1475" s="285" t="s">
        <v>645</v>
      </c>
      <c r="K1475" s="281" t="s">
        <v>9002</v>
      </c>
      <c r="L1475" s="11" t="s">
        <v>20</v>
      </c>
      <c r="M1475" s="11" t="s">
        <v>9053</v>
      </c>
      <c r="N1475" s="282">
        <v>0</v>
      </c>
      <c r="O1475" s="283"/>
      <c r="P1475" s="283">
        <v>44813</v>
      </c>
      <c r="Q1475" s="284"/>
      <c r="R1475" s="285" t="s">
        <v>4490</v>
      </c>
      <c r="S1475" s="284"/>
      <c r="T1475" s="286" t="s">
        <v>605</v>
      </c>
      <c r="U1475" s="291" t="s">
        <v>5600</v>
      </c>
      <c r="V1475" s="135"/>
      <c r="W1475" s="276" t="s">
        <v>9054</v>
      </c>
    </row>
    <row r="1476" spans="1:23" s="272" customFormat="1" ht="14.5" customHeight="1" x14ac:dyDescent="0.35">
      <c r="A1476" s="295">
        <v>21</v>
      </c>
      <c r="B1476" s="83">
        <v>5198516</v>
      </c>
      <c r="C1476" s="277" t="s">
        <v>8873</v>
      </c>
      <c r="D1476" s="293">
        <v>44812</v>
      </c>
      <c r="E1476" s="279" t="s">
        <v>8467</v>
      </c>
      <c r="F1476" s="338">
        <v>44811</v>
      </c>
      <c r="G1476" s="11" t="s">
        <v>9055</v>
      </c>
      <c r="H1476" s="11" t="s">
        <v>4712</v>
      </c>
      <c r="I1476" s="281" t="s">
        <v>17</v>
      </c>
      <c r="J1476" s="285" t="s">
        <v>45</v>
      </c>
      <c r="K1476" s="281" t="s">
        <v>9009</v>
      </c>
      <c r="L1476" s="11" t="s">
        <v>20</v>
      </c>
      <c r="M1476" s="11" t="s">
        <v>9056</v>
      </c>
      <c r="N1476" s="282">
        <v>0</v>
      </c>
      <c r="O1476" s="283"/>
      <c r="P1476" s="283">
        <v>44812</v>
      </c>
      <c r="Q1476" s="284"/>
      <c r="R1476" s="285" t="s">
        <v>4482</v>
      </c>
      <c r="S1476" s="284"/>
      <c r="T1476" s="286" t="s">
        <v>609</v>
      </c>
      <c r="U1476" s="291" t="s">
        <v>5600</v>
      </c>
      <c r="V1476" s="135"/>
      <c r="W1476" s="276" t="s">
        <v>9057</v>
      </c>
    </row>
  </sheetData>
  <conditionalFormatting sqref="G1477:G1048576">
    <cfRule type="duplicateValues" dxfId="2610" priority="1260"/>
  </conditionalFormatting>
  <conditionalFormatting sqref="C1477:C1048576">
    <cfRule type="duplicateValues" dxfId="2609" priority="1259"/>
  </conditionalFormatting>
  <conditionalFormatting sqref="G1">
    <cfRule type="containsText" dxfId="2608" priority="1258" operator="containsText" text="2018">
      <formula>NOT(ISERROR(SEARCH("2018",G1)))</formula>
    </cfRule>
  </conditionalFormatting>
  <conditionalFormatting sqref="G1">
    <cfRule type="duplicateValues" dxfId="2607" priority="1257"/>
  </conditionalFormatting>
  <conditionalFormatting sqref="G1">
    <cfRule type="duplicateValues" dxfId="2606" priority="1256"/>
  </conditionalFormatting>
  <conditionalFormatting sqref="C1">
    <cfRule type="duplicateValues" dxfId="2605" priority="1255"/>
  </conditionalFormatting>
  <conditionalFormatting sqref="B1">
    <cfRule type="duplicateValues" dxfId="2604" priority="1253"/>
    <cfRule type="duplicateValues" dxfId="2603" priority="1254"/>
  </conditionalFormatting>
  <conditionalFormatting sqref="G40 G5:G10 G17:G35">
    <cfRule type="containsText" dxfId="2602" priority="1252" operator="containsText" text="2018">
      <formula>NOT(ISERROR(SEARCH("2018",G5)))</formula>
    </cfRule>
  </conditionalFormatting>
  <conditionalFormatting sqref="B185 B157 B115">
    <cfRule type="containsText" dxfId="2601" priority="1251" operator="containsText" text="CANCEL">
      <formula>NOT(ISERROR(SEARCH("CANCEL",B115)))</formula>
    </cfRule>
  </conditionalFormatting>
  <conditionalFormatting sqref="B185 B157 B115">
    <cfRule type="containsText" dxfId="2600" priority="1250" operator="containsText" text="VIN No.">
      <formula>NOT(ISERROR(SEARCH("VIN No.",B115)))</formula>
    </cfRule>
  </conditionalFormatting>
  <conditionalFormatting sqref="B185 B157 B115">
    <cfRule type="duplicateValues" dxfId="2599" priority="1249"/>
  </conditionalFormatting>
  <conditionalFormatting sqref="B185 B157 B115">
    <cfRule type="duplicateValues" dxfId="2598" priority="1248"/>
  </conditionalFormatting>
  <conditionalFormatting sqref="B185 B157 B115">
    <cfRule type="duplicateValues" dxfId="2597" priority="1247"/>
  </conditionalFormatting>
  <conditionalFormatting sqref="B185 B157 B115">
    <cfRule type="duplicateValues" dxfId="2596" priority="1246"/>
  </conditionalFormatting>
  <conditionalFormatting sqref="B185 B157 B115">
    <cfRule type="containsText" dxfId="2595" priority="1243" operator="containsText" text="CANCEL">
      <formula>NOT(ISERROR(SEARCH("CANCEL",B115)))</formula>
    </cfRule>
    <cfRule type="containsText" dxfId="2594" priority="1244" operator="containsText" text="VNA">
      <formula>NOT(ISERROR(SEARCH("VNA",B115)))</formula>
    </cfRule>
    <cfRule type="duplicateValues" dxfId="2593" priority="1245"/>
  </conditionalFormatting>
  <conditionalFormatting sqref="B185 B157 B115">
    <cfRule type="containsText" dxfId="2592" priority="1240" operator="containsText" text="VNA">
      <formula>NOT(ISERROR(SEARCH("VNA",B115)))</formula>
    </cfRule>
    <cfRule type="duplicateValues" dxfId="2591" priority="1241"/>
    <cfRule type="uniqueValues" priority="1242"/>
  </conditionalFormatting>
  <conditionalFormatting sqref="B185 B157 B115">
    <cfRule type="containsText" dxfId="2590" priority="1237" operator="containsText" text="VNA">
      <formula>NOT(ISERROR(SEARCH("VNA",B115)))</formula>
    </cfRule>
    <cfRule type="duplicateValues" dxfId="2589" priority="1238"/>
    <cfRule type="duplicateValues" dxfId="2588" priority="1239"/>
  </conditionalFormatting>
  <conditionalFormatting sqref="G40 G9">
    <cfRule type="duplicateValues" dxfId="2587" priority="1236"/>
  </conditionalFormatting>
  <conditionalFormatting sqref="G13:G15">
    <cfRule type="containsText" dxfId="2586" priority="1235" operator="containsText" text="2018">
      <formula>NOT(ISERROR(SEARCH("2018",G13)))</formula>
    </cfRule>
  </conditionalFormatting>
  <conditionalFormatting sqref="G12">
    <cfRule type="containsText" dxfId="2585" priority="1234" operator="containsText" text="2018">
      <formula>NOT(ISERROR(SEARCH("2018",G12)))</formula>
    </cfRule>
  </conditionalFormatting>
  <conditionalFormatting sqref="G11">
    <cfRule type="containsText" dxfId="2584" priority="1233" operator="containsText" text="2018">
      <formula>NOT(ISERROR(SEARCH("2018",G11)))</formula>
    </cfRule>
  </conditionalFormatting>
  <conditionalFormatting sqref="G16">
    <cfRule type="containsText" dxfId="2583" priority="1232" operator="containsText" text="2018">
      <formula>NOT(ISERROR(SEARCH("2018",G16)))</formula>
    </cfRule>
  </conditionalFormatting>
  <conditionalFormatting sqref="G680:G689">
    <cfRule type="duplicateValues" dxfId="2582" priority="1231"/>
  </conditionalFormatting>
  <conditionalFormatting sqref="G705:G712">
    <cfRule type="duplicateValues" dxfId="2581" priority="1230"/>
  </conditionalFormatting>
  <conditionalFormatting sqref="G702:G704">
    <cfRule type="duplicateValues" dxfId="2580" priority="1229"/>
  </conditionalFormatting>
  <conditionalFormatting sqref="G694:G701">
    <cfRule type="duplicateValues" dxfId="2579" priority="1228"/>
  </conditionalFormatting>
  <conditionalFormatting sqref="G714:G720">
    <cfRule type="duplicateValues" dxfId="2578" priority="1227"/>
  </conditionalFormatting>
  <conditionalFormatting sqref="G732:G733 G723:G725">
    <cfRule type="duplicateValues" dxfId="2577" priority="1226"/>
  </conditionalFormatting>
  <conditionalFormatting sqref="G726:G727">
    <cfRule type="duplicateValues" dxfId="2576" priority="1225"/>
  </conditionalFormatting>
  <conditionalFormatting sqref="G739:G740">
    <cfRule type="duplicateValues" dxfId="2575" priority="1224"/>
  </conditionalFormatting>
  <conditionalFormatting sqref="G737:G738">
    <cfRule type="duplicateValues" dxfId="2574" priority="1223"/>
  </conditionalFormatting>
  <conditionalFormatting sqref="G743:G744">
    <cfRule type="duplicateValues" dxfId="2573" priority="1222"/>
  </conditionalFormatting>
  <conditionalFormatting sqref="G741:G742">
    <cfRule type="duplicateValues" dxfId="2572" priority="1221"/>
  </conditionalFormatting>
  <conditionalFormatting sqref="G756:G757">
    <cfRule type="duplicateValues" dxfId="2571" priority="1220"/>
  </conditionalFormatting>
  <conditionalFormatting sqref="G755">
    <cfRule type="duplicateValues" dxfId="2570" priority="1219"/>
  </conditionalFormatting>
  <conditionalFormatting sqref="G754">
    <cfRule type="duplicateValues" dxfId="2569" priority="1218"/>
  </conditionalFormatting>
  <conditionalFormatting sqref="G753">
    <cfRule type="duplicateValues" dxfId="2568" priority="1217"/>
  </conditionalFormatting>
  <conditionalFormatting sqref="G751:G752">
    <cfRule type="duplicateValues" dxfId="2567" priority="1216"/>
  </conditionalFormatting>
  <conditionalFormatting sqref="G750">
    <cfRule type="duplicateValues" dxfId="2566" priority="1215"/>
  </conditionalFormatting>
  <conditionalFormatting sqref="G749">
    <cfRule type="duplicateValues" dxfId="2565" priority="1214"/>
  </conditionalFormatting>
  <conditionalFormatting sqref="G748">
    <cfRule type="duplicateValues" dxfId="2564" priority="1213"/>
  </conditionalFormatting>
  <conditionalFormatting sqref="G746:G747">
    <cfRule type="duplicateValues" dxfId="2563" priority="1212"/>
  </conditionalFormatting>
  <conditionalFormatting sqref="G9">
    <cfRule type="containsText" dxfId="2562" priority="1211" operator="containsText" text="2018">
      <formula>NOT(ISERROR(SEARCH("2018",G9)))</formula>
    </cfRule>
  </conditionalFormatting>
  <conditionalFormatting sqref="G764:G765">
    <cfRule type="duplicateValues" dxfId="2561" priority="1210"/>
  </conditionalFormatting>
  <conditionalFormatting sqref="G763">
    <cfRule type="duplicateValues" dxfId="2560" priority="1209"/>
  </conditionalFormatting>
  <conditionalFormatting sqref="G762">
    <cfRule type="duplicateValues" dxfId="2559" priority="1208"/>
  </conditionalFormatting>
  <conditionalFormatting sqref="G761">
    <cfRule type="duplicateValues" dxfId="2558" priority="1207"/>
  </conditionalFormatting>
  <conditionalFormatting sqref="G759:G760">
    <cfRule type="duplicateValues" dxfId="2557" priority="1206"/>
  </conditionalFormatting>
  <conditionalFormatting sqref="G758">
    <cfRule type="duplicateValues" dxfId="2556" priority="1205"/>
  </conditionalFormatting>
  <conditionalFormatting sqref="G7">
    <cfRule type="containsText" dxfId="2555" priority="1204" operator="containsText" text="2018">
      <formula>NOT(ISERROR(SEARCH("2018",G7)))</formula>
    </cfRule>
  </conditionalFormatting>
  <conditionalFormatting sqref="G7">
    <cfRule type="duplicateValues" dxfId="2554" priority="1203"/>
  </conditionalFormatting>
  <conditionalFormatting sqref="G781">
    <cfRule type="duplicateValues" dxfId="2553" priority="1202"/>
  </conditionalFormatting>
  <conditionalFormatting sqref="G780">
    <cfRule type="duplicateValues" dxfId="2552" priority="1201"/>
  </conditionalFormatting>
  <conditionalFormatting sqref="G776:G779">
    <cfRule type="duplicateValues" dxfId="2551" priority="1200"/>
  </conditionalFormatting>
  <conditionalFormatting sqref="G8">
    <cfRule type="duplicateValues" dxfId="2550" priority="1199"/>
  </conditionalFormatting>
  <conditionalFormatting sqref="G774:G775">
    <cfRule type="duplicateValues" dxfId="2549" priority="1198"/>
  </conditionalFormatting>
  <conditionalFormatting sqref="G773">
    <cfRule type="duplicateValues" dxfId="2548" priority="1197"/>
  </conditionalFormatting>
  <conditionalFormatting sqref="G771:G772">
    <cfRule type="duplicateValues" dxfId="2547" priority="1196"/>
  </conditionalFormatting>
  <conditionalFormatting sqref="G770">
    <cfRule type="duplicateValues" dxfId="2546" priority="1195"/>
  </conditionalFormatting>
  <conditionalFormatting sqref="G768">
    <cfRule type="duplicateValues" dxfId="2545" priority="1194"/>
  </conditionalFormatting>
  <conditionalFormatting sqref="G766:G767">
    <cfRule type="duplicateValues" dxfId="2544" priority="1193"/>
  </conditionalFormatting>
  <conditionalFormatting sqref="G769">
    <cfRule type="duplicateValues" dxfId="2543" priority="1192"/>
  </conditionalFormatting>
  <conditionalFormatting sqref="G783">
    <cfRule type="duplicateValues" dxfId="2542" priority="1191"/>
  </conditionalFormatting>
  <conditionalFormatting sqref="G782">
    <cfRule type="duplicateValues" dxfId="2541" priority="1190"/>
  </conditionalFormatting>
  <conditionalFormatting sqref="G784">
    <cfRule type="duplicateValues" dxfId="2540" priority="1189"/>
  </conditionalFormatting>
  <conditionalFormatting sqref="G793:G794">
    <cfRule type="duplicateValues" dxfId="2539" priority="1188"/>
  </conditionalFormatting>
  <conditionalFormatting sqref="G792">
    <cfRule type="duplicateValues" dxfId="2538" priority="1187"/>
  </conditionalFormatting>
  <conditionalFormatting sqref="G790">
    <cfRule type="duplicateValues" dxfId="2537" priority="1186"/>
  </conditionalFormatting>
  <conditionalFormatting sqref="G789">
    <cfRule type="duplicateValues" dxfId="2536" priority="1185"/>
  </conditionalFormatting>
  <conditionalFormatting sqref="G787:G788">
    <cfRule type="duplicateValues" dxfId="2535" priority="1184"/>
  </conditionalFormatting>
  <conditionalFormatting sqref="G786">
    <cfRule type="duplicateValues" dxfId="2534" priority="1183"/>
  </conditionalFormatting>
  <conditionalFormatting sqref="G800:G801">
    <cfRule type="duplicateValues" dxfId="2533" priority="1182"/>
  </conditionalFormatting>
  <conditionalFormatting sqref="G798:G799">
    <cfRule type="duplicateValues" dxfId="2532" priority="1181"/>
  </conditionalFormatting>
  <conditionalFormatting sqref="G797">
    <cfRule type="duplicateValues" dxfId="2531" priority="1180"/>
  </conditionalFormatting>
  <conditionalFormatting sqref="G795:G796">
    <cfRule type="duplicateValues" dxfId="2530" priority="1179"/>
  </conditionalFormatting>
  <conditionalFormatting sqref="G878">
    <cfRule type="duplicateValues" dxfId="2529" priority="1178"/>
  </conditionalFormatting>
  <conditionalFormatting sqref="G802">
    <cfRule type="duplicateValues" dxfId="2528" priority="1177"/>
  </conditionalFormatting>
  <conditionalFormatting sqref="G876:G877">
    <cfRule type="duplicateValues" dxfId="2527" priority="1176"/>
  </conditionalFormatting>
  <conditionalFormatting sqref="G843">
    <cfRule type="duplicateValues" dxfId="2526" priority="1175"/>
  </conditionalFormatting>
  <conditionalFormatting sqref="G824">
    <cfRule type="duplicateValues" dxfId="2525" priority="1174"/>
  </conditionalFormatting>
  <conditionalFormatting sqref="G822:G823">
    <cfRule type="duplicateValues" dxfId="2524" priority="1173"/>
  </conditionalFormatting>
  <conditionalFormatting sqref="G821">
    <cfRule type="duplicateValues" dxfId="2523" priority="1172"/>
  </conditionalFormatting>
  <conditionalFormatting sqref="G820">
    <cfRule type="duplicateValues" dxfId="2522" priority="1171"/>
  </conditionalFormatting>
  <conditionalFormatting sqref="G805 G819">
    <cfRule type="duplicateValues" dxfId="2521" priority="1170"/>
  </conditionalFormatting>
  <conditionalFormatting sqref="G804">
    <cfRule type="duplicateValues" dxfId="2520" priority="1169"/>
  </conditionalFormatting>
  <conditionalFormatting sqref="G803">
    <cfRule type="duplicateValues" dxfId="2519" priority="1168"/>
  </conditionalFormatting>
  <conditionalFormatting sqref="G791">
    <cfRule type="duplicateValues" dxfId="2518" priority="1167"/>
  </conditionalFormatting>
  <conditionalFormatting sqref="G817:G818">
    <cfRule type="duplicateValues" dxfId="2517" priority="1166"/>
  </conditionalFormatting>
  <conditionalFormatting sqref="G816">
    <cfRule type="duplicateValues" dxfId="2516" priority="1165"/>
  </conditionalFormatting>
  <conditionalFormatting sqref="G815">
    <cfRule type="duplicateValues" dxfId="2515" priority="1164"/>
  </conditionalFormatting>
  <conditionalFormatting sqref="G813:G814">
    <cfRule type="duplicateValues" dxfId="2514" priority="1163"/>
  </conditionalFormatting>
  <conditionalFormatting sqref="G812">
    <cfRule type="duplicateValues" dxfId="2513" priority="1162"/>
  </conditionalFormatting>
  <conditionalFormatting sqref="G811">
    <cfRule type="duplicateValues" dxfId="2512" priority="1161"/>
  </conditionalFormatting>
  <conditionalFormatting sqref="G809:G810">
    <cfRule type="duplicateValues" dxfId="2511" priority="1160"/>
  </conditionalFormatting>
  <conditionalFormatting sqref="G808">
    <cfRule type="duplicateValues" dxfId="2510" priority="1159"/>
  </conditionalFormatting>
  <conditionalFormatting sqref="G807">
    <cfRule type="duplicateValues" dxfId="2509" priority="1158"/>
  </conditionalFormatting>
  <conditionalFormatting sqref="G806">
    <cfRule type="duplicateValues" dxfId="2508" priority="1157"/>
  </conditionalFormatting>
  <conditionalFormatting sqref="G841:G842">
    <cfRule type="duplicateValues" dxfId="2507" priority="1156"/>
  </conditionalFormatting>
  <conditionalFormatting sqref="G840">
    <cfRule type="duplicateValues" dxfId="2506" priority="1155"/>
  </conditionalFormatting>
  <conditionalFormatting sqref="G806:G826 G838:G839">
    <cfRule type="duplicateValues" dxfId="2505" priority="1154"/>
  </conditionalFormatting>
  <conditionalFormatting sqref="G826 G838">
    <cfRule type="duplicateValues" dxfId="2504" priority="1153"/>
  </conditionalFormatting>
  <conditionalFormatting sqref="G825">
    <cfRule type="duplicateValues" dxfId="2503" priority="1152"/>
  </conditionalFormatting>
  <conditionalFormatting sqref="G837">
    <cfRule type="duplicateValues" dxfId="2502" priority="1151"/>
  </conditionalFormatting>
  <conditionalFormatting sqref="G836">
    <cfRule type="duplicateValues" dxfId="2501" priority="1150"/>
  </conditionalFormatting>
  <conditionalFormatting sqref="G835">
    <cfRule type="duplicateValues" dxfId="2500" priority="1149"/>
  </conditionalFormatting>
  <conditionalFormatting sqref="G833:G834">
    <cfRule type="duplicateValues" dxfId="2499" priority="1148"/>
  </conditionalFormatting>
  <conditionalFormatting sqref="G832">
    <cfRule type="duplicateValues" dxfId="2498" priority="1147"/>
  </conditionalFormatting>
  <conditionalFormatting sqref="G830:G831">
    <cfRule type="duplicateValues" dxfId="2497" priority="1146"/>
  </conditionalFormatting>
  <conditionalFormatting sqref="G829">
    <cfRule type="duplicateValues" dxfId="2496" priority="1145"/>
  </conditionalFormatting>
  <conditionalFormatting sqref="G827:G828">
    <cfRule type="duplicateValues" dxfId="2495" priority="1144"/>
  </conditionalFormatting>
  <conditionalFormatting sqref="G827">
    <cfRule type="duplicateValues" dxfId="2494" priority="1143"/>
  </conditionalFormatting>
  <conditionalFormatting sqref="G875 G860">
    <cfRule type="duplicateValues" dxfId="2493" priority="1142"/>
  </conditionalFormatting>
  <conditionalFormatting sqref="G859">
    <cfRule type="duplicateValues" dxfId="2492" priority="1141"/>
  </conditionalFormatting>
  <conditionalFormatting sqref="G858">
    <cfRule type="duplicateValues" dxfId="2491" priority="1140"/>
  </conditionalFormatting>
  <conditionalFormatting sqref="G856:G857">
    <cfRule type="duplicateValues" dxfId="2490" priority="1139"/>
  </conditionalFormatting>
  <conditionalFormatting sqref="G854:G855">
    <cfRule type="duplicateValues" dxfId="2489" priority="1138"/>
  </conditionalFormatting>
  <conditionalFormatting sqref="G853">
    <cfRule type="duplicateValues" dxfId="2488" priority="1137"/>
  </conditionalFormatting>
  <conditionalFormatting sqref="G852">
    <cfRule type="duplicateValues" dxfId="2487" priority="1136"/>
  </conditionalFormatting>
  <conditionalFormatting sqref="G850:G851">
    <cfRule type="duplicateValues" dxfId="2486" priority="1135"/>
  </conditionalFormatting>
  <conditionalFormatting sqref="G848:G849">
    <cfRule type="duplicateValues" dxfId="2485" priority="1134"/>
  </conditionalFormatting>
  <conditionalFormatting sqref="G847">
    <cfRule type="duplicateValues" dxfId="2484" priority="1133"/>
  </conditionalFormatting>
  <conditionalFormatting sqref="G846">
    <cfRule type="duplicateValues" dxfId="2483" priority="1132"/>
  </conditionalFormatting>
  <conditionalFormatting sqref="G844:G845">
    <cfRule type="duplicateValues" dxfId="2482" priority="1131"/>
  </conditionalFormatting>
  <conditionalFormatting sqref="G865 G874">
    <cfRule type="duplicateValues" dxfId="2481" priority="1130"/>
  </conditionalFormatting>
  <conditionalFormatting sqref="G864">
    <cfRule type="duplicateValues" dxfId="2480" priority="1129"/>
  </conditionalFormatting>
  <conditionalFormatting sqref="G863">
    <cfRule type="duplicateValues" dxfId="2479" priority="1128"/>
  </conditionalFormatting>
  <conditionalFormatting sqref="G861:G862">
    <cfRule type="duplicateValues" dxfId="2478" priority="1127"/>
  </conditionalFormatting>
  <conditionalFormatting sqref="G872:G873">
    <cfRule type="duplicateValues" dxfId="2477" priority="1126"/>
  </conditionalFormatting>
  <conditionalFormatting sqref="G871">
    <cfRule type="duplicateValues" dxfId="2476" priority="1125"/>
  </conditionalFormatting>
  <conditionalFormatting sqref="G870">
    <cfRule type="duplicateValues" dxfId="2475" priority="1124"/>
  </conditionalFormatting>
  <conditionalFormatting sqref="G868:G869">
    <cfRule type="duplicateValues" dxfId="2474" priority="1123"/>
  </conditionalFormatting>
  <conditionalFormatting sqref="G867">
    <cfRule type="duplicateValues" dxfId="2473" priority="1122"/>
  </conditionalFormatting>
  <conditionalFormatting sqref="G866">
    <cfRule type="duplicateValues" dxfId="2472" priority="1121"/>
  </conditionalFormatting>
  <conditionalFormatting sqref="G728:G731">
    <cfRule type="duplicateValues" dxfId="2471" priority="1120"/>
  </conditionalFormatting>
  <conditionalFormatting sqref="G980 G896">
    <cfRule type="duplicateValues" dxfId="2470" priority="1119"/>
  </conditionalFormatting>
  <conditionalFormatting sqref="G890">
    <cfRule type="duplicateValues" dxfId="2469" priority="1118"/>
  </conditionalFormatting>
  <conditionalFormatting sqref="G889">
    <cfRule type="duplicateValues" dxfId="2468" priority="1117"/>
  </conditionalFormatting>
  <conditionalFormatting sqref="G882">
    <cfRule type="duplicateValues" dxfId="2467" priority="1116"/>
  </conditionalFormatting>
  <conditionalFormatting sqref="G880:G881">
    <cfRule type="duplicateValues" dxfId="2466" priority="1115"/>
  </conditionalFormatting>
  <conditionalFormatting sqref="G879">
    <cfRule type="duplicateValues" dxfId="2465" priority="1114"/>
  </conditionalFormatting>
  <conditionalFormatting sqref="B882 B565 B435 B309 B170">
    <cfRule type="containsText" dxfId="2464" priority="1113" operator="containsText" text="CANCEL">
      <formula>NOT(ISERROR(SEARCH("CANCEL",B170)))</formula>
    </cfRule>
  </conditionalFormatting>
  <conditionalFormatting sqref="B882 B565 B435 B309 B170">
    <cfRule type="containsText" dxfId="2463" priority="1112" operator="containsText" text="VIN No.">
      <formula>NOT(ISERROR(SEARCH("VIN No.",B170)))</formula>
    </cfRule>
  </conditionalFormatting>
  <conditionalFormatting sqref="B882 B565 B435 B309 B170">
    <cfRule type="duplicateValues" dxfId="2462" priority="1111"/>
  </conditionalFormatting>
  <conditionalFormatting sqref="B882 B565 B435 B309 B170">
    <cfRule type="duplicateValues" dxfId="2461" priority="1110"/>
  </conditionalFormatting>
  <conditionalFormatting sqref="B882 B565 B435 B309 B170">
    <cfRule type="duplicateValues" dxfId="2460" priority="1109"/>
  </conditionalFormatting>
  <conditionalFormatting sqref="B882 B565 B435 B309 B170">
    <cfRule type="duplicateValues" dxfId="2459" priority="1108"/>
  </conditionalFormatting>
  <conditionalFormatting sqref="B882 B565 B435 B309 B170">
    <cfRule type="containsText" dxfId="2458" priority="1105" operator="containsText" text="CANCEL">
      <formula>NOT(ISERROR(SEARCH("CANCEL",B170)))</formula>
    </cfRule>
    <cfRule type="containsText" dxfId="2457" priority="1106" operator="containsText" text="VNA">
      <formula>NOT(ISERROR(SEARCH("VNA",B170)))</formula>
    </cfRule>
    <cfRule type="duplicateValues" dxfId="2456" priority="1107"/>
  </conditionalFormatting>
  <conditionalFormatting sqref="B882 B565 B435 B309 B170">
    <cfRule type="containsText" dxfId="2455" priority="1102" operator="containsText" text="VNA">
      <formula>NOT(ISERROR(SEARCH("VNA",B170)))</formula>
    </cfRule>
    <cfRule type="duplicateValues" dxfId="2454" priority="1103"/>
    <cfRule type="uniqueValues" priority="1104"/>
  </conditionalFormatting>
  <conditionalFormatting sqref="B882 B565 B435 B309 B170">
    <cfRule type="containsText" dxfId="2453" priority="1099" operator="containsText" text="VNA">
      <formula>NOT(ISERROR(SEARCH("VNA",B170)))</formula>
    </cfRule>
    <cfRule type="duplicateValues" dxfId="2452" priority="1100"/>
    <cfRule type="duplicateValues" dxfId="2451" priority="1101"/>
  </conditionalFormatting>
  <conditionalFormatting sqref="B882 B565 B435 B309 B170">
    <cfRule type="containsText" dxfId="2450" priority="1098" operator="containsText" text="CANCEL">
      <formula>NOT(ISERROR(SEARCH("CANCEL",B170)))</formula>
    </cfRule>
  </conditionalFormatting>
  <conditionalFormatting sqref="G6">
    <cfRule type="containsText" dxfId="2449" priority="1097" operator="containsText" text="2018">
      <formula>NOT(ISERROR(SEARCH("2018",G6)))</formula>
    </cfRule>
  </conditionalFormatting>
  <conditionalFormatting sqref="G6">
    <cfRule type="containsText" dxfId="2448" priority="1096" operator="containsText" text="2018">
      <formula>NOT(ISERROR(SEARCH("2018",G6)))</formula>
    </cfRule>
  </conditionalFormatting>
  <conditionalFormatting sqref="G6">
    <cfRule type="duplicateValues" dxfId="2447" priority="1095"/>
  </conditionalFormatting>
  <conditionalFormatting sqref="G887">
    <cfRule type="duplicateValues" dxfId="2446" priority="1094"/>
  </conditionalFormatting>
  <conditionalFormatting sqref="G885:G886">
    <cfRule type="duplicateValues" dxfId="2445" priority="1093"/>
  </conditionalFormatting>
  <conditionalFormatting sqref="G884">
    <cfRule type="duplicateValues" dxfId="2444" priority="1092"/>
  </conditionalFormatting>
  <conditionalFormatting sqref="G883">
    <cfRule type="duplicateValues" dxfId="2443" priority="1091"/>
  </conditionalFormatting>
  <conditionalFormatting sqref="G888 G5">
    <cfRule type="duplicateValues" dxfId="2442" priority="1090"/>
  </conditionalFormatting>
  <conditionalFormatting sqref="G894:G895">
    <cfRule type="duplicateValues" dxfId="2441" priority="1089"/>
  </conditionalFormatting>
  <conditionalFormatting sqref="G893">
    <cfRule type="duplicateValues" dxfId="2440" priority="1088"/>
  </conditionalFormatting>
  <conditionalFormatting sqref="G891:G892">
    <cfRule type="duplicateValues" dxfId="2439" priority="1087"/>
  </conditionalFormatting>
  <conditionalFormatting sqref="G2:G4">
    <cfRule type="containsText" dxfId="2438" priority="1086" operator="containsText" text="2018">
      <formula>NOT(ISERROR(SEARCH("2018",G2)))</formula>
    </cfRule>
  </conditionalFormatting>
  <conditionalFormatting sqref="G2:G4">
    <cfRule type="duplicateValues" dxfId="2437" priority="1085"/>
  </conditionalFormatting>
  <conditionalFormatting sqref="G948:G949">
    <cfRule type="duplicateValues" dxfId="2436" priority="1084"/>
  </conditionalFormatting>
  <conditionalFormatting sqref="G947">
    <cfRule type="duplicateValues" dxfId="2435" priority="1083"/>
  </conditionalFormatting>
  <conditionalFormatting sqref="G897:G915 G917:G927">
    <cfRule type="duplicateValues" dxfId="2434" priority="1082"/>
  </conditionalFormatting>
  <conditionalFormatting sqref="G945:G946">
    <cfRule type="duplicateValues" dxfId="2433" priority="1081"/>
  </conditionalFormatting>
  <conditionalFormatting sqref="G944">
    <cfRule type="duplicateValues" dxfId="2432" priority="1080"/>
  </conditionalFormatting>
  <conditionalFormatting sqref="G943">
    <cfRule type="duplicateValues" dxfId="2431" priority="1079"/>
  </conditionalFormatting>
  <conditionalFormatting sqref="G941:G942">
    <cfRule type="duplicateValues" dxfId="2430" priority="1078"/>
  </conditionalFormatting>
  <conditionalFormatting sqref="G940">
    <cfRule type="duplicateValues" dxfId="2429" priority="1077"/>
  </conditionalFormatting>
  <conditionalFormatting sqref="G938:G939">
    <cfRule type="duplicateValues" dxfId="2428" priority="1076"/>
  </conditionalFormatting>
  <conditionalFormatting sqref="G937">
    <cfRule type="duplicateValues" dxfId="2427" priority="1075"/>
  </conditionalFormatting>
  <conditionalFormatting sqref="G935:G936">
    <cfRule type="duplicateValues" dxfId="2426" priority="1074"/>
  </conditionalFormatting>
  <conditionalFormatting sqref="G934">
    <cfRule type="duplicateValues" dxfId="2425" priority="1073"/>
  </conditionalFormatting>
  <conditionalFormatting sqref="G932:G933">
    <cfRule type="duplicateValues" dxfId="2424" priority="1072"/>
  </conditionalFormatting>
  <conditionalFormatting sqref="G931">
    <cfRule type="duplicateValues" dxfId="2423" priority="1071"/>
  </conditionalFormatting>
  <conditionalFormatting sqref="G930">
    <cfRule type="duplicateValues" dxfId="2422" priority="1070"/>
  </conditionalFormatting>
  <conditionalFormatting sqref="G928">
    <cfRule type="duplicateValues" dxfId="2421" priority="1069"/>
  </conditionalFormatting>
  <conditionalFormatting sqref="G929 G916">
    <cfRule type="duplicateValues" dxfId="2420" priority="1068"/>
  </conditionalFormatting>
  <conditionalFormatting sqref="G978:G979 G958:G959">
    <cfRule type="duplicateValues" dxfId="2419" priority="1067"/>
  </conditionalFormatting>
  <conditionalFormatting sqref="G959">
    <cfRule type="duplicateValues" dxfId="2418" priority="1066"/>
  </conditionalFormatting>
  <conditionalFormatting sqref="G958">
    <cfRule type="duplicateValues" dxfId="2417" priority="1065"/>
  </conditionalFormatting>
  <conditionalFormatting sqref="G954:G957">
    <cfRule type="duplicateValues" dxfId="2416" priority="1064"/>
  </conditionalFormatting>
  <conditionalFormatting sqref="G955">
    <cfRule type="duplicateValues" dxfId="2415" priority="1063"/>
  </conditionalFormatting>
  <conditionalFormatting sqref="G954">
    <cfRule type="duplicateValues" dxfId="2414" priority="1062"/>
  </conditionalFormatting>
  <conditionalFormatting sqref="G950:G953">
    <cfRule type="duplicateValues" dxfId="2413" priority="1061"/>
  </conditionalFormatting>
  <conditionalFormatting sqref="G951">
    <cfRule type="duplicateValues" dxfId="2412" priority="1060"/>
  </conditionalFormatting>
  <conditionalFormatting sqref="G950">
    <cfRule type="duplicateValues" dxfId="2411" priority="1059"/>
  </conditionalFormatting>
  <conditionalFormatting sqref="G974:G977">
    <cfRule type="duplicateValues" dxfId="2410" priority="1058"/>
  </conditionalFormatting>
  <conditionalFormatting sqref="G975">
    <cfRule type="duplicateValues" dxfId="2409" priority="1057"/>
  </conditionalFormatting>
  <conditionalFormatting sqref="G974">
    <cfRule type="duplicateValues" dxfId="2408" priority="1056"/>
  </conditionalFormatting>
  <conditionalFormatting sqref="G972:G973">
    <cfRule type="duplicateValues" dxfId="2407" priority="1055"/>
  </conditionalFormatting>
  <conditionalFormatting sqref="C973:C974 C977">
    <cfRule type="duplicateValues" dxfId="2406" priority="1054"/>
  </conditionalFormatting>
  <conditionalFormatting sqref="G968:G971">
    <cfRule type="duplicateValues" dxfId="2405" priority="1053"/>
  </conditionalFormatting>
  <conditionalFormatting sqref="G969">
    <cfRule type="duplicateValues" dxfId="2404" priority="1052"/>
  </conditionalFormatting>
  <conditionalFormatting sqref="G968">
    <cfRule type="duplicateValues" dxfId="2403" priority="1051"/>
  </conditionalFormatting>
  <conditionalFormatting sqref="G966:G967">
    <cfRule type="duplicateValues" dxfId="2402" priority="1050"/>
  </conditionalFormatting>
  <conditionalFormatting sqref="C968:C969">
    <cfRule type="duplicateValues" dxfId="2401" priority="1049"/>
  </conditionalFormatting>
  <conditionalFormatting sqref="G963">
    <cfRule type="duplicateValues" dxfId="2400" priority="1048"/>
  </conditionalFormatting>
  <conditionalFormatting sqref="G961">
    <cfRule type="duplicateValues" dxfId="2399" priority="1047"/>
  </conditionalFormatting>
  <conditionalFormatting sqref="G960 G962">
    <cfRule type="duplicateValues" dxfId="2398" priority="1046"/>
  </conditionalFormatting>
  <conditionalFormatting sqref="C960:C961">
    <cfRule type="duplicateValues" dxfId="2397" priority="1045"/>
  </conditionalFormatting>
  <conditionalFormatting sqref="G963:G965 G961">
    <cfRule type="duplicateValues" dxfId="2396" priority="1044"/>
  </conditionalFormatting>
  <conditionalFormatting sqref="G1007">
    <cfRule type="duplicateValues" dxfId="2395" priority="1043"/>
  </conditionalFormatting>
  <conditionalFormatting sqref="G1004:G1006">
    <cfRule type="duplicateValues" dxfId="2394" priority="1042"/>
  </conditionalFormatting>
  <conditionalFormatting sqref="G1004">
    <cfRule type="duplicateValues" dxfId="2393" priority="1041"/>
  </conditionalFormatting>
  <conditionalFormatting sqref="C1004 C1006">
    <cfRule type="duplicateValues" dxfId="2392" priority="1040"/>
  </conditionalFormatting>
  <conditionalFormatting sqref="C992">
    <cfRule type="duplicateValues" dxfId="2391" priority="1039"/>
  </conditionalFormatting>
  <conditionalFormatting sqref="C989 C991">
    <cfRule type="duplicateValues" dxfId="2390" priority="1038"/>
  </conditionalFormatting>
  <conditionalFormatting sqref="G986">
    <cfRule type="duplicateValues" dxfId="2389" priority="1037"/>
  </conditionalFormatting>
  <conditionalFormatting sqref="G25">
    <cfRule type="duplicateValues" dxfId="2388" priority="1036"/>
  </conditionalFormatting>
  <conditionalFormatting sqref="G981:G983">
    <cfRule type="duplicateValues" dxfId="2387" priority="1035"/>
  </conditionalFormatting>
  <conditionalFormatting sqref="G981">
    <cfRule type="duplicateValues" dxfId="2386" priority="1034"/>
  </conditionalFormatting>
  <conditionalFormatting sqref="G1001:G1003">
    <cfRule type="duplicateValues" dxfId="2385" priority="1033"/>
  </conditionalFormatting>
  <conditionalFormatting sqref="G1001">
    <cfRule type="duplicateValues" dxfId="2384" priority="1032"/>
  </conditionalFormatting>
  <conditionalFormatting sqref="G998:G1000">
    <cfRule type="duplicateValues" dxfId="2383" priority="1031"/>
  </conditionalFormatting>
  <conditionalFormatting sqref="G998">
    <cfRule type="duplicateValues" dxfId="2382" priority="1030"/>
  </conditionalFormatting>
  <conditionalFormatting sqref="G995:G997">
    <cfRule type="duplicateValues" dxfId="2381" priority="1029"/>
  </conditionalFormatting>
  <conditionalFormatting sqref="G995">
    <cfRule type="duplicateValues" dxfId="2380" priority="1028"/>
  </conditionalFormatting>
  <conditionalFormatting sqref="G1013:G1014">
    <cfRule type="duplicateValues" dxfId="2379" priority="1027"/>
  </conditionalFormatting>
  <conditionalFormatting sqref="G1010:G1012">
    <cfRule type="duplicateValues" dxfId="2378" priority="1026"/>
  </conditionalFormatting>
  <conditionalFormatting sqref="G1010">
    <cfRule type="duplicateValues" dxfId="2377" priority="1025"/>
  </conditionalFormatting>
  <conditionalFormatting sqref="G1008:G1009">
    <cfRule type="duplicateValues" dxfId="2376" priority="1024"/>
  </conditionalFormatting>
  <conditionalFormatting sqref="C1008">
    <cfRule type="duplicateValues" dxfId="2375" priority="1023"/>
  </conditionalFormatting>
  <conditionalFormatting sqref="G24:G35">
    <cfRule type="containsText" dxfId="2374" priority="1022" operator="containsText" text="2018">
      <formula>NOT(ISERROR(SEARCH("2018",G24)))</formula>
    </cfRule>
  </conditionalFormatting>
  <conditionalFormatting sqref="G24">
    <cfRule type="duplicateValues" dxfId="2373" priority="1021"/>
  </conditionalFormatting>
  <conditionalFormatting sqref="G1019:G1021">
    <cfRule type="duplicateValues" dxfId="2372" priority="1020"/>
  </conditionalFormatting>
  <conditionalFormatting sqref="G1019">
    <cfRule type="duplicateValues" dxfId="2371" priority="1019"/>
  </conditionalFormatting>
  <conditionalFormatting sqref="C1021">
    <cfRule type="duplicateValues" dxfId="2370" priority="1018"/>
  </conditionalFormatting>
  <conditionalFormatting sqref="G1017:G1018">
    <cfRule type="duplicateValues" dxfId="2369" priority="1017"/>
  </conditionalFormatting>
  <conditionalFormatting sqref="G1015:G1016">
    <cfRule type="duplicateValues" dxfId="2368" priority="1016"/>
  </conditionalFormatting>
  <conditionalFormatting sqref="G1026">
    <cfRule type="duplicateValues" dxfId="2367" priority="1015"/>
  </conditionalFormatting>
  <conditionalFormatting sqref="G1024:G1025">
    <cfRule type="duplicateValues" dxfId="2366" priority="1014"/>
  </conditionalFormatting>
  <conditionalFormatting sqref="C1025">
    <cfRule type="duplicateValues" dxfId="2365" priority="1013"/>
  </conditionalFormatting>
  <conditionalFormatting sqref="G1022:G1023">
    <cfRule type="duplicateValues" dxfId="2364" priority="1012"/>
  </conditionalFormatting>
  <conditionalFormatting sqref="G1033">
    <cfRule type="duplicateValues" dxfId="2363" priority="1011"/>
  </conditionalFormatting>
  <conditionalFormatting sqref="G1031:G1032">
    <cfRule type="duplicateValues" dxfId="2362" priority="1010"/>
  </conditionalFormatting>
  <conditionalFormatting sqref="G1029:G1030">
    <cfRule type="duplicateValues" dxfId="2361" priority="1009"/>
  </conditionalFormatting>
  <conditionalFormatting sqref="G1027:G1028">
    <cfRule type="duplicateValues" dxfId="2360" priority="1008"/>
  </conditionalFormatting>
  <conditionalFormatting sqref="G745">
    <cfRule type="duplicateValues" dxfId="2359" priority="1007"/>
  </conditionalFormatting>
  <conditionalFormatting sqref="G1007">
    <cfRule type="duplicateValues" dxfId="2358" priority="1006"/>
  </conditionalFormatting>
  <conditionalFormatting sqref="C24">
    <cfRule type="duplicateValues" dxfId="2357" priority="1005"/>
  </conditionalFormatting>
  <conditionalFormatting sqref="G1026">
    <cfRule type="duplicateValues" dxfId="2356" priority="1004"/>
  </conditionalFormatting>
  <conditionalFormatting sqref="G1033:G1035">
    <cfRule type="duplicateValues" dxfId="2355" priority="1003"/>
  </conditionalFormatting>
  <conditionalFormatting sqref="C1027 C997">
    <cfRule type="duplicateValues" dxfId="2354" priority="1002"/>
  </conditionalFormatting>
  <conditionalFormatting sqref="C1028 C1022:C1024 C1016 C1010 C1007 C1005 C998:C1000 C994 C990 C987:C988 C978 C970 C964:C965 C962 C972 C982 C996 C1013:C1014 C1030:C1032 C1003">
    <cfRule type="duplicateValues" dxfId="2353" priority="1001"/>
  </conditionalFormatting>
  <conditionalFormatting sqref="G785">
    <cfRule type="duplicateValues" dxfId="2352" priority="1000"/>
  </conditionalFormatting>
  <conditionalFormatting sqref="G1073">
    <cfRule type="duplicateValues" dxfId="2351" priority="999"/>
  </conditionalFormatting>
  <conditionalFormatting sqref="G1067:G1068">
    <cfRule type="duplicateValues" dxfId="2350" priority="998"/>
  </conditionalFormatting>
  <conditionalFormatting sqref="C1067:C1068">
    <cfRule type="duplicateValues" dxfId="2349" priority="997"/>
  </conditionalFormatting>
  <conditionalFormatting sqref="G1067:G1068">
    <cfRule type="duplicateValues" dxfId="2348" priority="996"/>
  </conditionalFormatting>
  <conditionalFormatting sqref="C1067:C1068">
    <cfRule type="duplicateValues" dxfId="2347" priority="995"/>
  </conditionalFormatting>
  <conditionalFormatting sqref="G1065:G1066">
    <cfRule type="duplicateValues" dxfId="2346" priority="994"/>
  </conditionalFormatting>
  <conditionalFormatting sqref="C1065:C1066">
    <cfRule type="duplicateValues" dxfId="2345" priority="993"/>
  </conditionalFormatting>
  <conditionalFormatting sqref="G1065:G1066">
    <cfRule type="duplicateValues" dxfId="2344" priority="992"/>
  </conditionalFormatting>
  <conditionalFormatting sqref="C1065:C1066">
    <cfRule type="duplicateValues" dxfId="2343" priority="991"/>
  </conditionalFormatting>
  <conditionalFormatting sqref="G1071:G1072">
    <cfRule type="duplicateValues" dxfId="2342" priority="990"/>
  </conditionalFormatting>
  <conditionalFormatting sqref="C1071:C1072">
    <cfRule type="duplicateValues" dxfId="2341" priority="989"/>
  </conditionalFormatting>
  <conditionalFormatting sqref="G1071:G1072">
    <cfRule type="duplicateValues" dxfId="2340" priority="988"/>
  </conditionalFormatting>
  <conditionalFormatting sqref="C1071:C1072">
    <cfRule type="duplicateValues" dxfId="2339" priority="987"/>
  </conditionalFormatting>
  <conditionalFormatting sqref="G1069:G1070">
    <cfRule type="duplicateValues" dxfId="2338" priority="986"/>
  </conditionalFormatting>
  <conditionalFormatting sqref="C1069:C1070">
    <cfRule type="duplicateValues" dxfId="2337" priority="985"/>
  </conditionalFormatting>
  <conditionalFormatting sqref="G1069:G1070">
    <cfRule type="duplicateValues" dxfId="2336" priority="984"/>
  </conditionalFormatting>
  <conditionalFormatting sqref="C1069:C1070">
    <cfRule type="duplicateValues" dxfId="2335" priority="983"/>
  </conditionalFormatting>
  <conditionalFormatting sqref="C1079 C22">
    <cfRule type="duplicateValues" dxfId="2334" priority="982"/>
  </conditionalFormatting>
  <conditionalFormatting sqref="G1079:G1080">
    <cfRule type="duplicateValues" dxfId="2333" priority="981"/>
  </conditionalFormatting>
  <conditionalFormatting sqref="C1079">
    <cfRule type="duplicateValues" dxfId="2332" priority="980"/>
  </conditionalFormatting>
  <conditionalFormatting sqref="G1079">
    <cfRule type="duplicateValues" dxfId="2331" priority="979"/>
  </conditionalFormatting>
  <conditionalFormatting sqref="C1079">
    <cfRule type="duplicateValues" dxfId="2330" priority="978"/>
  </conditionalFormatting>
  <conditionalFormatting sqref="G1079">
    <cfRule type="duplicateValues" dxfId="2329" priority="977"/>
  </conditionalFormatting>
  <conditionalFormatting sqref="C1079">
    <cfRule type="duplicateValues" dxfId="2328" priority="976"/>
  </conditionalFormatting>
  <conditionalFormatting sqref="G23">
    <cfRule type="duplicateValues" dxfId="2327" priority="975"/>
  </conditionalFormatting>
  <conditionalFormatting sqref="G1074:G1076">
    <cfRule type="duplicateValues" dxfId="2326" priority="974"/>
  </conditionalFormatting>
  <conditionalFormatting sqref="C1074:C1075">
    <cfRule type="duplicateValues" dxfId="2325" priority="973"/>
  </conditionalFormatting>
  <conditionalFormatting sqref="G1074:G1076">
    <cfRule type="duplicateValues" dxfId="2324" priority="972"/>
  </conditionalFormatting>
  <conditionalFormatting sqref="C1074:C1075">
    <cfRule type="duplicateValues" dxfId="2323" priority="971"/>
  </conditionalFormatting>
  <conditionalFormatting sqref="G1074">
    <cfRule type="duplicateValues" dxfId="2322" priority="970"/>
  </conditionalFormatting>
  <conditionalFormatting sqref="C1074">
    <cfRule type="duplicateValues" dxfId="2321" priority="969"/>
  </conditionalFormatting>
  <conditionalFormatting sqref="G1074">
    <cfRule type="duplicateValues" dxfId="2320" priority="968"/>
  </conditionalFormatting>
  <conditionalFormatting sqref="C1074">
    <cfRule type="duplicateValues" dxfId="2319" priority="967"/>
  </conditionalFormatting>
  <conditionalFormatting sqref="G1097:G1099">
    <cfRule type="duplicateValues" dxfId="2318" priority="966"/>
  </conditionalFormatting>
  <conditionalFormatting sqref="C1098:C1099">
    <cfRule type="duplicateValues" dxfId="2317" priority="965"/>
  </conditionalFormatting>
  <conditionalFormatting sqref="G1097:G1099">
    <cfRule type="duplicateValues" dxfId="2316" priority="964"/>
  </conditionalFormatting>
  <conditionalFormatting sqref="C1098:C1099">
    <cfRule type="duplicateValues" dxfId="2315" priority="963"/>
  </conditionalFormatting>
  <conditionalFormatting sqref="G1097">
    <cfRule type="duplicateValues" dxfId="2314" priority="962"/>
  </conditionalFormatting>
  <conditionalFormatting sqref="G1096">
    <cfRule type="duplicateValues" dxfId="2313" priority="961"/>
  </conditionalFormatting>
  <conditionalFormatting sqref="C1096">
    <cfRule type="duplicateValues" dxfId="2312" priority="960"/>
  </conditionalFormatting>
  <conditionalFormatting sqref="G1096">
    <cfRule type="duplicateValues" dxfId="2311" priority="959"/>
  </conditionalFormatting>
  <conditionalFormatting sqref="C1096">
    <cfRule type="duplicateValues" dxfId="2310" priority="958"/>
  </conditionalFormatting>
  <conditionalFormatting sqref="G1086:G1088">
    <cfRule type="duplicateValues" dxfId="2309" priority="957"/>
  </conditionalFormatting>
  <conditionalFormatting sqref="C1087:C1088">
    <cfRule type="duplicateValues" dxfId="2308" priority="956"/>
  </conditionalFormatting>
  <conditionalFormatting sqref="G1086:G1088">
    <cfRule type="duplicateValues" dxfId="2307" priority="955"/>
  </conditionalFormatting>
  <conditionalFormatting sqref="C1087:C1088">
    <cfRule type="duplicateValues" dxfId="2306" priority="954"/>
  </conditionalFormatting>
  <conditionalFormatting sqref="G1086">
    <cfRule type="duplicateValues" dxfId="2305" priority="953"/>
  </conditionalFormatting>
  <conditionalFormatting sqref="G1085">
    <cfRule type="duplicateValues" dxfId="2304" priority="952"/>
  </conditionalFormatting>
  <conditionalFormatting sqref="G1082:G1084">
    <cfRule type="duplicateValues" dxfId="2303" priority="951"/>
  </conditionalFormatting>
  <conditionalFormatting sqref="C1082:C1084">
    <cfRule type="duplicateValues" dxfId="2302" priority="950"/>
  </conditionalFormatting>
  <conditionalFormatting sqref="G1082:G1084">
    <cfRule type="duplicateValues" dxfId="2301" priority="949"/>
  </conditionalFormatting>
  <conditionalFormatting sqref="C1082:C1084">
    <cfRule type="duplicateValues" dxfId="2300" priority="948"/>
  </conditionalFormatting>
  <conditionalFormatting sqref="G1082">
    <cfRule type="duplicateValues" dxfId="2299" priority="947"/>
  </conditionalFormatting>
  <conditionalFormatting sqref="C1082">
    <cfRule type="duplicateValues" dxfId="2298" priority="946"/>
  </conditionalFormatting>
  <conditionalFormatting sqref="G1081">
    <cfRule type="duplicateValues" dxfId="2297" priority="945"/>
  </conditionalFormatting>
  <conditionalFormatting sqref="G1081">
    <cfRule type="duplicateValues" dxfId="2296" priority="944"/>
  </conditionalFormatting>
  <conditionalFormatting sqref="C1086 C23 C1080:C1081 C1078 C1073 C983">
    <cfRule type="duplicateValues" dxfId="2295" priority="943"/>
  </conditionalFormatting>
  <conditionalFormatting sqref="C1076 C1033 C1026 C995 C986 C980 C975:C976 C971 C966:C967">
    <cfRule type="duplicateValues" dxfId="2294" priority="942"/>
  </conditionalFormatting>
  <conditionalFormatting sqref="G1093:G1095">
    <cfRule type="duplicateValues" dxfId="2293" priority="941"/>
  </conditionalFormatting>
  <conditionalFormatting sqref="C1093:C1095">
    <cfRule type="duplicateValues" dxfId="2292" priority="940"/>
  </conditionalFormatting>
  <conditionalFormatting sqref="G1093:G1095">
    <cfRule type="duplicateValues" dxfId="2291" priority="939"/>
  </conditionalFormatting>
  <conditionalFormatting sqref="C1093:C1095">
    <cfRule type="duplicateValues" dxfId="2290" priority="938"/>
  </conditionalFormatting>
  <conditionalFormatting sqref="G1093">
    <cfRule type="duplicateValues" dxfId="2289" priority="937"/>
  </conditionalFormatting>
  <conditionalFormatting sqref="C1093">
    <cfRule type="duplicateValues" dxfId="2288" priority="936"/>
  </conditionalFormatting>
  <conditionalFormatting sqref="G1092">
    <cfRule type="duplicateValues" dxfId="2287" priority="935"/>
  </conditionalFormatting>
  <conditionalFormatting sqref="G1089:G1091">
    <cfRule type="duplicateValues" dxfId="2286" priority="934"/>
  </conditionalFormatting>
  <conditionalFormatting sqref="C1089:C1091">
    <cfRule type="duplicateValues" dxfId="2285" priority="933"/>
  </conditionalFormatting>
  <conditionalFormatting sqref="G1089:G1091">
    <cfRule type="duplicateValues" dxfId="2284" priority="932"/>
  </conditionalFormatting>
  <conditionalFormatting sqref="C1089:C1091">
    <cfRule type="duplicateValues" dxfId="2283" priority="931"/>
  </conditionalFormatting>
  <conditionalFormatting sqref="G1089">
    <cfRule type="duplicateValues" dxfId="2282" priority="930"/>
  </conditionalFormatting>
  <conditionalFormatting sqref="C1089">
    <cfRule type="duplicateValues" dxfId="2281" priority="929"/>
  </conditionalFormatting>
  <conditionalFormatting sqref="G34 G1205">
    <cfRule type="duplicateValues" dxfId="2280" priority="928"/>
  </conditionalFormatting>
  <conditionalFormatting sqref="G1205">
    <cfRule type="duplicateValues" dxfId="2279" priority="927"/>
  </conditionalFormatting>
  <conditionalFormatting sqref="C1205">
    <cfRule type="duplicateValues" dxfId="2278" priority="926"/>
  </conditionalFormatting>
  <conditionalFormatting sqref="G1205">
    <cfRule type="duplicateValues" dxfId="2277" priority="925"/>
  </conditionalFormatting>
  <conditionalFormatting sqref="C1205">
    <cfRule type="duplicateValues" dxfId="2276" priority="924"/>
  </conditionalFormatting>
  <conditionalFormatting sqref="G1182:G1184">
    <cfRule type="duplicateValues" dxfId="2275" priority="923"/>
  </conditionalFormatting>
  <conditionalFormatting sqref="C1184">
    <cfRule type="duplicateValues" dxfId="2274" priority="922"/>
  </conditionalFormatting>
  <conditionalFormatting sqref="G1182:G1184">
    <cfRule type="duplicateValues" dxfId="2273" priority="921"/>
  </conditionalFormatting>
  <conditionalFormatting sqref="G1182">
    <cfRule type="duplicateValues" dxfId="2272" priority="920"/>
  </conditionalFormatting>
  <conditionalFormatting sqref="G1179:G1181">
    <cfRule type="duplicateValues" dxfId="2271" priority="919"/>
  </conditionalFormatting>
  <conditionalFormatting sqref="C1179:C1181">
    <cfRule type="duplicateValues" dxfId="2270" priority="918"/>
  </conditionalFormatting>
  <conditionalFormatting sqref="G1179:G1181">
    <cfRule type="duplicateValues" dxfId="2269" priority="917"/>
  </conditionalFormatting>
  <conditionalFormatting sqref="C1179:C1181">
    <cfRule type="duplicateValues" dxfId="2268" priority="916"/>
  </conditionalFormatting>
  <conditionalFormatting sqref="G1179">
    <cfRule type="duplicateValues" dxfId="2267" priority="915"/>
  </conditionalFormatting>
  <conditionalFormatting sqref="C1179">
    <cfRule type="duplicateValues" dxfId="2266" priority="914"/>
  </conditionalFormatting>
  <conditionalFormatting sqref="G1176:G1178">
    <cfRule type="duplicateValues" dxfId="2265" priority="913"/>
  </conditionalFormatting>
  <conditionalFormatting sqref="C1176 C1178">
    <cfRule type="duplicateValues" dxfId="2264" priority="912"/>
  </conditionalFormatting>
  <conditionalFormatting sqref="G1176:G1178">
    <cfRule type="duplicateValues" dxfId="2263" priority="911"/>
  </conditionalFormatting>
  <conditionalFormatting sqref="C1176">
    <cfRule type="duplicateValues" dxfId="2262" priority="910"/>
  </conditionalFormatting>
  <conditionalFormatting sqref="G1176">
    <cfRule type="duplicateValues" dxfId="2261" priority="909"/>
  </conditionalFormatting>
  <conditionalFormatting sqref="C1176">
    <cfRule type="duplicateValues" dxfId="2260" priority="908"/>
  </conditionalFormatting>
  <conditionalFormatting sqref="G1173:G1175">
    <cfRule type="duplicateValues" dxfId="2259" priority="907"/>
  </conditionalFormatting>
  <conditionalFormatting sqref="C1173:C1175">
    <cfRule type="duplicateValues" dxfId="2258" priority="906"/>
  </conditionalFormatting>
  <conditionalFormatting sqref="G1173:G1175">
    <cfRule type="duplicateValues" dxfId="2257" priority="905"/>
  </conditionalFormatting>
  <conditionalFormatting sqref="C1173:C1175">
    <cfRule type="duplicateValues" dxfId="2256" priority="904"/>
  </conditionalFormatting>
  <conditionalFormatting sqref="G1173">
    <cfRule type="duplicateValues" dxfId="2255" priority="903"/>
  </conditionalFormatting>
  <conditionalFormatting sqref="C1173">
    <cfRule type="duplicateValues" dxfId="2254" priority="902"/>
  </conditionalFormatting>
  <conditionalFormatting sqref="G1170:G1172">
    <cfRule type="duplicateValues" dxfId="2253" priority="901"/>
  </conditionalFormatting>
  <conditionalFormatting sqref="C1170:C1172">
    <cfRule type="duplicateValues" dxfId="2252" priority="900"/>
  </conditionalFormatting>
  <conditionalFormatting sqref="G1170:G1172">
    <cfRule type="duplicateValues" dxfId="2251" priority="899"/>
  </conditionalFormatting>
  <conditionalFormatting sqref="C1170:C1172">
    <cfRule type="duplicateValues" dxfId="2250" priority="898"/>
  </conditionalFormatting>
  <conditionalFormatting sqref="G1170">
    <cfRule type="duplicateValues" dxfId="2249" priority="897"/>
  </conditionalFormatting>
  <conditionalFormatting sqref="C1170">
    <cfRule type="duplicateValues" dxfId="2248" priority="896"/>
  </conditionalFormatting>
  <conditionalFormatting sqref="G1167:G1169">
    <cfRule type="duplicateValues" dxfId="2247" priority="895"/>
  </conditionalFormatting>
  <conditionalFormatting sqref="C1167:C1169">
    <cfRule type="duplicateValues" dxfId="2246" priority="894"/>
  </conditionalFormatting>
  <conditionalFormatting sqref="G1167:G1169">
    <cfRule type="duplicateValues" dxfId="2245" priority="893"/>
  </conditionalFormatting>
  <conditionalFormatting sqref="C1167:C1169">
    <cfRule type="duplicateValues" dxfId="2244" priority="892"/>
  </conditionalFormatting>
  <conditionalFormatting sqref="G1167">
    <cfRule type="duplicateValues" dxfId="2243" priority="891"/>
  </conditionalFormatting>
  <conditionalFormatting sqref="C1167">
    <cfRule type="duplicateValues" dxfId="2242" priority="890"/>
  </conditionalFormatting>
  <conditionalFormatting sqref="G1164:G1166">
    <cfRule type="duplicateValues" dxfId="2241" priority="889"/>
  </conditionalFormatting>
  <conditionalFormatting sqref="C1164 C1166">
    <cfRule type="duplicateValues" dxfId="2240" priority="888"/>
  </conditionalFormatting>
  <conditionalFormatting sqref="G1164:G1166">
    <cfRule type="duplicateValues" dxfId="2239" priority="887"/>
  </conditionalFormatting>
  <conditionalFormatting sqref="C1164">
    <cfRule type="duplicateValues" dxfId="2238" priority="886"/>
  </conditionalFormatting>
  <conditionalFormatting sqref="G1164">
    <cfRule type="duplicateValues" dxfId="2237" priority="885"/>
  </conditionalFormatting>
  <conditionalFormatting sqref="C1164">
    <cfRule type="duplicateValues" dxfId="2236" priority="884"/>
  </conditionalFormatting>
  <conditionalFormatting sqref="G1161:G1163">
    <cfRule type="duplicateValues" dxfId="2235" priority="883"/>
  </conditionalFormatting>
  <conditionalFormatting sqref="C1161">
    <cfRule type="duplicateValues" dxfId="2234" priority="882"/>
  </conditionalFormatting>
  <conditionalFormatting sqref="G1161:G1163">
    <cfRule type="duplicateValues" dxfId="2233" priority="881"/>
  </conditionalFormatting>
  <conditionalFormatting sqref="C1161">
    <cfRule type="duplicateValues" dxfId="2232" priority="880"/>
  </conditionalFormatting>
  <conditionalFormatting sqref="G1161">
    <cfRule type="duplicateValues" dxfId="2231" priority="879"/>
  </conditionalFormatting>
  <conditionalFormatting sqref="C1161">
    <cfRule type="duplicateValues" dxfId="2230" priority="878"/>
  </conditionalFormatting>
  <conditionalFormatting sqref="G1158:G1160">
    <cfRule type="duplicateValues" dxfId="2229" priority="877"/>
  </conditionalFormatting>
  <conditionalFormatting sqref="C1158:C1160">
    <cfRule type="duplicateValues" dxfId="2228" priority="876"/>
  </conditionalFormatting>
  <conditionalFormatting sqref="G1158:G1160">
    <cfRule type="duplicateValues" dxfId="2227" priority="875"/>
  </conditionalFormatting>
  <conditionalFormatting sqref="C1158:C1160">
    <cfRule type="duplicateValues" dxfId="2226" priority="874"/>
  </conditionalFormatting>
  <conditionalFormatting sqref="G1158">
    <cfRule type="duplicateValues" dxfId="2225" priority="873"/>
  </conditionalFormatting>
  <conditionalFormatting sqref="C1158">
    <cfRule type="duplicateValues" dxfId="2224" priority="872"/>
  </conditionalFormatting>
  <conditionalFormatting sqref="G1155:G1157">
    <cfRule type="duplicateValues" dxfId="2223" priority="871"/>
  </conditionalFormatting>
  <conditionalFormatting sqref="C1155:C1157">
    <cfRule type="duplicateValues" dxfId="2222" priority="870"/>
  </conditionalFormatting>
  <conditionalFormatting sqref="G1155:G1157">
    <cfRule type="duplicateValues" dxfId="2221" priority="869"/>
  </conditionalFormatting>
  <conditionalFormatting sqref="C1155:C1157">
    <cfRule type="duplicateValues" dxfId="2220" priority="868"/>
  </conditionalFormatting>
  <conditionalFormatting sqref="G1155">
    <cfRule type="duplicateValues" dxfId="2219" priority="867"/>
  </conditionalFormatting>
  <conditionalFormatting sqref="C1155">
    <cfRule type="duplicateValues" dxfId="2218" priority="866"/>
  </conditionalFormatting>
  <conditionalFormatting sqref="G1152:G1154">
    <cfRule type="duplicateValues" dxfId="2217" priority="865"/>
  </conditionalFormatting>
  <conditionalFormatting sqref="C1152:C1154">
    <cfRule type="duplicateValues" dxfId="2216" priority="864"/>
  </conditionalFormatting>
  <conditionalFormatting sqref="G1152:G1154">
    <cfRule type="duplicateValues" dxfId="2215" priority="863"/>
  </conditionalFormatting>
  <conditionalFormatting sqref="C1152:C1154">
    <cfRule type="duplicateValues" dxfId="2214" priority="862"/>
  </conditionalFormatting>
  <conditionalFormatting sqref="G1152">
    <cfRule type="duplicateValues" dxfId="2213" priority="861"/>
  </conditionalFormatting>
  <conditionalFormatting sqref="C1152">
    <cfRule type="duplicateValues" dxfId="2212" priority="860"/>
  </conditionalFormatting>
  <conditionalFormatting sqref="G1149:G1151">
    <cfRule type="duplicateValues" dxfId="2211" priority="859"/>
  </conditionalFormatting>
  <conditionalFormatting sqref="C1150:C1151">
    <cfRule type="duplicateValues" dxfId="2210" priority="858"/>
  </conditionalFormatting>
  <conditionalFormatting sqref="G1149:G1151">
    <cfRule type="duplicateValues" dxfId="2209" priority="857"/>
  </conditionalFormatting>
  <conditionalFormatting sqref="C1150:C1151">
    <cfRule type="duplicateValues" dxfId="2208" priority="856"/>
  </conditionalFormatting>
  <conditionalFormatting sqref="G1149">
    <cfRule type="duplicateValues" dxfId="2207" priority="855"/>
  </conditionalFormatting>
  <conditionalFormatting sqref="G1146:G1148">
    <cfRule type="duplicateValues" dxfId="2206" priority="854"/>
  </conditionalFormatting>
  <conditionalFormatting sqref="C1147">
    <cfRule type="duplicateValues" dxfId="2205" priority="853"/>
  </conditionalFormatting>
  <conditionalFormatting sqref="G1146:G1148">
    <cfRule type="duplicateValues" dxfId="2204" priority="852"/>
  </conditionalFormatting>
  <conditionalFormatting sqref="C1147">
    <cfRule type="duplicateValues" dxfId="2203" priority="851"/>
  </conditionalFormatting>
  <conditionalFormatting sqref="G1146">
    <cfRule type="duplicateValues" dxfId="2202" priority="850"/>
  </conditionalFormatting>
  <conditionalFormatting sqref="G1143:G1145">
    <cfRule type="duplicateValues" dxfId="2201" priority="849"/>
  </conditionalFormatting>
  <conditionalFormatting sqref="C1143:C1145">
    <cfRule type="duplicateValues" dxfId="2200" priority="848"/>
  </conditionalFormatting>
  <conditionalFormatting sqref="G1143:G1145">
    <cfRule type="duplicateValues" dxfId="2199" priority="847"/>
  </conditionalFormatting>
  <conditionalFormatting sqref="C1143:C1145">
    <cfRule type="duplicateValues" dxfId="2198" priority="846"/>
  </conditionalFormatting>
  <conditionalFormatting sqref="G1143">
    <cfRule type="duplicateValues" dxfId="2197" priority="845"/>
  </conditionalFormatting>
  <conditionalFormatting sqref="C1143">
    <cfRule type="duplicateValues" dxfId="2196" priority="844"/>
  </conditionalFormatting>
  <conditionalFormatting sqref="G1140:G1142">
    <cfRule type="duplicateValues" dxfId="2195" priority="843"/>
  </conditionalFormatting>
  <conditionalFormatting sqref="C1141:C1142">
    <cfRule type="duplicateValues" dxfId="2194" priority="842"/>
  </conditionalFormatting>
  <conditionalFormatting sqref="G1140:G1142">
    <cfRule type="duplicateValues" dxfId="2193" priority="841"/>
  </conditionalFormatting>
  <conditionalFormatting sqref="C1141:C1142">
    <cfRule type="duplicateValues" dxfId="2192" priority="840"/>
  </conditionalFormatting>
  <conditionalFormatting sqref="G1140">
    <cfRule type="duplicateValues" dxfId="2191" priority="839"/>
  </conditionalFormatting>
  <conditionalFormatting sqref="G1137:G1139">
    <cfRule type="duplicateValues" dxfId="2190" priority="838"/>
  </conditionalFormatting>
  <conditionalFormatting sqref="C1137 C1139">
    <cfRule type="duplicateValues" dxfId="2189" priority="837"/>
  </conditionalFormatting>
  <conditionalFormatting sqref="G1137:G1139">
    <cfRule type="duplicateValues" dxfId="2188" priority="836"/>
  </conditionalFormatting>
  <conditionalFormatting sqref="C1137">
    <cfRule type="duplicateValues" dxfId="2187" priority="835"/>
  </conditionalFormatting>
  <conditionalFormatting sqref="G1137">
    <cfRule type="duplicateValues" dxfId="2186" priority="834"/>
  </conditionalFormatting>
  <conditionalFormatting sqref="C1137">
    <cfRule type="duplicateValues" dxfId="2185" priority="833"/>
  </conditionalFormatting>
  <conditionalFormatting sqref="G1134:G1136">
    <cfRule type="duplicateValues" dxfId="2184" priority="832"/>
  </conditionalFormatting>
  <conditionalFormatting sqref="C1134:C1136">
    <cfRule type="duplicateValues" dxfId="2183" priority="831"/>
  </conditionalFormatting>
  <conditionalFormatting sqref="G1134:G1136">
    <cfRule type="duplicateValues" dxfId="2182" priority="830"/>
  </conditionalFormatting>
  <conditionalFormatting sqref="C1134:C1136">
    <cfRule type="duplicateValues" dxfId="2181" priority="829"/>
  </conditionalFormatting>
  <conditionalFormatting sqref="G1134">
    <cfRule type="duplicateValues" dxfId="2180" priority="828"/>
  </conditionalFormatting>
  <conditionalFormatting sqref="C1134">
    <cfRule type="duplicateValues" dxfId="2179" priority="827"/>
  </conditionalFormatting>
  <conditionalFormatting sqref="G1131:G1133">
    <cfRule type="duplicateValues" dxfId="2178" priority="826"/>
  </conditionalFormatting>
  <conditionalFormatting sqref="C1131:C1132">
    <cfRule type="duplicateValues" dxfId="2177" priority="825"/>
  </conditionalFormatting>
  <conditionalFormatting sqref="G1131:G1133">
    <cfRule type="duplicateValues" dxfId="2176" priority="824"/>
  </conditionalFormatting>
  <conditionalFormatting sqref="C1131:C1132">
    <cfRule type="duplicateValues" dxfId="2175" priority="823"/>
  </conditionalFormatting>
  <conditionalFormatting sqref="G1131">
    <cfRule type="duplicateValues" dxfId="2174" priority="822"/>
  </conditionalFormatting>
  <conditionalFormatting sqref="C1131">
    <cfRule type="duplicateValues" dxfId="2173" priority="821"/>
  </conditionalFormatting>
  <conditionalFormatting sqref="G1128:G1130">
    <cfRule type="duplicateValues" dxfId="2172" priority="820"/>
  </conditionalFormatting>
  <conditionalFormatting sqref="C1128:C1130">
    <cfRule type="duplicateValues" dxfId="2171" priority="819"/>
  </conditionalFormatting>
  <conditionalFormatting sqref="G1128:G1130">
    <cfRule type="duplicateValues" dxfId="2170" priority="818"/>
  </conditionalFormatting>
  <conditionalFormatting sqref="C1128:C1130">
    <cfRule type="duplicateValues" dxfId="2169" priority="817"/>
  </conditionalFormatting>
  <conditionalFormatting sqref="G1128">
    <cfRule type="duplicateValues" dxfId="2168" priority="816"/>
  </conditionalFormatting>
  <conditionalFormatting sqref="C1128">
    <cfRule type="duplicateValues" dxfId="2167" priority="815"/>
  </conditionalFormatting>
  <conditionalFormatting sqref="G1126:G1127 G20">
    <cfRule type="duplicateValues" dxfId="2166" priority="814"/>
  </conditionalFormatting>
  <conditionalFormatting sqref="C1127 C20">
    <cfRule type="duplicateValues" dxfId="2165" priority="813"/>
  </conditionalFormatting>
  <conditionalFormatting sqref="G1126">
    <cfRule type="duplicateValues" dxfId="2164" priority="812"/>
  </conditionalFormatting>
  <conditionalFormatting sqref="G1123:G1125">
    <cfRule type="duplicateValues" dxfId="2163" priority="811"/>
  </conditionalFormatting>
  <conditionalFormatting sqref="C1123 C1125">
    <cfRule type="duplicateValues" dxfId="2162" priority="810"/>
  </conditionalFormatting>
  <conditionalFormatting sqref="G1123:G1125">
    <cfRule type="duplicateValues" dxfId="2161" priority="809"/>
  </conditionalFormatting>
  <conditionalFormatting sqref="C1123">
    <cfRule type="duplicateValues" dxfId="2160" priority="808"/>
  </conditionalFormatting>
  <conditionalFormatting sqref="G1123">
    <cfRule type="duplicateValues" dxfId="2159" priority="807"/>
  </conditionalFormatting>
  <conditionalFormatting sqref="C1123">
    <cfRule type="duplicateValues" dxfId="2158" priority="806"/>
  </conditionalFormatting>
  <conditionalFormatting sqref="G1121:G1122 G21">
    <cfRule type="duplicateValues" dxfId="2157" priority="805"/>
  </conditionalFormatting>
  <conditionalFormatting sqref="C1121:C1122 C21">
    <cfRule type="duplicateValues" dxfId="2156" priority="804"/>
  </conditionalFormatting>
  <conditionalFormatting sqref="G1121">
    <cfRule type="duplicateValues" dxfId="2155" priority="803"/>
  </conditionalFormatting>
  <conditionalFormatting sqref="C1121">
    <cfRule type="duplicateValues" dxfId="2154" priority="802"/>
  </conditionalFormatting>
  <conditionalFormatting sqref="G1118:G1120">
    <cfRule type="duplicateValues" dxfId="2153" priority="801"/>
  </conditionalFormatting>
  <conditionalFormatting sqref="C1118 C1120">
    <cfRule type="duplicateValues" dxfId="2152" priority="800"/>
  </conditionalFormatting>
  <conditionalFormatting sqref="G1118:G1120">
    <cfRule type="duplicateValues" dxfId="2151" priority="799"/>
  </conditionalFormatting>
  <conditionalFormatting sqref="C1118">
    <cfRule type="duplicateValues" dxfId="2150" priority="798"/>
  </conditionalFormatting>
  <conditionalFormatting sqref="G1118">
    <cfRule type="duplicateValues" dxfId="2149" priority="797"/>
  </conditionalFormatting>
  <conditionalFormatting sqref="C1118">
    <cfRule type="duplicateValues" dxfId="2148" priority="796"/>
  </conditionalFormatting>
  <conditionalFormatting sqref="G1115:G1117">
    <cfRule type="duplicateValues" dxfId="2147" priority="795"/>
  </conditionalFormatting>
  <conditionalFormatting sqref="C1115:C1117">
    <cfRule type="duplicateValues" dxfId="2146" priority="794"/>
  </conditionalFormatting>
  <conditionalFormatting sqref="G1115:G1117">
    <cfRule type="duplicateValues" dxfId="2145" priority="793"/>
  </conditionalFormatting>
  <conditionalFormatting sqref="C1115:C1117">
    <cfRule type="duplicateValues" dxfId="2144" priority="792"/>
  </conditionalFormatting>
  <conditionalFormatting sqref="G1115">
    <cfRule type="duplicateValues" dxfId="2143" priority="791"/>
  </conditionalFormatting>
  <conditionalFormatting sqref="C1115">
    <cfRule type="duplicateValues" dxfId="2142" priority="790"/>
  </conditionalFormatting>
  <conditionalFormatting sqref="G1114">
    <cfRule type="duplicateValues" dxfId="2141" priority="789"/>
  </conditionalFormatting>
  <conditionalFormatting sqref="C1114">
    <cfRule type="duplicateValues" dxfId="2140" priority="788"/>
  </conditionalFormatting>
  <conditionalFormatting sqref="G1111:G1113">
    <cfRule type="duplicateValues" dxfId="2139" priority="787"/>
  </conditionalFormatting>
  <conditionalFormatting sqref="C1111:C1113">
    <cfRule type="duplicateValues" dxfId="2138" priority="786"/>
  </conditionalFormatting>
  <conditionalFormatting sqref="G1111:G1113">
    <cfRule type="duplicateValues" dxfId="2137" priority="785"/>
  </conditionalFormatting>
  <conditionalFormatting sqref="C1111:C1113">
    <cfRule type="duplicateValues" dxfId="2136" priority="784"/>
  </conditionalFormatting>
  <conditionalFormatting sqref="G1111">
    <cfRule type="duplicateValues" dxfId="2135" priority="783"/>
  </conditionalFormatting>
  <conditionalFormatting sqref="C1111">
    <cfRule type="duplicateValues" dxfId="2134" priority="782"/>
  </conditionalFormatting>
  <conditionalFormatting sqref="G1106:G1108">
    <cfRule type="duplicateValues" dxfId="2133" priority="781"/>
  </conditionalFormatting>
  <conditionalFormatting sqref="C1106:C1108">
    <cfRule type="duplicateValues" dxfId="2132" priority="780"/>
  </conditionalFormatting>
  <conditionalFormatting sqref="G1106:G1108">
    <cfRule type="duplicateValues" dxfId="2131" priority="779"/>
  </conditionalFormatting>
  <conditionalFormatting sqref="C1106:C1108">
    <cfRule type="duplicateValues" dxfId="2130" priority="778"/>
  </conditionalFormatting>
  <conditionalFormatting sqref="G1106">
    <cfRule type="duplicateValues" dxfId="2129" priority="777"/>
  </conditionalFormatting>
  <conditionalFormatting sqref="C1106">
    <cfRule type="duplicateValues" dxfId="2128" priority="776"/>
  </conditionalFormatting>
  <conditionalFormatting sqref="G1103:G1105">
    <cfRule type="duplicateValues" dxfId="2127" priority="775"/>
  </conditionalFormatting>
  <conditionalFormatting sqref="C1104:C1105">
    <cfRule type="duplicateValues" dxfId="2126" priority="774"/>
  </conditionalFormatting>
  <conditionalFormatting sqref="G1103:G1105">
    <cfRule type="duplicateValues" dxfId="2125" priority="773"/>
  </conditionalFormatting>
  <conditionalFormatting sqref="C1104:C1105">
    <cfRule type="duplicateValues" dxfId="2124" priority="772"/>
  </conditionalFormatting>
  <conditionalFormatting sqref="G1103">
    <cfRule type="duplicateValues" dxfId="2123" priority="771"/>
  </conditionalFormatting>
  <conditionalFormatting sqref="C743">
    <cfRule type="duplicateValues" dxfId="2122" priority="770"/>
  </conditionalFormatting>
  <conditionalFormatting sqref="C630">
    <cfRule type="duplicateValues" dxfId="2121" priority="769"/>
  </conditionalFormatting>
  <conditionalFormatting sqref="C1100">
    <cfRule type="duplicateValues" dxfId="2120" priority="768"/>
  </conditionalFormatting>
  <conditionalFormatting sqref="C1100">
    <cfRule type="duplicateValues" dxfId="2119" priority="767"/>
  </conditionalFormatting>
  <conditionalFormatting sqref="C1100">
    <cfRule type="duplicateValues" dxfId="2118" priority="766"/>
  </conditionalFormatting>
  <conditionalFormatting sqref="G1101:G1102">
    <cfRule type="duplicateValues" dxfId="2117" priority="765"/>
  </conditionalFormatting>
  <conditionalFormatting sqref="C1101:C1102">
    <cfRule type="duplicateValues" dxfId="2116" priority="764"/>
  </conditionalFormatting>
  <conditionalFormatting sqref="C716">
    <cfRule type="duplicateValues" dxfId="2115" priority="763"/>
  </conditionalFormatting>
  <conditionalFormatting sqref="G1109:G1110">
    <cfRule type="duplicateValues" dxfId="2114" priority="762"/>
  </conditionalFormatting>
  <conditionalFormatting sqref="C1109:C1110">
    <cfRule type="duplicateValues" dxfId="2113" priority="761"/>
  </conditionalFormatting>
  <conditionalFormatting sqref="G1204 G1188:G1189">
    <cfRule type="duplicateValues" dxfId="2112" priority="760"/>
  </conditionalFormatting>
  <conditionalFormatting sqref="C1204 C1188">
    <cfRule type="duplicateValues" dxfId="2111" priority="759"/>
  </conditionalFormatting>
  <conditionalFormatting sqref="G1188:G1189">
    <cfRule type="duplicateValues" dxfId="2110" priority="758"/>
  </conditionalFormatting>
  <conditionalFormatting sqref="C1188">
    <cfRule type="duplicateValues" dxfId="2109" priority="757"/>
  </conditionalFormatting>
  <conditionalFormatting sqref="G1188">
    <cfRule type="duplicateValues" dxfId="2108" priority="756"/>
  </conditionalFormatting>
  <conditionalFormatting sqref="C1188">
    <cfRule type="duplicateValues" dxfId="2107" priority="755"/>
  </conditionalFormatting>
  <conditionalFormatting sqref="G1185:G1187">
    <cfRule type="duplicateValues" dxfId="2106" priority="754"/>
  </conditionalFormatting>
  <conditionalFormatting sqref="C1185:C1187">
    <cfRule type="duplicateValues" dxfId="2105" priority="753"/>
  </conditionalFormatting>
  <conditionalFormatting sqref="G1185:G1187">
    <cfRule type="duplicateValues" dxfId="2104" priority="752"/>
  </conditionalFormatting>
  <conditionalFormatting sqref="C1185:C1187">
    <cfRule type="duplicateValues" dxfId="2103" priority="751"/>
  </conditionalFormatting>
  <conditionalFormatting sqref="G1185">
    <cfRule type="duplicateValues" dxfId="2102" priority="750"/>
  </conditionalFormatting>
  <conditionalFormatting sqref="C1185">
    <cfRule type="duplicateValues" dxfId="2101" priority="749"/>
  </conditionalFormatting>
  <conditionalFormatting sqref="G1194:G1202">
    <cfRule type="duplicateValues" dxfId="2100" priority="748"/>
  </conditionalFormatting>
  <conditionalFormatting sqref="C1194 C1196 C1199 C1201:C1202">
    <cfRule type="duplicateValues" dxfId="2099" priority="747"/>
  </conditionalFormatting>
  <conditionalFormatting sqref="G1191:G1193">
    <cfRule type="duplicateValues" dxfId="2098" priority="746"/>
  </conditionalFormatting>
  <conditionalFormatting sqref="C1191:C1193">
    <cfRule type="duplicateValues" dxfId="2097" priority="745"/>
  </conditionalFormatting>
  <conditionalFormatting sqref="G1191:G1193">
    <cfRule type="duplicateValues" dxfId="2096" priority="744"/>
  </conditionalFormatting>
  <conditionalFormatting sqref="C1191:C1193">
    <cfRule type="duplicateValues" dxfId="2095" priority="743"/>
  </conditionalFormatting>
  <conditionalFormatting sqref="G1191">
    <cfRule type="duplicateValues" dxfId="2094" priority="742"/>
  </conditionalFormatting>
  <conditionalFormatting sqref="C1191">
    <cfRule type="duplicateValues" dxfId="2093" priority="741"/>
  </conditionalFormatting>
  <conditionalFormatting sqref="G1190">
    <cfRule type="duplicateValues" dxfId="2092" priority="740"/>
  </conditionalFormatting>
  <conditionalFormatting sqref="G1190">
    <cfRule type="duplicateValues" dxfId="2091" priority="739"/>
  </conditionalFormatting>
  <conditionalFormatting sqref="C45">
    <cfRule type="duplicateValues" dxfId="2090" priority="738"/>
  </conditionalFormatting>
  <conditionalFormatting sqref="G1100 G22 G1079:G1080">
    <cfRule type="duplicateValues" dxfId="2089" priority="737"/>
  </conditionalFormatting>
  <conditionalFormatting sqref="G1077:G1078 G23">
    <cfRule type="duplicateValues" dxfId="2088" priority="736"/>
  </conditionalFormatting>
  <conditionalFormatting sqref="G984:G985 G25">
    <cfRule type="duplicateValues" dxfId="2087" priority="735"/>
  </conditionalFormatting>
  <conditionalFormatting sqref="C984:C985 C25">
    <cfRule type="duplicateValues" dxfId="2086" priority="734"/>
  </conditionalFormatting>
  <conditionalFormatting sqref="C27">
    <cfRule type="duplicateValues" dxfId="2085" priority="733"/>
  </conditionalFormatting>
  <conditionalFormatting sqref="G1194:G1203">
    <cfRule type="duplicateValues" dxfId="2084" priority="732"/>
  </conditionalFormatting>
  <conditionalFormatting sqref="C1194 C1196 C1199 C1201:C1203">
    <cfRule type="duplicateValues" dxfId="2083" priority="731"/>
  </conditionalFormatting>
  <conditionalFormatting sqref="G35 G1240 G1235:G1236 G1227:G1229 G1336 G1329:G1330 G1338:G1350">
    <cfRule type="duplicateValues" dxfId="2082" priority="730"/>
  </conditionalFormatting>
  <conditionalFormatting sqref="C35 C1240 C1235:C1236 C1227:C1229 C1336 C1329:C1330 C1338:C1350">
    <cfRule type="duplicateValues" dxfId="2081" priority="729"/>
  </conditionalFormatting>
  <conditionalFormatting sqref="G35 G1336 G1329:G1330 G1338:G1350">
    <cfRule type="duplicateValues" dxfId="2080" priority="728"/>
  </conditionalFormatting>
  <conditionalFormatting sqref="C35 C1336 C1329:C1330 C1338:C1350">
    <cfRule type="duplicateValues" dxfId="2079" priority="727"/>
  </conditionalFormatting>
  <conditionalFormatting sqref="G1227">
    <cfRule type="duplicateValues" dxfId="2078" priority="726"/>
  </conditionalFormatting>
  <conditionalFormatting sqref="C1227">
    <cfRule type="duplicateValues" dxfId="2077" priority="725"/>
  </conditionalFormatting>
  <conditionalFormatting sqref="G1225:G1226">
    <cfRule type="duplicateValues" dxfId="2076" priority="724"/>
  </conditionalFormatting>
  <conditionalFormatting sqref="C1225:C1226">
    <cfRule type="duplicateValues" dxfId="2075" priority="723"/>
  </conditionalFormatting>
  <conditionalFormatting sqref="G1225:G1226">
    <cfRule type="duplicateValues" dxfId="2074" priority="722"/>
  </conditionalFormatting>
  <conditionalFormatting sqref="C1225:C1226">
    <cfRule type="duplicateValues" dxfId="2073" priority="721"/>
  </conditionalFormatting>
  <conditionalFormatting sqref="G1224">
    <cfRule type="duplicateValues" dxfId="2072" priority="720"/>
  </conditionalFormatting>
  <conditionalFormatting sqref="C1224">
    <cfRule type="duplicateValues" dxfId="2071" priority="719"/>
  </conditionalFormatting>
  <conditionalFormatting sqref="G1224">
    <cfRule type="duplicateValues" dxfId="2070" priority="718"/>
  </conditionalFormatting>
  <conditionalFormatting sqref="C1224">
    <cfRule type="duplicateValues" dxfId="2069" priority="717"/>
  </conditionalFormatting>
  <conditionalFormatting sqref="G1210:G1211">
    <cfRule type="duplicateValues" dxfId="2068" priority="716"/>
  </conditionalFormatting>
  <conditionalFormatting sqref="C1211:C1212">
    <cfRule type="duplicateValues" dxfId="2067" priority="715"/>
  </conditionalFormatting>
  <conditionalFormatting sqref="G1206:G1207">
    <cfRule type="duplicateValues" dxfId="2066" priority="714"/>
  </conditionalFormatting>
  <conditionalFormatting sqref="C1207">
    <cfRule type="duplicateValues" dxfId="2065" priority="713"/>
  </conditionalFormatting>
  <conditionalFormatting sqref="G1206:G1207">
    <cfRule type="duplicateValues" dxfId="2064" priority="712"/>
  </conditionalFormatting>
  <conditionalFormatting sqref="C1207">
    <cfRule type="duplicateValues" dxfId="2063" priority="711"/>
  </conditionalFormatting>
  <conditionalFormatting sqref="G1208:G1209">
    <cfRule type="duplicateValues" dxfId="2062" priority="710"/>
  </conditionalFormatting>
  <conditionalFormatting sqref="C1209">
    <cfRule type="duplicateValues" dxfId="2061" priority="709"/>
  </conditionalFormatting>
  <conditionalFormatting sqref="G1212">
    <cfRule type="duplicateValues" dxfId="2060" priority="708"/>
  </conditionalFormatting>
  <conditionalFormatting sqref="G1221:G1223">
    <cfRule type="duplicateValues" dxfId="2059" priority="707"/>
  </conditionalFormatting>
  <conditionalFormatting sqref="G1221:G1223">
    <cfRule type="duplicateValues" dxfId="2058" priority="706"/>
  </conditionalFormatting>
  <conditionalFormatting sqref="G1221">
    <cfRule type="duplicateValues" dxfId="2057" priority="705"/>
  </conditionalFormatting>
  <conditionalFormatting sqref="G1219:G1220">
    <cfRule type="duplicateValues" dxfId="2056" priority="704"/>
  </conditionalFormatting>
  <conditionalFormatting sqref="C1219:C1220">
    <cfRule type="duplicateValues" dxfId="2055" priority="703"/>
  </conditionalFormatting>
  <conditionalFormatting sqref="G1216:G1218">
    <cfRule type="duplicateValues" dxfId="2054" priority="702"/>
  </conditionalFormatting>
  <conditionalFormatting sqref="C1216:C1218">
    <cfRule type="duplicateValues" dxfId="2053" priority="701"/>
  </conditionalFormatting>
  <conditionalFormatting sqref="G1216:G1218">
    <cfRule type="duplicateValues" dxfId="2052" priority="700"/>
  </conditionalFormatting>
  <conditionalFormatting sqref="C1216:C1218">
    <cfRule type="duplicateValues" dxfId="2051" priority="699"/>
  </conditionalFormatting>
  <conditionalFormatting sqref="G1216">
    <cfRule type="duplicateValues" dxfId="2050" priority="698"/>
  </conditionalFormatting>
  <conditionalFormatting sqref="C1216">
    <cfRule type="duplicateValues" dxfId="2049" priority="697"/>
  </conditionalFormatting>
  <conditionalFormatting sqref="G1214:G1215">
    <cfRule type="duplicateValues" dxfId="2048" priority="696"/>
  </conditionalFormatting>
  <conditionalFormatting sqref="C1214:C1215">
    <cfRule type="duplicateValues" dxfId="2047" priority="695"/>
  </conditionalFormatting>
  <conditionalFormatting sqref="G1214:G1215">
    <cfRule type="duplicateValues" dxfId="2046" priority="694"/>
  </conditionalFormatting>
  <conditionalFormatting sqref="C1214:C1215">
    <cfRule type="duplicateValues" dxfId="2045" priority="693"/>
  </conditionalFormatting>
  <conditionalFormatting sqref="G1213">
    <cfRule type="duplicateValues" dxfId="2044" priority="692"/>
  </conditionalFormatting>
  <conditionalFormatting sqref="C1213">
    <cfRule type="duplicateValues" dxfId="2043" priority="691"/>
  </conditionalFormatting>
  <conditionalFormatting sqref="G1213">
    <cfRule type="duplicateValues" dxfId="2042" priority="690"/>
  </conditionalFormatting>
  <conditionalFormatting sqref="C1213">
    <cfRule type="duplicateValues" dxfId="2041" priority="689"/>
  </conditionalFormatting>
  <conditionalFormatting sqref="B1214">
    <cfRule type="duplicateValues" dxfId="2040" priority="688"/>
  </conditionalFormatting>
  <conditionalFormatting sqref="B1218">
    <cfRule type="duplicateValues" dxfId="2039" priority="687"/>
  </conditionalFormatting>
  <conditionalFormatting sqref="B933">
    <cfRule type="duplicateValues" dxfId="2038" priority="686"/>
  </conditionalFormatting>
  <conditionalFormatting sqref="B1194">
    <cfRule type="duplicateValues" dxfId="2037" priority="685"/>
  </conditionalFormatting>
  <conditionalFormatting sqref="B978">
    <cfRule type="duplicateValues" dxfId="2036" priority="684"/>
  </conditionalFormatting>
  <conditionalFormatting sqref="B972">
    <cfRule type="duplicateValues" dxfId="2035" priority="683"/>
  </conditionalFormatting>
  <conditionalFormatting sqref="B1100">
    <cfRule type="duplicateValues" dxfId="2034" priority="682"/>
  </conditionalFormatting>
  <conditionalFormatting sqref="G1328">
    <cfRule type="duplicateValues" dxfId="2033" priority="681"/>
  </conditionalFormatting>
  <conditionalFormatting sqref="C1328">
    <cfRule type="duplicateValues" dxfId="2032" priority="680"/>
  </conditionalFormatting>
  <conditionalFormatting sqref="G1241:G1242">
    <cfRule type="duplicateValues" dxfId="2031" priority="679"/>
  </conditionalFormatting>
  <conditionalFormatting sqref="C1241:C1242">
    <cfRule type="duplicateValues" dxfId="2030" priority="678"/>
  </conditionalFormatting>
  <conditionalFormatting sqref="G1238">
    <cfRule type="duplicateValues" dxfId="2029" priority="677"/>
  </conditionalFormatting>
  <conditionalFormatting sqref="C1238">
    <cfRule type="duplicateValues" dxfId="2028" priority="676"/>
  </conditionalFormatting>
  <conditionalFormatting sqref="G1235:G1236">
    <cfRule type="duplicateValues" dxfId="2027" priority="675"/>
  </conditionalFormatting>
  <conditionalFormatting sqref="C1235:C1236">
    <cfRule type="duplicateValues" dxfId="2026" priority="674"/>
  </conditionalFormatting>
  <conditionalFormatting sqref="G1232:G1234">
    <cfRule type="duplicateValues" dxfId="2025" priority="673"/>
  </conditionalFormatting>
  <conditionalFormatting sqref="C1232:C1233">
    <cfRule type="duplicateValues" dxfId="2024" priority="672"/>
  </conditionalFormatting>
  <conditionalFormatting sqref="G1232:G1234">
    <cfRule type="duplicateValues" dxfId="2023" priority="671"/>
  </conditionalFormatting>
  <conditionalFormatting sqref="C1232:C1233">
    <cfRule type="duplicateValues" dxfId="2022" priority="670"/>
  </conditionalFormatting>
  <conditionalFormatting sqref="G1232">
    <cfRule type="duplicateValues" dxfId="2021" priority="669"/>
  </conditionalFormatting>
  <conditionalFormatting sqref="C1232">
    <cfRule type="duplicateValues" dxfId="2020" priority="668"/>
  </conditionalFormatting>
  <conditionalFormatting sqref="G1230:G1231">
    <cfRule type="duplicateValues" dxfId="2019" priority="667"/>
  </conditionalFormatting>
  <conditionalFormatting sqref="C1230:C1231">
    <cfRule type="duplicateValues" dxfId="2018" priority="666"/>
  </conditionalFormatting>
  <conditionalFormatting sqref="B1236">
    <cfRule type="duplicateValues" dxfId="2017" priority="665"/>
  </conditionalFormatting>
  <conditionalFormatting sqref="B1228">
    <cfRule type="duplicateValues" dxfId="2016" priority="664"/>
  </conditionalFormatting>
  <conditionalFormatting sqref="G1237">
    <cfRule type="duplicateValues" dxfId="2015" priority="663"/>
  </conditionalFormatting>
  <conditionalFormatting sqref="C1237">
    <cfRule type="duplicateValues" dxfId="2014" priority="662"/>
  </conditionalFormatting>
  <conditionalFormatting sqref="B1239">
    <cfRule type="duplicateValues" dxfId="2013" priority="661"/>
  </conditionalFormatting>
  <conditionalFormatting sqref="B1157">
    <cfRule type="duplicateValues" dxfId="2012" priority="660"/>
  </conditionalFormatting>
  <conditionalFormatting sqref="B1090">
    <cfRule type="duplicateValues" dxfId="2011" priority="659"/>
  </conditionalFormatting>
  <conditionalFormatting sqref="G1250:G1252">
    <cfRule type="duplicateValues" dxfId="2010" priority="658"/>
  </conditionalFormatting>
  <conditionalFormatting sqref="C1250:C1252">
    <cfRule type="duplicateValues" dxfId="2009" priority="657"/>
  </conditionalFormatting>
  <conditionalFormatting sqref="G1250">
    <cfRule type="duplicateValues" dxfId="2008" priority="656"/>
  </conditionalFormatting>
  <conditionalFormatting sqref="C1250">
    <cfRule type="duplicateValues" dxfId="2007" priority="655"/>
  </conditionalFormatting>
  <conditionalFormatting sqref="G1248:G1249">
    <cfRule type="duplicateValues" dxfId="2006" priority="654"/>
  </conditionalFormatting>
  <conditionalFormatting sqref="C1248:C1249">
    <cfRule type="duplicateValues" dxfId="2005" priority="653"/>
  </conditionalFormatting>
  <conditionalFormatting sqref="G1246:G1247">
    <cfRule type="duplicateValues" dxfId="2004" priority="652"/>
  </conditionalFormatting>
  <conditionalFormatting sqref="C1246:C1247">
    <cfRule type="duplicateValues" dxfId="2003" priority="651"/>
  </conditionalFormatting>
  <conditionalFormatting sqref="G1246:G1247">
    <cfRule type="duplicateValues" dxfId="2002" priority="650"/>
  </conditionalFormatting>
  <conditionalFormatting sqref="C1246:C1247">
    <cfRule type="duplicateValues" dxfId="2001" priority="649"/>
  </conditionalFormatting>
  <conditionalFormatting sqref="G1243:G1245">
    <cfRule type="duplicateValues" dxfId="2000" priority="648"/>
  </conditionalFormatting>
  <conditionalFormatting sqref="C1243:C1245">
    <cfRule type="duplicateValues" dxfId="1999" priority="647"/>
  </conditionalFormatting>
  <conditionalFormatting sqref="G1243:G1245">
    <cfRule type="duplicateValues" dxfId="1998" priority="646"/>
  </conditionalFormatting>
  <conditionalFormatting sqref="C1243:C1245">
    <cfRule type="duplicateValues" dxfId="1997" priority="645"/>
  </conditionalFormatting>
  <conditionalFormatting sqref="G1243">
    <cfRule type="duplicateValues" dxfId="1996" priority="644"/>
  </conditionalFormatting>
  <conditionalFormatting sqref="C1243">
    <cfRule type="duplicateValues" dxfId="1995" priority="643"/>
  </conditionalFormatting>
  <conditionalFormatting sqref="B1159">
    <cfRule type="duplicateValues" dxfId="1994" priority="642"/>
  </conditionalFormatting>
  <conditionalFormatting sqref="B748">
    <cfRule type="duplicateValues" dxfId="1993" priority="641"/>
  </conditionalFormatting>
  <conditionalFormatting sqref="B1051">
    <cfRule type="duplicateValues" dxfId="1992" priority="640"/>
  </conditionalFormatting>
  <conditionalFormatting sqref="B838">
    <cfRule type="duplicateValues" dxfId="1991" priority="639"/>
  </conditionalFormatting>
  <conditionalFormatting sqref="B1245">
    <cfRule type="duplicateValues" dxfId="1990" priority="638"/>
  </conditionalFormatting>
  <conditionalFormatting sqref="B1135">
    <cfRule type="duplicateValues" dxfId="1989" priority="637"/>
  </conditionalFormatting>
  <conditionalFormatting sqref="B791">
    <cfRule type="duplicateValues" dxfId="1988" priority="636"/>
  </conditionalFormatting>
  <conditionalFormatting sqref="G1302">
    <cfRule type="duplicateValues" dxfId="1987" priority="635"/>
  </conditionalFormatting>
  <conditionalFormatting sqref="C1302">
    <cfRule type="duplicateValues" dxfId="1986" priority="634"/>
  </conditionalFormatting>
  <conditionalFormatting sqref="G1301 G1296">
    <cfRule type="duplicateValues" dxfId="1985" priority="633"/>
  </conditionalFormatting>
  <conditionalFormatting sqref="C1301">
    <cfRule type="duplicateValues" dxfId="1984" priority="632"/>
  </conditionalFormatting>
  <conditionalFormatting sqref="G1262:G1269">
    <cfRule type="duplicateValues" dxfId="1983" priority="631"/>
  </conditionalFormatting>
  <conditionalFormatting sqref="G1258:G1260">
    <cfRule type="duplicateValues" dxfId="1982" priority="630"/>
  </conditionalFormatting>
  <conditionalFormatting sqref="C1258:C1261">
    <cfRule type="duplicateValues" dxfId="1981" priority="629"/>
  </conditionalFormatting>
  <conditionalFormatting sqref="G1258:G1260">
    <cfRule type="duplicateValues" dxfId="1980" priority="628"/>
  </conditionalFormatting>
  <conditionalFormatting sqref="C1258:C1261">
    <cfRule type="duplicateValues" dxfId="1979" priority="627"/>
  </conditionalFormatting>
  <conditionalFormatting sqref="G1258">
    <cfRule type="duplicateValues" dxfId="1978" priority="626"/>
  </conditionalFormatting>
  <conditionalFormatting sqref="C1258">
    <cfRule type="duplicateValues" dxfId="1977" priority="625"/>
  </conditionalFormatting>
  <conditionalFormatting sqref="G1256:G1257">
    <cfRule type="duplicateValues" dxfId="1976" priority="624"/>
  </conditionalFormatting>
  <conditionalFormatting sqref="C1256:C1257">
    <cfRule type="duplicateValues" dxfId="1975" priority="623"/>
  </conditionalFormatting>
  <conditionalFormatting sqref="G1254:G1255">
    <cfRule type="duplicateValues" dxfId="1974" priority="622"/>
  </conditionalFormatting>
  <conditionalFormatting sqref="C1254:C1255">
    <cfRule type="duplicateValues" dxfId="1973" priority="621"/>
  </conditionalFormatting>
  <conditionalFormatting sqref="G1254:G1255">
    <cfRule type="duplicateValues" dxfId="1972" priority="620"/>
  </conditionalFormatting>
  <conditionalFormatting sqref="C1254:C1255">
    <cfRule type="duplicateValues" dxfId="1971" priority="619"/>
  </conditionalFormatting>
  <conditionalFormatting sqref="G29">
    <cfRule type="duplicateValues" dxfId="1970" priority="618"/>
  </conditionalFormatting>
  <conditionalFormatting sqref="B29">
    <cfRule type="duplicateValues" dxfId="1969" priority="617"/>
  </conditionalFormatting>
  <conditionalFormatting sqref="B939">
    <cfRule type="duplicateValues" dxfId="1968" priority="616"/>
  </conditionalFormatting>
  <conditionalFormatting sqref="B1248">
    <cfRule type="duplicateValues" dxfId="1967" priority="615"/>
  </conditionalFormatting>
  <conditionalFormatting sqref="B926">
    <cfRule type="duplicateValues" dxfId="1966" priority="614"/>
  </conditionalFormatting>
  <conditionalFormatting sqref="B1170">
    <cfRule type="duplicateValues" dxfId="1965" priority="613"/>
  </conditionalFormatting>
  <conditionalFormatting sqref="G1238:G1239">
    <cfRule type="duplicateValues" dxfId="1964" priority="612"/>
  </conditionalFormatting>
  <conditionalFormatting sqref="C1238:C1239">
    <cfRule type="duplicateValues" dxfId="1963" priority="611"/>
  </conditionalFormatting>
  <conditionalFormatting sqref="B1263">
    <cfRule type="duplicateValues" dxfId="1962" priority="610"/>
  </conditionalFormatting>
  <conditionalFormatting sqref="B1253">
    <cfRule type="duplicateValues" dxfId="1961" priority="609"/>
  </conditionalFormatting>
  <conditionalFormatting sqref="B1438">
    <cfRule type="duplicateValues" dxfId="1960" priority="608"/>
  </conditionalFormatting>
  <conditionalFormatting sqref="B1244">
    <cfRule type="duplicateValues" dxfId="1959" priority="607"/>
  </conditionalFormatting>
  <conditionalFormatting sqref="B1269">
    <cfRule type="duplicateValues" dxfId="1958" priority="606"/>
  </conditionalFormatting>
  <conditionalFormatting sqref="B1095">
    <cfRule type="duplicateValues" dxfId="1957" priority="605"/>
  </conditionalFormatting>
  <conditionalFormatting sqref="C1262:C1263 C1265:C1269">
    <cfRule type="duplicateValues" dxfId="1956" priority="604"/>
  </conditionalFormatting>
  <conditionalFormatting sqref="B1114">
    <cfRule type="duplicateValues" dxfId="1955" priority="603"/>
  </conditionalFormatting>
  <conditionalFormatting sqref="B1093">
    <cfRule type="duplicateValues" dxfId="1954" priority="602"/>
  </conditionalFormatting>
  <conditionalFormatting sqref="B1120">
    <cfRule type="duplicateValues" dxfId="1953" priority="601"/>
  </conditionalFormatting>
  <conditionalFormatting sqref="G1270">
    <cfRule type="duplicateValues" dxfId="1952" priority="600"/>
  </conditionalFormatting>
  <conditionalFormatting sqref="C1270">
    <cfRule type="duplicateValues" dxfId="1951" priority="599"/>
  </conditionalFormatting>
  <conditionalFormatting sqref="G1271:G1275">
    <cfRule type="duplicateValues" dxfId="1950" priority="598"/>
  </conditionalFormatting>
  <conditionalFormatting sqref="C1271:C1275">
    <cfRule type="duplicateValues" dxfId="1949" priority="597"/>
  </conditionalFormatting>
  <conditionalFormatting sqref="B1274">
    <cfRule type="duplicateValues" dxfId="1948" priority="596"/>
  </conditionalFormatting>
  <conditionalFormatting sqref="B52">
    <cfRule type="duplicateValues" dxfId="1947" priority="595"/>
  </conditionalFormatting>
  <conditionalFormatting sqref="B1247">
    <cfRule type="duplicateValues" dxfId="1946" priority="594"/>
  </conditionalFormatting>
  <conditionalFormatting sqref="B1278">
    <cfRule type="duplicateValues" dxfId="1945" priority="593"/>
  </conditionalFormatting>
  <conditionalFormatting sqref="B1240">
    <cfRule type="duplicateValues" dxfId="1944" priority="592"/>
  </conditionalFormatting>
  <conditionalFormatting sqref="G1279">
    <cfRule type="duplicateValues" dxfId="1943" priority="591"/>
  </conditionalFormatting>
  <conditionalFormatting sqref="C1279">
    <cfRule type="duplicateValues" dxfId="1942" priority="590"/>
  </conditionalFormatting>
  <conditionalFormatting sqref="B1215">
    <cfRule type="duplicateValues" dxfId="1941" priority="589"/>
  </conditionalFormatting>
  <conditionalFormatting sqref="B1279">
    <cfRule type="duplicateValues" dxfId="1940" priority="588"/>
  </conditionalFormatting>
  <conditionalFormatting sqref="G1280">
    <cfRule type="duplicateValues" dxfId="1939" priority="587"/>
  </conditionalFormatting>
  <conditionalFormatting sqref="C1280">
    <cfRule type="duplicateValues" dxfId="1938" priority="586"/>
  </conditionalFormatting>
  <conditionalFormatting sqref="B1280">
    <cfRule type="duplicateValues" dxfId="1937" priority="585"/>
  </conditionalFormatting>
  <conditionalFormatting sqref="B1188">
    <cfRule type="duplicateValues" dxfId="1936" priority="584"/>
  </conditionalFormatting>
  <conditionalFormatting sqref="G1281:G1283">
    <cfRule type="duplicateValues" dxfId="1935" priority="583"/>
  </conditionalFormatting>
  <conditionalFormatting sqref="C1281:C1282">
    <cfRule type="duplicateValues" dxfId="1934" priority="582"/>
  </conditionalFormatting>
  <conditionalFormatting sqref="B1281:B1282">
    <cfRule type="duplicateValues" dxfId="1933" priority="581"/>
  </conditionalFormatting>
  <conditionalFormatting sqref="G1284:G1295">
    <cfRule type="duplicateValues" dxfId="1932" priority="580"/>
  </conditionalFormatting>
  <conditionalFormatting sqref="C1283:C1287 C1291:C1295">
    <cfRule type="duplicateValues" dxfId="1931" priority="579"/>
  </conditionalFormatting>
  <conditionalFormatting sqref="G1299:G1300">
    <cfRule type="duplicateValues" dxfId="1930" priority="578"/>
  </conditionalFormatting>
  <conditionalFormatting sqref="C1299:C1300">
    <cfRule type="duplicateValues" dxfId="1929" priority="577"/>
  </conditionalFormatting>
  <conditionalFormatting sqref="G1299:G1300">
    <cfRule type="duplicateValues" dxfId="1928" priority="576"/>
  </conditionalFormatting>
  <conditionalFormatting sqref="C1299:C1300">
    <cfRule type="duplicateValues" dxfId="1927" priority="575"/>
  </conditionalFormatting>
  <conditionalFormatting sqref="G1298">
    <cfRule type="duplicateValues" dxfId="1926" priority="574"/>
  </conditionalFormatting>
  <conditionalFormatting sqref="C1298">
    <cfRule type="duplicateValues" dxfId="1925" priority="573"/>
  </conditionalFormatting>
  <conditionalFormatting sqref="G1297">
    <cfRule type="duplicateValues" dxfId="1924" priority="572"/>
  </conditionalFormatting>
  <conditionalFormatting sqref="C1297">
    <cfRule type="duplicateValues" dxfId="1923" priority="571"/>
  </conditionalFormatting>
  <conditionalFormatting sqref="G1298">
    <cfRule type="duplicateValues" dxfId="1922" priority="570"/>
  </conditionalFormatting>
  <conditionalFormatting sqref="C1298">
    <cfRule type="duplicateValues" dxfId="1921" priority="569"/>
  </conditionalFormatting>
  <conditionalFormatting sqref="G1302:G1303">
    <cfRule type="duplicateValues" dxfId="1920" priority="568"/>
  </conditionalFormatting>
  <conditionalFormatting sqref="C1302:C1303">
    <cfRule type="duplicateValues" dxfId="1919" priority="567"/>
  </conditionalFormatting>
  <conditionalFormatting sqref="G1325:G1327">
    <cfRule type="duplicateValues" dxfId="1918" priority="566"/>
  </conditionalFormatting>
  <conditionalFormatting sqref="C1325:C1327">
    <cfRule type="duplicateValues" dxfId="1917" priority="565"/>
  </conditionalFormatting>
  <conditionalFormatting sqref="G1325:G1327">
    <cfRule type="duplicateValues" dxfId="1916" priority="564"/>
  </conditionalFormatting>
  <conditionalFormatting sqref="C1325:C1327">
    <cfRule type="duplicateValues" dxfId="1915" priority="563"/>
  </conditionalFormatting>
  <conditionalFormatting sqref="G1325">
    <cfRule type="duplicateValues" dxfId="1914" priority="562"/>
  </conditionalFormatting>
  <conditionalFormatting sqref="C1325">
    <cfRule type="duplicateValues" dxfId="1913" priority="561"/>
  </conditionalFormatting>
  <conditionalFormatting sqref="G1323:G1324">
    <cfRule type="duplicateValues" dxfId="1912" priority="560"/>
  </conditionalFormatting>
  <conditionalFormatting sqref="C1323:C1324">
    <cfRule type="duplicateValues" dxfId="1911" priority="559"/>
  </conditionalFormatting>
  <conditionalFormatting sqref="G1321:G1322">
    <cfRule type="duplicateValues" dxfId="1910" priority="558"/>
  </conditionalFormatting>
  <conditionalFormatting sqref="C1321:C1322">
    <cfRule type="duplicateValues" dxfId="1909" priority="557"/>
  </conditionalFormatting>
  <conditionalFormatting sqref="G1321:G1322">
    <cfRule type="duplicateValues" dxfId="1908" priority="556"/>
  </conditionalFormatting>
  <conditionalFormatting sqref="C1321:C1322">
    <cfRule type="duplicateValues" dxfId="1907" priority="555"/>
  </conditionalFormatting>
  <conditionalFormatting sqref="G1320">
    <cfRule type="duplicateValues" dxfId="1906" priority="554"/>
  </conditionalFormatting>
  <conditionalFormatting sqref="C1320">
    <cfRule type="duplicateValues" dxfId="1905" priority="553"/>
  </conditionalFormatting>
  <conditionalFormatting sqref="G1320">
    <cfRule type="duplicateValues" dxfId="1904" priority="552"/>
  </conditionalFormatting>
  <conditionalFormatting sqref="C1320">
    <cfRule type="duplicateValues" dxfId="1903" priority="551"/>
  </conditionalFormatting>
  <conditionalFormatting sqref="G1317:G1319">
    <cfRule type="duplicateValues" dxfId="1902" priority="550"/>
  </conditionalFormatting>
  <conditionalFormatting sqref="C1317:C1319">
    <cfRule type="duplicateValues" dxfId="1901" priority="549"/>
  </conditionalFormatting>
  <conditionalFormatting sqref="G1317:G1319">
    <cfRule type="duplicateValues" dxfId="1900" priority="548"/>
  </conditionalFormatting>
  <conditionalFormatting sqref="C1317:C1319">
    <cfRule type="duplicateValues" dxfId="1899" priority="547"/>
  </conditionalFormatting>
  <conditionalFormatting sqref="G1317">
    <cfRule type="duplicateValues" dxfId="1898" priority="546"/>
  </conditionalFormatting>
  <conditionalFormatting sqref="C1317">
    <cfRule type="duplicateValues" dxfId="1897" priority="545"/>
  </conditionalFormatting>
  <conditionalFormatting sqref="G1315:G1316">
    <cfRule type="duplicateValues" dxfId="1896" priority="544"/>
  </conditionalFormatting>
  <conditionalFormatting sqref="C1315:C1316">
    <cfRule type="duplicateValues" dxfId="1895" priority="543"/>
  </conditionalFormatting>
  <conditionalFormatting sqref="G1313:G1314">
    <cfRule type="duplicateValues" dxfId="1894" priority="542"/>
  </conditionalFormatting>
  <conditionalFormatting sqref="C1313:C1314">
    <cfRule type="duplicateValues" dxfId="1893" priority="541"/>
  </conditionalFormatting>
  <conditionalFormatting sqref="G1313:G1314">
    <cfRule type="duplicateValues" dxfId="1892" priority="540"/>
  </conditionalFormatting>
  <conditionalFormatting sqref="C1313:C1314">
    <cfRule type="duplicateValues" dxfId="1891" priority="539"/>
  </conditionalFormatting>
  <conditionalFormatting sqref="G1312">
    <cfRule type="duplicateValues" dxfId="1890" priority="538"/>
  </conditionalFormatting>
  <conditionalFormatting sqref="C1312">
    <cfRule type="duplicateValues" dxfId="1889" priority="537"/>
  </conditionalFormatting>
  <conditionalFormatting sqref="G1312">
    <cfRule type="duplicateValues" dxfId="1888" priority="536"/>
  </conditionalFormatting>
  <conditionalFormatting sqref="C1312">
    <cfRule type="duplicateValues" dxfId="1887" priority="535"/>
  </conditionalFormatting>
  <conditionalFormatting sqref="G1309:G1311">
    <cfRule type="duplicateValues" dxfId="1886" priority="534"/>
  </conditionalFormatting>
  <conditionalFormatting sqref="C1309:C1311">
    <cfRule type="duplicateValues" dxfId="1885" priority="533"/>
  </conditionalFormatting>
  <conditionalFormatting sqref="G1309:G1311">
    <cfRule type="duplicateValues" dxfId="1884" priority="532"/>
  </conditionalFormatting>
  <conditionalFormatting sqref="C1309:C1311">
    <cfRule type="duplicateValues" dxfId="1883" priority="531"/>
  </conditionalFormatting>
  <conditionalFormatting sqref="G1309">
    <cfRule type="duplicateValues" dxfId="1882" priority="530"/>
  </conditionalFormatting>
  <conditionalFormatting sqref="C1309">
    <cfRule type="duplicateValues" dxfId="1881" priority="529"/>
  </conditionalFormatting>
  <conditionalFormatting sqref="G1307:G1308">
    <cfRule type="duplicateValues" dxfId="1880" priority="528"/>
  </conditionalFormatting>
  <conditionalFormatting sqref="C1307:C1308">
    <cfRule type="duplicateValues" dxfId="1879" priority="527"/>
  </conditionalFormatting>
  <conditionalFormatting sqref="G1305:G1306">
    <cfRule type="duplicateValues" dxfId="1878" priority="526"/>
  </conditionalFormatting>
  <conditionalFormatting sqref="C1305:C1306">
    <cfRule type="duplicateValues" dxfId="1877" priority="525"/>
  </conditionalFormatting>
  <conditionalFormatting sqref="G1305:G1306">
    <cfRule type="duplicateValues" dxfId="1876" priority="524"/>
  </conditionalFormatting>
  <conditionalFormatting sqref="C1305:C1306">
    <cfRule type="duplicateValues" dxfId="1875" priority="523"/>
  </conditionalFormatting>
  <conditionalFormatting sqref="G1304">
    <cfRule type="duplicateValues" dxfId="1874" priority="522"/>
  </conditionalFormatting>
  <conditionalFormatting sqref="C1304">
    <cfRule type="duplicateValues" dxfId="1873" priority="521"/>
  </conditionalFormatting>
  <conditionalFormatting sqref="G1304">
    <cfRule type="duplicateValues" dxfId="1872" priority="520"/>
  </conditionalFormatting>
  <conditionalFormatting sqref="C1304">
    <cfRule type="duplicateValues" dxfId="1871" priority="519"/>
  </conditionalFormatting>
  <conditionalFormatting sqref="B1308">
    <cfRule type="duplicateValues" dxfId="1870" priority="518"/>
  </conditionalFormatting>
  <conditionalFormatting sqref="B1311">
    <cfRule type="duplicateValues" dxfId="1869" priority="517"/>
  </conditionalFormatting>
  <conditionalFormatting sqref="C491">
    <cfRule type="duplicateValues" dxfId="1868" priority="516"/>
  </conditionalFormatting>
  <conditionalFormatting sqref="C491">
    <cfRule type="duplicateValues" dxfId="1867" priority="515"/>
  </conditionalFormatting>
  <conditionalFormatting sqref="C491">
    <cfRule type="duplicateValues" dxfId="1866" priority="514"/>
  </conditionalFormatting>
  <conditionalFormatting sqref="B940">
    <cfRule type="duplicateValues" dxfId="1865" priority="513"/>
  </conditionalFormatting>
  <conditionalFormatting sqref="B1241">
    <cfRule type="duplicateValues" dxfId="1864" priority="512"/>
  </conditionalFormatting>
  <conditionalFormatting sqref="B694">
    <cfRule type="duplicateValues" dxfId="1863" priority="511"/>
  </conditionalFormatting>
  <conditionalFormatting sqref="B1064">
    <cfRule type="duplicateValues" dxfId="1862" priority="510"/>
  </conditionalFormatting>
  <conditionalFormatting sqref="B1231">
    <cfRule type="duplicateValues" dxfId="1861" priority="509"/>
  </conditionalFormatting>
  <conditionalFormatting sqref="B1317">
    <cfRule type="duplicateValues" dxfId="1860" priority="508"/>
  </conditionalFormatting>
  <conditionalFormatting sqref="B1186">
    <cfRule type="duplicateValues" dxfId="1859" priority="507"/>
  </conditionalFormatting>
  <conditionalFormatting sqref="B1322">
    <cfRule type="duplicateValues" dxfId="1858" priority="506"/>
  </conditionalFormatting>
  <conditionalFormatting sqref="B469">
    <cfRule type="duplicateValues" dxfId="1857" priority="505"/>
  </conditionalFormatting>
  <conditionalFormatting sqref="B1243">
    <cfRule type="duplicateValues" dxfId="1856" priority="504"/>
  </conditionalFormatting>
  <conditionalFormatting sqref="G1353">
    <cfRule type="duplicateValues" dxfId="1855" priority="503"/>
  </conditionalFormatting>
  <conditionalFormatting sqref="C1353">
    <cfRule type="duplicateValues" dxfId="1854" priority="502"/>
  </conditionalFormatting>
  <conditionalFormatting sqref="G1351:G1352">
    <cfRule type="duplicateValues" dxfId="1853" priority="501"/>
  </conditionalFormatting>
  <conditionalFormatting sqref="C1351:C1352">
    <cfRule type="duplicateValues" dxfId="1852" priority="500"/>
  </conditionalFormatting>
  <conditionalFormatting sqref="B1327">
    <cfRule type="duplicateValues" dxfId="1851" priority="499"/>
  </conditionalFormatting>
  <conditionalFormatting sqref="B1242">
    <cfRule type="duplicateValues" dxfId="1850" priority="498"/>
  </conditionalFormatting>
  <conditionalFormatting sqref="B1161">
    <cfRule type="duplicateValues" dxfId="1849" priority="497"/>
  </conditionalFormatting>
  <conditionalFormatting sqref="B1237">
    <cfRule type="duplicateValues" dxfId="1848" priority="496"/>
  </conditionalFormatting>
  <conditionalFormatting sqref="B1287">
    <cfRule type="duplicateValues" dxfId="1847" priority="495"/>
  </conditionalFormatting>
  <conditionalFormatting sqref="G1337:G1349">
    <cfRule type="duplicateValues" dxfId="1846" priority="494"/>
  </conditionalFormatting>
  <conditionalFormatting sqref="C1337:C1349">
    <cfRule type="duplicateValues" dxfId="1845" priority="493"/>
  </conditionalFormatting>
  <conditionalFormatting sqref="G1333:G1335">
    <cfRule type="duplicateValues" dxfId="1844" priority="492"/>
  </conditionalFormatting>
  <conditionalFormatting sqref="C1333:C1335">
    <cfRule type="duplicateValues" dxfId="1843" priority="491"/>
  </conditionalFormatting>
  <conditionalFormatting sqref="G1333:G1335">
    <cfRule type="duplicateValues" dxfId="1842" priority="490"/>
  </conditionalFormatting>
  <conditionalFormatting sqref="C1333:C1335">
    <cfRule type="duplicateValues" dxfId="1841" priority="489"/>
  </conditionalFormatting>
  <conditionalFormatting sqref="G1333">
    <cfRule type="duplicateValues" dxfId="1840" priority="488"/>
  </conditionalFormatting>
  <conditionalFormatting sqref="C1333:C1334">
    <cfRule type="duplicateValues" dxfId="1839" priority="487"/>
  </conditionalFormatting>
  <conditionalFormatting sqref="G1331:G1332">
    <cfRule type="duplicateValues" dxfId="1838" priority="486"/>
  </conditionalFormatting>
  <conditionalFormatting sqref="C1331:C1332">
    <cfRule type="duplicateValues" dxfId="1837" priority="485"/>
  </conditionalFormatting>
  <conditionalFormatting sqref="B1330">
    <cfRule type="duplicateValues" dxfId="1836" priority="484"/>
  </conditionalFormatting>
  <conditionalFormatting sqref="B1320">
    <cfRule type="duplicateValues" dxfId="1835" priority="483"/>
  </conditionalFormatting>
  <conditionalFormatting sqref="B1005">
    <cfRule type="duplicateValues" dxfId="1834" priority="482"/>
  </conditionalFormatting>
  <conditionalFormatting sqref="B1339">
    <cfRule type="duplicateValues" dxfId="1833" priority="481"/>
  </conditionalFormatting>
  <conditionalFormatting sqref="B1335">
    <cfRule type="duplicateValues" dxfId="1832" priority="480"/>
  </conditionalFormatting>
  <conditionalFormatting sqref="B1344">
    <cfRule type="duplicateValues" dxfId="1831" priority="479"/>
  </conditionalFormatting>
  <conditionalFormatting sqref="B1309">
    <cfRule type="duplicateValues" dxfId="1830" priority="478"/>
  </conditionalFormatting>
  <conditionalFormatting sqref="B1089">
    <cfRule type="duplicateValues" dxfId="1829" priority="477"/>
  </conditionalFormatting>
  <conditionalFormatting sqref="B1249">
    <cfRule type="duplicateValues" dxfId="1828" priority="476"/>
  </conditionalFormatting>
  <conditionalFormatting sqref="B1350">
    <cfRule type="duplicateValues" dxfId="1827" priority="475"/>
  </conditionalFormatting>
  <conditionalFormatting sqref="B1348">
    <cfRule type="duplicateValues" dxfId="1826" priority="474"/>
  </conditionalFormatting>
  <conditionalFormatting sqref="B1207">
    <cfRule type="duplicateValues" dxfId="1825" priority="473"/>
  </conditionalFormatting>
  <conditionalFormatting sqref="G1379:G1381">
    <cfRule type="duplicateValues" dxfId="1824" priority="472"/>
  </conditionalFormatting>
  <conditionalFormatting sqref="C1379:C1381">
    <cfRule type="duplicateValues" dxfId="1823" priority="471"/>
  </conditionalFormatting>
  <conditionalFormatting sqref="G1379">
    <cfRule type="duplicateValues" dxfId="1822" priority="470"/>
  </conditionalFormatting>
  <conditionalFormatting sqref="C1379">
    <cfRule type="duplicateValues" dxfId="1821" priority="469"/>
  </conditionalFormatting>
  <conditionalFormatting sqref="G1357:G1358">
    <cfRule type="duplicateValues" dxfId="1820" priority="468"/>
  </conditionalFormatting>
  <conditionalFormatting sqref="C1357:C1358">
    <cfRule type="duplicateValues" dxfId="1819" priority="467"/>
  </conditionalFormatting>
  <conditionalFormatting sqref="G1356">
    <cfRule type="duplicateValues" dxfId="1818" priority="466"/>
  </conditionalFormatting>
  <conditionalFormatting sqref="C1356">
    <cfRule type="duplicateValues" dxfId="1817" priority="465"/>
  </conditionalFormatting>
  <conditionalFormatting sqref="G1356">
    <cfRule type="duplicateValues" dxfId="1816" priority="464"/>
  </conditionalFormatting>
  <conditionalFormatting sqref="C1356">
    <cfRule type="duplicateValues" dxfId="1815" priority="463"/>
  </conditionalFormatting>
  <conditionalFormatting sqref="B1325">
    <cfRule type="duplicateValues" dxfId="1814" priority="462"/>
  </conditionalFormatting>
  <conditionalFormatting sqref="B1314">
    <cfRule type="duplicateValues" dxfId="1813" priority="461"/>
  </conditionalFormatting>
  <conditionalFormatting sqref="B1233">
    <cfRule type="duplicateValues" dxfId="1812" priority="460"/>
  </conditionalFormatting>
  <conditionalFormatting sqref="B1144">
    <cfRule type="duplicateValues" dxfId="1811" priority="459"/>
  </conditionalFormatting>
  <conditionalFormatting sqref="B1276">
    <cfRule type="duplicateValues" dxfId="1810" priority="458"/>
  </conditionalFormatting>
  <conditionalFormatting sqref="B709">
    <cfRule type="duplicateValues" dxfId="1809" priority="457"/>
  </conditionalFormatting>
  <conditionalFormatting sqref="B1084">
    <cfRule type="duplicateValues" dxfId="1808" priority="456"/>
  </conditionalFormatting>
  <conditionalFormatting sqref="B1349">
    <cfRule type="duplicateValues" dxfId="1807" priority="455"/>
  </conditionalFormatting>
  <conditionalFormatting sqref="B1229">
    <cfRule type="duplicateValues" dxfId="1806" priority="454"/>
  </conditionalFormatting>
  <conditionalFormatting sqref="B1299">
    <cfRule type="duplicateValues" dxfId="1805" priority="453"/>
  </conditionalFormatting>
  <conditionalFormatting sqref="B1116">
    <cfRule type="duplicateValues" dxfId="1804" priority="452"/>
  </conditionalFormatting>
  <conditionalFormatting sqref="B1294">
    <cfRule type="duplicateValues" dxfId="1803" priority="451"/>
  </conditionalFormatting>
  <conditionalFormatting sqref="B1355">
    <cfRule type="duplicateValues" dxfId="1802" priority="450"/>
  </conditionalFormatting>
  <conditionalFormatting sqref="G1438 G1328 G1261 G1253">
    <cfRule type="duplicateValues" dxfId="1801" priority="449"/>
  </conditionalFormatting>
  <conditionalFormatting sqref="C1438 C1328 C1253">
    <cfRule type="duplicateValues" dxfId="1800" priority="448"/>
  </conditionalFormatting>
  <conditionalFormatting sqref="B739">
    <cfRule type="duplicateValues" dxfId="1799" priority="447"/>
  </conditionalFormatting>
  <conditionalFormatting sqref="B1324">
    <cfRule type="duplicateValues" dxfId="1798" priority="446"/>
  </conditionalFormatting>
  <conditionalFormatting sqref="B1298">
    <cfRule type="duplicateValues" dxfId="1797" priority="445"/>
  </conditionalFormatting>
  <conditionalFormatting sqref="B708">
    <cfRule type="duplicateValues" dxfId="1796" priority="444"/>
  </conditionalFormatting>
  <conditionalFormatting sqref="B925">
    <cfRule type="duplicateValues" dxfId="1795" priority="443"/>
  </conditionalFormatting>
  <conditionalFormatting sqref="G1376:G1378">
    <cfRule type="duplicateValues" dxfId="1794" priority="442"/>
  </conditionalFormatting>
  <conditionalFormatting sqref="C1376:C1378">
    <cfRule type="duplicateValues" dxfId="1793" priority="441"/>
  </conditionalFormatting>
  <conditionalFormatting sqref="G1376:G1378">
    <cfRule type="duplicateValues" dxfId="1792" priority="440"/>
  </conditionalFormatting>
  <conditionalFormatting sqref="C1376:C1378">
    <cfRule type="duplicateValues" dxfId="1791" priority="439"/>
  </conditionalFormatting>
  <conditionalFormatting sqref="G1376">
    <cfRule type="duplicateValues" dxfId="1790" priority="438"/>
  </conditionalFormatting>
  <conditionalFormatting sqref="C1376">
    <cfRule type="duplicateValues" dxfId="1789" priority="437"/>
  </conditionalFormatting>
  <conditionalFormatting sqref="G1374:G1375">
    <cfRule type="duplicateValues" dxfId="1788" priority="436"/>
  </conditionalFormatting>
  <conditionalFormatting sqref="C1374:C1375">
    <cfRule type="duplicateValues" dxfId="1787" priority="435"/>
  </conditionalFormatting>
  <conditionalFormatting sqref="G1373">
    <cfRule type="duplicateValues" dxfId="1786" priority="434"/>
  </conditionalFormatting>
  <conditionalFormatting sqref="C1373">
    <cfRule type="duplicateValues" dxfId="1785" priority="433"/>
  </conditionalFormatting>
  <conditionalFormatting sqref="G1373">
    <cfRule type="duplicateValues" dxfId="1784" priority="432"/>
  </conditionalFormatting>
  <conditionalFormatting sqref="C1373">
    <cfRule type="duplicateValues" dxfId="1783" priority="431"/>
  </conditionalFormatting>
  <conditionalFormatting sqref="G1372">
    <cfRule type="duplicateValues" dxfId="1782" priority="430"/>
  </conditionalFormatting>
  <conditionalFormatting sqref="G1372">
    <cfRule type="duplicateValues" dxfId="1781" priority="429"/>
  </conditionalFormatting>
  <conditionalFormatting sqref="G1369:G1370">
    <cfRule type="duplicateValues" dxfId="1780" priority="428"/>
  </conditionalFormatting>
  <conditionalFormatting sqref="C1369:C1371">
    <cfRule type="duplicateValues" dxfId="1779" priority="427"/>
  </conditionalFormatting>
  <conditionalFormatting sqref="G1369:G1370">
    <cfRule type="duplicateValues" dxfId="1778" priority="426"/>
  </conditionalFormatting>
  <conditionalFormatting sqref="C1369:C1371">
    <cfRule type="duplicateValues" dxfId="1777" priority="425"/>
  </conditionalFormatting>
  <conditionalFormatting sqref="G1369">
    <cfRule type="duplicateValues" dxfId="1776" priority="424"/>
  </conditionalFormatting>
  <conditionalFormatting sqref="C1369">
    <cfRule type="duplicateValues" dxfId="1775" priority="423"/>
  </conditionalFormatting>
  <conditionalFormatting sqref="G1366:G1368">
    <cfRule type="duplicateValues" dxfId="1774" priority="422"/>
  </conditionalFormatting>
  <conditionalFormatting sqref="C1366 C1368">
    <cfRule type="duplicateValues" dxfId="1773" priority="421"/>
  </conditionalFormatting>
  <conditionalFormatting sqref="G1366:G1368">
    <cfRule type="duplicateValues" dxfId="1772" priority="420"/>
  </conditionalFormatting>
  <conditionalFormatting sqref="C1366">
    <cfRule type="duplicateValues" dxfId="1771" priority="419"/>
  </conditionalFormatting>
  <conditionalFormatting sqref="G1366">
    <cfRule type="duplicateValues" dxfId="1770" priority="418"/>
  </conditionalFormatting>
  <conditionalFormatting sqref="C1366">
    <cfRule type="duplicateValues" dxfId="1769" priority="417"/>
  </conditionalFormatting>
  <conditionalFormatting sqref="G1364:G1365">
    <cfRule type="duplicateValues" dxfId="1768" priority="416"/>
  </conditionalFormatting>
  <conditionalFormatting sqref="C1364:C1365">
    <cfRule type="duplicateValues" dxfId="1767" priority="415"/>
  </conditionalFormatting>
  <conditionalFormatting sqref="G1363">
    <cfRule type="duplicateValues" dxfId="1766" priority="414"/>
  </conditionalFormatting>
  <conditionalFormatting sqref="C1363">
    <cfRule type="duplicateValues" dxfId="1765" priority="413"/>
  </conditionalFormatting>
  <conditionalFormatting sqref="G1363">
    <cfRule type="duplicateValues" dxfId="1764" priority="412"/>
  </conditionalFormatting>
  <conditionalFormatting sqref="C1363">
    <cfRule type="duplicateValues" dxfId="1763" priority="411"/>
  </conditionalFormatting>
  <conditionalFormatting sqref="G1362">
    <cfRule type="duplicateValues" dxfId="1762" priority="410"/>
  </conditionalFormatting>
  <conditionalFormatting sqref="C1362">
    <cfRule type="duplicateValues" dxfId="1761" priority="409"/>
  </conditionalFormatting>
  <conditionalFormatting sqref="G1362">
    <cfRule type="duplicateValues" dxfId="1760" priority="408"/>
  </conditionalFormatting>
  <conditionalFormatting sqref="C1362">
    <cfRule type="duplicateValues" dxfId="1759" priority="407"/>
  </conditionalFormatting>
  <conditionalFormatting sqref="G1359:G1361">
    <cfRule type="duplicateValues" dxfId="1758" priority="406"/>
  </conditionalFormatting>
  <conditionalFormatting sqref="C1359:C1361">
    <cfRule type="duplicateValues" dxfId="1757" priority="405"/>
  </conditionalFormatting>
  <conditionalFormatting sqref="G1359:G1361">
    <cfRule type="duplicateValues" dxfId="1756" priority="404"/>
  </conditionalFormatting>
  <conditionalFormatting sqref="C1359:C1361">
    <cfRule type="duplicateValues" dxfId="1755" priority="403"/>
  </conditionalFormatting>
  <conditionalFormatting sqref="G1359">
    <cfRule type="duplicateValues" dxfId="1754" priority="402"/>
  </conditionalFormatting>
  <conditionalFormatting sqref="C1359">
    <cfRule type="duplicateValues" dxfId="1753" priority="401"/>
  </conditionalFormatting>
  <conditionalFormatting sqref="B1052">
    <cfRule type="duplicateValues" dxfId="1752" priority="400"/>
  </conditionalFormatting>
  <conditionalFormatting sqref="B1022">
    <cfRule type="duplicateValues" dxfId="1751" priority="399"/>
  </conditionalFormatting>
  <conditionalFormatting sqref="B30">
    <cfRule type="duplicateValues" dxfId="1750" priority="398"/>
  </conditionalFormatting>
  <conditionalFormatting sqref="B1268">
    <cfRule type="duplicateValues" dxfId="1749" priority="397"/>
  </conditionalFormatting>
  <conditionalFormatting sqref="B1370">
    <cfRule type="duplicateValues" dxfId="1748" priority="396"/>
  </conditionalFormatting>
  <conditionalFormatting sqref="B1362">
    <cfRule type="duplicateValues" dxfId="1747" priority="395"/>
  </conditionalFormatting>
  <conditionalFormatting sqref="B1358">
    <cfRule type="duplicateValues" dxfId="1746" priority="394"/>
  </conditionalFormatting>
  <conditionalFormatting sqref="B1285">
    <cfRule type="duplicateValues" dxfId="1745" priority="393"/>
  </conditionalFormatting>
  <conditionalFormatting sqref="B1375">
    <cfRule type="duplicateValues" dxfId="1744" priority="392"/>
  </conditionalFormatting>
  <conditionalFormatting sqref="B1079">
    <cfRule type="duplicateValues" dxfId="1743" priority="391"/>
  </conditionalFormatting>
  <conditionalFormatting sqref="B1259">
    <cfRule type="duplicateValues" dxfId="1742" priority="390"/>
  </conditionalFormatting>
  <conditionalFormatting sqref="B1352">
    <cfRule type="duplicateValues" dxfId="1741" priority="389"/>
  </conditionalFormatting>
  <conditionalFormatting sqref="B32">
    <cfRule type="duplicateValues" dxfId="1740" priority="388"/>
  </conditionalFormatting>
  <conditionalFormatting sqref="B31">
    <cfRule type="duplicateValues" dxfId="1739" priority="387"/>
  </conditionalFormatting>
  <conditionalFormatting sqref="B1378">
    <cfRule type="duplicateValues" dxfId="1738" priority="386"/>
  </conditionalFormatting>
  <conditionalFormatting sqref="B1379">
    <cfRule type="duplicateValues" dxfId="1737" priority="385"/>
  </conditionalFormatting>
  <conditionalFormatting sqref="B1283">
    <cfRule type="duplicateValues" dxfId="1736" priority="384"/>
  </conditionalFormatting>
  <conditionalFormatting sqref="G1406">
    <cfRule type="duplicateValues" dxfId="1735" priority="383"/>
  </conditionalFormatting>
  <conditionalFormatting sqref="C1406">
    <cfRule type="duplicateValues" dxfId="1734" priority="382"/>
  </conditionalFormatting>
  <conditionalFormatting sqref="G1406">
    <cfRule type="duplicateValues" dxfId="1733" priority="381"/>
  </conditionalFormatting>
  <conditionalFormatting sqref="C1406">
    <cfRule type="duplicateValues" dxfId="1732" priority="380"/>
  </conditionalFormatting>
  <conditionalFormatting sqref="G1406">
    <cfRule type="duplicateValues" dxfId="1731" priority="379"/>
  </conditionalFormatting>
  <conditionalFormatting sqref="C1406">
    <cfRule type="duplicateValues" dxfId="1730" priority="378"/>
  </conditionalFormatting>
  <conditionalFormatting sqref="G1405 G1397 G1393 G1384:G1385">
    <cfRule type="duplicateValues" dxfId="1729" priority="377"/>
  </conditionalFormatting>
  <conditionalFormatting sqref="C1405 C1397 C1393 C1384:C1385">
    <cfRule type="duplicateValues" dxfId="1728" priority="376"/>
  </conditionalFormatting>
  <conditionalFormatting sqref="G1383">
    <cfRule type="duplicateValues" dxfId="1727" priority="375"/>
  </conditionalFormatting>
  <conditionalFormatting sqref="C1383">
    <cfRule type="duplicateValues" dxfId="1726" priority="374"/>
  </conditionalFormatting>
  <conditionalFormatting sqref="G1383">
    <cfRule type="duplicateValues" dxfId="1725" priority="373"/>
  </conditionalFormatting>
  <conditionalFormatting sqref="C1383">
    <cfRule type="duplicateValues" dxfId="1724" priority="372"/>
  </conditionalFormatting>
  <conditionalFormatting sqref="G1382">
    <cfRule type="duplicateValues" dxfId="1723" priority="371"/>
  </conditionalFormatting>
  <conditionalFormatting sqref="C1382">
    <cfRule type="duplicateValues" dxfId="1722" priority="370"/>
  </conditionalFormatting>
  <conditionalFormatting sqref="G1382">
    <cfRule type="duplicateValues" dxfId="1721" priority="369"/>
  </conditionalFormatting>
  <conditionalFormatting sqref="C1382">
    <cfRule type="duplicateValues" dxfId="1720" priority="368"/>
  </conditionalFormatting>
  <conditionalFormatting sqref="G1371">
    <cfRule type="duplicateValues" dxfId="1719" priority="367"/>
  </conditionalFormatting>
  <conditionalFormatting sqref="G1371">
    <cfRule type="duplicateValues" dxfId="1718" priority="366"/>
  </conditionalFormatting>
  <conditionalFormatting sqref="B1371">
    <cfRule type="duplicateValues" dxfId="1717" priority="365"/>
  </conditionalFormatting>
  <conditionalFormatting sqref="B1383">
    <cfRule type="duplicateValues" dxfId="1716" priority="364"/>
  </conditionalFormatting>
  <conditionalFormatting sqref="G1404">
    <cfRule type="duplicateValues" dxfId="1715" priority="363"/>
  </conditionalFormatting>
  <conditionalFormatting sqref="C1404">
    <cfRule type="duplicateValues" dxfId="1714" priority="362"/>
  </conditionalFormatting>
  <conditionalFormatting sqref="G1404">
    <cfRule type="duplicateValues" dxfId="1713" priority="361"/>
  </conditionalFormatting>
  <conditionalFormatting sqref="C1404">
    <cfRule type="duplicateValues" dxfId="1712" priority="360"/>
  </conditionalFormatting>
  <conditionalFormatting sqref="G1404">
    <cfRule type="duplicateValues" dxfId="1711" priority="359"/>
  </conditionalFormatting>
  <conditionalFormatting sqref="C1404">
    <cfRule type="duplicateValues" dxfId="1710" priority="358"/>
  </conditionalFormatting>
  <conditionalFormatting sqref="G1402:G1403">
    <cfRule type="duplicateValues" dxfId="1709" priority="357"/>
  </conditionalFormatting>
  <conditionalFormatting sqref="C1402:C1403">
    <cfRule type="duplicateValues" dxfId="1708" priority="356"/>
  </conditionalFormatting>
  <conditionalFormatting sqref="G1401">
    <cfRule type="duplicateValues" dxfId="1707" priority="355"/>
  </conditionalFormatting>
  <conditionalFormatting sqref="C1401">
    <cfRule type="duplicateValues" dxfId="1706" priority="354"/>
  </conditionalFormatting>
  <conditionalFormatting sqref="G1401">
    <cfRule type="duplicateValues" dxfId="1705" priority="353"/>
  </conditionalFormatting>
  <conditionalFormatting sqref="C1401">
    <cfRule type="duplicateValues" dxfId="1704" priority="352"/>
  </conditionalFormatting>
  <conditionalFormatting sqref="G1400">
    <cfRule type="duplicateValues" dxfId="1703" priority="351"/>
  </conditionalFormatting>
  <conditionalFormatting sqref="C1400">
    <cfRule type="duplicateValues" dxfId="1702" priority="350"/>
  </conditionalFormatting>
  <conditionalFormatting sqref="G1400">
    <cfRule type="duplicateValues" dxfId="1701" priority="349"/>
  </conditionalFormatting>
  <conditionalFormatting sqref="C1400">
    <cfRule type="duplicateValues" dxfId="1700" priority="348"/>
  </conditionalFormatting>
  <conditionalFormatting sqref="G1399">
    <cfRule type="duplicateValues" dxfId="1699" priority="347"/>
  </conditionalFormatting>
  <conditionalFormatting sqref="C1399">
    <cfRule type="duplicateValues" dxfId="1698" priority="346"/>
  </conditionalFormatting>
  <conditionalFormatting sqref="G1399">
    <cfRule type="duplicateValues" dxfId="1697" priority="345"/>
  </conditionalFormatting>
  <conditionalFormatting sqref="C1399">
    <cfRule type="duplicateValues" dxfId="1696" priority="344"/>
  </conditionalFormatting>
  <conditionalFormatting sqref="G1398">
    <cfRule type="duplicateValues" dxfId="1695" priority="343"/>
  </conditionalFormatting>
  <conditionalFormatting sqref="C1398">
    <cfRule type="duplicateValues" dxfId="1694" priority="342"/>
  </conditionalFormatting>
  <conditionalFormatting sqref="G1398">
    <cfRule type="duplicateValues" dxfId="1693" priority="341"/>
  </conditionalFormatting>
  <conditionalFormatting sqref="C1398">
    <cfRule type="duplicateValues" dxfId="1692" priority="340"/>
  </conditionalFormatting>
  <conditionalFormatting sqref="G1398">
    <cfRule type="duplicateValues" dxfId="1691" priority="339"/>
  </conditionalFormatting>
  <conditionalFormatting sqref="C1398">
    <cfRule type="duplicateValues" dxfId="1690" priority="338"/>
  </conditionalFormatting>
  <conditionalFormatting sqref="G1396">
    <cfRule type="duplicateValues" dxfId="1689" priority="337"/>
  </conditionalFormatting>
  <conditionalFormatting sqref="C1396">
    <cfRule type="duplicateValues" dxfId="1688" priority="336"/>
  </conditionalFormatting>
  <conditionalFormatting sqref="G1396">
    <cfRule type="duplicateValues" dxfId="1687" priority="335"/>
  </conditionalFormatting>
  <conditionalFormatting sqref="C1396">
    <cfRule type="duplicateValues" dxfId="1686" priority="334"/>
  </conditionalFormatting>
  <conditionalFormatting sqref="G1395">
    <cfRule type="duplicateValues" dxfId="1685" priority="333"/>
  </conditionalFormatting>
  <conditionalFormatting sqref="C1395">
    <cfRule type="duplicateValues" dxfId="1684" priority="332"/>
  </conditionalFormatting>
  <conditionalFormatting sqref="G1395">
    <cfRule type="duplicateValues" dxfId="1683" priority="331"/>
  </conditionalFormatting>
  <conditionalFormatting sqref="C1395">
    <cfRule type="duplicateValues" dxfId="1682" priority="330"/>
  </conditionalFormatting>
  <conditionalFormatting sqref="G1394">
    <cfRule type="duplicateValues" dxfId="1681" priority="329"/>
  </conditionalFormatting>
  <conditionalFormatting sqref="C1394">
    <cfRule type="duplicateValues" dxfId="1680" priority="328"/>
  </conditionalFormatting>
  <conditionalFormatting sqref="G1394">
    <cfRule type="duplicateValues" dxfId="1679" priority="327"/>
  </conditionalFormatting>
  <conditionalFormatting sqref="C1394">
    <cfRule type="duplicateValues" dxfId="1678" priority="326"/>
  </conditionalFormatting>
  <conditionalFormatting sqref="G1394">
    <cfRule type="duplicateValues" dxfId="1677" priority="325"/>
  </conditionalFormatting>
  <conditionalFormatting sqref="C1394">
    <cfRule type="duplicateValues" dxfId="1676" priority="324"/>
  </conditionalFormatting>
  <conditionalFormatting sqref="G1392">
    <cfRule type="duplicateValues" dxfId="1675" priority="323"/>
  </conditionalFormatting>
  <conditionalFormatting sqref="C1392">
    <cfRule type="duplicateValues" dxfId="1674" priority="322"/>
  </conditionalFormatting>
  <conditionalFormatting sqref="G1392">
    <cfRule type="duplicateValues" dxfId="1673" priority="321"/>
  </conditionalFormatting>
  <conditionalFormatting sqref="C1392">
    <cfRule type="duplicateValues" dxfId="1672" priority="320"/>
  </conditionalFormatting>
  <conditionalFormatting sqref="G1392">
    <cfRule type="duplicateValues" dxfId="1671" priority="319"/>
  </conditionalFormatting>
  <conditionalFormatting sqref="C1392">
    <cfRule type="duplicateValues" dxfId="1670" priority="318"/>
  </conditionalFormatting>
  <conditionalFormatting sqref="G1389 G1391">
    <cfRule type="duplicateValues" dxfId="1669" priority="317"/>
  </conditionalFormatting>
  <conditionalFormatting sqref="C1391">
    <cfRule type="duplicateValues" dxfId="1668" priority="316"/>
  </conditionalFormatting>
  <conditionalFormatting sqref="G1388">
    <cfRule type="duplicateValues" dxfId="1667" priority="315"/>
  </conditionalFormatting>
  <conditionalFormatting sqref="C1388">
    <cfRule type="duplicateValues" dxfId="1666" priority="314"/>
  </conditionalFormatting>
  <conditionalFormatting sqref="G1388">
    <cfRule type="duplicateValues" dxfId="1665" priority="313"/>
  </conditionalFormatting>
  <conditionalFormatting sqref="C1388">
    <cfRule type="duplicateValues" dxfId="1664" priority="312"/>
  </conditionalFormatting>
  <conditionalFormatting sqref="G1390">
    <cfRule type="duplicateValues" dxfId="1663" priority="311"/>
  </conditionalFormatting>
  <conditionalFormatting sqref="C1390">
    <cfRule type="duplicateValues" dxfId="1662" priority="310"/>
  </conditionalFormatting>
  <conditionalFormatting sqref="G1390">
    <cfRule type="duplicateValues" dxfId="1661" priority="309"/>
  </conditionalFormatting>
  <conditionalFormatting sqref="C1390">
    <cfRule type="duplicateValues" dxfId="1660" priority="308"/>
  </conditionalFormatting>
  <conditionalFormatting sqref="G1387">
    <cfRule type="duplicateValues" dxfId="1659" priority="307"/>
  </conditionalFormatting>
  <conditionalFormatting sqref="C1387">
    <cfRule type="duplicateValues" dxfId="1658" priority="306"/>
  </conditionalFormatting>
  <conditionalFormatting sqref="G1387">
    <cfRule type="duplicateValues" dxfId="1657" priority="305"/>
  </conditionalFormatting>
  <conditionalFormatting sqref="C1387">
    <cfRule type="duplicateValues" dxfId="1656" priority="304"/>
  </conditionalFormatting>
  <conditionalFormatting sqref="G1386">
    <cfRule type="duplicateValues" dxfId="1655" priority="303"/>
  </conditionalFormatting>
  <conditionalFormatting sqref="C1386">
    <cfRule type="duplicateValues" dxfId="1654" priority="302"/>
  </conditionalFormatting>
  <conditionalFormatting sqref="G1386">
    <cfRule type="duplicateValues" dxfId="1653" priority="301"/>
  </conditionalFormatting>
  <conditionalFormatting sqref="C1386">
    <cfRule type="duplicateValues" dxfId="1652" priority="300"/>
  </conditionalFormatting>
  <conditionalFormatting sqref="G1386">
    <cfRule type="duplicateValues" dxfId="1651" priority="299"/>
  </conditionalFormatting>
  <conditionalFormatting sqref="C1386">
    <cfRule type="duplicateValues" dxfId="1650" priority="298"/>
  </conditionalFormatting>
  <conditionalFormatting sqref="B1387">
    <cfRule type="duplicateValues" dxfId="1649" priority="297"/>
  </conditionalFormatting>
  <conditionalFormatting sqref="B1041">
    <cfRule type="duplicateValues" dxfId="1648" priority="296"/>
  </conditionalFormatting>
  <conditionalFormatting sqref="B931">
    <cfRule type="duplicateValues" dxfId="1647" priority="295"/>
  </conditionalFormatting>
  <conditionalFormatting sqref="B1304">
    <cfRule type="duplicateValues" dxfId="1646" priority="294"/>
  </conditionalFormatting>
  <conditionalFormatting sqref="B1395">
    <cfRule type="duplicateValues" dxfId="1645" priority="293"/>
  </conditionalFormatting>
  <conditionalFormatting sqref="B1392">
    <cfRule type="duplicateValues" dxfId="1644" priority="292"/>
  </conditionalFormatting>
  <conditionalFormatting sqref="B1024">
    <cfRule type="duplicateValues" dxfId="1643" priority="291"/>
  </conditionalFormatting>
  <conditionalFormatting sqref="B1301">
    <cfRule type="duplicateValues" dxfId="1642" priority="290"/>
  </conditionalFormatting>
  <conditionalFormatting sqref="B1353">
    <cfRule type="duplicateValues" dxfId="1641" priority="289"/>
  </conditionalFormatting>
  <conditionalFormatting sqref="B1306">
    <cfRule type="duplicateValues" dxfId="1640" priority="288"/>
  </conditionalFormatting>
  <conditionalFormatting sqref="B572">
    <cfRule type="duplicateValues" dxfId="1639" priority="287"/>
  </conditionalFormatting>
  <conditionalFormatting sqref="B1391">
    <cfRule type="duplicateValues" dxfId="1638" priority="286"/>
  </conditionalFormatting>
  <conditionalFormatting sqref="B566">
    <cfRule type="duplicateValues" dxfId="1637" priority="285"/>
  </conditionalFormatting>
  <conditionalFormatting sqref="G31 G1073">
    <cfRule type="duplicateValues" dxfId="1636" priority="284"/>
  </conditionalFormatting>
  <conditionalFormatting sqref="C31">
    <cfRule type="duplicateValues" dxfId="1635" priority="283"/>
  </conditionalFormatting>
  <conditionalFormatting sqref="B1408">
    <cfRule type="duplicateValues" dxfId="1634" priority="282"/>
  </conditionalFormatting>
  <conditionalFormatting sqref="B1334">
    <cfRule type="duplicateValues" dxfId="1633" priority="281"/>
  </conditionalFormatting>
  <conditionalFormatting sqref="G1037:G1064 G980 G734:G736 G713 G690:G693 G721:G722 G9:G19 G898:G949 G26:G33 G36:G684">
    <cfRule type="duplicateValues" dxfId="1632" priority="280"/>
  </conditionalFormatting>
  <conditionalFormatting sqref="C2:C19 C26 C28:C33 C36:C44 C492:C629 C631:C715 C717:C742 C744:C959 C1037:C1064 C46:C490">
    <cfRule type="duplicateValues" dxfId="1631" priority="279"/>
  </conditionalFormatting>
  <conditionalFormatting sqref="G30:G33 G1036:G1064">
    <cfRule type="duplicateValues" dxfId="1630" priority="278"/>
  </conditionalFormatting>
  <conditionalFormatting sqref="C1064 C1045 C1047:C1054 C1056:C1062 C1036 C30:C33 C1038:C1043">
    <cfRule type="duplicateValues" dxfId="1629" priority="277"/>
  </conditionalFormatting>
  <conditionalFormatting sqref="G1428:G1429">
    <cfRule type="duplicateValues" dxfId="1628" priority="276"/>
  </conditionalFormatting>
  <conditionalFormatting sqref="C1428:C1429">
    <cfRule type="duplicateValues" dxfId="1627" priority="275"/>
  </conditionalFormatting>
  <conditionalFormatting sqref="G1427">
    <cfRule type="duplicateValues" dxfId="1626" priority="274"/>
  </conditionalFormatting>
  <conditionalFormatting sqref="C1427">
    <cfRule type="duplicateValues" dxfId="1625" priority="273"/>
  </conditionalFormatting>
  <conditionalFormatting sqref="G1427">
    <cfRule type="duplicateValues" dxfId="1624" priority="272"/>
  </conditionalFormatting>
  <conditionalFormatting sqref="C1427">
    <cfRule type="duplicateValues" dxfId="1623" priority="271"/>
  </conditionalFormatting>
  <conditionalFormatting sqref="G1426">
    <cfRule type="duplicateValues" dxfId="1622" priority="270"/>
  </conditionalFormatting>
  <conditionalFormatting sqref="C1426">
    <cfRule type="duplicateValues" dxfId="1621" priority="269"/>
  </conditionalFormatting>
  <conditionalFormatting sqref="G1426">
    <cfRule type="duplicateValues" dxfId="1620" priority="268"/>
  </conditionalFormatting>
  <conditionalFormatting sqref="C1426">
    <cfRule type="duplicateValues" dxfId="1619" priority="267"/>
  </conditionalFormatting>
  <conditionalFormatting sqref="G1425">
    <cfRule type="duplicateValues" dxfId="1618" priority="266"/>
  </conditionalFormatting>
  <conditionalFormatting sqref="C1425">
    <cfRule type="duplicateValues" dxfId="1617" priority="265"/>
  </conditionalFormatting>
  <conditionalFormatting sqref="G1425">
    <cfRule type="duplicateValues" dxfId="1616" priority="264"/>
  </conditionalFormatting>
  <conditionalFormatting sqref="C1425">
    <cfRule type="duplicateValues" dxfId="1615" priority="263"/>
  </conditionalFormatting>
  <conditionalFormatting sqref="G1423:G1424">
    <cfRule type="duplicateValues" dxfId="1614" priority="262"/>
  </conditionalFormatting>
  <conditionalFormatting sqref="C1423:C1424">
    <cfRule type="duplicateValues" dxfId="1613" priority="261"/>
  </conditionalFormatting>
  <conditionalFormatting sqref="G1412">
    <cfRule type="duplicateValues" dxfId="1612" priority="260"/>
  </conditionalFormatting>
  <conditionalFormatting sqref="C1412">
    <cfRule type="duplicateValues" dxfId="1611" priority="259"/>
  </conditionalFormatting>
  <conditionalFormatting sqref="G1412">
    <cfRule type="duplicateValues" dxfId="1610" priority="258"/>
  </conditionalFormatting>
  <conditionalFormatting sqref="C1412">
    <cfRule type="duplicateValues" dxfId="1609" priority="257"/>
  </conditionalFormatting>
  <conditionalFormatting sqref="G1411">
    <cfRule type="duplicateValues" dxfId="1608" priority="256"/>
  </conditionalFormatting>
  <conditionalFormatting sqref="C1411">
    <cfRule type="duplicateValues" dxfId="1607" priority="255"/>
  </conditionalFormatting>
  <conditionalFormatting sqref="G1411">
    <cfRule type="duplicateValues" dxfId="1606" priority="254"/>
  </conditionalFormatting>
  <conditionalFormatting sqref="C1411">
    <cfRule type="duplicateValues" dxfId="1605" priority="253"/>
  </conditionalFormatting>
  <conditionalFormatting sqref="G1409">
    <cfRule type="duplicateValues" dxfId="1604" priority="252"/>
  </conditionalFormatting>
  <conditionalFormatting sqref="C1409">
    <cfRule type="duplicateValues" dxfId="1603" priority="251"/>
  </conditionalFormatting>
  <conditionalFormatting sqref="G1409">
    <cfRule type="duplicateValues" dxfId="1602" priority="250"/>
  </conditionalFormatting>
  <conditionalFormatting sqref="C1409">
    <cfRule type="duplicateValues" dxfId="1601" priority="249"/>
  </conditionalFormatting>
  <conditionalFormatting sqref="G1408">
    <cfRule type="duplicateValues" dxfId="1600" priority="248"/>
  </conditionalFormatting>
  <conditionalFormatting sqref="C1408">
    <cfRule type="duplicateValues" dxfId="1599" priority="247"/>
  </conditionalFormatting>
  <conditionalFormatting sqref="G1408">
    <cfRule type="duplicateValues" dxfId="1598" priority="246"/>
  </conditionalFormatting>
  <conditionalFormatting sqref="C1408">
    <cfRule type="duplicateValues" dxfId="1597" priority="245"/>
  </conditionalFormatting>
  <conditionalFormatting sqref="G1407">
    <cfRule type="duplicateValues" dxfId="1596" priority="244"/>
  </conditionalFormatting>
  <conditionalFormatting sqref="C1407">
    <cfRule type="duplicateValues" dxfId="1595" priority="243"/>
  </conditionalFormatting>
  <conditionalFormatting sqref="G1407">
    <cfRule type="duplicateValues" dxfId="1594" priority="242"/>
  </conditionalFormatting>
  <conditionalFormatting sqref="C1407">
    <cfRule type="duplicateValues" dxfId="1593" priority="241"/>
  </conditionalFormatting>
  <conditionalFormatting sqref="B1363">
    <cfRule type="duplicateValues" dxfId="1592" priority="240"/>
  </conditionalFormatting>
  <conditionalFormatting sqref="B491">
    <cfRule type="duplicateValues" dxfId="1591" priority="239"/>
  </conditionalFormatting>
  <conditionalFormatting sqref="B1113">
    <cfRule type="duplicateValues" dxfId="1590" priority="238"/>
  </conditionalFormatting>
  <conditionalFormatting sqref="B1402">
    <cfRule type="duplicateValues" dxfId="1589" priority="237"/>
  </conditionalFormatting>
  <conditionalFormatting sqref="B899">
    <cfRule type="duplicateValues" dxfId="1588" priority="236"/>
  </conditionalFormatting>
  <conditionalFormatting sqref="B803">
    <cfRule type="duplicateValues" dxfId="1587" priority="235"/>
  </conditionalFormatting>
  <conditionalFormatting sqref="B1117">
    <cfRule type="duplicateValues" dxfId="1586" priority="234"/>
  </conditionalFormatting>
  <conditionalFormatting sqref="B1292">
    <cfRule type="duplicateValues" dxfId="1585" priority="233"/>
  </conditionalFormatting>
  <conditionalFormatting sqref="B1407">
    <cfRule type="duplicateValues" dxfId="1584" priority="232"/>
  </conditionalFormatting>
  <conditionalFormatting sqref="B1406">
    <cfRule type="duplicateValues" dxfId="1583" priority="231"/>
  </conditionalFormatting>
  <conditionalFormatting sqref="B1398">
    <cfRule type="duplicateValues" dxfId="1582" priority="230"/>
  </conditionalFormatting>
  <conditionalFormatting sqref="B1032">
    <cfRule type="duplicateValues" dxfId="1581" priority="229"/>
  </conditionalFormatting>
  <conditionalFormatting sqref="B1412">
    <cfRule type="duplicateValues" dxfId="1580" priority="228"/>
  </conditionalFormatting>
  <conditionalFormatting sqref="B1209">
    <cfRule type="duplicateValues" dxfId="1579" priority="227"/>
  </conditionalFormatting>
  <conditionalFormatting sqref="B1326">
    <cfRule type="duplicateValues" dxfId="1578" priority="226"/>
  </conditionalFormatting>
  <conditionalFormatting sqref="G1422">
    <cfRule type="duplicateValues" dxfId="1577" priority="225"/>
  </conditionalFormatting>
  <conditionalFormatting sqref="G1421">
    <cfRule type="duplicateValues" dxfId="1576" priority="224"/>
  </conditionalFormatting>
  <conditionalFormatting sqref="C1421">
    <cfRule type="duplicateValues" dxfId="1575" priority="223"/>
  </conditionalFormatting>
  <conditionalFormatting sqref="G1421">
    <cfRule type="duplicateValues" dxfId="1574" priority="222"/>
  </conditionalFormatting>
  <conditionalFormatting sqref="C1421">
    <cfRule type="duplicateValues" dxfId="1573" priority="221"/>
  </conditionalFormatting>
  <conditionalFormatting sqref="G1420">
    <cfRule type="duplicateValues" dxfId="1572" priority="220"/>
  </conditionalFormatting>
  <conditionalFormatting sqref="C1420">
    <cfRule type="duplicateValues" dxfId="1571" priority="219"/>
  </conditionalFormatting>
  <conditionalFormatting sqref="G1420">
    <cfRule type="duplicateValues" dxfId="1570" priority="218"/>
  </conditionalFormatting>
  <conditionalFormatting sqref="C1420">
    <cfRule type="duplicateValues" dxfId="1569" priority="217"/>
  </conditionalFormatting>
  <conditionalFormatting sqref="G1419">
    <cfRule type="duplicateValues" dxfId="1568" priority="216"/>
  </conditionalFormatting>
  <conditionalFormatting sqref="C1419">
    <cfRule type="duplicateValues" dxfId="1567" priority="215"/>
  </conditionalFormatting>
  <conditionalFormatting sqref="G1419">
    <cfRule type="duplicateValues" dxfId="1566" priority="214"/>
  </conditionalFormatting>
  <conditionalFormatting sqref="C1419">
    <cfRule type="duplicateValues" dxfId="1565" priority="213"/>
  </conditionalFormatting>
  <conditionalFormatting sqref="G1417:G1418">
    <cfRule type="duplicateValues" dxfId="1564" priority="212"/>
  </conditionalFormatting>
  <conditionalFormatting sqref="C1417:C1418">
    <cfRule type="duplicateValues" dxfId="1563" priority="211"/>
  </conditionalFormatting>
  <conditionalFormatting sqref="G1416">
    <cfRule type="duplicateValues" dxfId="1562" priority="210"/>
  </conditionalFormatting>
  <conditionalFormatting sqref="C1416">
    <cfRule type="duplicateValues" dxfId="1561" priority="209"/>
  </conditionalFormatting>
  <conditionalFormatting sqref="G1416">
    <cfRule type="duplicateValues" dxfId="1560" priority="208"/>
  </conditionalFormatting>
  <conditionalFormatting sqref="C1416">
    <cfRule type="duplicateValues" dxfId="1559" priority="207"/>
  </conditionalFormatting>
  <conditionalFormatting sqref="G1415">
    <cfRule type="duplicateValues" dxfId="1558" priority="206"/>
  </conditionalFormatting>
  <conditionalFormatting sqref="C1415">
    <cfRule type="duplicateValues" dxfId="1557" priority="205"/>
  </conditionalFormatting>
  <conditionalFormatting sqref="G1415">
    <cfRule type="duplicateValues" dxfId="1556" priority="204"/>
  </conditionalFormatting>
  <conditionalFormatting sqref="C1415">
    <cfRule type="duplicateValues" dxfId="1555" priority="203"/>
  </conditionalFormatting>
  <conditionalFormatting sqref="G1414">
    <cfRule type="duplicateValues" dxfId="1554" priority="202"/>
  </conditionalFormatting>
  <conditionalFormatting sqref="C1414">
    <cfRule type="duplicateValues" dxfId="1553" priority="201"/>
  </conditionalFormatting>
  <conditionalFormatting sqref="G1414">
    <cfRule type="duplicateValues" dxfId="1552" priority="200"/>
  </conditionalFormatting>
  <conditionalFormatting sqref="C1414">
    <cfRule type="duplicateValues" dxfId="1551" priority="199"/>
  </conditionalFormatting>
  <conditionalFormatting sqref="G1413">
    <cfRule type="duplicateValues" dxfId="1550" priority="198"/>
  </conditionalFormatting>
  <conditionalFormatting sqref="C1413">
    <cfRule type="duplicateValues" dxfId="1549" priority="197"/>
  </conditionalFormatting>
  <conditionalFormatting sqref="B1316">
    <cfRule type="duplicateValues" dxfId="1548" priority="196"/>
  </conditionalFormatting>
  <conditionalFormatting sqref="B1384">
    <cfRule type="duplicateValues" dxfId="1547" priority="195"/>
  </conditionalFormatting>
  <conditionalFormatting sqref="B34">
    <cfRule type="duplicateValues" dxfId="1546" priority="194"/>
  </conditionalFormatting>
  <conditionalFormatting sqref="B1357">
    <cfRule type="duplicateValues" dxfId="1545" priority="193"/>
  </conditionalFormatting>
  <conditionalFormatting sqref="B1361">
    <cfRule type="duplicateValues" dxfId="1544" priority="192"/>
  </conditionalFormatting>
  <conditionalFormatting sqref="B1424">
    <cfRule type="duplicateValues" dxfId="1543" priority="191"/>
  </conditionalFormatting>
  <conditionalFormatting sqref="B1388">
    <cfRule type="duplicateValues" dxfId="1542" priority="190"/>
  </conditionalFormatting>
  <conditionalFormatting sqref="B1284">
    <cfRule type="duplicateValues" dxfId="1541" priority="189"/>
  </conditionalFormatting>
  <conditionalFormatting sqref="B1420">
    <cfRule type="duplicateValues" dxfId="1540" priority="188"/>
  </conditionalFormatting>
  <conditionalFormatting sqref="B33">
    <cfRule type="duplicateValues" dxfId="1539" priority="187"/>
  </conditionalFormatting>
  <conditionalFormatting sqref="B1255">
    <cfRule type="duplicateValues" dxfId="1538" priority="186"/>
  </conditionalFormatting>
  <conditionalFormatting sqref="B1425">
    <cfRule type="duplicateValues" dxfId="1537" priority="185"/>
  </conditionalFormatting>
  <conditionalFormatting sqref="B1428">
    <cfRule type="duplicateValues" dxfId="1536" priority="184"/>
  </conditionalFormatting>
  <conditionalFormatting sqref="G1431">
    <cfRule type="duplicateValues" dxfId="1535" priority="183"/>
  </conditionalFormatting>
  <conditionalFormatting sqref="C1431">
    <cfRule type="duplicateValues" dxfId="1534" priority="182"/>
  </conditionalFormatting>
  <conditionalFormatting sqref="G1431">
    <cfRule type="duplicateValues" dxfId="1533" priority="181"/>
  </conditionalFormatting>
  <conditionalFormatting sqref="C1431">
    <cfRule type="duplicateValues" dxfId="1532" priority="180"/>
  </conditionalFormatting>
  <conditionalFormatting sqref="G1430">
    <cfRule type="duplicateValues" dxfId="1531" priority="179"/>
  </conditionalFormatting>
  <conditionalFormatting sqref="C1430">
    <cfRule type="duplicateValues" dxfId="1530" priority="178"/>
  </conditionalFormatting>
  <conditionalFormatting sqref="G1430">
    <cfRule type="duplicateValues" dxfId="1529" priority="177"/>
  </conditionalFormatting>
  <conditionalFormatting sqref="C1430">
    <cfRule type="duplicateValues" dxfId="1528" priority="176"/>
  </conditionalFormatting>
  <conditionalFormatting sqref="B758">
    <cfRule type="duplicateValues" dxfId="1527" priority="175"/>
  </conditionalFormatting>
  <conditionalFormatting sqref="B1431">
    <cfRule type="duplicateValues" dxfId="1526" priority="174"/>
  </conditionalFormatting>
  <conditionalFormatting sqref="G1443:G1457">
    <cfRule type="duplicateValues" dxfId="1525" priority="173"/>
  </conditionalFormatting>
  <conditionalFormatting sqref="C1443:C1457">
    <cfRule type="duplicateValues" dxfId="1524" priority="172"/>
  </conditionalFormatting>
  <conditionalFormatting sqref="G1443:G1457">
    <cfRule type="duplicateValues" dxfId="1523" priority="171"/>
  </conditionalFormatting>
  <conditionalFormatting sqref="C1443:C1457">
    <cfRule type="duplicateValues" dxfId="1522" priority="170"/>
  </conditionalFormatting>
  <conditionalFormatting sqref="G1442">
    <cfRule type="duplicateValues" dxfId="1521" priority="169"/>
  </conditionalFormatting>
  <conditionalFormatting sqref="C1442">
    <cfRule type="duplicateValues" dxfId="1520" priority="168"/>
  </conditionalFormatting>
  <conditionalFormatting sqref="G1439">
    <cfRule type="duplicateValues" dxfId="1519" priority="167"/>
  </conditionalFormatting>
  <conditionalFormatting sqref="C1439">
    <cfRule type="duplicateValues" dxfId="1518" priority="166"/>
  </conditionalFormatting>
  <conditionalFormatting sqref="G1439">
    <cfRule type="duplicateValues" dxfId="1517" priority="165"/>
  </conditionalFormatting>
  <conditionalFormatting sqref="C1439">
    <cfRule type="duplicateValues" dxfId="1516" priority="164"/>
  </conditionalFormatting>
  <conditionalFormatting sqref="G1441">
    <cfRule type="duplicateValues" dxfId="1515" priority="163"/>
  </conditionalFormatting>
  <conditionalFormatting sqref="C1441">
    <cfRule type="duplicateValues" dxfId="1514" priority="162"/>
  </conditionalFormatting>
  <conditionalFormatting sqref="G1441">
    <cfRule type="duplicateValues" dxfId="1513" priority="161"/>
  </conditionalFormatting>
  <conditionalFormatting sqref="C1441">
    <cfRule type="duplicateValues" dxfId="1512" priority="160"/>
  </conditionalFormatting>
  <conditionalFormatting sqref="G1437">
    <cfRule type="duplicateValues" dxfId="1511" priority="159"/>
  </conditionalFormatting>
  <conditionalFormatting sqref="C1437">
    <cfRule type="duplicateValues" dxfId="1510" priority="158"/>
  </conditionalFormatting>
  <conditionalFormatting sqref="G1436">
    <cfRule type="duplicateValues" dxfId="1509" priority="157"/>
  </conditionalFormatting>
  <conditionalFormatting sqref="C1436">
    <cfRule type="duplicateValues" dxfId="1508" priority="156"/>
  </conditionalFormatting>
  <conditionalFormatting sqref="G1436">
    <cfRule type="duplicateValues" dxfId="1507" priority="155"/>
  </conditionalFormatting>
  <conditionalFormatting sqref="C1436">
    <cfRule type="duplicateValues" dxfId="1506" priority="154"/>
  </conditionalFormatting>
  <conditionalFormatting sqref="G1435">
    <cfRule type="duplicateValues" dxfId="1505" priority="153"/>
  </conditionalFormatting>
  <conditionalFormatting sqref="C1435">
    <cfRule type="duplicateValues" dxfId="1504" priority="152"/>
  </conditionalFormatting>
  <conditionalFormatting sqref="G1435">
    <cfRule type="duplicateValues" dxfId="1503" priority="151"/>
  </conditionalFormatting>
  <conditionalFormatting sqref="C1435">
    <cfRule type="duplicateValues" dxfId="1502" priority="150"/>
  </conditionalFormatting>
  <conditionalFormatting sqref="G1434">
    <cfRule type="duplicateValues" dxfId="1501" priority="149"/>
  </conditionalFormatting>
  <conditionalFormatting sqref="C1434">
    <cfRule type="duplicateValues" dxfId="1500" priority="148"/>
  </conditionalFormatting>
  <conditionalFormatting sqref="G1434">
    <cfRule type="duplicateValues" dxfId="1499" priority="147"/>
  </conditionalFormatting>
  <conditionalFormatting sqref="C1434">
    <cfRule type="duplicateValues" dxfId="1498" priority="146"/>
  </conditionalFormatting>
  <conditionalFormatting sqref="G1433">
    <cfRule type="duplicateValues" dxfId="1497" priority="145"/>
  </conditionalFormatting>
  <conditionalFormatting sqref="C1433">
    <cfRule type="duplicateValues" dxfId="1496" priority="144"/>
  </conditionalFormatting>
  <conditionalFormatting sqref="G1432">
    <cfRule type="duplicateValues" dxfId="1495" priority="143"/>
  </conditionalFormatting>
  <conditionalFormatting sqref="C1432">
    <cfRule type="duplicateValues" dxfId="1494" priority="142"/>
  </conditionalFormatting>
  <conditionalFormatting sqref="G1432">
    <cfRule type="duplicateValues" dxfId="1493" priority="141"/>
  </conditionalFormatting>
  <conditionalFormatting sqref="C1432">
    <cfRule type="duplicateValues" dxfId="1492" priority="140"/>
  </conditionalFormatting>
  <conditionalFormatting sqref="B1434">
    <cfRule type="duplicateValues" dxfId="1491" priority="139"/>
  </conditionalFormatting>
  <conditionalFormatting sqref="B1436">
    <cfRule type="duplicateValues" dxfId="1490" priority="138"/>
  </conditionalFormatting>
  <conditionalFormatting sqref="B1404">
    <cfRule type="duplicateValues" dxfId="1489" priority="137"/>
  </conditionalFormatting>
  <conditionalFormatting sqref="B1250">
    <cfRule type="duplicateValues" dxfId="1488" priority="136"/>
  </conditionalFormatting>
  <conditionalFormatting sqref="B800">
    <cfRule type="duplicateValues" dxfId="1487" priority="135"/>
  </conditionalFormatting>
  <conditionalFormatting sqref="B1393">
    <cfRule type="duplicateValues" dxfId="1486" priority="134"/>
  </conditionalFormatting>
  <conditionalFormatting sqref="B1441">
    <cfRule type="duplicateValues" dxfId="1485" priority="133"/>
  </conditionalFormatting>
  <conditionalFormatting sqref="B1224">
    <cfRule type="duplicateValues" dxfId="1484" priority="132"/>
  </conditionalFormatting>
  <conditionalFormatting sqref="B1216">
    <cfRule type="duplicateValues" dxfId="1483" priority="131"/>
  </conditionalFormatting>
  <conditionalFormatting sqref="B1414">
    <cfRule type="duplicateValues" dxfId="1482" priority="130"/>
  </conditionalFormatting>
  <conditionalFormatting sqref="B1423">
    <cfRule type="duplicateValues" dxfId="1481" priority="129"/>
  </conditionalFormatting>
  <conditionalFormatting sqref="B1415">
    <cfRule type="duplicateValues" dxfId="1480" priority="128"/>
  </conditionalFormatting>
  <conditionalFormatting sqref="B1220">
    <cfRule type="duplicateValues" dxfId="1479" priority="127"/>
  </conditionalFormatting>
  <conditionalFormatting sqref="B1439">
    <cfRule type="duplicateValues" dxfId="1478" priority="126"/>
  </conditionalFormatting>
  <conditionalFormatting sqref="G1440">
    <cfRule type="duplicateValues" dxfId="1477" priority="125"/>
  </conditionalFormatting>
  <conditionalFormatting sqref="C1440">
    <cfRule type="duplicateValues" dxfId="1476" priority="124"/>
  </conditionalFormatting>
  <conditionalFormatting sqref="B1440">
    <cfRule type="duplicateValues" dxfId="1475" priority="123"/>
  </conditionalFormatting>
  <conditionalFormatting sqref="B1411">
    <cfRule type="duplicateValues" dxfId="1474" priority="122"/>
  </conditionalFormatting>
  <conditionalFormatting sqref="B1427">
    <cfRule type="duplicateValues" dxfId="1473" priority="121"/>
  </conditionalFormatting>
  <conditionalFormatting sqref="B1354">
    <cfRule type="duplicateValues" dxfId="1472" priority="120"/>
  </conditionalFormatting>
  <conditionalFormatting sqref="B496">
    <cfRule type="duplicateValues" dxfId="1471" priority="119"/>
  </conditionalFormatting>
  <conditionalFormatting sqref="B1261">
    <cfRule type="duplicateValues" dxfId="1470" priority="118"/>
  </conditionalFormatting>
  <conditionalFormatting sqref="B1442">
    <cfRule type="duplicateValues" dxfId="1469" priority="117"/>
  </conditionalFormatting>
  <conditionalFormatting sqref="C34 C1205">
    <cfRule type="duplicateValues" dxfId="1468" priority="116"/>
  </conditionalFormatting>
  <conditionalFormatting sqref="B1023">
    <cfRule type="duplicateValues" dxfId="1467" priority="114"/>
    <cfRule type="duplicateValues" dxfId="1466" priority="115"/>
  </conditionalFormatting>
  <conditionalFormatting sqref="B1023">
    <cfRule type="duplicateValues" dxfId="1465" priority="113"/>
  </conditionalFormatting>
  <conditionalFormatting sqref="G1455:G1458">
    <cfRule type="duplicateValues" dxfId="1464" priority="112"/>
  </conditionalFormatting>
  <conditionalFormatting sqref="C1444:C1458">
    <cfRule type="duplicateValues" dxfId="1463" priority="111"/>
  </conditionalFormatting>
  <conditionalFormatting sqref="G1455:G1458">
    <cfRule type="duplicateValues" dxfId="1462" priority="110"/>
  </conditionalFormatting>
  <conditionalFormatting sqref="C1444:C1458">
    <cfRule type="duplicateValues" dxfId="1461" priority="109"/>
  </conditionalFormatting>
  <conditionalFormatting sqref="B1376">
    <cfRule type="duplicateValues" dxfId="1460" priority="108"/>
  </conditionalFormatting>
  <conditionalFormatting sqref="B1449">
    <cfRule type="duplicateValues" dxfId="1459" priority="107"/>
  </conditionalFormatting>
  <conditionalFormatting sqref="B1447">
    <cfRule type="duplicateValues" dxfId="1458" priority="106"/>
  </conditionalFormatting>
  <conditionalFormatting sqref="G1276:G1278">
    <cfRule type="duplicateValues" dxfId="1457" priority="105"/>
  </conditionalFormatting>
  <conditionalFormatting sqref="C1276:C1278">
    <cfRule type="duplicateValues" dxfId="1456" priority="104"/>
  </conditionalFormatting>
  <conditionalFormatting sqref="B1457">
    <cfRule type="duplicateValues" dxfId="1455" priority="103"/>
  </conditionalFormatting>
  <conditionalFormatting sqref="B1027">
    <cfRule type="duplicateValues" dxfId="1454" priority="102"/>
  </conditionalFormatting>
  <conditionalFormatting sqref="B1315">
    <cfRule type="duplicateValues" dxfId="1453" priority="101"/>
  </conditionalFormatting>
  <conditionalFormatting sqref="G1463">
    <cfRule type="duplicateValues" dxfId="1452" priority="100"/>
  </conditionalFormatting>
  <conditionalFormatting sqref="C1463">
    <cfRule type="duplicateValues" dxfId="1451" priority="99"/>
  </conditionalFormatting>
  <conditionalFormatting sqref="G1463">
    <cfRule type="duplicateValues" dxfId="1450" priority="98"/>
  </conditionalFormatting>
  <conditionalFormatting sqref="C1463">
    <cfRule type="duplicateValues" dxfId="1449" priority="97"/>
  </conditionalFormatting>
  <conditionalFormatting sqref="G1462">
    <cfRule type="duplicateValues" dxfId="1448" priority="96"/>
  </conditionalFormatting>
  <conditionalFormatting sqref="C1462">
    <cfRule type="duplicateValues" dxfId="1447" priority="95"/>
  </conditionalFormatting>
  <conditionalFormatting sqref="G1462">
    <cfRule type="duplicateValues" dxfId="1446" priority="94"/>
  </conditionalFormatting>
  <conditionalFormatting sqref="C1462">
    <cfRule type="duplicateValues" dxfId="1445" priority="93"/>
  </conditionalFormatting>
  <conditionalFormatting sqref="G1461">
    <cfRule type="duplicateValues" dxfId="1444" priority="92"/>
  </conditionalFormatting>
  <conditionalFormatting sqref="C1461">
    <cfRule type="duplicateValues" dxfId="1443" priority="91"/>
  </conditionalFormatting>
  <conditionalFormatting sqref="G1460">
    <cfRule type="duplicateValues" dxfId="1442" priority="90"/>
  </conditionalFormatting>
  <conditionalFormatting sqref="C1460">
    <cfRule type="duplicateValues" dxfId="1441" priority="89"/>
  </conditionalFormatting>
  <conditionalFormatting sqref="G1460">
    <cfRule type="duplicateValues" dxfId="1440" priority="88"/>
  </conditionalFormatting>
  <conditionalFormatting sqref="C1460">
    <cfRule type="duplicateValues" dxfId="1439" priority="87"/>
  </conditionalFormatting>
  <conditionalFormatting sqref="G1459">
    <cfRule type="duplicateValues" dxfId="1438" priority="86"/>
  </conditionalFormatting>
  <conditionalFormatting sqref="C1459">
    <cfRule type="duplicateValues" dxfId="1437" priority="85"/>
  </conditionalFormatting>
  <conditionalFormatting sqref="G1459">
    <cfRule type="duplicateValues" dxfId="1436" priority="84"/>
  </conditionalFormatting>
  <conditionalFormatting sqref="C1459">
    <cfRule type="duplicateValues" dxfId="1435" priority="83"/>
  </conditionalFormatting>
  <conditionalFormatting sqref="B1462">
    <cfRule type="duplicateValues" dxfId="1434" priority="82"/>
  </conditionalFormatting>
  <conditionalFormatting sqref="B1332">
    <cfRule type="duplicateValues" dxfId="1433" priority="81"/>
  </conditionalFormatting>
  <conditionalFormatting sqref="B1396">
    <cfRule type="duplicateValues" dxfId="1432" priority="80"/>
  </conditionalFormatting>
  <conditionalFormatting sqref="B1291">
    <cfRule type="duplicateValues" dxfId="1431" priority="79"/>
  </conditionalFormatting>
  <conditionalFormatting sqref="G1471">
    <cfRule type="duplicateValues" dxfId="1430" priority="78"/>
  </conditionalFormatting>
  <conditionalFormatting sqref="C1471">
    <cfRule type="duplicateValues" dxfId="1429" priority="77"/>
  </conditionalFormatting>
  <conditionalFormatting sqref="G1471">
    <cfRule type="duplicateValues" dxfId="1428" priority="76"/>
  </conditionalFormatting>
  <conditionalFormatting sqref="C1471">
    <cfRule type="duplicateValues" dxfId="1427" priority="75"/>
  </conditionalFormatting>
  <conditionalFormatting sqref="G1470">
    <cfRule type="duplicateValues" dxfId="1426" priority="74"/>
  </conditionalFormatting>
  <conditionalFormatting sqref="C1470">
    <cfRule type="duplicateValues" dxfId="1425" priority="73"/>
  </conditionalFormatting>
  <conditionalFormatting sqref="G1470">
    <cfRule type="duplicateValues" dxfId="1424" priority="72"/>
  </conditionalFormatting>
  <conditionalFormatting sqref="C1470">
    <cfRule type="duplicateValues" dxfId="1423" priority="71"/>
  </conditionalFormatting>
  <conditionalFormatting sqref="G1469">
    <cfRule type="duplicateValues" dxfId="1422" priority="70"/>
  </conditionalFormatting>
  <conditionalFormatting sqref="C1469">
    <cfRule type="duplicateValues" dxfId="1421" priority="69"/>
  </conditionalFormatting>
  <conditionalFormatting sqref="G1468">
    <cfRule type="duplicateValues" dxfId="1420" priority="68"/>
  </conditionalFormatting>
  <conditionalFormatting sqref="C1468">
    <cfRule type="duplicateValues" dxfId="1419" priority="67"/>
  </conditionalFormatting>
  <conditionalFormatting sqref="G1468">
    <cfRule type="duplicateValues" dxfId="1418" priority="66"/>
  </conditionalFormatting>
  <conditionalFormatting sqref="C1468">
    <cfRule type="duplicateValues" dxfId="1417" priority="65"/>
  </conditionalFormatting>
  <conditionalFormatting sqref="G1467">
    <cfRule type="duplicateValues" dxfId="1416" priority="64"/>
  </conditionalFormatting>
  <conditionalFormatting sqref="C1467">
    <cfRule type="duplicateValues" dxfId="1415" priority="63"/>
  </conditionalFormatting>
  <conditionalFormatting sqref="G1467">
    <cfRule type="duplicateValues" dxfId="1414" priority="62"/>
  </conditionalFormatting>
  <conditionalFormatting sqref="C1467">
    <cfRule type="duplicateValues" dxfId="1413" priority="61"/>
  </conditionalFormatting>
  <conditionalFormatting sqref="G1466">
    <cfRule type="duplicateValues" dxfId="1412" priority="60"/>
  </conditionalFormatting>
  <conditionalFormatting sqref="C1466">
    <cfRule type="duplicateValues" dxfId="1411" priority="59"/>
  </conditionalFormatting>
  <conditionalFormatting sqref="G1466">
    <cfRule type="duplicateValues" dxfId="1410" priority="58"/>
  </conditionalFormatting>
  <conditionalFormatting sqref="C1466">
    <cfRule type="duplicateValues" dxfId="1409" priority="57"/>
  </conditionalFormatting>
  <conditionalFormatting sqref="G1465">
    <cfRule type="duplicateValues" dxfId="1408" priority="56"/>
  </conditionalFormatting>
  <conditionalFormatting sqref="C1465">
    <cfRule type="duplicateValues" dxfId="1407" priority="55"/>
  </conditionalFormatting>
  <conditionalFormatting sqref="G1465">
    <cfRule type="duplicateValues" dxfId="1406" priority="54"/>
  </conditionalFormatting>
  <conditionalFormatting sqref="C1465">
    <cfRule type="duplicateValues" dxfId="1405" priority="53"/>
  </conditionalFormatting>
  <conditionalFormatting sqref="G1464">
    <cfRule type="duplicateValues" dxfId="1404" priority="52"/>
  </conditionalFormatting>
  <conditionalFormatting sqref="C1464">
    <cfRule type="duplicateValues" dxfId="1403" priority="51"/>
  </conditionalFormatting>
  <conditionalFormatting sqref="G1464">
    <cfRule type="duplicateValues" dxfId="1402" priority="50"/>
  </conditionalFormatting>
  <conditionalFormatting sqref="C1464">
    <cfRule type="duplicateValues" dxfId="1401" priority="49"/>
  </conditionalFormatting>
  <conditionalFormatting sqref="B1466">
    <cfRule type="duplicateValues" dxfId="1400" priority="48"/>
  </conditionalFormatting>
  <conditionalFormatting sqref="C1422 C1389 C1372 C1367 C1296 C1288:C1290 C1264 C1234 C1221:C1223 C1210 C1208 C1206 C1200 C1197:C1198 C1195 C1189:C1190 C1182:C1183 C1177 C1165 C1162:C1163 C1148:C1149 C1146 C1140 C1138 C1133 C1126 C1124 C1119 C1103 C1097 C1092 C1085 C1077 C1034:C1035 C1029 C1017:C1020 C1015 C1011:C1012 C1009 C1001:C1002 C993 C981 C979 C963">
    <cfRule type="duplicateValues" dxfId="1399" priority="47"/>
  </conditionalFormatting>
  <conditionalFormatting sqref="B1426">
    <cfRule type="duplicateValues" dxfId="1398" priority="46"/>
  </conditionalFormatting>
  <conditionalFormatting sqref="B1468">
    <cfRule type="duplicateValues" dxfId="1397" priority="45"/>
  </conditionalFormatting>
  <conditionalFormatting sqref="B35">
    <cfRule type="duplicateValues" dxfId="1396" priority="44"/>
  </conditionalFormatting>
  <conditionalFormatting sqref="G1410">
    <cfRule type="duplicateValues" dxfId="1395" priority="43"/>
  </conditionalFormatting>
  <conditionalFormatting sqref="C1410">
    <cfRule type="duplicateValues" dxfId="1394" priority="42"/>
  </conditionalFormatting>
  <conditionalFormatting sqref="G1476">
    <cfRule type="duplicateValues" dxfId="1393" priority="41"/>
  </conditionalFormatting>
  <conditionalFormatting sqref="C1476">
    <cfRule type="duplicateValues" dxfId="1392" priority="40"/>
  </conditionalFormatting>
  <conditionalFormatting sqref="G1476">
    <cfRule type="duplicateValues" dxfId="1391" priority="39"/>
  </conditionalFormatting>
  <conditionalFormatting sqref="C1476">
    <cfRule type="duplicateValues" dxfId="1390" priority="38"/>
  </conditionalFormatting>
  <conditionalFormatting sqref="G1475">
    <cfRule type="duplicateValues" dxfId="1389" priority="37"/>
  </conditionalFormatting>
  <conditionalFormatting sqref="C1475">
    <cfRule type="duplicateValues" dxfId="1388" priority="36"/>
  </conditionalFormatting>
  <conditionalFormatting sqref="G1475">
    <cfRule type="duplicateValues" dxfId="1387" priority="35"/>
  </conditionalFormatting>
  <conditionalFormatting sqref="C1475">
    <cfRule type="duplicateValues" dxfId="1386" priority="34"/>
  </conditionalFormatting>
  <conditionalFormatting sqref="G1474">
    <cfRule type="duplicateValues" dxfId="1385" priority="33"/>
  </conditionalFormatting>
  <conditionalFormatting sqref="C1474">
    <cfRule type="duplicateValues" dxfId="1384" priority="32"/>
  </conditionalFormatting>
  <conditionalFormatting sqref="G1474">
    <cfRule type="duplicateValues" dxfId="1383" priority="31"/>
  </conditionalFormatting>
  <conditionalFormatting sqref="C1474">
    <cfRule type="duplicateValues" dxfId="1382" priority="30"/>
  </conditionalFormatting>
  <conditionalFormatting sqref="G1473">
    <cfRule type="duplicateValues" dxfId="1381" priority="29"/>
  </conditionalFormatting>
  <conditionalFormatting sqref="C1473">
    <cfRule type="duplicateValues" dxfId="1380" priority="28"/>
  </conditionalFormatting>
  <conditionalFormatting sqref="G1473">
    <cfRule type="duplicateValues" dxfId="1379" priority="27"/>
  </conditionalFormatting>
  <conditionalFormatting sqref="C1473">
    <cfRule type="duplicateValues" dxfId="1378" priority="26"/>
  </conditionalFormatting>
  <conditionalFormatting sqref="G1472">
    <cfRule type="duplicateValues" dxfId="1377" priority="25"/>
  </conditionalFormatting>
  <conditionalFormatting sqref="C1472">
    <cfRule type="duplicateValues" dxfId="1376" priority="24"/>
  </conditionalFormatting>
  <conditionalFormatting sqref="G1472">
    <cfRule type="duplicateValues" dxfId="1375" priority="23"/>
  </conditionalFormatting>
  <conditionalFormatting sqref="C1472">
    <cfRule type="duplicateValues" dxfId="1374" priority="22"/>
  </conditionalFormatting>
  <conditionalFormatting sqref="B396">
    <cfRule type="duplicateValues" dxfId="1373" priority="21"/>
  </conditionalFormatting>
  <conditionalFormatting sqref="B1053">
    <cfRule type="duplicateValues" dxfId="1372" priority="20"/>
  </conditionalFormatting>
  <conditionalFormatting sqref="B1403">
    <cfRule type="duplicateValues" dxfId="1371" priority="19"/>
  </conditionalFormatting>
  <conditionalFormatting sqref="B1364">
    <cfRule type="duplicateValues" dxfId="1370" priority="18"/>
  </conditionalFormatting>
  <conditionalFormatting sqref="B718">
    <cfRule type="duplicateValues" dxfId="1369" priority="17"/>
  </conditionalFormatting>
  <conditionalFormatting sqref="B1460">
    <cfRule type="duplicateValues" dxfId="1368" priority="16"/>
  </conditionalFormatting>
  <conditionalFormatting sqref="B1381">
    <cfRule type="duplicateValues" dxfId="1367" priority="15"/>
  </conditionalFormatting>
  <conditionalFormatting sqref="B1351">
    <cfRule type="duplicateValues" dxfId="1366" priority="14"/>
  </conditionalFormatting>
  <conditionalFormatting sqref="B1444">
    <cfRule type="duplicateValues" dxfId="1365" priority="13"/>
  </conditionalFormatting>
  <conditionalFormatting sqref="B1476">
    <cfRule type="duplicateValues" dxfId="1364" priority="12"/>
  </conditionalFormatting>
  <conditionalFormatting sqref="B1300">
    <cfRule type="duplicateValues" dxfId="1363" priority="10"/>
    <cfRule type="duplicateValues" dxfId="1362" priority="11"/>
  </conditionalFormatting>
  <conditionalFormatting sqref="B1300">
    <cfRule type="duplicateValues" dxfId="1361" priority="9"/>
  </conditionalFormatting>
  <conditionalFormatting sqref="B1475">
    <cfRule type="duplicateValues" dxfId="1360" priority="8"/>
  </conditionalFormatting>
  <conditionalFormatting sqref="B1473">
    <cfRule type="duplicateValues" dxfId="1359" priority="7"/>
  </conditionalFormatting>
  <conditionalFormatting sqref="B1295">
    <cfRule type="duplicateValues" dxfId="1358" priority="6"/>
  </conditionalFormatting>
  <conditionalFormatting sqref="G1353:G1355">
    <cfRule type="duplicateValues" dxfId="1357" priority="5"/>
  </conditionalFormatting>
  <conditionalFormatting sqref="C1353:C1355">
    <cfRule type="duplicateValues" dxfId="1356" priority="4"/>
  </conditionalFormatting>
  <conditionalFormatting sqref="B1302:B1303 B1310 B1312:B1313 B1321 B2:B29 B1115 B1232 B1318:B1319 B1187 B1323 B1244:B1246 B1238:B1239 B1217:B1219 B1328 B1331 B1340:B1343 B1345:B1347 B1248 B1251:B1254 B1277 B1031 B1230 B926:B930 B1356 B1025:B1026 B1269:B1273 B1293 B1359:B1360 B1286 B1080:B1083 B1260 B1377 B1380 B1305 B1397 B1394 B1307 B1399:B1401 B1409:B1410 B1413 B1385:B1386 B1256:B1258 B1429:B1430 B1416:B1419 B1435 B1405 B1225:B1228 B1275 B1336:B1338 B1432 B1437:B1438 B1443 B1450:B1454 B1448 B1458:B1459 B1456 B1333 B1463:B1465 B1467 B36:B51 B53:B395 B470:B490 B492:B495 B497:B540 B542:B565 B567:B571 B695:B707 B710:B717 B740:B757 B759:B799 B801:B802 B804:B898 B900:B924 B932:B939 B941:B1004 B1006:B1021 B1028:B1029 B1033:B1040 B1042:B1051 B1054:B1063 B1065:B1078 B1085:B1088 B1090:B1092 B1094:B1112 B1118:B1119 B1121:B1143 B1145:B1160 B1162:B1185 B1189:B1206 B1208 B1210:B1214 B1221:B1223 B1234:B1236 B1262:B1267 B1288:B1290 B1296:B1297 B1365:B1369 B1372:B1374 B1389:B1390 B1421:B1422 B1469:B1472 B397:B468 B573:B693 B719:B738 B1461 B1382 B1445:B1446 B1474">
    <cfRule type="duplicateValues" dxfId="1355" priority="2"/>
    <cfRule type="duplicateValues" dxfId="1354" priority="3"/>
  </conditionalFormatting>
  <conditionalFormatting sqref="B2:B29 B1251:B1254 B1327:B1328 B1031 B1230:B1232 B1302:B1303 B1356 B926:B930 B1277:B1282 B1025:B1026 B1293 B1359:B1360 B1080:B1083 B1260 B1377 B1380 B1305 B1397 B1394 B1307:B1313 B1399:B1401 B1114:B1115 B1409:B1410 B1330:B1331 B1317:B1323 B1413 B1385:B1386 B1256:B1258 B1429:B1430 B1416:B1419 B1435 B1405 B1225:B1228 B1217:B1219 B1269:B1275 B1335:B1347 B1432 B1437:B1438 B1443 B1450:B1454 B1448 B1458:B1459 B1456 B1333 B1463:B1465 B1467 B36:B395 B492:B495 B497:B565 B567:B571 B710:B717 B740:B757 B759:B799 B801:B802 B804:B898 B900:B924 B932:B1021 B1028:B1029 B1033:B1040 B1042:B1051 B1054:B1078 B1085:B1088 B1090:B1112 B1118:B1143 B1145:B1206 B1208 B1210:B1215 B1221:B1223 B1234:B1248 B1262:B1267 B1286:B1290 B1296:B1297 B1365:B1369 B1372:B1374 B1389:B1390 B1421:B1422 B1469:B1472 B397:B490 B573:B707 B719:B738 B1461 B1382 B1445:B1446 B1474">
    <cfRule type="duplicateValues" dxfId="1353" priority="1"/>
  </conditionalFormatting>
  <hyperlinks>
    <hyperlink ref="W579" r:id="rId1"/>
    <hyperlink ref="W578" r:id="rId2"/>
    <hyperlink ref="W582" r:id="rId3"/>
    <hyperlink ref="W593" r:id="rId4"/>
    <hyperlink ref="W616" r:id="rId5"/>
    <hyperlink ref="W617" r:id="rId6"/>
    <hyperlink ref="W618" r:id="rId7"/>
    <hyperlink ref="W619" r:id="rId8"/>
    <hyperlink ref="W622" r:id="rId9"/>
    <hyperlink ref="W623" r:id="rId10"/>
    <hyperlink ref="W627" r:id="rId11"/>
    <hyperlink ref="W626" r:id="rId12"/>
    <hyperlink ref="W625" r:id="rId13"/>
    <hyperlink ref="W628" r:id="rId14"/>
    <hyperlink ref="W629" r:id="rId15"/>
    <hyperlink ref="W639" r:id="rId16"/>
    <hyperlink ref="W676" r:id="rId17"/>
    <hyperlink ref="W677" r:id="rId18"/>
    <hyperlink ref="W678" r:id="rId19"/>
    <hyperlink ref="W679" r:id="rId20"/>
    <hyperlink ref="W741" r:id="rId21"/>
    <hyperlink ref="W742" r:id="rId22"/>
    <hyperlink ref="W743" r:id="rId23"/>
    <hyperlink ref="W744" r:id="rId24"/>
    <hyperlink ref="W745" r:id="rId25"/>
    <hyperlink ref="W1139" r:id="rId26"/>
    <hyperlink ref="W1268" r:id="rId27"/>
    <hyperlink ref="W1334" r:id="rId28"/>
    <hyperlink ref="W1379" r:id="rId29"/>
    <hyperlink ref="W1378" r:id="rId3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01"/>
  <sheetViews>
    <sheetView tabSelected="1" topLeftCell="J1" workbookViewId="0">
      <selection activeCell="O6" sqref="O4:O6"/>
    </sheetView>
  </sheetViews>
  <sheetFormatPr defaultColWidth="10.90625" defaultRowHeight="13" customHeight="1" x14ac:dyDescent="0.35"/>
  <cols>
    <col min="3" max="3" width="17.36328125" customWidth="1"/>
    <col min="4" max="4" width="12" customWidth="1"/>
    <col min="6" max="6" width="11.6328125" bestFit="1" customWidth="1"/>
    <col min="7" max="7" width="64" bestFit="1" customWidth="1"/>
    <col min="8" max="8" width="28" bestFit="1" customWidth="1"/>
    <col min="12" max="12" width="20.81640625" bestFit="1" customWidth="1"/>
    <col min="13" max="13" width="15.26953125" bestFit="1" customWidth="1"/>
    <col min="14" max="16" width="11.7265625" bestFit="1" customWidth="1"/>
    <col min="17" max="17" width="13.1796875" bestFit="1" customWidth="1"/>
    <col min="18" max="18" width="6.36328125" bestFit="1" customWidth="1"/>
    <col min="19" max="19" width="11.26953125" customWidth="1"/>
    <col min="20" max="20" width="10.1796875" bestFit="1" customWidth="1"/>
    <col min="21" max="21" width="8.7265625" bestFit="1" customWidth="1"/>
    <col min="22" max="22" width="8.1796875" bestFit="1" customWidth="1"/>
    <col min="23" max="23" width="36.1796875" bestFit="1" customWidth="1"/>
  </cols>
  <sheetData>
    <row r="1" spans="1:26" ht="31" customHeight="1" x14ac:dyDescent="0.35">
      <c r="A1" s="322"/>
      <c r="B1" s="286" t="s">
        <v>8476</v>
      </c>
      <c r="C1" s="277" t="s">
        <v>0</v>
      </c>
      <c r="D1" s="323" t="s">
        <v>8477</v>
      </c>
      <c r="E1" s="279" t="s">
        <v>6435</v>
      </c>
      <c r="F1" s="324" t="s">
        <v>1</v>
      </c>
      <c r="G1" s="325" t="s">
        <v>9125</v>
      </c>
      <c r="H1" s="326" t="s">
        <v>9124</v>
      </c>
      <c r="I1" s="281" t="s">
        <v>7386</v>
      </c>
      <c r="J1" s="285" t="s">
        <v>212</v>
      </c>
      <c r="K1" s="285" t="s">
        <v>9058</v>
      </c>
      <c r="L1" s="326" t="s">
        <v>4</v>
      </c>
      <c r="M1" s="4" t="s">
        <v>213</v>
      </c>
      <c r="N1" s="282" t="s">
        <v>6437</v>
      </c>
      <c r="O1" s="283" t="s">
        <v>6438</v>
      </c>
      <c r="P1" s="283" t="s">
        <v>6439</v>
      </c>
      <c r="Q1" s="284" t="s">
        <v>6440</v>
      </c>
      <c r="R1" s="285" t="s">
        <v>6436</v>
      </c>
      <c r="S1" s="284" t="s">
        <v>6441</v>
      </c>
      <c r="T1" s="286" t="s">
        <v>8479</v>
      </c>
      <c r="U1" s="286" t="s">
        <v>6076</v>
      </c>
      <c r="V1" s="286" t="s">
        <v>5054</v>
      </c>
      <c r="W1" s="286" t="s">
        <v>6442</v>
      </c>
      <c r="X1" s="1" t="s">
        <v>8480</v>
      </c>
      <c r="Y1" s="1" t="s">
        <v>8481</v>
      </c>
      <c r="Z1" s="1" t="s">
        <v>8478</v>
      </c>
    </row>
    <row r="2" spans="1:26" ht="13" customHeight="1" x14ac:dyDescent="0.35">
      <c r="A2" s="275" t="s">
        <v>1585</v>
      </c>
      <c r="B2" s="276">
        <v>4885185</v>
      </c>
      <c r="C2" s="277" t="s">
        <v>4816</v>
      </c>
      <c r="D2" s="278">
        <v>44567</v>
      </c>
      <c r="E2" s="279" t="s">
        <v>594</v>
      </c>
      <c r="F2" s="280">
        <v>44567</v>
      </c>
      <c r="G2" s="193" t="s">
        <v>4529</v>
      </c>
      <c r="H2" s="135" t="s">
        <v>597</v>
      </c>
      <c r="I2" s="281" t="s">
        <v>1585</v>
      </c>
      <c r="J2" s="281" t="s">
        <v>45</v>
      </c>
      <c r="K2" s="281" t="s">
        <v>9009</v>
      </c>
      <c r="L2" s="276" t="s">
        <v>20</v>
      </c>
      <c r="M2" s="4" t="s">
        <v>597</v>
      </c>
      <c r="N2" s="282">
        <v>44568</v>
      </c>
      <c r="O2" s="283">
        <v>44567</v>
      </c>
      <c r="P2" s="276" t="s">
        <v>597</v>
      </c>
      <c r="Q2" s="276" t="s">
        <v>597</v>
      </c>
      <c r="R2" s="285" t="s">
        <v>4482</v>
      </c>
      <c r="S2" s="276" t="s">
        <v>597</v>
      </c>
      <c r="T2" s="276" t="s">
        <v>597</v>
      </c>
      <c r="U2" s="287" t="s">
        <v>3897</v>
      </c>
      <c r="V2" s="135" t="s">
        <v>3897</v>
      </c>
      <c r="W2" s="276" t="s">
        <v>4147</v>
      </c>
      <c r="X2" s="272"/>
      <c r="Y2" s="272"/>
      <c r="Z2" s="272"/>
    </row>
    <row r="3" spans="1:26" ht="13" customHeight="1" x14ac:dyDescent="0.35">
      <c r="A3" s="275" t="s">
        <v>1585</v>
      </c>
      <c r="B3" s="286">
        <v>4904798</v>
      </c>
      <c r="C3" s="277" t="s">
        <v>6460</v>
      </c>
      <c r="D3" s="288">
        <v>44599</v>
      </c>
      <c r="E3" s="279" t="s">
        <v>594</v>
      </c>
      <c r="F3" s="289">
        <v>44599</v>
      </c>
      <c r="G3" s="135" t="s">
        <v>4776</v>
      </c>
      <c r="H3" s="135" t="s">
        <v>597</v>
      </c>
      <c r="I3" s="281" t="s">
        <v>1585</v>
      </c>
      <c r="J3" s="281" t="s">
        <v>45</v>
      </c>
      <c r="K3" s="281" t="s">
        <v>9009</v>
      </c>
      <c r="L3" s="135" t="s">
        <v>74</v>
      </c>
      <c r="M3" s="4" t="s">
        <v>597</v>
      </c>
      <c r="N3" s="282">
        <v>44603</v>
      </c>
      <c r="O3" s="283">
        <v>44601</v>
      </c>
      <c r="P3" s="276" t="s">
        <v>597</v>
      </c>
      <c r="Q3" s="276" t="s">
        <v>597</v>
      </c>
      <c r="R3" s="285" t="s">
        <v>4482</v>
      </c>
      <c r="S3" s="276" t="s">
        <v>597</v>
      </c>
      <c r="T3" s="276" t="s">
        <v>597</v>
      </c>
      <c r="U3" s="287" t="s">
        <v>3898</v>
      </c>
      <c r="V3" s="135" t="s">
        <v>3898</v>
      </c>
      <c r="W3" s="276" t="s">
        <v>4147</v>
      </c>
      <c r="X3" s="272"/>
      <c r="Y3" s="272"/>
      <c r="Z3" s="272"/>
    </row>
    <row r="4" spans="1:26" ht="13" customHeight="1" x14ac:dyDescent="0.35">
      <c r="A4" s="275" t="s">
        <v>1585</v>
      </c>
      <c r="B4" s="135">
        <v>4939895</v>
      </c>
      <c r="C4" s="277" t="s">
        <v>6461</v>
      </c>
      <c r="D4" s="288">
        <v>44599</v>
      </c>
      <c r="E4" s="279" t="s">
        <v>594</v>
      </c>
      <c r="F4" s="289">
        <v>44599</v>
      </c>
      <c r="G4" s="135" t="s">
        <v>4777</v>
      </c>
      <c r="H4" s="135" t="s">
        <v>597</v>
      </c>
      <c r="I4" s="281" t="s">
        <v>1585</v>
      </c>
      <c r="J4" s="281" t="s">
        <v>45</v>
      </c>
      <c r="K4" s="281" t="s">
        <v>9009</v>
      </c>
      <c r="L4" s="135" t="s">
        <v>20</v>
      </c>
      <c r="M4" s="4" t="s">
        <v>597</v>
      </c>
      <c r="N4" s="282">
        <v>44603</v>
      </c>
      <c r="O4" s="283">
        <v>44601</v>
      </c>
      <c r="P4" s="276" t="s">
        <v>597</v>
      </c>
      <c r="Q4" s="276" t="s">
        <v>597</v>
      </c>
      <c r="R4" s="285" t="s">
        <v>4482</v>
      </c>
      <c r="S4" s="276" t="s">
        <v>597</v>
      </c>
      <c r="T4" s="276" t="s">
        <v>597</v>
      </c>
      <c r="U4" s="287" t="s">
        <v>3898</v>
      </c>
      <c r="V4" s="135" t="s">
        <v>3898</v>
      </c>
      <c r="W4" s="276" t="s">
        <v>4147</v>
      </c>
      <c r="X4" s="272"/>
      <c r="Y4" s="272"/>
      <c r="Z4" s="272"/>
    </row>
    <row r="5" spans="1:26" ht="13" customHeight="1" x14ac:dyDescent="0.35">
      <c r="A5" s="275" t="s">
        <v>1585</v>
      </c>
      <c r="B5" s="135">
        <v>4929536</v>
      </c>
      <c r="C5" s="277" t="s">
        <v>6462</v>
      </c>
      <c r="D5" s="288">
        <v>44599</v>
      </c>
      <c r="E5" s="279" t="s">
        <v>594</v>
      </c>
      <c r="F5" s="289">
        <v>44599</v>
      </c>
      <c r="G5" s="135" t="s">
        <v>4778</v>
      </c>
      <c r="H5" s="135" t="s">
        <v>597</v>
      </c>
      <c r="I5" s="281" t="s">
        <v>1585</v>
      </c>
      <c r="J5" s="281" t="s">
        <v>645</v>
      </c>
      <c r="K5" s="281" t="s">
        <v>9002</v>
      </c>
      <c r="L5" s="135" t="s">
        <v>87</v>
      </c>
      <c r="M5" s="4" t="s">
        <v>597</v>
      </c>
      <c r="N5" s="282">
        <v>44603</v>
      </c>
      <c r="O5" s="283">
        <v>44601</v>
      </c>
      <c r="P5" s="276" t="s">
        <v>597</v>
      </c>
      <c r="Q5" s="276" t="s">
        <v>597</v>
      </c>
      <c r="R5" s="285" t="s">
        <v>6444</v>
      </c>
      <c r="S5" s="276" t="s">
        <v>597</v>
      </c>
      <c r="T5" s="276" t="s">
        <v>597</v>
      </c>
      <c r="U5" s="287" t="s">
        <v>3898</v>
      </c>
      <c r="V5" s="135" t="s">
        <v>3898</v>
      </c>
      <c r="W5" s="276" t="s">
        <v>4147</v>
      </c>
      <c r="X5" s="272"/>
      <c r="Y5" s="272"/>
      <c r="Z5" s="272"/>
    </row>
    <row r="6" spans="1:26" ht="13" customHeight="1" x14ac:dyDescent="0.35">
      <c r="A6" s="275" t="s">
        <v>1585</v>
      </c>
      <c r="B6" s="124">
        <v>4948355</v>
      </c>
      <c r="C6" s="277" t="s">
        <v>6456</v>
      </c>
      <c r="D6" s="289">
        <v>44602</v>
      </c>
      <c r="E6" s="279" t="s">
        <v>594</v>
      </c>
      <c r="F6" s="289">
        <v>44602</v>
      </c>
      <c r="G6" s="135" t="s">
        <v>3376</v>
      </c>
      <c r="H6" s="135" t="s">
        <v>597</v>
      </c>
      <c r="I6" s="281" t="s">
        <v>1585</v>
      </c>
      <c r="J6" s="281" t="s">
        <v>45</v>
      </c>
      <c r="K6" s="281" t="s">
        <v>9009</v>
      </c>
      <c r="L6" s="135" t="s">
        <v>74</v>
      </c>
      <c r="M6" s="4" t="s">
        <v>597</v>
      </c>
      <c r="N6" s="282">
        <v>44602</v>
      </c>
      <c r="O6" s="283">
        <v>44602</v>
      </c>
      <c r="P6" s="276" t="s">
        <v>597</v>
      </c>
      <c r="Q6" s="276" t="s">
        <v>597</v>
      </c>
      <c r="R6" s="285" t="s">
        <v>4482</v>
      </c>
      <c r="S6" s="276" t="s">
        <v>597</v>
      </c>
      <c r="T6" s="276" t="s">
        <v>597</v>
      </c>
      <c r="U6" s="287" t="s">
        <v>3898</v>
      </c>
      <c r="V6" s="135" t="s">
        <v>3898</v>
      </c>
      <c r="W6" s="276" t="s">
        <v>4147</v>
      </c>
      <c r="X6" s="272"/>
      <c r="Y6" s="272"/>
      <c r="Z6" s="272"/>
    </row>
    <row r="7" spans="1:26" ht="13" customHeight="1" x14ac:dyDescent="0.35">
      <c r="A7" s="275" t="s">
        <v>1585</v>
      </c>
      <c r="B7" s="124">
        <v>4948354</v>
      </c>
      <c r="C7" s="277" t="s">
        <v>6457</v>
      </c>
      <c r="D7" s="289">
        <v>44602</v>
      </c>
      <c r="E7" s="279" t="s">
        <v>594</v>
      </c>
      <c r="F7" s="289">
        <v>44602</v>
      </c>
      <c r="G7" s="135" t="s">
        <v>3377</v>
      </c>
      <c r="H7" s="135" t="s">
        <v>597</v>
      </c>
      <c r="I7" s="281" t="s">
        <v>1585</v>
      </c>
      <c r="J7" s="281" t="s">
        <v>45</v>
      </c>
      <c r="K7" s="281" t="s">
        <v>9009</v>
      </c>
      <c r="L7" s="135" t="s">
        <v>74</v>
      </c>
      <c r="M7" s="4" t="s">
        <v>597</v>
      </c>
      <c r="N7" s="282">
        <v>44602</v>
      </c>
      <c r="O7" s="283">
        <v>44602</v>
      </c>
      <c r="P7" s="276" t="s">
        <v>597</v>
      </c>
      <c r="Q7" s="276" t="s">
        <v>597</v>
      </c>
      <c r="R7" s="285" t="s">
        <v>4482</v>
      </c>
      <c r="S7" s="276" t="s">
        <v>597</v>
      </c>
      <c r="T7" s="276" t="s">
        <v>597</v>
      </c>
      <c r="U7" s="287" t="s">
        <v>3898</v>
      </c>
      <c r="V7" s="135" t="s">
        <v>3898</v>
      </c>
      <c r="W7" s="276" t="s">
        <v>4147</v>
      </c>
      <c r="X7" s="272"/>
      <c r="Y7" s="272"/>
      <c r="Z7" s="272"/>
    </row>
    <row r="8" spans="1:26" ht="13" customHeight="1" x14ac:dyDescent="0.35">
      <c r="A8" s="275" t="s">
        <v>1585</v>
      </c>
      <c r="B8" s="124">
        <v>4931437</v>
      </c>
      <c r="C8" s="277" t="s">
        <v>6458</v>
      </c>
      <c r="D8" s="289">
        <v>44602</v>
      </c>
      <c r="E8" s="279" t="s">
        <v>594</v>
      </c>
      <c r="F8" s="289">
        <v>44602</v>
      </c>
      <c r="G8" s="135" t="s">
        <v>4904</v>
      </c>
      <c r="H8" s="135" t="s">
        <v>597</v>
      </c>
      <c r="I8" s="281" t="s">
        <v>1585</v>
      </c>
      <c r="J8" s="281" t="s">
        <v>45</v>
      </c>
      <c r="K8" s="281" t="s">
        <v>9009</v>
      </c>
      <c r="L8" s="135" t="s">
        <v>20</v>
      </c>
      <c r="M8" s="4" t="s">
        <v>597</v>
      </c>
      <c r="N8" s="282">
        <v>44602</v>
      </c>
      <c r="O8" s="283">
        <v>44602</v>
      </c>
      <c r="P8" s="276" t="s">
        <v>597</v>
      </c>
      <c r="Q8" s="276" t="s">
        <v>597</v>
      </c>
      <c r="R8" s="285" t="s">
        <v>4482</v>
      </c>
      <c r="S8" s="276" t="s">
        <v>597</v>
      </c>
      <c r="T8" s="276" t="s">
        <v>597</v>
      </c>
      <c r="U8" s="287" t="s">
        <v>3898</v>
      </c>
      <c r="V8" s="135" t="s">
        <v>3898</v>
      </c>
      <c r="W8" s="276" t="s">
        <v>4147</v>
      </c>
      <c r="X8" s="272"/>
      <c r="Y8" s="272"/>
      <c r="Z8" s="272"/>
    </row>
    <row r="9" spans="1:26" ht="13" customHeight="1" x14ac:dyDescent="0.35">
      <c r="A9" s="275" t="s">
        <v>1585</v>
      </c>
      <c r="B9" s="136">
        <v>4955463</v>
      </c>
      <c r="C9" s="277" t="s">
        <v>6455</v>
      </c>
      <c r="D9" s="289">
        <v>44627</v>
      </c>
      <c r="E9" s="279" t="s">
        <v>594</v>
      </c>
      <c r="F9" s="289">
        <v>44627</v>
      </c>
      <c r="G9" s="135" t="s">
        <v>5092</v>
      </c>
      <c r="H9" s="135" t="s">
        <v>597</v>
      </c>
      <c r="I9" s="281" t="s">
        <v>1585</v>
      </c>
      <c r="J9" s="281" t="s">
        <v>45</v>
      </c>
      <c r="K9" s="281" t="s">
        <v>9009</v>
      </c>
      <c r="L9" s="135" t="s">
        <v>74</v>
      </c>
      <c r="M9" s="4" t="s">
        <v>597</v>
      </c>
      <c r="N9" s="282">
        <v>44630</v>
      </c>
      <c r="O9" s="283">
        <v>44628</v>
      </c>
      <c r="P9" s="276" t="s">
        <v>597</v>
      </c>
      <c r="Q9" s="276" t="s">
        <v>597</v>
      </c>
      <c r="R9" s="285" t="s">
        <v>4482</v>
      </c>
      <c r="S9" s="276" t="s">
        <v>597</v>
      </c>
      <c r="T9" s="276" t="s">
        <v>597</v>
      </c>
      <c r="U9" s="287" t="s">
        <v>3899</v>
      </c>
      <c r="V9" s="287" t="s">
        <v>3899</v>
      </c>
      <c r="W9" s="276" t="s">
        <v>4147</v>
      </c>
      <c r="X9" s="273"/>
      <c r="Y9" s="273"/>
      <c r="Z9" s="273"/>
    </row>
    <row r="10" spans="1:26" ht="13" customHeight="1" x14ac:dyDescent="0.35">
      <c r="A10" s="275" t="s">
        <v>1585</v>
      </c>
      <c r="B10" s="124">
        <v>4998446</v>
      </c>
      <c r="C10" s="277" t="s">
        <v>6454</v>
      </c>
      <c r="D10" s="289">
        <v>44643</v>
      </c>
      <c r="E10" s="279" t="s">
        <v>594</v>
      </c>
      <c r="F10" s="289">
        <v>44643</v>
      </c>
      <c r="G10" s="135" t="s">
        <v>5606</v>
      </c>
      <c r="H10" s="135" t="s">
        <v>597</v>
      </c>
      <c r="I10" s="281" t="s">
        <v>1585</v>
      </c>
      <c r="J10" s="281" t="s">
        <v>45</v>
      </c>
      <c r="K10" s="281" t="s">
        <v>9009</v>
      </c>
      <c r="L10" s="135" t="s">
        <v>74</v>
      </c>
      <c r="M10" s="4" t="s">
        <v>597</v>
      </c>
      <c r="N10" s="282">
        <v>44645</v>
      </c>
      <c r="O10" s="283">
        <v>44645</v>
      </c>
      <c r="P10" s="276" t="s">
        <v>597</v>
      </c>
      <c r="Q10" s="276" t="s">
        <v>597</v>
      </c>
      <c r="R10" s="285" t="s">
        <v>4482</v>
      </c>
      <c r="S10" s="276" t="s">
        <v>597</v>
      </c>
      <c r="T10" s="276" t="s">
        <v>597</v>
      </c>
      <c r="U10" s="287" t="s">
        <v>3899</v>
      </c>
      <c r="V10" s="287" t="s">
        <v>3899</v>
      </c>
      <c r="W10" s="276" t="s">
        <v>4147</v>
      </c>
      <c r="X10" s="272"/>
      <c r="Y10" s="272"/>
      <c r="Z10" s="272"/>
    </row>
    <row r="11" spans="1:26" ht="13" customHeight="1" x14ac:dyDescent="0.35">
      <c r="A11" s="275" t="s">
        <v>1585</v>
      </c>
      <c r="B11" s="124">
        <v>5008925</v>
      </c>
      <c r="C11" s="277" t="s">
        <v>6459</v>
      </c>
      <c r="D11" s="289">
        <v>44644</v>
      </c>
      <c r="E11" s="279" t="s">
        <v>594</v>
      </c>
      <c r="F11" s="289">
        <v>44644</v>
      </c>
      <c r="G11" s="135" t="s">
        <v>5622</v>
      </c>
      <c r="H11" s="135" t="s">
        <v>597</v>
      </c>
      <c r="I11" s="281" t="s">
        <v>1585</v>
      </c>
      <c r="J11" s="281" t="s">
        <v>45</v>
      </c>
      <c r="K11" s="281" t="s">
        <v>9009</v>
      </c>
      <c r="L11" s="135" t="s">
        <v>20</v>
      </c>
      <c r="M11" s="4" t="s">
        <v>597</v>
      </c>
      <c r="N11" s="282">
        <v>44645</v>
      </c>
      <c r="O11" s="283">
        <v>44645</v>
      </c>
      <c r="P11" s="276" t="s">
        <v>597</v>
      </c>
      <c r="Q11" s="276" t="s">
        <v>597</v>
      </c>
      <c r="R11" s="285" t="s">
        <v>4482</v>
      </c>
      <c r="S11" s="276" t="s">
        <v>597</v>
      </c>
      <c r="T11" s="276" t="s">
        <v>597</v>
      </c>
      <c r="U11" s="287" t="s">
        <v>3899</v>
      </c>
      <c r="V11" s="287" t="s">
        <v>3899</v>
      </c>
      <c r="W11" s="276" t="s">
        <v>4147</v>
      </c>
      <c r="X11" s="272"/>
      <c r="Y11" s="272"/>
      <c r="Z11" s="272"/>
    </row>
    <row r="12" spans="1:26" ht="13" customHeight="1" x14ac:dyDescent="0.35">
      <c r="A12" s="275" t="s">
        <v>1585</v>
      </c>
      <c r="B12" s="135">
        <v>5044322</v>
      </c>
      <c r="C12" s="290" t="s">
        <v>6453</v>
      </c>
      <c r="D12" s="288">
        <v>44659</v>
      </c>
      <c r="E12" s="279" t="s">
        <v>594</v>
      </c>
      <c r="F12" s="289">
        <v>44657</v>
      </c>
      <c r="G12" s="135" t="s">
        <v>5773</v>
      </c>
      <c r="H12" s="135" t="s">
        <v>597</v>
      </c>
      <c r="I12" s="281" t="s">
        <v>1585</v>
      </c>
      <c r="J12" s="281" t="s">
        <v>18</v>
      </c>
      <c r="K12" s="281" t="s">
        <v>9005</v>
      </c>
      <c r="L12" s="135" t="s">
        <v>11</v>
      </c>
      <c r="M12" s="4" t="s">
        <v>597</v>
      </c>
      <c r="N12" s="284">
        <v>44663</v>
      </c>
      <c r="O12" s="284">
        <v>44662</v>
      </c>
      <c r="P12" s="276" t="s">
        <v>597</v>
      </c>
      <c r="Q12" s="276" t="s">
        <v>597</v>
      </c>
      <c r="R12" s="285" t="s">
        <v>4686</v>
      </c>
      <c r="S12" s="276" t="s">
        <v>597</v>
      </c>
      <c r="T12" s="276" t="s">
        <v>597</v>
      </c>
      <c r="U12" s="291" t="s">
        <v>3900</v>
      </c>
      <c r="V12" s="135" t="s">
        <v>5568</v>
      </c>
      <c r="W12" s="276" t="s">
        <v>4147</v>
      </c>
      <c r="X12" s="272"/>
      <c r="Y12" s="272"/>
      <c r="Z12" s="272"/>
    </row>
    <row r="13" spans="1:26" ht="13" customHeight="1" x14ac:dyDescent="0.35">
      <c r="A13" s="275" t="s">
        <v>1585</v>
      </c>
      <c r="B13" s="292">
        <v>5029323</v>
      </c>
      <c r="C13" s="277" t="s">
        <v>6450</v>
      </c>
      <c r="D13" s="289">
        <v>44672</v>
      </c>
      <c r="E13" s="279" t="s">
        <v>594</v>
      </c>
      <c r="F13" s="289">
        <v>44672</v>
      </c>
      <c r="G13" s="135" t="s">
        <v>5999</v>
      </c>
      <c r="H13" s="135" t="s">
        <v>597</v>
      </c>
      <c r="I13" s="281" t="s">
        <v>1585</v>
      </c>
      <c r="J13" s="281" t="s">
        <v>45</v>
      </c>
      <c r="K13" s="281" t="s">
        <v>9009</v>
      </c>
      <c r="L13" s="135" t="s">
        <v>20</v>
      </c>
      <c r="M13" s="4" t="s">
        <v>597</v>
      </c>
      <c r="N13" s="282">
        <v>44673</v>
      </c>
      <c r="O13" s="283">
        <v>44672</v>
      </c>
      <c r="P13" s="276" t="s">
        <v>597</v>
      </c>
      <c r="Q13" s="276" t="s">
        <v>597</v>
      </c>
      <c r="R13" s="285" t="s">
        <v>4482</v>
      </c>
      <c r="S13" s="276" t="s">
        <v>597</v>
      </c>
      <c r="T13" s="276" t="s">
        <v>597</v>
      </c>
      <c r="U13" s="291" t="s">
        <v>3900</v>
      </c>
      <c r="V13" s="135" t="s">
        <v>5568</v>
      </c>
      <c r="W13" s="276" t="s">
        <v>4147</v>
      </c>
      <c r="X13" s="272"/>
      <c r="Y13" s="272"/>
      <c r="Z13" s="272"/>
    </row>
    <row r="14" spans="1:26" ht="13" customHeight="1" x14ac:dyDescent="0.35">
      <c r="A14" s="275" t="s">
        <v>1585</v>
      </c>
      <c r="B14" s="135">
        <v>5036451</v>
      </c>
      <c r="C14" s="277" t="s">
        <v>6452</v>
      </c>
      <c r="D14" s="278">
        <v>44672</v>
      </c>
      <c r="E14" s="279" t="s">
        <v>594</v>
      </c>
      <c r="F14" s="280">
        <v>44672</v>
      </c>
      <c r="G14" s="135" t="s">
        <v>5985</v>
      </c>
      <c r="H14" s="135" t="s">
        <v>597</v>
      </c>
      <c r="I14" s="281" t="s">
        <v>1585</v>
      </c>
      <c r="J14" s="281" t="s">
        <v>18</v>
      </c>
      <c r="K14" s="281" t="s">
        <v>9005</v>
      </c>
      <c r="L14" s="276" t="s">
        <v>20</v>
      </c>
      <c r="M14" s="4" t="s">
        <v>597</v>
      </c>
      <c r="N14" s="282">
        <v>44672</v>
      </c>
      <c r="O14" s="283">
        <v>44672</v>
      </c>
      <c r="P14" s="276" t="s">
        <v>597</v>
      </c>
      <c r="Q14" s="276" t="s">
        <v>597</v>
      </c>
      <c r="R14" s="285" t="s">
        <v>4686</v>
      </c>
      <c r="S14" s="276" t="s">
        <v>597</v>
      </c>
      <c r="T14" s="276" t="s">
        <v>597</v>
      </c>
      <c r="U14" s="291" t="s">
        <v>3900</v>
      </c>
      <c r="V14" s="135" t="s">
        <v>5568</v>
      </c>
      <c r="W14" s="276" t="s">
        <v>4147</v>
      </c>
      <c r="X14" s="272"/>
      <c r="Y14" s="272"/>
      <c r="Z14" s="272"/>
    </row>
    <row r="15" spans="1:26" ht="13" customHeight="1" x14ac:dyDescent="0.35">
      <c r="A15" s="275" t="s">
        <v>1585</v>
      </c>
      <c r="B15" s="135">
        <v>5028750</v>
      </c>
      <c r="C15" s="290" t="s">
        <v>6451</v>
      </c>
      <c r="D15" s="289">
        <v>44674</v>
      </c>
      <c r="E15" s="279" t="s">
        <v>594</v>
      </c>
      <c r="F15" s="289">
        <v>44674</v>
      </c>
      <c r="G15" s="135" t="s">
        <v>6013</v>
      </c>
      <c r="H15" s="135" t="s">
        <v>597</v>
      </c>
      <c r="I15" s="281" t="s">
        <v>1585</v>
      </c>
      <c r="J15" s="281" t="s">
        <v>645</v>
      </c>
      <c r="K15" s="281" t="s">
        <v>9002</v>
      </c>
      <c r="L15" s="135" t="s">
        <v>27</v>
      </c>
      <c r="M15" s="4" t="s">
        <v>597</v>
      </c>
      <c r="N15" s="282">
        <v>44674</v>
      </c>
      <c r="O15" s="283">
        <v>44674</v>
      </c>
      <c r="P15" s="276" t="s">
        <v>597</v>
      </c>
      <c r="Q15" s="276" t="s">
        <v>597</v>
      </c>
      <c r="R15" s="285" t="s">
        <v>6444</v>
      </c>
      <c r="S15" s="276" t="s">
        <v>597</v>
      </c>
      <c r="T15" s="276" t="s">
        <v>597</v>
      </c>
      <c r="U15" s="291" t="s">
        <v>3900</v>
      </c>
      <c r="V15" s="135" t="s">
        <v>5568</v>
      </c>
      <c r="W15" s="276" t="s">
        <v>4147</v>
      </c>
      <c r="X15" s="272"/>
      <c r="Y15" s="272"/>
      <c r="Z15" s="272"/>
    </row>
    <row r="16" spans="1:26" ht="13" customHeight="1" x14ac:dyDescent="0.35">
      <c r="A16" s="275" t="s">
        <v>1585</v>
      </c>
      <c r="B16" s="135">
        <v>5086357</v>
      </c>
      <c r="C16" s="277" t="s">
        <v>6449</v>
      </c>
      <c r="D16" s="289">
        <v>44695</v>
      </c>
      <c r="E16" s="279" t="s">
        <v>594</v>
      </c>
      <c r="F16" s="289">
        <v>44695</v>
      </c>
      <c r="G16" s="135" t="s">
        <v>6257</v>
      </c>
      <c r="H16" s="135" t="s">
        <v>597</v>
      </c>
      <c r="I16" s="281" t="s">
        <v>1585</v>
      </c>
      <c r="J16" s="281" t="s">
        <v>45</v>
      </c>
      <c r="K16" s="281" t="s">
        <v>9009</v>
      </c>
      <c r="L16" s="135" t="s">
        <v>74</v>
      </c>
      <c r="M16" s="4" t="s">
        <v>597</v>
      </c>
      <c r="N16" s="282">
        <v>44695</v>
      </c>
      <c r="O16" s="283">
        <v>44695</v>
      </c>
      <c r="P16" s="276" t="s">
        <v>597</v>
      </c>
      <c r="Q16" s="276" t="s">
        <v>597</v>
      </c>
      <c r="R16" s="285" t="s">
        <v>4482</v>
      </c>
      <c r="S16" s="276" t="s">
        <v>597</v>
      </c>
      <c r="T16" s="276" t="s">
        <v>597</v>
      </c>
      <c r="U16" s="291" t="s">
        <v>2821</v>
      </c>
      <c r="V16" s="135" t="s">
        <v>2821</v>
      </c>
      <c r="W16" s="276" t="s">
        <v>4147</v>
      </c>
      <c r="X16" s="272"/>
      <c r="Y16" s="272"/>
      <c r="Z16" s="272"/>
    </row>
    <row r="17" spans="1:26" ht="13" customHeight="1" x14ac:dyDescent="0.35">
      <c r="A17" s="275" t="s">
        <v>1585</v>
      </c>
      <c r="B17" s="135">
        <v>5099182</v>
      </c>
      <c r="C17" s="290" t="s">
        <v>6448</v>
      </c>
      <c r="D17" s="288">
        <v>44698</v>
      </c>
      <c r="E17" s="279" t="s">
        <v>594</v>
      </c>
      <c r="F17" s="289">
        <v>44698</v>
      </c>
      <c r="G17" s="135" t="s">
        <v>6269</v>
      </c>
      <c r="H17" s="135" t="s">
        <v>597</v>
      </c>
      <c r="I17" s="281" t="s">
        <v>1585</v>
      </c>
      <c r="J17" s="281" t="s">
        <v>632</v>
      </c>
      <c r="K17" s="281" t="s">
        <v>9006</v>
      </c>
      <c r="L17" s="135" t="s">
        <v>20</v>
      </c>
      <c r="M17" s="4" t="s">
        <v>597</v>
      </c>
      <c r="N17" s="282">
        <v>44698</v>
      </c>
      <c r="O17" s="283">
        <v>44698</v>
      </c>
      <c r="P17" s="276" t="s">
        <v>597</v>
      </c>
      <c r="Q17" s="276" t="s">
        <v>597</v>
      </c>
      <c r="R17" s="285" t="s">
        <v>4484</v>
      </c>
      <c r="S17" s="276" t="s">
        <v>597</v>
      </c>
      <c r="T17" s="276" t="s">
        <v>597</v>
      </c>
      <c r="U17" s="291" t="s">
        <v>2821</v>
      </c>
      <c r="V17" s="135" t="s">
        <v>2821</v>
      </c>
      <c r="W17" s="276" t="s">
        <v>4147</v>
      </c>
      <c r="X17" s="272"/>
      <c r="Y17" s="272"/>
      <c r="Z17" s="272"/>
    </row>
    <row r="18" spans="1:26" ht="13" customHeight="1" x14ac:dyDescent="0.35">
      <c r="A18" s="275" t="s">
        <v>1585</v>
      </c>
      <c r="B18" s="135">
        <v>5015975</v>
      </c>
      <c r="C18" s="277" t="s">
        <v>6443</v>
      </c>
      <c r="D18" s="289">
        <v>44701</v>
      </c>
      <c r="E18" s="279" t="s">
        <v>594</v>
      </c>
      <c r="F18" s="289">
        <v>44701</v>
      </c>
      <c r="G18" s="135" t="s">
        <v>6287</v>
      </c>
      <c r="H18" s="135" t="s">
        <v>597</v>
      </c>
      <c r="I18" s="281" t="s">
        <v>1585</v>
      </c>
      <c r="J18" s="281" t="s">
        <v>645</v>
      </c>
      <c r="K18" s="281" t="s">
        <v>9002</v>
      </c>
      <c r="L18" s="135" t="s">
        <v>20</v>
      </c>
      <c r="M18" s="4" t="s">
        <v>597</v>
      </c>
      <c r="N18" s="282">
        <v>44701</v>
      </c>
      <c r="O18" s="283">
        <v>44701</v>
      </c>
      <c r="P18" s="276" t="s">
        <v>597</v>
      </c>
      <c r="Q18" s="276" t="s">
        <v>597</v>
      </c>
      <c r="R18" s="285" t="s">
        <v>6444</v>
      </c>
      <c r="S18" s="276" t="s">
        <v>597</v>
      </c>
      <c r="T18" s="276" t="s">
        <v>597</v>
      </c>
      <c r="U18" s="291" t="s">
        <v>2821</v>
      </c>
      <c r="V18" s="135" t="s">
        <v>2821</v>
      </c>
      <c r="W18" s="276" t="s">
        <v>4147</v>
      </c>
      <c r="X18" s="272"/>
      <c r="Y18" s="272"/>
      <c r="Z18" s="272"/>
    </row>
    <row r="19" spans="1:26" ht="13" customHeight="1" x14ac:dyDescent="0.35">
      <c r="A19" s="275" t="s">
        <v>1585</v>
      </c>
      <c r="B19" s="135">
        <v>5086353</v>
      </c>
      <c r="C19" s="277" t="s">
        <v>6445</v>
      </c>
      <c r="D19" s="289">
        <v>44701</v>
      </c>
      <c r="E19" s="279" t="s">
        <v>594</v>
      </c>
      <c r="F19" s="289">
        <v>44701</v>
      </c>
      <c r="G19" s="135" t="s">
        <v>6288</v>
      </c>
      <c r="H19" s="135" t="s">
        <v>597</v>
      </c>
      <c r="I19" s="281" t="s">
        <v>1585</v>
      </c>
      <c r="J19" s="281" t="s">
        <v>45</v>
      </c>
      <c r="K19" s="281" t="s">
        <v>9009</v>
      </c>
      <c r="L19" s="135" t="s">
        <v>20</v>
      </c>
      <c r="M19" s="4" t="s">
        <v>597</v>
      </c>
      <c r="N19" s="282">
        <v>44701</v>
      </c>
      <c r="O19" s="283">
        <v>44701</v>
      </c>
      <c r="P19" s="276" t="s">
        <v>597</v>
      </c>
      <c r="Q19" s="276" t="s">
        <v>597</v>
      </c>
      <c r="R19" s="285" t="s">
        <v>4482</v>
      </c>
      <c r="S19" s="276" t="s">
        <v>597</v>
      </c>
      <c r="T19" s="276" t="s">
        <v>597</v>
      </c>
      <c r="U19" s="291" t="s">
        <v>2821</v>
      </c>
      <c r="V19" s="135" t="s">
        <v>2821</v>
      </c>
      <c r="W19" s="276" t="s">
        <v>4147</v>
      </c>
      <c r="X19" s="272"/>
      <c r="Y19" s="272"/>
      <c r="Z19" s="272"/>
    </row>
    <row r="20" spans="1:26" ht="13" customHeight="1" x14ac:dyDescent="0.35">
      <c r="A20" s="275" t="s">
        <v>1585</v>
      </c>
      <c r="B20" s="124">
        <v>5028657</v>
      </c>
      <c r="C20" s="277" t="s">
        <v>6446</v>
      </c>
      <c r="D20" s="289">
        <v>44702</v>
      </c>
      <c r="E20" s="279" t="s">
        <v>594</v>
      </c>
      <c r="F20" s="289">
        <v>44701</v>
      </c>
      <c r="G20" s="135" t="s">
        <v>7054</v>
      </c>
      <c r="H20" s="135" t="s">
        <v>597</v>
      </c>
      <c r="I20" s="281" t="s">
        <v>1585</v>
      </c>
      <c r="J20" s="281" t="s">
        <v>2943</v>
      </c>
      <c r="K20" s="281" t="s">
        <v>9012</v>
      </c>
      <c r="L20" s="135" t="s">
        <v>11</v>
      </c>
      <c r="M20" s="4" t="s">
        <v>597</v>
      </c>
      <c r="N20" s="282">
        <v>44701</v>
      </c>
      <c r="O20" s="283">
        <v>44701</v>
      </c>
      <c r="P20" s="276" t="s">
        <v>597</v>
      </c>
      <c r="Q20" s="276" t="s">
        <v>597</v>
      </c>
      <c r="R20" s="285" t="s">
        <v>6447</v>
      </c>
      <c r="S20" s="276" t="s">
        <v>597</v>
      </c>
      <c r="T20" s="276" t="s">
        <v>597</v>
      </c>
      <c r="U20" s="291" t="s">
        <v>2821</v>
      </c>
      <c r="V20" s="135" t="s">
        <v>2821</v>
      </c>
      <c r="W20" s="276" t="s">
        <v>4147</v>
      </c>
      <c r="X20" s="272"/>
      <c r="Y20" s="272"/>
      <c r="Z20" s="272"/>
    </row>
    <row r="21" spans="1:26" ht="13" customHeight="1" x14ac:dyDescent="0.35">
      <c r="A21" s="275" t="s">
        <v>1585</v>
      </c>
      <c r="B21" s="124">
        <v>5145110</v>
      </c>
      <c r="C21" s="290" t="s">
        <v>6976</v>
      </c>
      <c r="D21" s="288">
        <v>44722</v>
      </c>
      <c r="E21" s="279" t="s">
        <v>594</v>
      </c>
      <c r="F21" s="289">
        <v>44722</v>
      </c>
      <c r="G21" s="135" t="s">
        <v>6966</v>
      </c>
      <c r="H21" s="135" t="s">
        <v>597</v>
      </c>
      <c r="I21" s="281" t="s">
        <v>1585</v>
      </c>
      <c r="J21" s="281" t="s">
        <v>38</v>
      </c>
      <c r="K21" s="281" t="s">
        <v>9001</v>
      </c>
      <c r="L21" s="135" t="s">
        <v>20</v>
      </c>
      <c r="M21" s="4" t="s">
        <v>597</v>
      </c>
      <c r="N21" s="282">
        <v>44729</v>
      </c>
      <c r="O21" s="283">
        <v>44728</v>
      </c>
      <c r="P21" s="276" t="s">
        <v>597</v>
      </c>
      <c r="Q21" s="276" t="s">
        <v>597</v>
      </c>
      <c r="R21" s="285" t="s">
        <v>4486</v>
      </c>
      <c r="S21" s="276" t="s">
        <v>597</v>
      </c>
      <c r="T21" s="276" t="s">
        <v>597</v>
      </c>
      <c r="U21" s="291" t="s">
        <v>3901</v>
      </c>
      <c r="V21" s="135" t="s">
        <v>3901</v>
      </c>
      <c r="W21" s="276" t="s">
        <v>4147</v>
      </c>
      <c r="X21" s="272"/>
      <c r="Y21" s="272"/>
      <c r="Z21" s="272"/>
    </row>
    <row r="22" spans="1:26" ht="13" customHeight="1" x14ac:dyDescent="0.35">
      <c r="A22" s="275" t="s">
        <v>1585</v>
      </c>
      <c r="B22" s="124">
        <v>5138804</v>
      </c>
      <c r="C22" s="290" t="s">
        <v>7073</v>
      </c>
      <c r="D22" s="288">
        <v>44728</v>
      </c>
      <c r="E22" s="279" t="s">
        <v>594</v>
      </c>
      <c r="F22" s="289">
        <v>44728</v>
      </c>
      <c r="G22" s="135" t="s">
        <v>7055</v>
      </c>
      <c r="H22" s="135" t="s">
        <v>597</v>
      </c>
      <c r="I22" s="281" t="s">
        <v>1585</v>
      </c>
      <c r="J22" s="281" t="s">
        <v>2943</v>
      </c>
      <c r="K22" s="281" t="s">
        <v>9012</v>
      </c>
      <c r="L22" s="135" t="s">
        <v>20</v>
      </c>
      <c r="M22" s="4" t="s">
        <v>597</v>
      </c>
      <c r="N22" s="282">
        <v>44735</v>
      </c>
      <c r="O22" s="283">
        <v>44733</v>
      </c>
      <c r="P22" s="276" t="s">
        <v>597</v>
      </c>
      <c r="Q22" s="276" t="s">
        <v>597</v>
      </c>
      <c r="R22" s="285" t="s">
        <v>6447</v>
      </c>
      <c r="S22" s="276" t="s">
        <v>597</v>
      </c>
      <c r="T22" s="276" t="s">
        <v>597</v>
      </c>
      <c r="U22" s="291" t="s">
        <v>3901</v>
      </c>
      <c r="V22" s="135" t="s">
        <v>3901</v>
      </c>
      <c r="W22" s="276" t="s">
        <v>4147</v>
      </c>
      <c r="X22" s="272"/>
      <c r="Y22" s="272"/>
      <c r="Z22" s="272"/>
    </row>
    <row r="23" spans="1:26" ht="13" customHeight="1" x14ac:dyDescent="0.35">
      <c r="A23" s="275" t="s">
        <v>1585</v>
      </c>
      <c r="B23" s="83">
        <v>5168438</v>
      </c>
      <c r="C23" s="277" t="s">
        <v>7432</v>
      </c>
      <c r="D23" s="293">
        <v>44739</v>
      </c>
      <c r="E23" s="279" t="s">
        <v>594</v>
      </c>
      <c r="F23" s="327">
        <v>44739</v>
      </c>
      <c r="G23" s="328" t="s">
        <v>7528</v>
      </c>
      <c r="H23" s="135" t="s">
        <v>597</v>
      </c>
      <c r="I23" s="281" t="s">
        <v>1585</v>
      </c>
      <c r="J23" s="285" t="s">
        <v>18</v>
      </c>
      <c r="K23" s="281" t="s">
        <v>9005</v>
      </c>
      <c r="L23" s="328" t="s">
        <v>11</v>
      </c>
      <c r="M23" s="4" t="s">
        <v>597</v>
      </c>
      <c r="N23" s="282">
        <v>44747</v>
      </c>
      <c r="O23" s="283">
        <v>44746</v>
      </c>
      <c r="P23" s="276" t="s">
        <v>597</v>
      </c>
      <c r="Q23" s="276" t="s">
        <v>597</v>
      </c>
      <c r="R23" s="285" t="s">
        <v>4686</v>
      </c>
      <c r="S23" s="276" t="s">
        <v>597</v>
      </c>
      <c r="T23" s="276" t="s">
        <v>597</v>
      </c>
      <c r="U23" s="291" t="s">
        <v>3901</v>
      </c>
      <c r="V23" s="135" t="s">
        <v>5599</v>
      </c>
      <c r="W23" s="276" t="s">
        <v>4147</v>
      </c>
      <c r="X23" s="272"/>
      <c r="Y23" s="272"/>
      <c r="Z23" s="272"/>
    </row>
    <row r="24" spans="1:26" ht="13" customHeight="1" x14ac:dyDescent="0.35">
      <c r="A24" s="275" t="s">
        <v>1585</v>
      </c>
      <c r="B24" s="86">
        <v>5135573</v>
      </c>
      <c r="C24" s="277" t="s">
        <v>6956</v>
      </c>
      <c r="D24" s="293">
        <v>44742</v>
      </c>
      <c r="E24" s="279" t="s">
        <v>594</v>
      </c>
      <c r="F24" s="327">
        <v>44742</v>
      </c>
      <c r="G24" s="328" t="s">
        <v>7508</v>
      </c>
      <c r="H24" s="135" t="s">
        <v>597</v>
      </c>
      <c r="I24" s="281" t="s">
        <v>1585</v>
      </c>
      <c r="J24" s="285" t="s">
        <v>2943</v>
      </c>
      <c r="K24" s="281" t="s">
        <v>9012</v>
      </c>
      <c r="L24" s="328" t="s">
        <v>20</v>
      </c>
      <c r="M24" s="4" t="s">
        <v>597</v>
      </c>
      <c r="N24" s="282">
        <v>44744</v>
      </c>
      <c r="O24" s="283">
        <v>44744</v>
      </c>
      <c r="P24" s="276" t="s">
        <v>597</v>
      </c>
      <c r="Q24" s="276" t="s">
        <v>597</v>
      </c>
      <c r="R24" s="285" t="s">
        <v>6447</v>
      </c>
      <c r="S24" s="276" t="s">
        <v>597</v>
      </c>
      <c r="T24" s="276" t="s">
        <v>597</v>
      </c>
      <c r="U24" s="291" t="s">
        <v>3901</v>
      </c>
      <c r="V24" s="135" t="s">
        <v>5599</v>
      </c>
      <c r="W24" s="276" t="s">
        <v>4147</v>
      </c>
      <c r="X24" s="272"/>
      <c r="Y24" s="272"/>
      <c r="Z24" s="272"/>
    </row>
    <row r="25" spans="1:26" ht="13" customHeight="1" x14ac:dyDescent="0.35">
      <c r="A25" s="275" t="s">
        <v>1585</v>
      </c>
      <c r="B25" s="8">
        <v>5102696</v>
      </c>
      <c r="C25" s="277" t="s">
        <v>7657</v>
      </c>
      <c r="D25" s="293">
        <v>44749</v>
      </c>
      <c r="E25" s="279" t="s">
        <v>594</v>
      </c>
      <c r="F25" s="327">
        <v>44748</v>
      </c>
      <c r="G25" s="328" t="s">
        <v>7780</v>
      </c>
      <c r="H25" s="135" t="s">
        <v>597</v>
      </c>
      <c r="I25" s="281" t="s">
        <v>1585</v>
      </c>
      <c r="J25" s="285" t="s">
        <v>626</v>
      </c>
      <c r="K25" s="281" t="s">
        <v>9003</v>
      </c>
      <c r="L25" s="328" t="s">
        <v>20</v>
      </c>
      <c r="M25" s="4" t="s">
        <v>597</v>
      </c>
      <c r="N25" s="282">
        <v>44756</v>
      </c>
      <c r="O25" s="283">
        <v>44756</v>
      </c>
      <c r="P25" s="276" t="s">
        <v>597</v>
      </c>
      <c r="Q25" s="276" t="s">
        <v>597</v>
      </c>
      <c r="R25" s="285" t="s">
        <v>4687</v>
      </c>
      <c r="S25" s="276" t="s">
        <v>597</v>
      </c>
      <c r="T25" s="276" t="s">
        <v>597</v>
      </c>
      <c r="U25" s="291" t="s">
        <v>5599</v>
      </c>
      <c r="V25" s="135" t="s">
        <v>5599</v>
      </c>
      <c r="W25" s="276" t="s">
        <v>4147</v>
      </c>
      <c r="X25" s="272"/>
      <c r="Y25" s="272"/>
      <c r="Z25" s="272"/>
    </row>
    <row r="26" spans="1:26" ht="13" customHeight="1" x14ac:dyDescent="0.35">
      <c r="A26" s="275" t="s">
        <v>1585</v>
      </c>
      <c r="B26" s="83">
        <v>5168036</v>
      </c>
      <c r="C26" s="277" t="s">
        <v>7610</v>
      </c>
      <c r="D26" s="293">
        <v>44748</v>
      </c>
      <c r="E26" s="279" t="s">
        <v>594</v>
      </c>
      <c r="F26" s="327">
        <v>44748</v>
      </c>
      <c r="G26" s="328" t="s">
        <v>7611</v>
      </c>
      <c r="H26" s="135" t="s">
        <v>597</v>
      </c>
      <c r="I26" s="281" t="s">
        <v>1585</v>
      </c>
      <c r="J26" s="285" t="s">
        <v>2943</v>
      </c>
      <c r="K26" s="281" t="s">
        <v>9012</v>
      </c>
      <c r="L26" s="328" t="s">
        <v>11</v>
      </c>
      <c r="M26" s="4" t="s">
        <v>597</v>
      </c>
      <c r="N26" s="282">
        <v>44748</v>
      </c>
      <c r="O26" s="283">
        <v>44748</v>
      </c>
      <c r="P26" s="276" t="s">
        <v>597</v>
      </c>
      <c r="Q26" s="276" t="s">
        <v>597</v>
      </c>
      <c r="R26" s="285" t="s">
        <v>6447</v>
      </c>
      <c r="S26" s="276" t="s">
        <v>597</v>
      </c>
      <c r="T26" s="276" t="s">
        <v>597</v>
      </c>
      <c r="U26" s="291" t="s">
        <v>5599</v>
      </c>
      <c r="V26" s="135" t="s">
        <v>5599</v>
      </c>
      <c r="W26" s="276" t="s">
        <v>4147</v>
      </c>
      <c r="X26" s="272"/>
      <c r="Y26" s="272"/>
      <c r="Z26" s="272"/>
    </row>
    <row r="27" spans="1:26" ht="13" customHeight="1" x14ac:dyDescent="0.35">
      <c r="A27" s="275" t="s">
        <v>1585</v>
      </c>
      <c r="B27" s="83">
        <v>5198512</v>
      </c>
      <c r="C27" s="277" t="s">
        <v>8034</v>
      </c>
      <c r="D27" s="327">
        <v>44758</v>
      </c>
      <c r="E27" s="279" t="s">
        <v>594</v>
      </c>
      <c r="F27" s="327">
        <v>44758</v>
      </c>
      <c r="G27" s="328" t="s">
        <v>7938</v>
      </c>
      <c r="H27" s="135" t="s">
        <v>597</v>
      </c>
      <c r="I27" s="281" t="s">
        <v>1585</v>
      </c>
      <c r="J27" s="285" t="s">
        <v>2943</v>
      </c>
      <c r="K27" s="281" t="s">
        <v>9012</v>
      </c>
      <c r="L27" s="328" t="s">
        <v>20</v>
      </c>
      <c r="M27" s="4" t="s">
        <v>597</v>
      </c>
      <c r="N27" s="282">
        <v>44759</v>
      </c>
      <c r="O27" s="283">
        <v>44760</v>
      </c>
      <c r="P27" s="276" t="s">
        <v>597</v>
      </c>
      <c r="Q27" s="276" t="s">
        <v>597</v>
      </c>
      <c r="R27" s="285" t="s">
        <v>6447</v>
      </c>
      <c r="S27" s="276" t="s">
        <v>597</v>
      </c>
      <c r="T27" s="276" t="s">
        <v>597</v>
      </c>
      <c r="U27" s="291" t="s">
        <v>5599</v>
      </c>
      <c r="V27" s="135" t="s">
        <v>5599</v>
      </c>
      <c r="W27" s="276" t="s">
        <v>4147</v>
      </c>
      <c r="X27" s="272"/>
      <c r="Y27" s="272"/>
      <c r="Z27" s="272"/>
    </row>
    <row r="28" spans="1:26" ht="13" customHeight="1" x14ac:dyDescent="0.35">
      <c r="A28" s="275" t="s">
        <v>1585</v>
      </c>
      <c r="B28" s="5">
        <v>5099181</v>
      </c>
      <c r="C28" s="277" t="s">
        <v>8146</v>
      </c>
      <c r="D28" s="327">
        <v>44765</v>
      </c>
      <c r="E28" s="279" t="s">
        <v>594</v>
      </c>
      <c r="F28" s="327">
        <v>44765</v>
      </c>
      <c r="G28" s="328" t="s">
        <v>8096</v>
      </c>
      <c r="H28" s="135" t="s">
        <v>597</v>
      </c>
      <c r="I28" s="281" t="s">
        <v>1585</v>
      </c>
      <c r="J28" s="285" t="s">
        <v>18</v>
      </c>
      <c r="K28" s="281" t="s">
        <v>9005</v>
      </c>
      <c r="L28" s="328" t="s">
        <v>20</v>
      </c>
      <c r="M28" s="4" t="s">
        <v>597</v>
      </c>
      <c r="N28" s="282">
        <v>44768</v>
      </c>
      <c r="O28" s="283">
        <v>44768</v>
      </c>
      <c r="P28" s="276" t="s">
        <v>597</v>
      </c>
      <c r="Q28" s="276" t="s">
        <v>597</v>
      </c>
      <c r="R28" s="285" t="s">
        <v>4685</v>
      </c>
      <c r="S28" s="276" t="s">
        <v>597</v>
      </c>
      <c r="T28" s="276" t="s">
        <v>597</v>
      </c>
      <c r="U28" s="291" t="s">
        <v>5599</v>
      </c>
      <c r="V28" s="135" t="s">
        <v>5599</v>
      </c>
      <c r="W28" s="276" t="s">
        <v>4147</v>
      </c>
      <c r="X28" s="272"/>
      <c r="Y28" s="272"/>
      <c r="Z28" s="272"/>
    </row>
    <row r="29" spans="1:26" ht="13" customHeight="1" x14ac:dyDescent="0.35">
      <c r="A29" s="275" t="s">
        <v>1585</v>
      </c>
      <c r="B29" s="8">
        <v>5120713</v>
      </c>
      <c r="C29" s="277" t="s">
        <v>8171</v>
      </c>
      <c r="D29" s="294">
        <v>44768</v>
      </c>
      <c r="E29" s="279" t="s">
        <v>594</v>
      </c>
      <c r="F29" s="294">
        <v>44768</v>
      </c>
      <c r="G29" s="328" t="s">
        <v>8160</v>
      </c>
      <c r="H29" s="135" t="s">
        <v>597</v>
      </c>
      <c r="I29" s="281" t="s">
        <v>1585</v>
      </c>
      <c r="J29" s="285" t="s">
        <v>626</v>
      </c>
      <c r="K29" s="281" t="s">
        <v>9003</v>
      </c>
      <c r="L29" s="328" t="s">
        <v>20</v>
      </c>
      <c r="M29" s="4" t="s">
        <v>597</v>
      </c>
      <c r="N29" s="282">
        <v>44772</v>
      </c>
      <c r="O29" s="283">
        <v>44770</v>
      </c>
      <c r="P29" s="276" t="s">
        <v>597</v>
      </c>
      <c r="Q29" s="276" t="s">
        <v>597</v>
      </c>
      <c r="R29" s="285" t="s">
        <v>4687</v>
      </c>
      <c r="S29" s="276" t="s">
        <v>597</v>
      </c>
      <c r="T29" s="276" t="s">
        <v>597</v>
      </c>
      <c r="U29" s="291" t="s">
        <v>5599</v>
      </c>
      <c r="V29" s="135" t="s">
        <v>5599</v>
      </c>
      <c r="W29" s="276" t="s">
        <v>4147</v>
      </c>
      <c r="X29" s="272"/>
      <c r="Y29" s="272"/>
      <c r="Z29" s="272"/>
    </row>
    <row r="30" spans="1:26" ht="13" customHeight="1" x14ac:dyDescent="0.35">
      <c r="A30" s="275" t="s">
        <v>1585</v>
      </c>
      <c r="B30" s="8">
        <v>5120700</v>
      </c>
      <c r="C30" s="277" t="s">
        <v>8617</v>
      </c>
      <c r="D30" s="293">
        <v>44789</v>
      </c>
      <c r="E30" s="279" t="s">
        <v>594</v>
      </c>
      <c r="F30" s="327">
        <v>44791</v>
      </c>
      <c r="G30" s="328" t="s">
        <v>8610</v>
      </c>
      <c r="H30" s="135" t="s">
        <v>597</v>
      </c>
      <c r="I30" s="281" t="s">
        <v>1585</v>
      </c>
      <c r="J30" s="285" t="s">
        <v>18</v>
      </c>
      <c r="K30" s="281" t="s">
        <v>9005</v>
      </c>
      <c r="L30" s="328" t="s">
        <v>20</v>
      </c>
      <c r="M30" s="4" t="s">
        <v>597</v>
      </c>
      <c r="N30" s="282">
        <v>44791</v>
      </c>
      <c r="O30" s="283">
        <v>44791</v>
      </c>
      <c r="P30" s="276" t="s">
        <v>597</v>
      </c>
      <c r="Q30" s="276" t="s">
        <v>597</v>
      </c>
      <c r="R30" s="285" t="s">
        <v>4685</v>
      </c>
      <c r="S30" s="276" t="s">
        <v>597</v>
      </c>
      <c r="T30" s="276" t="s">
        <v>597</v>
      </c>
      <c r="U30" s="291" t="s">
        <v>3366</v>
      </c>
      <c r="V30" s="291" t="s">
        <v>3366</v>
      </c>
      <c r="W30" s="276" t="s">
        <v>4147</v>
      </c>
      <c r="X30" s="272"/>
      <c r="Y30" s="272"/>
      <c r="Z30" s="272"/>
    </row>
    <row r="31" spans="1:26" ht="13" customHeight="1" x14ac:dyDescent="0.35">
      <c r="A31" s="275" t="s">
        <v>1585</v>
      </c>
      <c r="B31" s="8">
        <v>5243137</v>
      </c>
      <c r="C31" s="277" t="s">
        <v>8718</v>
      </c>
      <c r="D31" s="293">
        <v>44791</v>
      </c>
      <c r="E31" s="279" t="s">
        <v>594</v>
      </c>
      <c r="F31" s="327">
        <v>44791</v>
      </c>
      <c r="G31" s="328" t="s">
        <v>8695</v>
      </c>
      <c r="H31" s="135" t="s">
        <v>597</v>
      </c>
      <c r="I31" s="281" t="s">
        <v>1585</v>
      </c>
      <c r="J31" s="285" t="s">
        <v>2943</v>
      </c>
      <c r="K31" s="281" t="s">
        <v>9012</v>
      </c>
      <c r="L31" s="328" t="s">
        <v>20</v>
      </c>
      <c r="M31" s="4" t="s">
        <v>597</v>
      </c>
      <c r="N31" s="282">
        <v>44795</v>
      </c>
      <c r="O31" s="283">
        <v>44795</v>
      </c>
      <c r="P31" s="276" t="s">
        <v>597</v>
      </c>
      <c r="Q31" s="276" t="s">
        <v>597</v>
      </c>
      <c r="R31" s="285" t="s">
        <v>6447</v>
      </c>
      <c r="S31" s="276" t="s">
        <v>597</v>
      </c>
      <c r="T31" s="276" t="s">
        <v>597</v>
      </c>
      <c r="U31" s="291" t="s">
        <v>3366</v>
      </c>
      <c r="V31" s="291" t="s">
        <v>3366</v>
      </c>
      <c r="W31" s="276" t="s">
        <v>4147</v>
      </c>
      <c r="X31" s="272"/>
      <c r="Y31" s="272"/>
      <c r="Z31" s="272"/>
    </row>
    <row r="32" spans="1:26" ht="13" customHeight="1" x14ac:dyDescent="0.35">
      <c r="A32" s="275" t="s">
        <v>1585</v>
      </c>
      <c r="B32" s="8">
        <v>5224921</v>
      </c>
      <c r="C32" s="277" t="s">
        <v>8832</v>
      </c>
      <c r="D32" s="293">
        <v>44791</v>
      </c>
      <c r="E32" s="279" t="s">
        <v>594</v>
      </c>
      <c r="F32" s="327">
        <v>44799</v>
      </c>
      <c r="G32" s="328" t="s">
        <v>8823</v>
      </c>
      <c r="H32" s="135" t="s">
        <v>597</v>
      </c>
      <c r="I32" s="281" t="s">
        <v>1585</v>
      </c>
      <c r="J32" s="285" t="s">
        <v>18</v>
      </c>
      <c r="K32" s="281" t="s">
        <v>9005</v>
      </c>
      <c r="L32" s="328" t="s">
        <v>20</v>
      </c>
      <c r="M32" s="4" t="s">
        <v>597</v>
      </c>
      <c r="N32" s="282">
        <v>44800</v>
      </c>
      <c r="O32" s="283">
        <v>44797</v>
      </c>
      <c r="P32" s="276" t="s">
        <v>597</v>
      </c>
      <c r="Q32" s="276" t="s">
        <v>597</v>
      </c>
      <c r="R32" s="285" t="s">
        <v>4685</v>
      </c>
      <c r="S32" s="276" t="s">
        <v>597</v>
      </c>
      <c r="T32" s="276" t="s">
        <v>597</v>
      </c>
      <c r="U32" s="291" t="s">
        <v>3366</v>
      </c>
      <c r="V32" s="291" t="s">
        <v>3366</v>
      </c>
      <c r="W32" s="276" t="s">
        <v>4147</v>
      </c>
      <c r="X32" s="272"/>
      <c r="Y32" s="272"/>
      <c r="Z32" s="272"/>
    </row>
    <row r="33" spans="1:26" ht="13" customHeight="1" x14ac:dyDescent="0.35">
      <c r="A33" s="275" t="s">
        <v>1585</v>
      </c>
      <c r="B33" s="83">
        <v>5216197</v>
      </c>
      <c r="C33" s="277" t="s">
        <v>8833</v>
      </c>
      <c r="D33" s="293">
        <v>44799</v>
      </c>
      <c r="E33" s="279" t="s">
        <v>594</v>
      </c>
      <c r="F33" s="327">
        <v>44799</v>
      </c>
      <c r="G33" s="328" t="s">
        <v>8824</v>
      </c>
      <c r="H33" s="135" t="s">
        <v>597</v>
      </c>
      <c r="I33" s="281" t="s">
        <v>1585</v>
      </c>
      <c r="J33" s="285" t="s">
        <v>2943</v>
      </c>
      <c r="K33" s="281" t="s">
        <v>9012</v>
      </c>
      <c r="L33" s="328" t="s">
        <v>20</v>
      </c>
      <c r="M33" s="4" t="s">
        <v>597</v>
      </c>
      <c r="N33" s="282">
        <v>44802</v>
      </c>
      <c r="O33" s="283">
        <v>44799</v>
      </c>
      <c r="P33" s="276" t="s">
        <v>597</v>
      </c>
      <c r="Q33" s="276" t="s">
        <v>597</v>
      </c>
      <c r="R33" s="285" t="s">
        <v>6447</v>
      </c>
      <c r="S33" s="276" t="s">
        <v>597</v>
      </c>
      <c r="T33" s="276" t="s">
        <v>597</v>
      </c>
      <c r="U33" s="291" t="s">
        <v>3366</v>
      </c>
      <c r="V33" s="291" t="s">
        <v>3366</v>
      </c>
      <c r="W33" s="276" t="s">
        <v>4147</v>
      </c>
      <c r="X33" s="272"/>
      <c r="Y33" s="272"/>
      <c r="Z33" s="272"/>
    </row>
    <row r="34" spans="1:26" ht="13" customHeight="1" x14ac:dyDescent="0.35">
      <c r="A34" s="275" t="s">
        <v>1585</v>
      </c>
      <c r="B34" s="83">
        <v>5135745</v>
      </c>
      <c r="C34" s="277" t="s">
        <v>8918</v>
      </c>
      <c r="D34" s="293">
        <v>44798</v>
      </c>
      <c r="E34" s="279" t="s">
        <v>594</v>
      </c>
      <c r="F34" s="327">
        <v>44803</v>
      </c>
      <c r="G34" s="328" t="s">
        <v>8888</v>
      </c>
      <c r="H34" s="135" t="s">
        <v>597</v>
      </c>
      <c r="I34" s="281" t="s">
        <v>1585</v>
      </c>
      <c r="J34" s="285" t="s">
        <v>18</v>
      </c>
      <c r="K34" s="281" t="s">
        <v>9005</v>
      </c>
      <c r="L34" s="328" t="s">
        <v>20</v>
      </c>
      <c r="M34" s="4" t="s">
        <v>597</v>
      </c>
      <c r="N34" s="282">
        <v>44803</v>
      </c>
      <c r="O34" s="283">
        <v>44802</v>
      </c>
      <c r="P34" s="276" t="s">
        <v>597</v>
      </c>
      <c r="Q34" s="276" t="s">
        <v>597</v>
      </c>
      <c r="R34" s="285" t="s">
        <v>4685</v>
      </c>
      <c r="S34" s="276" t="s">
        <v>597</v>
      </c>
      <c r="T34" s="276" t="s">
        <v>597</v>
      </c>
      <c r="U34" s="291" t="s">
        <v>3366</v>
      </c>
      <c r="V34" s="291" t="s">
        <v>3366</v>
      </c>
      <c r="W34" s="276" t="s">
        <v>4147</v>
      </c>
      <c r="X34" s="272"/>
      <c r="Y34" s="272"/>
      <c r="Z34" s="272"/>
    </row>
    <row r="35" spans="1:26" ht="13" customHeight="1" x14ac:dyDescent="0.35">
      <c r="A35" s="295" t="s">
        <v>2892</v>
      </c>
      <c r="B35" s="8">
        <v>5144777</v>
      </c>
      <c r="C35" s="277" t="s">
        <v>9013</v>
      </c>
      <c r="D35" s="293">
        <v>44810</v>
      </c>
      <c r="E35" s="279" t="s">
        <v>594</v>
      </c>
      <c r="F35" s="338">
        <v>44811</v>
      </c>
      <c r="G35" s="328" t="s">
        <v>9014</v>
      </c>
      <c r="H35" s="135" t="s">
        <v>597</v>
      </c>
      <c r="I35" s="281" t="s">
        <v>1585</v>
      </c>
      <c r="J35" s="285" t="s">
        <v>18</v>
      </c>
      <c r="K35" s="281" t="s">
        <v>9005</v>
      </c>
      <c r="L35" s="328" t="s">
        <v>20</v>
      </c>
      <c r="M35" s="5" t="s">
        <v>597</v>
      </c>
      <c r="N35" s="282">
        <v>44811</v>
      </c>
      <c r="O35" s="283">
        <v>44811</v>
      </c>
      <c r="P35" s="283"/>
      <c r="Q35" s="276" t="s">
        <v>597</v>
      </c>
      <c r="R35" s="285" t="s">
        <v>4685</v>
      </c>
      <c r="S35" s="276" t="s">
        <v>597</v>
      </c>
      <c r="T35" s="276" t="s">
        <v>597</v>
      </c>
      <c r="U35" s="291" t="s">
        <v>5600</v>
      </c>
      <c r="V35" s="291" t="s">
        <v>5600</v>
      </c>
      <c r="W35" s="276" t="s">
        <v>4147</v>
      </c>
      <c r="X35" s="272"/>
      <c r="Y35" s="272"/>
      <c r="Z35" s="272"/>
    </row>
    <row r="36" spans="1:26" ht="13" customHeight="1" x14ac:dyDescent="0.35">
      <c r="A36" s="295" t="s">
        <v>1581</v>
      </c>
      <c r="B36" s="276" t="s">
        <v>630</v>
      </c>
      <c r="C36" s="277" t="s">
        <v>630</v>
      </c>
      <c r="D36" s="296">
        <v>44576</v>
      </c>
      <c r="E36" s="279" t="s">
        <v>630</v>
      </c>
      <c r="F36" s="296">
        <v>44221</v>
      </c>
      <c r="G36" s="135" t="s">
        <v>1177</v>
      </c>
      <c r="H36" s="135" t="s">
        <v>686</v>
      </c>
      <c r="I36" s="281" t="s">
        <v>8862</v>
      </c>
      <c r="J36" s="281" t="s">
        <v>18</v>
      </c>
      <c r="K36" s="281" t="s">
        <v>9005</v>
      </c>
      <c r="L36" s="135" t="s">
        <v>20</v>
      </c>
      <c r="M36" s="5" t="s">
        <v>1179</v>
      </c>
      <c r="N36" s="282" t="s">
        <v>1253</v>
      </c>
      <c r="O36" s="283" t="s">
        <v>1253</v>
      </c>
      <c r="P36" s="283" t="s">
        <v>1253</v>
      </c>
      <c r="Q36" s="284" t="s">
        <v>1253</v>
      </c>
      <c r="R36" s="285" t="s">
        <v>4686</v>
      </c>
      <c r="S36" s="280" t="s">
        <v>1253</v>
      </c>
      <c r="T36" s="286" t="s">
        <v>609</v>
      </c>
      <c r="U36" s="287"/>
      <c r="V36" s="135"/>
      <c r="W36" s="276" t="s">
        <v>630</v>
      </c>
      <c r="X36" s="272"/>
      <c r="Y36" s="272"/>
      <c r="Z36" s="272"/>
    </row>
    <row r="37" spans="1:26" ht="13" customHeight="1" x14ac:dyDescent="0.35">
      <c r="A37" s="295" t="s">
        <v>1581</v>
      </c>
      <c r="B37" s="276" t="s">
        <v>630</v>
      </c>
      <c r="C37" s="277" t="s">
        <v>630</v>
      </c>
      <c r="D37" s="296">
        <v>44639</v>
      </c>
      <c r="E37" s="279" t="s">
        <v>630</v>
      </c>
      <c r="F37" s="296">
        <v>44232</v>
      </c>
      <c r="G37" s="135" t="s">
        <v>1414</v>
      </c>
      <c r="H37" s="135" t="s">
        <v>686</v>
      </c>
      <c r="I37" s="281" t="s">
        <v>8862</v>
      </c>
      <c r="J37" s="281" t="s">
        <v>18</v>
      </c>
      <c r="K37" s="281" t="s">
        <v>9005</v>
      </c>
      <c r="L37" s="135" t="s">
        <v>20</v>
      </c>
      <c r="M37" s="5" t="s">
        <v>1404</v>
      </c>
      <c r="N37" s="282" t="s">
        <v>1253</v>
      </c>
      <c r="O37" s="283" t="s">
        <v>1253</v>
      </c>
      <c r="P37" s="283" t="s">
        <v>1253</v>
      </c>
      <c r="Q37" s="284" t="s">
        <v>1253</v>
      </c>
      <c r="R37" s="285" t="s">
        <v>4686</v>
      </c>
      <c r="S37" s="280" t="s">
        <v>1253</v>
      </c>
      <c r="T37" s="286" t="s">
        <v>623</v>
      </c>
      <c r="U37" s="287"/>
      <c r="V37" s="135"/>
      <c r="W37" s="276" t="s">
        <v>630</v>
      </c>
      <c r="X37" s="272"/>
      <c r="Y37" s="272"/>
      <c r="Z37" s="272"/>
    </row>
    <row r="38" spans="1:26" ht="13" customHeight="1" x14ac:dyDescent="0.35">
      <c r="A38" s="295" t="s">
        <v>1581</v>
      </c>
      <c r="B38" s="276" t="s">
        <v>630</v>
      </c>
      <c r="C38" s="277" t="s">
        <v>630</v>
      </c>
      <c r="D38" s="296">
        <v>44665</v>
      </c>
      <c r="E38" s="279" t="s">
        <v>630</v>
      </c>
      <c r="F38" s="296">
        <v>44238</v>
      </c>
      <c r="G38" s="135" t="s">
        <v>1563</v>
      </c>
      <c r="H38" s="135" t="s">
        <v>64</v>
      </c>
      <c r="I38" s="281" t="s">
        <v>4644</v>
      </c>
      <c r="J38" s="281" t="s">
        <v>18</v>
      </c>
      <c r="K38" s="281" t="s">
        <v>9005</v>
      </c>
      <c r="L38" s="135" t="s">
        <v>20</v>
      </c>
      <c r="M38" s="5" t="s">
        <v>1564</v>
      </c>
      <c r="N38" s="282" t="s">
        <v>1253</v>
      </c>
      <c r="O38" s="283" t="s">
        <v>1253</v>
      </c>
      <c r="P38" s="283" t="s">
        <v>1253</v>
      </c>
      <c r="Q38" s="284" t="s">
        <v>1253</v>
      </c>
      <c r="R38" s="285" t="s">
        <v>4686</v>
      </c>
      <c r="S38" s="280" t="s">
        <v>1253</v>
      </c>
      <c r="T38" s="286" t="s">
        <v>623</v>
      </c>
      <c r="U38" s="287"/>
      <c r="V38" s="135"/>
      <c r="W38" s="276" t="s">
        <v>630</v>
      </c>
      <c r="X38" s="272"/>
      <c r="Y38" s="272"/>
      <c r="Z38" s="272"/>
    </row>
    <row r="39" spans="1:26" ht="13" customHeight="1" x14ac:dyDescent="0.35">
      <c r="A39" s="295" t="s">
        <v>3627</v>
      </c>
      <c r="B39" s="276">
        <v>4961866</v>
      </c>
      <c r="C39" s="277" t="s">
        <v>6463</v>
      </c>
      <c r="D39" s="296">
        <v>44610</v>
      </c>
      <c r="E39" s="279" t="s">
        <v>594</v>
      </c>
      <c r="F39" s="296">
        <v>44238</v>
      </c>
      <c r="G39" s="135" t="s">
        <v>1615</v>
      </c>
      <c r="H39" s="135" t="s">
        <v>16</v>
      </c>
      <c r="I39" s="281" t="s">
        <v>7086</v>
      </c>
      <c r="J39" s="281" t="s">
        <v>626</v>
      </c>
      <c r="K39" s="281" t="s">
        <v>9003</v>
      </c>
      <c r="L39" s="135" t="s">
        <v>52</v>
      </c>
      <c r="M39" s="5" t="s">
        <v>1651</v>
      </c>
      <c r="N39" s="282">
        <v>44624</v>
      </c>
      <c r="O39" s="283">
        <v>44616</v>
      </c>
      <c r="P39" s="283">
        <v>44616</v>
      </c>
      <c r="Q39" s="284">
        <v>44620</v>
      </c>
      <c r="R39" s="285" t="s">
        <v>6464</v>
      </c>
      <c r="S39" s="280"/>
      <c r="T39" s="286" t="s">
        <v>605</v>
      </c>
      <c r="U39" s="287"/>
      <c r="V39" s="287" t="s">
        <v>3899</v>
      </c>
      <c r="W39" s="276" t="s">
        <v>3909</v>
      </c>
      <c r="X39" s="272"/>
      <c r="Y39" s="272"/>
      <c r="Z39" s="272"/>
    </row>
    <row r="40" spans="1:26" ht="13" customHeight="1" x14ac:dyDescent="0.35">
      <c r="A40" s="295" t="s">
        <v>1581</v>
      </c>
      <c r="B40" s="276" t="s">
        <v>630</v>
      </c>
      <c r="C40" s="277" t="s">
        <v>630</v>
      </c>
      <c r="D40" s="296">
        <v>44744</v>
      </c>
      <c r="E40" s="279" t="s">
        <v>630</v>
      </c>
      <c r="F40" s="296">
        <v>44291</v>
      </c>
      <c r="G40" s="135" t="s">
        <v>2509</v>
      </c>
      <c r="H40" s="135" t="s">
        <v>57</v>
      </c>
      <c r="I40" s="281" t="s">
        <v>8538</v>
      </c>
      <c r="J40" s="281" t="s">
        <v>18</v>
      </c>
      <c r="K40" s="281" t="s">
        <v>9005</v>
      </c>
      <c r="L40" s="135" t="s">
        <v>11</v>
      </c>
      <c r="M40" s="5" t="s">
        <v>2511</v>
      </c>
      <c r="N40" s="282" t="s">
        <v>1253</v>
      </c>
      <c r="O40" s="283" t="s">
        <v>1253</v>
      </c>
      <c r="P40" s="283" t="s">
        <v>1253</v>
      </c>
      <c r="Q40" s="284" t="s">
        <v>1253</v>
      </c>
      <c r="R40" s="285" t="s">
        <v>4686</v>
      </c>
      <c r="S40" s="280" t="s">
        <v>1253</v>
      </c>
      <c r="T40" s="286" t="s">
        <v>609</v>
      </c>
      <c r="U40" s="287"/>
      <c r="V40" s="276"/>
      <c r="W40" s="276" t="s">
        <v>630</v>
      </c>
      <c r="X40" s="274"/>
      <c r="Y40" s="274"/>
      <c r="Z40" s="274"/>
    </row>
    <row r="41" spans="1:26" ht="13" customHeight="1" x14ac:dyDescent="0.35">
      <c r="A41" s="295" t="s">
        <v>5</v>
      </c>
      <c r="B41" s="276" t="s">
        <v>319</v>
      </c>
      <c r="C41" s="277"/>
      <c r="D41" s="288"/>
      <c r="E41" s="279"/>
      <c r="F41" s="289">
        <v>44333</v>
      </c>
      <c r="G41" s="135" t="s">
        <v>2703</v>
      </c>
      <c r="H41" s="135" t="s">
        <v>232</v>
      </c>
      <c r="I41" s="281" t="s">
        <v>8863</v>
      </c>
      <c r="J41" s="281" t="s">
        <v>626</v>
      </c>
      <c r="K41" s="281" t="s">
        <v>9003</v>
      </c>
      <c r="L41" s="135" t="s">
        <v>52</v>
      </c>
      <c r="M41" s="5" t="s">
        <v>2705</v>
      </c>
      <c r="N41" s="282"/>
      <c r="O41" s="283"/>
      <c r="P41" s="283"/>
      <c r="Q41" s="284"/>
      <c r="R41" s="285" t="s">
        <v>6464</v>
      </c>
      <c r="S41" s="280"/>
      <c r="T41" s="286" t="s">
        <v>609</v>
      </c>
      <c r="U41" s="287"/>
      <c r="V41" s="135"/>
      <c r="W41" s="276"/>
      <c r="X41" s="272"/>
      <c r="Y41" s="272"/>
      <c r="Z41" s="272"/>
    </row>
    <row r="42" spans="1:26" ht="13" customHeight="1" x14ac:dyDescent="0.35">
      <c r="A42" s="295" t="s">
        <v>1581</v>
      </c>
      <c r="B42" s="276" t="s">
        <v>630</v>
      </c>
      <c r="C42" s="277" t="s">
        <v>630</v>
      </c>
      <c r="D42" s="288">
        <v>44714</v>
      </c>
      <c r="E42" s="279" t="s">
        <v>630</v>
      </c>
      <c r="F42" s="289">
        <v>44384</v>
      </c>
      <c r="G42" s="135" t="s">
        <v>3128</v>
      </c>
      <c r="H42" s="194" t="s">
        <v>64</v>
      </c>
      <c r="I42" s="281" t="s">
        <v>4644</v>
      </c>
      <c r="J42" s="281" t="s">
        <v>18</v>
      </c>
      <c r="K42" s="281" t="s">
        <v>9005</v>
      </c>
      <c r="L42" s="194" t="s">
        <v>354</v>
      </c>
      <c r="M42" s="5" t="s">
        <v>3127</v>
      </c>
      <c r="N42" s="282" t="s">
        <v>1253</v>
      </c>
      <c r="O42" s="283" t="s">
        <v>1253</v>
      </c>
      <c r="P42" s="283" t="s">
        <v>1253</v>
      </c>
      <c r="Q42" s="284" t="s">
        <v>1253</v>
      </c>
      <c r="R42" s="285" t="s">
        <v>4685</v>
      </c>
      <c r="S42" s="280" t="s">
        <v>1253</v>
      </c>
      <c r="T42" s="286" t="s">
        <v>605</v>
      </c>
      <c r="U42" s="135"/>
      <c r="V42" s="135"/>
      <c r="W42" s="276" t="s">
        <v>630</v>
      </c>
      <c r="X42" s="272"/>
      <c r="Y42" s="272"/>
      <c r="Z42" s="272"/>
    </row>
    <row r="43" spans="1:26" ht="13" customHeight="1" x14ac:dyDescent="0.35">
      <c r="A43" s="295" t="s">
        <v>5</v>
      </c>
      <c r="B43" s="276" t="s">
        <v>319</v>
      </c>
      <c r="C43" s="277"/>
      <c r="D43" s="288"/>
      <c r="E43" s="279"/>
      <c r="F43" s="289">
        <v>44390</v>
      </c>
      <c r="G43" s="135" t="s">
        <v>3168</v>
      </c>
      <c r="H43" s="135" t="s">
        <v>232</v>
      </c>
      <c r="I43" s="281" t="s">
        <v>8863</v>
      </c>
      <c r="J43" s="281" t="s">
        <v>645</v>
      </c>
      <c r="K43" s="281" t="s">
        <v>9002</v>
      </c>
      <c r="L43" s="135" t="s">
        <v>20</v>
      </c>
      <c r="M43" s="5" t="s">
        <v>3169</v>
      </c>
      <c r="N43" s="282"/>
      <c r="O43" s="283"/>
      <c r="P43" s="283"/>
      <c r="Q43" s="284"/>
      <c r="R43" s="285" t="s">
        <v>4490</v>
      </c>
      <c r="S43" s="280"/>
      <c r="T43" s="286" t="s">
        <v>609</v>
      </c>
      <c r="U43" s="135"/>
      <c r="V43" s="135"/>
      <c r="W43" s="276"/>
      <c r="X43" s="272"/>
      <c r="Y43" s="272"/>
      <c r="Z43" s="272"/>
    </row>
    <row r="44" spans="1:26" ht="13" customHeight="1" x14ac:dyDescent="0.35">
      <c r="A44" s="295" t="s">
        <v>3627</v>
      </c>
      <c r="B44" s="135">
        <v>5008826</v>
      </c>
      <c r="C44" s="277" t="s">
        <v>6465</v>
      </c>
      <c r="D44" s="288">
        <v>44645</v>
      </c>
      <c r="E44" s="279" t="s">
        <v>594</v>
      </c>
      <c r="F44" s="289">
        <v>44394</v>
      </c>
      <c r="G44" s="194" t="s">
        <v>7872</v>
      </c>
      <c r="H44" s="135" t="s">
        <v>725</v>
      </c>
      <c r="I44" s="281" t="s">
        <v>2454</v>
      </c>
      <c r="J44" s="281" t="s">
        <v>645</v>
      </c>
      <c r="K44" s="281" t="s">
        <v>9002</v>
      </c>
      <c r="L44" s="135" t="s">
        <v>20</v>
      </c>
      <c r="M44" s="5" t="s">
        <v>3176</v>
      </c>
      <c r="N44" s="282">
        <v>44653</v>
      </c>
      <c r="O44" s="283">
        <v>44647</v>
      </c>
      <c r="P44" s="283">
        <v>44646</v>
      </c>
      <c r="Q44" s="284">
        <v>44651</v>
      </c>
      <c r="R44" s="285" t="s">
        <v>4490</v>
      </c>
      <c r="S44" s="280"/>
      <c r="T44" s="286" t="s">
        <v>623</v>
      </c>
      <c r="U44" s="135"/>
      <c r="V44" s="135" t="s">
        <v>5568</v>
      </c>
      <c r="W44" s="276" t="s">
        <v>3909</v>
      </c>
      <c r="X44" s="272"/>
      <c r="Y44" s="272"/>
      <c r="Z44" s="272"/>
    </row>
    <row r="45" spans="1:26" ht="13" customHeight="1" x14ac:dyDescent="0.35">
      <c r="A45" s="295" t="s">
        <v>3627</v>
      </c>
      <c r="B45" s="83">
        <v>5188266</v>
      </c>
      <c r="C45" s="277" t="s">
        <v>7835</v>
      </c>
      <c r="D45" s="288">
        <v>44758</v>
      </c>
      <c r="E45" s="279" t="s">
        <v>594</v>
      </c>
      <c r="F45" s="289">
        <v>44396</v>
      </c>
      <c r="G45" s="135" t="s">
        <v>3208</v>
      </c>
      <c r="H45" s="135" t="s">
        <v>686</v>
      </c>
      <c r="I45" s="281" t="s">
        <v>8862</v>
      </c>
      <c r="J45" s="281" t="s">
        <v>626</v>
      </c>
      <c r="K45" s="281" t="s">
        <v>9003</v>
      </c>
      <c r="L45" s="135" t="s">
        <v>52</v>
      </c>
      <c r="M45" s="5" t="s">
        <v>3209</v>
      </c>
      <c r="N45" s="282">
        <v>44775</v>
      </c>
      <c r="O45" s="283">
        <v>44764</v>
      </c>
      <c r="P45" s="283">
        <v>44758</v>
      </c>
      <c r="Q45" s="284">
        <v>44764</v>
      </c>
      <c r="R45" s="285" t="s">
        <v>6464</v>
      </c>
      <c r="S45" s="280" t="s">
        <v>1253</v>
      </c>
      <c r="T45" s="286" t="s">
        <v>623</v>
      </c>
      <c r="U45" s="135"/>
      <c r="V45" s="291" t="s">
        <v>3366</v>
      </c>
      <c r="W45" s="276" t="s">
        <v>3909</v>
      </c>
      <c r="X45" s="272"/>
      <c r="Y45" s="272"/>
      <c r="Z45" s="272"/>
    </row>
    <row r="46" spans="1:26" ht="13" customHeight="1" x14ac:dyDescent="0.35">
      <c r="A46" s="295" t="s">
        <v>3627</v>
      </c>
      <c r="B46" s="136">
        <v>4866917</v>
      </c>
      <c r="C46" s="277" t="s">
        <v>4788</v>
      </c>
      <c r="D46" s="288">
        <v>44550</v>
      </c>
      <c r="E46" s="279" t="s">
        <v>594</v>
      </c>
      <c r="F46" s="289">
        <v>44397</v>
      </c>
      <c r="G46" s="194" t="s">
        <v>7873</v>
      </c>
      <c r="H46" s="135" t="s">
        <v>16</v>
      </c>
      <c r="I46" s="281" t="s">
        <v>7086</v>
      </c>
      <c r="J46" s="281" t="s">
        <v>626</v>
      </c>
      <c r="K46" s="281" t="s">
        <v>9003</v>
      </c>
      <c r="L46" s="194" t="s">
        <v>20</v>
      </c>
      <c r="M46" s="5" t="s">
        <v>3211</v>
      </c>
      <c r="N46" s="282">
        <v>44565</v>
      </c>
      <c r="O46" s="297">
        <v>44551</v>
      </c>
      <c r="P46" s="283">
        <v>44559</v>
      </c>
      <c r="Q46" s="284">
        <v>44560</v>
      </c>
      <c r="R46" s="285" t="s">
        <v>6464</v>
      </c>
      <c r="S46" s="280"/>
      <c r="T46" s="286" t="s">
        <v>609</v>
      </c>
      <c r="U46" s="135"/>
      <c r="V46" s="135" t="s">
        <v>3897</v>
      </c>
      <c r="W46" s="276" t="s">
        <v>3909</v>
      </c>
      <c r="X46" s="272"/>
      <c r="Y46" s="272"/>
      <c r="Z46" s="272"/>
    </row>
    <row r="47" spans="1:26" ht="13" customHeight="1" x14ac:dyDescent="0.35">
      <c r="A47" s="295" t="s">
        <v>3627</v>
      </c>
      <c r="B47" s="124">
        <v>4855119</v>
      </c>
      <c r="C47" s="277" t="s">
        <v>4789</v>
      </c>
      <c r="D47" s="288">
        <v>44538</v>
      </c>
      <c r="E47" s="279" t="s">
        <v>594</v>
      </c>
      <c r="F47" s="289">
        <v>44397</v>
      </c>
      <c r="G47" s="135" t="s">
        <v>3213</v>
      </c>
      <c r="H47" s="135" t="s">
        <v>16</v>
      </c>
      <c r="I47" s="281" t="s">
        <v>7086</v>
      </c>
      <c r="J47" s="281" t="s">
        <v>626</v>
      </c>
      <c r="K47" s="281" t="s">
        <v>9003</v>
      </c>
      <c r="L47" s="135" t="s">
        <v>20</v>
      </c>
      <c r="M47" s="5" t="s">
        <v>3214</v>
      </c>
      <c r="N47" s="282">
        <v>44565</v>
      </c>
      <c r="O47" s="297">
        <v>44551</v>
      </c>
      <c r="P47" s="283">
        <v>44559</v>
      </c>
      <c r="Q47" s="284">
        <v>44560</v>
      </c>
      <c r="R47" s="285" t="s">
        <v>6464</v>
      </c>
      <c r="S47" s="280"/>
      <c r="T47" s="286" t="s">
        <v>609</v>
      </c>
      <c r="U47" s="135"/>
      <c r="V47" s="135" t="s">
        <v>3897</v>
      </c>
      <c r="W47" s="276" t="s">
        <v>3909</v>
      </c>
      <c r="X47" s="272"/>
      <c r="Y47" s="272"/>
      <c r="Z47" s="272"/>
    </row>
    <row r="48" spans="1:26" ht="13" customHeight="1" x14ac:dyDescent="0.35">
      <c r="A48" s="295" t="s">
        <v>3627</v>
      </c>
      <c r="B48" s="135">
        <v>4880663</v>
      </c>
      <c r="C48" s="277" t="s">
        <v>4801</v>
      </c>
      <c r="D48" s="288">
        <v>44544</v>
      </c>
      <c r="E48" s="279" t="s">
        <v>594</v>
      </c>
      <c r="F48" s="289">
        <v>44397</v>
      </c>
      <c r="G48" s="135" t="s">
        <v>3221</v>
      </c>
      <c r="H48" s="135" t="s">
        <v>82</v>
      </c>
      <c r="I48" s="281" t="s">
        <v>4644</v>
      </c>
      <c r="J48" s="281" t="s">
        <v>645</v>
      </c>
      <c r="K48" s="281" t="s">
        <v>9002</v>
      </c>
      <c r="L48" s="135" t="s">
        <v>20</v>
      </c>
      <c r="M48" s="5" t="s">
        <v>3220</v>
      </c>
      <c r="N48" s="282">
        <v>44567</v>
      </c>
      <c r="O48" s="297">
        <v>44555</v>
      </c>
      <c r="P48" s="283">
        <v>44559</v>
      </c>
      <c r="Q48" s="284">
        <v>44560</v>
      </c>
      <c r="R48" s="285" t="s">
        <v>4490</v>
      </c>
      <c r="S48" s="280"/>
      <c r="T48" s="286" t="s">
        <v>605</v>
      </c>
      <c r="U48" s="135"/>
      <c r="V48" s="135" t="s">
        <v>3897</v>
      </c>
      <c r="W48" s="276" t="s">
        <v>3909</v>
      </c>
      <c r="X48" s="272"/>
      <c r="Y48" s="272"/>
      <c r="Z48" s="272"/>
    </row>
    <row r="49" spans="1:26" ht="13" customHeight="1" x14ac:dyDescent="0.35">
      <c r="A49" s="295" t="s">
        <v>3627</v>
      </c>
      <c r="B49" s="124">
        <v>4952381</v>
      </c>
      <c r="C49" s="277" t="s">
        <v>6466</v>
      </c>
      <c r="D49" s="288">
        <v>44615</v>
      </c>
      <c r="E49" s="279" t="s">
        <v>594</v>
      </c>
      <c r="F49" s="289">
        <v>44398</v>
      </c>
      <c r="G49" s="194" t="s">
        <v>7874</v>
      </c>
      <c r="H49" s="135" t="s">
        <v>102</v>
      </c>
      <c r="I49" s="281" t="s">
        <v>685</v>
      </c>
      <c r="J49" s="281" t="s">
        <v>626</v>
      </c>
      <c r="K49" s="281" t="s">
        <v>9003</v>
      </c>
      <c r="L49" s="194" t="s">
        <v>20</v>
      </c>
      <c r="M49" s="5" t="s">
        <v>3250</v>
      </c>
      <c r="N49" s="282">
        <v>44623</v>
      </c>
      <c r="O49" s="283">
        <v>44616</v>
      </c>
      <c r="P49" s="283">
        <v>44615</v>
      </c>
      <c r="Q49" s="284">
        <v>44618</v>
      </c>
      <c r="R49" s="285" t="s">
        <v>6464</v>
      </c>
      <c r="S49" s="280"/>
      <c r="T49" s="286" t="s">
        <v>605</v>
      </c>
      <c r="U49" s="135"/>
      <c r="V49" s="287" t="s">
        <v>3899</v>
      </c>
      <c r="W49" s="276" t="s">
        <v>3909</v>
      </c>
      <c r="X49" s="272"/>
      <c r="Y49" s="272"/>
      <c r="Z49" s="272"/>
    </row>
    <row r="50" spans="1:26" ht="13" customHeight="1" x14ac:dyDescent="0.35">
      <c r="A50" s="295" t="s">
        <v>3627</v>
      </c>
      <c r="B50" s="124">
        <v>4890741</v>
      </c>
      <c r="C50" s="277" t="s">
        <v>4839</v>
      </c>
      <c r="D50" s="288">
        <v>44567</v>
      </c>
      <c r="E50" s="279" t="s">
        <v>594</v>
      </c>
      <c r="F50" s="289">
        <v>44400</v>
      </c>
      <c r="G50" s="135" t="s">
        <v>3260</v>
      </c>
      <c r="H50" s="135" t="s">
        <v>64</v>
      </c>
      <c r="I50" s="281" t="s">
        <v>4644</v>
      </c>
      <c r="J50" s="281" t="s">
        <v>645</v>
      </c>
      <c r="K50" s="281" t="s">
        <v>9002</v>
      </c>
      <c r="L50" s="135" t="s">
        <v>20</v>
      </c>
      <c r="M50" s="5" t="s">
        <v>3261</v>
      </c>
      <c r="N50" s="282">
        <v>44575</v>
      </c>
      <c r="O50" s="283">
        <v>44572</v>
      </c>
      <c r="P50" s="283">
        <v>44573</v>
      </c>
      <c r="Q50" s="284">
        <v>44572</v>
      </c>
      <c r="R50" s="285" t="s">
        <v>4490</v>
      </c>
      <c r="S50" s="280"/>
      <c r="T50" s="286" t="s">
        <v>605</v>
      </c>
      <c r="U50" s="135"/>
      <c r="V50" s="135" t="s">
        <v>3897</v>
      </c>
      <c r="W50" s="276" t="s">
        <v>5125</v>
      </c>
      <c r="X50" s="272"/>
      <c r="Y50" s="272"/>
      <c r="Z50" s="272"/>
    </row>
    <row r="51" spans="1:26" ht="13" customHeight="1" x14ac:dyDescent="0.35">
      <c r="A51" s="295" t="s">
        <v>3627</v>
      </c>
      <c r="B51" s="124">
        <v>4866911</v>
      </c>
      <c r="C51" s="277" t="s">
        <v>4819</v>
      </c>
      <c r="D51" s="288">
        <v>44538</v>
      </c>
      <c r="E51" s="279" t="s">
        <v>594</v>
      </c>
      <c r="F51" s="289">
        <v>44405</v>
      </c>
      <c r="G51" s="135" t="s">
        <v>3311</v>
      </c>
      <c r="H51" s="135" t="s">
        <v>64</v>
      </c>
      <c r="I51" s="281" t="s">
        <v>4644</v>
      </c>
      <c r="J51" s="281" t="s">
        <v>645</v>
      </c>
      <c r="K51" s="281" t="s">
        <v>9002</v>
      </c>
      <c r="L51" s="135" t="s">
        <v>27</v>
      </c>
      <c r="M51" s="5" t="s">
        <v>3310</v>
      </c>
      <c r="N51" s="282">
        <v>44569</v>
      </c>
      <c r="O51" s="297">
        <v>44560</v>
      </c>
      <c r="P51" s="283">
        <v>44559</v>
      </c>
      <c r="Q51" s="284">
        <v>44560</v>
      </c>
      <c r="R51" s="285" t="s">
        <v>4490</v>
      </c>
      <c r="S51" s="280"/>
      <c r="T51" s="286" t="s">
        <v>605</v>
      </c>
      <c r="U51" s="135"/>
      <c r="V51" s="135" t="s">
        <v>3897</v>
      </c>
      <c r="W51" s="276" t="s">
        <v>3909</v>
      </c>
      <c r="X51" s="272"/>
      <c r="Y51" s="272"/>
      <c r="Z51" s="272"/>
    </row>
    <row r="52" spans="1:26" ht="13" customHeight="1" x14ac:dyDescent="0.35">
      <c r="A52" s="295" t="s">
        <v>3627</v>
      </c>
      <c r="B52" s="86">
        <v>5204118</v>
      </c>
      <c r="C52" s="277" t="s">
        <v>7833</v>
      </c>
      <c r="D52" s="288">
        <v>44771</v>
      </c>
      <c r="E52" s="279" t="s">
        <v>594</v>
      </c>
      <c r="F52" s="289">
        <v>44405</v>
      </c>
      <c r="G52" s="135" t="s">
        <v>3307</v>
      </c>
      <c r="H52" s="135" t="s">
        <v>175</v>
      </c>
      <c r="I52" s="281" t="s">
        <v>8863</v>
      </c>
      <c r="J52" s="281" t="s">
        <v>18</v>
      </c>
      <c r="K52" s="281" t="s">
        <v>9005</v>
      </c>
      <c r="L52" s="135" t="s">
        <v>20</v>
      </c>
      <c r="M52" s="328" t="s">
        <v>8211</v>
      </c>
      <c r="N52" s="282">
        <v>44777</v>
      </c>
      <c r="O52" s="283">
        <v>44773</v>
      </c>
      <c r="P52" s="283">
        <v>44771</v>
      </c>
      <c r="Q52" s="284">
        <v>44772</v>
      </c>
      <c r="R52" s="285" t="s">
        <v>4686</v>
      </c>
      <c r="S52" s="280"/>
      <c r="T52" s="286" t="s">
        <v>605</v>
      </c>
      <c r="U52" s="135"/>
      <c r="V52" s="291" t="s">
        <v>3366</v>
      </c>
      <c r="W52" s="276" t="s">
        <v>7800</v>
      </c>
      <c r="X52" s="272"/>
      <c r="Y52" s="272"/>
      <c r="Z52" s="272"/>
    </row>
    <row r="53" spans="1:26" ht="13" customHeight="1" x14ac:dyDescent="0.35">
      <c r="A53" s="295" t="s">
        <v>3627</v>
      </c>
      <c r="B53" s="124">
        <v>4890735</v>
      </c>
      <c r="C53" s="277" t="s">
        <v>4847</v>
      </c>
      <c r="D53" s="288">
        <v>44574</v>
      </c>
      <c r="E53" s="279" t="s">
        <v>594</v>
      </c>
      <c r="F53" s="289">
        <v>44407</v>
      </c>
      <c r="G53" s="135" t="s">
        <v>3313</v>
      </c>
      <c r="H53" s="135" t="s">
        <v>25</v>
      </c>
      <c r="I53" s="281" t="s">
        <v>17</v>
      </c>
      <c r="J53" s="281" t="s">
        <v>626</v>
      </c>
      <c r="K53" s="281" t="s">
        <v>9003</v>
      </c>
      <c r="L53" s="135" t="s">
        <v>52</v>
      </c>
      <c r="M53" s="5" t="s">
        <v>3314</v>
      </c>
      <c r="N53" s="282">
        <v>44580</v>
      </c>
      <c r="O53" s="283">
        <v>44574</v>
      </c>
      <c r="P53" s="283">
        <v>44575</v>
      </c>
      <c r="Q53" s="284">
        <v>44575</v>
      </c>
      <c r="R53" s="285" t="s">
        <v>6464</v>
      </c>
      <c r="S53" s="280"/>
      <c r="T53" s="286" t="s">
        <v>623</v>
      </c>
      <c r="U53" s="135"/>
      <c r="V53" s="135" t="s">
        <v>3897</v>
      </c>
      <c r="W53" s="276" t="s">
        <v>5126</v>
      </c>
      <c r="X53" s="272"/>
      <c r="Y53" s="272"/>
      <c r="Z53" s="272"/>
    </row>
    <row r="54" spans="1:26" ht="13" customHeight="1" x14ac:dyDescent="0.35">
      <c r="A54" s="295" t="s">
        <v>3627</v>
      </c>
      <c r="B54" s="124">
        <v>4877903</v>
      </c>
      <c r="C54" s="277" t="s">
        <v>4809</v>
      </c>
      <c r="D54" s="288">
        <v>44538</v>
      </c>
      <c r="E54" s="279" t="s">
        <v>594</v>
      </c>
      <c r="F54" s="289">
        <v>44410</v>
      </c>
      <c r="G54" s="135" t="s">
        <v>5110</v>
      </c>
      <c r="H54" s="135" t="s">
        <v>82</v>
      </c>
      <c r="I54" s="281" t="s">
        <v>4644</v>
      </c>
      <c r="J54" s="281" t="s">
        <v>626</v>
      </c>
      <c r="K54" s="281" t="s">
        <v>9003</v>
      </c>
      <c r="L54" s="135" t="s">
        <v>52</v>
      </c>
      <c r="M54" s="5" t="s">
        <v>3268</v>
      </c>
      <c r="N54" s="282">
        <v>44567</v>
      </c>
      <c r="O54" s="297">
        <v>44561</v>
      </c>
      <c r="P54" s="283">
        <v>44575</v>
      </c>
      <c r="Q54" s="284">
        <v>44562</v>
      </c>
      <c r="R54" s="285" t="s">
        <v>6464</v>
      </c>
      <c r="S54" s="280"/>
      <c r="T54" s="286" t="s">
        <v>605</v>
      </c>
      <c r="U54" s="135"/>
      <c r="V54" s="135" t="s">
        <v>3897</v>
      </c>
      <c r="W54" s="276" t="s">
        <v>3909</v>
      </c>
      <c r="X54" s="272"/>
      <c r="Y54" s="272"/>
      <c r="Z54" s="272"/>
    </row>
    <row r="55" spans="1:26" ht="13" customHeight="1" x14ac:dyDescent="0.35">
      <c r="A55" s="295" t="s">
        <v>3627</v>
      </c>
      <c r="B55" s="135">
        <v>4913619</v>
      </c>
      <c r="C55" s="277" t="s">
        <v>6467</v>
      </c>
      <c r="D55" s="288">
        <v>44601</v>
      </c>
      <c r="E55" s="279" t="s">
        <v>594</v>
      </c>
      <c r="F55" s="289">
        <v>44410</v>
      </c>
      <c r="G55" s="135" t="s">
        <v>5034</v>
      </c>
      <c r="H55" s="135" t="s">
        <v>137</v>
      </c>
      <c r="I55" s="281" t="s">
        <v>17</v>
      </c>
      <c r="J55" s="281" t="s">
        <v>645</v>
      </c>
      <c r="K55" s="281" t="s">
        <v>9002</v>
      </c>
      <c r="L55" s="135" t="s">
        <v>20</v>
      </c>
      <c r="M55" s="5" t="s">
        <v>3341</v>
      </c>
      <c r="N55" s="282">
        <v>44608</v>
      </c>
      <c r="O55" s="283">
        <v>44601</v>
      </c>
      <c r="P55" s="283">
        <v>44602</v>
      </c>
      <c r="Q55" s="284">
        <v>44602</v>
      </c>
      <c r="R55" s="285" t="s">
        <v>4490</v>
      </c>
      <c r="S55" s="280"/>
      <c r="T55" s="286" t="s">
        <v>609</v>
      </c>
      <c r="U55" s="135"/>
      <c r="V55" s="135" t="s">
        <v>3898</v>
      </c>
      <c r="W55" s="276" t="s">
        <v>5127</v>
      </c>
      <c r="X55" s="272"/>
      <c r="Y55" s="272"/>
      <c r="Z55" s="272"/>
    </row>
    <row r="56" spans="1:26" ht="13" customHeight="1" x14ac:dyDescent="0.35">
      <c r="A56" s="295" t="s">
        <v>1581</v>
      </c>
      <c r="B56" s="276" t="s">
        <v>630</v>
      </c>
      <c r="C56" s="277" t="s">
        <v>630</v>
      </c>
      <c r="D56" s="288">
        <v>44721</v>
      </c>
      <c r="E56" s="279" t="s">
        <v>630</v>
      </c>
      <c r="F56" s="289">
        <v>44412</v>
      </c>
      <c r="G56" s="135" t="s">
        <v>3358</v>
      </c>
      <c r="H56" s="135" t="s">
        <v>725</v>
      </c>
      <c r="I56" s="281" t="s">
        <v>2454</v>
      </c>
      <c r="J56" s="281" t="s">
        <v>160</v>
      </c>
      <c r="K56" s="281" t="s">
        <v>9010</v>
      </c>
      <c r="L56" s="135" t="s">
        <v>20</v>
      </c>
      <c r="M56" s="5" t="s">
        <v>3359</v>
      </c>
      <c r="N56" s="282" t="s">
        <v>1253</v>
      </c>
      <c r="O56" s="283" t="s">
        <v>1253</v>
      </c>
      <c r="P56" s="283" t="s">
        <v>1253</v>
      </c>
      <c r="Q56" s="284" t="s">
        <v>1253</v>
      </c>
      <c r="R56" s="285" t="s">
        <v>4493</v>
      </c>
      <c r="S56" s="280" t="s">
        <v>1253</v>
      </c>
      <c r="T56" s="286" t="s">
        <v>609</v>
      </c>
      <c r="U56" s="135"/>
      <c r="V56" s="135"/>
      <c r="W56" s="276" t="s">
        <v>630</v>
      </c>
      <c r="X56" s="272"/>
      <c r="Y56" s="272"/>
      <c r="Z56" s="272"/>
    </row>
    <row r="57" spans="1:26" ht="13" customHeight="1" x14ac:dyDescent="0.35">
      <c r="A57" s="295" t="s">
        <v>3627</v>
      </c>
      <c r="B57" s="124">
        <v>4846439</v>
      </c>
      <c r="C57" s="277" t="s">
        <v>4859</v>
      </c>
      <c r="D57" s="288">
        <v>44526</v>
      </c>
      <c r="E57" s="279" t="s">
        <v>594</v>
      </c>
      <c r="F57" s="289">
        <v>44414</v>
      </c>
      <c r="G57" s="135" t="s">
        <v>3370</v>
      </c>
      <c r="H57" s="135" t="s">
        <v>116</v>
      </c>
      <c r="I57" s="281" t="s">
        <v>2454</v>
      </c>
      <c r="J57" s="281" t="s">
        <v>18</v>
      </c>
      <c r="K57" s="281" t="s">
        <v>9005</v>
      </c>
      <c r="L57" s="135" t="s">
        <v>20</v>
      </c>
      <c r="M57" s="5" t="s">
        <v>3371</v>
      </c>
      <c r="N57" s="282">
        <v>44584</v>
      </c>
      <c r="O57" s="297">
        <v>44530</v>
      </c>
      <c r="P57" s="283">
        <v>44573</v>
      </c>
      <c r="Q57" s="284">
        <v>44572</v>
      </c>
      <c r="R57" s="285" t="s">
        <v>4686</v>
      </c>
      <c r="S57" s="280"/>
      <c r="T57" s="286" t="s">
        <v>605</v>
      </c>
      <c r="U57" s="135"/>
      <c r="V57" s="135" t="s">
        <v>3897</v>
      </c>
      <c r="W57" s="276" t="s">
        <v>3909</v>
      </c>
      <c r="X57" s="272"/>
      <c r="Y57" s="272"/>
      <c r="Z57" s="272"/>
    </row>
    <row r="58" spans="1:26" ht="13" customHeight="1" x14ac:dyDescent="0.35">
      <c r="A58" s="295" t="s">
        <v>1581</v>
      </c>
      <c r="B58" s="276" t="s">
        <v>630</v>
      </c>
      <c r="C58" s="277" t="s">
        <v>630</v>
      </c>
      <c r="D58" s="288">
        <v>44604</v>
      </c>
      <c r="E58" s="279" t="s">
        <v>630</v>
      </c>
      <c r="F58" s="289">
        <v>44414</v>
      </c>
      <c r="G58" s="135" t="s">
        <v>3361</v>
      </c>
      <c r="H58" s="194" t="s">
        <v>175</v>
      </c>
      <c r="I58" s="281" t="s">
        <v>8863</v>
      </c>
      <c r="J58" s="281" t="s">
        <v>645</v>
      </c>
      <c r="K58" s="281" t="s">
        <v>9002</v>
      </c>
      <c r="L58" s="135" t="s">
        <v>27</v>
      </c>
      <c r="M58" s="5" t="s">
        <v>3372</v>
      </c>
      <c r="N58" s="282" t="s">
        <v>1253</v>
      </c>
      <c r="O58" s="283" t="s">
        <v>1253</v>
      </c>
      <c r="P58" s="283" t="s">
        <v>1253</v>
      </c>
      <c r="Q58" s="284" t="s">
        <v>1253</v>
      </c>
      <c r="R58" s="285" t="s">
        <v>4490</v>
      </c>
      <c r="S58" s="280" t="s">
        <v>1253</v>
      </c>
      <c r="T58" s="286" t="s">
        <v>605</v>
      </c>
      <c r="U58" s="135"/>
      <c r="V58" s="135"/>
      <c r="W58" s="276" t="s">
        <v>630</v>
      </c>
      <c r="X58" s="272"/>
      <c r="Y58" s="272"/>
      <c r="Z58" s="272"/>
    </row>
    <row r="59" spans="1:26" ht="13" customHeight="1" x14ac:dyDescent="0.35">
      <c r="A59" s="295" t="s">
        <v>3627</v>
      </c>
      <c r="B59" s="124">
        <v>4929686</v>
      </c>
      <c r="C59" s="277" t="s">
        <v>6468</v>
      </c>
      <c r="D59" s="288">
        <v>44586</v>
      </c>
      <c r="E59" s="279" t="s">
        <v>594</v>
      </c>
      <c r="F59" s="289">
        <v>44417</v>
      </c>
      <c r="G59" s="194" t="s">
        <v>7875</v>
      </c>
      <c r="H59" s="135" t="s">
        <v>175</v>
      </c>
      <c r="I59" s="281" t="s">
        <v>8863</v>
      </c>
      <c r="J59" s="281" t="s">
        <v>626</v>
      </c>
      <c r="K59" s="281" t="s">
        <v>9003</v>
      </c>
      <c r="L59" s="194" t="s">
        <v>20</v>
      </c>
      <c r="M59" s="5" t="s">
        <v>3387</v>
      </c>
      <c r="N59" s="282">
        <v>44611</v>
      </c>
      <c r="O59" s="283">
        <v>44608</v>
      </c>
      <c r="P59" s="283">
        <v>44608</v>
      </c>
      <c r="Q59" s="284">
        <v>44609</v>
      </c>
      <c r="R59" s="285" t="s">
        <v>6464</v>
      </c>
      <c r="S59" s="280"/>
      <c r="T59" s="286" t="s">
        <v>609</v>
      </c>
      <c r="U59" s="135"/>
      <c r="V59" s="135" t="s">
        <v>3898</v>
      </c>
      <c r="W59" s="276" t="s">
        <v>5128</v>
      </c>
      <c r="X59" s="272"/>
      <c r="Y59" s="272"/>
      <c r="Z59" s="272"/>
    </row>
    <row r="60" spans="1:26" ht="13" customHeight="1" x14ac:dyDescent="0.35">
      <c r="A60" s="295" t="s">
        <v>3627</v>
      </c>
      <c r="B60" s="136">
        <v>4884754</v>
      </c>
      <c r="C60" s="277" t="s">
        <v>4802</v>
      </c>
      <c r="D60" s="288">
        <v>44550</v>
      </c>
      <c r="E60" s="279" t="s">
        <v>594</v>
      </c>
      <c r="F60" s="289">
        <v>44417</v>
      </c>
      <c r="G60" s="298" t="s">
        <v>7876</v>
      </c>
      <c r="H60" s="135" t="s">
        <v>37</v>
      </c>
      <c r="I60" s="281" t="s">
        <v>685</v>
      </c>
      <c r="J60" s="281" t="s">
        <v>645</v>
      </c>
      <c r="K60" s="281" t="s">
        <v>9002</v>
      </c>
      <c r="L60" s="135" t="s">
        <v>20</v>
      </c>
      <c r="M60" s="5" t="s">
        <v>3360</v>
      </c>
      <c r="N60" s="282">
        <v>44567</v>
      </c>
      <c r="O60" s="297">
        <v>44557</v>
      </c>
      <c r="P60" s="283">
        <v>44555</v>
      </c>
      <c r="Q60" s="284">
        <v>44560</v>
      </c>
      <c r="R60" s="285" t="s">
        <v>4490</v>
      </c>
      <c r="S60" s="280"/>
      <c r="T60" s="286" t="s">
        <v>623</v>
      </c>
      <c r="U60" s="135"/>
      <c r="V60" s="135" t="s">
        <v>3897</v>
      </c>
      <c r="W60" s="276" t="s">
        <v>3909</v>
      </c>
      <c r="X60" s="272"/>
      <c r="Y60" s="272"/>
      <c r="Z60" s="272"/>
    </row>
    <row r="61" spans="1:26" ht="13" customHeight="1" x14ac:dyDescent="0.35">
      <c r="A61" s="295" t="s">
        <v>3627</v>
      </c>
      <c r="B61" s="276">
        <v>4887309</v>
      </c>
      <c r="C61" s="277" t="s">
        <v>4821</v>
      </c>
      <c r="D61" s="288">
        <v>44566</v>
      </c>
      <c r="E61" s="279" t="s">
        <v>594</v>
      </c>
      <c r="F61" s="289">
        <v>44417</v>
      </c>
      <c r="G61" s="135" t="s">
        <v>3390</v>
      </c>
      <c r="H61" s="135" t="s">
        <v>116</v>
      </c>
      <c r="I61" s="281" t="s">
        <v>2454</v>
      </c>
      <c r="J61" s="281" t="s">
        <v>626</v>
      </c>
      <c r="K61" s="281" t="s">
        <v>9003</v>
      </c>
      <c r="L61" s="135" t="s">
        <v>20</v>
      </c>
      <c r="M61" s="5" t="s">
        <v>3391</v>
      </c>
      <c r="N61" s="282">
        <v>44569</v>
      </c>
      <c r="O61" s="283">
        <v>44568</v>
      </c>
      <c r="P61" s="283">
        <v>44568</v>
      </c>
      <c r="Q61" s="284">
        <v>44568</v>
      </c>
      <c r="R61" s="285" t="s">
        <v>6464</v>
      </c>
      <c r="S61" s="280"/>
      <c r="T61" s="286" t="s">
        <v>605</v>
      </c>
      <c r="U61" s="135"/>
      <c r="V61" s="135" t="s">
        <v>3897</v>
      </c>
      <c r="W61" s="276" t="s">
        <v>3909</v>
      </c>
      <c r="X61" s="272"/>
      <c r="Y61" s="272"/>
      <c r="Z61" s="272"/>
    </row>
    <row r="62" spans="1:26" ht="13" customHeight="1" x14ac:dyDescent="0.35">
      <c r="A62" s="295" t="s">
        <v>3627</v>
      </c>
      <c r="B62" s="124">
        <v>4887304</v>
      </c>
      <c r="C62" s="277" t="s">
        <v>4843</v>
      </c>
      <c r="D62" s="288">
        <v>44569</v>
      </c>
      <c r="E62" s="279" t="s">
        <v>594</v>
      </c>
      <c r="F62" s="289">
        <v>44417</v>
      </c>
      <c r="G62" s="135" t="s">
        <v>3388</v>
      </c>
      <c r="H62" s="135" t="s">
        <v>102</v>
      </c>
      <c r="I62" s="281" t="s">
        <v>685</v>
      </c>
      <c r="J62" s="281" t="s">
        <v>645</v>
      </c>
      <c r="K62" s="281" t="s">
        <v>9002</v>
      </c>
      <c r="L62" s="135" t="s">
        <v>20</v>
      </c>
      <c r="M62" s="5" t="s">
        <v>3389</v>
      </c>
      <c r="N62" s="282">
        <v>44578</v>
      </c>
      <c r="O62" s="283">
        <v>44574</v>
      </c>
      <c r="P62" s="283">
        <v>44574</v>
      </c>
      <c r="Q62" s="284">
        <v>44574</v>
      </c>
      <c r="R62" s="285" t="s">
        <v>4490</v>
      </c>
      <c r="S62" s="280"/>
      <c r="T62" s="286" t="s">
        <v>605</v>
      </c>
      <c r="U62" s="135"/>
      <c r="V62" s="135" t="s">
        <v>3897</v>
      </c>
      <c r="W62" s="276" t="s">
        <v>3909</v>
      </c>
      <c r="X62" s="272"/>
      <c r="Y62" s="272"/>
      <c r="Z62" s="272"/>
    </row>
    <row r="63" spans="1:26" ht="13" customHeight="1" x14ac:dyDescent="0.35">
      <c r="A63" s="295" t="s">
        <v>3627</v>
      </c>
      <c r="B63" s="292">
        <v>4905772</v>
      </c>
      <c r="C63" s="277" t="s">
        <v>4861</v>
      </c>
      <c r="D63" s="288">
        <v>44574</v>
      </c>
      <c r="E63" s="279" t="s">
        <v>594</v>
      </c>
      <c r="F63" s="289">
        <v>44417</v>
      </c>
      <c r="G63" s="194" t="s">
        <v>7877</v>
      </c>
      <c r="H63" s="135" t="s">
        <v>3367</v>
      </c>
      <c r="I63" s="281" t="s">
        <v>7086</v>
      </c>
      <c r="J63" s="281" t="s">
        <v>645</v>
      </c>
      <c r="K63" s="281" t="s">
        <v>9002</v>
      </c>
      <c r="L63" s="194" t="s">
        <v>20</v>
      </c>
      <c r="M63" s="5" t="s">
        <v>3386</v>
      </c>
      <c r="N63" s="282">
        <v>44584</v>
      </c>
      <c r="O63" s="283">
        <v>44575</v>
      </c>
      <c r="P63" s="283">
        <v>44576</v>
      </c>
      <c r="Q63" s="284">
        <v>44576</v>
      </c>
      <c r="R63" s="285" t="s">
        <v>4490</v>
      </c>
      <c r="S63" s="280"/>
      <c r="T63" s="286" t="s">
        <v>623</v>
      </c>
      <c r="U63" s="135"/>
      <c r="V63" s="135" t="s">
        <v>3897</v>
      </c>
      <c r="W63" s="276" t="s">
        <v>3909</v>
      </c>
      <c r="X63" s="272"/>
      <c r="Y63" s="272"/>
      <c r="Z63" s="272"/>
    </row>
    <row r="64" spans="1:26" ht="13" customHeight="1" x14ac:dyDescent="0.35">
      <c r="A64" s="295" t="s">
        <v>1581</v>
      </c>
      <c r="B64" s="276" t="s">
        <v>630</v>
      </c>
      <c r="C64" s="277" t="s">
        <v>630</v>
      </c>
      <c r="D64" s="288">
        <v>44594</v>
      </c>
      <c r="E64" s="279" t="s">
        <v>630</v>
      </c>
      <c r="F64" s="289">
        <v>44418</v>
      </c>
      <c r="G64" s="135" t="s">
        <v>3395</v>
      </c>
      <c r="H64" s="135" t="s">
        <v>37</v>
      </c>
      <c r="I64" s="281" t="s">
        <v>685</v>
      </c>
      <c r="J64" s="281" t="s">
        <v>645</v>
      </c>
      <c r="K64" s="281" t="s">
        <v>9002</v>
      </c>
      <c r="L64" s="135" t="s">
        <v>27</v>
      </c>
      <c r="M64" s="5" t="s">
        <v>3394</v>
      </c>
      <c r="N64" s="282" t="s">
        <v>1253</v>
      </c>
      <c r="O64" s="283" t="s">
        <v>1253</v>
      </c>
      <c r="P64" s="283" t="s">
        <v>1253</v>
      </c>
      <c r="Q64" s="284" t="s">
        <v>1253</v>
      </c>
      <c r="R64" s="285" t="s">
        <v>4490</v>
      </c>
      <c r="S64" s="280" t="s">
        <v>1253</v>
      </c>
      <c r="T64" s="286" t="s">
        <v>609</v>
      </c>
      <c r="U64" s="135"/>
      <c r="V64" s="135"/>
      <c r="W64" s="276" t="s">
        <v>630</v>
      </c>
      <c r="X64" s="272"/>
      <c r="Y64" s="272"/>
      <c r="Z64" s="272"/>
    </row>
    <row r="65" spans="1:26" ht="13" customHeight="1" x14ac:dyDescent="0.35">
      <c r="A65" s="295" t="s">
        <v>3627</v>
      </c>
      <c r="B65" s="124">
        <v>4952383</v>
      </c>
      <c r="C65" s="277" t="s">
        <v>6469</v>
      </c>
      <c r="D65" s="288">
        <v>44620</v>
      </c>
      <c r="E65" s="279" t="s">
        <v>594</v>
      </c>
      <c r="F65" s="289">
        <v>44419</v>
      </c>
      <c r="G65" s="135" t="s">
        <v>3458</v>
      </c>
      <c r="H65" s="135" t="s">
        <v>686</v>
      </c>
      <c r="I65" s="281" t="s">
        <v>8862</v>
      </c>
      <c r="J65" s="281" t="s">
        <v>645</v>
      </c>
      <c r="K65" s="281" t="s">
        <v>9002</v>
      </c>
      <c r="L65" s="135" t="s">
        <v>20</v>
      </c>
      <c r="M65" s="5" t="s">
        <v>3411</v>
      </c>
      <c r="N65" s="282">
        <v>44626</v>
      </c>
      <c r="O65" s="283">
        <v>44620</v>
      </c>
      <c r="P65" s="283">
        <v>44620</v>
      </c>
      <c r="Q65" s="284">
        <v>44622</v>
      </c>
      <c r="R65" s="285" t="s">
        <v>4490</v>
      </c>
      <c r="S65" s="280"/>
      <c r="T65" s="286" t="s">
        <v>605</v>
      </c>
      <c r="U65" s="135"/>
      <c r="V65" s="287" t="s">
        <v>3899</v>
      </c>
      <c r="W65" s="276" t="s">
        <v>3909</v>
      </c>
      <c r="X65" s="272"/>
      <c r="Y65" s="272"/>
      <c r="Z65" s="272"/>
    </row>
    <row r="66" spans="1:26" ht="13" customHeight="1" x14ac:dyDescent="0.35">
      <c r="A66" s="295" t="s">
        <v>3627</v>
      </c>
      <c r="B66" s="299">
        <v>4881617</v>
      </c>
      <c r="C66" s="277" t="s">
        <v>4794</v>
      </c>
      <c r="D66" s="288">
        <v>44560</v>
      </c>
      <c r="E66" s="279" t="s">
        <v>594</v>
      </c>
      <c r="F66" s="289">
        <v>44420</v>
      </c>
      <c r="G66" s="135" t="s">
        <v>3420</v>
      </c>
      <c r="H66" s="135" t="s">
        <v>64</v>
      </c>
      <c r="I66" s="281" t="s">
        <v>4644</v>
      </c>
      <c r="J66" s="281" t="s">
        <v>626</v>
      </c>
      <c r="K66" s="281" t="s">
        <v>9003</v>
      </c>
      <c r="L66" s="135" t="s">
        <v>20</v>
      </c>
      <c r="M66" s="5" t="s">
        <v>3419</v>
      </c>
      <c r="N66" s="282">
        <v>44566</v>
      </c>
      <c r="O66" s="297">
        <v>44560</v>
      </c>
      <c r="P66" s="283">
        <v>44559</v>
      </c>
      <c r="Q66" s="284">
        <v>44560</v>
      </c>
      <c r="R66" s="285" t="s">
        <v>6464</v>
      </c>
      <c r="S66" s="280"/>
      <c r="T66" s="286" t="s">
        <v>609</v>
      </c>
      <c r="U66" s="135"/>
      <c r="V66" s="135" t="s">
        <v>3897</v>
      </c>
      <c r="W66" s="276" t="s">
        <v>3909</v>
      </c>
      <c r="X66" s="272"/>
      <c r="Y66" s="272"/>
      <c r="Z66" s="272"/>
    </row>
    <row r="67" spans="1:26" ht="13" customHeight="1" x14ac:dyDescent="0.35">
      <c r="A67" s="295" t="s">
        <v>3627</v>
      </c>
      <c r="B67" s="135">
        <v>4890740</v>
      </c>
      <c r="C67" s="277" t="s">
        <v>4857</v>
      </c>
      <c r="D67" s="288">
        <v>44572</v>
      </c>
      <c r="E67" s="279" t="s">
        <v>594</v>
      </c>
      <c r="F67" s="289">
        <v>44420</v>
      </c>
      <c r="G67" s="135" t="s">
        <v>3417</v>
      </c>
      <c r="H67" s="135" t="s">
        <v>57</v>
      </c>
      <c r="I67" s="281" t="s">
        <v>8538</v>
      </c>
      <c r="J67" s="281" t="s">
        <v>645</v>
      </c>
      <c r="K67" s="281" t="s">
        <v>9002</v>
      </c>
      <c r="L67" s="194" t="s">
        <v>20</v>
      </c>
      <c r="M67" s="5" t="s">
        <v>3416</v>
      </c>
      <c r="N67" s="282">
        <v>44583</v>
      </c>
      <c r="O67" s="283">
        <v>44580</v>
      </c>
      <c r="P67" s="283">
        <v>44579</v>
      </c>
      <c r="Q67" s="284">
        <v>44581</v>
      </c>
      <c r="R67" s="285" t="s">
        <v>4490</v>
      </c>
      <c r="S67" s="280"/>
      <c r="T67" s="286" t="s">
        <v>605</v>
      </c>
      <c r="U67" s="135"/>
      <c r="V67" s="135" t="s">
        <v>3897</v>
      </c>
      <c r="W67" s="276" t="s">
        <v>3909</v>
      </c>
      <c r="X67" s="272"/>
      <c r="Y67" s="272"/>
      <c r="Z67" s="272"/>
    </row>
    <row r="68" spans="1:26" ht="13" customHeight="1" x14ac:dyDescent="0.35">
      <c r="A68" s="295" t="s">
        <v>3627</v>
      </c>
      <c r="B68" s="124">
        <v>4913618</v>
      </c>
      <c r="C68" s="277" t="s">
        <v>4853</v>
      </c>
      <c r="D68" s="288">
        <v>44572</v>
      </c>
      <c r="E68" s="279" t="s">
        <v>594</v>
      </c>
      <c r="F68" s="289">
        <v>44422</v>
      </c>
      <c r="G68" s="135" t="s">
        <v>3449</v>
      </c>
      <c r="H68" s="135" t="s">
        <v>175</v>
      </c>
      <c r="I68" s="281" t="s">
        <v>8863</v>
      </c>
      <c r="J68" s="281" t="s">
        <v>645</v>
      </c>
      <c r="K68" s="281" t="s">
        <v>9002</v>
      </c>
      <c r="L68" s="135" t="s">
        <v>27</v>
      </c>
      <c r="M68" s="5" t="s">
        <v>3448</v>
      </c>
      <c r="N68" s="282">
        <v>44582</v>
      </c>
      <c r="O68" s="283">
        <v>44579</v>
      </c>
      <c r="P68" s="283">
        <v>44579</v>
      </c>
      <c r="Q68" s="284">
        <v>44580</v>
      </c>
      <c r="R68" s="285" t="s">
        <v>4490</v>
      </c>
      <c r="S68" s="280"/>
      <c r="T68" s="286" t="s">
        <v>609</v>
      </c>
      <c r="U68" s="135"/>
      <c r="V68" s="135" t="s">
        <v>3897</v>
      </c>
      <c r="W68" s="276" t="s">
        <v>3909</v>
      </c>
      <c r="X68" s="272"/>
      <c r="Y68" s="272"/>
      <c r="Z68" s="272"/>
    </row>
    <row r="69" spans="1:26" ht="13" customHeight="1" x14ac:dyDescent="0.35">
      <c r="A69" s="295" t="s">
        <v>3627</v>
      </c>
      <c r="B69" s="124">
        <v>4917187</v>
      </c>
      <c r="C69" s="277" t="s">
        <v>4872</v>
      </c>
      <c r="D69" s="288">
        <v>44578</v>
      </c>
      <c r="E69" s="279" t="s">
        <v>594</v>
      </c>
      <c r="F69" s="289">
        <v>44422</v>
      </c>
      <c r="G69" s="135" t="s">
        <v>3442</v>
      </c>
      <c r="H69" s="135" t="s">
        <v>64</v>
      </c>
      <c r="I69" s="281" t="s">
        <v>4644</v>
      </c>
      <c r="J69" s="281" t="s">
        <v>645</v>
      </c>
      <c r="K69" s="281" t="s">
        <v>9002</v>
      </c>
      <c r="L69" s="135" t="s">
        <v>27</v>
      </c>
      <c r="M69" s="5" t="s">
        <v>3415</v>
      </c>
      <c r="N69" s="282">
        <v>44588</v>
      </c>
      <c r="O69" s="283">
        <v>44585</v>
      </c>
      <c r="P69" s="283">
        <v>44585</v>
      </c>
      <c r="Q69" s="284">
        <v>44585</v>
      </c>
      <c r="R69" s="285" t="s">
        <v>4490</v>
      </c>
      <c r="S69" s="280"/>
      <c r="T69" s="286" t="s">
        <v>623</v>
      </c>
      <c r="U69" s="135"/>
      <c r="V69" s="135" t="s">
        <v>3897</v>
      </c>
      <c r="W69" s="276" t="s">
        <v>3909</v>
      </c>
      <c r="X69" s="272"/>
      <c r="Y69" s="272"/>
      <c r="Z69" s="272"/>
    </row>
    <row r="70" spans="1:26" ht="13" customHeight="1" x14ac:dyDescent="0.35">
      <c r="A70" s="295" t="s">
        <v>3627</v>
      </c>
      <c r="B70" s="124">
        <v>4872966</v>
      </c>
      <c r="C70" s="277" t="s">
        <v>4828</v>
      </c>
      <c r="D70" s="288">
        <v>44538</v>
      </c>
      <c r="E70" s="279" t="s">
        <v>594</v>
      </c>
      <c r="F70" s="289">
        <v>44424</v>
      </c>
      <c r="G70" s="135" t="s">
        <v>3464</v>
      </c>
      <c r="H70" s="135" t="s">
        <v>250</v>
      </c>
      <c r="I70" s="281" t="s">
        <v>4644</v>
      </c>
      <c r="J70" s="281" t="s">
        <v>645</v>
      </c>
      <c r="K70" s="281" t="s">
        <v>9002</v>
      </c>
      <c r="L70" s="135" t="s">
        <v>27</v>
      </c>
      <c r="M70" s="5" t="s">
        <v>3465</v>
      </c>
      <c r="N70" s="282">
        <v>44571</v>
      </c>
      <c r="O70" s="297">
        <v>44557</v>
      </c>
      <c r="P70" s="283">
        <v>44555</v>
      </c>
      <c r="Q70" s="284">
        <v>44560</v>
      </c>
      <c r="R70" s="285" t="s">
        <v>4490</v>
      </c>
      <c r="S70" s="280"/>
      <c r="T70" s="286" t="s">
        <v>623</v>
      </c>
      <c r="U70" s="135"/>
      <c r="V70" s="135" t="s">
        <v>3897</v>
      </c>
      <c r="W70" s="276" t="s">
        <v>3909</v>
      </c>
      <c r="X70" s="272"/>
      <c r="Y70" s="272"/>
      <c r="Z70" s="272"/>
    </row>
    <row r="71" spans="1:26" ht="13" customHeight="1" x14ac:dyDescent="0.35">
      <c r="A71" s="295" t="s">
        <v>3627</v>
      </c>
      <c r="B71" s="124">
        <v>4905773</v>
      </c>
      <c r="C71" s="277" t="s">
        <v>4866</v>
      </c>
      <c r="D71" s="288">
        <v>44569</v>
      </c>
      <c r="E71" s="279" t="s">
        <v>594</v>
      </c>
      <c r="F71" s="289">
        <v>44424</v>
      </c>
      <c r="G71" s="135" t="s">
        <v>3462</v>
      </c>
      <c r="H71" s="135" t="s">
        <v>64</v>
      </c>
      <c r="I71" s="281" t="s">
        <v>4644</v>
      </c>
      <c r="J71" s="281" t="s">
        <v>645</v>
      </c>
      <c r="K71" s="281" t="s">
        <v>9002</v>
      </c>
      <c r="L71" s="135" t="s">
        <v>87</v>
      </c>
      <c r="M71" s="5" t="s">
        <v>3463</v>
      </c>
      <c r="N71" s="282">
        <v>44587</v>
      </c>
      <c r="O71" s="283">
        <v>44575</v>
      </c>
      <c r="P71" s="283">
        <v>44578</v>
      </c>
      <c r="Q71" s="284">
        <v>44576</v>
      </c>
      <c r="R71" s="285" t="s">
        <v>4490</v>
      </c>
      <c r="S71" s="280"/>
      <c r="T71" s="286" t="s">
        <v>609</v>
      </c>
      <c r="U71" s="135"/>
      <c r="V71" s="135" t="s">
        <v>3897</v>
      </c>
      <c r="W71" s="276" t="s">
        <v>3909</v>
      </c>
      <c r="X71" s="272"/>
      <c r="Y71" s="272"/>
      <c r="Z71" s="272"/>
    </row>
    <row r="72" spans="1:26" ht="13" customHeight="1" x14ac:dyDescent="0.35">
      <c r="A72" s="295" t="s">
        <v>1581</v>
      </c>
      <c r="B72" s="276" t="s">
        <v>630</v>
      </c>
      <c r="C72" s="277" t="s">
        <v>630</v>
      </c>
      <c r="D72" s="288">
        <v>44778</v>
      </c>
      <c r="E72" s="279" t="s">
        <v>630</v>
      </c>
      <c r="F72" s="289">
        <v>44425</v>
      </c>
      <c r="G72" s="135" t="s">
        <v>3472</v>
      </c>
      <c r="H72" s="135" t="s">
        <v>64</v>
      </c>
      <c r="I72" s="281" t="s">
        <v>4644</v>
      </c>
      <c r="J72" s="281" t="s">
        <v>18</v>
      </c>
      <c r="K72" s="281" t="s">
        <v>9005</v>
      </c>
      <c r="L72" s="135" t="s">
        <v>20</v>
      </c>
      <c r="M72" s="5" t="s">
        <v>3473</v>
      </c>
      <c r="N72" s="282" t="s">
        <v>1253</v>
      </c>
      <c r="O72" s="283" t="s">
        <v>1253</v>
      </c>
      <c r="P72" s="283" t="s">
        <v>1253</v>
      </c>
      <c r="Q72" s="284" t="s">
        <v>1253</v>
      </c>
      <c r="R72" s="285" t="s">
        <v>4686</v>
      </c>
      <c r="S72" s="280" t="s">
        <v>1253</v>
      </c>
      <c r="T72" s="286" t="s">
        <v>609</v>
      </c>
      <c r="U72" s="135"/>
      <c r="V72" s="135"/>
      <c r="W72" s="276" t="s">
        <v>630</v>
      </c>
      <c r="X72" s="272"/>
      <c r="Y72" s="272"/>
      <c r="Z72" s="272"/>
    </row>
    <row r="73" spans="1:26" ht="13" customHeight="1" x14ac:dyDescent="0.35">
      <c r="A73" s="295" t="s">
        <v>3627</v>
      </c>
      <c r="B73" s="124">
        <v>5001368</v>
      </c>
      <c r="C73" s="277" t="s">
        <v>6470</v>
      </c>
      <c r="D73" s="288">
        <v>44645</v>
      </c>
      <c r="E73" s="279" t="s">
        <v>594</v>
      </c>
      <c r="F73" s="289">
        <v>44427</v>
      </c>
      <c r="G73" s="194" t="s">
        <v>7878</v>
      </c>
      <c r="H73" s="135" t="s">
        <v>137</v>
      </c>
      <c r="I73" s="281" t="s">
        <v>17</v>
      </c>
      <c r="J73" s="281" t="s">
        <v>645</v>
      </c>
      <c r="K73" s="281" t="s">
        <v>9002</v>
      </c>
      <c r="L73" s="194" t="s">
        <v>20</v>
      </c>
      <c r="M73" s="5" t="s">
        <v>3476</v>
      </c>
      <c r="N73" s="282">
        <v>44653</v>
      </c>
      <c r="O73" s="283">
        <v>44646</v>
      </c>
      <c r="P73" s="283">
        <v>44645</v>
      </c>
      <c r="Q73" s="284">
        <v>44650</v>
      </c>
      <c r="R73" s="285" t="s">
        <v>4490</v>
      </c>
      <c r="S73" s="280"/>
      <c r="T73" s="286" t="s">
        <v>609</v>
      </c>
      <c r="U73" s="135"/>
      <c r="V73" s="135" t="s">
        <v>5568</v>
      </c>
      <c r="W73" s="276" t="s">
        <v>3909</v>
      </c>
      <c r="X73" s="272"/>
      <c r="Y73" s="272"/>
      <c r="Z73" s="272"/>
    </row>
    <row r="74" spans="1:26" ht="13" customHeight="1" x14ac:dyDescent="0.35">
      <c r="A74" s="295" t="s">
        <v>1581</v>
      </c>
      <c r="B74" s="276" t="s">
        <v>630</v>
      </c>
      <c r="C74" s="277" t="s">
        <v>630</v>
      </c>
      <c r="D74" s="288">
        <v>44625</v>
      </c>
      <c r="E74" s="279" t="s">
        <v>630</v>
      </c>
      <c r="F74" s="289">
        <v>44427</v>
      </c>
      <c r="G74" s="135" t="s">
        <v>3477</v>
      </c>
      <c r="H74" s="135" t="s">
        <v>250</v>
      </c>
      <c r="I74" s="281" t="s">
        <v>4644</v>
      </c>
      <c r="J74" s="281" t="s">
        <v>645</v>
      </c>
      <c r="K74" s="281" t="s">
        <v>9002</v>
      </c>
      <c r="L74" s="194" t="s">
        <v>27</v>
      </c>
      <c r="M74" s="5" t="s">
        <v>3478</v>
      </c>
      <c r="N74" s="282" t="s">
        <v>1253</v>
      </c>
      <c r="O74" s="283" t="s">
        <v>1253</v>
      </c>
      <c r="P74" s="283" t="s">
        <v>1253</v>
      </c>
      <c r="Q74" s="284" t="s">
        <v>1253</v>
      </c>
      <c r="R74" s="285" t="s">
        <v>4490</v>
      </c>
      <c r="S74" s="280" t="s">
        <v>1253</v>
      </c>
      <c r="T74" s="286" t="s">
        <v>623</v>
      </c>
      <c r="U74" s="135"/>
      <c r="V74" s="135"/>
      <c r="W74" s="276" t="s">
        <v>630</v>
      </c>
      <c r="X74" s="272"/>
      <c r="Y74" s="272"/>
      <c r="Z74" s="272"/>
    </row>
    <row r="75" spans="1:26" ht="13" customHeight="1" x14ac:dyDescent="0.35">
      <c r="A75" s="295" t="s">
        <v>3627</v>
      </c>
      <c r="B75" s="124">
        <v>4881618</v>
      </c>
      <c r="C75" s="277" t="s">
        <v>4838</v>
      </c>
      <c r="D75" s="288">
        <v>44550</v>
      </c>
      <c r="E75" s="279" t="s">
        <v>594</v>
      </c>
      <c r="F75" s="289">
        <v>44431</v>
      </c>
      <c r="G75" s="194" t="s">
        <v>7879</v>
      </c>
      <c r="H75" s="135" t="s">
        <v>137</v>
      </c>
      <c r="I75" s="281" t="s">
        <v>17</v>
      </c>
      <c r="J75" s="281" t="s">
        <v>626</v>
      </c>
      <c r="K75" s="281" t="s">
        <v>9003</v>
      </c>
      <c r="L75" s="135" t="s">
        <v>20</v>
      </c>
      <c r="M75" s="5" t="s">
        <v>3500</v>
      </c>
      <c r="N75" s="282">
        <v>44575</v>
      </c>
      <c r="O75" s="297">
        <v>44561</v>
      </c>
      <c r="P75" s="283">
        <v>44564</v>
      </c>
      <c r="Q75" s="284">
        <v>44562</v>
      </c>
      <c r="R75" s="285" t="s">
        <v>6464</v>
      </c>
      <c r="S75" s="280"/>
      <c r="T75" s="286" t="s">
        <v>609</v>
      </c>
      <c r="U75" s="135"/>
      <c r="V75" s="135" t="s">
        <v>3897</v>
      </c>
      <c r="W75" s="276" t="s">
        <v>3909</v>
      </c>
      <c r="X75" s="272"/>
      <c r="Y75" s="272"/>
      <c r="Z75" s="272"/>
    </row>
    <row r="76" spans="1:26" ht="13" customHeight="1" x14ac:dyDescent="0.35">
      <c r="A76" s="295" t="s">
        <v>1581</v>
      </c>
      <c r="B76" s="276" t="s">
        <v>630</v>
      </c>
      <c r="C76" s="277" t="s">
        <v>630</v>
      </c>
      <c r="D76" s="288">
        <v>44580</v>
      </c>
      <c r="E76" s="279" t="s">
        <v>630</v>
      </c>
      <c r="F76" s="289">
        <v>44431</v>
      </c>
      <c r="G76" s="135" t="s">
        <v>3505</v>
      </c>
      <c r="H76" s="135" t="s">
        <v>102</v>
      </c>
      <c r="I76" s="281" t="s">
        <v>685</v>
      </c>
      <c r="J76" s="281" t="s">
        <v>626</v>
      </c>
      <c r="K76" s="281" t="s">
        <v>9003</v>
      </c>
      <c r="L76" s="135" t="s">
        <v>20</v>
      </c>
      <c r="M76" s="5" t="s">
        <v>3506</v>
      </c>
      <c r="N76" s="282" t="s">
        <v>1253</v>
      </c>
      <c r="O76" s="283" t="s">
        <v>1253</v>
      </c>
      <c r="P76" s="283" t="s">
        <v>1253</v>
      </c>
      <c r="Q76" s="284" t="s">
        <v>1253</v>
      </c>
      <c r="R76" s="285" t="s">
        <v>6464</v>
      </c>
      <c r="S76" s="280" t="s">
        <v>1253</v>
      </c>
      <c r="T76" s="286" t="s">
        <v>609</v>
      </c>
      <c r="U76" s="135"/>
      <c r="V76" s="135"/>
      <c r="W76" s="276" t="s">
        <v>630</v>
      </c>
      <c r="X76" s="272"/>
      <c r="Y76" s="272"/>
      <c r="Z76" s="272"/>
    </row>
    <row r="77" spans="1:26" ht="13" customHeight="1" x14ac:dyDescent="0.35">
      <c r="A77" s="295" t="s">
        <v>1581</v>
      </c>
      <c r="B77" s="276" t="s">
        <v>630</v>
      </c>
      <c r="C77" s="277" t="s">
        <v>630</v>
      </c>
      <c r="D77" s="288">
        <v>44665</v>
      </c>
      <c r="E77" s="279" t="s">
        <v>630</v>
      </c>
      <c r="F77" s="289">
        <v>44431</v>
      </c>
      <c r="G77" s="135" t="s">
        <v>3498</v>
      </c>
      <c r="H77" s="135" t="s">
        <v>725</v>
      </c>
      <c r="I77" s="281" t="s">
        <v>2454</v>
      </c>
      <c r="J77" s="281" t="s">
        <v>45</v>
      </c>
      <c r="K77" s="281" t="s">
        <v>9009</v>
      </c>
      <c r="L77" s="135" t="s">
        <v>74</v>
      </c>
      <c r="M77" s="5" t="s">
        <v>3497</v>
      </c>
      <c r="N77" s="282" t="s">
        <v>1253</v>
      </c>
      <c r="O77" s="283" t="s">
        <v>1253</v>
      </c>
      <c r="P77" s="283" t="s">
        <v>1253</v>
      </c>
      <c r="Q77" s="284" t="s">
        <v>1253</v>
      </c>
      <c r="R77" s="285" t="s">
        <v>4482</v>
      </c>
      <c r="S77" s="280" t="s">
        <v>1253</v>
      </c>
      <c r="T77" s="286" t="s">
        <v>609</v>
      </c>
      <c r="U77" s="135"/>
      <c r="V77" s="135"/>
      <c r="W77" s="276" t="s">
        <v>630</v>
      </c>
      <c r="X77" s="272"/>
      <c r="Y77" s="272"/>
      <c r="Z77" s="272"/>
    </row>
    <row r="78" spans="1:26" ht="13" customHeight="1" x14ac:dyDescent="0.35">
      <c r="A78" s="295" t="s">
        <v>1581</v>
      </c>
      <c r="B78" s="276" t="s">
        <v>630</v>
      </c>
      <c r="C78" s="277" t="s">
        <v>630</v>
      </c>
      <c r="D78" s="288">
        <v>44576</v>
      </c>
      <c r="E78" s="279" t="s">
        <v>630</v>
      </c>
      <c r="F78" s="289">
        <v>44432</v>
      </c>
      <c r="G78" s="135" t="s">
        <v>5780</v>
      </c>
      <c r="H78" s="135" t="s">
        <v>16</v>
      </c>
      <c r="I78" s="281" t="s">
        <v>7086</v>
      </c>
      <c r="J78" s="281" t="s">
        <v>45</v>
      </c>
      <c r="K78" s="281" t="s">
        <v>9009</v>
      </c>
      <c r="L78" s="194" t="s">
        <v>20</v>
      </c>
      <c r="M78" s="5" t="s">
        <v>3514</v>
      </c>
      <c r="N78" s="282" t="s">
        <v>1253</v>
      </c>
      <c r="O78" s="283" t="s">
        <v>1253</v>
      </c>
      <c r="P78" s="283" t="s">
        <v>1253</v>
      </c>
      <c r="Q78" s="284" t="s">
        <v>1253</v>
      </c>
      <c r="R78" s="285" t="s">
        <v>4495</v>
      </c>
      <c r="S78" s="280" t="s">
        <v>1253</v>
      </c>
      <c r="T78" s="286" t="s">
        <v>605</v>
      </c>
      <c r="U78" s="135"/>
      <c r="V78" s="135"/>
      <c r="W78" s="276" t="s">
        <v>630</v>
      </c>
      <c r="X78" s="272"/>
      <c r="Y78" s="272"/>
      <c r="Z78" s="272"/>
    </row>
    <row r="79" spans="1:26" ht="13" customHeight="1" x14ac:dyDescent="0.35">
      <c r="A79" s="295" t="s">
        <v>1581</v>
      </c>
      <c r="B79" s="276" t="s">
        <v>630</v>
      </c>
      <c r="C79" s="277" t="s">
        <v>630</v>
      </c>
      <c r="D79" s="288">
        <v>44665</v>
      </c>
      <c r="E79" s="279" t="s">
        <v>630</v>
      </c>
      <c r="F79" s="289">
        <v>44432</v>
      </c>
      <c r="G79" s="135" t="s">
        <v>3510</v>
      </c>
      <c r="H79" s="135" t="s">
        <v>686</v>
      </c>
      <c r="I79" s="281" t="s">
        <v>8862</v>
      </c>
      <c r="J79" s="281" t="s">
        <v>18</v>
      </c>
      <c r="K79" s="281" t="s">
        <v>9005</v>
      </c>
      <c r="L79" s="135" t="s">
        <v>11</v>
      </c>
      <c r="M79" s="5" t="s">
        <v>3509</v>
      </c>
      <c r="N79" s="282" t="s">
        <v>1253</v>
      </c>
      <c r="O79" s="283" t="s">
        <v>1253</v>
      </c>
      <c r="P79" s="283" t="s">
        <v>1253</v>
      </c>
      <c r="Q79" s="284" t="s">
        <v>1253</v>
      </c>
      <c r="R79" s="285" t="s">
        <v>4686</v>
      </c>
      <c r="S79" s="280" t="s">
        <v>1253</v>
      </c>
      <c r="T79" s="286" t="s">
        <v>623</v>
      </c>
      <c r="U79" s="135"/>
      <c r="V79" s="135"/>
      <c r="W79" s="276" t="s">
        <v>630</v>
      </c>
      <c r="X79" s="272"/>
      <c r="Y79" s="272"/>
      <c r="Z79" s="272"/>
    </row>
    <row r="80" spans="1:26" ht="13" customHeight="1" x14ac:dyDescent="0.35">
      <c r="A80" s="295" t="s">
        <v>3627</v>
      </c>
      <c r="B80" s="124">
        <v>4917188</v>
      </c>
      <c r="C80" s="277" t="s">
        <v>4784</v>
      </c>
      <c r="D80" s="288">
        <v>44581</v>
      </c>
      <c r="E80" s="279" t="s">
        <v>594</v>
      </c>
      <c r="F80" s="289">
        <v>44434</v>
      </c>
      <c r="G80" s="135" t="s">
        <v>3571</v>
      </c>
      <c r="H80" s="135" t="s">
        <v>687</v>
      </c>
      <c r="I80" s="281" t="s">
        <v>7086</v>
      </c>
      <c r="J80" s="281" t="s">
        <v>645</v>
      </c>
      <c r="K80" s="281" t="s">
        <v>9002</v>
      </c>
      <c r="L80" s="135" t="s">
        <v>27</v>
      </c>
      <c r="M80" s="5" t="s">
        <v>3572</v>
      </c>
      <c r="N80" s="282">
        <v>44562</v>
      </c>
      <c r="O80" s="283">
        <v>44586</v>
      </c>
      <c r="P80" s="283">
        <v>44589</v>
      </c>
      <c r="Q80" s="284">
        <v>44589</v>
      </c>
      <c r="R80" s="285" t="s">
        <v>4490</v>
      </c>
      <c r="S80" s="280"/>
      <c r="T80" s="286" t="s">
        <v>623</v>
      </c>
      <c r="U80" s="135"/>
      <c r="V80" s="135" t="s">
        <v>3897</v>
      </c>
      <c r="W80" s="276" t="s">
        <v>3909</v>
      </c>
      <c r="X80" s="272"/>
      <c r="Y80" s="272"/>
      <c r="Z80" s="272"/>
    </row>
    <row r="81" spans="1:26" ht="13" customHeight="1" x14ac:dyDescent="0.35">
      <c r="A81" s="295" t="s">
        <v>3627</v>
      </c>
      <c r="B81" s="276">
        <v>4887312</v>
      </c>
      <c r="C81" s="277" t="s">
        <v>4820</v>
      </c>
      <c r="D81" s="288">
        <v>44566</v>
      </c>
      <c r="E81" s="279" t="s">
        <v>594</v>
      </c>
      <c r="F81" s="289">
        <v>44434</v>
      </c>
      <c r="G81" s="135" t="s">
        <v>3563</v>
      </c>
      <c r="H81" s="135" t="s">
        <v>687</v>
      </c>
      <c r="I81" s="281" t="s">
        <v>7086</v>
      </c>
      <c r="J81" s="281" t="s">
        <v>626</v>
      </c>
      <c r="K81" s="281" t="s">
        <v>9003</v>
      </c>
      <c r="L81" s="135" t="s">
        <v>20</v>
      </c>
      <c r="M81" s="5" t="s">
        <v>3564</v>
      </c>
      <c r="N81" s="282">
        <v>44569</v>
      </c>
      <c r="O81" s="283">
        <v>44567</v>
      </c>
      <c r="P81" s="283">
        <v>44568</v>
      </c>
      <c r="Q81" s="284">
        <v>44567</v>
      </c>
      <c r="R81" s="285" t="s">
        <v>6464</v>
      </c>
      <c r="S81" s="280"/>
      <c r="T81" s="286" t="s">
        <v>605</v>
      </c>
      <c r="U81" s="135"/>
      <c r="V81" s="135" t="s">
        <v>3897</v>
      </c>
      <c r="W81" s="276" t="s">
        <v>3909</v>
      </c>
      <c r="X81" s="272"/>
      <c r="Y81" s="272"/>
      <c r="Z81" s="272"/>
    </row>
    <row r="82" spans="1:26" ht="13" customHeight="1" x14ac:dyDescent="0.35">
      <c r="A82" s="295" t="s">
        <v>3627</v>
      </c>
      <c r="B82" s="136">
        <v>4877904</v>
      </c>
      <c r="C82" s="277" t="s">
        <v>4850</v>
      </c>
      <c r="D82" s="288">
        <v>44550</v>
      </c>
      <c r="E82" s="279" t="s">
        <v>594</v>
      </c>
      <c r="F82" s="289">
        <v>44434</v>
      </c>
      <c r="G82" s="135" t="s">
        <v>3573</v>
      </c>
      <c r="H82" s="135" t="s">
        <v>32</v>
      </c>
      <c r="I82" s="281" t="s">
        <v>685</v>
      </c>
      <c r="J82" s="281" t="s">
        <v>626</v>
      </c>
      <c r="K82" s="281" t="s">
        <v>9003</v>
      </c>
      <c r="L82" s="135" t="s">
        <v>52</v>
      </c>
      <c r="M82" s="5" t="s">
        <v>3436</v>
      </c>
      <c r="N82" s="282">
        <v>44582</v>
      </c>
      <c r="O82" s="297">
        <v>44557</v>
      </c>
      <c r="P82" s="283">
        <v>44555</v>
      </c>
      <c r="Q82" s="284">
        <v>44559</v>
      </c>
      <c r="R82" s="285" t="s">
        <v>6464</v>
      </c>
      <c r="S82" s="280"/>
      <c r="T82" s="286" t="s">
        <v>605</v>
      </c>
      <c r="U82" s="135"/>
      <c r="V82" s="135" t="s">
        <v>3897</v>
      </c>
      <c r="W82" s="276" t="s">
        <v>3909</v>
      </c>
      <c r="X82" s="272"/>
      <c r="Y82" s="272"/>
      <c r="Z82" s="272"/>
    </row>
    <row r="83" spans="1:26" ht="13" customHeight="1" x14ac:dyDescent="0.35">
      <c r="A83" s="295" t="s">
        <v>1581</v>
      </c>
      <c r="B83" s="276" t="s">
        <v>630</v>
      </c>
      <c r="C83" s="277" t="s">
        <v>630</v>
      </c>
      <c r="D83" s="288">
        <v>44676</v>
      </c>
      <c r="E83" s="279" t="s">
        <v>630</v>
      </c>
      <c r="F83" s="289">
        <v>44434</v>
      </c>
      <c r="G83" s="135" t="s">
        <v>3565</v>
      </c>
      <c r="H83" s="135" t="s">
        <v>687</v>
      </c>
      <c r="I83" s="281" t="s">
        <v>7086</v>
      </c>
      <c r="J83" s="281" t="s">
        <v>626</v>
      </c>
      <c r="K83" s="281" t="s">
        <v>9003</v>
      </c>
      <c r="L83" s="135" t="s">
        <v>20</v>
      </c>
      <c r="M83" s="5" t="s">
        <v>3566</v>
      </c>
      <c r="N83" s="282" t="s">
        <v>1253</v>
      </c>
      <c r="O83" s="283" t="s">
        <v>1253</v>
      </c>
      <c r="P83" s="283" t="s">
        <v>1253</v>
      </c>
      <c r="Q83" s="284" t="s">
        <v>1253</v>
      </c>
      <c r="R83" s="285" t="s">
        <v>6464</v>
      </c>
      <c r="S83" s="280" t="s">
        <v>1253</v>
      </c>
      <c r="T83" s="286" t="s">
        <v>605</v>
      </c>
      <c r="U83" s="135"/>
      <c r="V83" s="135"/>
      <c r="W83" s="276" t="s">
        <v>630</v>
      </c>
      <c r="X83" s="272"/>
      <c r="Y83" s="272"/>
      <c r="Z83" s="272"/>
    </row>
    <row r="84" spans="1:26" ht="13" customHeight="1" x14ac:dyDescent="0.35">
      <c r="A84" s="295" t="s">
        <v>1581</v>
      </c>
      <c r="B84" s="276" t="s">
        <v>630</v>
      </c>
      <c r="C84" s="277" t="s">
        <v>630</v>
      </c>
      <c r="D84" s="288">
        <v>44666</v>
      </c>
      <c r="E84" s="279" t="s">
        <v>630</v>
      </c>
      <c r="F84" s="289">
        <v>44434</v>
      </c>
      <c r="G84" s="135" t="s">
        <v>3567</v>
      </c>
      <c r="H84" s="135" t="s">
        <v>687</v>
      </c>
      <c r="I84" s="281" t="s">
        <v>7086</v>
      </c>
      <c r="J84" s="281" t="s">
        <v>18</v>
      </c>
      <c r="K84" s="281" t="s">
        <v>9005</v>
      </c>
      <c r="L84" s="135" t="s">
        <v>20</v>
      </c>
      <c r="M84" s="5" t="s">
        <v>3568</v>
      </c>
      <c r="N84" s="282" t="s">
        <v>1253</v>
      </c>
      <c r="O84" s="283" t="s">
        <v>1253</v>
      </c>
      <c r="P84" s="283" t="s">
        <v>1253</v>
      </c>
      <c r="Q84" s="284" t="s">
        <v>1253</v>
      </c>
      <c r="R84" s="285" t="s">
        <v>4686</v>
      </c>
      <c r="S84" s="280" t="s">
        <v>1253</v>
      </c>
      <c r="T84" s="286" t="s">
        <v>605</v>
      </c>
      <c r="U84" s="135"/>
      <c r="V84" s="135"/>
      <c r="W84" s="276" t="s">
        <v>630</v>
      </c>
      <c r="X84" s="272"/>
      <c r="Y84" s="272"/>
      <c r="Z84" s="272"/>
    </row>
    <row r="85" spans="1:26" ht="13" customHeight="1" x14ac:dyDescent="0.35">
      <c r="A85" s="295" t="s">
        <v>3627</v>
      </c>
      <c r="B85" s="124">
        <v>4908325</v>
      </c>
      <c r="C85" s="277" t="s">
        <v>4867</v>
      </c>
      <c r="D85" s="288">
        <v>44574</v>
      </c>
      <c r="E85" s="279" t="s">
        <v>594</v>
      </c>
      <c r="F85" s="289">
        <v>44435</v>
      </c>
      <c r="G85" s="135" t="s">
        <v>3585</v>
      </c>
      <c r="H85" s="135" t="s">
        <v>250</v>
      </c>
      <c r="I85" s="281" t="s">
        <v>4644</v>
      </c>
      <c r="J85" s="281" t="s">
        <v>18</v>
      </c>
      <c r="K85" s="281" t="s">
        <v>9005</v>
      </c>
      <c r="L85" s="135" t="s">
        <v>20</v>
      </c>
      <c r="M85" s="5" t="s">
        <v>3586</v>
      </c>
      <c r="N85" s="282">
        <v>44588</v>
      </c>
      <c r="O85" s="283">
        <v>44579</v>
      </c>
      <c r="P85" s="283">
        <v>44579</v>
      </c>
      <c r="Q85" s="284">
        <v>44582</v>
      </c>
      <c r="R85" s="285" t="s">
        <v>4686</v>
      </c>
      <c r="S85" s="280"/>
      <c r="T85" s="286" t="s">
        <v>609</v>
      </c>
      <c r="U85" s="135"/>
      <c r="V85" s="135" t="s">
        <v>3897</v>
      </c>
      <c r="W85" s="276" t="s">
        <v>3909</v>
      </c>
      <c r="X85" s="272"/>
      <c r="Y85" s="272"/>
      <c r="Z85" s="272"/>
    </row>
    <row r="86" spans="1:26" ht="13" customHeight="1" x14ac:dyDescent="0.35">
      <c r="A86" s="295" t="s">
        <v>3627</v>
      </c>
      <c r="B86" s="135">
        <v>4961876</v>
      </c>
      <c r="C86" s="277" t="s">
        <v>6471</v>
      </c>
      <c r="D86" s="288">
        <v>44613</v>
      </c>
      <c r="E86" s="279" t="s">
        <v>594</v>
      </c>
      <c r="F86" s="289">
        <v>44436</v>
      </c>
      <c r="G86" s="135" t="s">
        <v>3590</v>
      </c>
      <c r="H86" s="135" t="s">
        <v>3367</v>
      </c>
      <c r="I86" s="281" t="s">
        <v>7086</v>
      </c>
      <c r="J86" s="281" t="s">
        <v>645</v>
      </c>
      <c r="K86" s="281" t="s">
        <v>9002</v>
      </c>
      <c r="L86" s="194" t="s">
        <v>59</v>
      </c>
      <c r="M86" s="5" t="s">
        <v>3591</v>
      </c>
      <c r="N86" s="282">
        <v>44619</v>
      </c>
      <c r="O86" s="283">
        <v>44616</v>
      </c>
      <c r="P86" s="283">
        <v>44615</v>
      </c>
      <c r="Q86" s="284">
        <v>44616</v>
      </c>
      <c r="R86" s="285" t="s">
        <v>4490</v>
      </c>
      <c r="S86" s="280"/>
      <c r="T86" s="286" t="s">
        <v>623</v>
      </c>
      <c r="U86" s="135"/>
      <c r="V86" s="135" t="s">
        <v>3898</v>
      </c>
      <c r="W86" s="276" t="s">
        <v>3909</v>
      </c>
      <c r="X86" s="272"/>
      <c r="Y86" s="272"/>
      <c r="Z86" s="272"/>
    </row>
    <row r="87" spans="1:26" ht="13" customHeight="1" x14ac:dyDescent="0.35">
      <c r="A87" s="295" t="s">
        <v>3627</v>
      </c>
      <c r="B87" s="124">
        <v>4929803</v>
      </c>
      <c r="C87" s="277" t="s">
        <v>6472</v>
      </c>
      <c r="D87" s="288">
        <v>44589</v>
      </c>
      <c r="E87" s="279" t="s">
        <v>594</v>
      </c>
      <c r="F87" s="289">
        <v>44438</v>
      </c>
      <c r="G87" s="135" t="s">
        <v>3596</v>
      </c>
      <c r="H87" s="135" t="s">
        <v>16</v>
      </c>
      <c r="I87" s="281" t="s">
        <v>7086</v>
      </c>
      <c r="J87" s="281" t="s">
        <v>18</v>
      </c>
      <c r="K87" s="281" t="s">
        <v>9005</v>
      </c>
      <c r="L87" s="135" t="s">
        <v>20</v>
      </c>
      <c r="M87" s="5" t="s">
        <v>3595</v>
      </c>
      <c r="N87" s="282">
        <v>44617</v>
      </c>
      <c r="O87" s="283">
        <v>44614</v>
      </c>
      <c r="P87" s="283">
        <v>44614</v>
      </c>
      <c r="Q87" s="284">
        <v>44614</v>
      </c>
      <c r="R87" s="285" t="s">
        <v>4686</v>
      </c>
      <c r="S87" s="280"/>
      <c r="T87" s="286" t="s">
        <v>623</v>
      </c>
      <c r="U87" s="135"/>
      <c r="V87" s="135" t="s">
        <v>3898</v>
      </c>
      <c r="W87" s="276" t="s">
        <v>3909</v>
      </c>
      <c r="X87" s="272"/>
      <c r="Y87" s="272"/>
      <c r="Z87" s="272"/>
    </row>
    <row r="88" spans="1:26" ht="13" customHeight="1" x14ac:dyDescent="0.35">
      <c r="A88" s="295" t="s">
        <v>3627</v>
      </c>
      <c r="B88" s="277">
        <v>4937200</v>
      </c>
      <c r="C88" s="277" t="s">
        <v>6473</v>
      </c>
      <c r="D88" s="288">
        <v>44609</v>
      </c>
      <c r="E88" s="279" t="s">
        <v>594</v>
      </c>
      <c r="F88" s="289">
        <v>44439</v>
      </c>
      <c r="G88" s="194" t="s">
        <v>7880</v>
      </c>
      <c r="H88" s="135" t="s">
        <v>102</v>
      </c>
      <c r="I88" s="281" t="s">
        <v>685</v>
      </c>
      <c r="J88" s="281" t="s">
        <v>626</v>
      </c>
      <c r="K88" s="281" t="s">
        <v>9003</v>
      </c>
      <c r="L88" s="135" t="s">
        <v>20</v>
      </c>
      <c r="M88" s="5" t="s">
        <v>3654</v>
      </c>
      <c r="N88" s="282">
        <v>44620</v>
      </c>
      <c r="O88" s="283">
        <v>44610</v>
      </c>
      <c r="P88" s="283">
        <v>44614</v>
      </c>
      <c r="Q88" s="284">
        <v>44617</v>
      </c>
      <c r="R88" s="285" t="s">
        <v>6464</v>
      </c>
      <c r="S88" s="280"/>
      <c r="T88" s="286" t="s">
        <v>609</v>
      </c>
      <c r="U88" s="135"/>
      <c r="V88" s="135" t="s">
        <v>3898</v>
      </c>
      <c r="W88" s="276" t="s">
        <v>3909</v>
      </c>
      <c r="X88" s="272"/>
      <c r="Y88" s="272"/>
      <c r="Z88" s="272"/>
    </row>
    <row r="89" spans="1:26" ht="13" customHeight="1" x14ac:dyDescent="0.35">
      <c r="A89" s="295" t="s">
        <v>1581</v>
      </c>
      <c r="B89" s="276" t="s">
        <v>630</v>
      </c>
      <c r="C89" s="277" t="s">
        <v>630</v>
      </c>
      <c r="D89" s="288">
        <v>44665</v>
      </c>
      <c r="E89" s="279" t="s">
        <v>630</v>
      </c>
      <c r="F89" s="289">
        <v>44440</v>
      </c>
      <c r="G89" s="135" t="s">
        <v>3631</v>
      </c>
      <c r="H89" s="135" t="s">
        <v>64</v>
      </c>
      <c r="I89" s="281" t="s">
        <v>4644</v>
      </c>
      <c r="J89" s="281" t="s">
        <v>18</v>
      </c>
      <c r="K89" s="281" t="s">
        <v>9005</v>
      </c>
      <c r="L89" s="135" t="s">
        <v>87</v>
      </c>
      <c r="M89" s="5" t="s">
        <v>3593</v>
      </c>
      <c r="N89" s="282" t="s">
        <v>1253</v>
      </c>
      <c r="O89" s="283" t="s">
        <v>1253</v>
      </c>
      <c r="P89" s="283" t="s">
        <v>1253</v>
      </c>
      <c r="Q89" s="284" t="s">
        <v>1253</v>
      </c>
      <c r="R89" s="285" t="s">
        <v>4685</v>
      </c>
      <c r="S89" s="280" t="s">
        <v>1253</v>
      </c>
      <c r="T89" s="286" t="s">
        <v>623</v>
      </c>
      <c r="U89" s="135"/>
      <c r="V89" s="135"/>
      <c r="W89" s="276" t="s">
        <v>630</v>
      </c>
      <c r="X89" s="272"/>
      <c r="Y89" s="272"/>
      <c r="Z89" s="272"/>
    </row>
    <row r="90" spans="1:26" ht="13" customHeight="1" x14ac:dyDescent="0.35">
      <c r="A90" s="295" t="s">
        <v>3627</v>
      </c>
      <c r="B90" s="135">
        <v>4982842</v>
      </c>
      <c r="C90" s="277" t="s">
        <v>6474</v>
      </c>
      <c r="D90" s="288">
        <v>44639</v>
      </c>
      <c r="E90" s="279" t="s">
        <v>594</v>
      </c>
      <c r="F90" s="289">
        <v>44440</v>
      </c>
      <c r="G90" s="194" t="s">
        <v>7881</v>
      </c>
      <c r="H90" s="135" t="s">
        <v>16</v>
      </c>
      <c r="I90" s="281" t="s">
        <v>7086</v>
      </c>
      <c r="J90" s="281" t="s">
        <v>645</v>
      </c>
      <c r="K90" s="281" t="s">
        <v>9002</v>
      </c>
      <c r="L90" s="135" t="s">
        <v>27</v>
      </c>
      <c r="M90" s="5" t="s">
        <v>3516</v>
      </c>
      <c r="N90" s="282">
        <v>44654</v>
      </c>
      <c r="O90" s="283">
        <v>44645</v>
      </c>
      <c r="P90" s="283">
        <v>44645</v>
      </c>
      <c r="Q90" s="284">
        <v>44646</v>
      </c>
      <c r="R90" s="285" t="s">
        <v>4490</v>
      </c>
      <c r="S90" s="284"/>
      <c r="T90" s="286" t="s">
        <v>623</v>
      </c>
      <c r="U90" s="135"/>
      <c r="V90" s="135" t="s">
        <v>5568</v>
      </c>
      <c r="W90" s="276" t="s">
        <v>3909</v>
      </c>
      <c r="X90" s="272"/>
      <c r="Y90" s="272"/>
      <c r="Z90" s="272"/>
    </row>
    <row r="91" spans="1:26" ht="13" customHeight="1" x14ac:dyDescent="0.35">
      <c r="A91" s="295" t="s">
        <v>1581</v>
      </c>
      <c r="B91" s="276" t="s">
        <v>630</v>
      </c>
      <c r="C91" s="277" t="s">
        <v>630</v>
      </c>
      <c r="D91" s="288">
        <v>44721</v>
      </c>
      <c r="E91" s="279" t="s">
        <v>630</v>
      </c>
      <c r="F91" s="289">
        <v>44440</v>
      </c>
      <c r="G91" s="135" t="s">
        <v>3632</v>
      </c>
      <c r="H91" s="135" t="s">
        <v>725</v>
      </c>
      <c r="I91" s="281" t="s">
        <v>2454</v>
      </c>
      <c r="J91" s="281" t="s">
        <v>160</v>
      </c>
      <c r="K91" s="281" t="s">
        <v>9010</v>
      </c>
      <c r="L91" s="135" t="s">
        <v>20</v>
      </c>
      <c r="M91" s="5" t="s">
        <v>3633</v>
      </c>
      <c r="N91" s="282" t="s">
        <v>1253</v>
      </c>
      <c r="O91" s="283" t="s">
        <v>1253</v>
      </c>
      <c r="P91" s="283" t="s">
        <v>1253</v>
      </c>
      <c r="Q91" s="284" t="s">
        <v>1253</v>
      </c>
      <c r="R91" s="285" t="s">
        <v>4493</v>
      </c>
      <c r="S91" s="280" t="s">
        <v>1253</v>
      </c>
      <c r="T91" s="286" t="s">
        <v>609</v>
      </c>
      <c r="U91" s="135"/>
      <c r="V91" s="135"/>
      <c r="W91" s="276" t="s">
        <v>630</v>
      </c>
      <c r="X91" s="272"/>
      <c r="Y91" s="272"/>
      <c r="Z91" s="272"/>
    </row>
    <row r="92" spans="1:26" ht="13" customHeight="1" x14ac:dyDescent="0.35">
      <c r="A92" s="295" t="s">
        <v>3627</v>
      </c>
      <c r="B92" s="124">
        <v>4912002</v>
      </c>
      <c r="C92" s="277" t="s">
        <v>6475</v>
      </c>
      <c r="D92" s="288">
        <v>44585</v>
      </c>
      <c r="E92" s="279" t="s">
        <v>594</v>
      </c>
      <c r="F92" s="289">
        <v>44442</v>
      </c>
      <c r="G92" s="135" t="s">
        <v>3649</v>
      </c>
      <c r="H92" s="135" t="s">
        <v>137</v>
      </c>
      <c r="I92" s="281" t="s">
        <v>17</v>
      </c>
      <c r="J92" s="281" t="s">
        <v>18</v>
      </c>
      <c r="K92" s="281" t="s">
        <v>9005</v>
      </c>
      <c r="L92" s="135" t="s">
        <v>11</v>
      </c>
      <c r="M92" s="5" t="s">
        <v>3650</v>
      </c>
      <c r="N92" s="282">
        <v>44595</v>
      </c>
      <c r="O92" s="283">
        <v>44592</v>
      </c>
      <c r="P92" s="283">
        <v>44608</v>
      </c>
      <c r="Q92" s="284">
        <v>44608</v>
      </c>
      <c r="R92" s="285" t="s">
        <v>4686</v>
      </c>
      <c r="S92" s="284"/>
      <c r="T92" s="286" t="s">
        <v>609</v>
      </c>
      <c r="U92" s="135"/>
      <c r="V92" s="135" t="s">
        <v>3898</v>
      </c>
      <c r="W92" s="276" t="s">
        <v>5129</v>
      </c>
      <c r="X92" s="272"/>
      <c r="Y92" s="272"/>
      <c r="Z92" s="272"/>
    </row>
    <row r="93" spans="1:26" ht="13" customHeight="1" x14ac:dyDescent="0.35">
      <c r="A93" s="295" t="s">
        <v>1581</v>
      </c>
      <c r="B93" s="276" t="s">
        <v>630</v>
      </c>
      <c r="C93" s="277" t="s">
        <v>630</v>
      </c>
      <c r="D93" s="288">
        <v>44721</v>
      </c>
      <c r="E93" s="279" t="s">
        <v>630</v>
      </c>
      <c r="F93" s="289">
        <v>44442</v>
      </c>
      <c r="G93" s="135" t="s">
        <v>3642</v>
      </c>
      <c r="H93" s="135" t="s">
        <v>725</v>
      </c>
      <c r="I93" s="281" t="s">
        <v>2454</v>
      </c>
      <c r="J93" s="281" t="s">
        <v>160</v>
      </c>
      <c r="K93" s="281" t="s">
        <v>9010</v>
      </c>
      <c r="L93" s="135" t="s">
        <v>20</v>
      </c>
      <c r="M93" s="4" t="s">
        <v>7466</v>
      </c>
      <c r="N93" s="282" t="s">
        <v>1253</v>
      </c>
      <c r="O93" s="283" t="s">
        <v>1253</v>
      </c>
      <c r="P93" s="283" t="s">
        <v>1253</v>
      </c>
      <c r="Q93" s="284" t="s">
        <v>1253</v>
      </c>
      <c r="R93" s="285" t="s">
        <v>4493</v>
      </c>
      <c r="S93" s="280" t="s">
        <v>1253</v>
      </c>
      <c r="T93" s="286" t="s">
        <v>609</v>
      </c>
      <c r="U93" s="135"/>
      <c r="V93" s="135"/>
      <c r="W93" s="276" t="s">
        <v>630</v>
      </c>
      <c r="X93" s="272"/>
      <c r="Y93" s="272"/>
      <c r="Z93" s="272"/>
    </row>
    <row r="94" spans="1:26" ht="13" customHeight="1" x14ac:dyDescent="0.35">
      <c r="A94" s="295" t="s">
        <v>1581</v>
      </c>
      <c r="B94" s="276" t="s">
        <v>630</v>
      </c>
      <c r="C94" s="277" t="s">
        <v>630</v>
      </c>
      <c r="D94" s="288">
        <v>44639</v>
      </c>
      <c r="E94" s="279" t="s">
        <v>630</v>
      </c>
      <c r="F94" s="289">
        <v>44442</v>
      </c>
      <c r="G94" s="135" t="s">
        <v>3646</v>
      </c>
      <c r="H94" s="135" t="s">
        <v>50</v>
      </c>
      <c r="I94" s="281" t="s">
        <v>17</v>
      </c>
      <c r="J94" s="281" t="s">
        <v>18</v>
      </c>
      <c r="K94" s="281" t="s">
        <v>9005</v>
      </c>
      <c r="L94" s="135" t="s">
        <v>11</v>
      </c>
      <c r="M94" s="5" t="s">
        <v>3647</v>
      </c>
      <c r="N94" s="282" t="s">
        <v>1253</v>
      </c>
      <c r="O94" s="283" t="s">
        <v>1253</v>
      </c>
      <c r="P94" s="283" t="s">
        <v>1253</v>
      </c>
      <c r="Q94" s="284" t="s">
        <v>1253</v>
      </c>
      <c r="R94" s="285" t="s">
        <v>4686</v>
      </c>
      <c r="S94" s="280" t="s">
        <v>1253</v>
      </c>
      <c r="T94" s="286" t="s">
        <v>623</v>
      </c>
      <c r="U94" s="135"/>
      <c r="V94" s="135"/>
      <c r="W94" s="276" t="s">
        <v>630</v>
      </c>
      <c r="X94" s="272"/>
      <c r="Y94" s="272"/>
      <c r="Z94" s="272"/>
    </row>
    <row r="95" spans="1:26" ht="13" customHeight="1" x14ac:dyDescent="0.35">
      <c r="A95" s="295" t="s">
        <v>1581</v>
      </c>
      <c r="B95" s="276" t="s">
        <v>630</v>
      </c>
      <c r="C95" s="277" t="s">
        <v>630</v>
      </c>
      <c r="D95" s="288">
        <v>44744</v>
      </c>
      <c r="E95" s="279" t="s">
        <v>630</v>
      </c>
      <c r="F95" s="289">
        <v>44443</v>
      </c>
      <c r="G95" s="135" t="s">
        <v>3657</v>
      </c>
      <c r="H95" s="135" t="s">
        <v>3367</v>
      </c>
      <c r="I95" s="281" t="s">
        <v>7086</v>
      </c>
      <c r="J95" s="281" t="s">
        <v>626</v>
      </c>
      <c r="K95" s="281" t="s">
        <v>9003</v>
      </c>
      <c r="L95" s="135" t="s">
        <v>20</v>
      </c>
      <c r="M95" s="5" t="s">
        <v>3656</v>
      </c>
      <c r="N95" s="282" t="s">
        <v>1253</v>
      </c>
      <c r="O95" s="283" t="s">
        <v>1253</v>
      </c>
      <c r="P95" s="283" t="s">
        <v>1253</v>
      </c>
      <c r="Q95" s="284" t="s">
        <v>1253</v>
      </c>
      <c r="R95" s="285" t="s">
        <v>6464</v>
      </c>
      <c r="S95" s="280" t="s">
        <v>1253</v>
      </c>
      <c r="T95" s="286" t="s">
        <v>623</v>
      </c>
      <c r="U95" s="135"/>
      <c r="V95" s="135"/>
      <c r="W95" s="276" t="s">
        <v>630</v>
      </c>
      <c r="X95" s="272"/>
      <c r="Y95" s="272"/>
      <c r="Z95" s="272"/>
    </row>
    <row r="96" spans="1:26" ht="13" customHeight="1" x14ac:dyDescent="0.35">
      <c r="A96" s="295" t="s">
        <v>1581</v>
      </c>
      <c r="B96" s="276" t="s">
        <v>630</v>
      </c>
      <c r="C96" s="277" t="s">
        <v>630</v>
      </c>
      <c r="D96" s="288">
        <v>44686</v>
      </c>
      <c r="E96" s="279" t="s">
        <v>630</v>
      </c>
      <c r="F96" s="289">
        <v>44446</v>
      </c>
      <c r="G96" s="135" t="s">
        <v>3675</v>
      </c>
      <c r="H96" s="135" t="s">
        <v>50</v>
      </c>
      <c r="I96" s="281" t="s">
        <v>17</v>
      </c>
      <c r="J96" s="281" t="s">
        <v>18</v>
      </c>
      <c r="K96" s="281" t="s">
        <v>9005</v>
      </c>
      <c r="L96" s="135" t="s">
        <v>20</v>
      </c>
      <c r="M96" s="5" t="s">
        <v>3674</v>
      </c>
      <c r="N96" s="282" t="s">
        <v>1253</v>
      </c>
      <c r="O96" s="283" t="s">
        <v>1253</v>
      </c>
      <c r="P96" s="283" t="s">
        <v>1253</v>
      </c>
      <c r="Q96" s="284" t="s">
        <v>1253</v>
      </c>
      <c r="R96" s="285" t="s">
        <v>4686</v>
      </c>
      <c r="S96" s="280" t="s">
        <v>1253</v>
      </c>
      <c r="T96" s="286" t="s">
        <v>609</v>
      </c>
      <c r="U96" s="135"/>
      <c r="V96" s="135"/>
      <c r="W96" s="276" t="s">
        <v>630</v>
      </c>
      <c r="X96" s="272"/>
      <c r="Y96" s="272"/>
      <c r="Z96" s="272"/>
    </row>
    <row r="97" spans="1:26" ht="13" customHeight="1" x14ac:dyDescent="0.35">
      <c r="A97" s="295" t="s">
        <v>1581</v>
      </c>
      <c r="B97" s="276" t="s">
        <v>630</v>
      </c>
      <c r="C97" s="277" t="s">
        <v>630</v>
      </c>
      <c r="D97" s="288">
        <v>44665</v>
      </c>
      <c r="E97" s="279" t="s">
        <v>630</v>
      </c>
      <c r="F97" s="289">
        <v>44447</v>
      </c>
      <c r="G97" s="135" t="s">
        <v>3678</v>
      </c>
      <c r="H97" s="135" t="s">
        <v>686</v>
      </c>
      <c r="I97" s="281" t="s">
        <v>8862</v>
      </c>
      <c r="J97" s="281" t="s">
        <v>645</v>
      </c>
      <c r="K97" s="281" t="s">
        <v>9002</v>
      </c>
      <c r="L97" s="135" t="s">
        <v>87</v>
      </c>
      <c r="M97" s="5" t="s">
        <v>3679</v>
      </c>
      <c r="N97" s="282" t="s">
        <v>1253</v>
      </c>
      <c r="O97" s="283" t="s">
        <v>1253</v>
      </c>
      <c r="P97" s="283" t="s">
        <v>1253</v>
      </c>
      <c r="Q97" s="284" t="s">
        <v>1253</v>
      </c>
      <c r="R97" s="285" t="s">
        <v>4490</v>
      </c>
      <c r="S97" s="280" t="s">
        <v>1253</v>
      </c>
      <c r="T97" s="286" t="s">
        <v>623</v>
      </c>
      <c r="U97" s="135"/>
      <c r="V97" s="135"/>
      <c r="W97" s="276" t="s">
        <v>630</v>
      </c>
      <c r="X97" s="272"/>
      <c r="Y97" s="272"/>
      <c r="Z97" s="272"/>
    </row>
    <row r="98" spans="1:26" ht="13" customHeight="1" x14ac:dyDescent="0.35">
      <c r="A98" s="295" t="s">
        <v>1581</v>
      </c>
      <c r="B98" s="276" t="s">
        <v>630</v>
      </c>
      <c r="C98" s="277" t="s">
        <v>630</v>
      </c>
      <c r="D98" s="288">
        <v>44721</v>
      </c>
      <c r="E98" s="279" t="s">
        <v>630</v>
      </c>
      <c r="F98" s="289">
        <v>44449</v>
      </c>
      <c r="G98" s="135" t="s">
        <v>3688</v>
      </c>
      <c r="H98" s="135" t="s">
        <v>725</v>
      </c>
      <c r="I98" s="281" t="s">
        <v>2454</v>
      </c>
      <c r="J98" s="281" t="s">
        <v>160</v>
      </c>
      <c r="K98" s="281" t="s">
        <v>9010</v>
      </c>
      <c r="L98" s="135" t="s">
        <v>20</v>
      </c>
      <c r="M98" s="5" t="s">
        <v>3687</v>
      </c>
      <c r="N98" s="282" t="s">
        <v>1253</v>
      </c>
      <c r="O98" s="283" t="s">
        <v>1253</v>
      </c>
      <c r="P98" s="283" t="s">
        <v>1253</v>
      </c>
      <c r="Q98" s="284" t="s">
        <v>1253</v>
      </c>
      <c r="R98" s="285" t="s">
        <v>4493</v>
      </c>
      <c r="S98" s="280" t="s">
        <v>1253</v>
      </c>
      <c r="T98" s="286" t="s">
        <v>609</v>
      </c>
      <c r="U98" s="135"/>
      <c r="V98" s="135"/>
      <c r="W98" s="276" t="s">
        <v>630</v>
      </c>
      <c r="X98" s="272"/>
      <c r="Y98" s="272"/>
      <c r="Z98" s="272"/>
    </row>
    <row r="99" spans="1:26" ht="13" customHeight="1" x14ac:dyDescent="0.35">
      <c r="A99" s="295" t="s">
        <v>1581</v>
      </c>
      <c r="B99" s="276" t="s">
        <v>630</v>
      </c>
      <c r="C99" s="277" t="s">
        <v>630</v>
      </c>
      <c r="D99" s="288">
        <v>44604</v>
      </c>
      <c r="E99" s="279" t="s">
        <v>630</v>
      </c>
      <c r="F99" s="289">
        <v>44449</v>
      </c>
      <c r="G99" s="135" t="s">
        <v>3683</v>
      </c>
      <c r="H99" s="135" t="s">
        <v>32</v>
      </c>
      <c r="I99" s="281" t="s">
        <v>685</v>
      </c>
      <c r="J99" s="281" t="s">
        <v>626</v>
      </c>
      <c r="K99" s="281" t="s">
        <v>9003</v>
      </c>
      <c r="L99" s="194" t="s">
        <v>87</v>
      </c>
      <c r="M99" s="5" t="s">
        <v>3665</v>
      </c>
      <c r="N99" s="282" t="s">
        <v>1253</v>
      </c>
      <c r="O99" s="283" t="s">
        <v>1253</v>
      </c>
      <c r="P99" s="283" t="s">
        <v>1253</v>
      </c>
      <c r="Q99" s="284" t="s">
        <v>1253</v>
      </c>
      <c r="R99" s="285" t="s">
        <v>6464</v>
      </c>
      <c r="S99" s="280" t="s">
        <v>1253</v>
      </c>
      <c r="T99" s="286" t="s">
        <v>623</v>
      </c>
      <c r="U99" s="135"/>
      <c r="V99" s="135"/>
      <c r="W99" s="276" t="s">
        <v>630</v>
      </c>
      <c r="X99" s="272"/>
      <c r="Y99" s="272"/>
      <c r="Z99" s="272"/>
    </row>
    <row r="100" spans="1:26" ht="13" customHeight="1" x14ac:dyDescent="0.35">
      <c r="A100" s="295" t="s">
        <v>1581</v>
      </c>
      <c r="B100" s="276" t="s">
        <v>630</v>
      </c>
      <c r="C100" s="277" t="s">
        <v>630</v>
      </c>
      <c r="D100" s="288">
        <v>44744</v>
      </c>
      <c r="E100" s="279" t="s">
        <v>630</v>
      </c>
      <c r="F100" s="289">
        <v>44455</v>
      </c>
      <c r="G100" s="135" t="s">
        <v>3719</v>
      </c>
      <c r="H100" s="194" t="s">
        <v>175</v>
      </c>
      <c r="I100" s="281" t="s">
        <v>8863</v>
      </c>
      <c r="J100" s="281" t="s">
        <v>645</v>
      </c>
      <c r="K100" s="281" t="s">
        <v>9002</v>
      </c>
      <c r="L100" s="135" t="s">
        <v>20</v>
      </c>
      <c r="M100" s="5" t="s">
        <v>3718</v>
      </c>
      <c r="N100" s="282" t="s">
        <v>1253</v>
      </c>
      <c r="O100" s="283" t="s">
        <v>1253</v>
      </c>
      <c r="P100" s="283" t="s">
        <v>1253</v>
      </c>
      <c r="Q100" s="284" t="s">
        <v>1253</v>
      </c>
      <c r="R100" s="285" t="s">
        <v>4490</v>
      </c>
      <c r="S100" s="280" t="s">
        <v>1253</v>
      </c>
      <c r="T100" s="286" t="s">
        <v>605</v>
      </c>
      <c r="U100" s="135"/>
      <c r="V100" s="135"/>
      <c r="W100" s="276" t="s">
        <v>630</v>
      </c>
      <c r="X100" s="272"/>
      <c r="Y100" s="272"/>
      <c r="Z100" s="272"/>
    </row>
    <row r="101" spans="1:26" ht="13" customHeight="1" x14ac:dyDescent="0.35">
      <c r="A101" s="295" t="s">
        <v>3627</v>
      </c>
      <c r="B101" s="135">
        <v>4950524</v>
      </c>
      <c r="C101" s="277" t="s">
        <v>6476</v>
      </c>
      <c r="D101" s="288">
        <v>44604</v>
      </c>
      <c r="E101" s="279" t="s">
        <v>594</v>
      </c>
      <c r="F101" s="289">
        <v>44455</v>
      </c>
      <c r="G101" s="135" t="s">
        <v>3716</v>
      </c>
      <c r="H101" s="135" t="s">
        <v>725</v>
      </c>
      <c r="I101" s="281" t="s">
        <v>2454</v>
      </c>
      <c r="J101" s="281" t="s">
        <v>160</v>
      </c>
      <c r="K101" s="281" t="s">
        <v>9010</v>
      </c>
      <c r="L101" s="135" t="s">
        <v>20</v>
      </c>
      <c r="M101" s="5" t="s">
        <v>3715</v>
      </c>
      <c r="N101" s="282">
        <v>44630</v>
      </c>
      <c r="O101" s="283">
        <v>44604</v>
      </c>
      <c r="P101" s="283">
        <v>44614</v>
      </c>
      <c r="Q101" s="284">
        <v>44610</v>
      </c>
      <c r="R101" s="285" t="s">
        <v>4493</v>
      </c>
      <c r="S101" s="284"/>
      <c r="T101" s="286" t="s">
        <v>609</v>
      </c>
      <c r="U101" s="135"/>
      <c r="V101" s="287" t="s">
        <v>3899</v>
      </c>
      <c r="W101" s="276" t="s">
        <v>5130</v>
      </c>
      <c r="X101" s="272"/>
      <c r="Y101" s="272"/>
      <c r="Z101" s="272"/>
    </row>
    <row r="102" spans="1:26" ht="13" customHeight="1" x14ac:dyDescent="0.35">
      <c r="A102" s="295" t="s">
        <v>3627</v>
      </c>
      <c r="B102" s="124">
        <v>4919517</v>
      </c>
      <c r="C102" s="277" t="s">
        <v>4873</v>
      </c>
      <c r="D102" s="288">
        <v>44580</v>
      </c>
      <c r="E102" s="279" t="s">
        <v>594</v>
      </c>
      <c r="F102" s="289">
        <v>44456</v>
      </c>
      <c r="G102" s="135" t="s">
        <v>3739</v>
      </c>
      <c r="H102" s="135" t="s">
        <v>64</v>
      </c>
      <c r="I102" s="281" t="s">
        <v>4644</v>
      </c>
      <c r="J102" s="281" t="s">
        <v>626</v>
      </c>
      <c r="K102" s="281" t="s">
        <v>9003</v>
      </c>
      <c r="L102" s="135" t="s">
        <v>20</v>
      </c>
      <c r="M102" s="5" t="s">
        <v>3740</v>
      </c>
      <c r="N102" s="282">
        <v>44589</v>
      </c>
      <c r="O102" s="283">
        <v>44585</v>
      </c>
      <c r="P102" s="283">
        <v>44583</v>
      </c>
      <c r="Q102" s="284">
        <v>44586</v>
      </c>
      <c r="R102" s="285" t="s">
        <v>6464</v>
      </c>
      <c r="S102" s="284"/>
      <c r="T102" s="286" t="s">
        <v>609</v>
      </c>
      <c r="U102" s="135"/>
      <c r="V102" s="135" t="s">
        <v>3897</v>
      </c>
      <c r="W102" s="276" t="s">
        <v>5131</v>
      </c>
      <c r="X102" s="272"/>
      <c r="Y102" s="272"/>
      <c r="Z102" s="272"/>
    </row>
    <row r="103" spans="1:26" ht="13" customHeight="1" x14ac:dyDescent="0.35">
      <c r="A103" s="295" t="s">
        <v>3627</v>
      </c>
      <c r="B103" s="135">
        <v>5064428</v>
      </c>
      <c r="C103" s="277" t="s">
        <v>6477</v>
      </c>
      <c r="D103" s="288">
        <v>44679</v>
      </c>
      <c r="E103" s="279" t="s">
        <v>594</v>
      </c>
      <c r="F103" s="289">
        <v>44459</v>
      </c>
      <c r="G103" s="135" t="s">
        <v>3749</v>
      </c>
      <c r="H103" s="135" t="s">
        <v>250</v>
      </c>
      <c r="I103" s="281" t="s">
        <v>4644</v>
      </c>
      <c r="J103" s="281" t="s">
        <v>626</v>
      </c>
      <c r="K103" s="281" t="s">
        <v>9003</v>
      </c>
      <c r="L103" s="135" t="s">
        <v>20</v>
      </c>
      <c r="M103" s="5" t="s">
        <v>3750</v>
      </c>
      <c r="N103" s="282">
        <v>44685</v>
      </c>
      <c r="O103" s="283">
        <v>44682</v>
      </c>
      <c r="P103" s="283">
        <v>44679</v>
      </c>
      <c r="Q103" s="284">
        <v>44680</v>
      </c>
      <c r="R103" s="285" t="s">
        <v>6464</v>
      </c>
      <c r="S103" s="284"/>
      <c r="T103" s="286" t="s">
        <v>609</v>
      </c>
      <c r="U103" s="135"/>
      <c r="V103" s="135" t="s">
        <v>2821</v>
      </c>
      <c r="W103" s="276" t="s">
        <v>5132</v>
      </c>
      <c r="X103" s="272"/>
      <c r="Y103" s="272"/>
      <c r="Z103" s="272"/>
    </row>
    <row r="104" spans="1:26" ht="13" customHeight="1" x14ac:dyDescent="0.35">
      <c r="A104" s="295" t="s">
        <v>1581</v>
      </c>
      <c r="B104" s="276" t="s">
        <v>630</v>
      </c>
      <c r="C104" s="277" t="s">
        <v>630</v>
      </c>
      <c r="D104" s="288">
        <v>44603</v>
      </c>
      <c r="E104" s="279" t="s">
        <v>630</v>
      </c>
      <c r="F104" s="289">
        <v>44463</v>
      </c>
      <c r="G104" s="135" t="s">
        <v>3761</v>
      </c>
      <c r="H104" s="135" t="s">
        <v>232</v>
      </c>
      <c r="I104" s="281" t="s">
        <v>8863</v>
      </c>
      <c r="J104" s="281" t="s">
        <v>626</v>
      </c>
      <c r="K104" s="281" t="s">
        <v>9003</v>
      </c>
      <c r="L104" s="135" t="s">
        <v>87</v>
      </c>
      <c r="M104" s="5" t="s">
        <v>3762</v>
      </c>
      <c r="N104" s="282" t="s">
        <v>1253</v>
      </c>
      <c r="O104" s="283" t="s">
        <v>1253</v>
      </c>
      <c r="P104" s="283" t="s">
        <v>1253</v>
      </c>
      <c r="Q104" s="284" t="s">
        <v>1253</v>
      </c>
      <c r="R104" s="285" t="s">
        <v>6464</v>
      </c>
      <c r="S104" s="280" t="s">
        <v>1253</v>
      </c>
      <c r="T104" s="286" t="s">
        <v>609</v>
      </c>
      <c r="U104" s="135"/>
      <c r="V104" s="135"/>
      <c r="W104" s="276" t="s">
        <v>630</v>
      </c>
      <c r="X104" s="272"/>
      <c r="Y104" s="272"/>
      <c r="Z104" s="272"/>
    </row>
    <row r="105" spans="1:26" ht="13" customHeight="1" x14ac:dyDescent="0.35">
      <c r="A105" s="295" t="s">
        <v>3627</v>
      </c>
      <c r="B105" s="124">
        <v>4937199</v>
      </c>
      <c r="C105" s="277" t="s">
        <v>6478</v>
      </c>
      <c r="D105" s="288">
        <v>44609</v>
      </c>
      <c r="E105" s="279" t="s">
        <v>594</v>
      </c>
      <c r="F105" s="289">
        <v>44464</v>
      </c>
      <c r="G105" s="135" t="s">
        <v>3763</v>
      </c>
      <c r="H105" s="135" t="s">
        <v>137</v>
      </c>
      <c r="I105" s="281" t="s">
        <v>17</v>
      </c>
      <c r="J105" s="281" t="s">
        <v>626</v>
      </c>
      <c r="K105" s="281" t="s">
        <v>9003</v>
      </c>
      <c r="L105" s="194" t="s">
        <v>20</v>
      </c>
      <c r="M105" s="5" t="s">
        <v>3700</v>
      </c>
      <c r="N105" s="282">
        <v>44621</v>
      </c>
      <c r="O105" s="283">
        <v>44609</v>
      </c>
      <c r="P105" s="283">
        <v>44614</v>
      </c>
      <c r="Q105" s="284">
        <v>44614</v>
      </c>
      <c r="R105" s="285" t="s">
        <v>6464</v>
      </c>
      <c r="S105" s="284"/>
      <c r="T105" s="286" t="s">
        <v>623</v>
      </c>
      <c r="U105" s="135"/>
      <c r="V105" s="287" t="s">
        <v>3899</v>
      </c>
      <c r="W105" s="276" t="s">
        <v>5133</v>
      </c>
      <c r="X105" s="272"/>
      <c r="Y105" s="272"/>
      <c r="Z105" s="272"/>
    </row>
    <row r="106" spans="1:26" ht="13" customHeight="1" x14ac:dyDescent="0.35">
      <c r="A106" s="295" t="s">
        <v>3627</v>
      </c>
      <c r="B106" s="124">
        <v>4866897</v>
      </c>
      <c r="C106" s="277" t="s">
        <v>4785</v>
      </c>
      <c r="D106" s="288">
        <v>44537</v>
      </c>
      <c r="E106" s="279" t="s">
        <v>594</v>
      </c>
      <c r="F106" s="289">
        <v>44466</v>
      </c>
      <c r="G106" s="135" t="s">
        <v>3779</v>
      </c>
      <c r="H106" s="135" t="s">
        <v>102</v>
      </c>
      <c r="I106" s="281" t="s">
        <v>685</v>
      </c>
      <c r="J106" s="281" t="s">
        <v>18</v>
      </c>
      <c r="K106" s="281" t="s">
        <v>9005</v>
      </c>
      <c r="L106" s="135" t="s">
        <v>11</v>
      </c>
      <c r="M106" s="5" t="s">
        <v>3756</v>
      </c>
      <c r="N106" s="282">
        <v>44564</v>
      </c>
      <c r="O106" s="283">
        <v>44545</v>
      </c>
      <c r="P106" s="283">
        <v>44551</v>
      </c>
      <c r="Q106" s="284">
        <v>44553</v>
      </c>
      <c r="R106" s="285" t="s">
        <v>4685</v>
      </c>
      <c r="S106" s="284"/>
      <c r="T106" s="286" t="s">
        <v>623</v>
      </c>
      <c r="U106" s="135"/>
      <c r="V106" s="135" t="s">
        <v>3897</v>
      </c>
      <c r="W106" s="276" t="s">
        <v>5134</v>
      </c>
      <c r="X106" s="272"/>
      <c r="Y106" s="272"/>
      <c r="Z106" s="272"/>
    </row>
    <row r="107" spans="1:26" ht="13" customHeight="1" x14ac:dyDescent="0.35">
      <c r="A107" s="295" t="s">
        <v>3627</v>
      </c>
      <c r="B107" s="124">
        <v>4869870</v>
      </c>
      <c r="C107" s="277" t="s">
        <v>4842</v>
      </c>
      <c r="D107" s="288">
        <v>44537</v>
      </c>
      <c r="E107" s="279" t="s">
        <v>594</v>
      </c>
      <c r="F107" s="289">
        <v>44468</v>
      </c>
      <c r="G107" s="135" t="s">
        <v>3794</v>
      </c>
      <c r="H107" s="135" t="s">
        <v>32</v>
      </c>
      <c r="I107" s="281" t="s">
        <v>685</v>
      </c>
      <c r="J107" s="281" t="s">
        <v>38</v>
      </c>
      <c r="K107" s="281" t="s">
        <v>9001</v>
      </c>
      <c r="L107" s="135" t="s">
        <v>20</v>
      </c>
      <c r="M107" s="5" t="s">
        <v>3689</v>
      </c>
      <c r="N107" s="282">
        <v>44578</v>
      </c>
      <c r="O107" s="283">
        <v>44555</v>
      </c>
      <c r="P107" s="283">
        <v>44553</v>
      </c>
      <c r="Q107" s="284">
        <v>44560</v>
      </c>
      <c r="R107" s="285" t="s">
        <v>4489</v>
      </c>
      <c r="S107" s="284"/>
      <c r="T107" s="286" t="s">
        <v>623</v>
      </c>
      <c r="U107" s="135"/>
      <c r="V107" s="135" t="s">
        <v>3897</v>
      </c>
      <c r="W107" s="276" t="s">
        <v>5135</v>
      </c>
      <c r="X107" s="272"/>
      <c r="Y107" s="272"/>
      <c r="Z107" s="272"/>
    </row>
    <row r="108" spans="1:26" ht="13" customHeight="1" x14ac:dyDescent="0.35">
      <c r="A108" s="295" t="s">
        <v>1581</v>
      </c>
      <c r="B108" s="276" t="s">
        <v>630</v>
      </c>
      <c r="C108" s="277" t="s">
        <v>630</v>
      </c>
      <c r="D108" s="288">
        <v>44618</v>
      </c>
      <c r="E108" s="279" t="s">
        <v>630</v>
      </c>
      <c r="F108" s="289">
        <v>44470</v>
      </c>
      <c r="G108" s="135" t="s">
        <v>3808</v>
      </c>
      <c r="H108" s="135" t="s">
        <v>50</v>
      </c>
      <c r="I108" s="281" t="s">
        <v>17</v>
      </c>
      <c r="J108" s="281" t="s">
        <v>626</v>
      </c>
      <c r="K108" s="281" t="s">
        <v>9003</v>
      </c>
      <c r="L108" s="135" t="s">
        <v>52</v>
      </c>
      <c r="M108" s="5" t="s">
        <v>3809</v>
      </c>
      <c r="N108" s="282" t="s">
        <v>1253</v>
      </c>
      <c r="O108" s="283" t="s">
        <v>1253</v>
      </c>
      <c r="P108" s="283" t="s">
        <v>1253</v>
      </c>
      <c r="Q108" s="284" t="s">
        <v>1253</v>
      </c>
      <c r="R108" s="285" t="s">
        <v>6464</v>
      </c>
      <c r="S108" s="280" t="s">
        <v>1253</v>
      </c>
      <c r="T108" s="286" t="s">
        <v>605</v>
      </c>
      <c r="U108" s="135"/>
      <c r="V108" s="135"/>
      <c r="W108" s="276" t="s">
        <v>630</v>
      </c>
      <c r="X108" s="272"/>
      <c r="Y108" s="272"/>
      <c r="Z108" s="272"/>
    </row>
    <row r="109" spans="1:26" ht="13" customHeight="1" x14ac:dyDescent="0.35">
      <c r="A109" s="295" t="s">
        <v>1581</v>
      </c>
      <c r="B109" s="276" t="s">
        <v>630</v>
      </c>
      <c r="C109" s="277" t="s">
        <v>630</v>
      </c>
      <c r="D109" s="288">
        <v>44639</v>
      </c>
      <c r="E109" s="279" t="s">
        <v>630</v>
      </c>
      <c r="F109" s="289">
        <v>44471</v>
      </c>
      <c r="G109" s="135" t="s">
        <v>3810</v>
      </c>
      <c r="H109" s="135" t="s">
        <v>32</v>
      </c>
      <c r="I109" s="281" t="s">
        <v>685</v>
      </c>
      <c r="J109" s="281" t="s">
        <v>626</v>
      </c>
      <c r="K109" s="281" t="s">
        <v>9003</v>
      </c>
      <c r="L109" s="135" t="s">
        <v>20</v>
      </c>
      <c r="M109" s="5" t="s">
        <v>3811</v>
      </c>
      <c r="N109" s="282" t="s">
        <v>1253</v>
      </c>
      <c r="O109" s="283" t="s">
        <v>1253</v>
      </c>
      <c r="P109" s="283" t="s">
        <v>1253</v>
      </c>
      <c r="Q109" s="284" t="s">
        <v>1253</v>
      </c>
      <c r="R109" s="285" t="s">
        <v>6464</v>
      </c>
      <c r="S109" s="280" t="s">
        <v>1253</v>
      </c>
      <c r="T109" s="286" t="s">
        <v>609</v>
      </c>
      <c r="U109" s="135"/>
      <c r="V109" s="135"/>
      <c r="W109" s="276" t="s">
        <v>630</v>
      </c>
      <c r="X109" s="272"/>
      <c r="Y109" s="272"/>
      <c r="Z109" s="272"/>
    </row>
    <row r="110" spans="1:26" ht="13" customHeight="1" x14ac:dyDescent="0.35">
      <c r="A110" s="295" t="s">
        <v>3627</v>
      </c>
      <c r="B110" s="124">
        <v>4973494</v>
      </c>
      <c r="C110" s="277" t="s">
        <v>6479</v>
      </c>
      <c r="D110" s="288">
        <v>44630</v>
      </c>
      <c r="E110" s="279" t="s">
        <v>594</v>
      </c>
      <c r="F110" s="289">
        <v>44471</v>
      </c>
      <c r="G110" s="135" t="s">
        <v>3812</v>
      </c>
      <c r="H110" s="135" t="s">
        <v>232</v>
      </c>
      <c r="I110" s="281" t="s">
        <v>8863</v>
      </c>
      <c r="J110" s="281" t="s">
        <v>626</v>
      </c>
      <c r="K110" s="281" t="s">
        <v>9003</v>
      </c>
      <c r="L110" s="194" t="s">
        <v>52</v>
      </c>
      <c r="M110" s="5" t="s">
        <v>3813</v>
      </c>
      <c r="N110" s="282">
        <v>44637</v>
      </c>
      <c r="O110" s="283">
        <v>44631</v>
      </c>
      <c r="P110" s="283">
        <v>44630</v>
      </c>
      <c r="Q110" s="284">
        <v>44634</v>
      </c>
      <c r="R110" s="285" t="s">
        <v>6464</v>
      </c>
      <c r="S110" s="284"/>
      <c r="T110" s="286" t="s">
        <v>609</v>
      </c>
      <c r="U110" s="135"/>
      <c r="V110" s="287" t="s">
        <v>3899</v>
      </c>
      <c r="W110" s="276" t="s">
        <v>5136</v>
      </c>
      <c r="X110" s="272"/>
      <c r="Y110" s="272"/>
      <c r="Z110" s="272"/>
    </row>
    <row r="111" spans="1:26" ht="13" customHeight="1" x14ac:dyDescent="0.35">
      <c r="A111" s="295" t="s">
        <v>1581</v>
      </c>
      <c r="B111" s="276" t="s">
        <v>630</v>
      </c>
      <c r="C111" s="277" t="s">
        <v>630</v>
      </c>
      <c r="D111" s="288">
        <v>44604</v>
      </c>
      <c r="E111" s="279" t="s">
        <v>630</v>
      </c>
      <c r="F111" s="289">
        <v>44471</v>
      </c>
      <c r="G111" s="135" t="s">
        <v>3816</v>
      </c>
      <c r="H111" s="135" t="s">
        <v>687</v>
      </c>
      <c r="I111" s="281" t="s">
        <v>7086</v>
      </c>
      <c r="J111" s="281" t="s">
        <v>645</v>
      </c>
      <c r="K111" s="281" t="s">
        <v>9002</v>
      </c>
      <c r="L111" s="135" t="s">
        <v>20</v>
      </c>
      <c r="M111" s="5" t="s">
        <v>3817</v>
      </c>
      <c r="N111" s="282" t="s">
        <v>1253</v>
      </c>
      <c r="O111" s="283" t="s">
        <v>1253</v>
      </c>
      <c r="P111" s="283" t="s">
        <v>1253</v>
      </c>
      <c r="Q111" s="284" t="s">
        <v>1253</v>
      </c>
      <c r="R111" s="285" t="s">
        <v>4490</v>
      </c>
      <c r="S111" s="280" t="s">
        <v>1253</v>
      </c>
      <c r="T111" s="286" t="s">
        <v>623</v>
      </c>
      <c r="U111" s="135"/>
      <c r="V111" s="135"/>
      <c r="W111" s="276" t="s">
        <v>630</v>
      </c>
      <c r="X111" s="272"/>
      <c r="Y111" s="272"/>
      <c r="Z111" s="272"/>
    </row>
    <row r="112" spans="1:26" ht="13" customHeight="1" x14ac:dyDescent="0.35">
      <c r="A112" s="295" t="s">
        <v>3627</v>
      </c>
      <c r="B112" s="276">
        <v>4890733</v>
      </c>
      <c r="C112" s="277" t="s">
        <v>4841</v>
      </c>
      <c r="D112" s="288">
        <v>44566</v>
      </c>
      <c r="E112" s="279" t="s">
        <v>594</v>
      </c>
      <c r="F112" s="289">
        <v>44474</v>
      </c>
      <c r="G112" s="135" t="s">
        <v>3838</v>
      </c>
      <c r="H112" s="135" t="s">
        <v>64</v>
      </c>
      <c r="I112" s="281" t="s">
        <v>4644</v>
      </c>
      <c r="J112" s="281" t="s">
        <v>626</v>
      </c>
      <c r="K112" s="281" t="s">
        <v>9003</v>
      </c>
      <c r="L112" s="135" t="s">
        <v>52</v>
      </c>
      <c r="M112" s="5" t="s">
        <v>3839</v>
      </c>
      <c r="N112" s="282">
        <v>44577</v>
      </c>
      <c r="O112" s="283">
        <v>44571</v>
      </c>
      <c r="P112" s="283">
        <v>44571</v>
      </c>
      <c r="Q112" s="284">
        <v>44571</v>
      </c>
      <c r="R112" s="285" t="s">
        <v>6464</v>
      </c>
      <c r="S112" s="284"/>
      <c r="T112" s="286" t="s">
        <v>605</v>
      </c>
      <c r="U112" s="135"/>
      <c r="V112" s="135" t="s">
        <v>3897</v>
      </c>
      <c r="W112" s="276" t="s">
        <v>5137</v>
      </c>
      <c r="X112" s="272"/>
      <c r="Y112" s="272"/>
      <c r="Z112" s="272"/>
    </row>
    <row r="113" spans="1:26" ht="13" customHeight="1" x14ac:dyDescent="0.35">
      <c r="A113" s="295" t="s">
        <v>3627</v>
      </c>
      <c r="B113" s="135">
        <v>4885618</v>
      </c>
      <c r="C113" s="277" t="s">
        <v>4823</v>
      </c>
      <c r="D113" s="288">
        <v>44551</v>
      </c>
      <c r="E113" s="279" t="s">
        <v>594</v>
      </c>
      <c r="F113" s="289">
        <v>44475</v>
      </c>
      <c r="G113" s="135" t="s">
        <v>3836</v>
      </c>
      <c r="H113" s="135" t="s">
        <v>50</v>
      </c>
      <c r="I113" s="281" t="s">
        <v>17</v>
      </c>
      <c r="J113" s="281" t="s">
        <v>18</v>
      </c>
      <c r="K113" s="281" t="s">
        <v>9005</v>
      </c>
      <c r="L113" s="135" t="s">
        <v>11</v>
      </c>
      <c r="M113" s="5" t="s">
        <v>3837</v>
      </c>
      <c r="N113" s="282">
        <v>44570</v>
      </c>
      <c r="O113" s="283">
        <v>44557</v>
      </c>
      <c r="P113" s="283">
        <v>44557</v>
      </c>
      <c r="Q113" s="284">
        <v>44559</v>
      </c>
      <c r="R113" s="285" t="s">
        <v>4686</v>
      </c>
      <c r="S113" s="284"/>
      <c r="T113" s="286" t="s">
        <v>609</v>
      </c>
      <c r="U113" s="135"/>
      <c r="V113" s="135" t="s">
        <v>3897</v>
      </c>
      <c r="W113" s="276" t="s">
        <v>5138</v>
      </c>
      <c r="X113" s="272"/>
      <c r="Y113" s="272"/>
      <c r="Z113" s="272"/>
    </row>
    <row r="114" spans="1:26" ht="13" customHeight="1" x14ac:dyDescent="0.35">
      <c r="A114" s="295" t="s">
        <v>3627</v>
      </c>
      <c r="B114" s="124">
        <v>4869869</v>
      </c>
      <c r="C114" s="277" t="s">
        <v>4799</v>
      </c>
      <c r="D114" s="288">
        <v>44538</v>
      </c>
      <c r="E114" s="279" t="s">
        <v>594</v>
      </c>
      <c r="F114" s="289">
        <v>44476</v>
      </c>
      <c r="G114" s="135" t="s">
        <v>3849</v>
      </c>
      <c r="H114" s="135" t="s">
        <v>687</v>
      </c>
      <c r="I114" s="281" t="s">
        <v>7086</v>
      </c>
      <c r="J114" s="281" t="s">
        <v>626</v>
      </c>
      <c r="K114" s="281" t="s">
        <v>9003</v>
      </c>
      <c r="L114" s="135" t="s">
        <v>27</v>
      </c>
      <c r="M114" s="5" t="s">
        <v>3848</v>
      </c>
      <c r="N114" s="282">
        <v>44567</v>
      </c>
      <c r="O114" s="283">
        <v>44547</v>
      </c>
      <c r="P114" s="283">
        <v>44551</v>
      </c>
      <c r="Q114" s="284">
        <v>44552</v>
      </c>
      <c r="R114" s="285" t="s">
        <v>4687</v>
      </c>
      <c r="S114" s="284"/>
      <c r="T114" s="286" t="s">
        <v>605</v>
      </c>
      <c r="U114" s="135"/>
      <c r="V114" s="135" t="s">
        <v>3897</v>
      </c>
      <c r="W114" s="276" t="s">
        <v>5139</v>
      </c>
      <c r="X114" s="272"/>
      <c r="Y114" s="272"/>
      <c r="Z114" s="272"/>
    </row>
    <row r="115" spans="1:26" ht="13" customHeight="1" x14ac:dyDescent="0.35">
      <c r="A115" s="295" t="s">
        <v>3627</v>
      </c>
      <c r="B115" s="124">
        <v>4906474</v>
      </c>
      <c r="C115" s="277" t="s">
        <v>4854</v>
      </c>
      <c r="D115" s="288">
        <v>44569</v>
      </c>
      <c r="E115" s="279" t="s">
        <v>594</v>
      </c>
      <c r="F115" s="289">
        <v>44476</v>
      </c>
      <c r="G115" s="135" t="s">
        <v>3853</v>
      </c>
      <c r="H115" s="135" t="s">
        <v>232</v>
      </c>
      <c r="I115" s="281" t="s">
        <v>8863</v>
      </c>
      <c r="J115" s="281" t="s">
        <v>626</v>
      </c>
      <c r="K115" s="281" t="s">
        <v>9003</v>
      </c>
      <c r="L115" s="135" t="s">
        <v>52</v>
      </c>
      <c r="M115" s="5" t="s">
        <v>3789</v>
      </c>
      <c r="N115" s="282">
        <v>44582</v>
      </c>
      <c r="O115" s="283">
        <v>44579</v>
      </c>
      <c r="P115" s="283">
        <v>44579</v>
      </c>
      <c r="Q115" s="284">
        <v>44580</v>
      </c>
      <c r="R115" s="285" t="s">
        <v>4687</v>
      </c>
      <c r="S115" s="284"/>
      <c r="T115" s="286" t="s">
        <v>623</v>
      </c>
      <c r="U115" s="135"/>
      <c r="V115" s="135" t="s">
        <v>3897</v>
      </c>
      <c r="W115" s="276" t="s">
        <v>5140</v>
      </c>
      <c r="X115" s="272"/>
      <c r="Y115" s="272"/>
      <c r="Z115" s="272"/>
    </row>
    <row r="116" spans="1:26" ht="13" customHeight="1" x14ac:dyDescent="0.35">
      <c r="A116" s="295" t="s">
        <v>3627</v>
      </c>
      <c r="B116" s="124">
        <v>4977251</v>
      </c>
      <c r="C116" s="277" t="s">
        <v>6480</v>
      </c>
      <c r="D116" s="288">
        <v>44622</v>
      </c>
      <c r="E116" s="279" t="s">
        <v>594</v>
      </c>
      <c r="F116" s="289">
        <v>44476</v>
      </c>
      <c r="G116" s="135" t="s">
        <v>3851</v>
      </c>
      <c r="H116" s="135" t="s">
        <v>3367</v>
      </c>
      <c r="I116" s="281" t="s">
        <v>7086</v>
      </c>
      <c r="J116" s="281" t="s">
        <v>18</v>
      </c>
      <c r="K116" s="281" t="s">
        <v>9005</v>
      </c>
      <c r="L116" s="194" t="s">
        <v>20</v>
      </c>
      <c r="M116" s="5" t="s">
        <v>3852</v>
      </c>
      <c r="N116" s="282">
        <v>44633</v>
      </c>
      <c r="O116" s="283">
        <v>44629</v>
      </c>
      <c r="P116" s="283">
        <v>44629</v>
      </c>
      <c r="Q116" s="284">
        <v>44629</v>
      </c>
      <c r="R116" s="285" t="s">
        <v>4685</v>
      </c>
      <c r="S116" s="284"/>
      <c r="T116" s="286" t="s">
        <v>623</v>
      </c>
      <c r="U116" s="135"/>
      <c r="V116" s="287" t="s">
        <v>3899</v>
      </c>
      <c r="W116" s="276" t="s">
        <v>3909</v>
      </c>
      <c r="X116" s="272"/>
      <c r="Y116" s="272"/>
      <c r="Z116" s="272"/>
    </row>
    <row r="117" spans="1:26" ht="13" customHeight="1" x14ac:dyDescent="0.35">
      <c r="A117" s="295" t="s">
        <v>3627</v>
      </c>
      <c r="B117" s="135">
        <v>4961877</v>
      </c>
      <c r="C117" s="277" t="s">
        <v>6481</v>
      </c>
      <c r="D117" s="288">
        <v>44613</v>
      </c>
      <c r="E117" s="279" t="s">
        <v>594</v>
      </c>
      <c r="F117" s="289">
        <v>44476</v>
      </c>
      <c r="G117" s="135" t="s">
        <v>3845</v>
      </c>
      <c r="H117" s="135" t="s">
        <v>16</v>
      </c>
      <c r="I117" s="281" t="s">
        <v>7086</v>
      </c>
      <c r="J117" s="281" t="s">
        <v>645</v>
      </c>
      <c r="K117" s="281" t="s">
        <v>9002</v>
      </c>
      <c r="L117" s="135" t="s">
        <v>59</v>
      </c>
      <c r="M117" s="5" t="s">
        <v>3844</v>
      </c>
      <c r="N117" s="282">
        <v>44621</v>
      </c>
      <c r="O117" s="283">
        <v>44616</v>
      </c>
      <c r="P117" s="283">
        <v>44615</v>
      </c>
      <c r="Q117" s="284">
        <v>44616</v>
      </c>
      <c r="R117" s="285" t="s">
        <v>4490</v>
      </c>
      <c r="S117" s="284"/>
      <c r="T117" s="286" t="s">
        <v>609</v>
      </c>
      <c r="U117" s="135"/>
      <c r="V117" s="287" t="s">
        <v>3899</v>
      </c>
      <c r="W117" s="276" t="s">
        <v>5141</v>
      </c>
      <c r="X117" s="272"/>
      <c r="Y117" s="272"/>
      <c r="Z117" s="272"/>
    </row>
    <row r="118" spans="1:26" ht="13" customHeight="1" x14ac:dyDescent="0.35">
      <c r="A118" s="295" t="s">
        <v>3627</v>
      </c>
      <c r="B118" s="135">
        <v>4948339</v>
      </c>
      <c r="C118" s="277" t="s">
        <v>6482</v>
      </c>
      <c r="D118" s="288">
        <v>44609</v>
      </c>
      <c r="E118" s="279" t="s">
        <v>594</v>
      </c>
      <c r="F118" s="289">
        <v>44476</v>
      </c>
      <c r="G118" s="135" t="s">
        <v>3847</v>
      </c>
      <c r="H118" s="135" t="s">
        <v>3708</v>
      </c>
      <c r="I118" s="281" t="s">
        <v>2454</v>
      </c>
      <c r="J118" s="281" t="s">
        <v>645</v>
      </c>
      <c r="K118" s="281" t="s">
        <v>9002</v>
      </c>
      <c r="L118" s="135" t="s">
        <v>27</v>
      </c>
      <c r="M118" s="5" t="s">
        <v>3846</v>
      </c>
      <c r="N118" s="282">
        <v>44612</v>
      </c>
      <c r="O118" s="283">
        <v>44609</v>
      </c>
      <c r="P118" s="283">
        <v>44609</v>
      </c>
      <c r="Q118" s="284">
        <v>44610</v>
      </c>
      <c r="R118" s="285" t="s">
        <v>4490</v>
      </c>
      <c r="S118" s="284"/>
      <c r="T118" s="286" t="s">
        <v>605</v>
      </c>
      <c r="U118" s="135"/>
      <c r="V118" s="135" t="s">
        <v>3898</v>
      </c>
      <c r="W118" s="276" t="s">
        <v>5142</v>
      </c>
      <c r="X118" s="272"/>
      <c r="Y118" s="272"/>
      <c r="Z118" s="272"/>
    </row>
    <row r="119" spans="1:26" ht="13" customHeight="1" x14ac:dyDescent="0.35">
      <c r="A119" s="295" t="s">
        <v>1581</v>
      </c>
      <c r="B119" s="276" t="s">
        <v>630</v>
      </c>
      <c r="C119" s="277" t="s">
        <v>630</v>
      </c>
      <c r="D119" s="288">
        <v>44607</v>
      </c>
      <c r="E119" s="279" t="s">
        <v>630</v>
      </c>
      <c r="F119" s="289">
        <v>44477</v>
      </c>
      <c r="G119" s="135" t="s">
        <v>4947</v>
      </c>
      <c r="H119" s="135" t="s">
        <v>64</v>
      </c>
      <c r="I119" s="281" t="s">
        <v>4644</v>
      </c>
      <c r="J119" s="281" t="s">
        <v>45</v>
      </c>
      <c r="K119" s="281" t="s">
        <v>9009</v>
      </c>
      <c r="L119" s="194" t="s">
        <v>27</v>
      </c>
      <c r="M119" s="5" t="s">
        <v>3855</v>
      </c>
      <c r="N119" s="282" t="s">
        <v>1253</v>
      </c>
      <c r="O119" s="283" t="s">
        <v>1253</v>
      </c>
      <c r="P119" s="283" t="s">
        <v>1253</v>
      </c>
      <c r="Q119" s="284" t="s">
        <v>1253</v>
      </c>
      <c r="R119" s="285" t="s">
        <v>4495</v>
      </c>
      <c r="S119" s="280" t="s">
        <v>1253</v>
      </c>
      <c r="T119" s="286" t="s">
        <v>623</v>
      </c>
      <c r="U119" s="135"/>
      <c r="V119" s="135"/>
      <c r="W119" s="276" t="s">
        <v>630</v>
      </c>
      <c r="X119" s="272"/>
      <c r="Y119" s="272"/>
      <c r="Z119" s="272"/>
    </row>
    <row r="120" spans="1:26" ht="13" customHeight="1" x14ac:dyDescent="0.35">
      <c r="A120" s="295" t="s">
        <v>3627</v>
      </c>
      <c r="B120" s="135">
        <v>4982833</v>
      </c>
      <c r="C120" s="277" t="s">
        <v>6483</v>
      </c>
      <c r="D120" s="288">
        <v>44622</v>
      </c>
      <c r="E120" s="279" t="s">
        <v>594</v>
      </c>
      <c r="F120" s="289">
        <v>44477</v>
      </c>
      <c r="G120" s="135" t="s">
        <v>3863</v>
      </c>
      <c r="H120" s="135" t="s">
        <v>32</v>
      </c>
      <c r="I120" s="281" t="s">
        <v>685</v>
      </c>
      <c r="J120" s="281" t="s">
        <v>18</v>
      </c>
      <c r="K120" s="281" t="s">
        <v>9005</v>
      </c>
      <c r="L120" s="135" t="s">
        <v>20</v>
      </c>
      <c r="M120" s="5" t="s">
        <v>3864</v>
      </c>
      <c r="N120" s="282">
        <v>44647</v>
      </c>
      <c r="O120" s="283">
        <v>44642</v>
      </c>
      <c r="P120" s="283">
        <v>44630</v>
      </c>
      <c r="Q120" s="284" t="s">
        <v>1685</v>
      </c>
      <c r="R120" s="285" t="s">
        <v>4685</v>
      </c>
      <c r="S120" s="284"/>
      <c r="T120" s="286" t="s">
        <v>605</v>
      </c>
      <c r="U120" s="135"/>
      <c r="V120" s="287" t="s">
        <v>3899</v>
      </c>
      <c r="W120" s="276" t="s">
        <v>5143</v>
      </c>
      <c r="X120" s="272"/>
      <c r="Y120" s="272"/>
      <c r="Z120" s="272"/>
    </row>
    <row r="121" spans="1:26" ht="13" customHeight="1" x14ac:dyDescent="0.35">
      <c r="A121" s="295" t="s">
        <v>1581</v>
      </c>
      <c r="B121" s="276" t="s">
        <v>630</v>
      </c>
      <c r="C121" s="277" t="s">
        <v>630</v>
      </c>
      <c r="D121" s="288">
        <v>44604</v>
      </c>
      <c r="E121" s="279" t="s">
        <v>630</v>
      </c>
      <c r="F121" s="289">
        <v>44477</v>
      </c>
      <c r="G121" s="135" t="s">
        <v>3865</v>
      </c>
      <c r="H121" s="135" t="s">
        <v>725</v>
      </c>
      <c r="I121" s="281" t="s">
        <v>2454</v>
      </c>
      <c r="J121" s="281" t="s">
        <v>160</v>
      </c>
      <c r="K121" s="281" t="s">
        <v>9010</v>
      </c>
      <c r="L121" s="135" t="s">
        <v>20</v>
      </c>
      <c r="M121" s="5" t="s">
        <v>4288</v>
      </c>
      <c r="N121" s="282" t="s">
        <v>1253</v>
      </c>
      <c r="O121" s="283" t="s">
        <v>1253</v>
      </c>
      <c r="P121" s="283" t="s">
        <v>1253</v>
      </c>
      <c r="Q121" s="284" t="s">
        <v>1253</v>
      </c>
      <c r="R121" s="285" t="s">
        <v>4493</v>
      </c>
      <c r="S121" s="280" t="s">
        <v>1253</v>
      </c>
      <c r="T121" s="286" t="s">
        <v>609</v>
      </c>
      <c r="U121" s="135"/>
      <c r="V121" s="135"/>
      <c r="W121" s="276" t="s">
        <v>630</v>
      </c>
      <c r="X121" s="272"/>
      <c r="Y121" s="272"/>
      <c r="Z121" s="272"/>
    </row>
    <row r="122" spans="1:26" ht="13" customHeight="1" x14ac:dyDescent="0.35">
      <c r="A122" s="295" t="s">
        <v>3627</v>
      </c>
      <c r="B122" s="135">
        <v>5025840</v>
      </c>
      <c r="C122" s="277" t="s">
        <v>6484</v>
      </c>
      <c r="D122" s="288">
        <v>44666</v>
      </c>
      <c r="E122" s="279" t="s">
        <v>594</v>
      </c>
      <c r="F122" s="289">
        <v>44478</v>
      </c>
      <c r="G122" s="135" t="s">
        <v>3869</v>
      </c>
      <c r="H122" s="135" t="s">
        <v>82</v>
      </c>
      <c r="I122" s="281" t="s">
        <v>4644</v>
      </c>
      <c r="J122" s="281" t="s">
        <v>8377</v>
      </c>
      <c r="K122" s="281" t="s">
        <v>9004</v>
      </c>
      <c r="L122" s="135" t="s">
        <v>40</v>
      </c>
      <c r="M122" s="5" t="s">
        <v>3870</v>
      </c>
      <c r="N122" s="282">
        <v>44675</v>
      </c>
      <c r="O122" s="283">
        <v>44669</v>
      </c>
      <c r="P122" s="283">
        <v>44669</v>
      </c>
      <c r="Q122" s="284">
        <v>44669</v>
      </c>
      <c r="R122" s="285" t="s">
        <v>4485</v>
      </c>
      <c r="S122" s="284"/>
      <c r="T122" s="286" t="s">
        <v>605</v>
      </c>
      <c r="U122" s="135"/>
      <c r="V122" s="135" t="s">
        <v>5568</v>
      </c>
      <c r="W122" s="276" t="s">
        <v>5145</v>
      </c>
      <c r="X122" s="272"/>
      <c r="Y122" s="272"/>
      <c r="Z122" s="272"/>
    </row>
    <row r="123" spans="1:26" ht="13" customHeight="1" x14ac:dyDescent="0.35">
      <c r="A123" s="295" t="s">
        <v>3627</v>
      </c>
      <c r="B123" s="135">
        <v>4948341</v>
      </c>
      <c r="C123" s="277" t="s">
        <v>6485</v>
      </c>
      <c r="D123" s="288">
        <v>44597</v>
      </c>
      <c r="E123" s="279" t="s">
        <v>594</v>
      </c>
      <c r="F123" s="289">
        <v>44478</v>
      </c>
      <c r="G123" s="135" t="s">
        <v>3871</v>
      </c>
      <c r="H123" s="135" t="s">
        <v>102</v>
      </c>
      <c r="I123" s="281" t="s">
        <v>685</v>
      </c>
      <c r="J123" s="281" t="s">
        <v>626</v>
      </c>
      <c r="K123" s="281" t="s">
        <v>9003</v>
      </c>
      <c r="L123" s="135" t="s">
        <v>52</v>
      </c>
      <c r="M123" s="5" t="s">
        <v>3872</v>
      </c>
      <c r="N123" s="282">
        <v>44609</v>
      </c>
      <c r="O123" s="283">
        <v>44604</v>
      </c>
      <c r="P123" s="283">
        <v>44603</v>
      </c>
      <c r="Q123" s="284">
        <v>44606</v>
      </c>
      <c r="R123" s="285" t="s">
        <v>4687</v>
      </c>
      <c r="S123" s="284"/>
      <c r="T123" s="286" t="s">
        <v>605</v>
      </c>
      <c r="U123" s="135"/>
      <c r="V123" s="135" t="s">
        <v>3898</v>
      </c>
      <c r="W123" s="276" t="s">
        <v>5146</v>
      </c>
      <c r="X123" s="272"/>
      <c r="Y123" s="272"/>
      <c r="Z123" s="272"/>
    </row>
    <row r="124" spans="1:26" ht="13" customHeight="1" x14ac:dyDescent="0.35">
      <c r="A124" s="295" t="s">
        <v>3627</v>
      </c>
      <c r="B124" s="124">
        <v>5013990</v>
      </c>
      <c r="C124" s="277" t="s">
        <v>6486</v>
      </c>
      <c r="D124" s="288">
        <v>44641</v>
      </c>
      <c r="E124" s="279" t="s">
        <v>594</v>
      </c>
      <c r="F124" s="289">
        <v>44478</v>
      </c>
      <c r="G124" s="135" t="s">
        <v>3873</v>
      </c>
      <c r="H124" s="135" t="s">
        <v>137</v>
      </c>
      <c r="I124" s="281" t="s">
        <v>17</v>
      </c>
      <c r="J124" s="281" t="s">
        <v>626</v>
      </c>
      <c r="K124" s="281" t="s">
        <v>9003</v>
      </c>
      <c r="L124" s="135" t="s">
        <v>20</v>
      </c>
      <c r="M124" s="5" t="s">
        <v>3874</v>
      </c>
      <c r="N124" s="282">
        <v>44658</v>
      </c>
      <c r="O124" s="283">
        <v>44642</v>
      </c>
      <c r="P124" s="283">
        <v>44641</v>
      </c>
      <c r="Q124" s="284">
        <v>44650</v>
      </c>
      <c r="R124" s="285" t="s">
        <v>6464</v>
      </c>
      <c r="S124" s="284"/>
      <c r="T124" s="286" t="s">
        <v>609</v>
      </c>
      <c r="U124" s="135"/>
      <c r="V124" s="135" t="s">
        <v>5568</v>
      </c>
      <c r="W124" s="276" t="s">
        <v>5147</v>
      </c>
      <c r="X124" s="272"/>
      <c r="Y124" s="272"/>
      <c r="Z124" s="272"/>
    </row>
    <row r="125" spans="1:26" ht="13" customHeight="1" x14ac:dyDescent="0.35">
      <c r="A125" s="295" t="s">
        <v>3627</v>
      </c>
      <c r="B125" s="124">
        <v>4937195</v>
      </c>
      <c r="C125" s="277" t="s">
        <v>6487</v>
      </c>
      <c r="D125" s="288">
        <v>44604</v>
      </c>
      <c r="E125" s="279" t="s">
        <v>594</v>
      </c>
      <c r="F125" s="289">
        <v>44480</v>
      </c>
      <c r="G125" s="135" t="s">
        <v>3882</v>
      </c>
      <c r="H125" s="135" t="s">
        <v>50</v>
      </c>
      <c r="I125" s="281" t="s">
        <v>17</v>
      </c>
      <c r="J125" s="281" t="s">
        <v>645</v>
      </c>
      <c r="K125" s="281" t="s">
        <v>9002</v>
      </c>
      <c r="L125" s="135" t="s">
        <v>20</v>
      </c>
      <c r="M125" s="5" t="s">
        <v>3883</v>
      </c>
      <c r="N125" s="282">
        <v>44611</v>
      </c>
      <c r="O125" s="283">
        <v>44604</v>
      </c>
      <c r="P125" s="283">
        <v>44608</v>
      </c>
      <c r="Q125" s="284">
        <v>44607</v>
      </c>
      <c r="R125" s="285" t="s">
        <v>4490</v>
      </c>
      <c r="S125" s="284"/>
      <c r="T125" s="286" t="s">
        <v>609</v>
      </c>
      <c r="U125" s="135"/>
      <c r="V125" s="135" t="s">
        <v>3898</v>
      </c>
      <c r="W125" s="276" t="s">
        <v>5148</v>
      </c>
      <c r="X125" s="272"/>
      <c r="Y125" s="272"/>
      <c r="Z125" s="272"/>
    </row>
    <row r="126" spans="1:26" ht="13" customHeight="1" x14ac:dyDescent="0.35">
      <c r="A126" s="295" t="s">
        <v>1581</v>
      </c>
      <c r="B126" s="276" t="s">
        <v>630</v>
      </c>
      <c r="C126" s="277" t="s">
        <v>630</v>
      </c>
      <c r="D126" s="288">
        <v>44686</v>
      </c>
      <c r="E126" s="279" t="s">
        <v>630</v>
      </c>
      <c r="F126" s="289">
        <v>44480</v>
      </c>
      <c r="G126" s="194" t="s">
        <v>7882</v>
      </c>
      <c r="H126" s="135" t="s">
        <v>137</v>
      </c>
      <c r="I126" s="281" t="s">
        <v>17</v>
      </c>
      <c r="J126" s="281" t="s">
        <v>626</v>
      </c>
      <c r="K126" s="281" t="s">
        <v>9003</v>
      </c>
      <c r="L126" s="135" t="s">
        <v>20</v>
      </c>
      <c r="M126" s="5" t="s">
        <v>3884</v>
      </c>
      <c r="N126" s="282" t="s">
        <v>1253</v>
      </c>
      <c r="O126" s="283" t="s">
        <v>1253</v>
      </c>
      <c r="P126" s="283" t="s">
        <v>1253</v>
      </c>
      <c r="Q126" s="284" t="s">
        <v>1253</v>
      </c>
      <c r="R126" s="285" t="s">
        <v>6464</v>
      </c>
      <c r="S126" s="280" t="s">
        <v>1253</v>
      </c>
      <c r="T126" s="286" t="s">
        <v>605</v>
      </c>
      <c r="U126" s="287"/>
      <c r="V126" s="135"/>
      <c r="W126" s="276" t="s">
        <v>630</v>
      </c>
      <c r="X126" s="272"/>
      <c r="Y126" s="272"/>
      <c r="Z126" s="272"/>
    </row>
    <row r="127" spans="1:26" ht="13" customHeight="1" x14ac:dyDescent="0.35">
      <c r="A127" s="295" t="s">
        <v>3627</v>
      </c>
      <c r="B127" s="135">
        <v>5001561</v>
      </c>
      <c r="C127" s="277" t="s">
        <v>6488</v>
      </c>
      <c r="D127" s="288">
        <v>44630</v>
      </c>
      <c r="E127" s="279" t="s">
        <v>594</v>
      </c>
      <c r="F127" s="289">
        <v>44480</v>
      </c>
      <c r="G127" s="135" t="s">
        <v>3886</v>
      </c>
      <c r="H127" s="135" t="s">
        <v>57</v>
      </c>
      <c r="I127" s="281" t="s">
        <v>8538</v>
      </c>
      <c r="J127" s="281" t="s">
        <v>626</v>
      </c>
      <c r="K127" s="281" t="s">
        <v>9003</v>
      </c>
      <c r="L127" s="135" t="s">
        <v>27</v>
      </c>
      <c r="M127" s="5" t="s">
        <v>3840</v>
      </c>
      <c r="N127" s="282">
        <v>44653</v>
      </c>
      <c r="O127" s="283">
        <v>44637</v>
      </c>
      <c r="P127" s="283">
        <v>44632</v>
      </c>
      <c r="Q127" s="284">
        <v>44638</v>
      </c>
      <c r="R127" s="285" t="s">
        <v>4687</v>
      </c>
      <c r="S127" s="284"/>
      <c r="T127" s="286" t="s">
        <v>623</v>
      </c>
      <c r="U127" s="135"/>
      <c r="V127" s="135" t="s">
        <v>5568</v>
      </c>
      <c r="W127" s="276" t="s">
        <v>5149</v>
      </c>
      <c r="X127" s="272"/>
      <c r="Y127" s="272"/>
      <c r="Z127" s="272"/>
    </row>
    <row r="128" spans="1:26" ht="13" customHeight="1" x14ac:dyDescent="0.35">
      <c r="A128" s="295" t="s">
        <v>3627</v>
      </c>
      <c r="B128" s="135">
        <v>4998408</v>
      </c>
      <c r="C128" s="277" t="s">
        <v>6489</v>
      </c>
      <c r="D128" s="288">
        <v>44637</v>
      </c>
      <c r="E128" s="279" t="s">
        <v>594</v>
      </c>
      <c r="F128" s="289">
        <v>44481</v>
      </c>
      <c r="G128" s="135" t="s">
        <v>3912</v>
      </c>
      <c r="H128" s="135" t="s">
        <v>137</v>
      </c>
      <c r="I128" s="281" t="s">
        <v>17</v>
      </c>
      <c r="J128" s="281" t="s">
        <v>626</v>
      </c>
      <c r="K128" s="281" t="s">
        <v>9003</v>
      </c>
      <c r="L128" s="135" t="s">
        <v>20</v>
      </c>
      <c r="M128" s="5" t="s">
        <v>3911</v>
      </c>
      <c r="N128" s="282">
        <v>44653</v>
      </c>
      <c r="O128" s="283">
        <v>44637</v>
      </c>
      <c r="P128" s="283">
        <v>44637</v>
      </c>
      <c r="Q128" s="284">
        <v>44642</v>
      </c>
      <c r="R128" s="285" t="s">
        <v>6464</v>
      </c>
      <c r="S128" s="284"/>
      <c r="T128" s="286" t="s">
        <v>623</v>
      </c>
      <c r="U128" s="135"/>
      <c r="V128" s="135" t="s">
        <v>5568</v>
      </c>
      <c r="W128" s="276" t="s">
        <v>5150</v>
      </c>
      <c r="X128" s="272"/>
      <c r="Y128" s="272"/>
      <c r="Z128" s="272"/>
    </row>
    <row r="129" spans="1:26" ht="13" customHeight="1" x14ac:dyDescent="0.35">
      <c r="A129" s="295" t="s">
        <v>3627</v>
      </c>
      <c r="B129" s="135">
        <v>4890726</v>
      </c>
      <c r="C129" s="277" t="s">
        <v>4834</v>
      </c>
      <c r="D129" s="288">
        <v>44530</v>
      </c>
      <c r="E129" s="279" t="s">
        <v>594</v>
      </c>
      <c r="F129" s="289">
        <v>44482</v>
      </c>
      <c r="G129" s="194" t="s">
        <v>7883</v>
      </c>
      <c r="H129" s="135" t="s">
        <v>92</v>
      </c>
      <c r="I129" s="281" t="s">
        <v>2454</v>
      </c>
      <c r="J129" s="281" t="s">
        <v>18</v>
      </c>
      <c r="K129" s="281" t="s">
        <v>9005</v>
      </c>
      <c r="L129" s="194" t="s">
        <v>20</v>
      </c>
      <c r="M129" s="5" t="s">
        <v>3918</v>
      </c>
      <c r="N129" s="282">
        <v>44574</v>
      </c>
      <c r="O129" s="283">
        <v>44574</v>
      </c>
      <c r="P129" s="283">
        <v>44574</v>
      </c>
      <c r="Q129" s="284">
        <v>44574</v>
      </c>
      <c r="R129" s="285" t="s">
        <v>4686</v>
      </c>
      <c r="S129" s="284"/>
      <c r="T129" s="286" t="s">
        <v>609</v>
      </c>
      <c r="U129" s="135"/>
      <c r="V129" s="135" t="s">
        <v>3897</v>
      </c>
      <c r="W129" s="276" t="s">
        <v>5151</v>
      </c>
      <c r="X129" s="272"/>
      <c r="Y129" s="272"/>
      <c r="Z129" s="272"/>
    </row>
    <row r="130" spans="1:26" ht="13" customHeight="1" x14ac:dyDescent="0.35">
      <c r="A130" s="295" t="s">
        <v>3627</v>
      </c>
      <c r="B130" s="135">
        <v>4904816</v>
      </c>
      <c r="C130" s="277" t="s">
        <v>4862</v>
      </c>
      <c r="D130" s="288">
        <v>44568</v>
      </c>
      <c r="E130" s="279" t="s">
        <v>594</v>
      </c>
      <c r="F130" s="289">
        <v>44484</v>
      </c>
      <c r="G130" s="135" t="s">
        <v>3931</v>
      </c>
      <c r="H130" s="135" t="s">
        <v>50</v>
      </c>
      <c r="I130" s="281" t="s">
        <v>17</v>
      </c>
      <c r="J130" s="281" t="s">
        <v>38</v>
      </c>
      <c r="K130" s="281" t="s">
        <v>9001</v>
      </c>
      <c r="L130" s="135" t="s">
        <v>87</v>
      </c>
      <c r="M130" s="5" t="s">
        <v>3876</v>
      </c>
      <c r="N130" s="282">
        <v>44584</v>
      </c>
      <c r="O130" s="283">
        <v>44575</v>
      </c>
      <c r="P130" s="283">
        <v>44576</v>
      </c>
      <c r="Q130" s="284">
        <v>44576</v>
      </c>
      <c r="R130" s="285" t="s">
        <v>4489</v>
      </c>
      <c r="S130" s="284"/>
      <c r="T130" s="286" t="s">
        <v>623</v>
      </c>
      <c r="U130" s="135"/>
      <c r="V130" s="135" t="s">
        <v>3897</v>
      </c>
      <c r="W130" s="276" t="s">
        <v>5152</v>
      </c>
      <c r="X130" s="272"/>
      <c r="Y130" s="272"/>
      <c r="Z130" s="272"/>
    </row>
    <row r="131" spans="1:26" ht="13" customHeight="1" x14ac:dyDescent="0.35">
      <c r="A131" s="295" t="s">
        <v>3627</v>
      </c>
      <c r="B131" s="136">
        <v>5008924</v>
      </c>
      <c r="C131" s="277" t="s">
        <v>6490</v>
      </c>
      <c r="D131" s="288">
        <v>44638</v>
      </c>
      <c r="E131" s="279" t="s">
        <v>594</v>
      </c>
      <c r="F131" s="289">
        <v>44484</v>
      </c>
      <c r="G131" s="135" t="s">
        <v>3923</v>
      </c>
      <c r="H131" s="135" t="s">
        <v>175</v>
      </c>
      <c r="I131" s="281" t="s">
        <v>8863</v>
      </c>
      <c r="J131" s="281" t="s">
        <v>626</v>
      </c>
      <c r="K131" s="281" t="s">
        <v>9003</v>
      </c>
      <c r="L131" s="135" t="s">
        <v>87</v>
      </c>
      <c r="M131" s="5" t="s">
        <v>3924</v>
      </c>
      <c r="N131" s="282">
        <v>44648</v>
      </c>
      <c r="O131" s="283">
        <v>44645</v>
      </c>
      <c r="P131" s="283">
        <v>44641</v>
      </c>
      <c r="Q131" s="284">
        <v>44645</v>
      </c>
      <c r="R131" s="285" t="s">
        <v>6464</v>
      </c>
      <c r="S131" s="284"/>
      <c r="T131" s="286" t="s">
        <v>623</v>
      </c>
      <c r="U131" s="135"/>
      <c r="V131" s="287" t="s">
        <v>3899</v>
      </c>
      <c r="W131" s="276" t="s">
        <v>5153</v>
      </c>
      <c r="X131" s="272"/>
      <c r="Y131" s="272"/>
      <c r="Z131" s="272"/>
    </row>
    <row r="132" spans="1:26" ht="13" customHeight="1" x14ac:dyDescent="0.35">
      <c r="A132" s="295" t="s">
        <v>1581</v>
      </c>
      <c r="B132" s="276" t="s">
        <v>630</v>
      </c>
      <c r="C132" s="277" t="s">
        <v>630</v>
      </c>
      <c r="D132" s="288">
        <v>44604</v>
      </c>
      <c r="E132" s="279" t="s">
        <v>630</v>
      </c>
      <c r="F132" s="289">
        <v>44484</v>
      </c>
      <c r="G132" s="135" t="s">
        <v>3925</v>
      </c>
      <c r="H132" s="135" t="s">
        <v>3708</v>
      </c>
      <c r="I132" s="281" t="s">
        <v>2454</v>
      </c>
      <c r="J132" s="281" t="s">
        <v>18</v>
      </c>
      <c r="K132" s="281" t="s">
        <v>9005</v>
      </c>
      <c r="L132" s="135" t="s">
        <v>20</v>
      </c>
      <c r="M132" s="5" t="s">
        <v>3926</v>
      </c>
      <c r="N132" s="282" t="s">
        <v>1253</v>
      </c>
      <c r="O132" s="283" t="s">
        <v>1253</v>
      </c>
      <c r="P132" s="283" t="s">
        <v>1253</v>
      </c>
      <c r="Q132" s="284" t="s">
        <v>1253</v>
      </c>
      <c r="R132" s="285" t="s">
        <v>4685</v>
      </c>
      <c r="S132" s="280" t="s">
        <v>1253</v>
      </c>
      <c r="T132" s="286" t="s">
        <v>623</v>
      </c>
      <c r="U132" s="135"/>
      <c r="V132" s="135"/>
      <c r="W132" s="276" t="s">
        <v>630</v>
      </c>
      <c r="X132" s="272"/>
      <c r="Y132" s="272"/>
      <c r="Z132" s="272"/>
    </row>
    <row r="133" spans="1:26" ht="13" customHeight="1" x14ac:dyDescent="0.35">
      <c r="A133" s="295" t="s">
        <v>3627</v>
      </c>
      <c r="B133" s="135">
        <v>4998409</v>
      </c>
      <c r="C133" s="277" t="s">
        <v>6491</v>
      </c>
      <c r="D133" s="288">
        <v>44630</v>
      </c>
      <c r="E133" s="279" t="s">
        <v>594</v>
      </c>
      <c r="F133" s="289">
        <v>44484</v>
      </c>
      <c r="G133" s="135" t="s">
        <v>3927</v>
      </c>
      <c r="H133" s="194" t="s">
        <v>16</v>
      </c>
      <c r="I133" s="281" t="s">
        <v>7086</v>
      </c>
      <c r="J133" s="281" t="s">
        <v>626</v>
      </c>
      <c r="K133" s="281" t="s">
        <v>9003</v>
      </c>
      <c r="L133" s="135" t="s">
        <v>27</v>
      </c>
      <c r="M133" s="5" t="s">
        <v>3928</v>
      </c>
      <c r="N133" s="282">
        <v>44653</v>
      </c>
      <c r="O133" s="283">
        <v>44642</v>
      </c>
      <c r="P133" s="283">
        <v>44642</v>
      </c>
      <c r="Q133" s="284">
        <v>44642</v>
      </c>
      <c r="R133" s="285" t="s">
        <v>6464</v>
      </c>
      <c r="S133" s="284"/>
      <c r="T133" s="286" t="s">
        <v>623</v>
      </c>
      <c r="U133" s="135"/>
      <c r="V133" s="135" t="s">
        <v>5568</v>
      </c>
      <c r="W133" s="276" t="s">
        <v>5154</v>
      </c>
      <c r="X133" s="272"/>
      <c r="Y133" s="272"/>
      <c r="Z133" s="272"/>
    </row>
    <row r="134" spans="1:26" ht="13" customHeight="1" x14ac:dyDescent="0.35">
      <c r="A134" s="295" t="s">
        <v>1581</v>
      </c>
      <c r="B134" s="276" t="s">
        <v>630</v>
      </c>
      <c r="C134" s="277" t="s">
        <v>630</v>
      </c>
      <c r="D134" s="288">
        <v>44604</v>
      </c>
      <c r="E134" s="279" t="s">
        <v>630</v>
      </c>
      <c r="F134" s="289">
        <v>44484</v>
      </c>
      <c r="G134" s="135" t="s">
        <v>3929</v>
      </c>
      <c r="H134" s="135" t="s">
        <v>50</v>
      </c>
      <c r="I134" s="281" t="s">
        <v>17</v>
      </c>
      <c r="J134" s="281" t="s">
        <v>45</v>
      </c>
      <c r="K134" s="281" t="s">
        <v>9009</v>
      </c>
      <c r="L134" s="194" t="s">
        <v>27</v>
      </c>
      <c r="M134" s="5" t="s">
        <v>3841</v>
      </c>
      <c r="N134" s="282" t="s">
        <v>1253</v>
      </c>
      <c r="O134" s="283" t="s">
        <v>1253</v>
      </c>
      <c r="P134" s="283" t="s">
        <v>1253</v>
      </c>
      <c r="Q134" s="284" t="s">
        <v>1253</v>
      </c>
      <c r="R134" s="285" t="s">
        <v>4482</v>
      </c>
      <c r="S134" s="280" t="s">
        <v>1253</v>
      </c>
      <c r="T134" s="286" t="s">
        <v>605</v>
      </c>
      <c r="U134" s="135"/>
      <c r="V134" s="135"/>
      <c r="W134" s="276" t="s">
        <v>630</v>
      </c>
      <c r="X134" s="272"/>
      <c r="Y134" s="272"/>
      <c r="Z134" s="272"/>
    </row>
    <row r="135" spans="1:26" ht="13" customHeight="1" x14ac:dyDescent="0.35">
      <c r="A135" s="295" t="s">
        <v>3627</v>
      </c>
      <c r="B135" s="277">
        <v>4939893</v>
      </c>
      <c r="C135" s="277" t="s">
        <v>6492</v>
      </c>
      <c r="D135" s="288">
        <v>44610</v>
      </c>
      <c r="E135" s="279" t="s">
        <v>594</v>
      </c>
      <c r="F135" s="289">
        <v>44484</v>
      </c>
      <c r="G135" s="135" t="s">
        <v>3930</v>
      </c>
      <c r="H135" s="135" t="s">
        <v>687</v>
      </c>
      <c r="I135" s="281" t="s">
        <v>7086</v>
      </c>
      <c r="J135" s="281" t="s">
        <v>645</v>
      </c>
      <c r="K135" s="281" t="s">
        <v>9002</v>
      </c>
      <c r="L135" s="135" t="s">
        <v>20</v>
      </c>
      <c r="M135" s="5" t="s">
        <v>3842</v>
      </c>
      <c r="N135" s="282">
        <v>44616</v>
      </c>
      <c r="O135" s="283">
        <v>44611</v>
      </c>
      <c r="P135" s="283">
        <v>44615</v>
      </c>
      <c r="Q135" s="284">
        <v>44615</v>
      </c>
      <c r="R135" s="285" t="s">
        <v>4490</v>
      </c>
      <c r="S135" s="284"/>
      <c r="T135" s="286" t="s">
        <v>623</v>
      </c>
      <c r="U135" s="135"/>
      <c r="V135" s="135" t="s">
        <v>3898</v>
      </c>
      <c r="W135" s="276" t="s">
        <v>5155</v>
      </c>
      <c r="X135" s="272"/>
      <c r="Y135" s="272"/>
      <c r="Z135" s="272"/>
    </row>
    <row r="136" spans="1:26" ht="13" customHeight="1" x14ac:dyDescent="0.35">
      <c r="A136" s="295" t="s">
        <v>3627</v>
      </c>
      <c r="B136" s="277">
        <v>4948340</v>
      </c>
      <c r="C136" s="277" t="s">
        <v>6493</v>
      </c>
      <c r="D136" s="288">
        <v>44609</v>
      </c>
      <c r="E136" s="279" t="s">
        <v>594</v>
      </c>
      <c r="F136" s="289">
        <v>44484</v>
      </c>
      <c r="G136" s="135" t="s">
        <v>3932</v>
      </c>
      <c r="H136" s="135" t="s">
        <v>232</v>
      </c>
      <c r="I136" s="281" t="s">
        <v>8863</v>
      </c>
      <c r="J136" s="281" t="s">
        <v>645</v>
      </c>
      <c r="K136" s="281" t="s">
        <v>9002</v>
      </c>
      <c r="L136" s="135" t="s">
        <v>27</v>
      </c>
      <c r="M136" s="5" t="s">
        <v>3887</v>
      </c>
      <c r="N136" s="282">
        <v>44617</v>
      </c>
      <c r="O136" s="283">
        <v>44609</v>
      </c>
      <c r="P136" s="283">
        <v>44609</v>
      </c>
      <c r="Q136" s="284">
        <v>44613</v>
      </c>
      <c r="R136" s="285" t="s">
        <v>4490</v>
      </c>
      <c r="S136" s="284"/>
      <c r="T136" s="286" t="s">
        <v>623</v>
      </c>
      <c r="U136" s="135"/>
      <c r="V136" s="135" t="s">
        <v>3898</v>
      </c>
      <c r="W136" s="276" t="s">
        <v>5156</v>
      </c>
      <c r="X136" s="272"/>
      <c r="Y136" s="272"/>
      <c r="Z136" s="272"/>
    </row>
    <row r="137" spans="1:26" ht="13" customHeight="1" x14ac:dyDescent="0.35">
      <c r="A137" s="295" t="s">
        <v>3627</v>
      </c>
      <c r="B137" s="124">
        <v>4988268</v>
      </c>
      <c r="C137" s="277" t="s">
        <v>6494</v>
      </c>
      <c r="D137" s="288">
        <v>44630</v>
      </c>
      <c r="E137" s="279" t="s">
        <v>594</v>
      </c>
      <c r="F137" s="289">
        <v>44484</v>
      </c>
      <c r="G137" s="194" t="s">
        <v>7884</v>
      </c>
      <c r="H137" s="135" t="s">
        <v>50</v>
      </c>
      <c r="I137" s="281" t="s">
        <v>17</v>
      </c>
      <c r="J137" s="281" t="s">
        <v>645</v>
      </c>
      <c r="K137" s="281" t="s">
        <v>9002</v>
      </c>
      <c r="L137" s="194" t="s">
        <v>20</v>
      </c>
      <c r="M137" s="5" t="s">
        <v>3933</v>
      </c>
      <c r="N137" s="282">
        <v>44653</v>
      </c>
      <c r="O137" s="283">
        <v>44635</v>
      </c>
      <c r="P137" s="283">
        <v>44630</v>
      </c>
      <c r="Q137" s="284">
        <v>44636</v>
      </c>
      <c r="R137" s="285" t="s">
        <v>4490</v>
      </c>
      <c r="S137" s="284"/>
      <c r="T137" s="286" t="s">
        <v>609</v>
      </c>
      <c r="U137" s="135"/>
      <c r="V137" s="135" t="s">
        <v>5568</v>
      </c>
      <c r="W137" s="276" t="s">
        <v>5157</v>
      </c>
      <c r="X137" s="272"/>
      <c r="Y137" s="272"/>
      <c r="Z137" s="272"/>
    </row>
    <row r="138" spans="1:26" ht="13" customHeight="1" x14ac:dyDescent="0.35">
      <c r="A138" s="295" t="s">
        <v>1581</v>
      </c>
      <c r="B138" s="276" t="s">
        <v>630</v>
      </c>
      <c r="C138" s="277" t="s">
        <v>630</v>
      </c>
      <c r="D138" s="288">
        <v>44623</v>
      </c>
      <c r="E138" s="279" t="s">
        <v>630</v>
      </c>
      <c r="F138" s="289">
        <v>44484</v>
      </c>
      <c r="G138" s="135" t="s">
        <v>4656</v>
      </c>
      <c r="H138" s="135" t="s">
        <v>686</v>
      </c>
      <c r="I138" s="281" t="s">
        <v>8862</v>
      </c>
      <c r="J138" s="281" t="s">
        <v>18</v>
      </c>
      <c r="K138" s="281" t="s">
        <v>9005</v>
      </c>
      <c r="L138" s="135" t="s">
        <v>11</v>
      </c>
      <c r="M138" s="5" t="s">
        <v>3935</v>
      </c>
      <c r="N138" s="282" t="s">
        <v>1253</v>
      </c>
      <c r="O138" s="283" t="s">
        <v>1253</v>
      </c>
      <c r="P138" s="283" t="s">
        <v>1253</v>
      </c>
      <c r="Q138" s="284" t="s">
        <v>1253</v>
      </c>
      <c r="R138" s="285" t="s">
        <v>4685</v>
      </c>
      <c r="S138" s="280" t="s">
        <v>1253</v>
      </c>
      <c r="T138" s="286" t="s">
        <v>609</v>
      </c>
      <c r="U138" s="135"/>
      <c r="V138" s="135"/>
      <c r="W138" s="276" t="s">
        <v>630</v>
      </c>
      <c r="X138" s="272"/>
      <c r="Y138" s="272"/>
      <c r="Z138" s="272"/>
    </row>
    <row r="139" spans="1:26" ht="13" customHeight="1" x14ac:dyDescent="0.35">
      <c r="A139" s="295" t="s">
        <v>3627</v>
      </c>
      <c r="B139" s="135">
        <v>5073355</v>
      </c>
      <c r="C139" s="277" t="s">
        <v>6495</v>
      </c>
      <c r="D139" s="288">
        <v>44678</v>
      </c>
      <c r="E139" s="279" t="s">
        <v>594</v>
      </c>
      <c r="F139" s="289">
        <v>44484</v>
      </c>
      <c r="G139" s="135" t="s">
        <v>3936</v>
      </c>
      <c r="H139" s="135" t="s">
        <v>37</v>
      </c>
      <c r="I139" s="281" t="s">
        <v>685</v>
      </c>
      <c r="J139" s="281" t="s">
        <v>626</v>
      </c>
      <c r="K139" s="281" t="s">
        <v>9003</v>
      </c>
      <c r="L139" s="135" t="s">
        <v>52</v>
      </c>
      <c r="M139" s="5" t="s">
        <v>3937</v>
      </c>
      <c r="N139" s="282">
        <v>44693</v>
      </c>
      <c r="O139" s="283">
        <v>44689</v>
      </c>
      <c r="P139" s="283">
        <v>44687</v>
      </c>
      <c r="Q139" s="284">
        <v>44690</v>
      </c>
      <c r="R139" s="285" t="s">
        <v>4687</v>
      </c>
      <c r="S139" s="284"/>
      <c r="T139" s="286" t="s">
        <v>623</v>
      </c>
      <c r="U139" s="135"/>
      <c r="V139" s="135" t="s">
        <v>2821</v>
      </c>
      <c r="W139" s="276" t="s">
        <v>5158</v>
      </c>
      <c r="X139" s="272"/>
      <c r="Y139" s="272"/>
      <c r="Z139" s="272"/>
    </row>
    <row r="140" spans="1:26" ht="13" customHeight="1" x14ac:dyDescent="0.35">
      <c r="A140" s="295" t="s">
        <v>3627</v>
      </c>
      <c r="B140" s="124">
        <v>5001369</v>
      </c>
      <c r="C140" s="277" t="s">
        <v>6496</v>
      </c>
      <c r="D140" s="288">
        <v>44641</v>
      </c>
      <c r="E140" s="279" t="s">
        <v>594</v>
      </c>
      <c r="F140" s="289">
        <v>44484</v>
      </c>
      <c r="G140" s="135" t="s">
        <v>3938</v>
      </c>
      <c r="H140" s="135" t="s">
        <v>175</v>
      </c>
      <c r="I140" s="281" t="s">
        <v>8863</v>
      </c>
      <c r="J140" s="281" t="s">
        <v>645</v>
      </c>
      <c r="K140" s="281" t="s">
        <v>9002</v>
      </c>
      <c r="L140" s="135" t="s">
        <v>20</v>
      </c>
      <c r="M140" s="5" t="s">
        <v>3939</v>
      </c>
      <c r="N140" s="282">
        <v>44653</v>
      </c>
      <c r="O140" s="283">
        <v>44642</v>
      </c>
      <c r="P140" s="283">
        <v>44641</v>
      </c>
      <c r="Q140" s="284">
        <v>44650</v>
      </c>
      <c r="R140" s="285" t="s">
        <v>4490</v>
      </c>
      <c r="S140" s="284"/>
      <c r="T140" s="286" t="s">
        <v>609</v>
      </c>
      <c r="U140" s="135"/>
      <c r="V140" s="135" t="s">
        <v>5568</v>
      </c>
      <c r="W140" s="276" t="s">
        <v>5159</v>
      </c>
      <c r="X140" s="272"/>
      <c r="Y140" s="272"/>
      <c r="Z140" s="272"/>
    </row>
    <row r="141" spans="1:26" ht="13" customHeight="1" x14ac:dyDescent="0.35">
      <c r="A141" s="295" t="s">
        <v>3627</v>
      </c>
      <c r="B141" s="124">
        <v>4872964</v>
      </c>
      <c r="C141" s="277" t="s">
        <v>4818</v>
      </c>
      <c r="D141" s="288">
        <v>44538</v>
      </c>
      <c r="E141" s="279" t="s">
        <v>594</v>
      </c>
      <c r="F141" s="289">
        <v>44485</v>
      </c>
      <c r="G141" s="135" t="s">
        <v>3949</v>
      </c>
      <c r="H141" s="135" t="s">
        <v>102</v>
      </c>
      <c r="I141" s="281" t="s">
        <v>685</v>
      </c>
      <c r="J141" s="281" t="s">
        <v>38</v>
      </c>
      <c r="K141" s="281" t="s">
        <v>9001</v>
      </c>
      <c r="L141" s="135" t="s">
        <v>40</v>
      </c>
      <c r="M141" s="5" t="s">
        <v>3950</v>
      </c>
      <c r="N141" s="282">
        <v>44569</v>
      </c>
      <c r="O141" s="283">
        <v>44558</v>
      </c>
      <c r="P141" s="283">
        <v>44559</v>
      </c>
      <c r="Q141" s="284">
        <v>44560</v>
      </c>
      <c r="R141" s="285" t="s">
        <v>4489</v>
      </c>
      <c r="S141" s="284"/>
      <c r="T141" s="286" t="s">
        <v>623</v>
      </c>
      <c r="U141" s="135"/>
      <c r="V141" s="135" t="s">
        <v>3897</v>
      </c>
      <c r="W141" s="276" t="s">
        <v>3909</v>
      </c>
      <c r="X141" s="272"/>
      <c r="Y141" s="272"/>
      <c r="Z141" s="272"/>
    </row>
    <row r="142" spans="1:26" ht="13" customHeight="1" x14ac:dyDescent="0.35">
      <c r="A142" s="295" t="s">
        <v>3627</v>
      </c>
      <c r="B142" s="124">
        <v>4902321</v>
      </c>
      <c r="C142" s="277" t="s">
        <v>6497</v>
      </c>
      <c r="D142" s="288">
        <v>44574</v>
      </c>
      <c r="E142" s="279" t="s">
        <v>594</v>
      </c>
      <c r="F142" s="289">
        <v>44485</v>
      </c>
      <c r="G142" s="135" t="s">
        <v>3947</v>
      </c>
      <c r="H142" s="135" t="s">
        <v>137</v>
      </c>
      <c r="I142" s="281" t="s">
        <v>17</v>
      </c>
      <c r="J142" s="281" t="s">
        <v>18</v>
      </c>
      <c r="K142" s="281" t="s">
        <v>9005</v>
      </c>
      <c r="L142" s="194" t="s">
        <v>20</v>
      </c>
      <c r="M142" s="5" t="s">
        <v>3946</v>
      </c>
      <c r="N142" s="282">
        <v>44597</v>
      </c>
      <c r="O142" s="283">
        <v>44592</v>
      </c>
      <c r="P142" s="283">
        <v>44595</v>
      </c>
      <c r="Q142" s="284">
        <v>44594</v>
      </c>
      <c r="R142" s="285" t="s">
        <v>4686</v>
      </c>
      <c r="S142" s="284"/>
      <c r="T142" s="286" t="s">
        <v>609</v>
      </c>
      <c r="U142" s="135"/>
      <c r="V142" s="135" t="s">
        <v>3898</v>
      </c>
      <c r="W142" s="276" t="s">
        <v>5161</v>
      </c>
      <c r="X142" s="272"/>
      <c r="Y142" s="272"/>
      <c r="Z142" s="272"/>
    </row>
    <row r="143" spans="1:26" ht="13" customHeight="1" x14ac:dyDescent="0.35">
      <c r="A143" s="295" t="s">
        <v>1581</v>
      </c>
      <c r="B143" s="276" t="s">
        <v>630</v>
      </c>
      <c r="C143" s="277" t="s">
        <v>630</v>
      </c>
      <c r="D143" s="288">
        <v>44592</v>
      </c>
      <c r="E143" s="279" t="s">
        <v>630</v>
      </c>
      <c r="F143" s="289">
        <v>44485</v>
      </c>
      <c r="G143" s="135" t="s">
        <v>4717</v>
      </c>
      <c r="H143" s="135" t="s">
        <v>686</v>
      </c>
      <c r="I143" s="281" t="s">
        <v>8862</v>
      </c>
      <c r="J143" s="281" t="s">
        <v>626</v>
      </c>
      <c r="K143" s="281" t="s">
        <v>9003</v>
      </c>
      <c r="L143" s="135" t="s">
        <v>20</v>
      </c>
      <c r="M143" s="5" t="s">
        <v>3944</v>
      </c>
      <c r="N143" s="282" t="s">
        <v>1253</v>
      </c>
      <c r="O143" s="283" t="s">
        <v>1253</v>
      </c>
      <c r="P143" s="283" t="s">
        <v>1253</v>
      </c>
      <c r="Q143" s="284" t="s">
        <v>1253</v>
      </c>
      <c r="R143" s="285" t="s">
        <v>6464</v>
      </c>
      <c r="S143" s="280" t="s">
        <v>1253</v>
      </c>
      <c r="T143" s="286" t="s">
        <v>609</v>
      </c>
      <c r="U143" s="135"/>
      <c r="V143" s="135"/>
      <c r="W143" s="276" t="s">
        <v>630</v>
      </c>
      <c r="X143" s="272"/>
      <c r="Y143" s="272"/>
      <c r="Z143" s="272"/>
    </row>
    <row r="144" spans="1:26" ht="13" customHeight="1" x14ac:dyDescent="0.35">
      <c r="A144" s="295" t="s">
        <v>3627</v>
      </c>
      <c r="B144" s="124">
        <v>4964745</v>
      </c>
      <c r="C144" s="277" t="s">
        <v>6498</v>
      </c>
      <c r="D144" s="288">
        <v>44623</v>
      </c>
      <c r="E144" s="279" t="s">
        <v>594</v>
      </c>
      <c r="F144" s="289">
        <v>44485</v>
      </c>
      <c r="G144" s="194" t="s">
        <v>7885</v>
      </c>
      <c r="H144" s="135" t="s">
        <v>137</v>
      </c>
      <c r="I144" s="281" t="s">
        <v>17</v>
      </c>
      <c r="J144" s="281" t="s">
        <v>626</v>
      </c>
      <c r="K144" s="281" t="s">
        <v>9003</v>
      </c>
      <c r="L144" s="135" t="s">
        <v>52</v>
      </c>
      <c r="M144" s="5" t="s">
        <v>3948</v>
      </c>
      <c r="N144" s="282">
        <v>44635</v>
      </c>
      <c r="O144" s="283">
        <v>44629</v>
      </c>
      <c r="P144" s="283">
        <v>44623</v>
      </c>
      <c r="Q144" s="284">
        <v>44631</v>
      </c>
      <c r="R144" s="285" t="s">
        <v>6464</v>
      </c>
      <c r="S144" s="284"/>
      <c r="T144" s="286" t="s">
        <v>609</v>
      </c>
      <c r="U144" s="135"/>
      <c r="V144" s="287" t="s">
        <v>3899</v>
      </c>
      <c r="W144" s="276" t="s">
        <v>5163</v>
      </c>
      <c r="X144" s="272"/>
      <c r="Y144" s="272"/>
      <c r="Z144" s="272"/>
    </row>
    <row r="145" spans="1:26" ht="13" customHeight="1" x14ac:dyDescent="0.35">
      <c r="A145" s="295" t="s">
        <v>3627</v>
      </c>
      <c r="B145" s="124">
        <v>4973493</v>
      </c>
      <c r="C145" s="277" t="s">
        <v>6499</v>
      </c>
      <c r="D145" s="288">
        <v>44630</v>
      </c>
      <c r="E145" s="279" t="s">
        <v>594</v>
      </c>
      <c r="F145" s="289">
        <v>44485</v>
      </c>
      <c r="G145" s="135" t="s">
        <v>5061</v>
      </c>
      <c r="H145" s="194" t="s">
        <v>50</v>
      </c>
      <c r="I145" s="281" t="s">
        <v>17</v>
      </c>
      <c r="J145" s="281" t="s">
        <v>626</v>
      </c>
      <c r="K145" s="281" t="s">
        <v>9003</v>
      </c>
      <c r="L145" s="194" t="s">
        <v>52</v>
      </c>
      <c r="M145" s="5" t="s">
        <v>3952</v>
      </c>
      <c r="N145" s="282">
        <v>44653</v>
      </c>
      <c r="O145" s="283">
        <v>44631</v>
      </c>
      <c r="P145" s="283">
        <v>44630</v>
      </c>
      <c r="Q145" s="284">
        <v>44635</v>
      </c>
      <c r="R145" s="285" t="s">
        <v>6464</v>
      </c>
      <c r="S145" s="284"/>
      <c r="T145" s="286" t="s">
        <v>623</v>
      </c>
      <c r="U145" s="135"/>
      <c r="V145" s="135" t="s">
        <v>5568</v>
      </c>
      <c r="W145" s="276" t="s">
        <v>5164</v>
      </c>
      <c r="X145" s="272"/>
      <c r="Y145" s="272"/>
      <c r="Z145" s="272"/>
    </row>
    <row r="146" spans="1:26" ht="13" customHeight="1" x14ac:dyDescent="0.35">
      <c r="A146" s="295" t="s">
        <v>3627</v>
      </c>
      <c r="B146" s="124">
        <v>4869883</v>
      </c>
      <c r="C146" s="277" t="s">
        <v>4814</v>
      </c>
      <c r="D146" s="288">
        <v>44564</v>
      </c>
      <c r="E146" s="279" t="s">
        <v>594</v>
      </c>
      <c r="F146" s="289">
        <v>44488</v>
      </c>
      <c r="G146" s="194" t="s">
        <v>7886</v>
      </c>
      <c r="H146" s="135" t="s">
        <v>687</v>
      </c>
      <c r="I146" s="281" t="s">
        <v>7086</v>
      </c>
      <c r="J146" s="281" t="s">
        <v>18</v>
      </c>
      <c r="K146" s="281" t="s">
        <v>9005</v>
      </c>
      <c r="L146" s="135" t="s">
        <v>27</v>
      </c>
      <c r="M146" s="5" t="s">
        <v>3962</v>
      </c>
      <c r="N146" s="282">
        <v>44568</v>
      </c>
      <c r="O146" s="283">
        <v>44564</v>
      </c>
      <c r="P146" s="283">
        <v>44565</v>
      </c>
      <c r="Q146" s="284" t="s">
        <v>1685</v>
      </c>
      <c r="R146" s="285" t="s">
        <v>4685</v>
      </c>
      <c r="S146" s="284"/>
      <c r="T146" s="286" t="s">
        <v>609</v>
      </c>
      <c r="U146" s="135"/>
      <c r="V146" s="135" t="s">
        <v>3897</v>
      </c>
      <c r="W146" s="276" t="s">
        <v>5165</v>
      </c>
      <c r="X146" s="272"/>
      <c r="Y146" s="272"/>
      <c r="Z146" s="272"/>
    </row>
    <row r="147" spans="1:26" ht="13" customHeight="1" x14ac:dyDescent="0.35">
      <c r="A147" s="295" t="s">
        <v>5</v>
      </c>
      <c r="B147" s="135" t="s">
        <v>1883</v>
      </c>
      <c r="C147" s="277"/>
      <c r="D147" s="288">
        <v>44730</v>
      </c>
      <c r="E147" s="279"/>
      <c r="F147" s="289">
        <v>44491</v>
      </c>
      <c r="G147" s="194" t="s">
        <v>7887</v>
      </c>
      <c r="H147" s="194" t="s">
        <v>4738</v>
      </c>
      <c r="I147" s="281" t="s">
        <v>2454</v>
      </c>
      <c r="J147" s="281" t="s">
        <v>18</v>
      </c>
      <c r="K147" s="281" t="s">
        <v>9005</v>
      </c>
      <c r="L147" s="135" t="s">
        <v>20</v>
      </c>
      <c r="M147" s="5" t="s">
        <v>6214</v>
      </c>
      <c r="N147" s="282"/>
      <c r="O147" s="283"/>
      <c r="P147" s="283"/>
      <c r="Q147" s="284" t="s">
        <v>1685</v>
      </c>
      <c r="R147" s="285" t="s">
        <v>4686</v>
      </c>
      <c r="S147" s="284"/>
      <c r="T147" s="286" t="s">
        <v>605</v>
      </c>
      <c r="U147" s="135"/>
      <c r="V147" s="135" t="s">
        <v>3897</v>
      </c>
      <c r="W147" s="276" t="s">
        <v>5166</v>
      </c>
      <c r="X147" s="272"/>
      <c r="Y147" s="272"/>
      <c r="Z147" s="272"/>
    </row>
    <row r="148" spans="1:26" ht="13" customHeight="1" x14ac:dyDescent="0.35">
      <c r="A148" s="295" t="s">
        <v>3627</v>
      </c>
      <c r="B148" s="135">
        <v>4968364</v>
      </c>
      <c r="C148" s="277" t="s">
        <v>6501</v>
      </c>
      <c r="D148" s="288">
        <v>44610</v>
      </c>
      <c r="E148" s="279" t="s">
        <v>594</v>
      </c>
      <c r="F148" s="289">
        <v>44492</v>
      </c>
      <c r="G148" s="135" t="s">
        <v>3982</v>
      </c>
      <c r="H148" s="135" t="s">
        <v>3708</v>
      </c>
      <c r="I148" s="281" t="s">
        <v>2454</v>
      </c>
      <c r="J148" s="281" t="s">
        <v>38</v>
      </c>
      <c r="K148" s="281" t="s">
        <v>9001</v>
      </c>
      <c r="L148" s="135" t="s">
        <v>20</v>
      </c>
      <c r="M148" s="5" t="s">
        <v>3981</v>
      </c>
      <c r="N148" s="282">
        <v>44620</v>
      </c>
      <c r="O148" s="283">
        <v>44616</v>
      </c>
      <c r="P148" s="283">
        <v>44616</v>
      </c>
      <c r="Q148" s="284">
        <v>44617</v>
      </c>
      <c r="R148" s="285" t="s">
        <v>4489</v>
      </c>
      <c r="S148" s="284"/>
      <c r="T148" s="286" t="s">
        <v>609</v>
      </c>
      <c r="U148" s="135"/>
      <c r="V148" s="135" t="s">
        <v>3898</v>
      </c>
      <c r="W148" s="276" t="s">
        <v>5167</v>
      </c>
      <c r="X148" s="272"/>
      <c r="Y148" s="272"/>
      <c r="Z148" s="272"/>
    </row>
    <row r="149" spans="1:26" ht="13" customHeight="1" x14ac:dyDescent="0.35">
      <c r="A149" s="295" t="s">
        <v>3627</v>
      </c>
      <c r="B149" s="135">
        <v>5105123</v>
      </c>
      <c r="C149" s="277" t="s">
        <v>6502</v>
      </c>
      <c r="D149" s="288">
        <v>44695</v>
      </c>
      <c r="E149" s="279" t="s">
        <v>594</v>
      </c>
      <c r="F149" s="289">
        <v>44493</v>
      </c>
      <c r="G149" s="135" t="s">
        <v>3984</v>
      </c>
      <c r="H149" s="135" t="s">
        <v>64</v>
      </c>
      <c r="I149" s="281" t="s">
        <v>4644</v>
      </c>
      <c r="J149" s="281" t="s">
        <v>18</v>
      </c>
      <c r="K149" s="281" t="s">
        <v>9005</v>
      </c>
      <c r="L149" s="135" t="s">
        <v>354</v>
      </c>
      <c r="M149" s="5" t="s">
        <v>3983</v>
      </c>
      <c r="N149" s="282">
        <v>44707</v>
      </c>
      <c r="O149" s="283">
        <v>44701</v>
      </c>
      <c r="P149" s="283">
        <v>44700</v>
      </c>
      <c r="Q149" s="284">
        <v>44704</v>
      </c>
      <c r="R149" s="285" t="s">
        <v>4685</v>
      </c>
      <c r="S149" s="284"/>
      <c r="T149" s="286" t="s">
        <v>605</v>
      </c>
      <c r="U149" s="135"/>
      <c r="V149" s="135" t="s">
        <v>2821</v>
      </c>
      <c r="W149" s="276" t="s">
        <v>5168</v>
      </c>
      <c r="X149" s="272"/>
      <c r="Y149" s="272"/>
      <c r="Z149" s="272"/>
    </row>
    <row r="150" spans="1:26" ht="13" customHeight="1" x14ac:dyDescent="0.35">
      <c r="A150" s="295" t="s">
        <v>3627</v>
      </c>
      <c r="B150" s="124">
        <v>4869872</v>
      </c>
      <c r="C150" s="277" t="s">
        <v>4792</v>
      </c>
      <c r="D150" s="288">
        <v>44537</v>
      </c>
      <c r="E150" s="279" t="s">
        <v>594</v>
      </c>
      <c r="F150" s="289">
        <v>44494</v>
      </c>
      <c r="G150" s="135" t="s">
        <v>3991</v>
      </c>
      <c r="H150" s="135" t="s">
        <v>4348</v>
      </c>
      <c r="I150" s="281" t="s">
        <v>7086</v>
      </c>
      <c r="J150" s="281" t="s">
        <v>45</v>
      </c>
      <c r="K150" s="281" t="s">
        <v>9009</v>
      </c>
      <c r="L150" s="135" t="s">
        <v>74</v>
      </c>
      <c r="M150" s="5" t="s">
        <v>3951</v>
      </c>
      <c r="N150" s="282">
        <v>44566</v>
      </c>
      <c r="O150" s="283">
        <v>44558</v>
      </c>
      <c r="P150" s="283">
        <v>44551</v>
      </c>
      <c r="Q150" s="284">
        <v>44560</v>
      </c>
      <c r="R150" s="285" t="s">
        <v>4482</v>
      </c>
      <c r="S150" s="284"/>
      <c r="T150" s="286" t="s">
        <v>623</v>
      </c>
      <c r="U150" s="135"/>
      <c r="V150" s="135" t="s">
        <v>3897</v>
      </c>
      <c r="W150" s="276" t="s">
        <v>5169</v>
      </c>
      <c r="X150" s="272"/>
      <c r="Y150" s="272"/>
      <c r="Z150" s="272"/>
    </row>
    <row r="151" spans="1:26" ht="13" customHeight="1" x14ac:dyDescent="0.35">
      <c r="A151" s="295" t="s">
        <v>3627</v>
      </c>
      <c r="B151" s="124">
        <v>4864555</v>
      </c>
      <c r="C151" s="277" t="s">
        <v>4800</v>
      </c>
      <c r="D151" s="288">
        <v>44537</v>
      </c>
      <c r="E151" s="279" t="s">
        <v>594</v>
      </c>
      <c r="F151" s="289">
        <v>44494</v>
      </c>
      <c r="G151" s="194" t="s">
        <v>7888</v>
      </c>
      <c r="H151" s="135" t="s">
        <v>686</v>
      </c>
      <c r="I151" s="281" t="s">
        <v>8862</v>
      </c>
      <c r="J151" s="281" t="s">
        <v>45</v>
      </c>
      <c r="K151" s="281" t="s">
        <v>9009</v>
      </c>
      <c r="L151" s="135" t="s">
        <v>20</v>
      </c>
      <c r="M151" s="5" t="s">
        <v>3995</v>
      </c>
      <c r="N151" s="282">
        <v>44567</v>
      </c>
      <c r="O151" s="283">
        <v>44555</v>
      </c>
      <c r="P151" s="283">
        <v>44557</v>
      </c>
      <c r="Q151" s="284">
        <v>44560</v>
      </c>
      <c r="R151" s="285" t="s">
        <v>4482</v>
      </c>
      <c r="S151" s="284"/>
      <c r="T151" s="286" t="s">
        <v>623</v>
      </c>
      <c r="U151" s="135"/>
      <c r="V151" s="135" t="s">
        <v>3897</v>
      </c>
      <c r="W151" s="276" t="s">
        <v>5170</v>
      </c>
      <c r="X151" s="272"/>
      <c r="Y151" s="272"/>
      <c r="Z151" s="272"/>
    </row>
    <row r="152" spans="1:26" ht="13" customHeight="1" x14ac:dyDescent="0.35">
      <c r="A152" s="295" t="s">
        <v>3627</v>
      </c>
      <c r="B152" s="124">
        <v>4884463</v>
      </c>
      <c r="C152" s="277" t="s">
        <v>4805</v>
      </c>
      <c r="D152" s="288">
        <v>44558</v>
      </c>
      <c r="E152" s="279" t="s">
        <v>594</v>
      </c>
      <c r="F152" s="289">
        <v>44494</v>
      </c>
      <c r="G152" s="135" t="s">
        <v>3994</v>
      </c>
      <c r="H152" s="135" t="s">
        <v>250</v>
      </c>
      <c r="I152" s="281" t="s">
        <v>4644</v>
      </c>
      <c r="J152" s="281" t="s">
        <v>18</v>
      </c>
      <c r="K152" s="281" t="s">
        <v>9005</v>
      </c>
      <c r="L152" s="135" t="s">
        <v>20</v>
      </c>
      <c r="M152" s="5" t="s">
        <v>3993</v>
      </c>
      <c r="N152" s="282">
        <v>44567</v>
      </c>
      <c r="O152" s="283">
        <v>44559</v>
      </c>
      <c r="P152" s="283">
        <v>44559</v>
      </c>
      <c r="Q152" s="284">
        <v>44560</v>
      </c>
      <c r="R152" s="285" t="s">
        <v>4686</v>
      </c>
      <c r="S152" s="284"/>
      <c r="T152" s="286" t="s">
        <v>609</v>
      </c>
      <c r="U152" s="135"/>
      <c r="V152" s="135" t="s">
        <v>3897</v>
      </c>
      <c r="W152" s="276" t="s">
        <v>5171</v>
      </c>
      <c r="X152" s="272"/>
      <c r="Y152" s="272"/>
      <c r="Z152" s="272"/>
    </row>
    <row r="153" spans="1:26" ht="13" customHeight="1" x14ac:dyDescent="0.35">
      <c r="A153" s="295" t="s">
        <v>1581</v>
      </c>
      <c r="B153" s="276" t="s">
        <v>630</v>
      </c>
      <c r="C153" s="277" t="s">
        <v>630</v>
      </c>
      <c r="D153" s="288">
        <v>44698</v>
      </c>
      <c r="E153" s="279" t="s">
        <v>630</v>
      </c>
      <c r="F153" s="289">
        <v>44494</v>
      </c>
      <c r="G153" s="135" t="s">
        <v>4016</v>
      </c>
      <c r="H153" s="135" t="s">
        <v>686</v>
      </c>
      <c r="I153" s="281" t="s">
        <v>8862</v>
      </c>
      <c r="J153" s="281" t="s">
        <v>626</v>
      </c>
      <c r="K153" s="281" t="s">
        <v>9003</v>
      </c>
      <c r="L153" s="135" t="s">
        <v>20</v>
      </c>
      <c r="M153" s="5" t="s">
        <v>3992</v>
      </c>
      <c r="N153" s="282" t="s">
        <v>1253</v>
      </c>
      <c r="O153" s="283" t="s">
        <v>1253</v>
      </c>
      <c r="P153" s="283" t="s">
        <v>1253</v>
      </c>
      <c r="Q153" s="284" t="s">
        <v>1253</v>
      </c>
      <c r="R153" s="285" t="s">
        <v>6464</v>
      </c>
      <c r="S153" s="280" t="s">
        <v>1253</v>
      </c>
      <c r="T153" s="286" t="s">
        <v>623</v>
      </c>
      <c r="U153" s="135"/>
      <c r="V153" s="135"/>
      <c r="W153" s="276" t="s">
        <v>630</v>
      </c>
      <c r="X153" s="272"/>
      <c r="Y153" s="272"/>
      <c r="Z153" s="272"/>
    </row>
    <row r="154" spans="1:26" ht="13" customHeight="1" x14ac:dyDescent="0.35">
      <c r="A154" s="295" t="s">
        <v>1581</v>
      </c>
      <c r="B154" s="276" t="s">
        <v>630</v>
      </c>
      <c r="C154" s="277" t="s">
        <v>630</v>
      </c>
      <c r="D154" s="288">
        <v>44595</v>
      </c>
      <c r="E154" s="279" t="s">
        <v>630</v>
      </c>
      <c r="F154" s="289">
        <v>44497</v>
      </c>
      <c r="G154" s="135" t="s">
        <v>4018</v>
      </c>
      <c r="H154" s="135" t="s">
        <v>92</v>
      </c>
      <c r="I154" s="281" t="s">
        <v>2454</v>
      </c>
      <c r="J154" s="281" t="s">
        <v>18</v>
      </c>
      <c r="K154" s="281" t="s">
        <v>9005</v>
      </c>
      <c r="L154" s="135" t="s">
        <v>20</v>
      </c>
      <c r="M154" s="5" t="s">
        <v>4019</v>
      </c>
      <c r="N154" s="282" t="s">
        <v>1253</v>
      </c>
      <c r="O154" s="283" t="s">
        <v>1253</v>
      </c>
      <c r="P154" s="283" t="s">
        <v>1253</v>
      </c>
      <c r="Q154" s="284" t="s">
        <v>1253</v>
      </c>
      <c r="R154" s="285" t="s">
        <v>4686</v>
      </c>
      <c r="S154" s="280" t="s">
        <v>1253</v>
      </c>
      <c r="T154" s="286" t="s">
        <v>605</v>
      </c>
      <c r="U154" s="135"/>
      <c r="V154" s="135"/>
      <c r="W154" s="276" t="s">
        <v>630</v>
      </c>
      <c r="X154" s="272"/>
      <c r="Y154" s="272"/>
      <c r="Z154" s="272"/>
    </row>
    <row r="155" spans="1:26" ht="13" customHeight="1" x14ac:dyDescent="0.35">
      <c r="A155" s="295" t="s">
        <v>1581</v>
      </c>
      <c r="B155" s="276" t="s">
        <v>630</v>
      </c>
      <c r="C155" s="277" t="s">
        <v>630</v>
      </c>
      <c r="D155" s="288">
        <v>44595</v>
      </c>
      <c r="E155" s="279" t="s">
        <v>630</v>
      </c>
      <c r="F155" s="289">
        <v>44497</v>
      </c>
      <c r="G155" s="135" t="s">
        <v>4618</v>
      </c>
      <c r="H155" s="135" t="s">
        <v>92</v>
      </c>
      <c r="I155" s="281" t="s">
        <v>2454</v>
      </c>
      <c r="J155" s="281" t="s">
        <v>18</v>
      </c>
      <c r="K155" s="281" t="s">
        <v>9005</v>
      </c>
      <c r="L155" s="135" t="s">
        <v>20</v>
      </c>
      <c r="M155" s="5" t="s">
        <v>4619</v>
      </c>
      <c r="N155" s="282" t="s">
        <v>1253</v>
      </c>
      <c r="O155" s="283" t="s">
        <v>1253</v>
      </c>
      <c r="P155" s="283" t="s">
        <v>1253</v>
      </c>
      <c r="Q155" s="284" t="s">
        <v>1253</v>
      </c>
      <c r="R155" s="285" t="s">
        <v>4686</v>
      </c>
      <c r="S155" s="280" t="s">
        <v>1253</v>
      </c>
      <c r="T155" s="286" t="s">
        <v>609</v>
      </c>
      <c r="U155" s="287"/>
      <c r="V155" s="135"/>
      <c r="W155" s="276" t="s">
        <v>630</v>
      </c>
      <c r="X155" s="272"/>
      <c r="Y155" s="272"/>
      <c r="Z155" s="272"/>
    </row>
    <row r="156" spans="1:26" ht="13" customHeight="1" x14ac:dyDescent="0.35">
      <c r="A156" s="295" t="s">
        <v>3627</v>
      </c>
      <c r="B156" s="135">
        <v>5135744</v>
      </c>
      <c r="C156" s="277" t="s">
        <v>6931</v>
      </c>
      <c r="D156" s="288">
        <v>44729</v>
      </c>
      <c r="E156" s="279" t="s">
        <v>594</v>
      </c>
      <c r="F156" s="289">
        <v>44499</v>
      </c>
      <c r="G156" s="135" t="s">
        <v>4049</v>
      </c>
      <c r="H156" s="135" t="s">
        <v>3708</v>
      </c>
      <c r="I156" s="281" t="s">
        <v>2454</v>
      </c>
      <c r="J156" s="281" t="s">
        <v>18</v>
      </c>
      <c r="K156" s="281" t="s">
        <v>9005</v>
      </c>
      <c r="L156" s="194" t="s">
        <v>11</v>
      </c>
      <c r="M156" s="5" t="s">
        <v>4050</v>
      </c>
      <c r="N156" s="282">
        <v>44736</v>
      </c>
      <c r="O156" s="283">
        <v>44732</v>
      </c>
      <c r="P156" s="283">
        <v>44729</v>
      </c>
      <c r="Q156" s="284">
        <v>44733</v>
      </c>
      <c r="R156" s="285" t="s">
        <v>4686</v>
      </c>
      <c r="S156" s="284"/>
      <c r="T156" s="286" t="s">
        <v>605</v>
      </c>
      <c r="U156" s="135"/>
      <c r="V156" s="135" t="s">
        <v>3901</v>
      </c>
      <c r="W156" s="276" t="s">
        <v>5172</v>
      </c>
      <c r="X156" s="272"/>
      <c r="Y156" s="272"/>
      <c r="Z156" s="272"/>
    </row>
    <row r="157" spans="1:26" ht="13" customHeight="1" x14ac:dyDescent="0.35">
      <c r="A157" s="295" t="s">
        <v>3627</v>
      </c>
      <c r="B157" s="124">
        <v>4890746</v>
      </c>
      <c r="C157" s="277" t="s">
        <v>6503</v>
      </c>
      <c r="D157" s="288">
        <v>44583</v>
      </c>
      <c r="E157" s="279" t="s">
        <v>594</v>
      </c>
      <c r="F157" s="289">
        <v>44501</v>
      </c>
      <c r="G157" s="135" t="s">
        <v>4071</v>
      </c>
      <c r="H157" s="135" t="s">
        <v>3367</v>
      </c>
      <c r="I157" s="281" t="s">
        <v>7086</v>
      </c>
      <c r="J157" s="281" t="s">
        <v>38</v>
      </c>
      <c r="K157" s="281" t="s">
        <v>9001</v>
      </c>
      <c r="L157" s="135" t="s">
        <v>40</v>
      </c>
      <c r="M157" s="5" t="s">
        <v>4020</v>
      </c>
      <c r="N157" s="282">
        <v>44603</v>
      </c>
      <c r="O157" s="283">
        <v>44599</v>
      </c>
      <c r="P157" s="283">
        <v>44599</v>
      </c>
      <c r="Q157" s="284">
        <v>44599</v>
      </c>
      <c r="R157" s="285" t="s">
        <v>4489</v>
      </c>
      <c r="S157" s="284"/>
      <c r="T157" s="286" t="s">
        <v>623</v>
      </c>
      <c r="U157" s="135"/>
      <c r="V157" s="135" t="s">
        <v>3898</v>
      </c>
      <c r="W157" s="276" t="s">
        <v>5173</v>
      </c>
      <c r="X157" s="272"/>
      <c r="Y157" s="272"/>
      <c r="Z157" s="272"/>
    </row>
    <row r="158" spans="1:26" ht="13" customHeight="1" x14ac:dyDescent="0.35">
      <c r="A158" s="295" t="s">
        <v>3627</v>
      </c>
      <c r="B158" s="92">
        <v>5194797</v>
      </c>
      <c r="C158" s="277" t="s">
        <v>7778</v>
      </c>
      <c r="D158" s="288">
        <v>44755</v>
      </c>
      <c r="E158" s="279" t="s">
        <v>594</v>
      </c>
      <c r="F158" s="289">
        <v>44501</v>
      </c>
      <c r="G158" s="135" t="s">
        <v>4065</v>
      </c>
      <c r="H158" s="135" t="s">
        <v>3708</v>
      </c>
      <c r="I158" s="281" t="s">
        <v>2454</v>
      </c>
      <c r="J158" s="281" t="s">
        <v>645</v>
      </c>
      <c r="K158" s="281" t="s">
        <v>9002</v>
      </c>
      <c r="L158" s="135" t="s">
        <v>20</v>
      </c>
      <c r="M158" s="5" t="s">
        <v>4066</v>
      </c>
      <c r="N158" s="282">
        <v>44784</v>
      </c>
      <c r="O158" s="283">
        <v>44762</v>
      </c>
      <c r="P158" s="283">
        <v>44755</v>
      </c>
      <c r="Q158" s="284">
        <v>44763</v>
      </c>
      <c r="R158" s="285" t="s">
        <v>4490</v>
      </c>
      <c r="S158" s="284"/>
      <c r="T158" s="286" t="s">
        <v>605</v>
      </c>
      <c r="U158" s="135"/>
      <c r="V158" s="291" t="s">
        <v>3366</v>
      </c>
      <c r="W158" s="276" t="s">
        <v>5174</v>
      </c>
      <c r="X158" s="272"/>
      <c r="Y158" s="272"/>
      <c r="Z158" s="272"/>
    </row>
    <row r="159" spans="1:26" ht="13" customHeight="1" x14ac:dyDescent="0.35">
      <c r="A159" s="295" t="s">
        <v>1581</v>
      </c>
      <c r="B159" s="276" t="s">
        <v>630</v>
      </c>
      <c r="C159" s="277" t="s">
        <v>630</v>
      </c>
      <c r="D159" s="288">
        <v>44618</v>
      </c>
      <c r="E159" s="279" t="s">
        <v>630</v>
      </c>
      <c r="F159" s="289">
        <v>44501</v>
      </c>
      <c r="G159" s="135" t="s">
        <v>4069</v>
      </c>
      <c r="H159" s="135" t="s">
        <v>137</v>
      </c>
      <c r="I159" s="281" t="s">
        <v>17</v>
      </c>
      <c r="J159" s="281" t="s">
        <v>18</v>
      </c>
      <c r="K159" s="281" t="s">
        <v>9005</v>
      </c>
      <c r="L159" s="194" t="s">
        <v>87</v>
      </c>
      <c r="M159" s="5" t="s">
        <v>4070</v>
      </c>
      <c r="N159" s="282" t="s">
        <v>1253</v>
      </c>
      <c r="O159" s="283" t="s">
        <v>1253</v>
      </c>
      <c r="P159" s="283" t="s">
        <v>1253</v>
      </c>
      <c r="Q159" s="284" t="s">
        <v>1253</v>
      </c>
      <c r="R159" s="285" t="s">
        <v>4685</v>
      </c>
      <c r="S159" s="280" t="s">
        <v>1253</v>
      </c>
      <c r="T159" s="286" t="s">
        <v>623</v>
      </c>
      <c r="U159" s="135"/>
      <c r="V159" s="135"/>
      <c r="W159" s="276" t="s">
        <v>630</v>
      </c>
      <c r="X159" s="272"/>
      <c r="Y159" s="272"/>
      <c r="Z159" s="272"/>
    </row>
    <row r="160" spans="1:26" ht="13" customHeight="1" x14ac:dyDescent="0.35">
      <c r="A160" s="295" t="s">
        <v>3627</v>
      </c>
      <c r="B160" s="124">
        <v>4909058</v>
      </c>
      <c r="C160" s="277" t="s">
        <v>6504</v>
      </c>
      <c r="D160" s="288">
        <v>44595</v>
      </c>
      <c r="E160" s="279" t="s">
        <v>594</v>
      </c>
      <c r="F160" s="289">
        <v>44502</v>
      </c>
      <c r="G160" s="135" t="s">
        <v>5032</v>
      </c>
      <c r="H160" s="135" t="s">
        <v>250</v>
      </c>
      <c r="I160" s="281" t="s">
        <v>4644</v>
      </c>
      <c r="J160" s="281" t="s">
        <v>645</v>
      </c>
      <c r="K160" s="281" t="s">
        <v>9002</v>
      </c>
      <c r="L160" s="135" t="s">
        <v>20</v>
      </c>
      <c r="M160" s="5" t="s">
        <v>4073</v>
      </c>
      <c r="N160" s="282">
        <v>44601</v>
      </c>
      <c r="O160" s="283">
        <v>44595</v>
      </c>
      <c r="P160" s="283">
        <v>44596</v>
      </c>
      <c r="Q160" s="284">
        <v>44596</v>
      </c>
      <c r="R160" s="285" t="s">
        <v>4490</v>
      </c>
      <c r="S160" s="284"/>
      <c r="T160" s="286" t="s">
        <v>609</v>
      </c>
      <c r="U160" s="135"/>
      <c r="V160" s="135" t="s">
        <v>3898</v>
      </c>
      <c r="W160" s="276" t="s">
        <v>5175</v>
      </c>
      <c r="X160" s="272"/>
      <c r="Y160" s="272"/>
      <c r="Z160" s="272"/>
    </row>
    <row r="161" spans="1:26" ht="13" customHeight="1" x14ac:dyDescent="0.35">
      <c r="A161" s="295" t="s">
        <v>3627</v>
      </c>
      <c r="B161" s="135">
        <v>4929674</v>
      </c>
      <c r="C161" s="277" t="s">
        <v>6505</v>
      </c>
      <c r="D161" s="288">
        <v>44586</v>
      </c>
      <c r="E161" s="279" t="s">
        <v>594</v>
      </c>
      <c r="F161" s="289">
        <v>44502</v>
      </c>
      <c r="G161" s="135" t="s">
        <v>4084</v>
      </c>
      <c r="H161" s="135" t="s">
        <v>232</v>
      </c>
      <c r="I161" s="281" t="s">
        <v>8863</v>
      </c>
      <c r="J161" s="281" t="s">
        <v>18</v>
      </c>
      <c r="K161" s="281" t="s">
        <v>9005</v>
      </c>
      <c r="L161" s="194" t="s">
        <v>20</v>
      </c>
      <c r="M161" s="5" t="s">
        <v>4083</v>
      </c>
      <c r="N161" s="282">
        <v>44597</v>
      </c>
      <c r="O161" s="283">
        <v>44592</v>
      </c>
      <c r="P161" s="283">
        <v>44595</v>
      </c>
      <c r="Q161" s="284">
        <v>44593</v>
      </c>
      <c r="R161" s="285" t="s">
        <v>4685</v>
      </c>
      <c r="S161" s="284"/>
      <c r="T161" s="286" t="s">
        <v>609</v>
      </c>
      <c r="U161" s="135"/>
      <c r="V161" s="135" t="s">
        <v>3898</v>
      </c>
      <c r="W161" s="276" t="s">
        <v>5176</v>
      </c>
      <c r="X161" s="272"/>
      <c r="Y161" s="272"/>
      <c r="Z161" s="272"/>
    </row>
    <row r="162" spans="1:26" ht="13" customHeight="1" x14ac:dyDescent="0.35">
      <c r="A162" s="295" t="s">
        <v>1581</v>
      </c>
      <c r="B162" s="276" t="s">
        <v>630</v>
      </c>
      <c r="C162" s="277" t="s">
        <v>630</v>
      </c>
      <c r="D162" s="288">
        <v>44662</v>
      </c>
      <c r="E162" s="279" t="s">
        <v>630</v>
      </c>
      <c r="F162" s="289">
        <v>44502</v>
      </c>
      <c r="G162" s="135" t="s">
        <v>4087</v>
      </c>
      <c r="H162" s="135" t="s">
        <v>3708</v>
      </c>
      <c r="I162" s="281" t="s">
        <v>2454</v>
      </c>
      <c r="J162" s="281" t="s">
        <v>645</v>
      </c>
      <c r="K162" s="281" t="s">
        <v>9002</v>
      </c>
      <c r="L162" s="135" t="s">
        <v>52</v>
      </c>
      <c r="M162" s="5" t="s">
        <v>4088</v>
      </c>
      <c r="N162" s="282" t="s">
        <v>1253</v>
      </c>
      <c r="O162" s="283" t="s">
        <v>1253</v>
      </c>
      <c r="P162" s="283" t="s">
        <v>1253</v>
      </c>
      <c r="Q162" s="284" t="s">
        <v>1253</v>
      </c>
      <c r="R162" s="285" t="s">
        <v>4490</v>
      </c>
      <c r="S162" s="280" t="s">
        <v>1253</v>
      </c>
      <c r="T162" s="286" t="s">
        <v>623</v>
      </c>
      <c r="U162" s="135"/>
      <c r="V162" s="135"/>
      <c r="W162" s="276" t="s">
        <v>630</v>
      </c>
      <c r="X162" s="272"/>
      <c r="Y162" s="272"/>
      <c r="Z162" s="272"/>
    </row>
    <row r="163" spans="1:26" ht="13" customHeight="1" x14ac:dyDescent="0.35">
      <c r="A163" s="295" t="s">
        <v>3627</v>
      </c>
      <c r="B163" s="124">
        <v>4924647</v>
      </c>
      <c r="C163" s="277" t="s">
        <v>6506</v>
      </c>
      <c r="D163" s="288">
        <v>44586</v>
      </c>
      <c r="E163" s="279" t="s">
        <v>594</v>
      </c>
      <c r="F163" s="289">
        <v>44503</v>
      </c>
      <c r="G163" s="135" t="s">
        <v>4090</v>
      </c>
      <c r="H163" s="135" t="s">
        <v>687</v>
      </c>
      <c r="I163" s="281" t="s">
        <v>7086</v>
      </c>
      <c r="J163" s="281" t="s">
        <v>626</v>
      </c>
      <c r="K163" s="281" t="s">
        <v>9003</v>
      </c>
      <c r="L163" s="135" t="s">
        <v>20</v>
      </c>
      <c r="M163" s="5" t="s">
        <v>4091</v>
      </c>
      <c r="N163" s="282">
        <v>44596</v>
      </c>
      <c r="O163" s="283">
        <v>44588</v>
      </c>
      <c r="P163" s="283">
        <v>44588</v>
      </c>
      <c r="Q163" s="284">
        <v>44589</v>
      </c>
      <c r="R163" s="285" t="s">
        <v>6464</v>
      </c>
      <c r="S163" s="284"/>
      <c r="T163" s="286" t="s">
        <v>623</v>
      </c>
      <c r="U163" s="135"/>
      <c r="V163" s="135" t="s">
        <v>3898</v>
      </c>
      <c r="W163" s="276" t="s">
        <v>5177</v>
      </c>
      <c r="X163" s="272"/>
      <c r="Y163" s="272"/>
      <c r="Z163" s="272"/>
    </row>
    <row r="164" spans="1:26" ht="13" customHeight="1" x14ac:dyDescent="0.35">
      <c r="A164" s="295" t="s">
        <v>3627</v>
      </c>
      <c r="B164" s="124">
        <v>5038055</v>
      </c>
      <c r="C164" s="277" t="s">
        <v>6507</v>
      </c>
      <c r="D164" s="288">
        <v>44671</v>
      </c>
      <c r="E164" s="279" t="s">
        <v>594</v>
      </c>
      <c r="F164" s="289">
        <v>44503</v>
      </c>
      <c r="G164" s="194" t="s">
        <v>5958</v>
      </c>
      <c r="H164" s="135" t="s">
        <v>137</v>
      </c>
      <c r="I164" s="281" t="s">
        <v>17</v>
      </c>
      <c r="J164" s="281" t="s">
        <v>645</v>
      </c>
      <c r="K164" s="281" t="s">
        <v>9002</v>
      </c>
      <c r="L164" s="135" t="s">
        <v>20</v>
      </c>
      <c r="M164" s="5" t="s">
        <v>5959</v>
      </c>
      <c r="N164" s="282">
        <v>44677</v>
      </c>
      <c r="O164" s="283">
        <v>44673</v>
      </c>
      <c r="P164" s="283">
        <v>44671</v>
      </c>
      <c r="Q164" s="284">
        <v>44673</v>
      </c>
      <c r="R164" s="285" t="s">
        <v>4490</v>
      </c>
      <c r="S164" s="284"/>
      <c r="T164" s="286" t="s">
        <v>605</v>
      </c>
      <c r="U164" s="287"/>
      <c r="V164" s="135" t="s">
        <v>5568</v>
      </c>
      <c r="W164" s="276" t="s">
        <v>5178</v>
      </c>
      <c r="X164" s="272"/>
      <c r="Y164" s="272"/>
      <c r="Z164" s="272"/>
    </row>
    <row r="165" spans="1:26" ht="13" customHeight="1" x14ac:dyDescent="0.35">
      <c r="A165" s="295" t="s">
        <v>1581</v>
      </c>
      <c r="B165" s="276" t="s">
        <v>630</v>
      </c>
      <c r="C165" s="277" t="s">
        <v>630</v>
      </c>
      <c r="D165" s="288">
        <v>44720</v>
      </c>
      <c r="E165" s="279" t="s">
        <v>630</v>
      </c>
      <c r="F165" s="289">
        <v>44503</v>
      </c>
      <c r="G165" s="194" t="s">
        <v>6930</v>
      </c>
      <c r="H165" s="135" t="s">
        <v>137</v>
      </c>
      <c r="I165" s="281" t="s">
        <v>17</v>
      </c>
      <c r="J165" s="281" t="s">
        <v>645</v>
      </c>
      <c r="K165" s="281" t="s">
        <v>9002</v>
      </c>
      <c r="L165" s="135" t="s">
        <v>20</v>
      </c>
      <c r="M165" s="5" t="s">
        <v>4092</v>
      </c>
      <c r="N165" s="282" t="s">
        <v>1253</v>
      </c>
      <c r="O165" s="283" t="s">
        <v>1253</v>
      </c>
      <c r="P165" s="283" t="s">
        <v>1253</v>
      </c>
      <c r="Q165" s="284" t="s">
        <v>1253</v>
      </c>
      <c r="R165" s="285" t="s">
        <v>4490</v>
      </c>
      <c r="S165" s="280" t="s">
        <v>1253</v>
      </c>
      <c r="T165" s="286" t="s">
        <v>609</v>
      </c>
      <c r="U165" s="287"/>
      <c r="V165" s="135"/>
      <c r="W165" s="276" t="s">
        <v>630</v>
      </c>
      <c r="X165" s="272"/>
      <c r="Y165" s="272"/>
      <c r="Z165" s="272"/>
    </row>
    <row r="166" spans="1:26" ht="13" customHeight="1" x14ac:dyDescent="0.35">
      <c r="A166" s="295" t="s">
        <v>3627</v>
      </c>
      <c r="B166" s="135">
        <v>4930964</v>
      </c>
      <c r="C166" s="277" t="s">
        <v>6508</v>
      </c>
      <c r="D166" s="288">
        <v>44588</v>
      </c>
      <c r="E166" s="279" t="s">
        <v>594</v>
      </c>
      <c r="F166" s="289">
        <v>44505</v>
      </c>
      <c r="G166" s="135" t="s">
        <v>4097</v>
      </c>
      <c r="H166" s="135" t="s">
        <v>3367</v>
      </c>
      <c r="I166" s="281" t="s">
        <v>7086</v>
      </c>
      <c r="J166" s="281" t="s">
        <v>626</v>
      </c>
      <c r="K166" s="281" t="s">
        <v>9003</v>
      </c>
      <c r="L166" s="135" t="s">
        <v>52</v>
      </c>
      <c r="M166" s="5" t="s">
        <v>4098</v>
      </c>
      <c r="N166" s="282">
        <v>44621</v>
      </c>
      <c r="O166" s="283">
        <v>44618</v>
      </c>
      <c r="P166" s="283">
        <v>44618</v>
      </c>
      <c r="Q166" s="284" t="s">
        <v>1685</v>
      </c>
      <c r="R166" s="285" t="s">
        <v>4687</v>
      </c>
      <c r="S166" s="284"/>
      <c r="T166" s="286" t="s">
        <v>623</v>
      </c>
      <c r="U166" s="135"/>
      <c r="V166" s="287" t="s">
        <v>3899</v>
      </c>
      <c r="W166" s="276" t="s">
        <v>5179</v>
      </c>
      <c r="X166" s="272"/>
      <c r="Y166" s="272"/>
      <c r="Z166" s="272"/>
    </row>
    <row r="167" spans="1:26" ht="13" customHeight="1" x14ac:dyDescent="0.35">
      <c r="A167" s="295" t="s">
        <v>3627</v>
      </c>
      <c r="B167" s="135">
        <v>5028678</v>
      </c>
      <c r="C167" s="277" t="s">
        <v>6509</v>
      </c>
      <c r="D167" s="288">
        <v>44657</v>
      </c>
      <c r="E167" s="279" t="s">
        <v>594</v>
      </c>
      <c r="F167" s="289">
        <v>44505</v>
      </c>
      <c r="G167" s="194" t="s">
        <v>7889</v>
      </c>
      <c r="H167" s="135" t="s">
        <v>3367</v>
      </c>
      <c r="I167" s="281" t="s">
        <v>7086</v>
      </c>
      <c r="J167" s="281" t="s">
        <v>645</v>
      </c>
      <c r="K167" s="281" t="s">
        <v>9002</v>
      </c>
      <c r="L167" s="135" t="s">
        <v>20</v>
      </c>
      <c r="M167" s="5" t="s">
        <v>4094</v>
      </c>
      <c r="N167" s="282">
        <v>44665</v>
      </c>
      <c r="O167" s="283">
        <v>44659</v>
      </c>
      <c r="P167" s="283">
        <v>44657</v>
      </c>
      <c r="Q167" s="284">
        <v>44662</v>
      </c>
      <c r="R167" s="285" t="s">
        <v>4490</v>
      </c>
      <c r="S167" s="284"/>
      <c r="T167" s="286" t="s">
        <v>609</v>
      </c>
      <c r="U167" s="135"/>
      <c r="V167" s="135" t="s">
        <v>5568</v>
      </c>
      <c r="W167" s="276" t="s">
        <v>5180</v>
      </c>
      <c r="X167" s="272"/>
      <c r="Y167" s="272"/>
      <c r="Z167" s="272"/>
    </row>
    <row r="168" spans="1:26" ht="13" customHeight="1" x14ac:dyDescent="0.35">
      <c r="A168" s="295" t="s">
        <v>1581</v>
      </c>
      <c r="B168" s="276" t="s">
        <v>630</v>
      </c>
      <c r="C168" s="277" t="s">
        <v>630</v>
      </c>
      <c r="D168" s="288">
        <v>44778</v>
      </c>
      <c r="E168" s="279" t="s">
        <v>630</v>
      </c>
      <c r="F168" s="289">
        <v>44505</v>
      </c>
      <c r="G168" s="135" t="s">
        <v>4095</v>
      </c>
      <c r="H168" s="135" t="s">
        <v>137</v>
      </c>
      <c r="I168" s="281" t="s">
        <v>17</v>
      </c>
      <c r="J168" s="281" t="s">
        <v>645</v>
      </c>
      <c r="K168" s="281" t="s">
        <v>9002</v>
      </c>
      <c r="L168" s="194" t="s">
        <v>27</v>
      </c>
      <c r="M168" s="5" t="s">
        <v>4096</v>
      </c>
      <c r="N168" s="282" t="s">
        <v>1253</v>
      </c>
      <c r="O168" s="283" t="s">
        <v>1253</v>
      </c>
      <c r="P168" s="283" t="s">
        <v>1253</v>
      </c>
      <c r="Q168" s="284" t="s">
        <v>1253</v>
      </c>
      <c r="R168" s="285" t="s">
        <v>4490</v>
      </c>
      <c r="S168" s="280" t="s">
        <v>1253</v>
      </c>
      <c r="T168" s="286" t="s">
        <v>609</v>
      </c>
      <c r="U168" s="135"/>
      <c r="V168" s="135"/>
      <c r="W168" s="276" t="s">
        <v>630</v>
      </c>
      <c r="X168" s="272"/>
      <c r="Y168" s="272"/>
      <c r="Z168" s="272"/>
    </row>
    <row r="169" spans="1:26" ht="13" customHeight="1" x14ac:dyDescent="0.35">
      <c r="A169" s="295" t="s">
        <v>3627</v>
      </c>
      <c r="B169" s="124">
        <v>5086342</v>
      </c>
      <c r="C169" s="277" t="s">
        <v>6510</v>
      </c>
      <c r="D169" s="288">
        <v>44701</v>
      </c>
      <c r="E169" s="279" t="s">
        <v>594</v>
      </c>
      <c r="F169" s="289">
        <v>44505</v>
      </c>
      <c r="G169" s="194" t="s">
        <v>7890</v>
      </c>
      <c r="H169" s="135" t="s">
        <v>3708</v>
      </c>
      <c r="I169" s="281" t="s">
        <v>2454</v>
      </c>
      <c r="J169" s="281" t="s">
        <v>626</v>
      </c>
      <c r="K169" s="281" t="s">
        <v>9003</v>
      </c>
      <c r="L169" s="135" t="s">
        <v>52</v>
      </c>
      <c r="M169" s="5" t="s">
        <v>4100</v>
      </c>
      <c r="N169" s="282">
        <v>44713</v>
      </c>
      <c r="O169" s="283">
        <v>44705</v>
      </c>
      <c r="P169" s="283">
        <v>44701</v>
      </c>
      <c r="Q169" s="284">
        <v>44705</v>
      </c>
      <c r="R169" s="285" t="s">
        <v>4687</v>
      </c>
      <c r="S169" s="284"/>
      <c r="T169" s="286" t="s">
        <v>623</v>
      </c>
      <c r="U169" s="135"/>
      <c r="V169" s="135" t="s">
        <v>3901</v>
      </c>
      <c r="W169" s="276" t="s">
        <v>5181</v>
      </c>
      <c r="X169" s="272"/>
      <c r="Y169" s="272"/>
      <c r="Z169" s="272"/>
    </row>
    <row r="170" spans="1:26" ht="13" customHeight="1" x14ac:dyDescent="0.35">
      <c r="A170" s="295" t="s">
        <v>5</v>
      </c>
      <c r="B170" s="277" t="s">
        <v>4555</v>
      </c>
      <c r="C170" s="277" t="s">
        <v>4555</v>
      </c>
      <c r="D170" s="288">
        <v>44569</v>
      </c>
      <c r="E170" s="279"/>
      <c r="F170" s="289">
        <v>44505</v>
      </c>
      <c r="G170" s="135" t="s">
        <v>4101</v>
      </c>
      <c r="H170" s="194" t="s">
        <v>232</v>
      </c>
      <c r="I170" s="281" t="s">
        <v>8863</v>
      </c>
      <c r="J170" s="281" t="s">
        <v>18</v>
      </c>
      <c r="K170" s="281" t="s">
        <v>9005</v>
      </c>
      <c r="L170" s="135" t="s">
        <v>20</v>
      </c>
      <c r="M170" s="5" t="s">
        <v>4102</v>
      </c>
      <c r="N170" s="282"/>
      <c r="O170" s="283"/>
      <c r="P170" s="283"/>
      <c r="Q170" s="284"/>
      <c r="R170" s="285" t="s">
        <v>4685</v>
      </c>
      <c r="S170" s="284"/>
      <c r="T170" s="286" t="s">
        <v>605</v>
      </c>
      <c r="U170" s="135"/>
      <c r="V170" s="135"/>
      <c r="W170" s="276" t="s">
        <v>5182</v>
      </c>
      <c r="X170" s="272"/>
      <c r="Y170" s="272"/>
      <c r="Z170" s="272"/>
    </row>
    <row r="171" spans="1:26" ht="13" customHeight="1" x14ac:dyDescent="0.35">
      <c r="A171" s="295" t="s">
        <v>3627</v>
      </c>
      <c r="B171" s="136">
        <v>4998405</v>
      </c>
      <c r="C171" s="277" t="s">
        <v>6511</v>
      </c>
      <c r="D171" s="288">
        <v>44638</v>
      </c>
      <c r="E171" s="279" t="s">
        <v>594</v>
      </c>
      <c r="F171" s="289">
        <v>44505</v>
      </c>
      <c r="G171" s="135" t="s">
        <v>4104</v>
      </c>
      <c r="H171" s="135" t="s">
        <v>25</v>
      </c>
      <c r="I171" s="281" t="s">
        <v>17</v>
      </c>
      <c r="J171" s="281" t="s">
        <v>645</v>
      </c>
      <c r="K171" s="281" t="s">
        <v>9002</v>
      </c>
      <c r="L171" s="135" t="s">
        <v>27</v>
      </c>
      <c r="M171" s="5" t="s">
        <v>4105</v>
      </c>
      <c r="N171" s="282">
        <v>44653</v>
      </c>
      <c r="O171" s="283">
        <v>44639</v>
      </c>
      <c r="P171" s="283">
        <v>44638</v>
      </c>
      <c r="Q171" s="284">
        <v>44642</v>
      </c>
      <c r="R171" s="285" t="s">
        <v>4490</v>
      </c>
      <c r="S171" s="284"/>
      <c r="T171" s="286" t="s">
        <v>623</v>
      </c>
      <c r="U171" s="135"/>
      <c r="V171" s="135" t="s">
        <v>5568</v>
      </c>
      <c r="W171" s="276" t="s">
        <v>5183</v>
      </c>
      <c r="X171" s="272"/>
      <c r="Y171" s="272"/>
      <c r="Z171" s="272"/>
    </row>
    <row r="172" spans="1:26" ht="13" customHeight="1" x14ac:dyDescent="0.35">
      <c r="A172" s="295" t="s">
        <v>3627</v>
      </c>
      <c r="B172" s="124">
        <v>4909062</v>
      </c>
      <c r="C172" s="277" t="s">
        <v>6512</v>
      </c>
      <c r="D172" s="288">
        <v>44585</v>
      </c>
      <c r="E172" s="279" t="s">
        <v>594</v>
      </c>
      <c r="F172" s="289">
        <v>44506</v>
      </c>
      <c r="G172" s="135" t="s">
        <v>4110</v>
      </c>
      <c r="H172" s="135" t="s">
        <v>686</v>
      </c>
      <c r="I172" s="281" t="s">
        <v>8862</v>
      </c>
      <c r="J172" s="281" t="s">
        <v>45</v>
      </c>
      <c r="K172" s="281" t="s">
        <v>9009</v>
      </c>
      <c r="L172" s="194" t="s">
        <v>20</v>
      </c>
      <c r="M172" s="5" t="s">
        <v>4111</v>
      </c>
      <c r="N172" s="282">
        <v>44597</v>
      </c>
      <c r="O172" s="283">
        <v>44588</v>
      </c>
      <c r="P172" s="283">
        <v>44589</v>
      </c>
      <c r="Q172" s="284">
        <v>44589</v>
      </c>
      <c r="R172" s="285" t="s">
        <v>4482</v>
      </c>
      <c r="S172" s="284"/>
      <c r="T172" s="286" t="s">
        <v>623</v>
      </c>
      <c r="U172" s="135"/>
      <c r="V172" s="135" t="s">
        <v>3898</v>
      </c>
      <c r="W172" s="276" t="s">
        <v>5184</v>
      </c>
      <c r="X172" s="272"/>
      <c r="Y172" s="272"/>
      <c r="Z172" s="272"/>
    </row>
    <row r="173" spans="1:26" ht="13" customHeight="1" x14ac:dyDescent="0.35">
      <c r="A173" s="295" t="s">
        <v>3627</v>
      </c>
      <c r="B173" s="124">
        <v>5038049</v>
      </c>
      <c r="C173" s="277" t="s">
        <v>6513</v>
      </c>
      <c r="D173" s="288">
        <v>44680</v>
      </c>
      <c r="E173" s="279" t="s">
        <v>594</v>
      </c>
      <c r="F173" s="289">
        <v>44506</v>
      </c>
      <c r="G173" s="135" t="s">
        <v>4106</v>
      </c>
      <c r="H173" s="135" t="s">
        <v>687</v>
      </c>
      <c r="I173" s="281" t="s">
        <v>7086</v>
      </c>
      <c r="J173" s="281" t="s">
        <v>8377</v>
      </c>
      <c r="K173" s="281" t="s">
        <v>9004</v>
      </c>
      <c r="L173" s="135" t="s">
        <v>20</v>
      </c>
      <c r="M173" s="5" t="s">
        <v>4107</v>
      </c>
      <c r="N173" s="282">
        <v>44685</v>
      </c>
      <c r="O173" s="283">
        <v>44681</v>
      </c>
      <c r="P173" s="283">
        <v>44680</v>
      </c>
      <c r="Q173" s="284">
        <v>44681</v>
      </c>
      <c r="R173" s="285" t="s">
        <v>4485</v>
      </c>
      <c r="S173" s="284"/>
      <c r="T173" s="286" t="s">
        <v>623</v>
      </c>
      <c r="U173" s="135"/>
      <c r="V173" s="135" t="s">
        <v>2821</v>
      </c>
      <c r="W173" s="276" t="s">
        <v>5185</v>
      </c>
      <c r="X173" s="272"/>
      <c r="Y173" s="272"/>
      <c r="Z173" s="272"/>
    </row>
    <row r="174" spans="1:26" ht="13" customHeight="1" x14ac:dyDescent="0.35">
      <c r="A174" s="295" t="s">
        <v>1581</v>
      </c>
      <c r="B174" s="276" t="s">
        <v>630</v>
      </c>
      <c r="C174" s="277" t="s">
        <v>630</v>
      </c>
      <c r="D174" s="288">
        <v>44629</v>
      </c>
      <c r="E174" s="279" t="s">
        <v>630</v>
      </c>
      <c r="F174" s="289">
        <v>44506</v>
      </c>
      <c r="G174" s="135" t="s">
        <v>4108</v>
      </c>
      <c r="H174" s="135" t="s">
        <v>64</v>
      </c>
      <c r="I174" s="281" t="s">
        <v>4644</v>
      </c>
      <c r="J174" s="281" t="s">
        <v>38</v>
      </c>
      <c r="K174" s="281" t="s">
        <v>9001</v>
      </c>
      <c r="L174" s="135" t="s">
        <v>40</v>
      </c>
      <c r="M174" s="5" t="s">
        <v>4109</v>
      </c>
      <c r="N174" s="282" t="s">
        <v>1253</v>
      </c>
      <c r="O174" s="283" t="s">
        <v>1253</v>
      </c>
      <c r="P174" s="283" t="s">
        <v>1253</v>
      </c>
      <c r="Q174" s="284" t="s">
        <v>1253</v>
      </c>
      <c r="R174" s="285" t="s">
        <v>4489</v>
      </c>
      <c r="S174" s="280" t="s">
        <v>1253</v>
      </c>
      <c r="T174" s="286" t="s">
        <v>605</v>
      </c>
      <c r="U174" s="135"/>
      <c r="V174" s="135"/>
      <c r="W174" s="276" t="s">
        <v>630</v>
      </c>
      <c r="X174" s="272"/>
      <c r="Y174" s="272"/>
      <c r="Z174" s="272"/>
    </row>
    <row r="175" spans="1:26" ht="13" customHeight="1" x14ac:dyDescent="0.35">
      <c r="A175" s="295" t="s">
        <v>3627</v>
      </c>
      <c r="B175" s="276">
        <v>4952380</v>
      </c>
      <c r="C175" s="277" t="s">
        <v>6514</v>
      </c>
      <c r="D175" s="288">
        <v>44610</v>
      </c>
      <c r="E175" s="279" t="s">
        <v>594</v>
      </c>
      <c r="F175" s="289">
        <v>44506</v>
      </c>
      <c r="G175" s="135" t="s">
        <v>4112</v>
      </c>
      <c r="H175" s="135" t="s">
        <v>32</v>
      </c>
      <c r="I175" s="281" t="s">
        <v>685</v>
      </c>
      <c r="J175" s="281" t="s">
        <v>18</v>
      </c>
      <c r="K175" s="281" t="s">
        <v>9005</v>
      </c>
      <c r="L175" s="135" t="s">
        <v>20</v>
      </c>
      <c r="M175" s="5" t="s">
        <v>4113</v>
      </c>
      <c r="N175" s="282">
        <v>44619</v>
      </c>
      <c r="O175" s="283">
        <v>44610</v>
      </c>
      <c r="P175" s="283">
        <v>44610</v>
      </c>
      <c r="Q175" s="284">
        <v>44614</v>
      </c>
      <c r="R175" s="285" t="s">
        <v>4686</v>
      </c>
      <c r="S175" s="284"/>
      <c r="T175" s="286" t="s">
        <v>605</v>
      </c>
      <c r="U175" s="135"/>
      <c r="V175" s="135" t="s">
        <v>3898</v>
      </c>
      <c r="W175" s="276" t="s">
        <v>5186</v>
      </c>
      <c r="X175" s="272"/>
      <c r="Y175" s="272"/>
      <c r="Z175" s="272"/>
    </row>
    <row r="176" spans="1:26" ht="13" customHeight="1" x14ac:dyDescent="0.35">
      <c r="A176" s="295" t="s">
        <v>3627</v>
      </c>
      <c r="B176" s="300">
        <v>5013996</v>
      </c>
      <c r="C176" s="277" t="s">
        <v>6515</v>
      </c>
      <c r="D176" s="288">
        <v>44648</v>
      </c>
      <c r="E176" s="279" t="s">
        <v>594</v>
      </c>
      <c r="F176" s="289">
        <v>44506</v>
      </c>
      <c r="G176" s="194" t="s">
        <v>7891</v>
      </c>
      <c r="H176" s="194" t="s">
        <v>175</v>
      </c>
      <c r="I176" s="281" t="s">
        <v>8863</v>
      </c>
      <c r="J176" s="281" t="s">
        <v>645</v>
      </c>
      <c r="K176" s="281" t="s">
        <v>9002</v>
      </c>
      <c r="L176" s="135" t="s">
        <v>20</v>
      </c>
      <c r="M176" s="5" t="s">
        <v>4115</v>
      </c>
      <c r="N176" s="282">
        <v>44653</v>
      </c>
      <c r="O176" s="283">
        <v>44650</v>
      </c>
      <c r="P176" s="283">
        <v>44651</v>
      </c>
      <c r="Q176" s="284">
        <v>44651</v>
      </c>
      <c r="R176" s="285" t="s">
        <v>4490</v>
      </c>
      <c r="S176" s="284"/>
      <c r="T176" s="286" t="s">
        <v>609</v>
      </c>
      <c r="U176" s="135"/>
      <c r="V176" s="135" t="s">
        <v>5568</v>
      </c>
      <c r="W176" s="276" t="s">
        <v>5187</v>
      </c>
      <c r="X176" s="272"/>
      <c r="Y176" s="272"/>
      <c r="Z176" s="272"/>
    </row>
    <row r="177" spans="1:26" ht="13" customHeight="1" x14ac:dyDescent="0.35">
      <c r="A177" s="295" t="s">
        <v>3627</v>
      </c>
      <c r="B177" s="135">
        <v>4998443</v>
      </c>
      <c r="C177" s="277" t="s">
        <v>6516</v>
      </c>
      <c r="D177" s="288">
        <v>44627</v>
      </c>
      <c r="E177" s="279" t="s">
        <v>594</v>
      </c>
      <c r="F177" s="289">
        <v>44506</v>
      </c>
      <c r="G177" s="135" t="s">
        <v>4117</v>
      </c>
      <c r="H177" s="135" t="s">
        <v>686</v>
      </c>
      <c r="I177" s="281" t="s">
        <v>8862</v>
      </c>
      <c r="J177" s="281" t="s">
        <v>18</v>
      </c>
      <c r="K177" s="281" t="s">
        <v>9005</v>
      </c>
      <c r="L177" s="135" t="s">
        <v>87</v>
      </c>
      <c r="M177" s="5" t="s">
        <v>4118</v>
      </c>
      <c r="N177" s="282">
        <v>44647</v>
      </c>
      <c r="O177" s="283">
        <v>44637</v>
      </c>
      <c r="P177" s="283">
        <v>44636</v>
      </c>
      <c r="Q177" s="284">
        <v>44637</v>
      </c>
      <c r="R177" s="285" t="s">
        <v>4685</v>
      </c>
      <c r="S177" s="284"/>
      <c r="T177" s="286" t="s">
        <v>623</v>
      </c>
      <c r="U177" s="135"/>
      <c r="V177" s="287" t="s">
        <v>3899</v>
      </c>
      <c r="W177" s="276" t="s">
        <v>5188</v>
      </c>
      <c r="X177" s="272"/>
      <c r="Y177" s="272"/>
      <c r="Z177" s="272"/>
    </row>
    <row r="178" spans="1:26" ht="13" customHeight="1" x14ac:dyDescent="0.35">
      <c r="A178" s="295" t="s">
        <v>3627</v>
      </c>
      <c r="B178" s="124">
        <v>4903427</v>
      </c>
      <c r="C178" s="277" t="s">
        <v>6517</v>
      </c>
      <c r="D178" s="288">
        <v>44569</v>
      </c>
      <c r="E178" s="279" t="s">
        <v>594</v>
      </c>
      <c r="F178" s="289">
        <v>44509</v>
      </c>
      <c r="G178" s="135" t="s">
        <v>4137</v>
      </c>
      <c r="H178" s="135" t="s">
        <v>82</v>
      </c>
      <c r="I178" s="281" t="s">
        <v>4644</v>
      </c>
      <c r="J178" s="281" t="s">
        <v>2943</v>
      </c>
      <c r="K178" s="281" t="s">
        <v>9012</v>
      </c>
      <c r="L178" s="135" t="s">
        <v>40</v>
      </c>
      <c r="M178" s="5" t="s">
        <v>4136</v>
      </c>
      <c r="N178" s="282">
        <v>44595</v>
      </c>
      <c r="O178" s="283">
        <v>44586</v>
      </c>
      <c r="P178" s="283">
        <v>44585</v>
      </c>
      <c r="Q178" s="284" t="s">
        <v>1685</v>
      </c>
      <c r="R178" s="285" t="s">
        <v>6447</v>
      </c>
      <c r="S178" s="284"/>
      <c r="T178" s="286" t="s">
        <v>605</v>
      </c>
      <c r="U178" s="135"/>
      <c r="V178" s="135" t="s">
        <v>3898</v>
      </c>
      <c r="W178" s="276" t="s">
        <v>5189</v>
      </c>
      <c r="X178" s="272"/>
      <c r="Y178" s="272"/>
      <c r="Z178" s="272"/>
    </row>
    <row r="179" spans="1:26" ht="13" customHeight="1" x14ac:dyDescent="0.35">
      <c r="A179" s="295" t="s">
        <v>1581</v>
      </c>
      <c r="B179" s="276" t="s">
        <v>630</v>
      </c>
      <c r="C179" s="277" t="s">
        <v>630</v>
      </c>
      <c r="D179" s="288">
        <v>44568</v>
      </c>
      <c r="E179" s="279" t="s">
        <v>630</v>
      </c>
      <c r="F179" s="289">
        <v>44512</v>
      </c>
      <c r="G179" s="135" t="s">
        <v>4152</v>
      </c>
      <c r="H179" s="135" t="s">
        <v>137</v>
      </c>
      <c r="I179" s="281" t="s">
        <v>17</v>
      </c>
      <c r="J179" s="281" t="s">
        <v>18</v>
      </c>
      <c r="K179" s="281" t="s">
        <v>9005</v>
      </c>
      <c r="L179" s="135" t="s">
        <v>11</v>
      </c>
      <c r="M179" s="5" t="s">
        <v>4151</v>
      </c>
      <c r="N179" s="282" t="s">
        <v>1253</v>
      </c>
      <c r="O179" s="283" t="s">
        <v>1253</v>
      </c>
      <c r="P179" s="283" t="s">
        <v>1253</v>
      </c>
      <c r="Q179" s="284" t="s">
        <v>1253</v>
      </c>
      <c r="R179" s="285" t="s">
        <v>4686</v>
      </c>
      <c r="S179" s="280" t="s">
        <v>1253</v>
      </c>
      <c r="T179" s="286" t="s">
        <v>609</v>
      </c>
      <c r="U179" s="135"/>
      <c r="V179" s="135"/>
      <c r="W179" s="276" t="s">
        <v>630</v>
      </c>
      <c r="X179" s="272"/>
      <c r="Y179" s="272"/>
      <c r="Z179" s="272"/>
    </row>
    <row r="180" spans="1:26" ht="13" customHeight="1" x14ac:dyDescent="0.35">
      <c r="A180" s="295" t="s">
        <v>1581</v>
      </c>
      <c r="B180" s="276" t="s">
        <v>630</v>
      </c>
      <c r="C180" s="277" t="s">
        <v>630</v>
      </c>
      <c r="D180" s="288">
        <v>44625</v>
      </c>
      <c r="E180" s="279" t="s">
        <v>630</v>
      </c>
      <c r="F180" s="289">
        <v>44513</v>
      </c>
      <c r="G180" s="135" t="s">
        <v>4155</v>
      </c>
      <c r="H180" s="135" t="s">
        <v>686</v>
      </c>
      <c r="I180" s="281" t="s">
        <v>8862</v>
      </c>
      <c r="J180" s="281" t="s">
        <v>2943</v>
      </c>
      <c r="K180" s="281" t="s">
        <v>9012</v>
      </c>
      <c r="L180" s="135" t="s">
        <v>2970</v>
      </c>
      <c r="M180" s="5" t="s">
        <v>4154</v>
      </c>
      <c r="N180" s="282" t="s">
        <v>1253</v>
      </c>
      <c r="O180" s="283" t="s">
        <v>1253</v>
      </c>
      <c r="P180" s="283" t="s">
        <v>1253</v>
      </c>
      <c r="Q180" s="284" t="s">
        <v>1253</v>
      </c>
      <c r="R180" s="285" t="s">
        <v>6518</v>
      </c>
      <c r="S180" s="280" t="s">
        <v>1253</v>
      </c>
      <c r="T180" s="286" t="s">
        <v>605</v>
      </c>
      <c r="U180" s="135"/>
      <c r="V180" s="135"/>
      <c r="W180" s="276" t="s">
        <v>630</v>
      </c>
      <c r="X180" s="272"/>
      <c r="Y180" s="272"/>
      <c r="Z180" s="272"/>
    </row>
    <row r="181" spans="1:26" ht="13" customHeight="1" x14ac:dyDescent="0.35">
      <c r="A181" s="295" t="s">
        <v>3627</v>
      </c>
      <c r="B181" s="135">
        <v>4880479</v>
      </c>
      <c r="C181" s="277" t="s">
        <v>4824</v>
      </c>
      <c r="D181" s="288">
        <v>44545</v>
      </c>
      <c r="E181" s="279" t="s">
        <v>594</v>
      </c>
      <c r="F181" s="289">
        <v>44515</v>
      </c>
      <c r="G181" s="135" t="s">
        <v>4162</v>
      </c>
      <c r="H181" s="135" t="s">
        <v>92</v>
      </c>
      <c r="I181" s="281" t="s">
        <v>2454</v>
      </c>
      <c r="J181" s="281" t="s">
        <v>18</v>
      </c>
      <c r="K181" s="281" t="s">
        <v>9005</v>
      </c>
      <c r="L181" s="135" t="s">
        <v>11</v>
      </c>
      <c r="M181" s="5" t="s">
        <v>4163</v>
      </c>
      <c r="N181" s="282">
        <v>44570</v>
      </c>
      <c r="O181" s="283">
        <v>44557</v>
      </c>
      <c r="P181" s="283">
        <v>44557</v>
      </c>
      <c r="Q181" s="284" t="s">
        <v>1685</v>
      </c>
      <c r="R181" s="285" t="s">
        <v>4685</v>
      </c>
      <c r="S181" s="284"/>
      <c r="T181" s="286" t="s">
        <v>605</v>
      </c>
      <c r="U181" s="135"/>
      <c r="V181" s="135" t="s">
        <v>3897</v>
      </c>
      <c r="W181" s="276" t="s">
        <v>5191</v>
      </c>
      <c r="X181" s="272"/>
      <c r="Y181" s="272"/>
      <c r="Z181" s="272"/>
    </row>
    <row r="182" spans="1:26" ht="13" customHeight="1" x14ac:dyDescent="0.35">
      <c r="A182" s="295" t="s">
        <v>1581</v>
      </c>
      <c r="B182" s="276" t="s">
        <v>630</v>
      </c>
      <c r="C182" s="277" t="s">
        <v>630</v>
      </c>
      <c r="D182" s="288">
        <v>44572</v>
      </c>
      <c r="E182" s="279" t="s">
        <v>630</v>
      </c>
      <c r="F182" s="289">
        <v>44515</v>
      </c>
      <c r="G182" s="135" t="s">
        <v>4156</v>
      </c>
      <c r="H182" s="135" t="s">
        <v>175</v>
      </c>
      <c r="I182" s="281" t="s">
        <v>8863</v>
      </c>
      <c r="J182" s="281" t="s">
        <v>645</v>
      </c>
      <c r="K182" s="281" t="s">
        <v>9002</v>
      </c>
      <c r="L182" s="135" t="s">
        <v>20</v>
      </c>
      <c r="M182" s="5" t="s">
        <v>4159</v>
      </c>
      <c r="N182" s="282" t="s">
        <v>1253</v>
      </c>
      <c r="O182" s="283" t="s">
        <v>1253</v>
      </c>
      <c r="P182" s="283" t="s">
        <v>1253</v>
      </c>
      <c r="Q182" s="284" t="s">
        <v>1253</v>
      </c>
      <c r="R182" s="285" t="s">
        <v>4490</v>
      </c>
      <c r="S182" s="280" t="s">
        <v>1253</v>
      </c>
      <c r="T182" s="286" t="s">
        <v>605</v>
      </c>
      <c r="U182" s="135"/>
      <c r="V182" s="135"/>
      <c r="W182" s="276" t="s">
        <v>630</v>
      </c>
      <c r="X182" s="272"/>
      <c r="Y182" s="272"/>
      <c r="Z182" s="272"/>
    </row>
    <row r="183" spans="1:26" ht="13" customHeight="1" x14ac:dyDescent="0.35">
      <c r="A183" s="295" t="s">
        <v>3627</v>
      </c>
      <c r="B183" s="135">
        <v>5046703</v>
      </c>
      <c r="C183" s="277" t="s">
        <v>6519</v>
      </c>
      <c r="D183" s="288">
        <v>44663</v>
      </c>
      <c r="E183" s="279" t="s">
        <v>594</v>
      </c>
      <c r="F183" s="289">
        <v>44515</v>
      </c>
      <c r="G183" s="135" t="s">
        <v>4164</v>
      </c>
      <c r="H183" s="135" t="s">
        <v>57</v>
      </c>
      <c r="I183" s="281" t="s">
        <v>8538</v>
      </c>
      <c r="J183" s="281" t="s">
        <v>645</v>
      </c>
      <c r="K183" s="281" t="s">
        <v>9002</v>
      </c>
      <c r="L183" s="135" t="s">
        <v>59</v>
      </c>
      <c r="M183" s="5" t="s">
        <v>4165</v>
      </c>
      <c r="N183" s="282">
        <v>44675</v>
      </c>
      <c r="O183" s="283">
        <v>44669</v>
      </c>
      <c r="P183" s="283">
        <v>44669</v>
      </c>
      <c r="Q183" s="284">
        <v>44670</v>
      </c>
      <c r="R183" s="285" t="s">
        <v>4490</v>
      </c>
      <c r="S183" s="284"/>
      <c r="T183" s="286" t="s">
        <v>605</v>
      </c>
      <c r="U183" s="135"/>
      <c r="V183" s="135" t="s">
        <v>5568</v>
      </c>
      <c r="W183" s="276" t="s">
        <v>5192</v>
      </c>
      <c r="X183" s="272"/>
      <c r="Y183" s="272"/>
      <c r="Z183" s="272"/>
    </row>
    <row r="184" spans="1:26" ht="13" customHeight="1" x14ac:dyDescent="0.35">
      <c r="A184" s="295" t="s">
        <v>5</v>
      </c>
      <c r="B184" s="135" t="s">
        <v>7892</v>
      </c>
      <c r="C184" s="277" t="s">
        <v>3905</v>
      </c>
      <c r="D184" s="288">
        <v>44519</v>
      </c>
      <c r="E184" s="279"/>
      <c r="F184" s="289">
        <v>44517</v>
      </c>
      <c r="G184" s="135" t="s">
        <v>4176</v>
      </c>
      <c r="H184" s="135" t="s">
        <v>3367</v>
      </c>
      <c r="I184" s="281" t="s">
        <v>7086</v>
      </c>
      <c r="J184" s="281" t="s">
        <v>626</v>
      </c>
      <c r="K184" s="281" t="s">
        <v>9003</v>
      </c>
      <c r="L184" s="135" t="s">
        <v>20</v>
      </c>
      <c r="M184" s="5" t="s">
        <v>4166</v>
      </c>
      <c r="N184" s="282"/>
      <c r="O184" s="283"/>
      <c r="P184" s="283"/>
      <c r="Q184" s="284"/>
      <c r="R184" s="285" t="s">
        <v>6464</v>
      </c>
      <c r="S184" s="284"/>
      <c r="T184" s="286" t="s">
        <v>623</v>
      </c>
      <c r="U184" s="135"/>
      <c r="V184" s="135"/>
      <c r="W184" s="276" t="s">
        <v>5193</v>
      </c>
      <c r="X184" s="272"/>
      <c r="Y184" s="272"/>
      <c r="Z184" s="272"/>
    </row>
    <row r="185" spans="1:26" ht="13" customHeight="1" x14ac:dyDescent="0.35">
      <c r="A185" s="295" t="s">
        <v>3627</v>
      </c>
      <c r="B185" s="135">
        <v>4880476</v>
      </c>
      <c r="C185" s="277" t="s">
        <v>4825</v>
      </c>
      <c r="D185" s="288">
        <v>44545</v>
      </c>
      <c r="E185" s="279" t="s">
        <v>594</v>
      </c>
      <c r="F185" s="289">
        <v>44518</v>
      </c>
      <c r="G185" s="135" t="s">
        <v>4184</v>
      </c>
      <c r="H185" s="135" t="s">
        <v>687</v>
      </c>
      <c r="I185" s="281" t="s">
        <v>7086</v>
      </c>
      <c r="J185" s="281" t="s">
        <v>622</v>
      </c>
      <c r="K185" s="281" t="s">
        <v>9007</v>
      </c>
      <c r="L185" s="194" t="s">
        <v>27</v>
      </c>
      <c r="M185" s="5" t="s">
        <v>4124</v>
      </c>
      <c r="N185" s="282">
        <v>44570</v>
      </c>
      <c r="O185" s="283">
        <v>44558</v>
      </c>
      <c r="P185" s="283">
        <v>44551</v>
      </c>
      <c r="Q185" s="284">
        <v>44560</v>
      </c>
      <c r="R185" s="285" t="s">
        <v>6544</v>
      </c>
      <c r="S185" s="284"/>
      <c r="T185" s="286" t="s">
        <v>605</v>
      </c>
      <c r="U185" s="135"/>
      <c r="V185" s="135" t="s">
        <v>3897</v>
      </c>
      <c r="W185" s="276" t="s">
        <v>5194</v>
      </c>
      <c r="X185" s="272"/>
      <c r="Y185" s="272"/>
      <c r="Z185" s="272"/>
    </row>
    <row r="186" spans="1:26" ht="13" customHeight="1" x14ac:dyDescent="0.35">
      <c r="A186" s="295" t="s">
        <v>1581</v>
      </c>
      <c r="B186" s="276" t="s">
        <v>630</v>
      </c>
      <c r="C186" s="277" t="s">
        <v>630</v>
      </c>
      <c r="D186" s="288">
        <v>44686</v>
      </c>
      <c r="E186" s="279" t="s">
        <v>630</v>
      </c>
      <c r="F186" s="289">
        <v>44518</v>
      </c>
      <c r="G186" s="135" t="s">
        <v>4185</v>
      </c>
      <c r="H186" s="194" t="s">
        <v>175</v>
      </c>
      <c r="I186" s="281" t="s">
        <v>8863</v>
      </c>
      <c r="J186" s="281" t="s">
        <v>632</v>
      </c>
      <c r="K186" s="281" t="s">
        <v>9006</v>
      </c>
      <c r="L186" s="135" t="s">
        <v>20</v>
      </c>
      <c r="M186" s="5" t="s">
        <v>4186</v>
      </c>
      <c r="N186" s="282" t="s">
        <v>1253</v>
      </c>
      <c r="O186" s="283" t="s">
        <v>1253</v>
      </c>
      <c r="P186" s="283" t="s">
        <v>1253</v>
      </c>
      <c r="Q186" s="284" t="s">
        <v>1253</v>
      </c>
      <c r="R186" s="285" t="s">
        <v>4487</v>
      </c>
      <c r="S186" s="280" t="s">
        <v>1253</v>
      </c>
      <c r="T186" s="286" t="s">
        <v>605</v>
      </c>
      <c r="U186" s="135"/>
      <c r="V186" s="135"/>
      <c r="W186" s="276" t="s">
        <v>630</v>
      </c>
      <c r="X186" s="272"/>
      <c r="Y186" s="272"/>
      <c r="Z186" s="272"/>
    </row>
    <row r="187" spans="1:26" ht="13" customHeight="1" x14ac:dyDescent="0.35">
      <c r="A187" s="295" t="s">
        <v>1581</v>
      </c>
      <c r="B187" s="276" t="s">
        <v>630</v>
      </c>
      <c r="C187" s="277" t="s">
        <v>630</v>
      </c>
      <c r="D187" s="288">
        <v>44744</v>
      </c>
      <c r="E187" s="279" t="s">
        <v>630</v>
      </c>
      <c r="F187" s="289">
        <v>44518</v>
      </c>
      <c r="G187" s="135" t="s">
        <v>4187</v>
      </c>
      <c r="H187" s="135" t="s">
        <v>232</v>
      </c>
      <c r="I187" s="281" t="s">
        <v>8863</v>
      </c>
      <c r="J187" s="281" t="s">
        <v>626</v>
      </c>
      <c r="K187" s="281" t="s">
        <v>9003</v>
      </c>
      <c r="L187" s="135" t="s">
        <v>20</v>
      </c>
      <c r="M187" s="5" t="s">
        <v>4188</v>
      </c>
      <c r="N187" s="282" t="s">
        <v>1253</v>
      </c>
      <c r="O187" s="283" t="s">
        <v>1253</v>
      </c>
      <c r="P187" s="283" t="s">
        <v>1253</v>
      </c>
      <c r="Q187" s="284" t="s">
        <v>1253</v>
      </c>
      <c r="R187" s="285" t="s">
        <v>6464</v>
      </c>
      <c r="S187" s="280" t="s">
        <v>1253</v>
      </c>
      <c r="T187" s="286" t="s">
        <v>609</v>
      </c>
      <c r="U187" s="135"/>
      <c r="V187" s="135"/>
      <c r="W187" s="276" t="s">
        <v>630</v>
      </c>
      <c r="X187" s="272"/>
      <c r="Y187" s="272"/>
      <c r="Z187" s="272"/>
    </row>
    <row r="188" spans="1:26" ht="13" customHeight="1" x14ac:dyDescent="0.35">
      <c r="A188" s="295" t="s">
        <v>3627</v>
      </c>
      <c r="B188" s="292">
        <v>4890739</v>
      </c>
      <c r="C188" s="277" t="s">
        <v>4856</v>
      </c>
      <c r="D188" s="288">
        <v>44573</v>
      </c>
      <c r="E188" s="279" t="s">
        <v>594</v>
      </c>
      <c r="F188" s="289">
        <v>44519</v>
      </c>
      <c r="G188" s="135" t="s">
        <v>4193</v>
      </c>
      <c r="H188" s="135" t="s">
        <v>725</v>
      </c>
      <c r="I188" s="281" t="s">
        <v>2454</v>
      </c>
      <c r="J188" s="281" t="s">
        <v>160</v>
      </c>
      <c r="K188" s="281" t="s">
        <v>9010</v>
      </c>
      <c r="L188" s="135" t="s">
        <v>20</v>
      </c>
      <c r="M188" s="5" t="s">
        <v>4194</v>
      </c>
      <c r="N188" s="282">
        <v>44583</v>
      </c>
      <c r="O188" s="283">
        <v>44575</v>
      </c>
      <c r="P188" s="283">
        <v>44586</v>
      </c>
      <c r="Q188" s="284">
        <v>44576</v>
      </c>
      <c r="R188" s="285" t="s">
        <v>4493</v>
      </c>
      <c r="S188" s="284"/>
      <c r="T188" s="286" t="s">
        <v>609</v>
      </c>
      <c r="U188" s="135"/>
      <c r="V188" s="135" t="s">
        <v>3897</v>
      </c>
      <c r="W188" s="276" t="s">
        <v>5195</v>
      </c>
      <c r="X188" s="272"/>
      <c r="Y188" s="272"/>
      <c r="Z188" s="272"/>
    </row>
    <row r="189" spans="1:26" ht="13" customHeight="1" x14ac:dyDescent="0.35">
      <c r="A189" s="295" t="s">
        <v>3627</v>
      </c>
      <c r="B189" s="124">
        <v>4968363</v>
      </c>
      <c r="C189" s="277" t="s">
        <v>6520</v>
      </c>
      <c r="D189" s="288">
        <v>44618</v>
      </c>
      <c r="E189" s="279" t="s">
        <v>594</v>
      </c>
      <c r="F189" s="289">
        <v>44519</v>
      </c>
      <c r="G189" s="135" t="s">
        <v>4190</v>
      </c>
      <c r="H189" s="194" t="s">
        <v>137</v>
      </c>
      <c r="I189" s="281" t="s">
        <v>17</v>
      </c>
      <c r="J189" s="281" t="s">
        <v>18</v>
      </c>
      <c r="K189" s="281" t="s">
        <v>9005</v>
      </c>
      <c r="L189" s="135" t="s">
        <v>11</v>
      </c>
      <c r="M189" s="5" t="s">
        <v>4191</v>
      </c>
      <c r="N189" s="282">
        <v>44623</v>
      </c>
      <c r="O189" s="283">
        <v>44619</v>
      </c>
      <c r="P189" s="283">
        <v>44618</v>
      </c>
      <c r="Q189" s="284">
        <v>44620</v>
      </c>
      <c r="R189" s="285" t="s">
        <v>4685</v>
      </c>
      <c r="S189" s="284"/>
      <c r="T189" s="286" t="s">
        <v>605</v>
      </c>
      <c r="U189" s="135"/>
      <c r="V189" s="287" t="s">
        <v>3899</v>
      </c>
      <c r="W189" s="276" t="s">
        <v>5196</v>
      </c>
      <c r="X189" s="272"/>
      <c r="Y189" s="272"/>
      <c r="Z189" s="272"/>
    </row>
    <row r="190" spans="1:26" ht="13" customHeight="1" x14ac:dyDescent="0.35">
      <c r="A190" s="295" t="s">
        <v>3627</v>
      </c>
      <c r="B190" s="124">
        <v>4890729</v>
      </c>
      <c r="C190" s="277" t="s">
        <v>6521</v>
      </c>
      <c r="D190" s="288">
        <v>44580</v>
      </c>
      <c r="E190" s="279" t="s">
        <v>594</v>
      </c>
      <c r="F190" s="289">
        <v>44520</v>
      </c>
      <c r="G190" s="135" t="s">
        <v>4195</v>
      </c>
      <c r="H190" s="135" t="s">
        <v>4126</v>
      </c>
      <c r="I190" s="281" t="s">
        <v>8538</v>
      </c>
      <c r="J190" s="281" t="s">
        <v>18</v>
      </c>
      <c r="K190" s="281" t="s">
        <v>9005</v>
      </c>
      <c r="L190" s="135" t="s">
        <v>11</v>
      </c>
      <c r="M190" s="5" t="s">
        <v>4196</v>
      </c>
      <c r="N190" s="282">
        <v>44596</v>
      </c>
      <c r="O190" s="283">
        <v>44582</v>
      </c>
      <c r="P190" s="283">
        <v>44581</v>
      </c>
      <c r="Q190" s="284">
        <v>44590</v>
      </c>
      <c r="R190" s="285" t="s">
        <v>4685</v>
      </c>
      <c r="S190" s="284"/>
      <c r="T190" s="286" t="s">
        <v>623</v>
      </c>
      <c r="U190" s="135"/>
      <c r="V190" s="135" t="s">
        <v>3898</v>
      </c>
      <c r="W190" s="276" t="s">
        <v>5197</v>
      </c>
      <c r="X190" s="272"/>
      <c r="Y190" s="272"/>
      <c r="Z190" s="272"/>
    </row>
    <row r="191" spans="1:26" ht="13" customHeight="1" x14ac:dyDescent="0.35">
      <c r="A191" s="295" t="s">
        <v>1581</v>
      </c>
      <c r="B191" s="276" t="s">
        <v>630</v>
      </c>
      <c r="C191" s="277" t="s">
        <v>630</v>
      </c>
      <c r="D191" s="288">
        <v>44665</v>
      </c>
      <c r="E191" s="279" t="s">
        <v>630</v>
      </c>
      <c r="F191" s="289">
        <v>44520</v>
      </c>
      <c r="G191" s="135" t="s">
        <v>4197</v>
      </c>
      <c r="H191" s="135" t="s">
        <v>4126</v>
      </c>
      <c r="I191" s="281" t="s">
        <v>8538</v>
      </c>
      <c r="J191" s="281" t="s">
        <v>18</v>
      </c>
      <c r="K191" s="281" t="s">
        <v>9005</v>
      </c>
      <c r="L191" s="135" t="s">
        <v>11</v>
      </c>
      <c r="M191" s="5" t="s">
        <v>4198</v>
      </c>
      <c r="N191" s="282" t="s">
        <v>1253</v>
      </c>
      <c r="O191" s="283" t="s">
        <v>1253</v>
      </c>
      <c r="P191" s="283" t="s">
        <v>1253</v>
      </c>
      <c r="Q191" s="284" t="s">
        <v>1253</v>
      </c>
      <c r="R191" s="285" t="s">
        <v>4685</v>
      </c>
      <c r="S191" s="280" t="s">
        <v>1253</v>
      </c>
      <c r="T191" s="286" t="s">
        <v>605</v>
      </c>
      <c r="U191" s="135"/>
      <c r="V191" s="135"/>
      <c r="W191" s="276" t="s">
        <v>630</v>
      </c>
      <c r="X191" s="272"/>
      <c r="Y191" s="272"/>
      <c r="Z191" s="272"/>
    </row>
    <row r="192" spans="1:26" ht="13" customHeight="1" x14ac:dyDescent="0.35">
      <c r="A192" s="295" t="s">
        <v>3627</v>
      </c>
      <c r="B192" s="124">
        <v>4880472</v>
      </c>
      <c r="C192" s="277" t="s">
        <v>4822</v>
      </c>
      <c r="D192" s="288">
        <v>44544</v>
      </c>
      <c r="E192" s="279" t="s">
        <v>594</v>
      </c>
      <c r="F192" s="289">
        <v>44522</v>
      </c>
      <c r="G192" s="135" t="s">
        <v>4213</v>
      </c>
      <c r="H192" s="135" t="s">
        <v>3367</v>
      </c>
      <c r="I192" s="281" t="s">
        <v>7086</v>
      </c>
      <c r="J192" s="281" t="s">
        <v>626</v>
      </c>
      <c r="K192" s="281" t="s">
        <v>9003</v>
      </c>
      <c r="L192" s="135" t="s">
        <v>52</v>
      </c>
      <c r="M192" s="5" t="s">
        <v>4202</v>
      </c>
      <c r="N192" s="282">
        <v>44570</v>
      </c>
      <c r="O192" s="283">
        <v>44554</v>
      </c>
      <c r="P192" s="283">
        <v>44557</v>
      </c>
      <c r="Q192" s="284">
        <v>44560</v>
      </c>
      <c r="R192" s="285" t="s">
        <v>4687</v>
      </c>
      <c r="S192" s="284"/>
      <c r="T192" s="286" t="s">
        <v>623</v>
      </c>
      <c r="U192" s="135"/>
      <c r="V192" s="135" t="s">
        <v>3897</v>
      </c>
      <c r="W192" s="276" t="s">
        <v>5198</v>
      </c>
      <c r="X192" s="272"/>
      <c r="Y192" s="272"/>
      <c r="Z192" s="272"/>
    </row>
    <row r="193" spans="1:26" ht="13" customHeight="1" x14ac:dyDescent="0.35">
      <c r="A193" s="295" t="s">
        <v>3627</v>
      </c>
      <c r="B193" s="135">
        <v>4912013</v>
      </c>
      <c r="C193" s="277" t="s">
        <v>6522</v>
      </c>
      <c r="D193" s="288">
        <v>44572</v>
      </c>
      <c r="E193" s="279" t="s">
        <v>594</v>
      </c>
      <c r="F193" s="289">
        <v>44522</v>
      </c>
      <c r="G193" s="135" t="s">
        <v>4212</v>
      </c>
      <c r="H193" s="135" t="s">
        <v>175</v>
      </c>
      <c r="I193" s="281" t="s">
        <v>8863</v>
      </c>
      <c r="J193" s="281" t="s">
        <v>18</v>
      </c>
      <c r="K193" s="281" t="s">
        <v>9005</v>
      </c>
      <c r="L193" s="135" t="s">
        <v>20</v>
      </c>
      <c r="M193" s="5" t="s">
        <v>4153</v>
      </c>
      <c r="N193" s="282">
        <v>44595</v>
      </c>
      <c r="O193" s="283">
        <v>44579</v>
      </c>
      <c r="P193" s="283">
        <v>44579</v>
      </c>
      <c r="Q193" s="284">
        <v>44593</v>
      </c>
      <c r="R193" s="285" t="s">
        <v>4686</v>
      </c>
      <c r="S193" s="284"/>
      <c r="T193" s="286" t="s">
        <v>605</v>
      </c>
      <c r="U193" s="135"/>
      <c r="V193" s="135" t="s">
        <v>3898</v>
      </c>
      <c r="W193" s="276" t="s">
        <v>5199</v>
      </c>
      <c r="X193" s="272"/>
      <c r="Y193" s="272"/>
      <c r="Z193" s="272"/>
    </row>
    <row r="194" spans="1:26" ht="13" customHeight="1" x14ac:dyDescent="0.35">
      <c r="A194" s="295" t="s">
        <v>1581</v>
      </c>
      <c r="B194" s="276" t="s">
        <v>630</v>
      </c>
      <c r="C194" s="277" t="s">
        <v>630</v>
      </c>
      <c r="D194" s="288">
        <v>44678</v>
      </c>
      <c r="E194" s="279" t="s">
        <v>630</v>
      </c>
      <c r="F194" s="289">
        <v>44522</v>
      </c>
      <c r="G194" s="135" t="s">
        <v>6052</v>
      </c>
      <c r="H194" s="135" t="s">
        <v>725</v>
      </c>
      <c r="I194" s="281" t="s">
        <v>2454</v>
      </c>
      <c r="J194" s="281" t="s">
        <v>160</v>
      </c>
      <c r="K194" s="281" t="s">
        <v>9010</v>
      </c>
      <c r="L194" s="135" t="s">
        <v>20</v>
      </c>
      <c r="M194" s="5" t="s">
        <v>4210</v>
      </c>
      <c r="N194" s="282" t="s">
        <v>1253</v>
      </c>
      <c r="O194" s="283" t="s">
        <v>1253</v>
      </c>
      <c r="P194" s="283" t="s">
        <v>1253</v>
      </c>
      <c r="Q194" s="284" t="s">
        <v>1253</v>
      </c>
      <c r="R194" s="285" t="s">
        <v>4493</v>
      </c>
      <c r="S194" s="280" t="s">
        <v>1253</v>
      </c>
      <c r="T194" s="286" t="s">
        <v>609</v>
      </c>
      <c r="U194" s="135"/>
      <c r="V194" s="135"/>
      <c r="W194" s="276" t="s">
        <v>630</v>
      </c>
      <c r="X194" s="272"/>
      <c r="Y194" s="272"/>
      <c r="Z194" s="272"/>
    </row>
    <row r="195" spans="1:26" ht="13" customHeight="1" x14ac:dyDescent="0.35">
      <c r="A195" s="295" t="s">
        <v>3627</v>
      </c>
      <c r="B195" s="124">
        <v>4812254</v>
      </c>
      <c r="C195" s="277" t="s">
        <v>4835</v>
      </c>
      <c r="D195" s="288">
        <v>44523</v>
      </c>
      <c r="E195" s="279" t="s">
        <v>594</v>
      </c>
      <c r="F195" s="289">
        <v>44523</v>
      </c>
      <c r="G195" s="135" t="s">
        <v>4216</v>
      </c>
      <c r="H195" s="135" t="s">
        <v>25</v>
      </c>
      <c r="I195" s="281" t="s">
        <v>17</v>
      </c>
      <c r="J195" s="281" t="s">
        <v>626</v>
      </c>
      <c r="K195" s="281" t="s">
        <v>9003</v>
      </c>
      <c r="L195" s="135" t="s">
        <v>20</v>
      </c>
      <c r="M195" s="5" t="s">
        <v>4215</v>
      </c>
      <c r="N195" s="282">
        <v>44575</v>
      </c>
      <c r="O195" s="283">
        <v>44551</v>
      </c>
      <c r="P195" s="283">
        <v>44551</v>
      </c>
      <c r="Q195" s="284">
        <v>44551</v>
      </c>
      <c r="R195" s="285" t="s">
        <v>4687</v>
      </c>
      <c r="S195" s="284"/>
      <c r="T195" s="286" t="s">
        <v>623</v>
      </c>
      <c r="U195" s="135"/>
      <c r="V195" s="135" t="s">
        <v>3897</v>
      </c>
      <c r="W195" s="276" t="s">
        <v>5200</v>
      </c>
      <c r="X195" s="272"/>
      <c r="Y195" s="272"/>
      <c r="Z195" s="272"/>
    </row>
    <row r="196" spans="1:26" ht="13" customHeight="1" x14ac:dyDescent="0.35">
      <c r="A196" s="295" t="s">
        <v>3627</v>
      </c>
      <c r="B196" s="135">
        <v>4890743</v>
      </c>
      <c r="C196" s="277" t="s">
        <v>4858</v>
      </c>
      <c r="D196" s="288">
        <v>44566</v>
      </c>
      <c r="E196" s="279" t="s">
        <v>594</v>
      </c>
      <c r="F196" s="289">
        <v>44523</v>
      </c>
      <c r="G196" s="135" t="s">
        <v>4211</v>
      </c>
      <c r="H196" s="135" t="s">
        <v>687</v>
      </c>
      <c r="I196" s="281" t="s">
        <v>7086</v>
      </c>
      <c r="J196" s="281" t="s">
        <v>45</v>
      </c>
      <c r="K196" s="281" t="s">
        <v>9009</v>
      </c>
      <c r="L196" s="135" t="s">
        <v>27</v>
      </c>
      <c r="M196" s="5" t="s">
        <v>4135</v>
      </c>
      <c r="N196" s="282">
        <v>44583</v>
      </c>
      <c r="O196" s="283">
        <v>44580</v>
      </c>
      <c r="P196" s="283">
        <v>44580</v>
      </c>
      <c r="Q196" s="284">
        <v>44580</v>
      </c>
      <c r="R196" s="285" t="s">
        <v>4482</v>
      </c>
      <c r="S196" s="284"/>
      <c r="T196" s="286" t="s">
        <v>605</v>
      </c>
      <c r="U196" s="135"/>
      <c r="V196" s="135" t="s">
        <v>3897</v>
      </c>
      <c r="W196" s="276" t="s">
        <v>5201</v>
      </c>
      <c r="X196" s="272"/>
      <c r="Y196" s="272"/>
      <c r="Z196" s="272"/>
    </row>
    <row r="197" spans="1:26" ht="13" customHeight="1" x14ac:dyDescent="0.35">
      <c r="A197" s="295" t="s">
        <v>3627</v>
      </c>
      <c r="B197" s="124">
        <v>4982841</v>
      </c>
      <c r="C197" s="277" t="s">
        <v>6523</v>
      </c>
      <c r="D197" s="288">
        <v>44635</v>
      </c>
      <c r="E197" s="279" t="s">
        <v>594</v>
      </c>
      <c r="F197" s="289">
        <v>44523</v>
      </c>
      <c r="G197" s="135" t="s">
        <v>4221</v>
      </c>
      <c r="H197" s="135" t="s">
        <v>25</v>
      </c>
      <c r="I197" s="281" t="s">
        <v>17</v>
      </c>
      <c r="J197" s="281" t="s">
        <v>645</v>
      </c>
      <c r="K197" s="281" t="s">
        <v>9002</v>
      </c>
      <c r="L197" s="194" t="s">
        <v>27</v>
      </c>
      <c r="M197" s="5" t="s">
        <v>4201</v>
      </c>
      <c r="N197" s="282">
        <v>44653</v>
      </c>
      <c r="O197" s="283">
        <v>44639</v>
      </c>
      <c r="P197" s="283">
        <v>44639</v>
      </c>
      <c r="Q197" s="284">
        <v>44639</v>
      </c>
      <c r="R197" s="285" t="s">
        <v>4490</v>
      </c>
      <c r="S197" s="284"/>
      <c r="T197" s="286" t="s">
        <v>623</v>
      </c>
      <c r="U197" s="135"/>
      <c r="V197" s="135" t="s">
        <v>5568</v>
      </c>
      <c r="W197" s="276" t="s">
        <v>5202</v>
      </c>
      <c r="X197" s="272"/>
      <c r="Y197" s="272"/>
      <c r="Z197" s="272"/>
    </row>
    <row r="198" spans="1:26" ht="13" customHeight="1" x14ac:dyDescent="0.35">
      <c r="A198" s="295" t="s">
        <v>3627</v>
      </c>
      <c r="B198" s="124">
        <v>4968360</v>
      </c>
      <c r="C198" s="277" t="s">
        <v>6524</v>
      </c>
      <c r="D198" s="288">
        <v>44634</v>
      </c>
      <c r="E198" s="279" t="s">
        <v>594</v>
      </c>
      <c r="F198" s="289">
        <v>44524</v>
      </c>
      <c r="G198" s="135" t="s">
        <v>4225</v>
      </c>
      <c r="H198" s="135" t="s">
        <v>92</v>
      </c>
      <c r="I198" s="281" t="s">
        <v>2454</v>
      </c>
      <c r="J198" s="281" t="s">
        <v>645</v>
      </c>
      <c r="K198" s="281" t="s">
        <v>9002</v>
      </c>
      <c r="L198" s="135" t="s">
        <v>27</v>
      </c>
      <c r="M198" s="5" t="s">
        <v>4123</v>
      </c>
      <c r="N198" s="282">
        <v>44637</v>
      </c>
      <c r="O198" s="283">
        <v>44635</v>
      </c>
      <c r="P198" s="283">
        <v>44634</v>
      </c>
      <c r="Q198" s="284" t="s">
        <v>1685</v>
      </c>
      <c r="R198" s="285" t="s">
        <v>4490</v>
      </c>
      <c r="S198" s="284"/>
      <c r="T198" s="286" t="s">
        <v>605</v>
      </c>
      <c r="U198" s="135"/>
      <c r="V198" s="287" t="s">
        <v>3899</v>
      </c>
      <c r="W198" s="276" t="s">
        <v>5203</v>
      </c>
      <c r="X198" s="272"/>
      <c r="Y198" s="272"/>
      <c r="Z198" s="272"/>
    </row>
    <row r="199" spans="1:26" ht="13" customHeight="1" x14ac:dyDescent="0.35">
      <c r="A199" s="295" t="s">
        <v>1581</v>
      </c>
      <c r="B199" s="276" t="s">
        <v>630</v>
      </c>
      <c r="C199" s="277" t="s">
        <v>630</v>
      </c>
      <c r="D199" s="288">
        <v>44660</v>
      </c>
      <c r="E199" s="279" t="s">
        <v>630</v>
      </c>
      <c r="F199" s="289">
        <v>44524</v>
      </c>
      <c r="G199" s="135" t="s">
        <v>4228</v>
      </c>
      <c r="H199" s="135" t="s">
        <v>4126</v>
      </c>
      <c r="I199" s="281" t="s">
        <v>8538</v>
      </c>
      <c r="J199" s="281" t="s">
        <v>645</v>
      </c>
      <c r="K199" s="281" t="s">
        <v>9002</v>
      </c>
      <c r="L199" s="135" t="s">
        <v>20</v>
      </c>
      <c r="M199" s="5" t="s">
        <v>4125</v>
      </c>
      <c r="N199" s="282" t="s">
        <v>1253</v>
      </c>
      <c r="O199" s="283" t="s">
        <v>1253</v>
      </c>
      <c r="P199" s="283" t="s">
        <v>1253</v>
      </c>
      <c r="Q199" s="284" t="s">
        <v>1253</v>
      </c>
      <c r="R199" s="285" t="s">
        <v>4490</v>
      </c>
      <c r="S199" s="280" t="s">
        <v>1253</v>
      </c>
      <c r="T199" s="286" t="s">
        <v>605</v>
      </c>
      <c r="U199" s="135"/>
      <c r="V199" s="135"/>
      <c r="W199" s="276" t="s">
        <v>630</v>
      </c>
      <c r="X199" s="272"/>
      <c r="Y199" s="272"/>
      <c r="Z199" s="272"/>
    </row>
    <row r="200" spans="1:26" ht="13" customHeight="1" x14ac:dyDescent="0.35">
      <c r="A200" s="295" t="s">
        <v>3627</v>
      </c>
      <c r="B200" s="124">
        <v>4881639</v>
      </c>
      <c r="C200" s="277" t="s">
        <v>4831</v>
      </c>
      <c r="D200" s="288">
        <v>44552</v>
      </c>
      <c r="E200" s="279" t="s">
        <v>594</v>
      </c>
      <c r="F200" s="289">
        <v>44525</v>
      </c>
      <c r="G200" s="194" t="s">
        <v>4558</v>
      </c>
      <c r="H200" s="135" t="s">
        <v>102</v>
      </c>
      <c r="I200" s="281" t="s">
        <v>685</v>
      </c>
      <c r="J200" s="281" t="s">
        <v>45</v>
      </c>
      <c r="K200" s="281" t="s">
        <v>9009</v>
      </c>
      <c r="L200" s="135" t="s">
        <v>20</v>
      </c>
      <c r="M200" s="5" t="s">
        <v>4128</v>
      </c>
      <c r="N200" s="282">
        <v>44571</v>
      </c>
      <c r="O200" s="283">
        <v>44571</v>
      </c>
      <c r="P200" s="283">
        <v>44571</v>
      </c>
      <c r="Q200" s="284">
        <v>44571</v>
      </c>
      <c r="R200" s="285" t="s">
        <v>4495</v>
      </c>
      <c r="S200" s="284"/>
      <c r="T200" s="286" t="s">
        <v>605</v>
      </c>
      <c r="U200" s="135"/>
      <c r="V200" s="135" t="s">
        <v>3897</v>
      </c>
      <c r="W200" s="276" t="s">
        <v>5204</v>
      </c>
      <c r="X200" s="272"/>
      <c r="Y200" s="272"/>
      <c r="Z200" s="272"/>
    </row>
    <row r="201" spans="1:26" ht="13" customHeight="1" x14ac:dyDescent="0.35">
      <c r="A201" s="295" t="s">
        <v>3627</v>
      </c>
      <c r="B201" s="124">
        <v>4921080</v>
      </c>
      <c r="C201" s="277" t="s">
        <v>6525</v>
      </c>
      <c r="D201" s="288">
        <v>44579</v>
      </c>
      <c r="E201" s="279" t="s">
        <v>594</v>
      </c>
      <c r="F201" s="289">
        <v>44525</v>
      </c>
      <c r="G201" s="135" t="s">
        <v>4236</v>
      </c>
      <c r="H201" s="135" t="s">
        <v>57</v>
      </c>
      <c r="I201" s="281" t="s">
        <v>8538</v>
      </c>
      <c r="J201" s="281" t="s">
        <v>45</v>
      </c>
      <c r="K201" s="281" t="s">
        <v>9009</v>
      </c>
      <c r="L201" s="135" t="s">
        <v>20</v>
      </c>
      <c r="M201" s="5" t="s">
        <v>4214</v>
      </c>
      <c r="N201" s="282">
        <v>44595</v>
      </c>
      <c r="O201" s="283">
        <v>44590</v>
      </c>
      <c r="P201" s="283">
        <v>44594</v>
      </c>
      <c r="Q201" s="284">
        <v>44593</v>
      </c>
      <c r="R201" s="285" t="s">
        <v>4495</v>
      </c>
      <c r="S201" s="284"/>
      <c r="T201" s="286" t="s">
        <v>623</v>
      </c>
      <c r="U201" s="135"/>
      <c r="V201" s="135" t="s">
        <v>3898</v>
      </c>
      <c r="W201" s="276" t="s">
        <v>5205</v>
      </c>
      <c r="X201" s="272"/>
      <c r="Y201" s="272"/>
      <c r="Z201" s="272"/>
    </row>
    <row r="202" spans="1:26" ht="13" customHeight="1" x14ac:dyDescent="0.35">
      <c r="A202" s="295" t="s">
        <v>3627</v>
      </c>
      <c r="B202" s="292">
        <v>4915380</v>
      </c>
      <c r="C202" s="277" t="s">
        <v>6526</v>
      </c>
      <c r="D202" s="288">
        <v>44573</v>
      </c>
      <c r="E202" s="279" t="s">
        <v>594</v>
      </c>
      <c r="F202" s="289">
        <v>44525</v>
      </c>
      <c r="G202" s="135" t="s">
        <v>4239</v>
      </c>
      <c r="H202" s="135" t="s">
        <v>232</v>
      </c>
      <c r="I202" s="281" t="s">
        <v>8863</v>
      </c>
      <c r="J202" s="281" t="s">
        <v>45</v>
      </c>
      <c r="K202" s="281" t="s">
        <v>9009</v>
      </c>
      <c r="L202" s="135" t="s">
        <v>27</v>
      </c>
      <c r="M202" s="5" t="s">
        <v>4240</v>
      </c>
      <c r="N202" s="282">
        <v>44599</v>
      </c>
      <c r="O202" s="283">
        <v>44583</v>
      </c>
      <c r="P202" s="283">
        <v>44583</v>
      </c>
      <c r="Q202" s="284">
        <v>44585</v>
      </c>
      <c r="R202" s="285" t="s">
        <v>4482</v>
      </c>
      <c r="S202" s="284"/>
      <c r="T202" s="286" t="s">
        <v>605</v>
      </c>
      <c r="U202" s="135"/>
      <c r="V202" s="135" t="s">
        <v>3898</v>
      </c>
      <c r="W202" s="276" t="s">
        <v>5206</v>
      </c>
      <c r="X202" s="272"/>
      <c r="Y202" s="272"/>
      <c r="Z202" s="272"/>
    </row>
    <row r="203" spans="1:26" ht="13" customHeight="1" x14ac:dyDescent="0.35">
      <c r="A203" s="295" t="s">
        <v>1581</v>
      </c>
      <c r="B203" s="276" t="s">
        <v>630</v>
      </c>
      <c r="C203" s="277" t="s">
        <v>630</v>
      </c>
      <c r="D203" s="288">
        <v>44772</v>
      </c>
      <c r="E203" s="279" t="s">
        <v>630</v>
      </c>
      <c r="F203" s="289">
        <v>44525</v>
      </c>
      <c r="G203" s="135" t="s">
        <v>4238</v>
      </c>
      <c r="H203" s="194" t="s">
        <v>92</v>
      </c>
      <c r="I203" s="281" t="s">
        <v>2454</v>
      </c>
      <c r="J203" s="281" t="s">
        <v>18</v>
      </c>
      <c r="K203" s="281" t="s">
        <v>9005</v>
      </c>
      <c r="L203" s="135" t="s">
        <v>20</v>
      </c>
      <c r="M203" s="5" t="s">
        <v>4149</v>
      </c>
      <c r="N203" s="282" t="s">
        <v>1253</v>
      </c>
      <c r="O203" s="283" t="s">
        <v>1253</v>
      </c>
      <c r="P203" s="283" t="s">
        <v>1253</v>
      </c>
      <c r="Q203" s="284" t="s">
        <v>1253</v>
      </c>
      <c r="R203" s="285" t="s">
        <v>4686</v>
      </c>
      <c r="S203" s="280" t="s">
        <v>1253</v>
      </c>
      <c r="T203" s="286" t="s">
        <v>623</v>
      </c>
      <c r="U203" s="135"/>
      <c r="V203" s="135"/>
      <c r="W203" s="276" t="s">
        <v>630</v>
      </c>
      <c r="X203" s="272"/>
      <c r="Y203" s="272"/>
      <c r="Z203" s="272"/>
    </row>
    <row r="204" spans="1:26" ht="13" customHeight="1" x14ac:dyDescent="0.35">
      <c r="A204" s="295" t="s">
        <v>3627</v>
      </c>
      <c r="B204" s="135">
        <v>4924746</v>
      </c>
      <c r="C204" s="277" t="s">
        <v>6527</v>
      </c>
      <c r="D204" s="288">
        <v>44583</v>
      </c>
      <c r="E204" s="279" t="s">
        <v>594</v>
      </c>
      <c r="F204" s="289">
        <v>44526</v>
      </c>
      <c r="G204" s="135" t="s">
        <v>4241</v>
      </c>
      <c r="H204" s="135" t="s">
        <v>4126</v>
      </c>
      <c r="I204" s="281" t="s">
        <v>8538</v>
      </c>
      <c r="J204" s="281" t="s">
        <v>38</v>
      </c>
      <c r="K204" s="281" t="s">
        <v>9001</v>
      </c>
      <c r="L204" s="194" t="s">
        <v>4243</v>
      </c>
      <c r="M204" s="5" t="s">
        <v>4242</v>
      </c>
      <c r="N204" s="282">
        <v>44602</v>
      </c>
      <c r="O204" s="283">
        <v>44598</v>
      </c>
      <c r="P204" s="283">
        <v>44600</v>
      </c>
      <c r="Q204" s="284">
        <v>44600</v>
      </c>
      <c r="R204" s="285" t="s">
        <v>4489</v>
      </c>
      <c r="S204" s="284"/>
      <c r="T204" s="286" t="s">
        <v>623</v>
      </c>
      <c r="U204" s="135"/>
      <c r="V204" s="135" t="s">
        <v>3898</v>
      </c>
      <c r="W204" s="276" t="s">
        <v>5207</v>
      </c>
      <c r="X204" s="272"/>
      <c r="Y204" s="272"/>
      <c r="Z204" s="272"/>
    </row>
    <row r="205" spans="1:26" ht="13" customHeight="1" x14ac:dyDescent="0.35">
      <c r="A205" s="295" t="s">
        <v>3627</v>
      </c>
      <c r="B205" s="124">
        <v>4869881</v>
      </c>
      <c r="C205" s="277" t="s">
        <v>4826</v>
      </c>
      <c r="D205" s="288">
        <v>44537</v>
      </c>
      <c r="E205" s="279" t="s">
        <v>594</v>
      </c>
      <c r="F205" s="289">
        <v>44527</v>
      </c>
      <c r="G205" s="135" t="s">
        <v>4274</v>
      </c>
      <c r="H205" s="135" t="s">
        <v>102</v>
      </c>
      <c r="I205" s="281" t="s">
        <v>685</v>
      </c>
      <c r="J205" s="281" t="s">
        <v>18</v>
      </c>
      <c r="K205" s="281" t="s">
        <v>9005</v>
      </c>
      <c r="L205" s="135" t="s">
        <v>20</v>
      </c>
      <c r="M205" s="5" t="s">
        <v>4275</v>
      </c>
      <c r="N205" s="282">
        <v>44570</v>
      </c>
      <c r="O205" s="283">
        <v>44558</v>
      </c>
      <c r="P205" s="283">
        <v>44555</v>
      </c>
      <c r="Q205" s="284">
        <v>44560</v>
      </c>
      <c r="R205" s="285" t="s">
        <v>4685</v>
      </c>
      <c r="S205" s="284"/>
      <c r="T205" s="286" t="s">
        <v>605</v>
      </c>
      <c r="U205" s="135"/>
      <c r="V205" s="135" t="s">
        <v>3897</v>
      </c>
      <c r="W205" s="276" t="s">
        <v>5208</v>
      </c>
      <c r="X205" s="272"/>
      <c r="Y205" s="272"/>
      <c r="Z205" s="272"/>
    </row>
    <row r="206" spans="1:26" ht="13" customHeight="1" x14ac:dyDescent="0.35">
      <c r="A206" s="295" t="s">
        <v>3627</v>
      </c>
      <c r="B206" s="135">
        <v>4877735</v>
      </c>
      <c r="C206" s="277" t="s">
        <v>4860</v>
      </c>
      <c r="D206" s="288">
        <v>44541</v>
      </c>
      <c r="E206" s="279" t="s">
        <v>594</v>
      </c>
      <c r="F206" s="289">
        <v>44527</v>
      </c>
      <c r="G206" s="135" t="s">
        <v>4256</v>
      </c>
      <c r="H206" s="135" t="s">
        <v>16</v>
      </c>
      <c r="I206" s="281" t="s">
        <v>7086</v>
      </c>
      <c r="J206" s="281" t="s">
        <v>45</v>
      </c>
      <c r="K206" s="281" t="s">
        <v>9009</v>
      </c>
      <c r="L206" s="135" t="s">
        <v>27</v>
      </c>
      <c r="M206" s="5" t="s">
        <v>4255</v>
      </c>
      <c r="N206" s="282">
        <v>44584</v>
      </c>
      <c r="O206" s="283">
        <v>44560</v>
      </c>
      <c r="P206" s="283">
        <v>44564</v>
      </c>
      <c r="Q206" s="284">
        <v>44562</v>
      </c>
      <c r="R206" s="285" t="s">
        <v>4482</v>
      </c>
      <c r="S206" s="284"/>
      <c r="T206" s="286" t="s">
        <v>623</v>
      </c>
      <c r="U206" s="135"/>
      <c r="V206" s="135" t="s">
        <v>3897</v>
      </c>
      <c r="W206" s="276" t="s">
        <v>5209</v>
      </c>
      <c r="X206" s="272"/>
      <c r="Y206" s="272"/>
      <c r="Z206" s="272"/>
    </row>
    <row r="207" spans="1:26" ht="13" customHeight="1" x14ac:dyDescent="0.35">
      <c r="A207" s="295" t="s">
        <v>3627</v>
      </c>
      <c r="B207" s="124">
        <v>4902325</v>
      </c>
      <c r="C207" s="277" t="s">
        <v>4864</v>
      </c>
      <c r="D207" s="288">
        <v>44569</v>
      </c>
      <c r="E207" s="279" t="s">
        <v>594</v>
      </c>
      <c r="F207" s="289">
        <v>44527</v>
      </c>
      <c r="G207" s="135" t="s">
        <v>4268</v>
      </c>
      <c r="H207" s="135" t="s">
        <v>50</v>
      </c>
      <c r="I207" s="281" t="s">
        <v>17</v>
      </c>
      <c r="J207" s="281" t="s">
        <v>45</v>
      </c>
      <c r="K207" s="281" t="s">
        <v>9009</v>
      </c>
      <c r="L207" s="135" t="s">
        <v>20</v>
      </c>
      <c r="M207" s="5" t="s">
        <v>4269</v>
      </c>
      <c r="N207" s="282">
        <v>44586</v>
      </c>
      <c r="O207" s="283">
        <v>44579</v>
      </c>
      <c r="P207" s="283">
        <v>44580</v>
      </c>
      <c r="Q207" s="284">
        <v>44580</v>
      </c>
      <c r="R207" s="285" t="s">
        <v>4495</v>
      </c>
      <c r="S207" s="284"/>
      <c r="T207" s="286" t="s">
        <v>605</v>
      </c>
      <c r="U207" s="135"/>
      <c r="V207" s="135" t="s">
        <v>3897</v>
      </c>
      <c r="W207" s="276" t="s">
        <v>3909</v>
      </c>
      <c r="X207" s="272"/>
      <c r="Y207" s="272"/>
      <c r="Z207" s="272"/>
    </row>
    <row r="208" spans="1:26" ht="13" customHeight="1" x14ac:dyDescent="0.35">
      <c r="A208" s="295" t="s">
        <v>3627</v>
      </c>
      <c r="B208" s="135">
        <v>4926671</v>
      </c>
      <c r="C208" s="277" t="s">
        <v>6528</v>
      </c>
      <c r="D208" s="288">
        <v>44583</v>
      </c>
      <c r="E208" s="279" t="s">
        <v>594</v>
      </c>
      <c r="F208" s="289">
        <v>44527</v>
      </c>
      <c r="G208" s="135" t="s">
        <v>4272</v>
      </c>
      <c r="H208" s="135" t="s">
        <v>32</v>
      </c>
      <c r="I208" s="281" t="s">
        <v>685</v>
      </c>
      <c r="J208" s="281" t="s">
        <v>632</v>
      </c>
      <c r="K208" s="281" t="s">
        <v>9006</v>
      </c>
      <c r="L208" s="135" t="s">
        <v>11</v>
      </c>
      <c r="M208" s="5" t="s">
        <v>4273</v>
      </c>
      <c r="N208" s="282">
        <v>44599</v>
      </c>
      <c r="O208" s="283">
        <v>44592</v>
      </c>
      <c r="P208" s="283">
        <v>44595</v>
      </c>
      <c r="Q208" s="284">
        <v>44594</v>
      </c>
      <c r="R208" s="285" t="s">
        <v>4487</v>
      </c>
      <c r="S208" s="284"/>
      <c r="T208" s="286" t="s">
        <v>605</v>
      </c>
      <c r="U208" s="135"/>
      <c r="V208" s="135" t="s">
        <v>3898</v>
      </c>
      <c r="W208" s="276" t="s">
        <v>5210</v>
      </c>
      <c r="X208" s="272"/>
      <c r="Y208" s="272"/>
      <c r="Z208" s="272"/>
    </row>
    <row r="209" spans="1:26" ht="13" customHeight="1" x14ac:dyDescent="0.35">
      <c r="A209" s="295" t="s">
        <v>1581</v>
      </c>
      <c r="B209" s="276" t="s">
        <v>630</v>
      </c>
      <c r="C209" s="277" t="s">
        <v>630</v>
      </c>
      <c r="D209" s="288">
        <v>44576</v>
      </c>
      <c r="E209" s="279" t="s">
        <v>630</v>
      </c>
      <c r="F209" s="289">
        <v>44527</v>
      </c>
      <c r="G209" s="135" t="s">
        <v>4266</v>
      </c>
      <c r="H209" s="135" t="s">
        <v>232</v>
      </c>
      <c r="I209" s="281" t="s">
        <v>8863</v>
      </c>
      <c r="J209" s="281" t="s">
        <v>18</v>
      </c>
      <c r="K209" s="281" t="s">
        <v>9005</v>
      </c>
      <c r="L209" s="135" t="s">
        <v>20</v>
      </c>
      <c r="M209" s="5" t="s">
        <v>4267</v>
      </c>
      <c r="N209" s="282" t="s">
        <v>1253</v>
      </c>
      <c r="O209" s="283" t="s">
        <v>1253</v>
      </c>
      <c r="P209" s="283" t="s">
        <v>1253</v>
      </c>
      <c r="Q209" s="284" t="s">
        <v>1253</v>
      </c>
      <c r="R209" s="285" t="s">
        <v>4685</v>
      </c>
      <c r="S209" s="280" t="s">
        <v>1253</v>
      </c>
      <c r="T209" s="286" t="s">
        <v>2564</v>
      </c>
      <c r="U209" s="135"/>
      <c r="V209" s="135"/>
      <c r="W209" s="276" t="s">
        <v>630</v>
      </c>
      <c r="X209" s="272"/>
      <c r="Y209" s="272"/>
      <c r="Z209" s="272"/>
    </row>
    <row r="210" spans="1:26" ht="13" customHeight="1" x14ac:dyDescent="0.35">
      <c r="A210" s="295" t="s">
        <v>3627</v>
      </c>
      <c r="B210" s="136">
        <v>4998406</v>
      </c>
      <c r="C210" s="277" t="s">
        <v>6529</v>
      </c>
      <c r="D210" s="288">
        <v>44627</v>
      </c>
      <c r="E210" s="279" t="s">
        <v>594</v>
      </c>
      <c r="F210" s="289">
        <v>44527</v>
      </c>
      <c r="G210" s="135" t="s">
        <v>5041</v>
      </c>
      <c r="H210" s="135" t="s">
        <v>686</v>
      </c>
      <c r="I210" s="281" t="s">
        <v>8862</v>
      </c>
      <c r="J210" s="281" t="s">
        <v>18</v>
      </c>
      <c r="K210" s="281" t="s">
        <v>9005</v>
      </c>
      <c r="L210" s="135" t="s">
        <v>27</v>
      </c>
      <c r="M210" s="5" t="s">
        <v>4127</v>
      </c>
      <c r="N210" s="282">
        <v>44644</v>
      </c>
      <c r="O210" s="283">
        <v>44639</v>
      </c>
      <c r="P210" s="283">
        <v>44638</v>
      </c>
      <c r="Q210" s="284">
        <v>44641</v>
      </c>
      <c r="R210" s="285" t="s">
        <v>4686</v>
      </c>
      <c r="S210" s="284"/>
      <c r="T210" s="286" t="s">
        <v>623</v>
      </c>
      <c r="U210" s="135"/>
      <c r="V210" s="287" t="s">
        <v>3899</v>
      </c>
      <c r="W210" s="276" t="s">
        <v>5211</v>
      </c>
      <c r="X210" s="272"/>
      <c r="Y210" s="272"/>
      <c r="Z210" s="272"/>
    </row>
    <row r="211" spans="1:26" ht="13" customHeight="1" x14ac:dyDescent="0.35">
      <c r="A211" s="295" t="s">
        <v>1581</v>
      </c>
      <c r="B211" s="276" t="s">
        <v>630</v>
      </c>
      <c r="C211" s="277" t="s">
        <v>630</v>
      </c>
      <c r="D211" s="288">
        <v>44665</v>
      </c>
      <c r="E211" s="279" t="s">
        <v>630</v>
      </c>
      <c r="F211" s="289">
        <v>44527</v>
      </c>
      <c r="G211" s="135" t="s">
        <v>4259</v>
      </c>
      <c r="H211" s="135" t="s">
        <v>725</v>
      </c>
      <c r="I211" s="281" t="s">
        <v>2454</v>
      </c>
      <c r="J211" s="281" t="s">
        <v>160</v>
      </c>
      <c r="K211" s="281" t="s">
        <v>9010</v>
      </c>
      <c r="L211" s="135" t="s">
        <v>20</v>
      </c>
      <c r="M211" s="5" t="s">
        <v>4258</v>
      </c>
      <c r="N211" s="282" t="s">
        <v>1253</v>
      </c>
      <c r="O211" s="283" t="s">
        <v>1253</v>
      </c>
      <c r="P211" s="283" t="s">
        <v>1253</v>
      </c>
      <c r="Q211" s="284" t="s">
        <v>1253</v>
      </c>
      <c r="R211" s="285" t="s">
        <v>4493</v>
      </c>
      <c r="S211" s="280" t="s">
        <v>1253</v>
      </c>
      <c r="T211" s="286" t="s">
        <v>609</v>
      </c>
      <c r="U211" s="135"/>
      <c r="V211" s="135"/>
      <c r="W211" s="276" t="s">
        <v>630</v>
      </c>
      <c r="X211" s="272"/>
      <c r="Y211" s="272"/>
      <c r="Z211" s="272"/>
    </row>
    <row r="212" spans="1:26" ht="13" customHeight="1" x14ac:dyDescent="0.35">
      <c r="A212" s="295" t="s">
        <v>3627</v>
      </c>
      <c r="B212" s="135">
        <v>4948356</v>
      </c>
      <c r="C212" s="277" t="s">
        <v>6530</v>
      </c>
      <c r="D212" s="288">
        <v>44616</v>
      </c>
      <c r="E212" s="279" t="s">
        <v>594</v>
      </c>
      <c r="F212" s="289">
        <v>44527</v>
      </c>
      <c r="G212" s="135" t="s">
        <v>4270</v>
      </c>
      <c r="H212" s="135" t="s">
        <v>50</v>
      </c>
      <c r="I212" s="281" t="s">
        <v>17</v>
      </c>
      <c r="J212" s="281" t="s">
        <v>38</v>
      </c>
      <c r="K212" s="281" t="s">
        <v>9001</v>
      </c>
      <c r="L212" s="135" t="s">
        <v>40</v>
      </c>
      <c r="M212" s="5" t="s">
        <v>4271</v>
      </c>
      <c r="N212" s="282">
        <v>44626</v>
      </c>
      <c r="O212" s="283">
        <v>44619</v>
      </c>
      <c r="P212" s="283">
        <v>44620</v>
      </c>
      <c r="Q212" s="284" t="s">
        <v>1685</v>
      </c>
      <c r="R212" s="285" t="s">
        <v>4489</v>
      </c>
      <c r="S212" s="284"/>
      <c r="T212" s="286" t="s">
        <v>605</v>
      </c>
      <c r="U212" s="135"/>
      <c r="V212" s="287" t="s">
        <v>3899</v>
      </c>
      <c r="W212" s="276" t="s">
        <v>5212</v>
      </c>
      <c r="X212" s="272"/>
      <c r="Y212" s="272"/>
      <c r="Z212" s="272"/>
    </row>
    <row r="213" spans="1:26" ht="13" customHeight="1" x14ac:dyDescent="0.35">
      <c r="A213" s="295" t="s">
        <v>3627</v>
      </c>
      <c r="B213" s="124">
        <v>4955461</v>
      </c>
      <c r="C213" s="277" t="s">
        <v>6531</v>
      </c>
      <c r="D213" s="288">
        <v>44614</v>
      </c>
      <c r="E213" s="279" t="s">
        <v>594</v>
      </c>
      <c r="F213" s="289">
        <v>44527</v>
      </c>
      <c r="G213" s="135" t="s">
        <v>4276</v>
      </c>
      <c r="H213" s="135" t="s">
        <v>725</v>
      </c>
      <c r="I213" s="281" t="s">
        <v>2454</v>
      </c>
      <c r="J213" s="281" t="s">
        <v>160</v>
      </c>
      <c r="K213" s="281" t="s">
        <v>9010</v>
      </c>
      <c r="L213" s="135" t="s">
        <v>20</v>
      </c>
      <c r="M213" s="5" t="s">
        <v>4257</v>
      </c>
      <c r="N213" s="282">
        <v>44627</v>
      </c>
      <c r="O213" s="283">
        <v>44616</v>
      </c>
      <c r="P213" s="283">
        <v>44614</v>
      </c>
      <c r="Q213" s="284">
        <v>44617</v>
      </c>
      <c r="R213" s="285" t="s">
        <v>4493</v>
      </c>
      <c r="S213" s="284"/>
      <c r="T213" s="286" t="s">
        <v>609</v>
      </c>
      <c r="U213" s="135"/>
      <c r="V213" s="287" t="s">
        <v>3899</v>
      </c>
      <c r="W213" s="276" t="s">
        <v>5213</v>
      </c>
      <c r="X213" s="272"/>
      <c r="Y213" s="272"/>
      <c r="Z213" s="272"/>
    </row>
    <row r="214" spans="1:26" ht="13" customHeight="1" x14ac:dyDescent="0.35">
      <c r="A214" s="295" t="s">
        <v>1581</v>
      </c>
      <c r="B214" s="276" t="s">
        <v>630</v>
      </c>
      <c r="C214" s="277" t="s">
        <v>630</v>
      </c>
      <c r="D214" s="288">
        <v>44741</v>
      </c>
      <c r="E214" s="279" t="s">
        <v>630</v>
      </c>
      <c r="F214" s="289">
        <v>44527</v>
      </c>
      <c r="G214" s="135" t="s">
        <v>4277</v>
      </c>
      <c r="H214" s="135" t="s">
        <v>4126</v>
      </c>
      <c r="I214" s="281" t="s">
        <v>8538</v>
      </c>
      <c r="J214" s="281" t="s">
        <v>626</v>
      </c>
      <c r="K214" s="281" t="s">
        <v>9003</v>
      </c>
      <c r="L214" s="135" t="s">
        <v>20</v>
      </c>
      <c r="M214" s="5" t="s">
        <v>4278</v>
      </c>
      <c r="N214" s="282" t="s">
        <v>1253</v>
      </c>
      <c r="O214" s="283" t="s">
        <v>1253</v>
      </c>
      <c r="P214" s="283" t="s">
        <v>1253</v>
      </c>
      <c r="Q214" s="284" t="s">
        <v>1253</v>
      </c>
      <c r="R214" s="285" t="s">
        <v>6464</v>
      </c>
      <c r="S214" s="280" t="s">
        <v>1253</v>
      </c>
      <c r="T214" s="286" t="s">
        <v>623</v>
      </c>
      <c r="U214" s="135"/>
      <c r="V214" s="135"/>
      <c r="W214" s="276" t="s">
        <v>630</v>
      </c>
      <c r="X214" s="272"/>
      <c r="Y214" s="272"/>
      <c r="Z214" s="272"/>
    </row>
    <row r="215" spans="1:26" ht="13" customHeight="1" x14ac:dyDescent="0.35">
      <c r="A215" s="295" t="s">
        <v>3627</v>
      </c>
      <c r="B215" s="135">
        <v>4808822</v>
      </c>
      <c r="C215" s="277" t="s">
        <v>4786</v>
      </c>
      <c r="D215" s="288">
        <v>44529</v>
      </c>
      <c r="E215" s="279" t="s">
        <v>594</v>
      </c>
      <c r="F215" s="289">
        <v>44529</v>
      </c>
      <c r="G215" s="135" t="s">
        <v>4282</v>
      </c>
      <c r="H215" s="135" t="s">
        <v>175</v>
      </c>
      <c r="I215" s="281" t="s">
        <v>8863</v>
      </c>
      <c r="J215" s="281" t="s">
        <v>622</v>
      </c>
      <c r="K215" s="281" t="s">
        <v>9007</v>
      </c>
      <c r="L215" s="135" t="s">
        <v>20</v>
      </c>
      <c r="M215" s="5" t="s">
        <v>4283</v>
      </c>
      <c r="N215" s="282">
        <v>44565</v>
      </c>
      <c r="O215" s="283">
        <v>44530</v>
      </c>
      <c r="P215" s="283">
        <v>44565</v>
      </c>
      <c r="Q215" s="284" t="s">
        <v>1685</v>
      </c>
      <c r="R215" s="285" t="s">
        <v>6562</v>
      </c>
      <c r="S215" s="284"/>
      <c r="T215" s="286" t="s">
        <v>605</v>
      </c>
      <c r="U215" s="135"/>
      <c r="V215" s="135" t="s">
        <v>3897</v>
      </c>
      <c r="W215" s="276" t="s">
        <v>5214</v>
      </c>
      <c r="X215" s="272"/>
      <c r="Y215" s="272"/>
      <c r="Z215" s="272"/>
    </row>
    <row r="216" spans="1:26" ht="13" customHeight="1" x14ac:dyDescent="0.35">
      <c r="A216" s="295" t="s">
        <v>3627</v>
      </c>
      <c r="B216" s="135">
        <v>4825375</v>
      </c>
      <c r="C216" s="277" t="s">
        <v>4787</v>
      </c>
      <c r="D216" s="288">
        <v>44529</v>
      </c>
      <c r="E216" s="279" t="s">
        <v>594</v>
      </c>
      <c r="F216" s="289">
        <v>44529</v>
      </c>
      <c r="G216" s="135" t="s">
        <v>4284</v>
      </c>
      <c r="H216" s="135" t="s">
        <v>57</v>
      </c>
      <c r="I216" s="281" t="s">
        <v>8538</v>
      </c>
      <c r="J216" s="281" t="s">
        <v>622</v>
      </c>
      <c r="K216" s="281" t="s">
        <v>9007</v>
      </c>
      <c r="L216" s="135" t="s">
        <v>20</v>
      </c>
      <c r="M216" s="5" t="s">
        <v>4285</v>
      </c>
      <c r="N216" s="282">
        <v>44565</v>
      </c>
      <c r="O216" s="283">
        <v>44530</v>
      </c>
      <c r="P216" s="283">
        <v>44565</v>
      </c>
      <c r="Q216" s="284" t="s">
        <v>1685</v>
      </c>
      <c r="R216" s="285" t="s">
        <v>6562</v>
      </c>
      <c r="S216" s="284"/>
      <c r="T216" s="286" t="s">
        <v>605</v>
      </c>
      <c r="U216" s="135"/>
      <c r="V216" s="135" t="s">
        <v>3897</v>
      </c>
      <c r="W216" s="276" t="s">
        <v>5215</v>
      </c>
      <c r="X216" s="272"/>
      <c r="Y216" s="272"/>
      <c r="Z216" s="272"/>
    </row>
    <row r="217" spans="1:26" ht="13" customHeight="1" x14ac:dyDescent="0.35">
      <c r="A217" s="295" t="s">
        <v>1581</v>
      </c>
      <c r="B217" s="276" t="s">
        <v>630</v>
      </c>
      <c r="C217" s="277" t="s">
        <v>630</v>
      </c>
      <c r="D217" s="288">
        <v>44596</v>
      </c>
      <c r="E217" s="279" t="s">
        <v>630</v>
      </c>
      <c r="F217" s="289">
        <v>44529</v>
      </c>
      <c r="G217" s="135" t="s">
        <v>4280</v>
      </c>
      <c r="H217" s="135" t="s">
        <v>25</v>
      </c>
      <c r="I217" s="281" t="s">
        <v>17</v>
      </c>
      <c r="J217" s="281" t="s">
        <v>626</v>
      </c>
      <c r="K217" s="281" t="s">
        <v>9003</v>
      </c>
      <c r="L217" s="135" t="s">
        <v>438</v>
      </c>
      <c r="M217" s="5" t="s">
        <v>4281</v>
      </c>
      <c r="N217" s="282" t="s">
        <v>1253</v>
      </c>
      <c r="O217" s="283" t="s">
        <v>1253</v>
      </c>
      <c r="P217" s="283" t="s">
        <v>1253</v>
      </c>
      <c r="Q217" s="284" t="s">
        <v>1253</v>
      </c>
      <c r="R217" s="285" t="s">
        <v>4687</v>
      </c>
      <c r="S217" s="280" t="s">
        <v>1253</v>
      </c>
      <c r="T217" s="286" t="s">
        <v>623</v>
      </c>
      <c r="U217" s="135"/>
      <c r="V217" s="135"/>
      <c r="W217" s="276" t="s">
        <v>630</v>
      </c>
      <c r="X217" s="272"/>
      <c r="Y217" s="272"/>
      <c r="Z217" s="272"/>
    </row>
    <row r="218" spans="1:26" ht="13" customHeight="1" x14ac:dyDescent="0.35">
      <c r="A218" s="295" t="s">
        <v>3627</v>
      </c>
      <c r="B218" s="135">
        <v>4835166</v>
      </c>
      <c r="C218" s="277" t="s">
        <v>4798</v>
      </c>
      <c r="D218" s="288">
        <v>44530</v>
      </c>
      <c r="E218" s="279" t="s">
        <v>594</v>
      </c>
      <c r="F218" s="289">
        <v>44530</v>
      </c>
      <c r="G218" s="135" t="s">
        <v>4287</v>
      </c>
      <c r="H218" s="135" t="s">
        <v>725</v>
      </c>
      <c r="I218" s="281" t="s">
        <v>2454</v>
      </c>
      <c r="J218" s="281" t="s">
        <v>160</v>
      </c>
      <c r="K218" s="281" t="s">
        <v>9010</v>
      </c>
      <c r="L218" s="135" t="s">
        <v>20</v>
      </c>
      <c r="M218" s="5" t="s">
        <v>3866</v>
      </c>
      <c r="N218" s="282">
        <v>44567</v>
      </c>
      <c r="O218" s="283">
        <v>44530</v>
      </c>
      <c r="P218" s="283">
        <v>44530</v>
      </c>
      <c r="Q218" s="284" t="s">
        <v>4121</v>
      </c>
      <c r="R218" s="285" t="s">
        <v>4493</v>
      </c>
      <c r="S218" s="284"/>
      <c r="T218" s="286" t="s">
        <v>609</v>
      </c>
      <c r="U218" s="135"/>
      <c r="V218" s="135" t="s">
        <v>3897</v>
      </c>
      <c r="W218" s="276" t="s">
        <v>5216</v>
      </c>
      <c r="X218" s="272"/>
      <c r="Y218" s="272"/>
      <c r="Z218" s="272"/>
    </row>
    <row r="219" spans="1:26" ht="13" customHeight="1" x14ac:dyDescent="0.35">
      <c r="A219" s="295" t="s">
        <v>1581</v>
      </c>
      <c r="B219" s="276" t="s">
        <v>630</v>
      </c>
      <c r="C219" s="277" t="s">
        <v>630</v>
      </c>
      <c r="D219" s="288">
        <v>44571</v>
      </c>
      <c r="E219" s="279" t="s">
        <v>630</v>
      </c>
      <c r="F219" s="289">
        <v>44530</v>
      </c>
      <c r="G219" s="135" t="s">
        <v>1393</v>
      </c>
      <c r="H219" s="135" t="s">
        <v>64</v>
      </c>
      <c r="I219" s="281" t="s">
        <v>4644</v>
      </c>
      <c r="J219" s="281" t="s">
        <v>18</v>
      </c>
      <c r="K219" s="281" t="s">
        <v>9005</v>
      </c>
      <c r="L219" s="135" t="s">
        <v>11</v>
      </c>
      <c r="M219" s="5" t="s">
        <v>4286</v>
      </c>
      <c r="N219" s="282" t="s">
        <v>1253</v>
      </c>
      <c r="O219" s="283" t="s">
        <v>1253</v>
      </c>
      <c r="P219" s="283" t="s">
        <v>1253</v>
      </c>
      <c r="Q219" s="284" t="s">
        <v>1253</v>
      </c>
      <c r="R219" s="285" t="s">
        <v>4686</v>
      </c>
      <c r="S219" s="280" t="s">
        <v>1253</v>
      </c>
      <c r="T219" s="286" t="s">
        <v>609</v>
      </c>
      <c r="U219" s="135"/>
      <c r="V219" s="135"/>
      <c r="W219" s="276" t="s">
        <v>630</v>
      </c>
      <c r="X219" s="272"/>
      <c r="Y219" s="272"/>
      <c r="Z219" s="272"/>
    </row>
    <row r="220" spans="1:26" ht="13" customHeight="1" x14ac:dyDescent="0.35">
      <c r="A220" s="295" t="s">
        <v>3627</v>
      </c>
      <c r="B220" s="135">
        <v>5020581</v>
      </c>
      <c r="C220" s="277" t="s">
        <v>6532</v>
      </c>
      <c r="D220" s="288">
        <v>44652</v>
      </c>
      <c r="E220" s="279" t="s">
        <v>594</v>
      </c>
      <c r="F220" s="289">
        <v>44530</v>
      </c>
      <c r="G220" s="135" t="s">
        <v>4294</v>
      </c>
      <c r="H220" s="135" t="s">
        <v>16</v>
      </c>
      <c r="I220" s="281" t="s">
        <v>7086</v>
      </c>
      <c r="J220" s="281" t="s">
        <v>626</v>
      </c>
      <c r="K220" s="281" t="s">
        <v>9003</v>
      </c>
      <c r="L220" s="194" t="s">
        <v>52</v>
      </c>
      <c r="M220" s="5" t="s">
        <v>4260</v>
      </c>
      <c r="N220" s="282">
        <v>44653</v>
      </c>
      <c r="O220" s="283">
        <v>44652</v>
      </c>
      <c r="P220" s="283">
        <v>44656</v>
      </c>
      <c r="Q220" s="284">
        <v>44655</v>
      </c>
      <c r="R220" s="285" t="s">
        <v>6464</v>
      </c>
      <c r="S220" s="284"/>
      <c r="T220" s="286" t="s">
        <v>623</v>
      </c>
      <c r="U220" s="135"/>
      <c r="V220" s="135" t="s">
        <v>5568</v>
      </c>
      <c r="W220" s="276" t="s">
        <v>5217</v>
      </c>
      <c r="X220" s="272"/>
      <c r="Y220" s="272"/>
      <c r="Z220" s="272"/>
    </row>
    <row r="221" spans="1:26" ht="13" customHeight="1" x14ac:dyDescent="0.35">
      <c r="A221" s="295" t="s">
        <v>3627</v>
      </c>
      <c r="B221" s="135">
        <v>4998404</v>
      </c>
      <c r="C221" s="277" t="s">
        <v>6533</v>
      </c>
      <c r="D221" s="288">
        <v>44637</v>
      </c>
      <c r="E221" s="279" t="s">
        <v>594</v>
      </c>
      <c r="F221" s="289">
        <v>44530</v>
      </c>
      <c r="G221" s="135" t="s">
        <v>4295</v>
      </c>
      <c r="H221" s="135" t="s">
        <v>250</v>
      </c>
      <c r="I221" s="281" t="s">
        <v>4644</v>
      </c>
      <c r="J221" s="281" t="s">
        <v>645</v>
      </c>
      <c r="K221" s="281" t="s">
        <v>9002</v>
      </c>
      <c r="L221" s="135" t="s">
        <v>20</v>
      </c>
      <c r="M221" s="5" t="s">
        <v>4200</v>
      </c>
      <c r="N221" s="282">
        <v>44653</v>
      </c>
      <c r="O221" s="283">
        <v>44637</v>
      </c>
      <c r="P221" s="283">
        <v>44638</v>
      </c>
      <c r="Q221" s="284">
        <v>44641</v>
      </c>
      <c r="R221" s="285" t="s">
        <v>4490</v>
      </c>
      <c r="S221" s="284"/>
      <c r="T221" s="286" t="s">
        <v>623</v>
      </c>
      <c r="U221" s="135"/>
      <c r="V221" s="135" t="s">
        <v>5568</v>
      </c>
      <c r="W221" s="276" t="s">
        <v>5218</v>
      </c>
      <c r="X221" s="272"/>
      <c r="Y221" s="272"/>
      <c r="Z221" s="272"/>
    </row>
    <row r="222" spans="1:26" ht="13" customHeight="1" x14ac:dyDescent="0.35">
      <c r="A222" s="295" t="s">
        <v>3627</v>
      </c>
      <c r="B222" s="124">
        <v>4914658</v>
      </c>
      <c r="C222" s="277" t="s">
        <v>6534</v>
      </c>
      <c r="D222" s="288">
        <v>44576</v>
      </c>
      <c r="E222" s="279" t="s">
        <v>594</v>
      </c>
      <c r="F222" s="289">
        <v>44531</v>
      </c>
      <c r="G222" s="135" t="s">
        <v>4303</v>
      </c>
      <c r="H222" s="135" t="s">
        <v>725</v>
      </c>
      <c r="I222" s="281" t="s">
        <v>2454</v>
      </c>
      <c r="J222" s="281" t="s">
        <v>160</v>
      </c>
      <c r="K222" s="281" t="s">
        <v>9010</v>
      </c>
      <c r="L222" s="135" t="s">
        <v>20</v>
      </c>
      <c r="M222" s="5" t="s">
        <v>4304</v>
      </c>
      <c r="N222" s="282">
        <v>44602</v>
      </c>
      <c r="O222" s="283">
        <v>44576</v>
      </c>
      <c r="P222" s="283">
        <v>44586</v>
      </c>
      <c r="Q222" s="284">
        <v>44578</v>
      </c>
      <c r="R222" s="285" t="s">
        <v>4493</v>
      </c>
      <c r="S222" s="284"/>
      <c r="T222" s="286" t="s">
        <v>609</v>
      </c>
      <c r="U222" s="135"/>
      <c r="V222" s="135" t="s">
        <v>3898</v>
      </c>
      <c r="W222" s="276" t="s">
        <v>5219</v>
      </c>
      <c r="X222" s="272"/>
      <c r="Y222" s="272"/>
      <c r="Z222" s="272"/>
    </row>
    <row r="223" spans="1:26" ht="13" customHeight="1" x14ac:dyDescent="0.35">
      <c r="A223" s="295" t="s">
        <v>3627</v>
      </c>
      <c r="B223" s="124">
        <v>4891603</v>
      </c>
      <c r="C223" s="277" t="s">
        <v>4846</v>
      </c>
      <c r="D223" s="288">
        <v>44571</v>
      </c>
      <c r="E223" s="279" t="s">
        <v>594</v>
      </c>
      <c r="F223" s="289">
        <v>44531</v>
      </c>
      <c r="G223" s="135" t="s">
        <v>4309</v>
      </c>
      <c r="H223" s="135" t="s">
        <v>32</v>
      </c>
      <c r="I223" s="281" t="s">
        <v>685</v>
      </c>
      <c r="J223" s="281" t="s">
        <v>18</v>
      </c>
      <c r="K223" s="281" t="s">
        <v>9005</v>
      </c>
      <c r="L223" s="194" t="s">
        <v>20</v>
      </c>
      <c r="M223" s="5" t="s">
        <v>4310</v>
      </c>
      <c r="N223" s="282">
        <v>44579</v>
      </c>
      <c r="O223" s="283">
        <v>44576</v>
      </c>
      <c r="P223" s="283">
        <v>44572</v>
      </c>
      <c r="Q223" s="284">
        <v>44578</v>
      </c>
      <c r="R223" s="285" t="s">
        <v>4686</v>
      </c>
      <c r="S223" s="284"/>
      <c r="T223" s="286" t="s">
        <v>605</v>
      </c>
      <c r="U223" s="135"/>
      <c r="V223" s="135" t="s">
        <v>3897</v>
      </c>
      <c r="W223" s="276" t="s">
        <v>5220</v>
      </c>
      <c r="X223" s="272"/>
      <c r="Y223" s="272"/>
      <c r="Z223" s="272"/>
    </row>
    <row r="224" spans="1:26" ht="13" customHeight="1" x14ac:dyDescent="0.35">
      <c r="A224" s="295" t="s">
        <v>1581</v>
      </c>
      <c r="B224" s="276" t="s">
        <v>630</v>
      </c>
      <c r="C224" s="277" t="s">
        <v>630</v>
      </c>
      <c r="D224" s="288">
        <v>44576</v>
      </c>
      <c r="E224" s="279" t="s">
        <v>630</v>
      </c>
      <c r="F224" s="289">
        <v>44531</v>
      </c>
      <c r="G224" s="135" t="s">
        <v>4305</v>
      </c>
      <c r="H224" s="135" t="s">
        <v>725</v>
      </c>
      <c r="I224" s="281" t="s">
        <v>2454</v>
      </c>
      <c r="J224" s="281" t="s">
        <v>160</v>
      </c>
      <c r="K224" s="281" t="s">
        <v>9010</v>
      </c>
      <c r="L224" s="135" t="s">
        <v>20</v>
      </c>
      <c r="M224" s="5" t="s">
        <v>4306</v>
      </c>
      <c r="N224" s="282" t="s">
        <v>1253</v>
      </c>
      <c r="O224" s="283" t="s">
        <v>1253</v>
      </c>
      <c r="P224" s="283" t="s">
        <v>1253</v>
      </c>
      <c r="Q224" s="284" t="s">
        <v>1253</v>
      </c>
      <c r="R224" s="285" t="s">
        <v>4493</v>
      </c>
      <c r="S224" s="280" t="s">
        <v>1253</v>
      </c>
      <c r="T224" s="286" t="s">
        <v>609</v>
      </c>
      <c r="U224" s="135"/>
      <c r="V224" s="135"/>
      <c r="W224" s="276" t="s">
        <v>630</v>
      </c>
      <c r="X224" s="272"/>
      <c r="Y224" s="272"/>
      <c r="Z224" s="272"/>
    </row>
    <row r="225" spans="1:26" ht="13" customHeight="1" x14ac:dyDescent="0.35">
      <c r="A225" s="295" t="s">
        <v>3627</v>
      </c>
      <c r="B225" s="124">
        <v>4964771</v>
      </c>
      <c r="C225" s="277" t="s">
        <v>6535</v>
      </c>
      <c r="D225" s="288">
        <v>44618</v>
      </c>
      <c r="E225" s="279" t="s">
        <v>594</v>
      </c>
      <c r="F225" s="289">
        <v>44531</v>
      </c>
      <c r="G225" s="135" t="s">
        <v>4307</v>
      </c>
      <c r="H225" s="135" t="s">
        <v>16</v>
      </c>
      <c r="I225" s="281" t="s">
        <v>7086</v>
      </c>
      <c r="J225" s="281" t="s">
        <v>626</v>
      </c>
      <c r="K225" s="281" t="s">
        <v>9003</v>
      </c>
      <c r="L225" s="194" t="s">
        <v>52</v>
      </c>
      <c r="M225" s="5" t="s">
        <v>4308</v>
      </c>
      <c r="N225" s="282">
        <v>44641</v>
      </c>
      <c r="O225" s="283">
        <v>44619</v>
      </c>
      <c r="P225" s="283">
        <v>44618</v>
      </c>
      <c r="Q225" s="284">
        <v>44620</v>
      </c>
      <c r="R225" s="285" t="s">
        <v>6464</v>
      </c>
      <c r="S225" s="284"/>
      <c r="T225" s="286" t="s">
        <v>605</v>
      </c>
      <c r="U225" s="135"/>
      <c r="V225" s="287" t="s">
        <v>3899</v>
      </c>
      <c r="W225" s="276" t="s">
        <v>5221</v>
      </c>
      <c r="X225" s="272"/>
      <c r="Y225" s="272"/>
      <c r="Z225" s="272"/>
    </row>
    <row r="226" spans="1:26" ht="13" customHeight="1" x14ac:dyDescent="0.35">
      <c r="A226" s="295" t="s">
        <v>1581</v>
      </c>
      <c r="B226" s="276" t="s">
        <v>630</v>
      </c>
      <c r="C226" s="277" t="s">
        <v>630</v>
      </c>
      <c r="D226" s="288">
        <v>44714</v>
      </c>
      <c r="E226" s="279" t="s">
        <v>630</v>
      </c>
      <c r="F226" s="289">
        <v>44532</v>
      </c>
      <c r="G226" s="135" t="s">
        <v>4312</v>
      </c>
      <c r="H226" s="135" t="s">
        <v>232</v>
      </c>
      <c r="I226" s="281" t="s">
        <v>8863</v>
      </c>
      <c r="J226" s="281" t="s">
        <v>626</v>
      </c>
      <c r="K226" s="281" t="s">
        <v>9003</v>
      </c>
      <c r="L226" s="135" t="s">
        <v>20</v>
      </c>
      <c r="M226" s="5" t="s">
        <v>4313</v>
      </c>
      <c r="N226" s="282" t="s">
        <v>1253</v>
      </c>
      <c r="O226" s="283" t="s">
        <v>1253</v>
      </c>
      <c r="P226" s="283" t="s">
        <v>1253</v>
      </c>
      <c r="Q226" s="284" t="s">
        <v>1253</v>
      </c>
      <c r="R226" s="285" t="s">
        <v>6464</v>
      </c>
      <c r="S226" s="280" t="s">
        <v>1253</v>
      </c>
      <c r="T226" s="286" t="s">
        <v>623</v>
      </c>
      <c r="U226" s="135"/>
      <c r="V226" s="135"/>
      <c r="W226" s="276" t="s">
        <v>630</v>
      </c>
      <c r="X226" s="272"/>
      <c r="Y226" s="272"/>
      <c r="Z226" s="272"/>
    </row>
    <row r="227" spans="1:26" ht="13" customHeight="1" x14ac:dyDescent="0.35">
      <c r="A227" s="295" t="s">
        <v>3627</v>
      </c>
      <c r="B227" s="124">
        <v>5046704</v>
      </c>
      <c r="C227" s="277" t="s">
        <v>6536</v>
      </c>
      <c r="D227" s="288">
        <v>44670</v>
      </c>
      <c r="E227" s="279" t="s">
        <v>594</v>
      </c>
      <c r="F227" s="289">
        <v>44532</v>
      </c>
      <c r="G227" s="135" t="s">
        <v>4314</v>
      </c>
      <c r="H227" s="194" t="s">
        <v>57</v>
      </c>
      <c r="I227" s="281" t="s">
        <v>8538</v>
      </c>
      <c r="J227" s="281" t="s">
        <v>645</v>
      </c>
      <c r="K227" s="281" t="s">
        <v>9002</v>
      </c>
      <c r="L227" s="135" t="s">
        <v>20</v>
      </c>
      <c r="M227" s="5" t="s">
        <v>4315</v>
      </c>
      <c r="N227" s="282">
        <v>44685</v>
      </c>
      <c r="O227" s="283">
        <v>44672</v>
      </c>
      <c r="P227" s="283">
        <v>44670</v>
      </c>
      <c r="Q227" s="284" t="s">
        <v>1685</v>
      </c>
      <c r="R227" s="285" t="s">
        <v>4490</v>
      </c>
      <c r="S227" s="284"/>
      <c r="T227" s="286" t="s">
        <v>605</v>
      </c>
      <c r="U227" s="135"/>
      <c r="V227" s="135" t="s">
        <v>2821</v>
      </c>
      <c r="W227" s="276" t="s">
        <v>5222</v>
      </c>
      <c r="X227" s="272"/>
      <c r="Y227" s="272"/>
      <c r="Z227" s="272"/>
    </row>
    <row r="228" spans="1:26" ht="13" customHeight="1" x14ac:dyDescent="0.35">
      <c r="A228" s="295" t="s">
        <v>3627</v>
      </c>
      <c r="B228" s="124">
        <v>4964759</v>
      </c>
      <c r="C228" s="277" t="s">
        <v>6537</v>
      </c>
      <c r="D228" s="288">
        <v>44630</v>
      </c>
      <c r="E228" s="279" t="s">
        <v>594</v>
      </c>
      <c r="F228" s="289">
        <v>44532</v>
      </c>
      <c r="G228" s="135" t="s">
        <v>4316</v>
      </c>
      <c r="H228" s="135" t="s">
        <v>4150</v>
      </c>
      <c r="I228" s="281" t="s">
        <v>17</v>
      </c>
      <c r="J228" s="281" t="s">
        <v>645</v>
      </c>
      <c r="K228" s="281" t="s">
        <v>9002</v>
      </c>
      <c r="L228" s="135" t="s">
        <v>20</v>
      </c>
      <c r="M228" s="5" t="s">
        <v>4317</v>
      </c>
      <c r="N228" s="282">
        <v>44633</v>
      </c>
      <c r="O228" s="283">
        <v>44630</v>
      </c>
      <c r="P228" s="283">
        <v>44630</v>
      </c>
      <c r="Q228" s="284">
        <v>44631</v>
      </c>
      <c r="R228" s="285" t="s">
        <v>4490</v>
      </c>
      <c r="S228" s="284"/>
      <c r="T228" s="286" t="s">
        <v>605</v>
      </c>
      <c r="U228" s="135"/>
      <c r="V228" s="287" t="s">
        <v>3899</v>
      </c>
      <c r="W228" s="276" t="s">
        <v>5223</v>
      </c>
      <c r="X228" s="272"/>
      <c r="Y228" s="272"/>
      <c r="Z228" s="272"/>
    </row>
    <row r="229" spans="1:26" ht="13" customHeight="1" x14ac:dyDescent="0.35">
      <c r="A229" s="295" t="s">
        <v>3627</v>
      </c>
      <c r="B229" s="124">
        <v>5070480</v>
      </c>
      <c r="C229" s="277" t="s">
        <v>6538</v>
      </c>
      <c r="D229" s="288">
        <v>44681</v>
      </c>
      <c r="E229" s="279" t="s">
        <v>594</v>
      </c>
      <c r="F229" s="289">
        <v>44533</v>
      </c>
      <c r="G229" s="135" t="s">
        <v>4319</v>
      </c>
      <c r="H229" s="135" t="s">
        <v>4150</v>
      </c>
      <c r="I229" s="281" t="s">
        <v>17</v>
      </c>
      <c r="J229" s="281" t="s">
        <v>645</v>
      </c>
      <c r="K229" s="281" t="s">
        <v>9002</v>
      </c>
      <c r="L229" s="135" t="s">
        <v>20</v>
      </c>
      <c r="M229" s="5" t="s">
        <v>4320</v>
      </c>
      <c r="N229" s="282">
        <v>44685</v>
      </c>
      <c r="O229" s="283">
        <v>44682</v>
      </c>
      <c r="P229" s="283">
        <v>44681</v>
      </c>
      <c r="Q229" s="284">
        <v>44683</v>
      </c>
      <c r="R229" s="285" t="s">
        <v>4490</v>
      </c>
      <c r="S229" s="284"/>
      <c r="T229" s="286" t="s">
        <v>605</v>
      </c>
      <c r="U229" s="135"/>
      <c r="V229" s="135" t="s">
        <v>2821</v>
      </c>
      <c r="W229" s="276" t="s">
        <v>5224</v>
      </c>
      <c r="X229" s="272"/>
      <c r="Y229" s="272"/>
      <c r="Z229" s="272"/>
    </row>
    <row r="230" spans="1:26" ht="13" customHeight="1" x14ac:dyDescent="0.35">
      <c r="A230" s="295" t="s">
        <v>1581</v>
      </c>
      <c r="B230" s="276" t="s">
        <v>630</v>
      </c>
      <c r="C230" s="277" t="s">
        <v>630</v>
      </c>
      <c r="D230" s="288">
        <v>44569</v>
      </c>
      <c r="E230" s="279" t="s">
        <v>630</v>
      </c>
      <c r="F230" s="289">
        <v>44534</v>
      </c>
      <c r="G230" s="135" t="s">
        <v>4322</v>
      </c>
      <c r="H230" s="135" t="s">
        <v>687</v>
      </c>
      <c r="I230" s="281" t="s">
        <v>7086</v>
      </c>
      <c r="J230" s="281" t="s">
        <v>18</v>
      </c>
      <c r="K230" s="281" t="s">
        <v>9005</v>
      </c>
      <c r="L230" s="135" t="s">
        <v>20</v>
      </c>
      <c r="M230" s="5" t="s">
        <v>4318</v>
      </c>
      <c r="N230" s="282" t="s">
        <v>1253</v>
      </c>
      <c r="O230" s="283" t="s">
        <v>1253</v>
      </c>
      <c r="P230" s="283" t="s">
        <v>1253</v>
      </c>
      <c r="Q230" s="284" t="s">
        <v>1253</v>
      </c>
      <c r="R230" s="285" t="s">
        <v>4686</v>
      </c>
      <c r="S230" s="280" t="s">
        <v>1253</v>
      </c>
      <c r="T230" s="286" t="s">
        <v>605</v>
      </c>
      <c r="U230" s="135"/>
      <c r="V230" s="135"/>
      <c r="W230" s="276" t="s">
        <v>630</v>
      </c>
      <c r="X230" s="272"/>
      <c r="Y230" s="272"/>
      <c r="Z230" s="272"/>
    </row>
    <row r="231" spans="1:26" ht="13" customHeight="1" x14ac:dyDescent="0.35">
      <c r="A231" s="295" t="s">
        <v>3627</v>
      </c>
      <c r="B231" s="135">
        <v>5099179</v>
      </c>
      <c r="C231" s="277" t="s">
        <v>6539</v>
      </c>
      <c r="D231" s="288">
        <v>44695</v>
      </c>
      <c r="E231" s="279" t="s">
        <v>594</v>
      </c>
      <c r="F231" s="289">
        <v>44534</v>
      </c>
      <c r="G231" s="135" t="s">
        <v>6256</v>
      </c>
      <c r="H231" s="194" t="s">
        <v>4712</v>
      </c>
      <c r="I231" s="281" t="s">
        <v>17</v>
      </c>
      <c r="J231" s="281" t="s">
        <v>645</v>
      </c>
      <c r="K231" s="281" t="s">
        <v>9002</v>
      </c>
      <c r="L231" s="135" t="s">
        <v>20</v>
      </c>
      <c r="M231" s="5" t="s">
        <v>4321</v>
      </c>
      <c r="N231" s="282">
        <v>44703</v>
      </c>
      <c r="O231" s="283">
        <v>44698</v>
      </c>
      <c r="P231" s="283">
        <v>44695</v>
      </c>
      <c r="Q231" s="284">
        <v>44701</v>
      </c>
      <c r="R231" s="285" t="s">
        <v>4490</v>
      </c>
      <c r="S231" s="284"/>
      <c r="T231" s="286" t="s">
        <v>605</v>
      </c>
      <c r="U231" s="135"/>
      <c r="V231" s="135" t="s">
        <v>2821</v>
      </c>
      <c r="W231" s="276" t="s">
        <v>5225</v>
      </c>
      <c r="X231" s="272"/>
      <c r="Y231" s="272"/>
      <c r="Z231" s="272"/>
    </row>
    <row r="232" spans="1:26" ht="13" customHeight="1" x14ac:dyDescent="0.35">
      <c r="A232" s="295" t="s">
        <v>3627</v>
      </c>
      <c r="B232" s="124">
        <v>4909059</v>
      </c>
      <c r="C232" s="277" t="s">
        <v>4783</v>
      </c>
      <c r="D232" s="288">
        <v>44574</v>
      </c>
      <c r="E232" s="279" t="s">
        <v>594</v>
      </c>
      <c r="F232" s="289">
        <v>44536</v>
      </c>
      <c r="G232" s="194" t="s">
        <v>7893</v>
      </c>
      <c r="H232" s="135" t="s">
        <v>3367</v>
      </c>
      <c r="I232" s="281" t="s">
        <v>7086</v>
      </c>
      <c r="J232" s="281" t="s">
        <v>645</v>
      </c>
      <c r="K232" s="281" t="s">
        <v>9002</v>
      </c>
      <c r="L232" s="194" t="s">
        <v>27</v>
      </c>
      <c r="M232" s="5" t="s">
        <v>4587</v>
      </c>
      <c r="N232" s="301">
        <v>44562</v>
      </c>
      <c r="O232" s="283">
        <v>44576</v>
      </c>
      <c r="P232" s="283">
        <v>44576</v>
      </c>
      <c r="Q232" s="280">
        <v>44576</v>
      </c>
      <c r="R232" s="285" t="s">
        <v>4490</v>
      </c>
      <c r="S232" s="280"/>
      <c r="T232" s="286" t="s">
        <v>605</v>
      </c>
      <c r="U232" s="135"/>
      <c r="V232" s="135" t="s">
        <v>3897</v>
      </c>
      <c r="W232" s="276" t="s">
        <v>5226</v>
      </c>
      <c r="X232" s="272"/>
      <c r="Y232" s="272"/>
      <c r="Z232" s="272"/>
    </row>
    <row r="233" spans="1:26" ht="13" customHeight="1" x14ac:dyDescent="0.35">
      <c r="A233" s="295" t="s">
        <v>1581</v>
      </c>
      <c r="B233" s="276" t="s">
        <v>630</v>
      </c>
      <c r="C233" s="277" t="s">
        <v>630</v>
      </c>
      <c r="D233" s="288">
        <v>44597</v>
      </c>
      <c r="E233" s="279" t="s">
        <v>630</v>
      </c>
      <c r="F233" s="289">
        <v>44536</v>
      </c>
      <c r="G233" s="135" t="s">
        <v>4328</v>
      </c>
      <c r="H233" s="135" t="s">
        <v>92</v>
      </c>
      <c r="I233" s="281" t="s">
        <v>2454</v>
      </c>
      <c r="J233" s="281" t="s">
        <v>632</v>
      </c>
      <c r="K233" s="281" t="s">
        <v>9006</v>
      </c>
      <c r="L233" s="135" t="s">
        <v>11</v>
      </c>
      <c r="M233" s="5" t="s">
        <v>4329</v>
      </c>
      <c r="N233" s="282" t="s">
        <v>1253</v>
      </c>
      <c r="O233" s="283" t="s">
        <v>1253</v>
      </c>
      <c r="P233" s="283" t="s">
        <v>1253</v>
      </c>
      <c r="Q233" s="284" t="s">
        <v>1253</v>
      </c>
      <c r="R233" s="285" t="s">
        <v>4484</v>
      </c>
      <c r="S233" s="280" t="s">
        <v>1253</v>
      </c>
      <c r="T233" s="286" t="s">
        <v>623</v>
      </c>
      <c r="U233" s="135"/>
      <c r="V233" s="135"/>
      <c r="W233" s="276" t="s">
        <v>630</v>
      </c>
      <c r="X233" s="272"/>
      <c r="Y233" s="272"/>
      <c r="Z233" s="272"/>
    </row>
    <row r="234" spans="1:26" ht="13" customHeight="1" x14ac:dyDescent="0.35">
      <c r="A234" s="295" t="s">
        <v>3627</v>
      </c>
      <c r="B234" s="136">
        <v>5001370</v>
      </c>
      <c r="C234" s="277" t="s">
        <v>6540</v>
      </c>
      <c r="D234" s="288">
        <v>44637</v>
      </c>
      <c r="E234" s="279" t="s">
        <v>594</v>
      </c>
      <c r="F234" s="289">
        <v>44536</v>
      </c>
      <c r="G234" s="135" t="s">
        <v>5052</v>
      </c>
      <c r="H234" s="135" t="s">
        <v>4126</v>
      </c>
      <c r="I234" s="281" t="s">
        <v>8538</v>
      </c>
      <c r="J234" s="281" t="s">
        <v>18</v>
      </c>
      <c r="K234" s="281" t="s">
        <v>9005</v>
      </c>
      <c r="L234" s="135" t="s">
        <v>20</v>
      </c>
      <c r="M234" s="5" t="s">
        <v>4325</v>
      </c>
      <c r="N234" s="282">
        <v>44653</v>
      </c>
      <c r="O234" s="283">
        <v>44640</v>
      </c>
      <c r="P234" s="283">
        <v>44638</v>
      </c>
      <c r="Q234" s="284">
        <v>44643</v>
      </c>
      <c r="R234" s="285" t="s">
        <v>4686</v>
      </c>
      <c r="S234" s="284"/>
      <c r="T234" s="286" t="s">
        <v>623</v>
      </c>
      <c r="U234" s="135"/>
      <c r="V234" s="135" t="s">
        <v>5568</v>
      </c>
      <c r="W234" s="276" t="s">
        <v>5227</v>
      </c>
      <c r="X234" s="272"/>
      <c r="Y234" s="272"/>
      <c r="Z234" s="272"/>
    </row>
    <row r="235" spans="1:26" ht="13" customHeight="1" x14ac:dyDescent="0.35">
      <c r="A235" s="295" t="s">
        <v>3627</v>
      </c>
      <c r="B235" s="124">
        <v>4866896</v>
      </c>
      <c r="C235" s="277" t="s">
        <v>4817</v>
      </c>
      <c r="D235" s="288">
        <v>44538</v>
      </c>
      <c r="E235" s="279" t="s">
        <v>594</v>
      </c>
      <c r="F235" s="289">
        <v>44537</v>
      </c>
      <c r="G235" s="135" t="s">
        <v>4338</v>
      </c>
      <c r="H235" s="135" t="s">
        <v>4126</v>
      </c>
      <c r="I235" s="281" t="s">
        <v>8538</v>
      </c>
      <c r="J235" s="281" t="s">
        <v>45</v>
      </c>
      <c r="K235" s="281" t="s">
        <v>9009</v>
      </c>
      <c r="L235" s="135" t="s">
        <v>20</v>
      </c>
      <c r="M235" s="5" t="s">
        <v>4339</v>
      </c>
      <c r="N235" s="282">
        <v>44569</v>
      </c>
      <c r="O235" s="283">
        <v>44552</v>
      </c>
      <c r="P235" s="283">
        <v>44551</v>
      </c>
      <c r="Q235" s="284">
        <v>44560</v>
      </c>
      <c r="R235" s="285" t="s">
        <v>4482</v>
      </c>
      <c r="S235" s="284"/>
      <c r="T235" s="286" t="s">
        <v>2564</v>
      </c>
      <c r="U235" s="135"/>
      <c r="V235" s="135" t="s">
        <v>3897</v>
      </c>
      <c r="W235" s="276" t="s">
        <v>5228</v>
      </c>
      <c r="X235" s="272"/>
      <c r="Y235" s="272"/>
      <c r="Z235" s="272"/>
    </row>
    <row r="236" spans="1:26" ht="13" customHeight="1" x14ac:dyDescent="0.35">
      <c r="A236" s="295" t="s">
        <v>3627</v>
      </c>
      <c r="B236" s="135">
        <v>4912000</v>
      </c>
      <c r="C236" s="277" t="s">
        <v>4869</v>
      </c>
      <c r="D236" s="288">
        <v>44572</v>
      </c>
      <c r="E236" s="279" t="s">
        <v>594</v>
      </c>
      <c r="F236" s="289">
        <v>44537</v>
      </c>
      <c r="G236" s="135" t="s">
        <v>4334</v>
      </c>
      <c r="H236" s="135" t="s">
        <v>92</v>
      </c>
      <c r="I236" s="281" t="s">
        <v>2454</v>
      </c>
      <c r="J236" s="281" t="s">
        <v>18</v>
      </c>
      <c r="K236" s="281" t="s">
        <v>9005</v>
      </c>
      <c r="L236" s="135" t="s">
        <v>11</v>
      </c>
      <c r="M236" s="5" t="s">
        <v>4333</v>
      </c>
      <c r="N236" s="282">
        <v>44588</v>
      </c>
      <c r="O236" s="283">
        <v>44582</v>
      </c>
      <c r="P236" s="283">
        <v>44582</v>
      </c>
      <c r="Q236" s="284" t="s">
        <v>1685</v>
      </c>
      <c r="R236" s="285" t="s">
        <v>4686</v>
      </c>
      <c r="S236" s="284"/>
      <c r="T236" s="286" t="s">
        <v>623</v>
      </c>
      <c r="U236" s="135"/>
      <c r="V236" s="135" t="s">
        <v>3897</v>
      </c>
      <c r="W236" s="276" t="s">
        <v>5229</v>
      </c>
      <c r="X236" s="272"/>
      <c r="Y236" s="272"/>
      <c r="Z236" s="272"/>
    </row>
    <row r="237" spans="1:26" ht="13" customHeight="1" x14ac:dyDescent="0.35">
      <c r="A237" s="295" t="s">
        <v>3627</v>
      </c>
      <c r="B237" s="124">
        <v>4911999</v>
      </c>
      <c r="C237" s="277" t="s">
        <v>6541</v>
      </c>
      <c r="D237" s="288">
        <v>44580</v>
      </c>
      <c r="E237" s="279" t="s">
        <v>594</v>
      </c>
      <c r="F237" s="289">
        <v>44537</v>
      </c>
      <c r="G237" s="135" t="s">
        <v>4646</v>
      </c>
      <c r="H237" s="135" t="s">
        <v>686</v>
      </c>
      <c r="I237" s="281" t="s">
        <v>8862</v>
      </c>
      <c r="J237" s="281" t="s">
        <v>18</v>
      </c>
      <c r="K237" s="281" t="s">
        <v>9005</v>
      </c>
      <c r="L237" s="135" t="s">
        <v>20</v>
      </c>
      <c r="M237" s="5" t="s">
        <v>4335</v>
      </c>
      <c r="N237" s="282">
        <v>44594</v>
      </c>
      <c r="O237" s="283">
        <v>44586</v>
      </c>
      <c r="P237" s="283">
        <v>44586</v>
      </c>
      <c r="Q237" s="284">
        <v>44588</v>
      </c>
      <c r="R237" s="285" t="s">
        <v>4686</v>
      </c>
      <c r="S237" s="284"/>
      <c r="T237" s="286" t="s">
        <v>623</v>
      </c>
      <c r="U237" s="135"/>
      <c r="V237" s="135" t="s">
        <v>3898</v>
      </c>
      <c r="W237" s="276" t="s">
        <v>5230</v>
      </c>
      <c r="X237" s="272"/>
      <c r="Y237" s="272"/>
      <c r="Z237" s="272"/>
    </row>
    <row r="238" spans="1:26" ht="13" customHeight="1" x14ac:dyDescent="0.35">
      <c r="A238" s="295" t="s">
        <v>3627</v>
      </c>
      <c r="B238" s="136">
        <v>4998435</v>
      </c>
      <c r="C238" s="277" t="s">
        <v>6542</v>
      </c>
      <c r="D238" s="288">
        <v>44627</v>
      </c>
      <c r="E238" s="279" t="s">
        <v>594</v>
      </c>
      <c r="F238" s="289">
        <v>44537</v>
      </c>
      <c r="G238" s="135" t="s">
        <v>4340</v>
      </c>
      <c r="H238" s="135" t="s">
        <v>16</v>
      </c>
      <c r="I238" s="281" t="s">
        <v>7086</v>
      </c>
      <c r="J238" s="281" t="s">
        <v>18</v>
      </c>
      <c r="K238" s="281" t="s">
        <v>9005</v>
      </c>
      <c r="L238" s="135" t="s">
        <v>20</v>
      </c>
      <c r="M238" s="5" t="s">
        <v>4341</v>
      </c>
      <c r="N238" s="282">
        <v>44645</v>
      </c>
      <c r="O238" s="283">
        <v>44639</v>
      </c>
      <c r="P238" s="283">
        <v>44639</v>
      </c>
      <c r="Q238" s="284">
        <v>44641</v>
      </c>
      <c r="R238" s="285" t="s">
        <v>4685</v>
      </c>
      <c r="S238" s="284"/>
      <c r="T238" s="286" t="s">
        <v>2564</v>
      </c>
      <c r="U238" s="135"/>
      <c r="V238" s="287" t="s">
        <v>3899</v>
      </c>
      <c r="W238" s="276" t="s">
        <v>5231</v>
      </c>
      <c r="X238" s="272"/>
      <c r="Y238" s="272"/>
      <c r="Z238" s="272"/>
    </row>
    <row r="239" spans="1:26" ht="13" customHeight="1" x14ac:dyDescent="0.35">
      <c r="A239" s="295" t="s">
        <v>3627</v>
      </c>
      <c r="B239" s="135">
        <v>5003382</v>
      </c>
      <c r="C239" s="277" t="s">
        <v>6543</v>
      </c>
      <c r="D239" s="288">
        <v>44657</v>
      </c>
      <c r="E239" s="279" t="s">
        <v>594</v>
      </c>
      <c r="F239" s="289">
        <v>44537</v>
      </c>
      <c r="G239" s="135" t="s">
        <v>4336</v>
      </c>
      <c r="H239" s="135" t="s">
        <v>137</v>
      </c>
      <c r="I239" s="281" t="s">
        <v>17</v>
      </c>
      <c r="J239" s="281" t="s">
        <v>622</v>
      </c>
      <c r="K239" s="281" t="s">
        <v>9007</v>
      </c>
      <c r="L239" s="135" t="s">
        <v>27</v>
      </c>
      <c r="M239" s="5" t="s">
        <v>4337</v>
      </c>
      <c r="N239" s="282">
        <v>44683</v>
      </c>
      <c r="O239" s="283">
        <v>44677</v>
      </c>
      <c r="P239" s="283">
        <v>44677</v>
      </c>
      <c r="Q239" s="284">
        <v>44679</v>
      </c>
      <c r="R239" s="285" t="s">
        <v>6544</v>
      </c>
      <c r="S239" s="284"/>
      <c r="T239" s="286" t="s">
        <v>605</v>
      </c>
      <c r="U239" s="135"/>
      <c r="V239" s="135" t="s">
        <v>2821</v>
      </c>
      <c r="W239" s="276" t="s">
        <v>5232</v>
      </c>
      <c r="X239" s="272"/>
      <c r="Y239" s="272"/>
      <c r="Z239" s="272"/>
    </row>
    <row r="240" spans="1:26" ht="13" customHeight="1" x14ac:dyDescent="0.35">
      <c r="A240" s="295" t="s">
        <v>1581</v>
      </c>
      <c r="B240" s="276" t="s">
        <v>630</v>
      </c>
      <c r="C240" s="277" t="s">
        <v>630</v>
      </c>
      <c r="D240" s="288">
        <v>44583</v>
      </c>
      <c r="E240" s="279" t="s">
        <v>630</v>
      </c>
      <c r="F240" s="289">
        <v>44538</v>
      </c>
      <c r="G240" s="135" t="s">
        <v>4342</v>
      </c>
      <c r="H240" s="135" t="s">
        <v>687</v>
      </c>
      <c r="I240" s="281" t="s">
        <v>7086</v>
      </c>
      <c r="J240" s="281" t="s">
        <v>38</v>
      </c>
      <c r="K240" s="281" t="s">
        <v>9001</v>
      </c>
      <c r="L240" s="135" t="s">
        <v>27</v>
      </c>
      <c r="M240" s="5" t="s">
        <v>4327</v>
      </c>
      <c r="N240" s="282" t="s">
        <v>1253</v>
      </c>
      <c r="O240" s="283" t="s">
        <v>1253</v>
      </c>
      <c r="P240" s="283" t="s">
        <v>1253</v>
      </c>
      <c r="Q240" s="284" t="s">
        <v>1253</v>
      </c>
      <c r="R240" s="285" t="s">
        <v>4489</v>
      </c>
      <c r="S240" s="280" t="s">
        <v>1253</v>
      </c>
      <c r="T240" s="286" t="s">
        <v>623</v>
      </c>
      <c r="U240" s="135"/>
      <c r="V240" s="135"/>
      <c r="W240" s="276" t="s">
        <v>630</v>
      </c>
      <c r="X240" s="272"/>
      <c r="Y240" s="272"/>
      <c r="Z240" s="272"/>
    </row>
    <row r="241" spans="1:26" ht="13" customHeight="1" x14ac:dyDescent="0.35">
      <c r="A241" s="295" t="s">
        <v>1581</v>
      </c>
      <c r="B241" s="276" t="s">
        <v>630</v>
      </c>
      <c r="C241" s="277" t="s">
        <v>630</v>
      </c>
      <c r="D241" s="288">
        <v>44665</v>
      </c>
      <c r="E241" s="279" t="s">
        <v>630</v>
      </c>
      <c r="F241" s="289">
        <v>44538</v>
      </c>
      <c r="G241" s="135" t="s">
        <v>4346</v>
      </c>
      <c r="H241" s="135" t="s">
        <v>3708</v>
      </c>
      <c r="I241" s="281" t="s">
        <v>2454</v>
      </c>
      <c r="J241" s="281" t="s">
        <v>626</v>
      </c>
      <c r="K241" s="281" t="s">
        <v>9003</v>
      </c>
      <c r="L241" s="135" t="s">
        <v>52</v>
      </c>
      <c r="M241" s="5" t="s">
        <v>4347</v>
      </c>
      <c r="N241" s="282" t="s">
        <v>1253</v>
      </c>
      <c r="O241" s="283" t="s">
        <v>1253</v>
      </c>
      <c r="P241" s="283" t="s">
        <v>1253</v>
      </c>
      <c r="Q241" s="284" t="s">
        <v>1253</v>
      </c>
      <c r="R241" s="285" t="s">
        <v>6464</v>
      </c>
      <c r="S241" s="280" t="s">
        <v>1253</v>
      </c>
      <c r="T241" s="286" t="s">
        <v>2564</v>
      </c>
      <c r="U241" s="135"/>
      <c r="V241" s="135"/>
      <c r="W241" s="276" t="s">
        <v>630</v>
      </c>
      <c r="X241" s="272"/>
      <c r="Y241" s="272"/>
      <c r="Z241" s="272"/>
    </row>
    <row r="242" spans="1:26" ht="13" customHeight="1" x14ac:dyDescent="0.35">
      <c r="A242" s="295" t="s">
        <v>3627</v>
      </c>
      <c r="B242" s="124">
        <v>4930458</v>
      </c>
      <c r="C242" s="277" t="s">
        <v>6545</v>
      </c>
      <c r="D242" s="288">
        <v>44589</v>
      </c>
      <c r="E242" s="279" t="s">
        <v>594</v>
      </c>
      <c r="F242" s="289">
        <v>44539</v>
      </c>
      <c r="G242" s="135" t="s">
        <v>4344</v>
      </c>
      <c r="H242" s="135" t="s">
        <v>250</v>
      </c>
      <c r="I242" s="281" t="s">
        <v>4644</v>
      </c>
      <c r="J242" s="281" t="s">
        <v>18</v>
      </c>
      <c r="K242" s="281" t="s">
        <v>9005</v>
      </c>
      <c r="L242" s="135" t="s">
        <v>20</v>
      </c>
      <c r="M242" s="5" t="s">
        <v>4345</v>
      </c>
      <c r="N242" s="282">
        <v>44613</v>
      </c>
      <c r="O242" s="283">
        <v>44598</v>
      </c>
      <c r="P242" s="283">
        <v>44606</v>
      </c>
      <c r="Q242" s="284">
        <v>44604</v>
      </c>
      <c r="R242" s="285" t="s">
        <v>4686</v>
      </c>
      <c r="S242" s="284"/>
      <c r="T242" s="286" t="s">
        <v>623</v>
      </c>
      <c r="U242" s="135"/>
      <c r="V242" s="135" t="s">
        <v>3898</v>
      </c>
      <c r="W242" s="276" t="s">
        <v>3909</v>
      </c>
      <c r="X242" s="272"/>
      <c r="Y242" s="272"/>
      <c r="Z242" s="272"/>
    </row>
    <row r="243" spans="1:26" ht="13" customHeight="1" x14ac:dyDescent="0.35">
      <c r="A243" s="295" t="s">
        <v>3627</v>
      </c>
      <c r="B243" s="135">
        <v>4882420</v>
      </c>
      <c r="C243" s="277" t="s">
        <v>4803</v>
      </c>
      <c r="D243" s="288">
        <v>44547</v>
      </c>
      <c r="E243" s="279" t="s">
        <v>594</v>
      </c>
      <c r="F243" s="289">
        <v>44539</v>
      </c>
      <c r="G243" s="135" t="s">
        <v>4343</v>
      </c>
      <c r="H243" s="135" t="s">
        <v>250</v>
      </c>
      <c r="I243" s="281" t="s">
        <v>4644</v>
      </c>
      <c r="J243" s="281" t="s">
        <v>626</v>
      </c>
      <c r="K243" s="281" t="s">
        <v>9003</v>
      </c>
      <c r="L243" s="135" t="s">
        <v>20</v>
      </c>
      <c r="M243" s="5" t="s">
        <v>4324</v>
      </c>
      <c r="N243" s="282">
        <v>44567</v>
      </c>
      <c r="O243" s="283">
        <v>44558</v>
      </c>
      <c r="P243" s="283">
        <v>44564</v>
      </c>
      <c r="Q243" s="284">
        <v>44562</v>
      </c>
      <c r="R243" s="285" t="s">
        <v>4687</v>
      </c>
      <c r="S243" s="284"/>
      <c r="T243" s="286" t="s">
        <v>605</v>
      </c>
      <c r="U243" s="135"/>
      <c r="V243" s="135" t="s">
        <v>3897</v>
      </c>
      <c r="W243" s="276" t="s">
        <v>5233</v>
      </c>
      <c r="X243" s="272"/>
      <c r="Y243" s="272"/>
      <c r="Z243" s="272"/>
    </row>
    <row r="244" spans="1:26" ht="13" customHeight="1" x14ac:dyDescent="0.35">
      <c r="A244" s="295" t="s">
        <v>5</v>
      </c>
      <c r="B244" s="276" t="s">
        <v>2859</v>
      </c>
      <c r="C244" s="277" t="s">
        <v>2859</v>
      </c>
      <c r="D244" s="288">
        <v>44744</v>
      </c>
      <c r="E244" s="279"/>
      <c r="F244" s="289">
        <v>44539</v>
      </c>
      <c r="G244" s="194" t="s">
        <v>7894</v>
      </c>
      <c r="H244" s="135" t="s">
        <v>25</v>
      </c>
      <c r="I244" s="281" t="s">
        <v>17</v>
      </c>
      <c r="J244" s="281" t="s">
        <v>645</v>
      </c>
      <c r="K244" s="281" t="s">
        <v>9002</v>
      </c>
      <c r="L244" s="135" t="s">
        <v>20</v>
      </c>
      <c r="M244" s="5" t="s">
        <v>6299</v>
      </c>
      <c r="N244" s="282"/>
      <c r="O244" s="283"/>
      <c r="P244" s="283"/>
      <c r="Q244" s="284"/>
      <c r="R244" s="285" t="s">
        <v>4490</v>
      </c>
      <c r="S244" s="284"/>
      <c r="T244" s="286" t="s">
        <v>605</v>
      </c>
      <c r="U244" s="135"/>
      <c r="V244" s="135"/>
      <c r="W244" s="276" t="s">
        <v>5234</v>
      </c>
      <c r="X244" s="272"/>
      <c r="Y244" s="272"/>
      <c r="Z244" s="272"/>
    </row>
    <row r="245" spans="1:26" ht="13" customHeight="1" x14ac:dyDescent="0.35">
      <c r="A245" s="295" t="s">
        <v>3627</v>
      </c>
      <c r="B245" s="124">
        <v>4849039</v>
      </c>
      <c r="C245" s="277" t="s">
        <v>4806</v>
      </c>
      <c r="D245" s="288">
        <v>44560</v>
      </c>
      <c r="E245" s="279" t="s">
        <v>594</v>
      </c>
      <c r="F245" s="289">
        <v>44540</v>
      </c>
      <c r="G245" s="135" t="s">
        <v>4356</v>
      </c>
      <c r="H245" s="135" t="s">
        <v>3367</v>
      </c>
      <c r="I245" s="281" t="s">
        <v>7086</v>
      </c>
      <c r="J245" s="281" t="s">
        <v>632</v>
      </c>
      <c r="K245" s="281" t="s">
        <v>9006</v>
      </c>
      <c r="L245" s="194" t="s">
        <v>11</v>
      </c>
      <c r="M245" s="5" t="s">
        <v>4357</v>
      </c>
      <c r="N245" s="282">
        <v>44567</v>
      </c>
      <c r="O245" s="283">
        <v>44560</v>
      </c>
      <c r="P245" s="283">
        <v>44564</v>
      </c>
      <c r="Q245" s="284">
        <v>44562</v>
      </c>
      <c r="R245" s="285" t="s">
        <v>4484</v>
      </c>
      <c r="S245" s="284"/>
      <c r="T245" s="286" t="s">
        <v>609</v>
      </c>
      <c r="U245" s="135"/>
      <c r="V245" s="135" t="s">
        <v>3897</v>
      </c>
      <c r="W245" s="276" t="s">
        <v>5235</v>
      </c>
      <c r="X245" s="272"/>
      <c r="Y245" s="272"/>
      <c r="Z245" s="272"/>
    </row>
    <row r="246" spans="1:26" ht="13" customHeight="1" x14ac:dyDescent="0.35">
      <c r="A246" s="295" t="s">
        <v>3627</v>
      </c>
      <c r="B246" s="135">
        <v>4875126</v>
      </c>
      <c r="C246" s="277" t="s">
        <v>4813</v>
      </c>
      <c r="D246" s="288">
        <v>44541</v>
      </c>
      <c r="E246" s="279" t="s">
        <v>594</v>
      </c>
      <c r="F246" s="289">
        <v>44540</v>
      </c>
      <c r="G246" s="135" t="s">
        <v>4352</v>
      </c>
      <c r="H246" s="135" t="s">
        <v>250</v>
      </c>
      <c r="I246" s="281" t="s">
        <v>4644</v>
      </c>
      <c r="J246" s="281" t="s">
        <v>45</v>
      </c>
      <c r="K246" s="281" t="s">
        <v>9009</v>
      </c>
      <c r="L246" s="135" t="s">
        <v>74</v>
      </c>
      <c r="M246" s="5" t="s">
        <v>4353</v>
      </c>
      <c r="N246" s="282">
        <v>44568</v>
      </c>
      <c r="O246" s="283">
        <v>44564</v>
      </c>
      <c r="P246" s="283">
        <v>44564</v>
      </c>
      <c r="Q246" s="284">
        <v>44562</v>
      </c>
      <c r="R246" s="285" t="s">
        <v>4482</v>
      </c>
      <c r="S246" s="284"/>
      <c r="T246" s="286" t="s">
        <v>609</v>
      </c>
      <c r="U246" s="135"/>
      <c r="V246" s="135" t="s">
        <v>3897</v>
      </c>
      <c r="W246" s="276" t="s">
        <v>5236</v>
      </c>
      <c r="X246" s="272"/>
      <c r="Y246" s="272"/>
      <c r="Z246" s="272"/>
    </row>
    <row r="247" spans="1:26" ht="13" customHeight="1" x14ac:dyDescent="0.35">
      <c r="A247" s="295" t="s">
        <v>1581</v>
      </c>
      <c r="B247" s="276" t="s">
        <v>630</v>
      </c>
      <c r="C247" s="277" t="s">
        <v>630</v>
      </c>
      <c r="D247" s="288">
        <v>44567</v>
      </c>
      <c r="E247" s="279" t="s">
        <v>630</v>
      </c>
      <c r="F247" s="289">
        <v>44540</v>
      </c>
      <c r="G247" s="135" t="s">
        <v>7675</v>
      </c>
      <c r="H247" s="135" t="s">
        <v>232</v>
      </c>
      <c r="I247" s="281" t="s">
        <v>8863</v>
      </c>
      <c r="J247" s="281" t="s">
        <v>8377</v>
      </c>
      <c r="K247" s="281" t="s">
        <v>9004</v>
      </c>
      <c r="L247" s="135" t="s">
        <v>20</v>
      </c>
      <c r="M247" s="5" t="s">
        <v>4351</v>
      </c>
      <c r="N247" s="282" t="s">
        <v>1253</v>
      </c>
      <c r="O247" s="283" t="s">
        <v>1253</v>
      </c>
      <c r="P247" s="283" t="s">
        <v>1253</v>
      </c>
      <c r="Q247" s="284" t="s">
        <v>1253</v>
      </c>
      <c r="R247" s="285" t="s">
        <v>4485</v>
      </c>
      <c r="S247" s="280" t="s">
        <v>1253</v>
      </c>
      <c r="T247" s="286" t="s">
        <v>623</v>
      </c>
      <c r="U247" s="135"/>
      <c r="V247" s="135"/>
      <c r="W247" s="276" t="s">
        <v>630</v>
      </c>
      <c r="X247" s="272"/>
      <c r="Y247" s="272"/>
      <c r="Z247" s="272"/>
    </row>
    <row r="248" spans="1:26" ht="13" customHeight="1" x14ac:dyDescent="0.35">
      <c r="A248" s="295" t="s">
        <v>3627</v>
      </c>
      <c r="B248" s="135">
        <v>5086351</v>
      </c>
      <c r="C248" s="277" t="s">
        <v>6546</v>
      </c>
      <c r="D248" s="288">
        <v>44699</v>
      </c>
      <c r="E248" s="279" t="s">
        <v>594</v>
      </c>
      <c r="F248" s="289">
        <v>44540</v>
      </c>
      <c r="G248" s="135" t="s">
        <v>4354</v>
      </c>
      <c r="H248" s="135" t="s">
        <v>250</v>
      </c>
      <c r="I248" s="281" t="s">
        <v>4644</v>
      </c>
      <c r="J248" s="281" t="s">
        <v>45</v>
      </c>
      <c r="K248" s="281" t="s">
        <v>9009</v>
      </c>
      <c r="L248" s="135" t="s">
        <v>20</v>
      </c>
      <c r="M248" s="5" t="s">
        <v>4355</v>
      </c>
      <c r="N248" s="282">
        <v>44703</v>
      </c>
      <c r="O248" s="283">
        <v>44699</v>
      </c>
      <c r="P248" s="283">
        <v>44699</v>
      </c>
      <c r="Q248" s="284">
        <v>44699</v>
      </c>
      <c r="R248" s="285" t="s">
        <v>4495</v>
      </c>
      <c r="S248" s="284"/>
      <c r="T248" s="286" t="s">
        <v>623</v>
      </c>
      <c r="U248" s="135"/>
      <c r="V248" s="135" t="s">
        <v>2821</v>
      </c>
      <c r="W248" s="276" t="s">
        <v>5237</v>
      </c>
      <c r="X248" s="272"/>
      <c r="Y248" s="272"/>
      <c r="Z248" s="272"/>
    </row>
    <row r="249" spans="1:26" ht="13" customHeight="1" x14ac:dyDescent="0.35">
      <c r="A249" s="295" t="s">
        <v>5</v>
      </c>
      <c r="B249" s="276" t="s">
        <v>319</v>
      </c>
      <c r="C249" s="277"/>
      <c r="D249" s="288"/>
      <c r="E249" s="279"/>
      <c r="F249" s="289">
        <v>44540</v>
      </c>
      <c r="G249" s="135" t="s">
        <v>4358</v>
      </c>
      <c r="H249" s="135" t="s">
        <v>64</v>
      </c>
      <c r="I249" s="281" t="s">
        <v>4644</v>
      </c>
      <c r="J249" s="281" t="s">
        <v>645</v>
      </c>
      <c r="K249" s="281" t="s">
        <v>9002</v>
      </c>
      <c r="L249" s="135" t="s">
        <v>27</v>
      </c>
      <c r="M249" s="5" t="s">
        <v>4359</v>
      </c>
      <c r="N249" s="282"/>
      <c r="O249" s="283"/>
      <c r="P249" s="283"/>
      <c r="Q249" s="284"/>
      <c r="R249" s="285" t="s">
        <v>4490</v>
      </c>
      <c r="S249" s="284"/>
      <c r="T249" s="286" t="s">
        <v>605</v>
      </c>
      <c r="U249" s="135"/>
      <c r="V249" s="135"/>
      <c r="W249" s="276" t="s">
        <v>5238</v>
      </c>
      <c r="X249" s="272"/>
      <c r="Y249" s="272"/>
      <c r="Z249" s="272"/>
    </row>
    <row r="250" spans="1:26" ht="13" customHeight="1" x14ac:dyDescent="0.35">
      <c r="A250" s="295" t="s">
        <v>3627</v>
      </c>
      <c r="B250" s="135">
        <v>5013987</v>
      </c>
      <c r="C250" s="277" t="s">
        <v>6547</v>
      </c>
      <c r="D250" s="288">
        <v>44636</v>
      </c>
      <c r="E250" s="279" t="s">
        <v>594</v>
      </c>
      <c r="F250" s="289">
        <v>44541</v>
      </c>
      <c r="G250" s="135" t="s">
        <v>4363</v>
      </c>
      <c r="H250" s="135" t="s">
        <v>37</v>
      </c>
      <c r="I250" s="281" t="s">
        <v>685</v>
      </c>
      <c r="J250" s="281" t="s">
        <v>38</v>
      </c>
      <c r="K250" s="281" t="s">
        <v>9001</v>
      </c>
      <c r="L250" s="135" t="s">
        <v>20</v>
      </c>
      <c r="M250" s="5" t="s">
        <v>4362</v>
      </c>
      <c r="N250" s="282">
        <v>44652</v>
      </c>
      <c r="O250" s="283">
        <v>44642</v>
      </c>
      <c r="P250" s="283">
        <v>44639</v>
      </c>
      <c r="Q250" s="284">
        <v>44643</v>
      </c>
      <c r="R250" s="285" t="s">
        <v>4489</v>
      </c>
      <c r="S250" s="284"/>
      <c r="T250" s="286" t="s">
        <v>605</v>
      </c>
      <c r="U250" s="135"/>
      <c r="V250" s="135" t="s">
        <v>5568</v>
      </c>
      <c r="W250" s="276" t="s">
        <v>5239</v>
      </c>
      <c r="X250" s="272"/>
      <c r="Y250" s="272"/>
      <c r="Z250" s="272"/>
    </row>
    <row r="251" spans="1:26" ht="13" customHeight="1" x14ac:dyDescent="0.35">
      <c r="A251" s="295" t="s">
        <v>3627</v>
      </c>
      <c r="B251" s="135">
        <v>4921489</v>
      </c>
      <c r="C251" s="277" t="s">
        <v>6548</v>
      </c>
      <c r="D251" s="288">
        <v>44580</v>
      </c>
      <c r="E251" s="279" t="s">
        <v>594</v>
      </c>
      <c r="F251" s="289">
        <v>44543</v>
      </c>
      <c r="G251" s="135" t="s">
        <v>4370</v>
      </c>
      <c r="H251" s="135" t="s">
        <v>4348</v>
      </c>
      <c r="I251" s="281" t="s">
        <v>7086</v>
      </c>
      <c r="J251" s="281" t="s">
        <v>8377</v>
      </c>
      <c r="K251" s="281" t="s">
        <v>9004</v>
      </c>
      <c r="L251" s="135" t="s">
        <v>27</v>
      </c>
      <c r="M251" s="5" t="s">
        <v>4373</v>
      </c>
      <c r="N251" s="282">
        <v>44602</v>
      </c>
      <c r="O251" s="283">
        <v>44589</v>
      </c>
      <c r="P251" s="283">
        <v>44585</v>
      </c>
      <c r="Q251" s="284">
        <v>44590</v>
      </c>
      <c r="R251" s="285" t="s">
        <v>4485</v>
      </c>
      <c r="S251" s="284"/>
      <c r="T251" s="286" t="s">
        <v>623</v>
      </c>
      <c r="U251" s="135"/>
      <c r="V251" s="135" t="s">
        <v>3898</v>
      </c>
      <c r="W251" s="276" t="s">
        <v>5240</v>
      </c>
      <c r="X251" s="272"/>
      <c r="Y251" s="272"/>
      <c r="Z251" s="272"/>
    </row>
    <row r="252" spans="1:26" ht="13" customHeight="1" x14ac:dyDescent="0.35">
      <c r="A252" s="295" t="s">
        <v>3627</v>
      </c>
      <c r="B252" s="124">
        <v>4924219</v>
      </c>
      <c r="C252" s="277" t="s">
        <v>6549</v>
      </c>
      <c r="D252" s="288">
        <v>44589</v>
      </c>
      <c r="E252" s="279" t="s">
        <v>594</v>
      </c>
      <c r="F252" s="289">
        <v>44543</v>
      </c>
      <c r="G252" s="135" t="s">
        <v>4374</v>
      </c>
      <c r="H252" s="135" t="s">
        <v>250</v>
      </c>
      <c r="I252" s="281" t="s">
        <v>4644</v>
      </c>
      <c r="J252" s="281" t="s">
        <v>18</v>
      </c>
      <c r="K252" s="281" t="s">
        <v>9005</v>
      </c>
      <c r="L252" s="135" t="s">
        <v>20</v>
      </c>
      <c r="M252" s="5" t="s">
        <v>4375</v>
      </c>
      <c r="N252" s="282">
        <v>44614</v>
      </c>
      <c r="O252" s="283">
        <v>44590</v>
      </c>
      <c r="P252" s="283">
        <v>44613</v>
      </c>
      <c r="Q252" s="284">
        <v>44613</v>
      </c>
      <c r="R252" s="285" t="s">
        <v>4686</v>
      </c>
      <c r="S252" s="284"/>
      <c r="T252" s="286" t="s">
        <v>623</v>
      </c>
      <c r="U252" s="135"/>
      <c r="V252" s="135" t="s">
        <v>3898</v>
      </c>
      <c r="W252" s="276" t="s">
        <v>5241</v>
      </c>
      <c r="X252" s="272"/>
      <c r="Y252" s="272"/>
      <c r="Z252" s="272"/>
    </row>
    <row r="253" spans="1:26" ht="13" customHeight="1" x14ac:dyDescent="0.35">
      <c r="A253" s="295" t="s">
        <v>1581</v>
      </c>
      <c r="B253" s="276" t="s">
        <v>630</v>
      </c>
      <c r="C253" s="277" t="s">
        <v>630</v>
      </c>
      <c r="D253" s="288">
        <v>44583</v>
      </c>
      <c r="E253" s="279" t="s">
        <v>630</v>
      </c>
      <c r="F253" s="289">
        <v>44543</v>
      </c>
      <c r="G253" s="135" t="s">
        <v>4371</v>
      </c>
      <c r="H253" s="135" t="s">
        <v>4126</v>
      </c>
      <c r="I253" s="281" t="s">
        <v>8538</v>
      </c>
      <c r="J253" s="281" t="s">
        <v>622</v>
      </c>
      <c r="K253" s="281" t="s">
        <v>9007</v>
      </c>
      <c r="L253" s="135" t="s">
        <v>438</v>
      </c>
      <c r="M253" s="5" t="s">
        <v>4365</v>
      </c>
      <c r="N253" s="282" t="s">
        <v>1253</v>
      </c>
      <c r="O253" s="283" t="s">
        <v>1253</v>
      </c>
      <c r="P253" s="283" t="s">
        <v>1253</v>
      </c>
      <c r="Q253" s="284" t="s">
        <v>1253</v>
      </c>
      <c r="R253" s="285" t="s">
        <v>6544</v>
      </c>
      <c r="S253" s="280" t="s">
        <v>1253</v>
      </c>
      <c r="T253" s="286" t="s">
        <v>623</v>
      </c>
      <c r="U253" s="135"/>
      <c r="V253" s="135"/>
      <c r="W253" s="276" t="s">
        <v>630</v>
      </c>
      <c r="X253" s="272"/>
      <c r="Y253" s="272"/>
      <c r="Z253" s="272"/>
    </row>
    <row r="254" spans="1:26" ht="13" customHeight="1" x14ac:dyDescent="0.35">
      <c r="A254" s="295" t="s">
        <v>3627</v>
      </c>
      <c r="B254" s="135">
        <v>5028682</v>
      </c>
      <c r="C254" s="277" t="s">
        <v>6550</v>
      </c>
      <c r="D254" s="288">
        <v>44657</v>
      </c>
      <c r="E254" s="279" t="s">
        <v>594</v>
      </c>
      <c r="F254" s="289">
        <v>44543</v>
      </c>
      <c r="G254" s="135" t="s">
        <v>4369</v>
      </c>
      <c r="H254" s="135" t="s">
        <v>32</v>
      </c>
      <c r="I254" s="281" t="s">
        <v>685</v>
      </c>
      <c r="J254" s="281" t="s">
        <v>645</v>
      </c>
      <c r="K254" s="281" t="s">
        <v>9002</v>
      </c>
      <c r="L254" s="135" t="s">
        <v>27</v>
      </c>
      <c r="M254" s="5" t="s">
        <v>4372</v>
      </c>
      <c r="N254" s="282">
        <v>44670</v>
      </c>
      <c r="O254" s="283">
        <v>44663</v>
      </c>
      <c r="P254" s="283">
        <v>44659</v>
      </c>
      <c r="Q254" s="284">
        <v>44663</v>
      </c>
      <c r="R254" s="285" t="s">
        <v>4490</v>
      </c>
      <c r="S254" s="284"/>
      <c r="T254" s="286" t="s">
        <v>2564</v>
      </c>
      <c r="U254" s="135"/>
      <c r="V254" s="135" t="s">
        <v>5568</v>
      </c>
      <c r="W254" s="276" t="s">
        <v>5242</v>
      </c>
      <c r="X254" s="272"/>
      <c r="Y254" s="272"/>
      <c r="Z254" s="272"/>
    </row>
    <row r="255" spans="1:26" ht="13" customHeight="1" x14ac:dyDescent="0.35">
      <c r="A255" s="295" t="s">
        <v>3627</v>
      </c>
      <c r="B255" s="124">
        <v>4909060</v>
      </c>
      <c r="C255" s="277" t="s">
        <v>6551</v>
      </c>
      <c r="D255" s="288">
        <v>44583</v>
      </c>
      <c r="E255" s="279" t="s">
        <v>594</v>
      </c>
      <c r="F255" s="289">
        <v>44544</v>
      </c>
      <c r="G255" s="135" t="s">
        <v>4377</v>
      </c>
      <c r="H255" s="135" t="s">
        <v>50</v>
      </c>
      <c r="I255" s="281" t="s">
        <v>17</v>
      </c>
      <c r="J255" s="281" t="s">
        <v>18</v>
      </c>
      <c r="K255" s="281" t="s">
        <v>9005</v>
      </c>
      <c r="L255" s="135" t="s">
        <v>20</v>
      </c>
      <c r="M255" s="5" t="s">
        <v>4378</v>
      </c>
      <c r="N255" s="282">
        <v>44602</v>
      </c>
      <c r="O255" s="283">
        <v>44590</v>
      </c>
      <c r="P255" s="283">
        <v>44595</v>
      </c>
      <c r="Q255" s="284">
        <v>44594</v>
      </c>
      <c r="R255" s="285" t="s">
        <v>4686</v>
      </c>
      <c r="S255" s="284"/>
      <c r="T255" s="286" t="s">
        <v>609</v>
      </c>
      <c r="U255" s="135"/>
      <c r="V255" s="135" t="s">
        <v>3898</v>
      </c>
      <c r="W255" s="276" t="s">
        <v>5243</v>
      </c>
      <c r="X255" s="272"/>
      <c r="Y255" s="272"/>
      <c r="Z255" s="272"/>
    </row>
    <row r="256" spans="1:26" ht="13" customHeight="1" x14ac:dyDescent="0.35">
      <c r="A256" s="295" t="s">
        <v>3627</v>
      </c>
      <c r="B256" s="124">
        <v>4836480</v>
      </c>
      <c r="C256" s="277" t="s">
        <v>4793</v>
      </c>
      <c r="D256" s="288">
        <v>44545</v>
      </c>
      <c r="E256" s="279" t="s">
        <v>594</v>
      </c>
      <c r="F256" s="289">
        <v>44544</v>
      </c>
      <c r="G256" s="194" t="s">
        <v>7895</v>
      </c>
      <c r="H256" s="135" t="s">
        <v>92</v>
      </c>
      <c r="I256" s="281" t="s">
        <v>2454</v>
      </c>
      <c r="J256" s="281" t="s">
        <v>18</v>
      </c>
      <c r="K256" s="281" t="s">
        <v>9005</v>
      </c>
      <c r="L256" s="135" t="s">
        <v>11</v>
      </c>
      <c r="M256" s="5" t="s">
        <v>4376</v>
      </c>
      <c r="N256" s="282">
        <v>44566</v>
      </c>
      <c r="O256" s="283">
        <v>44560</v>
      </c>
      <c r="P256" s="283">
        <v>44564</v>
      </c>
      <c r="Q256" s="284">
        <v>44562</v>
      </c>
      <c r="R256" s="285" t="s">
        <v>4686</v>
      </c>
      <c r="S256" s="284"/>
      <c r="T256" s="286" t="s">
        <v>609</v>
      </c>
      <c r="U256" s="135"/>
      <c r="V256" s="135" t="s">
        <v>3897</v>
      </c>
      <c r="W256" s="276" t="s">
        <v>5244</v>
      </c>
      <c r="X256" s="272"/>
      <c r="Y256" s="272"/>
      <c r="Z256" s="272"/>
    </row>
    <row r="257" spans="1:26" ht="13" customHeight="1" x14ac:dyDescent="0.35">
      <c r="A257" s="295" t="s">
        <v>3627</v>
      </c>
      <c r="B257" s="124">
        <v>4866636</v>
      </c>
      <c r="C257" s="277" t="s">
        <v>4810</v>
      </c>
      <c r="D257" s="288">
        <v>44545</v>
      </c>
      <c r="E257" s="279" t="s">
        <v>594</v>
      </c>
      <c r="F257" s="289">
        <v>44544</v>
      </c>
      <c r="G257" s="194" t="s">
        <v>7896</v>
      </c>
      <c r="H257" s="135" t="s">
        <v>232</v>
      </c>
      <c r="I257" s="281" t="s">
        <v>8863</v>
      </c>
      <c r="J257" s="281" t="s">
        <v>45</v>
      </c>
      <c r="K257" s="281" t="s">
        <v>9009</v>
      </c>
      <c r="L257" s="135" t="s">
        <v>20</v>
      </c>
      <c r="M257" s="5" t="s">
        <v>4368</v>
      </c>
      <c r="N257" s="282">
        <v>44568</v>
      </c>
      <c r="O257" s="283">
        <v>44554</v>
      </c>
      <c r="P257" s="283">
        <v>44557</v>
      </c>
      <c r="Q257" s="284">
        <v>44560</v>
      </c>
      <c r="R257" s="285" t="s">
        <v>4482</v>
      </c>
      <c r="S257" s="284"/>
      <c r="T257" s="286" t="s">
        <v>623</v>
      </c>
      <c r="U257" s="135"/>
      <c r="V257" s="135" t="s">
        <v>3897</v>
      </c>
      <c r="W257" s="276" t="s">
        <v>5245</v>
      </c>
      <c r="X257" s="272"/>
      <c r="Y257" s="272"/>
      <c r="Z257" s="272"/>
    </row>
    <row r="258" spans="1:26" ht="13" customHeight="1" x14ac:dyDescent="0.35">
      <c r="A258" s="295" t="s">
        <v>3627</v>
      </c>
      <c r="B258" s="135">
        <v>5020570</v>
      </c>
      <c r="C258" s="277" t="s">
        <v>6552</v>
      </c>
      <c r="D258" s="288">
        <v>44643</v>
      </c>
      <c r="E258" s="279" t="s">
        <v>594</v>
      </c>
      <c r="F258" s="289">
        <v>44544</v>
      </c>
      <c r="G258" s="135" t="s">
        <v>4379</v>
      </c>
      <c r="H258" s="135" t="s">
        <v>725</v>
      </c>
      <c r="I258" s="281" t="s">
        <v>2454</v>
      </c>
      <c r="J258" s="281" t="s">
        <v>160</v>
      </c>
      <c r="K258" s="281" t="s">
        <v>9010</v>
      </c>
      <c r="L258" s="135" t="s">
        <v>20</v>
      </c>
      <c r="M258" s="5" t="s">
        <v>4380</v>
      </c>
      <c r="N258" s="282">
        <v>44653</v>
      </c>
      <c r="O258" s="283">
        <v>44648</v>
      </c>
      <c r="P258" s="283">
        <v>44643</v>
      </c>
      <c r="Q258" s="284">
        <v>44648</v>
      </c>
      <c r="R258" s="285" t="s">
        <v>4493</v>
      </c>
      <c r="S258" s="284"/>
      <c r="T258" s="286" t="s">
        <v>609</v>
      </c>
      <c r="U258" s="135"/>
      <c r="V258" s="135" t="s">
        <v>5568</v>
      </c>
      <c r="W258" s="276" t="s">
        <v>5246</v>
      </c>
      <c r="X258" s="272"/>
      <c r="Y258" s="272"/>
      <c r="Z258" s="272"/>
    </row>
    <row r="259" spans="1:26" ht="13" customHeight="1" x14ac:dyDescent="0.35">
      <c r="A259" s="295" t="s">
        <v>3627</v>
      </c>
      <c r="B259" s="135">
        <v>5013150</v>
      </c>
      <c r="C259" s="277" t="s">
        <v>6553</v>
      </c>
      <c r="D259" s="288">
        <v>44639</v>
      </c>
      <c r="E259" s="279" t="s">
        <v>594</v>
      </c>
      <c r="F259" s="289">
        <v>44544</v>
      </c>
      <c r="G259" s="135" t="s">
        <v>4381</v>
      </c>
      <c r="H259" s="135" t="s">
        <v>725</v>
      </c>
      <c r="I259" s="281" t="s">
        <v>2454</v>
      </c>
      <c r="J259" s="281" t="s">
        <v>160</v>
      </c>
      <c r="K259" s="281" t="s">
        <v>9010</v>
      </c>
      <c r="L259" s="135" t="s">
        <v>20</v>
      </c>
      <c r="M259" s="5" t="s">
        <v>4382</v>
      </c>
      <c r="N259" s="282">
        <v>44653</v>
      </c>
      <c r="O259" s="283">
        <v>44639</v>
      </c>
      <c r="P259" s="283">
        <v>44643</v>
      </c>
      <c r="Q259" s="284">
        <v>44646</v>
      </c>
      <c r="R259" s="285" t="s">
        <v>4493</v>
      </c>
      <c r="S259" s="284"/>
      <c r="T259" s="286" t="s">
        <v>609</v>
      </c>
      <c r="U259" s="135"/>
      <c r="V259" s="135" t="s">
        <v>5568</v>
      </c>
      <c r="W259" s="276" t="s">
        <v>5247</v>
      </c>
      <c r="X259" s="272"/>
      <c r="Y259" s="272"/>
      <c r="Z259" s="272"/>
    </row>
    <row r="260" spans="1:26" ht="13" customHeight="1" x14ac:dyDescent="0.35">
      <c r="A260" s="295" t="s">
        <v>3627</v>
      </c>
      <c r="B260" s="135">
        <v>5055514</v>
      </c>
      <c r="C260" s="277" t="s">
        <v>6554</v>
      </c>
      <c r="D260" s="288">
        <v>44678</v>
      </c>
      <c r="E260" s="279" t="s">
        <v>594</v>
      </c>
      <c r="F260" s="289">
        <v>44544</v>
      </c>
      <c r="G260" s="135" t="s">
        <v>4383</v>
      </c>
      <c r="H260" s="135" t="s">
        <v>725</v>
      </c>
      <c r="I260" s="281" t="s">
        <v>2454</v>
      </c>
      <c r="J260" s="281" t="s">
        <v>160</v>
      </c>
      <c r="K260" s="281" t="s">
        <v>9010</v>
      </c>
      <c r="L260" s="135" t="s">
        <v>20</v>
      </c>
      <c r="M260" s="5" t="s">
        <v>4384</v>
      </c>
      <c r="N260" s="282">
        <v>44716</v>
      </c>
      <c r="O260" s="283">
        <v>44680</v>
      </c>
      <c r="P260" s="283">
        <v>44678</v>
      </c>
      <c r="Q260" s="284">
        <v>44680</v>
      </c>
      <c r="R260" s="285" t="s">
        <v>4493</v>
      </c>
      <c r="S260" s="284"/>
      <c r="T260" s="286" t="s">
        <v>609</v>
      </c>
      <c r="U260" s="135"/>
      <c r="V260" s="135" t="s">
        <v>3901</v>
      </c>
      <c r="W260" s="276" t="s">
        <v>5248</v>
      </c>
      <c r="X260" s="272"/>
      <c r="Y260" s="272"/>
      <c r="Z260" s="272"/>
    </row>
    <row r="261" spans="1:26" ht="13" customHeight="1" x14ac:dyDescent="0.35">
      <c r="A261" s="295" t="s">
        <v>1581</v>
      </c>
      <c r="B261" s="276" t="s">
        <v>630</v>
      </c>
      <c r="C261" s="277" t="s">
        <v>630</v>
      </c>
      <c r="D261" s="288">
        <v>44625</v>
      </c>
      <c r="E261" s="279" t="s">
        <v>630</v>
      </c>
      <c r="F261" s="289">
        <v>44544</v>
      </c>
      <c r="G261" s="135" t="s">
        <v>4385</v>
      </c>
      <c r="H261" s="135" t="s">
        <v>4126</v>
      </c>
      <c r="I261" s="281" t="s">
        <v>8538</v>
      </c>
      <c r="J261" s="281" t="s">
        <v>626</v>
      </c>
      <c r="K261" s="281" t="s">
        <v>9003</v>
      </c>
      <c r="L261" s="135" t="s">
        <v>52</v>
      </c>
      <c r="M261" s="5" t="s">
        <v>4330</v>
      </c>
      <c r="N261" s="282" t="s">
        <v>1253</v>
      </c>
      <c r="O261" s="283" t="s">
        <v>1253</v>
      </c>
      <c r="P261" s="283" t="s">
        <v>1253</v>
      </c>
      <c r="Q261" s="284" t="s">
        <v>1253</v>
      </c>
      <c r="R261" s="285" t="s">
        <v>4687</v>
      </c>
      <c r="S261" s="280" t="s">
        <v>1253</v>
      </c>
      <c r="T261" s="286" t="s">
        <v>623</v>
      </c>
      <c r="U261" s="135"/>
      <c r="V261" s="135"/>
      <c r="W261" s="276" t="s">
        <v>630</v>
      </c>
      <c r="X261" s="272"/>
      <c r="Y261" s="272"/>
      <c r="Z261" s="272"/>
    </row>
    <row r="262" spans="1:26" ht="13" customHeight="1" x14ac:dyDescent="0.35">
      <c r="A262" s="295" t="s">
        <v>1581</v>
      </c>
      <c r="B262" s="276" t="s">
        <v>630</v>
      </c>
      <c r="C262" s="277" t="s">
        <v>630</v>
      </c>
      <c r="D262" s="288">
        <v>44618</v>
      </c>
      <c r="E262" s="279" t="s">
        <v>630</v>
      </c>
      <c r="F262" s="289">
        <v>44544</v>
      </c>
      <c r="G262" s="135" t="s">
        <v>4386</v>
      </c>
      <c r="H262" s="135" t="s">
        <v>16</v>
      </c>
      <c r="I262" s="281" t="s">
        <v>7086</v>
      </c>
      <c r="J262" s="281" t="s">
        <v>645</v>
      </c>
      <c r="K262" s="281" t="s">
        <v>9002</v>
      </c>
      <c r="L262" s="135" t="s">
        <v>20</v>
      </c>
      <c r="M262" s="5" t="s">
        <v>4387</v>
      </c>
      <c r="N262" s="282" t="s">
        <v>1253</v>
      </c>
      <c r="O262" s="283" t="s">
        <v>1253</v>
      </c>
      <c r="P262" s="283" t="s">
        <v>1253</v>
      </c>
      <c r="Q262" s="284" t="s">
        <v>1253</v>
      </c>
      <c r="R262" s="285" t="s">
        <v>4490</v>
      </c>
      <c r="S262" s="280" t="s">
        <v>1253</v>
      </c>
      <c r="T262" s="286" t="s">
        <v>605</v>
      </c>
      <c r="U262" s="135"/>
      <c r="V262" s="135"/>
      <c r="W262" s="276" t="s">
        <v>630</v>
      </c>
      <c r="X262" s="272"/>
      <c r="Y262" s="272"/>
      <c r="Z262" s="272"/>
    </row>
    <row r="263" spans="1:26" ht="13" customHeight="1" x14ac:dyDescent="0.35">
      <c r="A263" s="295" t="s">
        <v>3627</v>
      </c>
      <c r="B263" s="124">
        <v>4855453</v>
      </c>
      <c r="C263" s="277" t="s">
        <v>4791</v>
      </c>
      <c r="D263" s="289">
        <v>44545</v>
      </c>
      <c r="E263" s="279" t="s">
        <v>594</v>
      </c>
      <c r="F263" s="289">
        <v>44545</v>
      </c>
      <c r="G263" s="194" t="s">
        <v>7897</v>
      </c>
      <c r="H263" s="135" t="s">
        <v>4126</v>
      </c>
      <c r="I263" s="281" t="s">
        <v>8538</v>
      </c>
      <c r="J263" s="281" t="s">
        <v>45</v>
      </c>
      <c r="K263" s="281" t="s">
        <v>9009</v>
      </c>
      <c r="L263" s="135" t="s">
        <v>20</v>
      </c>
      <c r="M263" s="5" t="s">
        <v>4393</v>
      </c>
      <c r="N263" s="282">
        <v>44566</v>
      </c>
      <c r="O263" s="283">
        <v>44557</v>
      </c>
      <c r="P263" s="283">
        <v>44565</v>
      </c>
      <c r="Q263" s="284">
        <v>44562</v>
      </c>
      <c r="R263" s="285" t="s">
        <v>4495</v>
      </c>
      <c r="S263" s="284"/>
      <c r="T263" s="286" t="s">
        <v>605</v>
      </c>
      <c r="U263" s="135"/>
      <c r="V263" s="135" t="s">
        <v>3897</v>
      </c>
      <c r="W263" s="276" t="s">
        <v>5249</v>
      </c>
      <c r="X263" s="272"/>
      <c r="Y263" s="272"/>
      <c r="Z263" s="272"/>
    </row>
    <row r="264" spans="1:26" ht="13" customHeight="1" x14ac:dyDescent="0.35">
      <c r="A264" s="295" t="s">
        <v>3627</v>
      </c>
      <c r="B264" s="124">
        <v>4836470</v>
      </c>
      <c r="C264" s="277" t="s">
        <v>4795</v>
      </c>
      <c r="D264" s="289">
        <v>44545</v>
      </c>
      <c r="E264" s="279" t="s">
        <v>594</v>
      </c>
      <c r="F264" s="289">
        <v>44545</v>
      </c>
      <c r="G264" s="135" t="s">
        <v>4392</v>
      </c>
      <c r="H264" s="135" t="s">
        <v>82</v>
      </c>
      <c r="I264" s="281" t="s">
        <v>4644</v>
      </c>
      <c r="J264" s="281" t="s">
        <v>45</v>
      </c>
      <c r="K264" s="281" t="s">
        <v>9009</v>
      </c>
      <c r="L264" s="135" t="s">
        <v>20</v>
      </c>
      <c r="M264" s="5" t="s">
        <v>4391</v>
      </c>
      <c r="N264" s="282">
        <v>44566</v>
      </c>
      <c r="O264" s="283">
        <v>44561</v>
      </c>
      <c r="P264" s="283">
        <v>44564</v>
      </c>
      <c r="Q264" s="284">
        <v>44562</v>
      </c>
      <c r="R264" s="285" t="s">
        <v>4495</v>
      </c>
      <c r="S264" s="284"/>
      <c r="T264" s="286" t="s">
        <v>623</v>
      </c>
      <c r="U264" s="135"/>
      <c r="V264" s="135" t="s">
        <v>3897</v>
      </c>
      <c r="W264" s="276" t="s">
        <v>5250</v>
      </c>
      <c r="X264" s="272"/>
      <c r="Y264" s="272"/>
      <c r="Z264" s="272"/>
    </row>
    <row r="265" spans="1:26" ht="13" customHeight="1" x14ac:dyDescent="0.35">
      <c r="A265" s="295" t="s">
        <v>3627</v>
      </c>
      <c r="B265" s="124">
        <v>4875128</v>
      </c>
      <c r="C265" s="277" t="s">
        <v>4837</v>
      </c>
      <c r="D265" s="289">
        <v>44545</v>
      </c>
      <c r="E265" s="279" t="s">
        <v>594</v>
      </c>
      <c r="F265" s="289">
        <v>44545</v>
      </c>
      <c r="G265" s="135" t="s">
        <v>4390</v>
      </c>
      <c r="H265" s="135" t="s">
        <v>3367</v>
      </c>
      <c r="I265" s="281" t="s">
        <v>7086</v>
      </c>
      <c r="J265" s="281" t="s">
        <v>45</v>
      </c>
      <c r="K265" s="281" t="s">
        <v>9009</v>
      </c>
      <c r="L265" s="135" t="s">
        <v>20</v>
      </c>
      <c r="M265" s="5" t="s">
        <v>4350</v>
      </c>
      <c r="N265" s="282">
        <v>44575</v>
      </c>
      <c r="O265" s="283">
        <v>44560</v>
      </c>
      <c r="P265" s="283">
        <v>44564</v>
      </c>
      <c r="Q265" s="284">
        <v>44562</v>
      </c>
      <c r="R265" s="285" t="s">
        <v>4482</v>
      </c>
      <c r="S265" s="284"/>
      <c r="T265" s="286" t="s">
        <v>605</v>
      </c>
      <c r="U265" s="135"/>
      <c r="V265" s="135" t="s">
        <v>3897</v>
      </c>
      <c r="W265" s="276" t="s">
        <v>5251</v>
      </c>
      <c r="X265" s="272"/>
      <c r="Y265" s="272"/>
      <c r="Z265" s="272"/>
    </row>
    <row r="266" spans="1:26" ht="13" customHeight="1" x14ac:dyDescent="0.35">
      <c r="A266" s="295" t="s">
        <v>3627</v>
      </c>
      <c r="B266" s="276">
        <v>5110372</v>
      </c>
      <c r="C266" s="277" t="s">
        <v>6555</v>
      </c>
      <c r="D266" s="288">
        <v>44711</v>
      </c>
      <c r="E266" s="279" t="s">
        <v>594</v>
      </c>
      <c r="F266" s="289">
        <v>44545</v>
      </c>
      <c r="G266" s="302" t="s">
        <v>4388</v>
      </c>
      <c r="H266" s="194" t="s">
        <v>250</v>
      </c>
      <c r="I266" s="281" t="s">
        <v>4644</v>
      </c>
      <c r="J266" s="281" t="s">
        <v>626</v>
      </c>
      <c r="K266" s="281" t="s">
        <v>9003</v>
      </c>
      <c r="L266" s="135" t="s">
        <v>4389</v>
      </c>
      <c r="M266" s="5" t="s">
        <v>4394</v>
      </c>
      <c r="N266" s="282">
        <v>44716</v>
      </c>
      <c r="O266" s="283">
        <v>44713</v>
      </c>
      <c r="P266" s="283">
        <v>44711</v>
      </c>
      <c r="Q266" s="284">
        <v>44712</v>
      </c>
      <c r="R266" s="285" t="s">
        <v>4687</v>
      </c>
      <c r="S266" s="284"/>
      <c r="T266" s="286" t="s">
        <v>623</v>
      </c>
      <c r="U266" s="135"/>
      <c r="V266" s="135" t="s">
        <v>3901</v>
      </c>
      <c r="W266" s="276" t="s">
        <v>5252</v>
      </c>
      <c r="X266" s="272"/>
      <c r="Y266" s="272"/>
      <c r="Z266" s="272"/>
    </row>
    <row r="267" spans="1:26" ht="13" customHeight="1" x14ac:dyDescent="0.35">
      <c r="A267" s="295" t="s">
        <v>3627</v>
      </c>
      <c r="B267" s="135">
        <v>4883706</v>
      </c>
      <c r="C267" s="277" t="s">
        <v>4790</v>
      </c>
      <c r="D267" s="288">
        <v>44547</v>
      </c>
      <c r="E267" s="279" t="s">
        <v>594</v>
      </c>
      <c r="F267" s="289">
        <v>44546</v>
      </c>
      <c r="G267" s="135" t="s">
        <v>4398</v>
      </c>
      <c r="H267" s="135" t="s">
        <v>175</v>
      </c>
      <c r="I267" s="281" t="s">
        <v>8863</v>
      </c>
      <c r="J267" s="281" t="s">
        <v>18</v>
      </c>
      <c r="K267" s="281" t="s">
        <v>9005</v>
      </c>
      <c r="L267" s="135" t="s">
        <v>11</v>
      </c>
      <c r="M267" s="5" t="s">
        <v>4397</v>
      </c>
      <c r="N267" s="282">
        <v>44565</v>
      </c>
      <c r="O267" s="283">
        <v>44560</v>
      </c>
      <c r="P267" s="283">
        <v>44557</v>
      </c>
      <c r="Q267" s="284">
        <v>44560</v>
      </c>
      <c r="R267" s="285" t="s">
        <v>4686</v>
      </c>
      <c r="S267" s="284"/>
      <c r="T267" s="286" t="s">
        <v>609</v>
      </c>
      <c r="U267" s="135"/>
      <c r="V267" s="135" t="s">
        <v>3897</v>
      </c>
      <c r="W267" s="276" t="s">
        <v>5253</v>
      </c>
      <c r="X267" s="272"/>
      <c r="Y267" s="272"/>
      <c r="Z267" s="272"/>
    </row>
    <row r="268" spans="1:26" ht="13" customHeight="1" x14ac:dyDescent="0.35">
      <c r="A268" s="295" t="s">
        <v>5</v>
      </c>
      <c r="B268" s="276" t="s">
        <v>319</v>
      </c>
      <c r="C268" s="277"/>
      <c r="D268" s="288"/>
      <c r="E268" s="279"/>
      <c r="F268" s="289">
        <v>44546</v>
      </c>
      <c r="G268" s="135" t="s">
        <v>4395</v>
      </c>
      <c r="H268" s="135" t="s">
        <v>64</v>
      </c>
      <c r="I268" s="281" t="s">
        <v>4644</v>
      </c>
      <c r="J268" s="281" t="s">
        <v>645</v>
      </c>
      <c r="K268" s="281" t="s">
        <v>9002</v>
      </c>
      <c r="L268" s="135" t="s">
        <v>20</v>
      </c>
      <c r="M268" s="5" t="s">
        <v>4331</v>
      </c>
      <c r="N268" s="282"/>
      <c r="O268" s="283"/>
      <c r="P268" s="283"/>
      <c r="Q268" s="284"/>
      <c r="R268" s="285" t="s">
        <v>4490</v>
      </c>
      <c r="S268" s="284"/>
      <c r="T268" s="286" t="s">
        <v>605</v>
      </c>
      <c r="U268" s="135"/>
      <c r="V268" s="135"/>
      <c r="W268" s="276" t="s">
        <v>5254</v>
      </c>
      <c r="X268" s="272"/>
      <c r="Y268" s="272"/>
      <c r="Z268" s="272"/>
    </row>
    <row r="269" spans="1:26" ht="13" customHeight="1" x14ac:dyDescent="0.35">
      <c r="A269" s="295" t="s">
        <v>1581</v>
      </c>
      <c r="B269" s="276" t="s">
        <v>630</v>
      </c>
      <c r="C269" s="277" t="s">
        <v>630</v>
      </c>
      <c r="D269" s="288">
        <v>44621</v>
      </c>
      <c r="E269" s="279" t="s">
        <v>630</v>
      </c>
      <c r="F269" s="289">
        <v>44546</v>
      </c>
      <c r="G269" s="135" t="s">
        <v>4400</v>
      </c>
      <c r="H269" s="135" t="s">
        <v>37</v>
      </c>
      <c r="I269" s="281" t="s">
        <v>685</v>
      </c>
      <c r="J269" s="281" t="s">
        <v>626</v>
      </c>
      <c r="K269" s="281" t="s">
        <v>9003</v>
      </c>
      <c r="L269" s="135" t="s">
        <v>87</v>
      </c>
      <c r="M269" s="5" t="s">
        <v>4399</v>
      </c>
      <c r="N269" s="282" t="s">
        <v>1253</v>
      </c>
      <c r="O269" s="283" t="s">
        <v>1253</v>
      </c>
      <c r="P269" s="283" t="s">
        <v>1253</v>
      </c>
      <c r="Q269" s="284" t="s">
        <v>1253</v>
      </c>
      <c r="R269" s="285" t="s">
        <v>4687</v>
      </c>
      <c r="S269" s="280" t="s">
        <v>1253</v>
      </c>
      <c r="T269" s="286" t="s">
        <v>605</v>
      </c>
      <c r="U269" s="135"/>
      <c r="V269" s="135"/>
      <c r="W269" s="276" t="s">
        <v>630</v>
      </c>
      <c r="X269" s="272"/>
      <c r="Y269" s="272"/>
      <c r="Z269" s="272"/>
    </row>
    <row r="270" spans="1:26" ht="13" customHeight="1" x14ac:dyDescent="0.35">
      <c r="A270" s="295" t="s">
        <v>3627</v>
      </c>
      <c r="B270" s="124">
        <v>4890728</v>
      </c>
      <c r="C270" s="277" t="s">
        <v>4832</v>
      </c>
      <c r="D270" s="288">
        <v>44568</v>
      </c>
      <c r="E270" s="279" t="s">
        <v>594</v>
      </c>
      <c r="F270" s="289">
        <v>44547</v>
      </c>
      <c r="G270" s="135" t="s">
        <v>4404</v>
      </c>
      <c r="H270" s="135" t="s">
        <v>64</v>
      </c>
      <c r="I270" s="281" t="s">
        <v>4644</v>
      </c>
      <c r="J270" s="281" t="s">
        <v>18</v>
      </c>
      <c r="K270" s="281" t="s">
        <v>9005</v>
      </c>
      <c r="L270" s="135" t="s">
        <v>20</v>
      </c>
      <c r="M270" s="5" t="s">
        <v>4403</v>
      </c>
      <c r="N270" s="282">
        <v>44573</v>
      </c>
      <c r="O270" s="283">
        <v>44571</v>
      </c>
      <c r="P270" s="283">
        <v>44571</v>
      </c>
      <c r="Q270" s="284" t="s">
        <v>1685</v>
      </c>
      <c r="R270" s="285" t="s">
        <v>4686</v>
      </c>
      <c r="S270" s="284"/>
      <c r="T270" s="286" t="s">
        <v>609</v>
      </c>
      <c r="U270" s="135"/>
      <c r="V270" s="135" t="s">
        <v>3897</v>
      </c>
      <c r="W270" s="276" t="s">
        <v>5255</v>
      </c>
      <c r="X270" s="272"/>
      <c r="Y270" s="272"/>
      <c r="Z270" s="272"/>
    </row>
    <row r="271" spans="1:26" ht="13" customHeight="1" x14ac:dyDescent="0.35">
      <c r="A271" s="295" t="s">
        <v>3627</v>
      </c>
      <c r="B271" s="124">
        <v>4881642</v>
      </c>
      <c r="C271" s="277" t="s">
        <v>4836</v>
      </c>
      <c r="D271" s="288">
        <v>44547</v>
      </c>
      <c r="E271" s="279" t="s">
        <v>594</v>
      </c>
      <c r="F271" s="289">
        <v>44547</v>
      </c>
      <c r="G271" s="135" t="s">
        <v>4396</v>
      </c>
      <c r="H271" s="135" t="s">
        <v>3367</v>
      </c>
      <c r="I271" s="281" t="s">
        <v>7086</v>
      </c>
      <c r="J271" s="281" t="s">
        <v>45</v>
      </c>
      <c r="K271" s="281" t="s">
        <v>9009</v>
      </c>
      <c r="L271" s="135" t="s">
        <v>27</v>
      </c>
      <c r="M271" s="5" t="s">
        <v>4364</v>
      </c>
      <c r="N271" s="282">
        <v>44575</v>
      </c>
      <c r="O271" s="283">
        <v>44559</v>
      </c>
      <c r="P271" s="283">
        <v>44564</v>
      </c>
      <c r="Q271" s="284">
        <v>44562</v>
      </c>
      <c r="R271" s="285" t="s">
        <v>4495</v>
      </c>
      <c r="S271" s="284"/>
      <c r="T271" s="286" t="s">
        <v>623</v>
      </c>
      <c r="U271" s="135"/>
      <c r="V271" s="135" t="s">
        <v>3897</v>
      </c>
      <c r="W271" s="276" t="s">
        <v>5256</v>
      </c>
      <c r="X271" s="272"/>
      <c r="Y271" s="272"/>
      <c r="Z271" s="272"/>
    </row>
    <row r="272" spans="1:26" ht="13" customHeight="1" x14ac:dyDescent="0.35">
      <c r="A272" s="295" t="s">
        <v>3627</v>
      </c>
      <c r="B272" s="276">
        <v>5106960</v>
      </c>
      <c r="C272" s="277" t="s">
        <v>6556</v>
      </c>
      <c r="D272" s="288">
        <v>44711</v>
      </c>
      <c r="E272" s="279" t="s">
        <v>594</v>
      </c>
      <c r="F272" s="289">
        <v>44547</v>
      </c>
      <c r="G272" s="135" t="s">
        <v>4402</v>
      </c>
      <c r="H272" s="135" t="s">
        <v>137</v>
      </c>
      <c r="I272" s="281" t="s">
        <v>17</v>
      </c>
      <c r="J272" s="281" t="s">
        <v>645</v>
      </c>
      <c r="K272" s="281" t="s">
        <v>9002</v>
      </c>
      <c r="L272" s="135" t="s">
        <v>20</v>
      </c>
      <c r="M272" s="5" t="s">
        <v>4401</v>
      </c>
      <c r="N272" s="282">
        <v>44725</v>
      </c>
      <c r="O272" s="283">
        <v>44711</v>
      </c>
      <c r="P272" s="283">
        <v>44707</v>
      </c>
      <c r="Q272" s="284">
        <v>44711</v>
      </c>
      <c r="R272" s="285" t="s">
        <v>4490</v>
      </c>
      <c r="S272" s="284"/>
      <c r="T272" s="286" t="s">
        <v>609</v>
      </c>
      <c r="U272" s="135"/>
      <c r="V272" s="135" t="s">
        <v>3901</v>
      </c>
      <c r="W272" s="276" t="s">
        <v>5257</v>
      </c>
      <c r="X272" s="272"/>
      <c r="Y272" s="272"/>
      <c r="Z272" s="272"/>
    </row>
    <row r="273" spans="1:26" ht="13" customHeight="1" x14ac:dyDescent="0.35">
      <c r="A273" s="295" t="s">
        <v>3627</v>
      </c>
      <c r="B273" s="135">
        <v>5106779</v>
      </c>
      <c r="C273" s="277" t="s">
        <v>6557</v>
      </c>
      <c r="D273" s="288">
        <v>44711</v>
      </c>
      <c r="E273" s="279" t="s">
        <v>594</v>
      </c>
      <c r="F273" s="289">
        <v>44547</v>
      </c>
      <c r="G273" s="135" t="s">
        <v>4408</v>
      </c>
      <c r="H273" s="135" t="s">
        <v>16</v>
      </c>
      <c r="I273" s="281" t="s">
        <v>7086</v>
      </c>
      <c r="J273" s="281" t="s">
        <v>18</v>
      </c>
      <c r="K273" s="281" t="s">
        <v>9005</v>
      </c>
      <c r="L273" s="135" t="s">
        <v>11</v>
      </c>
      <c r="M273" s="5" t="s">
        <v>4407</v>
      </c>
      <c r="N273" s="282">
        <v>44729</v>
      </c>
      <c r="O273" s="283">
        <v>44707</v>
      </c>
      <c r="P273" s="283">
        <v>44706</v>
      </c>
      <c r="Q273" s="284">
        <v>44711</v>
      </c>
      <c r="R273" s="285" t="s">
        <v>4685</v>
      </c>
      <c r="S273" s="284"/>
      <c r="T273" s="286" t="s">
        <v>605</v>
      </c>
      <c r="U273" s="135"/>
      <c r="V273" s="135" t="s">
        <v>3901</v>
      </c>
      <c r="W273" s="276" t="s">
        <v>5258</v>
      </c>
      <c r="X273" s="272"/>
      <c r="Y273" s="272"/>
      <c r="Z273" s="272"/>
    </row>
    <row r="274" spans="1:26" ht="13" customHeight="1" x14ac:dyDescent="0.35">
      <c r="A274" s="295" t="s">
        <v>3627</v>
      </c>
      <c r="B274" s="276">
        <v>5102692</v>
      </c>
      <c r="C274" s="277" t="s">
        <v>6558</v>
      </c>
      <c r="D274" s="288">
        <v>44711</v>
      </c>
      <c r="E274" s="279" t="s">
        <v>594</v>
      </c>
      <c r="F274" s="289">
        <v>44547</v>
      </c>
      <c r="G274" s="135" t="s">
        <v>4406</v>
      </c>
      <c r="H274" s="135" t="s">
        <v>232</v>
      </c>
      <c r="I274" s="281" t="s">
        <v>8863</v>
      </c>
      <c r="J274" s="281" t="s">
        <v>645</v>
      </c>
      <c r="K274" s="281" t="s">
        <v>9002</v>
      </c>
      <c r="L274" s="135" t="s">
        <v>20</v>
      </c>
      <c r="M274" s="5" t="s">
        <v>4405</v>
      </c>
      <c r="N274" s="282">
        <v>44713</v>
      </c>
      <c r="O274" s="283">
        <v>44713</v>
      </c>
      <c r="P274" s="283">
        <v>44706</v>
      </c>
      <c r="Q274" s="284">
        <v>44712</v>
      </c>
      <c r="R274" s="285" t="s">
        <v>4490</v>
      </c>
      <c r="S274" s="284"/>
      <c r="T274" s="286" t="s">
        <v>609</v>
      </c>
      <c r="U274" s="135"/>
      <c r="V274" s="135" t="s">
        <v>3901</v>
      </c>
      <c r="W274" s="276" t="s">
        <v>5259</v>
      </c>
      <c r="X274" s="272"/>
      <c r="Y274" s="272"/>
      <c r="Z274" s="272"/>
    </row>
    <row r="275" spans="1:26" ht="13" customHeight="1" x14ac:dyDescent="0.35">
      <c r="A275" s="295" t="s">
        <v>3627</v>
      </c>
      <c r="B275" s="124">
        <v>4866906</v>
      </c>
      <c r="C275" s="277" t="s">
        <v>4807</v>
      </c>
      <c r="D275" s="288">
        <v>44550</v>
      </c>
      <c r="E275" s="279" t="s">
        <v>594</v>
      </c>
      <c r="F275" s="289">
        <v>44548</v>
      </c>
      <c r="G275" s="135" t="s">
        <v>4411</v>
      </c>
      <c r="H275" s="135" t="s">
        <v>175</v>
      </c>
      <c r="I275" s="281" t="s">
        <v>8863</v>
      </c>
      <c r="J275" s="281" t="s">
        <v>45</v>
      </c>
      <c r="K275" s="281" t="s">
        <v>9009</v>
      </c>
      <c r="L275" s="135" t="s">
        <v>20</v>
      </c>
      <c r="M275" s="5" t="s">
        <v>4410</v>
      </c>
      <c r="N275" s="282">
        <v>44567</v>
      </c>
      <c r="O275" s="283">
        <v>44561</v>
      </c>
      <c r="P275" s="283">
        <v>44564</v>
      </c>
      <c r="Q275" s="284">
        <v>44562</v>
      </c>
      <c r="R275" s="285" t="s">
        <v>4495</v>
      </c>
      <c r="S275" s="284"/>
      <c r="T275" s="286" t="s">
        <v>609</v>
      </c>
      <c r="U275" s="135"/>
      <c r="V275" s="135" t="s">
        <v>3897</v>
      </c>
      <c r="W275" s="276" t="s">
        <v>5260</v>
      </c>
      <c r="X275" s="272"/>
      <c r="Y275" s="272"/>
      <c r="Z275" s="272"/>
    </row>
    <row r="276" spans="1:26" ht="13" customHeight="1" x14ac:dyDescent="0.35">
      <c r="A276" s="295" t="s">
        <v>1581</v>
      </c>
      <c r="B276" s="276" t="s">
        <v>630</v>
      </c>
      <c r="C276" s="277" t="s">
        <v>630</v>
      </c>
      <c r="D276" s="288">
        <v>44620</v>
      </c>
      <c r="E276" s="279" t="s">
        <v>630</v>
      </c>
      <c r="F276" s="289">
        <v>44548</v>
      </c>
      <c r="G276" s="135" t="s">
        <v>4409</v>
      </c>
      <c r="H276" s="135" t="s">
        <v>4348</v>
      </c>
      <c r="I276" s="281" t="s">
        <v>7086</v>
      </c>
      <c r="J276" s="281" t="s">
        <v>45</v>
      </c>
      <c r="K276" s="281" t="s">
        <v>9009</v>
      </c>
      <c r="L276" s="135" t="s">
        <v>74</v>
      </c>
      <c r="M276" s="5" t="s">
        <v>4366</v>
      </c>
      <c r="N276" s="282" t="s">
        <v>1253</v>
      </c>
      <c r="O276" s="283" t="s">
        <v>1253</v>
      </c>
      <c r="P276" s="283" t="s">
        <v>1253</v>
      </c>
      <c r="Q276" s="284" t="s">
        <v>1253</v>
      </c>
      <c r="R276" s="285" t="s">
        <v>4482</v>
      </c>
      <c r="S276" s="280" t="s">
        <v>1253</v>
      </c>
      <c r="T276" s="286" t="s">
        <v>623</v>
      </c>
      <c r="U276" s="135"/>
      <c r="V276" s="135"/>
      <c r="W276" s="276" t="s">
        <v>630</v>
      </c>
      <c r="X276" s="272"/>
      <c r="Y276" s="272"/>
      <c r="Z276" s="272"/>
    </row>
    <row r="277" spans="1:26" ht="13" customHeight="1" x14ac:dyDescent="0.35">
      <c r="A277" s="295" t="s">
        <v>3627</v>
      </c>
      <c r="B277" s="136">
        <v>4866977</v>
      </c>
      <c r="C277" s="277" t="s">
        <v>4797</v>
      </c>
      <c r="D277" s="288">
        <v>44550</v>
      </c>
      <c r="E277" s="279" t="s">
        <v>594</v>
      </c>
      <c r="F277" s="289">
        <v>44550</v>
      </c>
      <c r="G277" s="135" t="s">
        <v>4414</v>
      </c>
      <c r="H277" s="135" t="s">
        <v>175</v>
      </c>
      <c r="I277" s="281" t="s">
        <v>8863</v>
      </c>
      <c r="J277" s="281" t="s">
        <v>2943</v>
      </c>
      <c r="K277" s="281" t="s">
        <v>9012</v>
      </c>
      <c r="L277" s="135" t="s">
        <v>20</v>
      </c>
      <c r="M277" s="5" t="s">
        <v>4415</v>
      </c>
      <c r="N277" s="282">
        <v>44566</v>
      </c>
      <c r="O277" s="283">
        <v>44564</v>
      </c>
      <c r="P277" s="283">
        <v>44557</v>
      </c>
      <c r="Q277" s="284">
        <v>44560</v>
      </c>
      <c r="R277" s="285" t="s">
        <v>6447</v>
      </c>
      <c r="S277" s="284"/>
      <c r="T277" s="286" t="s">
        <v>623</v>
      </c>
      <c r="U277" s="135"/>
      <c r="V277" s="135" t="s">
        <v>3897</v>
      </c>
      <c r="W277" s="276" t="s">
        <v>5261</v>
      </c>
      <c r="X277" s="272"/>
      <c r="Y277" s="272"/>
      <c r="Z277" s="272"/>
    </row>
    <row r="278" spans="1:26" ht="13" customHeight="1" x14ac:dyDescent="0.35">
      <c r="A278" s="295" t="s">
        <v>3627</v>
      </c>
      <c r="B278" s="136">
        <v>4875129</v>
      </c>
      <c r="C278" s="277" t="s">
        <v>4829</v>
      </c>
      <c r="D278" s="288">
        <v>44550</v>
      </c>
      <c r="E278" s="279" t="s">
        <v>594</v>
      </c>
      <c r="F278" s="289">
        <v>44550</v>
      </c>
      <c r="G278" s="135" t="s">
        <v>4422</v>
      </c>
      <c r="H278" s="135" t="s">
        <v>82</v>
      </c>
      <c r="I278" s="281" t="s">
        <v>4644</v>
      </c>
      <c r="J278" s="281" t="s">
        <v>45</v>
      </c>
      <c r="K278" s="281" t="s">
        <v>9009</v>
      </c>
      <c r="L278" s="135" t="s">
        <v>20</v>
      </c>
      <c r="M278" s="5" t="s">
        <v>4423</v>
      </c>
      <c r="N278" s="282">
        <v>44571</v>
      </c>
      <c r="O278" s="283">
        <v>44566</v>
      </c>
      <c r="P278" s="283">
        <v>44567</v>
      </c>
      <c r="Q278" s="284">
        <v>44566</v>
      </c>
      <c r="R278" s="285" t="s">
        <v>4482</v>
      </c>
      <c r="S278" s="284"/>
      <c r="T278" s="286" t="s">
        <v>605</v>
      </c>
      <c r="U278" s="135"/>
      <c r="V278" s="135" t="s">
        <v>3897</v>
      </c>
      <c r="W278" s="276" t="s">
        <v>5262</v>
      </c>
      <c r="X278" s="272"/>
      <c r="Y278" s="272"/>
      <c r="Z278" s="272"/>
    </row>
    <row r="279" spans="1:26" ht="13" customHeight="1" x14ac:dyDescent="0.35">
      <c r="A279" s="295" t="s">
        <v>3627</v>
      </c>
      <c r="B279" s="136">
        <v>4839494</v>
      </c>
      <c r="C279" s="277" t="s">
        <v>4830</v>
      </c>
      <c r="D279" s="288">
        <v>44551</v>
      </c>
      <c r="E279" s="279" t="s">
        <v>594</v>
      </c>
      <c r="F279" s="289">
        <v>44550</v>
      </c>
      <c r="G279" s="135" t="s">
        <v>4425</v>
      </c>
      <c r="H279" s="135" t="s">
        <v>50</v>
      </c>
      <c r="I279" s="281" t="s">
        <v>17</v>
      </c>
      <c r="J279" s="281" t="s">
        <v>38</v>
      </c>
      <c r="K279" s="281" t="s">
        <v>9001</v>
      </c>
      <c r="L279" s="135" t="s">
        <v>20</v>
      </c>
      <c r="M279" s="5" t="s">
        <v>4426</v>
      </c>
      <c r="N279" s="282">
        <v>44571</v>
      </c>
      <c r="O279" s="283">
        <v>44568</v>
      </c>
      <c r="P279" s="283">
        <v>44568</v>
      </c>
      <c r="Q279" s="284">
        <v>44568</v>
      </c>
      <c r="R279" s="285" t="s">
        <v>4486</v>
      </c>
      <c r="S279" s="284"/>
      <c r="T279" s="286" t="s">
        <v>609</v>
      </c>
      <c r="U279" s="135"/>
      <c r="V279" s="135" t="s">
        <v>3897</v>
      </c>
      <c r="W279" s="276" t="s">
        <v>5263</v>
      </c>
      <c r="X279" s="272"/>
      <c r="Y279" s="272"/>
      <c r="Z279" s="272"/>
    </row>
    <row r="280" spans="1:26" ht="13" customHeight="1" x14ac:dyDescent="0.35">
      <c r="A280" s="295" t="s">
        <v>1581</v>
      </c>
      <c r="B280" s="276" t="s">
        <v>630</v>
      </c>
      <c r="C280" s="277" t="s">
        <v>630</v>
      </c>
      <c r="D280" s="288">
        <v>44665</v>
      </c>
      <c r="E280" s="279" t="s">
        <v>630</v>
      </c>
      <c r="F280" s="289">
        <v>44550</v>
      </c>
      <c r="G280" s="135" t="s">
        <v>4416</v>
      </c>
      <c r="H280" s="135" t="s">
        <v>686</v>
      </c>
      <c r="I280" s="281" t="s">
        <v>8862</v>
      </c>
      <c r="J280" s="281" t="s">
        <v>645</v>
      </c>
      <c r="K280" s="281" t="s">
        <v>9002</v>
      </c>
      <c r="L280" s="135" t="s">
        <v>20</v>
      </c>
      <c r="M280" s="5" t="s">
        <v>4417</v>
      </c>
      <c r="N280" s="282" t="s">
        <v>1253</v>
      </c>
      <c r="O280" s="283" t="s">
        <v>1253</v>
      </c>
      <c r="P280" s="283" t="s">
        <v>1253</v>
      </c>
      <c r="Q280" s="284" t="s">
        <v>1253</v>
      </c>
      <c r="R280" s="285" t="s">
        <v>4490</v>
      </c>
      <c r="S280" s="280" t="s">
        <v>1253</v>
      </c>
      <c r="T280" s="286" t="s">
        <v>2564</v>
      </c>
      <c r="U280" s="135"/>
      <c r="V280" s="135"/>
      <c r="W280" s="276" t="s">
        <v>630</v>
      </c>
      <c r="X280" s="272"/>
      <c r="Y280" s="272"/>
      <c r="Z280" s="272"/>
    </row>
    <row r="281" spans="1:26" ht="13" customHeight="1" x14ac:dyDescent="0.35">
      <c r="A281" s="295" t="s">
        <v>3627</v>
      </c>
      <c r="B281" s="135">
        <v>5029516</v>
      </c>
      <c r="C281" s="277" t="s">
        <v>6559</v>
      </c>
      <c r="D281" s="288">
        <v>44655</v>
      </c>
      <c r="E281" s="279" t="s">
        <v>594</v>
      </c>
      <c r="F281" s="289">
        <v>44550</v>
      </c>
      <c r="G281" s="135" t="s">
        <v>5764</v>
      </c>
      <c r="H281" s="135" t="s">
        <v>32</v>
      </c>
      <c r="I281" s="281" t="s">
        <v>685</v>
      </c>
      <c r="J281" s="281" t="s">
        <v>18</v>
      </c>
      <c r="K281" s="281" t="s">
        <v>9005</v>
      </c>
      <c r="L281" s="135" t="s">
        <v>11</v>
      </c>
      <c r="M281" s="5" t="s">
        <v>4412</v>
      </c>
      <c r="N281" s="282">
        <v>44690</v>
      </c>
      <c r="O281" s="283">
        <v>44674</v>
      </c>
      <c r="P281" s="283">
        <v>44670</v>
      </c>
      <c r="Q281" s="284">
        <v>44679</v>
      </c>
      <c r="R281" s="285" t="s">
        <v>4686</v>
      </c>
      <c r="S281" s="284"/>
      <c r="T281" s="286" t="s">
        <v>623</v>
      </c>
      <c r="U281" s="135"/>
      <c r="V281" s="135" t="s">
        <v>2821</v>
      </c>
      <c r="W281" s="276" t="s">
        <v>5264</v>
      </c>
      <c r="X281" s="272"/>
      <c r="Y281" s="272"/>
      <c r="Z281" s="272"/>
    </row>
    <row r="282" spans="1:26" ht="13" customHeight="1" x14ac:dyDescent="0.35">
      <c r="A282" s="295" t="s">
        <v>3627</v>
      </c>
      <c r="B282" s="136">
        <v>4974356</v>
      </c>
      <c r="C282" s="277" t="s">
        <v>6560</v>
      </c>
      <c r="D282" s="288">
        <v>44617</v>
      </c>
      <c r="E282" s="279" t="s">
        <v>594</v>
      </c>
      <c r="F282" s="289">
        <v>44550</v>
      </c>
      <c r="G282" s="135" t="s">
        <v>4418</v>
      </c>
      <c r="H282" s="135" t="s">
        <v>37</v>
      </c>
      <c r="I282" s="281" t="s">
        <v>685</v>
      </c>
      <c r="J282" s="281" t="s">
        <v>18</v>
      </c>
      <c r="K282" s="281" t="s">
        <v>9005</v>
      </c>
      <c r="L282" s="135" t="s">
        <v>20</v>
      </c>
      <c r="M282" s="5" t="s">
        <v>4419</v>
      </c>
      <c r="N282" s="282">
        <v>44639</v>
      </c>
      <c r="O282" s="283">
        <v>44625</v>
      </c>
      <c r="P282" s="283">
        <v>44625</v>
      </c>
      <c r="Q282" s="284">
        <v>44627</v>
      </c>
      <c r="R282" s="285" t="s">
        <v>4685</v>
      </c>
      <c r="S282" s="284"/>
      <c r="T282" s="286" t="s">
        <v>605</v>
      </c>
      <c r="U282" s="135"/>
      <c r="V282" s="287" t="s">
        <v>3899</v>
      </c>
      <c r="W282" s="276" t="s">
        <v>5265</v>
      </c>
      <c r="X282" s="272"/>
      <c r="Y282" s="272"/>
      <c r="Z282" s="272"/>
    </row>
    <row r="283" spans="1:26" ht="13" customHeight="1" x14ac:dyDescent="0.35">
      <c r="A283" s="295" t="s">
        <v>3627</v>
      </c>
      <c r="B283" s="135">
        <v>4948337</v>
      </c>
      <c r="C283" s="277" t="s">
        <v>6561</v>
      </c>
      <c r="D283" s="288">
        <v>44597</v>
      </c>
      <c r="E283" s="279" t="s">
        <v>594</v>
      </c>
      <c r="F283" s="289">
        <v>44550</v>
      </c>
      <c r="G283" s="135" t="s">
        <v>4420</v>
      </c>
      <c r="H283" s="135" t="s">
        <v>57</v>
      </c>
      <c r="I283" s="281" t="s">
        <v>8538</v>
      </c>
      <c r="J283" s="281" t="s">
        <v>622</v>
      </c>
      <c r="K283" s="281" t="s">
        <v>9007</v>
      </c>
      <c r="L283" s="135" t="s">
        <v>87</v>
      </c>
      <c r="M283" s="5" t="s">
        <v>4421</v>
      </c>
      <c r="N283" s="282">
        <v>44612</v>
      </c>
      <c r="O283" s="283">
        <v>44606</v>
      </c>
      <c r="P283" s="283">
        <v>44607</v>
      </c>
      <c r="Q283" s="284">
        <v>44606</v>
      </c>
      <c r="R283" s="285" t="s">
        <v>6562</v>
      </c>
      <c r="S283" s="284"/>
      <c r="T283" s="286" t="s">
        <v>623</v>
      </c>
      <c r="U283" s="135"/>
      <c r="V283" s="135" t="s">
        <v>3898</v>
      </c>
      <c r="W283" s="276" t="s">
        <v>5266</v>
      </c>
      <c r="X283" s="272"/>
      <c r="Y283" s="272"/>
      <c r="Z283" s="272"/>
    </row>
    <row r="284" spans="1:26" ht="13" customHeight="1" x14ac:dyDescent="0.35">
      <c r="A284" s="295" t="s">
        <v>3627</v>
      </c>
      <c r="B284" s="124">
        <v>5135591</v>
      </c>
      <c r="C284" s="277" t="s">
        <v>6952</v>
      </c>
      <c r="D284" s="288">
        <v>44722</v>
      </c>
      <c r="E284" s="279" t="s">
        <v>594</v>
      </c>
      <c r="F284" s="289">
        <v>44550</v>
      </c>
      <c r="G284" s="135" t="s">
        <v>4424</v>
      </c>
      <c r="H284" s="135" t="s">
        <v>137</v>
      </c>
      <c r="I284" s="281" t="s">
        <v>17</v>
      </c>
      <c r="J284" s="281" t="s">
        <v>645</v>
      </c>
      <c r="K284" s="281" t="s">
        <v>9002</v>
      </c>
      <c r="L284" s="194" t="s">
        <v>27</v>
      </c>
      <c r="M284" s="5" t="s">
        <v>4413</v>
      </c>
      <c r="N284" s="282">
        <v>44738</v>
      </c>
      <c r="O284" s="283">
        <v>44727</v>
      </c>
      <c r="P284" s="283">
        <v>44722</v>
      </c>
      <c r="Q284" s="284">
        <v>44732</v>
      </c>
      <c r="R284" s="285" t="s">
        <v>4490</v>
      </c>
      <c r="S284" s="284"/>
      <c r="T284" s="286" t="s">
        <v>623</v>
      </c>
      <c r="U284" s="135"/>
      <c r="V284" s="135" t="s">
        <v>3901</v>
      </c>
      <c r="W284" s="276" t="s">
        <v>5267</v>
      </c>
      <c r="X284" s="272"/>
      <c r="Y284" s="272"/>
      <c r="Z284" s="272"/>
    </row>
    <row r="285" spans="1:26" ht="13" customHeight="1" x14ac:dyDescent="0.35">
      <c r="A285" s="295" t="s">
        <v>1581</v>
      </c>
      <c r="B285" s="276" t="s">
        <v>630</v>
      </c>
      <c r="C285" s="277" t="s">
        <v>630</v>
      </c>
      <c r="D285" s="288">
        <v>44618</v>
      </c>
      <c r="E285" s="279" t="s">
        <v>630</v>
      </c>
      <c r="F285" s="289">
        <v>44551</v>
      </c>
      <c r="G285" s="135" t="s">
        <v>4427</v>
      </c>
      <c r="H285" s="135" t="s">
        <v>686</v>
      </c>
      <c r="I285" s="281" t="s">
        <v>8862</v>
      </c>
      <c r="J285" s="281" t="s">
        <v>645</v>
      </c>
      <c r="K285" s="281" t="s">
        <v>9002</v>
      </c>
      <c r="L285" s="135" t="s">
        <v>27</v>
      </c>
      <c r="M285" s="5" t="s">
        <v>4332</v>
      </c>
      <c r="N285" s="282" t="s">
        <v>1253</v>
      </c>
      <c r="O285" s="283" t="s">
        <v>1253</v>
      </c>
      <c r="P285" s="283" t="s">
        <v>1253</v>
      </c>
      <c r="Q285" s="284" t="s">
        <v>1253</v>
      </c>
      <c r="R285" s="285" t="s">
        <v>4490</v>
      </c>
      <c r="S285" s="280" t="s">
        <v>1253</v>
      </c>
      <c r="T285" s="286" t="s">
        <v>605</v>
      </c>
      <c r="U285" s="135"/>
      <c r="V285" s="135"/>
      <c r="W285" s="276" t="s">
        <v>630</v>
      </c>
      <c r="X285" s="272"/>
      <c r="Y285" s="272"/>
      <c r="Z285" s="272"/>
    </row>
    <row r="286" spans="1:26" ht="13" customHeight="1" x14ac:dyDescent="0.35">
      <c r="A286" s="295" t="s">
        <v>3627</v>
      </c>
      <c r="B286" s="124">
        <v>4903570</v>
      </c>
      <c r="C286" s="277" t="s">
        <v>4875</v>
      </c>
      <c r="D286" s="288">
        <v>44576</v>
      </c>
      <c r="E286" s="279" t="s">
        <v>594</v>
      </c>
      <c r="F286" s="289">
        <v>44552</v>
      </c>
      <c r="G286" s="135" t="s">
        <v>4432</v>
      </c>
      <c r="H286" s="135" t="s">
        <v>92</v>
      </c>
      <c r="I286" s="281" t="s">
        <v>2454</v>
      </c>
      <c r="J286" s="281" t="s">
        <v>2943</v>
      </c>
      <c r="K286" s="281" t="s">
        <v>9012</v>
      </c>
      <c r="L286" s="135" t="s">
        <v>20</v>
      </c>
      <c r="M286" s="5" t="s">
        <v>4431</v>
      </c>
      <c r="N286" s="282">
        <v>44590</v>
      </c>
      <c r="O286" s="283">
        <v>44586</v>
      </c>
      <c r="P286" s="283">
        <v>44583</v>
      </c>
      <c r="Q286" s="284">
        <v>44589</v>
      </c>
      <c r="R286" s="285" t="s">
        <v>6518</v>
      </c>
      <c r="S286" s="284"/>
      <c r="T286" s="286" t="s">
        <v>605</v>
      </c>
      <c r="U286" s="135"/>
      <c r="V286" s="135" t="s">
        <v>3897</v>
      </c>
      <c r="W286" s="276" t="s">
        <v>5268</v>
      </c>
      <c r="X286" s="272"/>
      <c r="Y286" s="272"/>
      <c r="Z286" s="272"/>
    </row>
    <row r="287" spans="1:26" ht="13" customHeight="1" x14ac:dyDescent="0.35">
      <c r="A287" s="295" t="s">
        <v>1581</v>
      </c>
      <c r="B287" s="276" t="s">
        <v>630</v>
      </c>
      <c r="C287" s="277" t="s">
        <v>630</v>
      </c>
      <c r="D287" s="288">
        <v>44778</v>
      </c>
      <c r="E287" s="279" t="s">
        <v>630</v>
      </c>
      <c r="F287" s="289">
        <v>44552</v>
      </c>
      <c r="G287" s="135" t="s">
        <v>4430</v>
      </c>
      <c r="H287" s="194" t="s">
        <v>64</v>
      </c>
      <c r="I287" s="281" t="s">
        <v>4644</v>
      </c>
      <c r="J287" s="281" t="s">
        <v>645</v>
      </c>
      <c r="K287" s="281" t="s">
        <v>9002</v>
      </c>
      <c r="L287" s="135" t="s">
        <v>59</v>
      </c>
      <c r="M287" s="5" t="s">
        <v>4429</v>
      </c>
      <c r="N287" s="282" t="s">
        <v>1253</v>
      </c>
      <c r="O287" s="283" t="s">
        <v>1253</v>
      </c>
      <c r="P287" s="283" t="s">
        <v>1253</v>
      </c>
      <c r="Q287" s="284" t="s">
        <v>1253</v>
      </c>
      <c r="R287" s="285" t="s">
        <v>4490</v>
      </c>
      <c r="S287" s="280" t="s">
        <v>1253</v>
      </c>
      <c r="T287" s="286" t="s">
        <v>609</v>
      </c>
      <c r="U287" s="135"/>
      <c r="V287" s="135"/>
      <c r="W287" s="276" t="s">
        <v>630</v>
      </c>
      <c r="X287" s="272"/>
      <c r="Y287" s="272"/>
      <c r="Z287" s="272"/>
    </row>
    <row r="288" spans="1:26" ht="13" customHeight="1" x14ac:dyDescent="0.35">
      <c r="A288" s="295" t="s">
        <v>3627</v>
      </c>
      <c r="B288" s="135">
        <v>4887327</v>
      </c>
      <c r="C288" s="277" t="s">
        <v>4845</v>
      </c>
      <c r="D288" s="288">
        <v>44566</v>
      </c>
      <c r="E288" s="279" t="s">
        <v>594</v>
      </c>
      <c r="F288" s="289">
        <v>44553</v>
      </c>
      <c r="G288" s="135" t="s">
        <v>4438</v>
      </c>
      <c r="H288" s="135" t="s">
        <v>25</v>
      </c>
      <c r="I288" s="281" t="s">
        <v>17</v>
      </c>
      <c r="J288" s="281" t="s">
        <v>626</v>
      </c>
      <c r="K288" s="281" t="s">
        <v>9003</v>
      </c>
      <c r="L288" s="135" t="s">
        <v>27</v>
      </c>
      <c r="M288" s="5" t="s">
        <v>4433</v>
      </c>
      <c r="N288" s="282">
        <v>44579</v>
      </c>
      <c r="O288" s="283">
        <v>44572</v>
      </c>
      <c r="P288" s="283">
        <v>44572</v>
      </c>
      <c r="Q288" s="284">
        <v>44572</v>
      </c>
      <c r="R288" s="285" t="s">
        <v>4687</v>
      </c>
      <c r="S288" s="284"/>
      <c r="T288" s="286" t="s">
        <v>605</v>
      </c>
      <c r="U288" s="135"/>
      <c r="V288" s="135" t="s">
        <v>3897</v>
      </c>
      <c r="W288" s="276" t="s">
        <v>5269</v>
      </c>
      <c r="X288" s="272"/>
      <c r="Y288" s="272"/>
      <c r="Z288" s="272"/>
    </row>
    <row r="289" spans="1:26" ht="13" customHeight="1" x14ac:dyDescent="0.35">
      <c r="A289" s="295" t="s">
        <v>1581</v>
      </c>
      <c r="B289" s="276" t="s">
        <v>630</v>
      </c>
      <c r="C289" s="277" t="s">
        <v>630</v>
      </c>
      <c r="D289" s="288">
        <v>44781</v>
      </c>
      <c r="E289" s="279" t="s">
        <v>630</v>
      </c>
      <c r="F289" s="289">
        <v>44553</v>
      </c>
      <c r="G289" s="135" t="s">
        <v>4437</v>
      </c>
      <c r="H289" s="135" t="s">
        <v>137</v>
      </c>
      <c r="I289" s="281" t="s">
        <v>17</v>
      </c>
      <c r="J289" s="281" t="s">
        <v>626</v>
      </c>
      <c r="K289" s="281" t="s">
        <v>9003</v>
      </c>
      <c r="L289" s="135" t="s">
        <v>20</v>
      </c>
      <c r="M289" s="5" t="s">
        <v>4436</v>
      </c>
      <c r="N289" s="282" t="s">
        <v>1253</v>
      </c>
      <c r="O289" s="283" t="s">
        <v>1253</v>
      </c>
      <c r="P289" s="283" t="s">
        <v>1253</v>
      </c>
      <c r="Q289" s="284" t="s">
        <v>1253</v>
      </c>
      <c r="R289" s="285" t="s">
        <v>6464</v>
      </c>
      <c r="S289" s="280" t="s">
        <v>1253</v>
      </c>
      <c r="T289" s="286" t="s">
        <v>609</v>
      </c>
      <c r="U289" s="135"/>
      <c r="V289" s="135"/>
      <c r="W289" s="276" t="s">
        <v>630</v>
      </c>
      <c r="X289" s="272"/>
      <c r="Y289" s="272"/>
      <c r="Z289" s="272"/>
    </row>
    <row r="290" spans="1:26" ht="13" customHeight="1" x14ac:dyDescent="0.35">
      <c r="A290" s="295" t="s">
        <v>3627</v>
      </c>
      <c r="B290" s="292">
        <v>4998403</v>
      </c>
      <c r="C290" s="277" t="s">
        <v>6563</v>
      </c>
      <c r="D290" s="288">
        <v>44632</v>
      </c>
      <c r="E290" s="279" t="s">
        <v>594</v>
      </c>
      <c r="F290" s="289">
        <v>44553</v>
      </c>
      <c r="G290" s="194" t="s">
        <v>7898</v>
      </c>
      <c r="H290" s="194" t="s">
        <v>137</v>
      </c>
      <c r="I290" s="281" t="s">
        <v>17</v>
      </c>
      <c r="J290" s="281" t="s">
        <v>645</v>
      </c>
      <c r="K290" s="281" t="s">
        <v>9002</v>
      </c>
      <c r="L290" s="135" t="s">
        <v>20</v>
      </c>
      <c r="M290" s="5" t="s">
        <v>4360</v>
      </c>
      <c r="N290" s="282">
        <v>44640</v>
      </c>
      <c r="O290" s="283">
        <v>44637</v>
      </c>
      <c r="P290" s="283">
        <v>44637</v>
      </c>
      <c r="Q290" s="284">
        <v>44637</v>
      </c>
      <c r="R290" s="285" t="s">
        <v>4490</v>
      </c>
      <c r="S290" s="284"/>
      <c r="T290" s="286" t="s">
        <v>605</v>
      </c>
      <c r="U290" s="135"/>
      <c r="V290" s="287" t="s">
        <v>3899</v>
      </c>
      <c r="W290" s="276" t="s">
        <v>5270</v>
      </c>
      <c r="X290" s="272"/>
      <c r="Y290" s="272"/>
      <c r="Z290" s="272"/>
    </row>
    <row r="291" spans="1:26" ht="13" customHeight="1" x14ac:dyDescent="0.35">
      <c r="A291" s="295" t="s">
        <v>3627</v>
      </c>
      <c r="B291" s="135">
        <v>5013761</v>
      </c>
      <c r="C291" s="277" t="s">
        <v>6564</v>
      </c>
      <c r="D291" s="288">
        <v>44636</v>
      </c>
      <c r="E291" s="279" t="s">
        <v>594</v>
      </c>
      <c r="F291" s="289">
        <v>44554</v>
      </c>
      <c r="G291" s="135" t="s">
        <v>4439</v>
      </c>
      <c r="H291" s="135" t="s">
        <v>57</v>
      </c>
      <c r="I291" s="281" t="s">
        <v>8538</v>
      </c>
      <c r="J291" s="281" t="s">
        <v>18</v>
      </c>
      <c r="K291" s="281" t="s">
        <v>9005</v>
      </c>
      <c r="L291" s="135" t="s">
        <v>27</v>
      </c>
      <c r="M291" s="5" t="s">
        <v>4440</v>
      </c>
      <c r="N291" s="282">
        <v>44653</v>
      </c>
      <c r="O291" s="283">
        <v>44642</v>
      </c>
      <c r="P291" s="283">
        <v>44636</v>
      </c>
      <c r="Q291" s="284">
        <v>44642</v>
      </c>
      <c r="R291" s="285" t="s">
        <v>4686</v>
      </c>
      <c r="S291" s="284"/>
      <c r="T291" s="286" t="s">
        <v>605</v>
      </c>
      <c r="U291" s="135"/>
      <c r="V291" s="135" t="s">
        <v>5568</v>
      </c>
      <c r="W291" s="276" t="s">
        <v>5271</v>
      </c>
      <c r="X291" s="272"/>
      <c r="Y291" s="272"/>
      <c r="Z291" s="272"/>
    </row>
    <row r="292" spans="1:26" ht="13" customHeight="1" x14ac:dyDescent="0.35">
      <c r="A292" s="295" t="s">
        <v>3627</v>
      </c>
      <c r="B292" s="124">
        <v>4964758</v>
      </c>
      <c r="C292" s="277" t="s">
        <v>6565</v>
      </c>
      <c r="D292" s="288">
        <v>44615</v>
      </c>
      <c r="E292" s="279" t="s">
        <v>594</v>
      </c>
      <c r="F292" s="289">
        <v>44554</v>
      </c>
      <c r="G292" s="298" t="s">
        <v>7899</v>
      </c>
      <c r="H292" s="135" t="s">
        <v>3708</v>
      </c>
      <c r="I292" s="281" t="s">
        <v>2454</v>
      </c>
      <c r="J292" s="281" t="s">
        <v>645</v>
      </c>
      <c r="K292" s="281" t="s">
        <v>9002</v>
      </c>
      <c r="L292" s="135" t="s">
        <v>27</v>
      </c>
      <c r="M292" s="5" t="s">
        <v>4435</v>
      </c>
      <c r="N292" s="282">
        <v>44621</v>
      </c>
      <c r="O292" s="283">
        <v>44617</v>
      </c>
      <c r="P292" s="283">
        <v>44617</v>
      </c>
      <c r="Q292" s="284">
        <v>44617</v>
      </c>
      <c r="R292" s="285" t="s">
        <v>4490</v>
      </c>
      <c r="S292" s="284"/>
      <c r="T292" s="286" t="s">
        <v>2564</v>
      </c>
      <c r="U292" s="135"/>
      <c r="V292" s="287" t="s">
        <v>3899</v>
      </c>
      <c r="W292" s="276" t="s">
        <v>5272</v>
      </c>
      <c r="X292" s="272"/>
      <c r="Y292" s="272"/>
      <c r="Z292" s="272"/>
    </row>
    <row r="293" spans="1:26" ht="13" customHeight="1" x14ac:dyDescent="0.35">
      <c r="A293" s="295" t="s">
        <v>3627</v>
      </c>
      <c r="B293" s="124">
        <v>4881057</v>
      </c>
      <c r="C293" s="277" t="s">
        <v>4804</v>
      </c>
      <c r="D293" s="288">
        <v>44555</v>
      </c>
      <c r="E293" s="279" t="s">
        <v>594</v>
      </c>
      <c r="F293" s="289">
        <v>44555</v>
      </c>
      <c r="G293" s="135" t="s">
        <v>4442</v>
      </c>
      <c r="H293" s="135" t="s">
        <v>92</v>
      </c>
      <c r="I293" s="281" t="s">
        <v>2454</v>
      </c>
      <c r="J293" s="281" t="s">
        <v>2943</v>
      </c>
      <c r="K293" s="281" t="s">
        <v>9012</v>
      </c>
      <c r="L293" s="135" t="s">
        <v>20</v>
      </c>
      <c r="M293" s="5" t="s">
        <v>4443</v>
      </c>
      <c r="N293" s="282">
        <v>44567</v>
      </c>
      <c r="O293" s="283">
        <v>44559</v>
      </c>
      <c r="P293" s="283">
        <v>44555</v>
      </c>
      <c r="Q293" s="284">
        <v>44560</v>
      </c>
      <c r="R293" s="285" t="s">
        <v>6518</v>
      </c>
      <c r="S293" s="284"/>
      <c r="T293" s="286" t="s">
        <v>623</v>
      </c>
      <c r="U293" s="135"/>
      <c r="V293" s="135" t="s">
        <v>3897</v>
      </c>
      <c r="W293" s="276" t="s">
        <v>5273</v>
      </c>
      <c r="X293" s="272"/>
      <c r="Y293" s="272"/>
      <c r="Z293" s="272"/>
    </row>
    <row r="294" spans="1:26" ht="13" customHeight="1" x14ac:dyDescent="0.35">
      <c r="A294" s="295" t="s">
        <v>3627</v>
      </c>
      <c r="B294" s="124">
        <v>4677899</v>
      </c>
      <c r="C294" s="277" t="s">
        <v>4815</v>
      </c>
      <c r="D294" s="288">
        <v>44555</v>
      </c>
      <c r="E294" s="279" t="s">
        <v>594</v>
      </c>
      <c r="F294" s="289">
        <v>44555</v>
      </c>
      <c r="G294" s="135" t="s">
        <v>4441</v>
      </c>
      <c r="H294" s="135" t="s">
        <v>32</v>
      </c>
      <c r="I294" s="281" t="s">
        <v>685</v>
      </c>
      <c r="J294" s="281" t="s">
        <v>2943</v>
      </c>
      <c r="K294" s="281" t="s">
        <v>9012</v>
      </c>
      <c r="L294" s="135" t="s">
        <v>2970</v>
      </c>
      <c r="M294" s="5" t="s">
        <v>4349</v>
      </c>
      <c r="N294" s="282">
        <v>44568</v>
      </c>
      <c r="O294" s="283">
        <v>44566</v>
      </c>
      <c r="P294" s="283">
        <v>44567</v>
      </c>
      <c r="Q294" s="284">
        <v>44566</v>
      </c>
      <c r="R294" s="285" t="s">
        <v>6447</v>
      </c>
      <c r="S294" s="284"/>
      <c r="T294" s="286" t="s">
        <v>605</v>
      </c>
      <c r="U294" s="135"/>
      <c r="V294" s="135" t="s">
        <v>3897</v>
      </c>
      <c r="W294" s="276" t="s">
        <v>5274</v>
      </c>
      <c r="X294" s="272"/>
      <c r="Y294" s="272"/>
      <c r="Z294" s="272"/>
    </row>
    <row r="295" spans="1:26" ht="13" customHeight="1" x14ac:dyDescent="0.35">
      <c r="A295" s="295" t="s">
        <v>3627</v>
      </c>
      <c r="B295" s="124">
        <v>4679764</v>
      </c>
      <c r="C295" s="277" t="s">
        <v>4827</v>
      </c>
      <c r="D295" s="288">
        <v>44555</v>
      </c>
      <c r="E295" s="279" t="s">
        <v>594</v>
      </c>
      <c r="F295" s="289">
        <v>44555</v>
      </c>
      <c r="G295" s="135" t="s">
        <v>4444</v>
      </c>
      <c r="H295" s="135" t="s">
        <v>64</v>
      </c>
      <c r="I295" s="281" t="s">
        <v>4644</v>
      </c>
      <c r="J295" s="281" t="s">
        <v>622</v>
      </c>
      <c r="K295" s="281" t="s">
        <v>9007</v>
      </c>
      <c r="L295" s="135" t="s">
        <v>27</v>
      </c>
      <c r="M295" s="5" t="s">
        <v>4445</v>
      </c>
      <c r="N295" s="282">
        <v>44570</v>
      </c>
      <c r="O295" s="283">
        <v>44561</v>
      </c>
      <c r="P295" s="283">
        <v>44564</v>
      </c>
      <c r="Q295" s="284">
        <v>44562</v>
      </c>
      <c r="R295" s="285" t="s">
        <v>6562</v>
      </c>
      <c r="S295" s="284"/>
      <c r="T295" s="286" t="s">
        <v>623</v>
      </c>
      <c r="U295" s="135"/>
      <c r="V295" s="135" t="s">
        <v>3897</v>
      </c>
      <c r="W295" s="276" t="s">
        <v>5275</v>
      </c>
      <c r="X295" s="272"/>
      <c r="Y295" s="272"/>
      <c r="Z295" s="272"/>
    </row>
    <row r="296" spans="1:26" ht="13" customHeight="1" x14ac:dyDescent="0.35">
      <c r="A296" s="295" t="s">
        <v>1581</v>
      </c>
      <c r="B296" s="276" t="s">
        <v>630</v>
      </c>
      <c r="C296" s="277" t="s">
        <v>630</v>
      </c>
      <c r="D296" s="288">
        <v>44575</v>
      </c>
      <c r="E296" s="279" t="s">
        <v>630</v>
      </c>
      <c r="F296" s="289">
        <v>44555</v>
      </c>
      <c r="G296" s="135" t="s">
        <v>4451</v>
      </c>
      <c r="H296" s="135" t="s">
        <v>4126</v>
      </c>
      <c r="I296" s="281" t="s">
        <v>8538</v>
      </c>
      <c r="J296" s="281" t="s">
        <v>45</v>
      </c>
      <c r="K296" s="281" t="s">
        <v>9009</v>
      </c>
      <c r="L296" s="135" t="s">
        <v>20</v>
      </c>
      <c r="M296" s="5" t="s">
        <v>4450</v>
      </c>
      <c r="N296" s="282" t="s">
        <v>1253</v>
      </c>
      <c r="O296" s="283" t="s">
        <v>1253</v>
      </c>
      <c r="P296" s="283" t="s">
        <v>1253</v>
      </c>
      <c r="Q296" s="284" t="s">
        <v>1253</v>
      </c>
      <c r="R296" s="285" t="s">
        <v>4482</v>
      </c>
      <c r="S296" s="280" t="s">
        <v>1253</v>
      </c>
      <c r="T296" s="286" t="s">
        <v>623</v>
      </c>
      <c r="U296" s="135"/>
      <c r="V296" s="135"/>
      <c r="W296" s="276" t="s">
        <v>630</v>
      </c>
      <c r="X296" s="272"/>
      <c r="Y296" s="272"/>
      <c r="Z296" s="272"/>
    </row>
    <row r="297" spans="1:26" ht="13" customHeight="1" x14ac:dyDescent="0.35">
      <c r="A297" s="295" t="s">
        <v>1581</v>
      </c>
      <c r="B297" s="276" t="s">
        <v>630</v>
      </c>
      <c r="C297" s="277" t="s">
        <v>630</v>
      </c>
      <c r="D297" s="288">
        <v>44599</v>
      </c>
      <c r="E297" s="279" t="s">
        <v>630</v>
      </c>
      <c r="F297" s="289">
        <v>44555</v>
      </c>
      <c r="G297" s="135" t="s">
        <v>4968</v>
      </c>
      <c r="H297" s="135" t="s">
        <v>250</v>
      </c>
      <c r="I297" s="281" t="s">
        <v>4644</v>
      </c>
      <c r="J297" s="281" t="s">
        <v>645</v>
      </c>
      <c r="K297" s="281" t="s">
        <v>9002</v>
      </c>
      <c r="L297" s="135" t="s">
        <v>20</v>
      </c>
      <c r="M297" s="5" t="s">
        <v>4326</v>
      </c>
      <c r="N297" s="282" t="s">
        <v>1253</v>
      </c>
      <c r="O297" s="283" t="s">
        <v>1253</v>
      </c>
      <c r="P297" s="283" t="s">
        <v>1253</v>
      </c>
      <c r="Q297" s="284" t="s">
        <v>1253</v>
      </c>
      <c r="R297" s="285" t="s">
        <v>4490</v>
      </c>
      <c r="S297" s="280" t="s">
        <v>1253</v>
      </c>
      <c r="T297" s="286" t="s">
        <v>623</v>
      </c>
      <c r="U297" s="135"/>
      <c r="V297" s="135"/>
      <c r="W297" s="276" t="s">
        <v>630</v>
      </c>
      <c r="X297" s="272"/>
      <c r="Y297" s="272"/>
      <c r="Z297" s="272"/>
    </row>
    <row r="298" spans="1:26" ht="13" customHeight="1" x14ac:dyDescent="0.35">
      <c r="A298" s="295" t="s">
        <v>1581</v>
      </c>
      <c r="B298" s="276" t="s">
        <v>630</v>
      </c>
      <c r="C298" s="277" t="s">
        <v>630</v>
      </c>
      <c r="D298" s="288">
        <v>44683</v>
      </c>
      <c r="E298" s="279" t="s">
        <v>630</v>
      </c>
      <c r="F298" s="289">
        <v>44555</v>
      </c>
      <c r="G298" s="135" t="s">
        <v>4447</v>
      </c>
      <c r="H298" s="135" t="s">
        <v>64</v>
      </c>
      <c r="I298" s="281" t="s">
        <v>4644</v>
      </c>
      <c r="J298" s="281" t="s">
        <v>626</v>
      </c>
      <c r="K298" s="281" t="s">
        <v>9003</v>
      </c>
      <c r="L298" s="135" t="s">
        <v>20</v>
      </c>
      <c r="M298" s="5" t="s">
        <v>4448</v>
      </c>
      <c r="N298" s="282" t="s">
        <v>1253</v>
      </c>
      <c r="O298" s="283" t="s">
        <v>1253</v>
      </c>
      <c r="P298" s="283" t="s">
        <v>1253</v>
      </c>
      <c r="Q298" s="284" t="s">
        <v>1253</v>
      </c>
      <c r="R298" s="285" t="s">
        <v>6464</v>
      </c>
      <c r="S298" s="280" t="s">
        <v>1253</v>
      </c>
      <c r="T298" s="286" t="s">
        <v>605</v>
      </c>
      <c r="U298" s="135"/>
      <c r="V298" s="135"/>
      <c r="W298" s="276" t="s">
        <v>630</v>
      </c>
      <c r="X298" s="272"/>
      <c r="Y298" s="272"/>
      <c r="Z298" s="272"/>
    </row>
    <row r="299" spans="1:26" ht="13" customHeight="1" x14ac:dyDescent="0.35">
      <c r="A299" s="295" t="s">
        <v>3627</v>
      </c>
      <c r="B299" s="135">
        <v>5102689</v>
      </c>
      <c r="C299" s="277" t="s">
        <v>6566</v>
      </c>
      <c r="D299" s="288">
        <v>44695</v>
      </c>
      <c r="E299" s="279" t="s">
        <v>594</v>
      </c>
      <c r="F299" s="289">
        <v>44555</v>
      </c>
      <c r="G299" s="135" t="s">
        <v>4449</v>
      </c>
      <c r="H299" s="135" t="s">
        <v>175</v>
      </c>
      <c r="I299" s="281" t="s">
        <v>8863</v>
      </c>
      <c r="J299" s="281" t="s">
        <v>645</v>
      </c>
      <c r="K299" s="281" t="s">
        <v>9002</v>
      </c>
      <c r="L299" s="135" t="s">
        <v>27</v>
      </c>
      <c r="M299" s="5" t="s">
        <v>4428</v>
      </c>
      <c r="N299" s="282">
        <v>44703</v>
      </c>
      <c r="O299" s="283">
        <v>44699</v>
      </c>
      <c r="P299" s="283">
        <v>44695</v>
      </c>
      <c r="Q299" s="284">
        <v>44699</v>
      </c>
      <c r="R299" s="285" t="s">
        <v>4490</v>
      </c>
      <c r="S299" s="284"/>
      <c r="T299" s="286" t="s">
        <v>605</v>
      </c>
      <c r="U299" s="135"/>
      <c r="V299" s="135" t="s">
        <v>2821</v>
      </c>
      <c r="W299" s="276" t="s">
        <v>5277</v>
      </c>
      <c r="X299" s="272"/>
      <c r="Y299" s="272"/>
      <c r="Z299" s="272"/>
    </row>
    <row r="300" spans="1:26" ht="13" customHeight="1" x14ac:dyDescent="0.35">
      <c r="A300" s="295" t="s">
        <v>3627</v>
      </c>
      <c r="B300" s="135">
        <v>5052070</v>
      </c>
      <c r="C300" s="277" t="s">
        <v>6567</v>
      </c>
      <c r="D300" s="288">
        <v>44677</v>
      </c>
      <c r="E300" s="279" t="s">
        <v>594</v>
      </c>
      <c r="F300" s="289">
        <v>44555</v>
      </c>
      <c r="G300" s="135" t="s">
        <v>4453</v>
      </c>
      <c r="H300" s="194" t="s">
        <v>137</v>
      </c>
      <c r="I300" s="281" t="s">
        <v>17</v>
      </c>
      <c r="J300" s="281" t="s">
        <v>645</v>
      </c>
      <c r="K300" s="281" t="s">
        <v>9002</v>
      </c>
      <c r="L300" s="194" t="s">
        <v>27</v>
      </c>
      <c r="M300" s="5" t="s">
        <v>4452</v>
      </c>
      <c r="N300" s="282">
        <v>44685</v>
      </c>
      <c r="O300" s="283">
        <v>44680</v>
      </c>
      <c r="P300" s="283">
        <v>44677</v>
      </c>
      <c r="Q300" s="284">
        <v>44680</v>
      </c>
      <c r="R300" s="285" t="s">
        <v>4490</v>
      </c>
      <c r="S300" s="284"/>
      <c r="T300" s="286" t="s">
        <v>623</v>
      </c>
      <c r="U300" s="135"/>
      <c r="V300" s="135" t="s">
        <v>2821</v>
      </c>
      <c r="W300" s="276" t="s">
        <v>5278</v>
      </c>
      <c r="X300" s="272"/>
      <c r="Y300" s="272"/>
      <c r="Z300" s="272"/>
    </row>
    <row r="301" spans="1:26" ht="13" customHeight="1" x14ac:dyDescent="0.35">
      <c r="A301" s="295" t="s">
        <v>3627</v>
      </c>
      <c r="B301" s="124">
        <v>4914659</v>
      </c>
      <c r="C301" s="277" t="s">
        <v>6568</v>
      </c>
      <c r="D301" s="288">
        <v>44580</v>
      </c>
      <c r="E301" s="279" t="s">
        <v>594</v>
      </c>
      <c r="F301" s="289">
        <v>44557</v>
      </c>
      <c r="G301" s="135" t="s">
        <v>4468</v>
      </c>
      <c r="H301" s="135" t="s">
        <v>725</v>
      </c>
      <c r="I301" s="281" t="s">
        <v>2454</v>
      </c>
      <c r="J301" s="281" t="s">
        <v>160</v>
      </c>
      <c r="K301" s="281" t="s">
        <v>9010</v>
      </c>
      <c r="L301" s="135" t="s">
        <v>20</v>
      </c>
      <c r="M301" s="5" t="s">
        <v>4469</v>
      </c>
      <c r="N301" s="282">
        <v>44605</v>
      </c>
      <c r="O301" s="283">
        <v>44580</v>
      </c>
      <c r="P301" s="283">
        <v>44586</v>
      </c>
      <c r="Q301" s="284">
        <v>44582</v>
      </c>
      <c r="R301" s="285" t="s">
        <v>4493</v>
      </c>
      <c r="S301" s="284"/>
      <c r="T301" s="286" t="s">
        <v>609</v>
      </c>
      <c r="U301" s="135"/>
      <c r="V301" s="135" t="s">
        <v>3898</v>
      </c>
      <c r="W301" s="276" t="s">
        <v>5279</v>
      </c>
      <c r="X301" s="272"/>
      <c r="Y301" s="272"/>
      <c r="Z301" s="272"/>
    </row>
    <row r="302" spans="1:26" ht="13" customHeight="1" x14ac:dyDescent="0.35">
      <c r="A302" s="295" t="s">
        <v>3627</v>
      </c>
      <c r="B302" s="124">
        <v>4810726</v>
      </c>
      <c r="C302" s="277" t="s">
        <v>4808</v>
      </c>
      <c r="D302" s="288">
        <v>44557</v>
      </c>
      <c r="E302" s="279" t="s">
        <v>594</v>
      </c>
      <c r="F302" s="289">
        <v>44557</v>
      </c>
      <c r="G302" s="135" t="s">
        <v>4456</v>
      </c>
      <c r="H302" s="135" t="s">
        <v>82</v>
      </c>
      <c r="I302" s="281" t="s">
        <v>4644</v>
      </c>
      <c r="J302" s="281" t="s">
        <v>622</v>
      </c>
      <c r="K302" s="281" t="s">
        <v>9007</v>
      </c>
      <c r="L302" s="135" t="s">
        <v>20</v>
      </c>
      <c r="M302" s="5" t="s">
        <v>4457</v>
      </c>
      <c r="N302" s="282">
        <v>44567</v>
      </c>
      <c r="O302" s="283">
        <v>44561</v>
      </c>
      <c r="P302" s="283">
        <v>44564</v>
      </c>
      <c r="Q302" s="284">
        <v>44562</v>
      </c>
      <c r="R302" s="285" t="s">
        <v>6562</v>
      </c>
      <c r="S302" s="284"/>
      <c r="T302" s="286" t="s">
        <v>605</v>
      </c>
      <c r="U302" s="135"/>
      <c r="V302" s="135" t="s">
        <v>3897</v>
      </c>
      <c r="W302" s="276" t="s">
        <v>5280</v>
      </c>
      <c r="X302" s="272"/>
      <c r="Y302" s="272"/>
      <c r="Z302" s="272"/>
    </row>
    <row r="303" spans="1:26" ht="13" customHeight="1" x14ac:dyDescent="0.35">
      <c r="A303" s="295" t="s">
        <v>3627</v>
      </c>
      <c r="B303" s="124">
        <v>4885196</v>
      </c>
      <c r="C303" s="277" t="s">
        <v>4811</v>
      </c>
      <c r="D303" s="288">
        <v>44557</v>
      </c>
      <c r="E303" s="279" t="s">
        <v>594</v>
      </c>
      <c r="F303" s="289">
        <v>44557</v>
      </c>
      <c r="G303" s="135" t="s">
        <v>4458</v>
      </c>
      <c r="H303" s="135" t="s">
        <v>250</v>
      </c>
      <c r="I303" s="281" t="s">
        <v>4644</v>
      </c>
      <c r="J303" s="281" t="s">
        <v>38</v>
      </c>
      <c r="K303" s="281" t="s">
        <v>9001</v>
      </c>
      <c r="L303" s="135" t="s">
        <v>20</v>
      </c>
      <c r="M303" s="5" t="s">
        <v>4459</v>
      </c>
      <c r="N303" s="282">
        <v>44568</v>
      </c>
      <c r="O303" s="283">
        <v>44560</v>
      </c>
      <c r="P303" s="283">
        <v>44564</v>
      </c>
      <c r="Q303" s="284">
        <v>44562</v>
      </c>
      <c r="R303" s="285" t="s">
        <v>4489</v>
      </c>
      <c r="S303" s="284"/>
      <c r="T303" s="286" t="s">
        <v>609</v>
      </c>
      <c r="U303" s="135"/>
      <c r="V303" s="135" t="s">
        <v>3897</v>
      </c>
      <c r="W303" s="276" t="s">
        <v>5281</v>
      </c>
      <c r="X303" s="272"/>
      <c r="Y303" s="272"/>
      <c r="Z303" s="272"/>
    </row>
    <row r="304" spans="1:26" ht="13" customHeight="1" x14ac:dyDescent="0.35">
      <c r="A304" s="295" t="s">
        <v>3627</v>
      </c>
      <c r="B304" s="124">
        <v>4886406</v>
      </c>
      <c r="C304" s="277" t="s">
        <v>4812</v>
      </c>
      <c r="D304" s="288">
        <v>44557</v>
      </c>
      <c r="E304" s="279" t="s">
        <v>594</v>
      </c>
      <c r="F304" s="289">
        <v>44557</v>
      </c>
      <c r="G304" s="135" t="s">
        <v>4367</v>
      </c>
      <c r="H304" s="135" t="s">
        <v>250</v>
      </c>
      <c r="I304" s="281" t="s">
        <v>4644</v>
      </c>
      <c r="J304" s="281" t="s">
        <v>38</v>
      </c>
      <c r="K304" s="281" t="s">
        <v>9001</v>
      </c>
      <c r="L304" s="135" t="s">
        <v>20</v>
      </c>
      <c r="M304" s="5" t="s">
        <v>4460</v>
      </c>
      <c r="N304" s="282">
        <v>44568</v>
      </c>
      <c r="O304" s="283">
        <v>44560</v>
      </c>
      <c r="P304" s="283">
        <v>44564</v>
      </c>
      <c r="Q304" s="284">
        <v>44562</v>
      </c>
      <c r="R304" s="285" t="s">
        <v>4489</v>
      </c>
      <c r="S304" s="284"/>
      <c r="T304" s="286" t="s">
        <v>605</v>
      </c>
      <c r="U304" s="135"/>
      <c r="V304" s="135" t="s">
        <v>3897</v>
      </c>
      <c r="W304" s="276" t="s">
        <v>5282</v>
      </c>
      <c r="X304" s="272"/>
      <c r="Y304" s="272"/>
      <c r="Z304" s="272"/>
    </row>
    <row r="305" spans="1:26" ht="13" customHeight="1" x14ac:dyDescent="0.35">
      <c r="A305" s="295" t="s">
        <v>3627</v>
      </c>
      <c r="B305" s="124">
        <v>4884506</v>
      </c>
      <c r="C305" s="277" t="s">
        <v>4840</v>
      </c>
      <c r="D305" s="288">
        <v>44557</v>
      </c>
      <c r="E305" s="279" t="s">
        <v>594</v>
      </c>
      <c r="F305" s="289">
        <v>44557</v>
      </c>
      <c r="G305" s="135" t="s">
        <v>4463</v>
      </c>
      <c r="H305" s="135" t="s">
        <v>686</v>
      </c>
      <c r="I305" s="281" t="s">
        <v>8862</v>
      </c>
      <c r="J305" s="281" t="s">
        <v>45</v>
      </c>
      <c r="K305" s="281" t="s">
        <v>9009</v>
      </c>
      <c r="L305" s="135" t="s">
        <v>20</v>
      </c>
      <c r="M305" s="5" t="s">
        <v>4464</v>
      </c>
      <c r="N305" s="282">
        <v>44577</v>
      </c>
      <c r="O305" s="283">
        <v>44561</v>
      </c>
      <c r="P305" s="283">
        <v>44564</v>
      </c>
      <c r="Q305" s="284">
        <v>44562</v>
      </c>
      <c r="R305" s="285" t="s">
        <v>4482</v>
      </c>
      <c r="S305" s="284"/>
      <c r="T305" s="286" t="s">
        <v>623</v>
      </c>
      <c r="U305" s="135"/>
      <c r="V305" s="135" t="s">
        <v>3897</v>
      </c>
      <c r="W305" s="276" t="s">
        <v>5283</v>
      </c>
      <c r="X305" s="272"/>
      <c r="Y305" s="272"/>
      <c r="Z305" s="272"/>
    </row>
    <row r="306" spans="1:26" ht="13" customHeight="1" x14ac:dyDescent="0.35">
      <c r="A306" s="295" t="s">
        <v>1581</v>
      </c>
      <c r="B306" s="276" t="s">
        <v>630</v>
      </c>
      <c r="C306" s="277" t="s">
        <v>630</v>
      </c>
      <c r="D306" s="288">
        <v>44597</v>
      </c>
      <c r="E306" s="279" t="s">
        <v>630</v>
      </c>
      <c r="F306" s="289">
        <v>44557</v>
      </c>
      <c r="G306" s="135" t="s">
        <v>4470</v>
      </c>
      <c r="H306" s="135" t="s">
        <v>92</v>
      </c>
      <c r="I306" s="281" t="s">
        <v>2454</v>
      </c>
      <c r="J306" s="281" t="s">
        <v>626</v>
      </c>
      <c r="K306" s="281" t="s">
        <v>9003</v>
      </c>
      <c r="L306" s="135" t="s">
        <v>20</v>
      </c>
      <c r="M306" s="5" t="s">
        <v>4471</v>
      </c>
      <c r="N306" s="282" t="s">
        <v>1253</v>
      </c>
      <c r="O306" s="283" t="s">
        <v>1253</v>
      </c>
      <c r="P306" s="283" t="s">
        <v>1253</v>
      </c>
      <c r="Q306" s="284" t="s">
        <v>1253</v>
      </c>
      <c r="R306" s="285" t="s">
        <v>6464</v>
      </c>
      <c r="S306" s="280" t="s">
        <v>1253</v>
      </c>
      <c r="T306" s="286" t="s">
        <v>605</v>
      </c>
      <c r="U306" s="135"/>
      <c r="V306" s="135"/>
      <c r="W306" s="276" t="s">
        <v>630</v>
      </c>
      <c r="X306" s="272"/>
      <c r="Y306" s="272"/>
      <c r="Z306" s="272"/>
    </row>
    <row r="307" spans="1:26" ht="13" customHeight="1" x14ac:dyDescent="0.35">
      <c r="A307" s="295" t="s">
        <v>1581</v>
      </c>
      <c r="B307" s="276" t="s">
        <v>630</v>
      </c>
      <c r="C307" s="277" t="s">
        <v>630</v>
      </c>
      <c r="D307" s="288">
        <v>44774</v>
      </c>
      <c r="E307" s="279" t="s">
        <v>630</v>
      </c>
      <c r="F307" s="289">
        <v>44557</v>
      </c>
      <c r="G307" s="135" t="s">
        <v>4461</v>
      </c>
      <c r="H307" s="135" t="s">
        <v>50</v>
      </c>
      <c r="I307" s="281" t="s">
        <v>17</v>
      </c>
      <c r="J307" s="281" t="s">
        <v>645</v>
      </c>
      <c r="K307" s="281" t="s">
        <v>9002</v>
      </c>
      <c r="L307" s="135" t="s">
        <v>87</v>
      </c>
      <c r="M307" s="5" t="s">
        <v>4462</v>
      </c>
      <c r="N307" s="282" t="s">
        <v>1253</v>
      </c>
      <c r="O307" s="283" t="s">
        <v>1253</v>
      </c>
      <c r="P307" s="283" t="s">
        <v>1253</v>
      </c>
      <c r="Q307" s="284" t="s">
        <v>1253</v>
      </c>
      <c r="R307" s="285" t="s">
        <v>4490</v>
      </c>
      <c r="S307" s="280" t="s">
        <v>1253</v>
      </c>
      <c r="T307" s="286" t="s">
        <v>609</v>
      </c>
      <c r="U307" s="135"/>
      <c r="V307" s="135"/>
      <c r="W307" s="276" t="s">
        <v>630</v>
      </c>
      <c r="X307" s="272"/>
      <c r="Y307" s="272"/>
      <c r="Z307" s="272"/>
    </row>
    <row r="308" spans="1:26" ht="13" customHeight="1" x14ac:dyDescent="0.35">
      <c r="A308" s="295" t="s">
        <v>1581</v>
      </c>
      <c r="B308" s="276" t="s">
        <v>630</v>
      </c>
      <c r="C308" s="277" t="s">
        <v>630</v>
      </c>
      <c r="D308" s="288">
        <v>44721</v>
      </c>
      <c r="E308" s="279" t="s">
        <v>630</v>
      </c>
      <c r="F308" s="289">
        <v>44557</v>
      </c>
      <c r="G308" s="135" t="s">
        <v>4466</v>
      </c>
      <c r="H308" s="135" t="s">
        <v>725</v>
      </c>
      <c r="I308" s="281" t="s">
        <v>2454</v>
      </c>
      <c r="J308" s="281" t="s">
        <v>160</v>
      </c>
      <c r="K308" s="281" t="s">
        <v>9010</v>
      </c>
      <c r="L308" s="135" t="s">
        <v>20</v>
      </c>
      <c r="M308" s="5" t="s">
        <v>4467</v>
      </c>
      <c r="N308" s="282" t="s">
        <v>1253</v>
      </c>
      <c r="O308" s="283" t="s">
        <v>1253</v>
      </c>
      <c r="P308" s="283" t="s">
        <v>1253</v>
      </c>
      <c r="Q308" s="284" t="s">
        <v>1253</v>
      </c>
      <c r="R308" s="285" t="s">
        <v>4493</v>
      </c>
      <c r="S308" s="280" t="s">
        <v>1253</v>
      </c>
      <c r="T308" s="286" t="s">
        <v>609</v>
      </c>
      <c r="U308" s="135"/>
      <c r="V308" s="135"/>
      <c r="W308" s="276" t="s">
        <v>630</v>
      </c>
      <c r="X308" s="272"/>
      <c r="Y308" s="272"/>
      <c r="Z308" s="272"/>
    </row>
    <row r="309" spans="1:26" ht="13" customHeight="1" x14ac:dyDescent="0.35">
      <c r="A309" s="295" t="s">
        <v>5</v>
      </c>
      <c r="B309" s="277" t="s">
        <v>4555</v>
      </c>
      <c r="C309" s="277" t="s">
        <v>4555</v>
      </c>
      <c r="D309" s="288">
        <v>44571</v>
      </c>
      <c r="E309" s="279"/>
      <c r="F309" s="289">
        <v>44558</v>
      </c>
      <c r="G309" s="135" t="s">
        <v>4473</v>
      </c>
      <c r="H309" s="135" t="s">
        <v>32</v>
      </c>
      <c r="I309" s="281" t="s">
        <v>685</v>
      </c>
      <c r="J309" s="281" t="s">
        <v>18</v>
      </c>
      <c r="K309" s="281" t="s">
        <v>9005</v>
      </c>
      <c r="L309" s="135" t="s">
        <v>20</v>
      </c>
      <c r="M309" s="5" t="s">
        <v>4361</v>
      </c>
      <c r="N309" s="282"/>
      <c r="O309" s="283"/>
      <c r="P309" s="283"/>
      <c r="Q309" s="284"/>
      <c r="R309" s="285" t="s">
        <v>4686</v>
      </c>
      <c r="S309" s="284"/>
      <c r="T309" s="286" t="s">
        <v>605</v>
      </c>
      <c r="U309" s="135"/>
      <c r="V309" s="135"/>
      <c r="W309" s="276" t="s">
        <v>5285</v>
      </c>
      <c r="X309" s="272"/>
      <c r="Y309" s="272"/>
      <c r="Z309" s="272"/>
    </row>
    <row r="310" spans="1:26" ht="13" customHeight="1" x14ac:dyDescent="0.35">
      <c r="A310" s="295" t="s">
        <v>1581</v>
      </c>
      <c r="B310" s="276" t="s">
        <v>630</v>
      </c>
      <c r="C310" s="277" t="s">
        <v>630</v>
      </c>
      <c r="D310" s="288">
        <v>44649</v>
      </c>
      <c r="E310" s="279" t="s">
        <v>630</v>
      </c>
      <c r="F310" s="289">
        <v>44558</v>
      </c>
      <c r="G310" s="135" t="s">
        <v>5674</v>
      </c>
      <c r="H310" s="135" t="s">
        <v>137</v>
      </c>
      <c r="I310" s="281" t="s">
        <v>17</v>
      </c>
      <c r="J310" s="281" t="s">
        <v>2943</v>
      </c>
      <c r="K310" s="281" t="s">
        <v>9012</v>
      </c>
      <c r="L310" s="135" t="s">
        <v>11</v>
      </c>
      <c r="M310" s="5" t="s">
        <v>4474</v>
      </c>
      <c r="N310" s="282" t="s">
        <v>1253</v>
      </c>
      <c r="O310" s="283" t="s">
        <v>1253</v>
      </c>
      <c r="P310" s="283" t="s">
        <v>1253</v>
      </c>
      <c r="Q310" s="284" t="s">
        <v>1253</v>
      </c>
      <c r="R310" s="285" t="s">
        <v>6447</v>
      </c>
      <c r="S310" s="280" t="s">
        <v>1253</v>
      </c>
      <c r="T310" s="286" t="s">
        <v>605</v>
      </c>
      <c r="U310" s="135"/>
      <c r="V310" s="135"/>
      <c r="W310" s="276" t="s">
        <v>630</v>
      </c>
      <c r="X310" s="272"/>
      <c r="Y310" s="272"/>
      <c r="Z310" s="272"/>
    </row>
    <row r="311" spans="1:26" ht="13" customHeight="1" x14ac:dyDescent="0.35">
      <c r="A311" s="295" t="s">
        <v>3627</v>
      </c>
      <c r="B311" s="124">
        <v>4880477</v>
      </c>
      <c r="C311" s="277" t="s">
        <v>4796</v>
      </c>
      <c r="D311" s="288">
        <v>44560</v>
      </c>
      <c r="E311" s="279" t="s">
        <v>594</v>
      </c>
      <c r="F311" s="289">
        <v>44559</v>
      </c>
      <c r="G311" s="135" t="s">
        <v>4477</v>
      </c>
      <c r="H311" s="135" t="s">
        <v>37</v>
      </c>
      <c r="I311" s="281" t="s">
        <v>685</v>
      </c>
      <c r="J311" s="281" t="s">
        <v>45</v>
      </c>
      <c r="K311" s="281" t="s">
        <v>9009</v>
      </c>
      <c r="L311" s="135" t="s">
        <v>20</v>
      </c>
      <c r="M311" s="5" t="s">
        <v>4472</v>
      </c>
      <c r="N311" s="282">
        <v>44566</v>
      </c>
      <c r="O311" s="283">
        <v>44561</v>
      </c>
      <c r="P311" s="283">
        <v>44564</v>
      </c>
      <c r="Q311" s="284">
        <v>44562</v>
      </c>
      <c r="R311" s="285" t="s">
        <v>4482</v>
      </c>
      <c r="S311" s="284"/>
      <c r="T311" s="286" t="s">
        <v>605</v>
      </c>
      <c r="U311" s="135"/>
      <c r="V311" s="135" t="s">
        <v>3897</v>
      </c>
      <c r="W311" s="276" t="s">
        <v>5286</v>
      </c>
      <c r="X311" s="272"/>
      <c r="Y311" s="272"/>
      <c r="Z311" s="272"/>
    </row>
    <row r="312" spans="1:26" ht="13" customHeight="1" x14ac:dyDescent="0.35">
      <c r="A312" s="295" t="s">
        <v>3627</v>
      </c>
      <c r="B312" s="124">
        <v>4885967</v>
      </c>
      <c r="C312" s="277" t="s">
        <v>4848</v>
      </c>
      <c r="D312" s="288">
        <v>44561</v>
      </c>
      <c r="E312" s="279" t="s">
        <v>594</v>
      </c>
      <c r="F312" s="289">
        <v>44559</v>
      </c>
      <c r="G312" s="135" t="s">
        <v>4475</v>
      </c>
      <c r="H312" s="135" t="s">
        <v>3708</v>
      </c>
      <c r="I312" s="281" t="s">
        <v>2454</v>
      </c>
      <c r="J312" s="281" t="s">
        <v>38</v>
      </c>
      <c r="K312" s="281" t="s">
        <v>9001</v>
      </c>
      <c r="L312" s="135" t="s">
        <v>20</v>
      </c>
      <c r="M312" s="5" t="s">
        <v>4476</v>
      </c>
      <c r="N312" s="282">
        <v>44581</v>
      </c>
      <c r="O312" s="283">
        <v>44560</v>
      </c>
      <c r="P312" s="283">
        <v>44564</v>
      </c>
      <c r="Q312" s="284" t="s">
        <v>1685</v>
      </c>
      <c r="R312" s="285" t="s">
        <v>4489</v>
      </c>
      <c r="S312" s="284"/>
      <c r="T312" s="286" t="s">
        <v>605</v>
      </c>
      <c r="U312" s="135"/>
      <c r="V312" s="135" t="s">
        <v>3897</v>
      </c>
      <c r="W312" s="276" t="s">
        <v>5287</v>
      </c>
      <c r="X312" s="272"/>
      <c r="Y312" s="272"/>
      <c r="Z312" s="272"/>
    </row>
    <row r="313" spans="1:26" ht="13" customHeight="1" x14ac:dyDescent="0.35">
      <c r="A313" s="295" t="s">
        <v>3627</v>
      </c>
      <c r="B313" s="135">
        <v>4887316</v>
      </c>
      <c r="C313" s="277" t="s">
        <v>4833</v>
      </c>
      <c r="D313" s="288">
        <v>44566</v>
      </c>
      <c r="E313" s="279" t="s">
        <v>594</v>
      </c>
      <c r="F313" s="289">
        <v>44560</v>
      </c>
      <c r="G313" s="135" t="s">
        <v>4480</v>
      </c>
      <c r="H313" s="135" t="s">
        <v>32</v>
      </c>
      <c r="I313" s="281" t="s">
        <v>685</v>
      </c>
      <c r="J313" s="281" t="s">
        <v>2943</v>
      </c>
      <c r="K313" s="281" t="s">
        <v>9012</v>
      </c>
      <c r="L313" s="135" t="s">
        <v>40</v>
      </c>
      <c r="M313" s="5" t="s">
        <v>4481</v>
      </c>
      <c r="N313" s="282">
        <v>44573</v>
      </c>
      <c r="O313" s="283">
        <v>44572</v>
      </c>
      <c r="P313" s="283">
        <v>44573</v>
      </c>
      <c r="Q313" s="284">
        <v>44572</v>
      </c>
      <c r="R313" s="285" t="s">
        <v>6447</v>
      </c>
      <c r="S313" s="284"/>
      <c r="T313" s="286" t="s">
        <v>623</v>
      </c>
      <c r="U313" s="135"/>
      <c r="V313" s="135" t="s">
        <v>3897</v>
      </c>
      <c r="W313" s="276" t="s">
        <v>3909</v>
      </c>
      <c r="X313" s="272"/>
      <c r="Y313" s="272"/>
      <c r="Z313" s="272"/>
    </row>
    <row r="314" spans="1:26" ht="13" customHeight="1" x14ac:dyDescent="0.35">
      <c r="A314" s="295" t="s">
        <v>1581</v>
      </c>
      <c r="B314" s="276" t="s">
        <v>630</v>
      </c>
      <c r="C314" s="277" t="s">
        <v>630</v>
      </c>
      <c r="D314" s="288">
        <v>44676</v>
      </c>
      <c r="E314" s="279" t="s">
        <v>630</v>
      </c>
      <c r="F314" s="289">
        <v>44560</v>
      </c>
      <c r="G314" s="135" t="s">
        <v>4478</v>
      </c>
      <c r="H314" s="135" t="s">
        <v>3708</v>
      </c>
      <c r="I314" s="281" t="s">
        <v>2454</v>
      </c>
      <c r="J314" s="281" t="s">
        <v>2943</v>
      </c>
      <c r="K314" s="281" t="s">
        <v>9012</v>
      </c>
      <c r="L314" s="135" t="s">
        <v>20</v>
      </c>
      <c r="M314" s="5" t="s">
        <v>4479</v>
      </c>
      <c r="N314" s="282" t="s">
        <v>1253</v>
      </c>
      <c r="O314" s="283" t="s">
        <v>1253</v>
      </c>
      <c r="P314" s="283" t="s">
        <v>1253</v>
      </c>
      <c r="Q314" s="284" t="s">
        <v>1253</v>
      </c>
      <c r="R314" s="285" t="s">
        <v>6518</v>
      </c>
      <c r="S314" s="280" t="s">
        <v>1253</v>
      </c>
      <c r="T314" s="286" t="s">
        <v>605</v>
      </c>
      <c r="U314" s="135"/>
      <c r="V314" s="135"/>
      <c r="W314" s="276" t="s">
        <v>630</v>
      </c>
      <c r="X314" s="272"/>
      <c r="Y314" s="272"/>
      <c r="Z314" s="272"/>
    </row>
    <row r="315" spans="1:26" ht="13" customHeight="1" x14ac:dyDescent="0.35">
      <c r="A315" s="295" t="s">
        <v>1581</v>
      </c>
      <c r="B315" s="276" t="s">
        <v>630</v>
      </c>
      <c r="C315" s="277" t="s">
        <v>630</v>
      </c>
      <c r="D315" s="288">
        <v>44648</v>
      </c>
      <c r="E315" s="279" t="s">
        <v>630</v>
      </c>
      <c r="F315" s="289">
        <v>44561</v>
      </c>
      <c r="G315" s="135" t="s">
        <v>5654</v>
      </c>
      <c r="H315" s="135" t="s">
        <v>37</v>
      </c>
      <c r="I315" s="281" t="s">
        <v>685</v>
      </c>
      <c r="J315" s="281" t="s">
        <v>645</v>
      </c>
      <c r="K315" s="281" t="s">
        <v>9002</v>
      </c>
      <c r="L315" s="135" t="s">
        <v>27</v>
      </c>
      <c r="M315" s="5" t="s">
        <v>4323</v>
      </c>
      <c r="N315" s="282" t="s">
        <v>1253</v>
      </c>
      <c r="O315" s="283" t="s">
        <v>1253</v>
      </c>
      <c r="P315" s="283" t="s">
        <v>1253</v>
      </c>
      <c r="Q315" s="284" t="s">
        <v>1253</v>
      </c>
      <c r="R315" s="285" t="s">
        <v>4490</v>
      </c>
      <c r="S315" s="280" t="s">
        <v>1253</v>
      </c>
      <c r="T315" s="286" t="s">
        <v>623</v>
      </c>
      <c r="U315" s="135"/>
      <c r="V315" s="135"/>
      <c r="W315" s="276" t="s">
        <v>630</v>
      </c>
      <c r="X315" s="272"/>
      <c r="Y315" s="272"/>
      <c r="Z315" s="272"/>
    </row>
    <row r="316" spans="1:26" ht="13" customHeight="1" x14ac:dyDescent="0.35">
      <c r="A316" s="295" t="s">
        <v>3627</v>
      </c>
      <c r="B316" s="276">
        <v>4811114</v>
      </c>
      <c r="C316" s="277" t="s">
        <v>4522</v>
      </c>
      <c r="D316" s="288">
        <v>44566</v>
      </c>
      <c r="E316" s="279" t="s">
        <v>594</v>
      </c>
      <c r="F316" s="289">
        <v>44564</v>
      </c>
      <c r="G316" s="135" t="s">
        <v>4512</v>
      </c>
      <c r="H316" s="135" t="s">
        <v>16</v>
      </c>
      <c r="I316" s="281" t="s">
        <v>7086</v>
      </c>
      <c r="J316" s="281" t="s">
        <v>8377</v>
      </c>
      <c r="K316" s="281" t="s">
        <v>9004</v>
      </c>
      <c r="L316" s="135" t="s">
        <v>20</v>
      </c>
      <c r="M316" s="5" t="s">
        <v>4434</v>
      </c>
      <c r="N316" s="282">
        <v>44575</v>
      </c>
      <c r="O316" s="283">
        <v>44574</v>
      </c>
      <c r="P316" s="283">
        <v>44574</v>
      </c>
      <c r="Q316" s="284">
        <v>44574</v>
      </c>
      <c r="R316" s="285" t="s">
        <v>4485</v>
      </c>
      <c r="S316" s="284"/>
      <c r="T316" s="286" t="s">
        <v>605</v>
      </c>
      <c r="U316" s="287" t="s">
        <v>3897</v>
      </c>
      <c r="V316" s="135" t="s">
        <v>3897</v>
      </c>
      <c r="W316" s="276" t="s">
        <v>5289</v>
      </c>
      <c r="X316" s="272"/>
      <c r="Y316" s="272"/>
      <c r="Z316" s="272"/>
    </row>
    <row r="317" spans="1:26" ht="13" customHeight="1" x14ac:dyDescent="0.35">
      <c r="A317" s="295" t="s">
        <v>1581</v>
      </c>
      <c r="B317" s="276" t="s">
        <v>630</v>
      </c>
      <c r="C317" s="277" t="s">
        <v>630</v>
      </c>
      <c r="D317" s="288">
        <v>44597</v>
      </c>
      <c r="E317" s="279" t="s">
        <v>630</v>
      </c>
      <c r="F317" s="289">
        <v>44564</v>
      </c>
      <c r="G317" s="135" t="s">
        <v>4511</v>
      </c>
      <c r="H317" s="135" t="s">
        <v>57</v>
      </c>
      <c r="I317" s="281" t="s">
        <v>8538</v>
      </c>
      <c r="J317" s="281" t="s">
        <v>18</v>
      </c>
      <c r="K317" s="281" t="s">
        <v>9005</v>
      </c>
      <c r="L317" s="135" t="s">
        <v>20</v>
      </c>
      <c r="M317" s="5" t="s">
        <v>4455</v>
      </c>
      <c r="N317" s="282" t="s">
        <v>1253</v>
      </c>
      <c r="O317" s="283" t="s">
        <v>1253</v>
      </c>
      <c r="P317" s="283" t="s">
        <v>1253</v>
      </c>
      <c r="Q317" s="284" t="s">
        <v>1253</v>
      </c>
      <c r="R317" s="285" t="s">
        <v>4685</v>
      </c>
      <c r="S317" s="280" t="s">
        <v>1253</v>
      </c>
      <c r="T317" s="286" t="s">
        <v>605</v>
      </c>
      <c r="U317" s="287" t="s">
        <v>3897</v>
      </c>
      <c r="V317" s="135"/>
      <c r="W317" s="276" t="s">
        <v>630</v>
      </c>
      <c r="X317" s="272"/>
      <c r="Y317" s="272"/>
      <c r="Z317" s="272"/>
    </row>
    <row r="318" spans="1:26" ht="13" customHeight="1" x14ac:dyDescent="0.35">
      <c r="A318" s="295" t="s">
        <v>5</v>
      </c>
      <c r="B318" s="276" t="s">
        <v>319</v>
      </c>
      <c r="C318" s="277"/>
      <c r="D318" s="288"/>
      <c r="E318" s="279"/>
      <c r="F318" s="289">
        <v>44564</v>
      </c>
      <c r="G318" s="135" t="s">
        <v>4509</v>
      </c>
      <c r="H318" s="135" t="s">
        <v>32</v>
      </c>
      <c r="I318" s="281" t="s">
        <v>685</v>
      </c>
      <c r="J318" s="281" t="s">
        <v>645</v>
      </c>
      <c r="K318" s="281" t="s">
        <v>9002</v>
      </c>
      <c r="L318" s="135" t="s">
        <v>27</v>
      </c>
      <c r="M318" s="5" t="s">
        <v>4508</v>
      </c>
      <c r="N318" s="282"/>
      <c r="O318" s="283"/>
      <c r="P318" s="283"/>
      <c r="Q318" s="284"/>
      <c r="R318" s="285" t="s">
        <v>4490</v>
      </c>
      <c r="S318" s="284"/>
      <c r="T318" s="286" t="s">
        <v>605</v>
      </c>
      <c r="U318" s="287" t="s">
        <v>3897</v>
      </c>
      <c r="V318" s="135"/>
      <c r="W318" s="276" t="s">
        <v>5290</v>
      </c>
      <c r="X318" s="272"/>
      <c r="Y318" s="272"/>
      <c r="Z318" s="272"/>
    </row>
    <row r="319" spans="1:26" ht="13" customHeight="1" x14ac:dyDescent="0.35">
      <c r="A319" s="295" t="s">
        <v>3627</v>
      </c>
      <c r="B319" s="124">
        <v>5052072</v>
      </c>
      <c r="C319" s="277" t="s">
        <v>6569</v>
      </c>
      <c r="D319" s="288">
        <v>44679</v>
      </c>
      <c r="E319" s="279" t="s">
        <v>594</v>
      </c>
      <c r="F319" s="289">
        <v>44564</v>
      </c>
      <c r="G319" s="135" t="s">
        <v>4513</v>
      </c>
      <c r="H319" s="135" t="s">
        <v>137</v>
      </c>
      <c r="I319" s="281" t="s">
        <v>17</v>
      </c>
      <c r="J319" s="281" t="s">
        <v>645</v>
      </c>
      <c r="K319" s="281" t="s">
        <v>9002</v>
      </c>
      <c r="L319" s="194" t="s">
        <v>27</v>
      </c>
      <c r="M319" s="5" t="s">
        <v>4514</v>
      </c>
      <c r="N319" s="282">
        <v>44685</v>
      </c>
      <c r="O319" s="283">
        <v>44680</v>
      </c>
      <c r="P319" s="283">
        <v>44680</v>
      </c>
      <c r="Q319" s="284">
        <v>44680</v>
      </c>
      <c r="R319" s="285" t="s">
        <v>4490</v>
      </c>
      <c r="S319" s="284"/>
      <c r="T319" s="286" t="s">
        <v>623</v>
      </c>
      <c r="U319" s="287" t="s">
        <v>3897</v>
      </c>
      <c r="V319" s="135" t="s">
        <v>2821</v>
      </c>
      <c r="W319" s="276" t="s">
        <v>5291</v>
      </c>
      <c r="X319" s="272"/>
      <c r="Y319" s="272"/>
      <c r="Z319" s="272"/>
    </row>
    <row r="320" spans="1:26" ht="13" customHeight="1" x14ac:dyDescent="0.35">
      <c r="A320" s="295" t="s">
        <v>3627</v>
      </c>
      <c r="B320" s="135">
        <v>5135588</v>
      </c>
      <c r="C320" s="277" t="s">
        <v>7024</v>
      </c>
      <c r="D320" s="288">
        <v>44726</v>
      </c>
      <c r="E320" s="279" t="s">
        <v>594</v>
      </c>
      <c r="F320" s="289">
        <v>44564</v>
      </c>
      <c r="G320" s="135" t="s">
        <v>4510</v>
      </c>
      <c r="H320" s="135" t="s">
        <v>175</v>
      </c>
      <c r="I320" s="281" t="s">
        <v>8863</v>
      </c>
      <c r="J320" s="281" t="s">
        <v>645</v>
      </c>
      <c r="K320" s="281" t="s">
        <v>9002</v>
      </c>
      <c r="L320" s="135" t="s">
        <v>20</v>
      </c>
      <c r="M320" s="5" t="s">
        <v>7021</v>
      </c>
      <c r="N320" s="282">
        <v>44733</v>
      </c>
      <c r="O320" s="283">
        <v>44727</v>
      </c>
      <c r="P320" s="283">
        <v>44726</v>
      </c>
      <c r="Q320" s="284">
        <v>44728</v>
      </c>
      <c r="R320" s="285" t="s">
        <v>4490</v>
      </c>
      <c r="S320" s="284"/>
      <c r="T320" s="286" t="s">
        <v>623</v>
      </c>
      <c r="U320" s="287" t="s">
        <v>3897</v>
      </c>
      <c r="V320" s="135" t="s">
        <v>3901</v>
      </c>
      <c r="W320" s="276" t="s">
        <v>5292</v>
      </c>
      <c r="X320" s="272"/>
      <c r="Y320" s="272"/>
      <c r="Z320" s="272"/>
    </row>
    <row r="321" spans="1:26" ht="13" customHeight="1" x14ac:dyDescent="0.35">
      <c r="A321" s="295" t="s">
        <v>3627</v>
      </c>
      <c r="B321" s="124">
        <v>4890738</v>
      </c>
      <c r="C321" s="277" t="s">
        <v>4874</v>
      </c>
      <c r="D321" s="288">
        <v>44575</v>
      </c>
      <c r="E321" s="279" t="s">
        <v>594</v>
      </c>
      <c r="F321" s="289">
        <v>44565</v>
      </c>
      <c r="G321" s="135" t="s">
        <v>4518</v>
      </c>
      <c r="H321" s="135" t="s">
        <v>725</v>
      </c>
      <c r="I321" s="281" t="s">
        <v>2454</v>
      </c>
      <c r="J321" s="281" t="s">
        <v>160</v>
      </c>
      <c r="K321" s="281" t="s">
        <v>9010</v>
      </c>
      <c r="L321" s="135" t="s">
        <v>20</v>
      </c>
      <c r="M321" s="5" t="s">
        <v>4519</v>
      </c>
      <c r="N321" s="282">
        <v>44590</v>
      </c>
      <c r="O321" s="283">
        <v>44575</v>
      </c>
      <c r="P321" s="283">
        <v>44586</v>
      </c>
      <c r="Q321" s="284">
        <v>44576</v>
      </c>
      <c r="R321" s="285" t="s">
        <v>4493</v>
      </c>
      <c r="S321" s="284"/>
      <c r="T321" s="286" t="s">
        <v>609</v>
      </c>
      <c r="U321" s="287" t="s">
        <v>3897</v>
      </c>
      <c r="V321" s="135" t="s">
        <v>3897</v>
      </c>
      <c r="W321" s="276" t="s">
        <v>5293</v>
      </c>
      <c r="X321" s="272"/>
      <c r="Y321" s="272"/>
      <c r="Z321" s="272"/>
    </row>
    <row r="322" spans="1:26" ht="13" customHeight="1" x14ac:dyDescent="0.35">
      <c r="A322" s="295" t="s">
        <v>3627</v>
      </c>
      <c r="B322" s="135">
        <v>5135594</v>
      </c>
      <c r="C322" s="277" t="s">
        <v>7132</v>
      </c>
      <c r="D322" s="288">
        <v>44733</v>
      </c>
      <c r="E322" s="279" t="s">
        <v>594</v>
      </c>
      <c r="F322" s="289">
        <v>44565</v>
      </c>
      <c r="G322" s="135" t="s">
        <v>4516</v>
      </c>
      <c r="H322" s="135" t="s">
        <v>137</v>
      </c>
      <c r="I322" s="281" t="s">
        <v>17</v>
      </c>
      <c r="J322" s="281" t="s">
        <v>645</v>
      </c>
      <c r="K322" s="281" t="s">
        <v>9002</v>
      </c>
      <c r="L322" s="135" t="s">
        <v>87</v>
      </c>
      <c r="M322" s="5" t="s">
        <v>4517</v>
      </c>
      <c r="N322" s="282">
        <v>44752</v>
      </c>
      <c r="O322" s="283">
        <v>44742</v>
      </c>
      <c r="P322" s="283">
        <v>44741</v>
      </c>
      <c r="Q322" s="284" t="s">
        <v>1685</v>
      </c>
      <c r="R322" s="285" t="s">
        <v>4490</v>
      </c>
      <c r="S322" s="284"/>
      <c r="T322" s="286" t="s">
        <v>623</v>
      </c>
      <c r="U322" s="287" t="s">
        <v>3897</v>
      </c>
      <c r="V322" s="135" t="s">
        <v>5599</v>
      </c>
      <c r="W322" s="276" t="s">
        <v>3909</v>
      </c>
      <c r="X322" s="272"/>
      <c r="Y322" s="272"/>
      <c r="Z322" s="272"/>
    </row>
    <row r="323" spans="1:26" ht="13" customHeight="1" x14ac:dyDescent="0.35">
      <c r="A323" s="295" t="s">
        <v>5</v>
      </c>
      <c r="B323" s="276" t="s">
        <v>7900</v>
      </c>
      <c r="C323" s="277" t="s">
        <v>5600</v>
      </c>
      <c r="D323" s="288"/>
      <c r="E323" s="279"/>
      <c r="F323" s="289">
        <v>44565</v>
      </c>
      <c r="G323" s="135" t="s">
        <v>4520</v>
      </c>
      <c r="H323" s="135" t="s">
        <v>686</v>
      </c>
      <c r="I323" s="281" t="s">
        <v>8862</v>
      </c>
      <c r="J323" s="281" t="s">
        <v>645</v>
      </c>
      <c r="K323" s="281" t="s">
        <v>9002</v>
      </c>
      <c r="L323" s="135" t="s">
        <v>20</v>
      </c>
      <c r="M323" s="5" t="s">
        <v>4521</v>
      </c>
      <c r="N323" s="282"/>
      <c r="O323" s="283"/>
      <c r="P323" s="283"/>
      <c r="Q323" s="284"/>
      <c r="R323" s="285" t="s">
        <v>4490</v>
      </c>
      <c r="S323" s="284"/>
      <c r="T323" s="286" t="s">
        <v>609</v>
      </c>
      <c r="U323" s="287" t="s">
        <v>3897</v>
      </c>
      <c r="V323" s="135"/>
      <c r="W323" s="276" t="s">
        <v>5294</v>
      </c>
      <c r="X323" s="272"/>
      <c r="Y323" s="272"/>
      <c r="Z323" s="272"/>
    </row>
    <row r="324" spans="1:26" ht="13" customHeight="1" x14ac:dyDescent="0.35">
      <c r="A324" s="295" t="s">
        <v>3627</v>
      </c>
      <c r="B324" s="124">
        <v>4812248</v>
      </c>
      <c r="C324" s="277" t="s">
        <v>4844</v>
      </c>
      <c r="D324" s="288">
        <v>44567</v>
      </c>
      <c r="E324" s="279" t="s">
        <v>594</v>
      </c>
      <c r="F324" s="289">
        <v>44566</v>
      </c>
      <c r="G324" s="135" t="s">
        <v>4530</v>
      </c>
      <c r="H324" s="135" t="s">
        <v>686</v>
      </c>
      <c r="I324" s="281" t="s">
        <v>8862</v>
      </c>
      <c r="J324" s="281" t="s">
        <v>45</v>
      </c>
      <c r="K324" s="281" t="s">
        <v>9009</v>
      </c>
      <c r="L324" s="135" t="s">
        <v>20</v>
      </c>
      <c r="M324" s="5" t="s">
        <v>4531</v>
      </c>
      <c r="N324" s="282">
        <v>44578</v>
      </c>
      <c r="O324" s="283">
        <v>44576</v>
      </c>
      <c r="P324" s="283">
        <v>44576</v>
      </c>
      <c r="Q324" s="284">
        <v>44576</v>
      </c>
      <c r="R324" s="285" t="s">
        <v>4482</v>
      </c>
      <c r="S324" s="284"/>
      <c r="T324" s="286" t="s">
        <v>605</v>
      </c>
      <c r="U324" s="287" t="s">
        <v>3897</v>
      </c>
      <c r="V324" s="135" t="s">
        <v>3897</v>
      </c>
      <c r="W324" s="276" t="s">
        <v>5295</v>
      </c>
      <c r="X324" s="272"/>
      <c r="Y324" s="272"/>
      <c r="Z324" s="272"/>
    </row>
    <row r="325" spans="1:26" ht="13" customHeight="1" x14ac:dyDescent="0.35">
      <c r="A325" s="295" t="s">
        <v>1581</v>
      </c>
      <c r="B325" s="276" t="s">
        <v>630</v>
      </c>
      <c r="C325" s="277" t="s">
        <v>630</v>
      </c>
      <c r="D325" s="288">
        <v>44573</v>
      </c>
      <c r="E325" s="279" t="s">
        <v>630</v>
      </c>
      <c r="F325" s="289">
        <v>44566</v>
      </c>
      <c r="G325" s="135" t="s">
        <v>4526</v>
      </c>
      <c r="H325" s="135" t="s">
        <v>175</v>
      </c>
      <c r="I325" s="281" t="s">
        <v>8863</v>
      </c>
      <c r="J325" s="281" t="s">
        <v>45</v>
      </c>
      <c r="K325" s="281" t="s">
        <v>9009</v>
      </c>
      <c r="L325" s="135" t="s">
        <v>20</v>
      </c>
      <c r="M325" s="5" t="s">
        <v>4527</v>
      </c>
      <c r="N325" s="282" t="s">
        <v>1253</v>
      </c>
      <c r="O325" s="283" t="s">
        <v>1253</v>
      </c>
      <c r="P325" s="283" t="s">
        <v>1253</v>
      </c>
      <c r="Q325" s="284" t="s">
        <v>1253</v>
      </c>
      <c r="R325" s="285" t="s">
        <v>4482</v>
      </c>
      <c r="S325" s="280" t="s">
        <v>1253</v>
      </c>
      <c r="T325" s="286" t="s">
        <v>605</v>
      </c>
      <c r="U325" s="287" t="s">
        <v>3897</v>
      </c>
      <c r="V325" s="135"/>
      <c r="W325" s="276" t="s">
        <v>630</v>
      </c>
      <c r="X325" s="272"/>
      <c r="Y325" s="272"/>
      <c r="Z325" s="272"/>
    </row>
    <row r="326" spans="1:26" ht="13" customHeight="1" x14ac:dyDescent="0.35">
      <c r="A326" s="295" t="s">
        <v>3627</v>
      </c>
      <c r="B326" s="135">
        <v>4940026</v>
      </c>
      <c r="C326" s="277" t="s">
        <v>6570</v>
      </c>
      <c r="D326" s="288">
        <v>44604</v>
      </c>
      <c r="E326" s="279" t="s">
        <v>594</v>
      </c>
      <c r="F326" s="289">
        <v>44566</v>
      </c>
      <c r="G326" s="135" t="s">
        <v>4523</v>
      </c>
      <c r="H326" s="135" t="s">
        <v>82</v>
      </c>
      <c r="I326" s="281" t="s">
        <v>4644</v>
      </c>
      <c r="J326" s="281" t="s">
        <v>18</v>
      </c>
      <c r="K326" s="281" t="s">
        <v>9005</v>
      </c>
      <c r="L326" s="135" t="s">
        <v>11</v>
      </c>
      <c r="M326" s="5" t="s">
        <v>4524</v>
      </c>
      <c r="N326" s="282">
        <v>44611</v>
      </c>
      <c r="O326" s="283">
        <v>44606</v>
      </c>
      <c r="P326" s="283">
        <v>44607</v>
      </c>
      <c r="Q326" s="284">
        <v>44606</v>
      </c>
      <c r="R326" s="285" t="s">
        <v>4686</v>
      </c>
      <c r="S326" s="284"/>
      <c r="T326" s="286" t="s">
        <v>605</v>
      </c>
      <c r="U326" s="287" t="s">
        <v>3897</v>
      </c>
      <c r="V326" s="135" t="s">
        <v>3898</v>
      </c>
      <c r="W326" s="276" t="s">
        <v>5296</v>
      </c>
      <c r="X326" s="272"/>
      <c r="Y326" s="272"/>
      <c r="Z326" s="272"/>
    </row>
    <row r="327" spans="1:26" ht="13" customHeight="1" x14ac:dyDescent="0.35">
      <c r="A327" s="295" t="s">
        <v>3627</v>
      </c>
      <c r="B327" s="135">
        <v>4998468</v>
      </c>
      <c r="C327" s="277" t="s">
        <v>6571</v>
      </c>
      <c r="D327" s="288">
        <v>44637</v>
      </c>
      <c r="E327" s="279" t="s">
        <v>594</v>
      </c>
      <c r="F327" s="289">
        <v>44566</v>
      </c>
      <c r="G327" s="135" t="s">
        <v>4525</v>
      </c>
      <c r="H327" s="135" t="s">
        <v>3708</v>
      </c>
      <c r="I327" s="281" t="s">
        <v>2454</v>
      </c>
      <c r="J327" s="281" t="s">
        <v>18</v>
      </c>
      <c r="K327" s="281" t="s">
        <v>9005</v>
      </c>
      <c r="L327" s="194" t="s">
        <v>20</v>
      </c>
      <c r="M327" s="5" t="s">
        <v>4503</v>
      </c>
      <c r="N327" s="282">
        <v>44653</v>
      </c>
      <c r="O327" s="283">
        <v>44638</v>
      </c>
      <c r="P327" s="283">
        <v>44637</v>
      </c>
      <c r="Q327" s="284">
        <v>44648</v>
      </c>
      <c r="R327" s="285" t="s">
        <v>4685</v>
      </c>
      <c r="S327" s="284"/>
      <c r="T327" s="286" t="s">
        <v>605</v>
      </c>
      <c r="U327" s="287" t="s">
        <v>3897</v>
      </c>
      <c r="V327" s="135" t="s">
        <v>5568</v>
      </c>
      <c r="W327" s="276" t="s">
        <v>5297</v>
      </c>
      <c r="X327" s="272"/>
      <c r="Y327" s="272"/>
      <c r="Z327" s="272"/>
    </row>
    <row r="328" spans="1:26" ht="13" customHeight="1" x14ac:dyDescent="0.35">
      <c r="A328" s="295" t="s">
        <v>1581</v>
      </c>
      <c r="B328" s="276" t="s">
        <v>630</v>
      </c>
      <c r="C328" s="277" t="s">
        <v>630</v>
      </c>
      <c r="D328" s="288">
        <v>44660</v>
      </c>
      <c r="E328" s="279" t="s">
        <v>630</v>
      </c>
      <c r="F328" s="289">
        <v>44566</v>
      </c>
      <c r="G328" s="135" t="s">
        <v>4528</v>
      </c>
      <c r="H328" s="135" t="s">
        <v>250</v>
      </c>
      <c r="I328" s="281" t="s">
        <v>4644</v>
      </c>
      <c r="J328" s="281" t="s">
        <v>645</v>
      </c>
      <c r="K328" s="281" t="s">
        <v>9002</v>
      </c>
      <c r="L328" s="194" t="s">
        <v>4389</v>
      </c>
      <c r="M328" s="5" t="s">
        <v>4502</v>
      </c>
      <c r="N328" s="282" t="s">
        <v>1253</v>
      </c>
      <c r="O328" s="283" t="s">
        <v>1253</v>
      </c>
      <c r="P328" s="283" t="s">
        <v>1253</v>
      </c>
      <c r="Q328" s="284" t="s">
        <v>1253</v>
      </c>
      <c r="R328" s="285" t="s">
        <v>6444</v>
      </c>
      <c r="S328" s="280" t="s">
        <v>1253</v>
      </c>
      <c r="T328" s="286" t="s">
        <v>605</v>
      </c>
      <c r="U328" s="287" t="s">
        <v>3897</v>
      </c>
      <c r="V328" s="135"/>
      <c r="W328" s="276" t="s">
        <v>630</v>
      </c>
      <c r="X328" s="272"/>
      <c r="Y328" s="272"/>
      <c r="Z328" s="272"/>
    </row>
    <row r="329" spans="1:26" ht="13" customHeight="1" x14ac:dyDescent="0.35">
      <c r="A329" s="295" t="s">
        <v>3627</v>
      </c>
      <c r="B329" s="135">
        <v>4952377</v>
      </c>
      <c r="C329" s="277" t="s">
        <v>6572</v>
      </c>
      <c r="D329" s="288">
        <v>44600</v>
      </c>
      <c r="E329" s="279" t="s">
        <v>594</v>
      </c>
      <c r="F329" s="289">
        <v>44567</v>
      </c>
      <c r="G329" s="135" t="s">
        <v>4532</v>
      </c>
      <c r="H329" s="135" t="s">
        <v>32</v>
      </c>
      <c r="I329" s="281" t="s">
        <v>685</v>
      </c>
      <c r="J329" s="281" t="s">
        <v>45</v>
      </c>
      <c r="K329" s="281" t="s">
        <v>9009</v>
      </c>
      <c r="L329" s="135" t="s">
        <v>20</v>
      </c>
      <c r="M329" s="5" t="s">
        <v>4533</v>
      </c>
      <c r="N329" s="282">
        <v>44608</v>
      </c>
      <c r="O329" s="283">
        <v>44604</v>
      </c>
      <c r="P329" s="283">
        <v>44606</v>
      </c>
      <c r="Q329" s="284">
        <v>44606</v>
      </c>
      <c r="R329" s="285" t="s">
        <v>4482</v>
      </c>
      <c r="S329" s="284"/>
      <c r="T329" s="286" t="s">
        <v>605</v>
      </c>
      <c r="U329" s="287" t="s">
        <v>3897</v>
      </c>
      <c r="V329" s="135" t="s">
        <v>3898</v>
      </c>
      <c r="W329" s="276" t="s">
        <v>5298</v>
      </c>
      <c r="X329" s="272"/>
      <c r="Y329" s="272"/>
      <c r="Z329" s="272"/>
    </row>
    <row r="330" spans="1:26" ht="13" customHeight="1" x14ac:dyDescent="0.35">
      <c r="A330" s="295" t="s">
        <v>3627</v>
      </c>
      <c r="B330" s="124">
        <v>4901994</v>
      </c>
      <c r="C330" s="277" t="s">
        <v>4852</v>
      </c>
      <c r="D330" s="288">
        <v>44569</v>
      </c>
      <c r="E330" s="279" t="s">
        <v>594</v>
      </c>
      <c r="F330" s="289">
        <v>44567</v>
      </c>
      <c r="G330" s="135" t="s">
        <v>4534</v>
      </c>
      <c r="H330" s="135" t="s">
        <v>232</v>
      </c>
      <c r="I330" s="281" t="s">
        <v>8863</v>
      </c>
      <c r="J330" s="281" t="s">
        <v>18</v>
      </c>
      <c r="K330" s="281" t="s">
        <v>9005</v>
      </c>
      <c r="L330" s="135" t="s">
        <v>20</v>
      </c>
      <c r="M330" s="5" t="s">
        <v>4535</v>
      </c>
      <c r="N330" s="282">
        <v>44582</v>
      </c>
      <c r="O330" s="283">
        <v>44578</v>
      </c>
      <c r="P330" s="283">
        <v>44579</v>
      </c>
      <c r="Q330" s="284">
        <v>44579</v>
      </c>
      <c r="R330" s="285" t="s">
        <v>4686</v>
      </c>
      <c r="S330" s="284"/>
      <c r="T330" s="286" t="s">
        <v>605</v>
      </c>
      <c r="U330" s="287" t="s">
        <v>3897</v>
      </c>
      <c r="V330" s="135" t="s">
        <v>3897</v>
      </c>
      <c r="W330" s="276" t="s">
        <v>5299</v>
      </c>
      <c r="X330" s="272"/>
      <c r="Y330" s="272"/>
      <c r="Z330" s="272"/>
    </row>
    <row r="331" spans="1:26" ht="13" customHeight="1" x14ac:dyDescent="0.35">
      <c r="A331" s="295" t="s">
        <v>3627</v>
      </c>
      <c r="B331" s="124">
        <v>4904801</v>
      </c>
      <c r="C331" s="277" t="s">
        <v>4863</v>
      </c>
      <c r="D331" s="288">
        <v>44569</v>
      </c>
      <c r="E331" s="279" t="s">
        <v>594</v>
      </c>
      <c r="F331" s="289">
        <v>44567</v>
      </c>
      <c r="G331" s="135" t="s">
        <v>4540</v>
      </c>
      <c r="H331" s="135" t="s">
        <v>3367</v>
      </c>
      <c r="I331" s="281" t="s">
        <v>7086</v>
      </c>
      <c r="J331" s="281" t="s">
        <v>45</v>
      </c>
      <c r="K331" s="281" t="s">
        <v>9009</v>
      </c>
      <c r="L331" s="135" t="s">
        <v>20</v>
      </c>
      <c r="M331" s="5" t="s">
        <v>4541</v>
      </c>
      <c r="N331" s="282">
        <v>44586</v>
      </c>
      <c r="O331" s="283">
        <v>44578</v>
      </c>
      <c r="P331" s="283">
        <v>44578</v>
      </c>
      <c r="Q331" s="284">
        <v>44579</v>
      </c>
      <c r="R331" s="285" t="s">
        <v>4482</v>
      </c>
      <c r="S331" s="284"/>
      <c r="T331" s="286" t="s">
        <v>623</v>
      </c>
      <c r="U331" s="287" t="s">
        <v>3897</v>
      </c>
      <c r="V331" s="135" t="s">
        <v>3897</v>
      </c>
      <c r="W331" s="276" t="s">
        <v>5300</v>
      </c>
      <c r="X331" s="272"/>
      <c r="Y331" s="272"/>
      <c r="Z331" s="272"/>
    </row>
    <row r="332" spans="1:26" ht="13" customHeight="1" x14ac:dyDescent="0.35">
      <c r="A332" s="295" t="s">
        <v>3627</v>
      </c>
      <c r="B332" s="124">
        <v>4901995</v>
      </c>
      <c r="C332" s="277" t="s">
        <v>4876</v>
      </c>
      <c r="D332" s="288">
        <v>44580</v>
      </c>
      <c r="E332" s="279" t="s">
        <v>594</v>
      </c>
      <c r="F332" s="289">
        <v>44567</v>
      </c>
      <c r="G332" s="135" t="s">
        <v>4143</v>
      </c>
      <c r="H332" s="135" t="s">
        <v>137</v>
      </c>
      <c r="I332" s="281" t="s">
        <v>17</v>
      </c>
      <c r="J332" s="281" t="s">
        <v>18</v>
      </c>
      <c r="K332" s="281" t="s">
        <v>9005</v>
      </c>
      <c r="L332" s="135" t="s">
        <v>11</v>
      </c>
      <c r="M332" s="5" t="s">
        <v>4151</v>
      </c>
      <c r="N332" s="282">
        <v>44592</v>
      </c>
      <c r="O332" s="283">
        <v>44590</v>
      </c>
      <c r="P332" s="283">
        <v>44590</v>
      </c>
      <c r="Q332" s="284">
        <v>44590</v>
      </c>
      <c r="R332" s="285" t="s">
        <v>4686</v>
      </c>
      <c r="S332" s="284"/>
      <c r="T332" s="286" t="s">
        <v>609</v>
      </c>
      <c r="U332" s="287" t="s">
        <v>3897</v>
      </c>
      <c r="V332" s="135" t="s">
        <v>3897</v>
      </c>
      <c r="W332" s="276" t="s">
        <v>5190</v>
      </c>
      <c r="X332" s="272"/>
      <c r="Y332" s="272"/>
      <c r="Z332" s="272"/>
    </row>
    <row r="333" spans="1:26" ht="13" customHeight="1" x14ac:dyDescent="0.35">
      <c r="A333" s="295" t="s">
        <v>3627</v>
      </c>
      <c r="B333" s="124">
        <v>4914660</v>
      </c>
      <c r="C333" s="277" t="s">
        <v>6573</v>
      </c>
      <c r="D333" s="288">
        <v>44580</v>
      </c>
      <c r="E333" s="279" t="s">
        <v>594</v>
      </c>
      <c r="F333" s="289">
        <v>44567</v>
      </c>
      <c r="G333" s="135" t="s">
        <v>4542</v>
      </c>
      <c r="H333" s="135" t="s">
        <v>725</v>
      </c>
      <c r="I333" s="281" t="s">
        <v>2454</v>
      </c>
      <c r="J333" s="281" t="s">
        <v>160</v>
      </c>
      <c r="K333" s="281" t="s">
        <v>9010</v>
      </c>
      <c r="L333" s="135" t="s">
        <v>20</v>
      </c>
      <c r="M333" s="5" t="s">
        <v>4543</v>
      </c>
      <c r="N333" s="282">
        <v>44596</v>
      </c>
      <c r="O333" s="283">
        <v>44582</v>
      </c>
      <c r="P333" s="283">
        <v>44586</v>
      </c>
      <c r="Q333" s="284">
        <v>44586</v>
      </c>
      <c r="R333" s="285" t="s">
        <v>4493</v>
      </c>
      <c r="S333" s="284"/>
      <c r="T333" s="286" t="s">
        <v>609</v>
      </c>
      <c r="U333" s="287" t="s">
        <v>3897</v>
      </c>
      <c r="V333" s="135" t="s">
        <v>3898</v>
      </c>
      <c r="W333" s="276" t="s">
        <v>5301</v>
      </c>
      <c r="X333" s="272"/>
      <c r="Y333" s="272"/>
      <c r="Z333" s="272"/>
    </row>
    <row r="334" spans="1:26" ht="13" customHeight="1" x14ac:dyDescent="0.35">
      <c r="A334" s="295" t="s">
        <v>3627</v>
      </c>
      <c r="B334" s="135">
        <v>4923441</v>
      </c>
      <c r="C334" s="277" t="s">
        <v>6574</v>
      </c>
      <c r="D334" s="288">
        <v>44582</v>
      </c>
      <c r="E334" s="279" t="s">
        <v>594</v>
      </c>
      <c r="F334" s="289">
        <v>44567</v>
      </c>
      <c r="G334" s="135" t="s">
        <v>4536</v>
      </c>
      <c r="H334" s="135" t="s">
        <v>137</v>
      </c>
      <c r="I334" s="281" t="s">
        <v>17</v>
      </c>
      <c r="J334" s="281" t="s">
        <v>38</v>
      </c>
      <c r="K334" s="281" t="s">
        <v>9001</v>
      </c>
      <c r="L334" s="135" t="s">
        <v>438</v>
      </c>
      <c r="M334" s="5" t="s">
        <v>4537</v>
      </c>
      <c r="N334" s="282">
        <v>44599</v>
      </c>
      <c r="O334" s="283">
        <v>44590</v>
      </c>
      <c r="P334" s="283">
        <v>44590</v>
      </c>
      <c r="Q334" s="284">
        <v>44590</v>
      </c>
      <c r="R334" s="285" t="s">
        <v>4489</v>
      </c>
      <c r="S334" s="284"/>
      <c r="T334" s="286" t="s">
        <v>605</v>
      </c>
      <c r="U334" s="287" t="s">
        <v>3897</v>
      </c>
      <c r="V334" s="135" t="s">
        <v>3898</v>
      </c>
      <c r="W334" s="276" t="s">
        <v>5302</v>
      </c>
      <c r="X334" s="272"/>
      <c r="Y334" s="272"/>
      <c r="Z334" s="272"/>
    </row>
    <row r="335" spans="1:26" ht="13" customHeight="1" x14ac:dyDescent="0.35">
      <c r="A335" s="295" t="s">
        <v>1581</v>
      </c>
      <c r="B335" s="276" t="s">
        <v>630</v>
      </c>
      <c r="C335" s="277" t="s">
        <v>630</v>
      </c>
      <c r="D335" s="288">
        <v>44655</v>
      </c>
      <c r="E335" s="279" t="s">
        <v>630</v>
      </c>
      <c r="F335" s="289">
        <v>44567</v>
      </c>
      <c r="G335" s="135" t="s">
        <v>4538</v>
      </c>
      <c r="H335" s="135" t="s">
        <v>137</v>
      </c>
      <c r="I335" s="281" t="s">
        <v>17</v>
      </c>
      <c r="J335" s="281" t="s">
        <v>632</v>
      </c>
      <c r="K335" s="281" t="s">
        <v>9006</v>
      </c>
      <c r="L335" s="135" t="s">
        <v>11</v>
      </c>
      <c r="M335" s="5" t="s">
        <v>4539</v>
      </c>
      <c r="N335" s="282" t="s">
        <v>1253</v>
      </c>
      <c r="O335" s="283" t="s">
        <v>1253</v>
      </c>
      <c r="P335" s="283" t="s">
        <v>1253</v>
      </c>
      <c r="Q335" s="284" t="s">
        <v>1253</v>
      </c>
      <c r="R335" s="285" t="s">
        <v>4487</v>
      </c>
      <c r="S335" s="280" t="s">
        <v>1253</v>
      </c>
      <c r="T335" s="286" t="s">
        <v>605</v>
      </c>
      <c r="U335" s="287" t="s">
        <v>3897</v>
      </c>
      <c r="V335" s="135"/>
      <c r="W335" s="276" t="s">
        <v>630</v>
      </c>
      <c r="X335" s="272"/>
      <c r="Y335" s="272"/>
      <c r="Z335" s="272"/>
    </row>
    <row r="336" spans="1:26" ht="13" customHeight="1" x14ac:dyDescent="0.35">
      <c r="A336" s="295" t="s">
        <v>3627</v>
      </c>
      <c r="B336" s="135">
        <v>5013151</v>
      </c>
      <c r="C336" s="277" t="s">
        <v>6575</v>
      </c>
      <c r="D336" s="288">
        <v>44639</v>
      </c>
      <c r="E336" s="279" t="s">
        <v>594</v>
      </c>
      <c r="F336" s="289">
        <v>44567</v>
      </c>
      <c r="G336" s="135" t="s">
        <v>4544</v>
      </c>
      <c r="H336" s="135" t="s">
        <v>725</v>
      </c>
      <c r="I336" s="281" t="s">
        <v>2454</v>
      </c>
      <c r="J336" s="281" t="s">
        <v>160</v>
      </c>
      <c r="K336" s="281" t="s">
        <v>9010</v>
      </c>
      <c r="L336" s="135" t="s">
        <v>20</v>
      </c>
      <c r="M336" s="5" t="s">
        <v>4545</v>
      </c>
      <c r="N336" s="282">
        <v>44653</v>
      </c>
      <c r="O336" s="283">
        <v>44639</v>
      </c>
      <c r="P336" s="283">
        <v>44643</v>
      </c>
      <c r="Q336" s="284">
        <v>44647</v>
      </c>
      <c r="R336" s="285" t="s">
        <v>4493</v>
      </c>
      <c r="S336" s="284"/>
      <c r="T336" s="286" t="s">
        <v>609</v>
      </c>
      <c r="U336" s="287" t="s">
        <v>3897</v>
      </c>
      <c r="V336" s="135" t="s">
        <v>5568</v>
      </c>
      <c r="W336" s="276" t="s">
        <v>5303</v>
      </c>
      <c r="X336" s="272"/>
      <c r="Y336" s="272"/>
      <c r="Z336" s="272"/>
    </row>
    <row r="337" spans="1:26" ht="13" customHeight="1" x14ac:dyDescent="0.35">
      <c r="A337" s="295" t="s">
        <v>3627</v>
      </c>
      <c r="B337" s="124">
        <v>4950518</v>
      </c>
      <c r="C337" s="277" t="s">
        <v>6576</v>
      </c>
      <c r="D337" s="288">
        <v>44608</v>
      </c>
      <c r="E337" s="279" t="s">
        <v>594</v>
      </c>
      <c r="F337" s="289">
        <v>44567</v>
      </c>
      <c r="G337" s="135" t="s">
        <v>4546</v>
      </c>
      <c r="H337" s="135" t="s">
        <v>725</v>
      </c>
      <c r="I337" s="281" t="s">
        <v>2454</v>
      </c>
      <c r="J337" s="281" t="s">
        <v>160</v>
      </c>
      <c r="K337" s="281" t="s">
        <v>9010</v>
      </c>
      <c r="L337" s="135" t="s">
        <v>20</v>
      </c>
      <c r="M337" s="5" t="s">
        <v>4547</v>
      </c>
      <c r="N337" s="282">
        <v>44645</v>
      </c>
      <c r="O337" s="283">
        <v>44604</v>
      </c>
      <c r="P337" s="283">
        <v>44614</v>
      </c>
      <c r="Q337" s="284">
        <v>44620</v>
      </c>
      <c r="R337" s="285" t="s">
        <v>4493</v>
      </c>
      <c r="S337" s="284"/>
      <c r="T337" s="286" t="s">
        <v>609</v>
      </c>
      <c r="U337" s="287" t="s">
        <v>3897</v>
      </c>
      <c r="V337" s="287" t="s">
        <v>3899</v>
      </c>
      <c r="W337" s="276" t="s">
        <v>5304</v>
      </c>
      <c r="X337" s="272"/>
      <c r="Y337" s="272"/>
      <c r="Z337" s="272"/>
    </row>
    <row r="338" spans="1:26" ht="13" customHeight="1" x14ac:dyDescent="0.35">
      <c r="A338" s="295" t="s">
        <v>3627</v>
      </c>
      <c r="B338" s="124">
        <v>4903566</v>
      </c>
      <c r="C338" s="277" t="s">
        <v>4868</v>
      </c>
      <c r="D338" s="288">
        <v>44569</v>
      </c>
      <c r="E338" s="279" t="s">
        <v>594</v>
      </c>
      <c r="F338" s="289">
        <v>44568</v>
      </c>
      <c r="G338" s="194" t="s">
        <v>7901</v>
      </c>
      <c r="H338" s="135" t="s">
        <v>50</v>
      </c>
      <c r="I338" s="281" t="s">
        <v>17</v>
      </c>
      <c r="J338" s="281" t="s">
        <v>2943</v>
      </c>
      <c r="K338" s="281" t="s">
        <v>9012</v>
      </c>
      <c r="L338" s="135" t="s">
        <v>20</v>
      </c>
      <c r="M338" s="5" t="s">
        <v>4548</v>
      </c>
      <c r="N338" s="282">
        <v>44588</v>
      </c>
      <c r="O338" s="283">
        <v>44582</v>
      </c>
      <c r="P338" s="283">
        <v>44581</v>
      </c>
      <c r="Q338" s="284">
        <v>44582</v>
      </c>
      <c r="R338" s="285" t="s">
        <v>6447</v>
      </c>
      <c r="S338" s="284"/>
      <c r="T338" s="286" t="s">
        <v>605</v>
      </c>
      <c r="U338" s="287" t="s">
        <v>3897</v>
      </c>
      <c r="V338" s="135" t="s">
        <v>3897</v>
      </c>
      <c r="W338" s="276" t="s">
        <v>5305</v>
      </c>
      <c r="X338" s="272"/>
      <c r="Y338" s="272"/>
      <c r="Z338" s="272"/>
    </row>
    <row r="339" spans="1:26" ht="13" customHeight="1" x14ac:dyDescent="0.35">
      <c r="A339" s="295" t="s">
        <v>1581</v>
      </c>
      <c r="B339" s="276" t="s">
        <v>630</v>
      </c>
      <c r="C339" s="277" t="s">
        <v>630</v>
      </c>
      <c r="D339" s="288">
        <v>44585</v>
      </c>
      <c r="E339" s="279" t="s">
        <v>630</v>
      </c>
      <c r="F339" s="289">
        <v>44568</v>
      </c>
      <c r="G339" s="135" t="s">
        <v>8190</v>
      </c>
      <c r="H339" s="135" t="s">
        <v>64</v>
      </c>
      <c r="I339" s="281" t="s">
        <v>4644</v>
      </c>
      <c r="J339" s="281" t="s">
        <v>45</v>
      </c>
      <c r="K339" s="281" t="s">
        <v>9009</v>
      </c>
      <c r="L339" s="135" t="s">
        <v>20</v>
      </c>
      <c r="M339" s="5" t="s">
        <v>4553</v>
      </c>
      <c r="N339" s="282" t="s">
        <v>1253</v>
      </c>
      <c r="O339" s="283" t="s">
        <v>1253</v>
      </c>
      <c r="P339" s="283" t="s">
        <v>1253</v>
      </c>
      <c r="Q339" s="284" t="s">
        <v>1253</v>
      </c>
      <c r="R339" s="285" t="s">
        <v>4495</v>
      </c>
      <c r="S339" s="280" t="s">
        <v>1253</v>
      </c>
      <c r="T339" s="286" t="s">
        <v>605</v>
      </c>
      <c r="U339" s="287" t="s">
        <v>3897</v>
      </c>
      <c r="V339" s="135"/>
      <c r="W339" s="276" t="s">
        <v>630</v>
      </c>
      <c r="X339" s="272"/>
      <c r="Y339" s="272"/>
      <c r="Z339" s="272"/>
    </row>
    <row r="340" spans="1:26" ht="13" customHeight="1" x14ac:dyDescent="0.35">
      <c r="A340" s="295" t="s">
        <v>3627</v>
      </c>
      <c r="B340" s="135">
        <v>5026254</v>
      </c>
      <c r="C340" s="277" t="s">
        <v>6577</v>
      </c>
      <c r="D340" s="288">
        <v>44646</v>
      </c>
      <c r="E340" s="279" t="s">
        <v>594</v>
      </c>
      <c r="F340" s="289">
        <v>44568</v>
      </c>
      <c r="G340" s="135" t="s">
        <v>4551</v>
      </c>
      <c r="H340" s="135" t="s">
        <v>25</v>
      </c>
      <c r="I340" s="281" t="s">
        <v>17</v>
      </c>
      <c r="J340" s="281" t="s">
        <v>38</v>
      </c>
      <c r="K340" s="281" t="s">
        <v>9001</v>
      </c>
      <c r="L340" s="135" t="s">
        <v>40</v>
      </c>
      <c r="M340" s="5" t="s">
        <v>4552</v>
      </c>
      <c r="N340" s="282">
        <v>44659</v>
      </c>
      <c r="O340" s="283">
        <v>44655</v>
      </c>
      <c r="P340" s="283">
        <v>44655</v>
      </c>
      <c r="Q340" s="284">
        <v>44655</v>
      </c>
      <c r="R340" s="285" t="s">
        <v>4489</v>
      </c>
      <c r="S340" s="284"/>
      <c r="T340" s="286" t="s">
        <v>623</v>
      </c>
      <c r="U340" s="287" t="s">
        <v>3897</v>
      </c>
      <c r="V340" s="135" t="s">
        <v>5568</v>
      </c>
      <c r="W340" s="276" t="s">
        <v>5306</v>
      </c>
      <c r="X340" s="272"/>
      <c r="Y340" s="272"/>
      <c r="Z340" s="272"/>
    </row>
    <row r="341" spans="1:26" ht="13" customHeight="1" x14ac:dyDescent="0.35">
      <c r="A341" s="295" t="s">
        <v>3627</v>
      </c>
      <c r="B341" s="292">
        <v>4890727</v>
      </c>
      <c r="C341" s="277" t="s">
        <v>4870</v>
      </c>
      <c r="D341" s="288">
        <v>44574</v>
      </c>
      <c r="E341" s="279" t="s">
        <v>594</v>
      </c>
      <c r="F341" s="289">
        <v>44569</v>
      </c>
      <c r="G341" s="135" t="s">
        <v>4554</v>
      </c>
      <c r="H341" s="135" t="s">
        <v>32</v>
      </c>
      <c r="I341" s="281" t="s">
        <v>685</v>
      </c>
      <c r="J341" s="281" t="s">
        <v>18</v>
      </c>
      <c r="K341" s="281" t="s">
        <v>9005</v>
      </c>
      <c r="L341" s="135" t="s">
        <v>11</v>
      </c>
      <c r="M341" s="5" t="s">
        <v>4505</v>
      </c>
      <c r="N341" s="282">
        <v>44588</v>
      </c>
      <c r="O341" s="283">
        <v>44582</v>
      </c>
      <c r="P341" s="283">
        <v>44585</v>
      </c>
      <c r="Q341" s="284">
        <v>44586</v>
      </c>
      <c r="R341" s="285" t="s">
        <v>4686</v>
      </c>
      <c r="S341" s="284"/>
      <c r="T341" s="286" t="s">
        <v>605</v>
      </c>
      <c r="U341" s="287" t="s">
        <v>3897</v>
      </c>
      <c r="V341" s="135" t="s">
        <v>3897</v>
      </c>
      <c r="W341" s="276" t="s">
        <v>5307</v>
      </c>
      <c r="X341" s="272"/>
      <c r="Y341" s="272"/>
      <c r="Z341" s="272"/>
    </row>
    <row r="342" spans="1:26" ht="13" customHeight="1" x14ac:dyDescent="0.35">
      <c r="A342" s="295" t="s">
        <v>1581</v>
      </c>
      <c r="B342" s="276" t="s">
        <v>630</v>
      </c>
      <c r="C342" s="277" t="s">
        <v>630</v>
      </c>
      <c r="D342" s="288">
        <v>44583</v>
      </c>
      <c r="E342" s="279" t="s">
        <v>630</v>
      </c>
      <c r="F342" s="289">
        <v>44569</v>
      </c>
      <c r="G342" s="135" t="s">
        <v>4562</v>
      </c>
      <c r="H342" s="135" t="s">
        <v>687</v>
      </c>
      <c r="I342" s="281" t="s">
        <v>7086</v>
      </c>
      <c r="J342" s="281" t="s">
        <v>632</v>
      </c>
      <c r="K342" s="281" t="s">
        <v>9006</v>
      </c>
      <c r="L342" s="135" t="s">
        <v>20</v>
      </c>
      <c r="M342" s="5" t="s">
        <v>4563</v>
      </c>
      <c r="N342" s="282" t="s">
        <v>1253</v>
      </c>
      <c r="O342" s="283" t="s">
        <v>1253</v>
      </c>
      <c r="P342" s="283" t="s">
        <v>1253</v>
      </c>
      <c r="Q342" s="284" t="s">
        <v>1253</v>
      </c>
      <c r="R342" s="285" t="s">
        <v>4484</v>
      </c>
      <c r="S342" s="280" t="s">
        <v>1253</v>
      </c>
      <c r="T342" s="286" t="s">
        <v>605</v>
      </c>
      <c r="U342" s="287" t="s">
        <v>3897</v>
      </c>
      <c r="V342" s="135"/>
      <c r="W342" s="276" t="s">
        <v>630</v>
      </c>
      <c r="X342" s="272"/>
      <c r="Y342" s="272"/>
      <c r="Z342" s="272"/>
    </row>
    <row r="343" spans="1:26" ht="13" customHeight="1" x14ac:dyDescent="0.35">
      <c r="A343" s="295" t="s">
        <v>3627</v>
      </c>
      <c r="B343" s="135">
        <v>5020582</v>
      </c>
      <c r="C343" s="277" t="s">
        <v>6578</v>
      </c>
      <c r="D343" s="288">
        <v>44652</v>
      </c>
      <c r="E343" s="279" t="s">
        <v>594</v>
      </c>
      <c r="F343" s="289">
        <v>44569</v>
      </c>
      <c r="G343" s="135" t="s">
        <v>4559</v>
      </c>
      <c r="H343" s="135" t="s">
        <v>137</v>
      </c>
      <c r="I343" s="281" t="s">
        <v>17</v>
      </c>
      <c r="J343" s="281" t="s">
        <v>626</v>
      </c>
      <c r="K343" s="281" t="s">
        <v>9003</v>
      </c>
      <c r="L343" s="135" t="s">
        <v>52</v>
      </c>
      <c r="M343" s="5" t="s">
        <v>4560</v>
      </c>
      <c r="N343" s="282">
        <v>44658</v>
      </c>
      <c r="O343" s="283">
        <v>44652</v>
      </c>
      <c r="P343" s="283">
        <v>44659</v>
      </c>
      <c r="Q343" s="284">
        <v>44657</v>
      </c>
      <c r="R343" s="285" t="s">
        <v>6464</v>
      </c>
      <c r="S343" s="284"/>
      <c r="T343" s="286" t="s">
        <v>623</v>
      </c>
      <c r="U343" s="287" t="s">
        <v>3897</v>
      </c>
      <c r="V343" s="135" t="s">
        <v>5568</v>
      </c>
      <c r="W343" s="276" t="s">
        <v>5308</v>
      </c>
      <c r="X343" s="272"/>
      <c r="Y343" s="272"/>
      <c r="Z343" s="272"/>
    </row>
    <row r="344" spans="1:26" ht="13" customHeight="1" x14ac:dyDescent="0.35">
      <c r="A344" s="295" t="s">
        <v>1581</v>
      </c>
      <c r="B344" s="276" t="s">
        <v>630</v>
      </c>
      <c r="C344" s="277" t="s">
        <v>630</v>
      </c>
      <c r="D344" s="288">
        <v>44695</v>
      </c>
      <c r="E344" s="279" t="s">
        <v>630</v>
      </c>
      <c r="F344" s="289">
        <v>44569</v>
      </c>
      <c r="G344" s="135" t="s">
        <v>4561</v>
      </c>
      <c r="H344" s="135" t="s">
        <v>4126</v>
      </c>
      <c r="I344" s="281" t="s">
        <v>8538</v>
      </c>
      <c r="J344" s="281" t="s">
        <v>645</v>
      </c>
      <c r="K344" s="281" t="s">
        <v>9002</v>
      </c>
      <c r="L344" s="194" t="s">
        <v>4389</v>
      </c>
      <c r="M344" s="5" t="s">
        <v>4549</v>
      </c>
      <c r="N344" s="282" t="s">
        <v>1253</v>
      </c>
      <c r="O344" s="283" t="s">
        <v>1253</v>
      </c>
      <c r="P344" s="283" t="s">
        <v>1253</v>
      </c>
      <c r="Q344" s="284" t="s">
        <v>1253</v>
      </c>
      <c r="R344" s="285" t="s">
        <v>4490</v>
      </c>
      <c r="S344" s="280" t="s">
        <v>1253</v>
      </c>
      <c r="T344" s="286" t="s">
        <v>623</v>
      </c>
      <c r="U344" s="287" t="s">
        <v>3897</v>
      </c>
      <c r="V344" s="135"/>
      <c r="W344" s="276" t="s">
        <v>630</v>
      </c>
      <c r="X344" s="272"/>
      <c r="Y344" s="272"/>
      <c r="Z344" s="272"/>
    </row>
    <row r="345" spans="1:26" ht="13" customHeight="1" x14ac:dyDescent="0.35">
      <c r="A345" s="295" t="s">
        <v>1581</v>
      </c>
      <c r="B345" s="276" t="s">
        <v>630</v>
      </c>
      <c r="C345" s="277" t="s">
        <v>630</v>
      </c>
      <c r="D345" s="288">
        <v>44625</v>
      </c>
      <c r="E345" s="279" t="s">
        <v>630</v>
      </c>
      <c r="F345" s="289">
        <v>44569</v>
      </c>
      <c r="G345" s="135" t="s">
        <v>4454</v>
      </c>
      <c r="H345" s="135" t="s">
        <v>50</v>
      </c>
      <c r="I345" s="281" t="s">
        <v>17</v>
      </c>
      <c r="J345" s="281" t="s">
        <v>626</v>
      </c>
      <c r="K345" s="281" t="s">
        <v>9003</v>
      </c>
      <c r="L345" s="135" t="s">
        <v>52</v>
      </c>
      <c r="M345" s="5" t="s">
        <v>4557</v>
      </c>
      <c r="N345" s="282" t="s">
        <v>1253</v>
      </c>
      <c r="O345" s="283" t="s">
        <v>1253</v>
      </c>
      <c r="P345" s="283" t="s">
        <v>1253</v>
      </c>
      <c r="Q345" s="284" t="s">
        <v>1253</v>
      </c>
      <c r="R345" s="285" t="s">
        <v>6464</v>
      </c>
      <c r="S345" s="280" t="s">
        <v>1253</v>
      </c>
      <c r="T345" s="286" t="s">
        <v>623</v>
      </c>
      <c r="U345" s="287" t="s">
        <v>3897</v>
      </c>
      <c r="V345" s="135"/>
      <c r="W345" s="276" t="s">
        <v>630</v>
      </c>
      <c r="X345" s="272"/>
      <c r="Y345" s="272"/>
      <c r="Z345" s="272"/>
    </row>
    <row r="346" spans="1:26" ht="13" customHeight="1" x14ac:dyDescent="0.35">
      <c r="A346" s="295" t="s">
        <v>3627</v>
      </c>
      <c r="B346" s="276">
        <v>5145606</v>
      </c>
      <c r="C346" s="277" t="s">
        <v>7030</v>
      </c>
      <c r="D346" s="288">
        <v>44728</v>
      </c>
      <c r="E346" s="279" t="s">
        <v>594</v>
      </c>
      <c r="F346" s="289">
        <v>44569</v>
      </c>
      <c r="G346" s="135" t="s">
        <v>4564</v>
      </c>
      <c r="H346" s="135" t="s">
        <v>92</v>
      </c>
      <c r="I346" s="281" t="s">
        <v>2454</v>
      </c>
      <c r="J346" s="281" t="s">
        <v>626</v>
      </c>
      <c r="K346" s="281" t="s">
        <v>9003</v>
      </c>
      <c r="L346" s="135" t="s">
        <v>52</v>
      </c>
      <c r="M346" s="5" t="s">
        <v>4565</v>
      </c>
      <c r="N346" s="282">
        <v>44742</v>
      </c>
      <c r="O346" s="283">
        <v>44732</v>
      </c>
      <c r="P346" s="283">
        <v>44728</v>
      </c>
      <c r="Q346" s="284">
        <v>44732</v>
      </c>
      <c r="R346" s="285" t="s">
        <v>4687</v>
      </c>
      <c r="S346" s="284"/>
      <c r="T346" s="286" t="s">
        <v>605</v>
      </c>
      <c r="U346" s="287" t="s">
        <v>3897</v>
      </c>
      <c r="V346" s="135" t="s">
        <v>3901</v>
      </c>
      <c r="W346" s="276" t="s">
        <v>5309</v>
      </c>
      <c r="X346" s="272"/>
      <c r="Y346" s="272"/>
      <c r="Z346" s="272"/>
    </row>
    <row r="347" spans="1:26" ht="13" customHeight="1" x14ac:dyDescent="0.35">
      <c r="A347" s="295" t="s">
        <v>3627</v>
      </c>
      <c r="B347" s="124">
        <v>5146228</v>
      </c>
      <c r="C347" s="277" t="s">
        <v>7031</v>
      </c>
      <c r="D347" s="288">
        <v>44727</v>
      </c>
      <c r="E347" s="279" t="s">
        <v>594</v>
      </c>
      <c r="F347" s="289">
        <v>44569</v>
      </c>
      <c r="G347" s="135" t="s">
        <v>4566</v>
      </c>
      <c r="H347" s="135" t="s">
        <v>16</v>
      </c>
      <c r="I347" s="281" t="s">
        <v>7086</v>
      </c>
      <c r="J347" s="281" t="s">
        <v>645</v>
      </c>
      <c r="K347" s="281" t="s">
        <v>9002</v>
      </c>
      <c r="L347" s="135" t="s">
        <v>27</v>
      </c>
      <c r="M347" s="5" t="s">
        <v>4567</v>
      </c>
      <c r="N347" s="282">
        <v>44742</v>
      </c>
      <c r="O347" s="283">
        <v>44730</v>
      </c>
      <c r="P347" s="283">
        <v>44727</v>
      </c>
      <c r="Q347" s="284">
        <v>44730</v>
      </c>
      <c r="R347" s="285" t="s">
        <v>4490</v>
      </c>
      <c r="S347" s="284"/>
      <c r="T347" s="286" t="s">
        <v>623</v>
      </c>
      <c r="U347" s="287" t="s">
        <v>3897</v>
      </c>
      <c r="V347" s="135" t="s">
        <v>3901</v>
      </c>
      <c r="W347" s="276" t="s">
        <v>5310</v>
      </c>
      <c r="X347" s="272"/>
      <c r="Y347" s="272"/>
      <c r="Z347" s="272"/>
    </row>
    <row r="348" spans="1:26" ht="13" customHeight="1" x14ac:dyDescent="0.35">
      <c r="A348" s="295" t="s">
        <v>1581</v>
      </c>
      <c r="B348" s="276" t="s">
        <v>630</v>
      </c>
      <c r="C348" s="277" t="s">
        <v>630</v>
      </c>
      <c r="D348" s="296">
        <v>44744</v>
      </c>
      <c r="E348" s="279" t="s">
        <v>630</v>
      </c>
      <c r="F348" s="289">
        <v>44569</v>
      </c>
      <c r="G348" s="135" t="s">
        <v>4568</v>
      </c>
      <c r="H348" s="135" t="s">
        <v>16</v>
      </c>
      <c r="I348" s="281" t="s">
        <v>7086</v>
      </c>
      <c r="J348" s="281" t="s">
        <v>632</v>
      </c>
      <c r="K348" s="281" t="s">
        <v>9006</v>
      </c>
      <c r="L348" s="135" t="s">
        <v>11</v>
      </c>
      <c r="M348" s="5" t="s">
        <v>4569</v>
      </c>
      <c r="N348" s="282" t="s">
        <v>1253</v>
      </c>
      <c r="O348" s="283" t="s">
        <v>1253</v>
      </c>
      <c r="P348" s="283" t="s">
        <v>1253</v>
      </c>
      <c r="Q348" s="284" t="s">
        <v>1253</v>
      </c>
      <c r="R348" s="285" t="s">
        <v>4484</v>
      </c>
      <c r="S348" s="280" t="s">
        <v>1253</v>
      </c>
      <c r="T348" s="286" t="s">
        <v>623</v>
      </c>
      <c r="U348" s="287" t="s">
        <v>3897</v>
      </c>
      <c r="V348" s="135"/>
      <c r="W348" s="276" t="s">
        <v>630</v>
      </c>
      <c r="X348" s="272"/>
      <c r="Y348" s="272"/>
      <c r="Z348" s="272"/>
    </row>
    <row r="349" spans="1:26" ht="13" customHeight="1" x14ac:dyDescent="0.35">
      <c r="A349" s="295" t="s">
        <v>3627</v>
      </c>
      <c r="B349" s="135">
        <v>4929800</v>
      </c>
      <c r="C349" s="277" t="s">
        <v>6579</v>
      </c>
      <c r="D349" s="288">
        <v>44586</v>
      </c>
      <c r="E349" s="279" t="s">
        <v>594</v>
      </c>
      <c r="F349" s="289">
        <v>44571</v>
      </c>
      <c r="G349" s="135" t="s">
        <v>4570</v>
      </c>
      <c r="H349" s="135" t="s">
        <v>175</v>
      </c>
      <c r="I349" s="281" t="s">
        <v>8863</v>
      </c>
      <c r="J349" s="281" t="s">
        <v>632</v>
      </c>
      <c r="K349" s="281" t="s">
        <v>9006</v>
      </c>
      <c r="L349" s="135" t="s">
        <v>40</v>
      </c>
      <c r="M349" s="5" t="s">
        <v>4571</v>
      </c>
      <c r="N349" s="282">
        <v>44602</v>
      </c>
      <c r="O349" s="283">
        <v>44599</v>
      </c>
      <c r="P349" s="283">
        <v>44600</v>
      </c>
      <c r="Q349" s="284">
        <v>44600</v>
      </c>
      <c r="R349" s="285" t="s">
        <v>4487</v>
      </c>
      <c r="S349" s="284"/>
      <c r="T349" s="286" t="s">
        <v>609</v>
      </c>
      <c r="U349" s="287" t="s">
        <v>3897</v>
      </c>
      <c r="V349" s="135" t="s">
        <v>3898</v>
      </c>
      <c r="W349" s="276" t="s">
        <v>5311</v>
      </c>
      <c r="X349" s="272"/>
      <c r="Y349" s="272"/>
      <c r="Z349" s="272"/>
    </row>
    <row r="350" spans="1:26" ht="13" customHeight="1" x14ac:dyDescent="0.35">
      <c r="A350" s="295" t="s">
        <v>3627</v>
      </c>
      <c r="B350" s="135">
        <v>4929672</v>
      </c>
      <c r="C350" s="277" t="s">
        <v>6580</v>
      </c>
      <c r="D350" s="288">
        <v>44586</v>
      </c>
      <c r="E350" s="279" t="s">
        <v>594</v>
      </c>
      <c r="F350" s="289">
        <v>44571</v>
      </c>
      <c r="G350" s="135" t="s">
        <v>4578</v>
      </c>
      <c r="H350" s="135" t="s">
        <v>92</v>
      </c>
      <c r="I350" s="281" t="s">
        <v>2454</v>
      </c>
      <c r="J350" s="281" t="s">
        <v>38</v>
      </c>
      <c r="K350" s="281" t="s">
        <v>9001</v>
      </c>
      <c r="L350" s="135" t="s">
        <v>40</v>
      </c>
      <c r="M350" s="5" t="s">
        <v>4579</v>
      </c>
      <c r="N350" s="282">
        <v>44615</v>
      </c>
      <c r="O350" s="283">
        <v>44599</v>
      </c>
      <c r="P350" s="283">
        <v>44608</v>
      </c>
      <c r="Q350" s="284">
        <v>44608</v>
      </c>
      <c r="R350" s="285" t="s">
        <v>4489</v>
      </c>
      <c r="S350" s="284"/>
      <c r="T350" s="286" t="s">
        <v>605</v>
      </c>
      <c r="U350" s="287" t="s">
        <v>3897</v>
      </c>
      <c r="V350" s="135" t="s">
        <v>3898</v>
      </c>
      <c r="W350" s="276" t="s">
        <v>5312</v>
      </c>
      <c r="X350" s="272"/>
      <c r="Y350" s="272"/>
      <c r="Z350" s="272"/>
    </row>
    <row r="351" spans="1:26" ht="13" customHeight="1" x14ac:dyDescent="0.35">
      <c r="A351" s="295" t="s">
        <v>3627</v>
      </c>
      <c r="B351" s="124">
        <v>4903569</v>
      </c>
      <c r="C351" s="277" t="s">
        <v>4851</v>
      </c>
      <c r="D351" s="288">
        <v>44571</v>
      </c>
      <c r="E351" s="279" t="s">
        <v>594</v>
      </c>
      <c r="F351" s="289">
        <v>44571</v>
      </c>
      <c r="G351" s="135" t="s">
        <v>4575</v>
      </c>
      <c r="H351" s="135" t="s">
        <v>57</v>
      </c>
      <c r="I351" s="281" t="s">
        <v>8538</v>
      </c>
      <c r="J351" s="281" t="s">
        <v>2943</v>
      </c>
      <c r="K351" s="281" t="s">
        <v>9012</v>
      </c>
      <c r="L351" s="135" t="s">
        <v>20</v>
      </c>
      <c r="M351" s="5" t="s">
        <v>4576</v>
      </c>
      <c r="N351" s="282">
        <v>44582</v>
      </c>
      <c r="O351" s="283">
        <v>44578</v>
      </c>
      <c r="P351" s="283">
        <v>44578</v>
      </c>
      <c r="Q351" s="284">
        <v>44578</v>
      </c>
      <c r="R351" s="285" t="s">
        <v>6518</v>
      </c>
      <c r="S351" s="284"/>
      <c r="T351" s="286" t="s">
        <v>605</v>
      </c>
      <c r="U351" s="287" t="s">
        <v>3897</v>
      </c>
      <c r="V351" s="135" t="s">
        <v>3897</v>
      </c>
      <c r="W351" s="276" t="s">
        <v>5313</v>
      </c>
      <c r="X351" s="272"/>
      <c r="Y351" s="272"/>
      <c r="Z351" s="272"/>
    </row>
    <row r="352" spans="1:26" ht="13" customHeight="1" x14ac:dyDescent="0.35">
      <c r="A352" s="295" t="s">
        <v>3627</v>
      </c>
      <c r="B352" s="124">
        <v>4859832</v>
      </c>
      <c r="C352" s="277" t="s">
        <v>4865</v>
      </c>
      <c r="D352" s="288">
        <v>44571</v>
      </c>
      <c r="E352" s="279" t="s">
        <v>594</v>
      </c>
      <c r="F352" s="289">
        <v>44571</v>
      </c>
      <c r="G352" s="135" t="s">
        <v>4573</v>
      </c>
      <c r="H352" s="135" t="s">
        <v>250</v>
      </c>
      <c r="I352" s="281" t="s">
        <v>4644</v>
      </c>
      <c r="J352" s="281" t="s">
        <v>18</v>
      </c>
      <c r="K352" s="281" t="s">
        <v>9005</v>
      </c>
      <c r="L352" s="135" t="s">
        <v>20</v>
      </c>
      <c r="M352" s="5" t="s">
        <v>4574</v>
      </c>
      <c r="N352" s="282">
        <v>44586</v>
      </c>
      <c r="O352" s="283">
        <v>44582</v>
      </c>
      <c r="P352" s="283">
        <v>44581</v>
      </c>
      <c r="Q352" s="284">
        <v>44585</v>
      </c>
      <c r="R352" s="285" t="s">
        <v>4686</v>
      </c>
      <c r="S352" s="284"/>
      <c r="T352" s="286" t="s">
        <v>605</v>
      </c>
      <c r="U352" s="287" t="s">
        <v>3897</v>
      </c>
      <c r="V352" s="135" t="s">
        <v>3897</v>
      </c>
      <c r="W352" s="276" t="s">
        <v>5314</v>
      </c>
      <c r="X352" s="272"/>
      <c r="Y352" s="272"/>
      <c r="Z352" s="272"/>
    </row>
    <row r="353" spans="1:26" ht="13" customHeight="1" x14ac:dyDescent="0.35">
      <c r="A353" s="295" t="s">
        <v>1581</v>
      </c>
      <c r="B353" s="276" t="s">
        <v>630</v>
      </c>
      <c r="C353" s="277" t="s">
        <v>630</v>
      </c>
      <c r="D353" s="288">
        <v>44686</v>
      </c>
      <c r="E353" s="279" t="s">
        <v>630</v>
      </c>
      <c r="F353" s="289">
        <v>44571</v>
      </c>
      <c r="G353" s="135" t="s">
        <v>4572</v>
      </c>
      <c r="H353" s="135" t="s">
        <v>250</v>
      </c>
      <c r="I353" s="281" t="s">
        <v>4644</v>
      </c>
      <c r="J353" s="281" t="s">
        <v>645</v>
      </c>
      <c r="K353" s="281" t="s">
        <v>9002</v>
      </c>
      <c r="L353" s="135" t="s">
        <v>20</v>
      </c>
      <c r="M353" s="5" t="s">
        <v>4556</v>
      </c>
      <c r="N353" s="282" t="s">
        <v>1253</v>
      </c>
      <c r="O353" s="283" t="s">
        <v>1253</v>
      </c>
      <c r="P353" s="283" t="s">
        <v>1253</v>
      </c>
      <c r="Q353" s="284" t="s">
        <v>1253</v>
      </c>
      <c r="R353" s="285" t="s">
        <v>4490</v>
      </c>
      <c r="S353" s="280" t="s">
        <v>1253</v>
      </c>
      <c r="T353" s="286" t="s">
        <v>623</v>
      </c>
      <c r="U353" s="287" t="s">
        <v>3897</v>
      </c>
      <c r="V353" s="135"/>
      <c r="W353" s="276" t="s">
        <v>630</v>
      </c>
      <c r="X353" s="272"/>
      <c r="Y353" s="272"/>
      <c r="Z353" s="272"/>
    </row>
    <row r="354" spans="1:26" ht="13" customHeight="1" x14ac:dyDescent="0.35">
      <c r="A354" s="295" t="s">
        <v>3627</v>
      </c>
      <c r="B354" s="135">
        <v>4961880</v>
      </c>
      <c r="C354" s="277" t="s">
        <v>6581</v>
      </c>
      <c r="D354" s="288">
        <v>44606</v>
      </c>
      <c r="E354" s="279" t="s">
        <v>594</v>
      </c>
      <c r="F354" s="289">
        <v>44571</v>
      </c>
      <c r="G354" s="135" t="s">
        <v>4577</v>
      </c>
      <c r="H354" s="135" t="s">
        <v>37</v>
      </c>
      <c r="I354" s="281" t="s">
        <v>685</v>
      </c>
      <c r="J354" s="281" t="s">
        <v>18</v>
      </c>
      <c r="K354" s="281" t="s">
        <v>9005</v>
      </c>
      <c r="L354" s="135" t="s">
        <v>20</v>
      </c>
      <c r="M354" s="5" t="s">
        <v>4504</v>
      </c>
      <c r="N354" s="282">
        <v>44621</v>
      </c>
      <c r="O354" s="283">
        <v>44616</v>
      </c>
      <c r="P354" s="283">
        <v>44614</v>
      </c>
      <c r="Q354" s="284">
        <v>44617</v>
      </c>
      <c r="R354" s="285" t="s">
        <v>4686</v>
      </c>
      <c r="S354" s="284"/>
      <c r="T354" s="286" t="s">
        <v>605</v>
      </c>
      <c r="U354" s="287" t="s">
        <v>3897</v>
      </c>
      <c r="V354" s="287" t="s">
        <v>3899</v>
      </c>
      <c r="W354" s="276" t="s">
        <v>5315</v>
      </c>
      <c r="X354" s="272"/>
      <c r="Y354" s="272"/>
      <c r="Z354" s="272"/>
    </row>
    <row r="355" spans="1:26" ht="13" customHeight="1" x14ac:dyDescent="0.35">
      <c r="A355" s="295" t="s">
        <v>3627</v>
      </c>
      <c r="B355" s="277">
        <v>4948348</v>
      </c>
      <c r="C355" s="277" t="s">
        <v>6582</v>
      </c>
      <c r="D355" s="288">
        <v>44609</v>
      </c>
      <c r="E355" s="279" t="s">
        <v>594</v>
      </c>
      <c r="F355" s="289">
        <v>44571</v>
      </c>
      <c r="G355" s="135" t="s">
        <v>5036</v>
      </c>
      <c r="H355" s="135" t="s">
        <v>4348</v>
      </c>
      <c r="I355" s="281" t="s">
        <v>7086</v>
      </c>
      <c r="J355" s="281" t="s">
        <v>18</v>
      </c>
      <c r="K355" s="281" t="s">
        <v>9005</v>
      </c>
      <c r="L355" s="135" t="s">
        <v>20</v>
      </c>
      <c r="M355" s="5" t="s">
        <v>4580</v>
      </c>
      <c r="N355" s="282">
        <v>44611</v>
      </c>
      <c r="O355" s="283">
        <v>44610</v>
      </c>
      <c r="P355" s="283">
        <v>44613</v>
      </c>
      <c r="Q355" s="284">
        <v>44610</v>
      </c>
      <c r="R355" s="285" t="s">
        <v>4686</v>
      </c>
      <c r="S355" s="284"/>
      <c r="T355" s="286" t="s">
        <v>605</v>
      </c>
      <c r="U355" s="287" t="s">
        <v>3897</v>
      </c>
      <c r="V355" s="135" t="s">
        <v>3898</v>
      </c>
      <c r="W355" s="276" t="s">
        <v>5316</v>
      </c>
      <c r="X355" s="272"/>
      <c r="Y355" s="272"/>
      <c r="Z355" s="272"/>
    </row>
    <row r="356" spans="1:26" ht="13" customHeight="1" x14ac:dyDescent="0.35">
      <c r="A356" s="295" t="s">
        <v>3627</v>
      </c>
      <c r="B356" s="135">
        <v>4939897</v>
      </c>
      <c r="C356" s="277" t="s">
        <v>6583</v>
      </c>
      <c r="D356" s="288">
        <v>44593</v>
      </c>
      <c r="E356" s="279" t="s">
        <v>594</v>
      </c>
      <c r="F356" s="289">
        <v>44572</v>
      </c>
      <c r="G356" s="135" t="s">
        <v>4590</v>
      </c>
      <c r="H356" s="135" t="s">
        <v>232</v>
      </c>
      <c r="I356" s="281" t="s">
        <v>8863</v>
      </c>
      <c r="J356" s="281" t="s">
        <v>634</v>
      </c>
      <c r="K356" s="281" t="s">
        <v>9008</v>
      </c>
      <c r="L356" s="135" t="s">
        <v>40</v>
      </c>
      <c r="M356" s="5" t="s">
        <v>4586</v>
      </c>
      <c r="N356" s="282">
        <v>44607</v>
      </c>
      <c r="O356" s="283">
        <v>44604</v>
      </c>
      <c r="P356" s="283">
        <v>44607</v>
      </c>
      <c r="Q356" s="284">
        <v>44606</v>
      </c>
      <c r="R356" s="285" t="s">
        <v>6584</v>
      </c>
      <c r="S356" s="284"/>
      <c r="T356" s="286" t="s">
        <v>605</v>
      </c>
      <c r="U356" s="287" t="s">
        <v>3897</v>
      </c>
      <c r="V356" s="135" t="s">
        <v>3898</v>
      </c>
      <c r="W356" s="276" t="s">
        <v>5317</v>
      </c>
      <c r="X356" s="272"/>
      <c r="Y356" s="272"/>
      <c r="Z356" s="272"/>
    </row>
    <row r="357" spans="1:26" ht="13" customHeight="1" x14ac:dyDescent="0.35">
      <c r="A357" s="295" t="s">
        <v>3627</v>
      </c>
      <c r="B357" s="135">
        <v>4904800</v>
      </c>
      <c r="C357" s="277" t="s">
        <v>6585</v>
      </c>
      <c r="D357" s="288">
        <v>44572</v>
      </c>
      <c r="E357" s="279" t="s">
        <v>594</v>
      </c>
      <c r="F357" s="289">
        <v>44572</v>
      </c>
      <c r="G357" s="135" t="s">
        <v>4582</v>
      </c>
      <c r="H357" s="135" t="s">
        <v>92</v>
      </c>
      <c r="I357" s="281" t="s">
        <v>2454</v>
      </c>
      <c r="J357" s="281" t="s">
        <v>45</v>
      </c>
      <c r="K357" s="281" t="s">
        <v>9009</v>
      </c>
      <c r="L357" s="135" t="s">
        <v>74</v>
      </c>
      <c r="M357" s="5" t="s">
        <v>4583</v>
      </c>
      <c r="N357" s="282">
        <v>44596</v>
      </c>
      <c r="O357" s="283">
        <v>44583</v>
      </c>
      <c r="P357" s="283">
        <v>44583</v>
      </c>
      <c r="Q357" s="284">
        <v>44588</v>
      </c>
      <c r="R357" s="285" t="s">
        <v>4482</v>
      </c>
      <c r="S357" s="284"/>
      <c r="T357" s="286" t="s">
        <v>605</v>
      </c>
      <c r="U357" s="287" t="s">
        <v>3897</v>
      </c>
      <c r="V357" s="135" t="s">
        <v>3898</v>
      </c>
      <c r="W357" s="276" t="s">
        <v>5318</v>
      </c>
      <c r="X357" s="272"/>
      <c r="Y357" s="272"/>
      <c r="Z357" s="272"/>
    </row>
    <row r="358" spans="1:26" ht="13" customHeight="1" x14ac:dyDescent="0.35">
      <c r="A358" s="295" t="s">
        <v>1581</v>
      </c>
      <c r="B358" s="276" t="s">
        <v>630</v>
      </c>
      <c r="C358" s="277" t="s">
        <v>630</v>
      </c>
      <c r="D358" s="288">
        <v>44594</v>
      </c>
      <c r="E358" s="279" t="s">
        <v>630</v>
      </c>
      <c r="F358" s="289">
        <v>44572</v>
      </c>
      <c r="G358" s="135" t="s">
        <v>4589</v>
      </c>
      <c r="H358" s="135" t="s">
        <v>25</v>
      </c>
      <c r="I358" s="281" t="s">
        <v>17</v>
      </c>
      <c r="J358" s="281" t="s">
        <v>18</v>
      </c>
      <c r="K358" s="281" t="s">
        <v>9005</v>
      </c>
      <c r="L358" s="135" t="s">
        <v>20</v>
      </c>
      <c r="M358" s="5" t="s">
        <v>4588</v>
      </c>
      <c r="N358" s="282" t="s">
        <v>1253</v>
      </c>
      <c r="O358" s="283" t="s">
        <v>1253</v>
      </c>
      <c r="P358" s="283" t="s">
        <v>1253</v>
      </c>
      <c r="Q358" s="284" t="s">
        <v>1253</v>
      </c>
      <c r="R358" s="285" t="s">
        <v>4685</v>
      </c>
      <c r="S358" s="280" t="s">
        <v>1253</v>
      </c>
      <c r="T358" s="286" t="s">
        <v>609</v>
      </c>
      <c r="U358" s="287" t="s">
        <v>3897</v>
      </c>
      <c r="V358" s="135"/>
      <c r="W358" s="276" t="s">
        <v>630</v>
      </c>
      <c r="X358" s="272"/>
      <c r="Y358" s="272"/>
      <c r="Z358" s="272"/>
    </row>
    <row r="359" spans="1:26" ht="13" customHeight="1" x14ac:dyDescent="0.35">
      <c r="A359" s="295" t="s">
        <v>1581</v>
      </c>
      <c r="B359" s="276" t="s">
        <v>630</v>
      </c>
      <c r="C359" s="277" t="s">
        <v>630</v>
      </c>
      <c r="D359" s="288">
        <v>44632</v>
      </c>
      <c r="E359" s="279" t="s">
        <v>630</v>
      </c>
      <c r="F359" s="289">
        <v>44572</v>
      </c>
      <c r="G359" s="135" t="s">
        <v>4584</v>
      </c>
      <c r="H359" s="135" t="s">
        <v>686</v>
      </c>
      <c r="I359" s="281" t="s">
        <v>8862</v>
      </c>
      <c r="J359" s="281" t="s">
        <v>626</v>
      </c>
      <c r="K359" s="281" t="s">
        <v>9003</v>
      </c>
      <c r="L359" s="135" t="s">
        <v>20</v>
      </c>
      <c r="M359" s="5" t="s">
        <v>4506</v>
      </c>
      <c r="N359" s="282" t="s">
        <v>1253</v>
      </c>
      <c r="O359" s="283" t="s">
        <v>1253</v>
      </c>
      <c r="P359" s="283" t="s">
        <v>1253</v>
      </c>
      <c r="Q359" s="284" t="s">
        <v>1253</v>
      </c>
      <c r="R359" s="285" t="s">
        <v>6464</v>
      </c>
      <c r="S359" s="280" t="s">
        <v>1253</v>
      </c>
      <c r="T359" s="286" t="s">
        <v>623</v>
      </c>
      <c r="U359" s="287" t="s">
        <v>3897</v>
      </c>
      <c r="V359" s="135"/>
      <c r="W359" s="276" t="s">
        <v>630</v>
      </c>
      <c r="X359" s="272"/>
      <c r="Y359" s="272"/>
      <c r="Z359" s="272"/>
    </row>
    <row r="360" spans="1:26" ht="13" customHeight="1" x14ac:dyDescent="0.35">
      <c r="A360" s="295" t="s">
        <v>3627</v>
      </c>
      <c r="B360" s="135">
        <v>4918020</v>
      </c>
      <c r="C360" s="277" t="s">
        <v>6586</v>
      </c>
      <c r="D360" s="288">
        <v>44578</v>
      </c>
      <c r="E360" s="279" t="s">
        <v>594</v>
      </c>
      <c r="F360" s="289">
        <v>44573</v>
      </c>
      <c r="G360" s="135" t="s">
        <v>4593</v>
      </c>
      <c r="H360" s="135" t="s">
        <v>686</v>
      </c>
      <c r="I360" s="281" t="s">
        <v>8862</v>
      </c>
      <c r="J360" s="281" t="s">
        <v>2943</v>
      </c>
      <c r="K360" s="281" t="s">
        <v>9012</v>
      </c>
      <c r="L360" s="135" t="s">
        <v>40</v>
      </c>
      <c r="M360" s="5" t="s">
        <v>4594</v>
      </c>
      <c r="N360" s="282">
        <v>44626</v>
      </c>
      <c r="O360" s="283">
        <v>44620</v>
      </c>
      <c r="P360" s="283">
        <v>44620</v>
      </c>
      <c r="Q360" s="284" t="s">
        <v>1685</v>
      </c>
      <c r="R360" s="285" t="s">
        <v>6447</v>
      </c>
      <c r="S360" s="284"/>
      <c r="T360" s="286" t="s">
        <v>623</v>
      </c>
      <c r="U360" s="287" t="s">
        <v>3897</v>
      </c>
      <c r="V360" s="287" t="s">
        <v>3899</v>
      </c>
      <c r="W360" s="276" t="s">
        <v>5319</v>
      </c>
      <c r="X360" s="272"/>
      <c r="Y360" s="272"/>
      <c r="Z360" s="272"/>
    </row>
    <row r="361" spans="1:26" ht="13" customHeight="1" x14ac:dyDescent="0.35">
      <c r="A361" s="295" t="s">
        <v>3627</v>
      </c>
      <c r="B361" s="124">
        <v>4919420</v>
      </c>
      <c r="C361" s="277" t="s">
        <v>6587</v>
      </c>
      <c r="D361" s="288">
        <v>44579</v>
      </c>
      <c r="E361" s="279" t="s">
        <v>594</v>
      </c>
      <c r="F361" s="289">
        <v>44573</v>
      </c>
      <c r="G361" s="135" t="s">
        <v>4600</v>
      </c>
      <c r="H361" s="135" t="s">
        <v>82</v>
      </c>
      <c r="I361" s="281" t="s">
        <v>4644</v>
      </c>
      <c r="J361" s="281" t="s">
        <v>634</v>
      </c>
      <c r="K361" s="281" t="s">
        <v>9008</v>
      </c>
      <c r="L361" s="135" t="s">
        <v>87</v>
      </c>
      <c r="M361" s="5" t="s">
        <v>4601</v>
      </c>
      <c r="N361" s="282">
        <v>44595</v>
      </c>
      <c r="O361" s="283">
        <v>44592</v>
      </c>
      <c r="P361" s="283">
        <v>44594</v>
      </c>
      <c r="Q361" s="284">
        <v>44593</v>
      </c>
      <c r="R361" s="285" t="s">
        <v>6584</v>
      </c>
      <c r="S361" s="284"/>
      <c r="T361" s="286" t="s">
        <v>605</v>
      </c>
      <c r="U361" s="287" t="s">
        <v>3897</v>
      </c>
      <c r="V361" s="135" t="s">
        <v>3898</v>
      </c>
      <c r="W361" s="276" t="s">
        <v>5320</v>
      </c>
      <c r="X361" s="272"/>
      <c r="Y361" s="272"/>
      <c r="Z361" s="272"/>
    </row>
    <row r="362" spans="1:26" ht="13" customHeight="1" x14ac:dyDescent="0.35">
      <c r="A362" s="295" t="s">
        <v>3627</v>
      </c>
      <c r="B362" s="124">
        <v>4914661</v>
      </c>
      <c r="C362" s="277" t="s">
        <v>6588</v>
      </c>
      <c r="D362" s="288">
        <v>44583</v>
      </c>
      <c r="E362" s="279" t="s">
        <v>594</v>
      </c>
      <c r="F362" s="289">
        <v>44573</v>
      </c>
      <c r="G362" s="135" t="s">
        <v>4598</v>
      </c>
      <c r="H362" s="135" t="s">
        <v>725</v>
      </c>
      <c r="I362" s="281" t="s">
        <v>2454</v>
      </c>
      <c r="J362" s="281" t="s">
        <v>160</v>
      </c>
      <c r="K362" s="281" t="s">
        <v>9010</v>
      </c>
      <c r="L362" s="135" t="s">
        <v>20</v>
      </c>
      <c r="M362" s="5" t="s">
        <v>4599</v>
      </c>
      <c r="N362" s="282">
        <v>44596</v>
      </c>
      <c r="O362" s="283">
        <v>44589</v>
      </c>
      <c r="P362" s="283">
        <v>44586</v>
      </c>
      <c r="Q362" s="284">
        <v>44592</v>
      </c>
      <c r="R362" s="285" t="s">
        <v>4493</v>
      </c>
      <c r="S362" s="284"/>
      <c r="T362" s="286" t="s">
        <v>609</v>
      </c>
      <c r="U362" s="287" t="s">
        <v>3897</v>
      </c>
      <c r="V362" s="135" t="s">
        <v>3898</v>
      </c>
      <c r="W362" s="276" t="s">
        <v>5321</v>
      </c>
      <c r="X362" s="272"/>
      <c r="Y362" s="272"/>
      <c r="Z362" s="272"/>
    </row>
    <row r="363" spans="1:26" ht="13" customHeight="1" x14ac:dyDescent="0.35">
      <c r="A363" s="295" t="s">
        <v>3627</v>
      </c>
      <c r="B363" s="136">
        <v>5052081</v>
      </c>
      <c r="C363" s="277" t="s">
        <v>6589</v>
      </c>
      <c r="D363" s="288">
        <v>44667</v>
      </c>
      <c r="E363" s="279" t="s">
        <v>594</v>
      </c>
      <c r="F363" s="289">
        <v>44573</v>
      </c>
      <c r="G363" s="135" t="s">
        <v>4595</v>
      </c>
      <c r="H363" s="135" t="s">
        <v>3708</v>
      </c>
      <c r="I363" s="281" t="s">
        <v>2454</v>
      </c>
      <c r="J363" s="281" t="s">
        <v>626</v>
      </c>
      <c r="K363" s="281" t="s">
        <v>9003</v>
      </c>
      <c r="L363" s="135" t="s">
        <v>52</v>
      </c>
      <c r="M363" s="5" t="s">
        <v>4581</v>
      </c>
      <c r="N363" s="282">
        <v>44685</v>
      </c>
      <c r="O363" s="283">
        <v>44674</v>
      </c>
      <c r="P363" s="283">
        <v>44667</v>
      </c>
      <c r="Q363" s="284">
        <v>44677</v>
      </c>
      <c r="R363" s="285" t="s">
        <v>6464</v>
      </c>
      <c r="S363" s="284"/>
      <c r="T363" s="286" t="s">
        <v>623</v>
      </c>
      <c r="U363" s="287" t="s">
        <v>3897</v>
      </c>
      <c r="V363" s="135" t="s">
        <v>2821</v>
      </c>
      <c r="W363" s="276" t="s">
        <v>5322</v>
      </c>
      <c r="X363" s="272"/>
      <c r="Y363" s="272"/>
      <c r="Z363" s="272"/>
    </row>
    <row r="364" spans="1:26" ht="13" customHeight="1" x14ac:dyDescent="0.35">
      <c r="A364" s="295" t="s">
        <v>1581</v>
      </c>
      <c r="B364" s="276" t="s">
        <v>630</v>
      </c>
      <c r="C364" s="277" t="s">
        <v>630</v>
      </c>
      <c r="D364" s="288">
        <v>44721</v>
      </c>
      <c r="E364" s="279" t="s">
        <v>630</v>
      </c>
      <c r="F364" s="289">
        <v>44573</v>
      </c>
      <c r="G364" s="135" t="s">
        <v>4596</v>
      </c>
      <c r="H364" s="135" t="s">
        <v>725</v>
      </c>
      <c r="I364" s="281" t="s">
        <v>2454</v>
      </c>
      <c r="J364" s="281" t="s">
        <v>160</v>
      </c>
      <c r="K364" s="281" t="s">
        <v>9010</v>
      </c>
      <c r="L364" s="135" t="s">
        <v>20</v>
      </c>
      <c r="M364" s="5" t="s">
        <v>4597</v>
      </c>
      <c r="N364" s="282" t="s">
        <v>1253</v>
      </c>
      <c r="O364" s="283" t="s">
        <v>1253</v>
      </c>
      <c r="P364" s="283" t="s">
        <v>1253</v>
      </c>
      <c r="Q364" s="284" t="s">
        <v>1253</v>
      </c>
      <c r="R364" s="285" t="s">
        <v>4493</v>
      </c>
      <c r="S364" s="280" t="s">
        <v>1253</v>
      </c>
      <c r="T364" s="286" t="s">
        <v>609</v>
      </c>
      <c r="U364" s="287" t="s">
        <v>3897</v>
      </c>
      <c r="V364" s="135"/>
      <c r="W364" s="276" t="s">
        <v>630</v>
      </c>
      <c r="X364" s="272"/>
      <c r="Y364" s="272"/>
      <c r="Z364" s="272"/>
    </row>
    <row r="365" spans="1:26" ht="13" customHeight="1" x14ac:dyDescent="0.35">
      <c r="A365" s="295" t="s">
        <v>1581</v>
      </c>
      <c r="B365" s="276" t="s">
        <v>630</v>
      </c>
      <c r="C365" s="277" t="s">
        <v>630</v>
      </c>
      <c r="D365" s="288">
        <v>44698</v>
      </c>
      <c r="E365" s="279" t="s">
        <v>630</v>
      </c>
      <c r="F365" s="289">
        <v>44573</v>
      </c>
      <c r="G365" s="135" t="s">
        <v>4602</v>
      </c>
      <c r="H365" s="135" t="s">
        <v>102</v>
      </c>
      <c r="I365" s="281" t="s">
        <v>685</v>
      </c>
      <c r="J365" s="281" t="s">
        <v>645</v>
      </c>
      <c r="K365" s="281" t="s">
        <v>9002</v>
      </c>
      <c r="L365" s="135" t="s">
        <v>27</v>
      </c>
      <c r="M365" s="5" t="s">
        <v>4603</v>
      </c>
      <c r="N365" s="282" t="s">
        <v>1253</v>
      </c>
      <c r="O365" s="283" t="s">
        <v>1253</v>
      </c>
      <c r="P365" s="283" t="s">
        <v>1253</v>
      </c>
      <c r="Q365" s="284" t="s">
        <v>1253</v>
      </c>
      <c r="R365" s="285" t="s">
        <v>4490</v>
      </c>
      <c r="S365" s="280" t="s">
        <v>1253</v>
      </c>
      <c r="T365" s="286" t="s">
        <v>609</v>
      </c>
      <c r="U365" s="287" t="s">
        <v>3897</v>
      </c>
      <c r="V365" s="135"/>
      <c r="W365" s="276" t="s">
        <v>630</v>
      </c>
      <c r="X365" s="272"/>
      <c r="Y365" s="272"/>
      <c r="Z365" s="272"/>
    </row>
    <row r="366" spans="1:26" ht="13" customHeight="1" x14ac:dyDescent="0.35">
      <c r="A366" s="295" t="s">
        <v>5</v>
      </c>
      <c r="B366" s="276" t="s">
        <v>319</v>
      </c>
      <c r="C366" s="277"/>
      <c r="D366" s="288"/>
      <c r="E366" s="279"/>
      <c r="F366" s="289">
        <v>44573</v>
      </c>
      <c r="G366" s="135" t="s">
        <v>4591</v>
      </c>
      <c r="H366" s="135" t="s">
        <v>25</v>
      </c>
      <c r="I366" s="281" t="s">
        <v>17</v>
      </c>
      <c r="J366" s="281" t="s">
        <v>645</v>
      </c>
      <c r="K366" s="281" t="s">
        <v>9002</v>
      </c>
      <c r="L366" s="135" t="s">
        <v>20</v>
      </c>
      <c r="M366" s="5" t="s">
        <v>4592</v>
      </c>
      <c r="N366" s="282"/>
      <c r="O366" s="283"/>
      <c r="P366" s="283"/>
      <c r="Q366" s="284"/>
      <c r="R366" s="285" t="s">
        <v>4490</v>
      </c>
      <c r="S366" s="284"/>
      <c r="T366" s="286" t="s">
        <v>609</v>
      </c>
      <c r="U366" s="287" t="s">
        <v>3897</v>
      </c>
      <c r="V366" s="135"/>
      <c r="W366" s="276" t="s">
        <v>5323</v>
      </c>
      <c r="X366" s="272"/>
      <c r="Y366" s="272"/>
      <c r="Z366" s="272"/>
    </row>
    <row r="367" spans="1:26" ht="13" customHeight="1" x14ac:dyDescent="0.35">
      <c r="A367" s="295" t="s">
        <v>3627</v>
      </c>
      <c r="B367" s="124">
        <v>4887322</v>
      </c>
      <c r="C367" s="277" t="s">
        <v>4849</v>
      </c>
      <c r="D367" s="288">
        <v>44575</v>
      </c>
      <c r="E367" s="279" t="s">
        <v>594</v>
      </c>
      <c r="F367" s="289">
        <v>44574</v>
      </c>
      <c r="G367" s="135" t="s">
        <v>4604</v>
      </c>
      <c r="H367" s="135" t="s">
        <v>16</v>
      </c>
      <c r="I367" s="281" t="s">
        <v>7086</v>
      </c>
      <c r="J367" s="281" t="s">
        <v>45</v>
      </c>
      <c r="K367" s="281" t="s">
        <v>9009</v>
      </c>
      <c r="L367" s="135" t="s">
        <v>20</v>
      </c>
      <c r="M367" s="5" t="s">
        <v>4605</v>
      </c>
      <c r="N367" s="282">
        <v>44581</v>
      </c>
      <c r="O367" s="283">
        <v>44578</v>
      </c>
      <c r="P367" s="283">
        <v>44578</v>
      </c>
      <c r="Q367" s="284">
        <v>44578</v>
      </c>
      <c r="R367" s="285" t="s">
        <v>4495</v>
      </c>
      <c r="S367" s="284"/>
      <c r="T367" s="286" t="s">
        <v>605</v>
      </c>
      <c r="U367" s="287" t="s">
        <v>3897</v>
      </c>
      <c r="V367" s="135" t="s">
        <v>3897</v>
      </c>
      <c r="W367" s="276" t="s">
        <v>5324</v>
      </c>
      <c r="X367" s="272"/>
      <c r="Y367" s="272"/>
      <c r="Z367" s="272"/>
    </row>
    <row r="368" spans="1:26" ht="13" customHeight="1" x14ac:dyDescent="0.35">
      <c r="A368" s="295" t="s">
        <v>3627</v>
      </c>
      <c r="B368" s="124">
        <v>4883729</v>
      </c>
      <c r="C368" s="277" t="s">
        <v>6590</v>
      </c>
      <c r="D368" s="288">
        <v>44575</v>
      </c>
      <c r="E368" s="279" t="s">
        <v>594</v>
      </c>
      <c r="F368" s="289">
        <v>44574</v>
      </c>
      <c r="G368" s="135" t="s">
        <v>4610</v>
      </c>
      <c r="H368" s="135" t="s">
        <v>686</v>
      </c>
      <c r="I368" s="281" t="s">
        <v>8862</v>
      </c>
      <c r="J368" s="281" t="s">
        <v>45</v>
      </c>
      <c r="K368" s="281" t="s">
        <v>9009</v>
      </c>
      <c r="L368" s="135" t="s">
        <v>20</v>
      </c>
      <c r="M368" s="5" t="s">
        <v>4608</v>
      </c>
      <c r="N368" s="282">
        <v>44593</v>
      </c>
      <c r="O368" s="283">
        <v>44586</v>
      </c>
      <c r="P368" s="283">
        <v>44586</v>
      </c>
      <c r="Q368" s="284">
        <v>44588</v>
      </c>
      <c r="R368" s="285" t="s">
        <v>4482</v>
      </c>
      <c r="S368" s="284"/>
      <c r="T368" s="286" t="s">
        <v>623</v>
      </c>
      <c r="U368" s="287" t="s">
        <v>3897</v>
      </c>
      <c r="V368" s="135" t="s">
        <v>3898</v>
      </c>
      <c r="W368" s="276" t="s">
        <v>5325</v>
      </c>
      <c r="X368" s="272"/>
      <c r="Y368" s="272"/>
      <c r="Z368" s="272"/>
    </row>
    <row r="369" spans="1:26" ht="13" customHeight="1" x14ac:dyDescent="0.35">
      <c r="A369" s="295" t="s">
        <v>3627</v>
      </c>
      <c r="B369" s="124">
        <v>4924644</v>
      </c>
      <c r="C369" s="277" t="s">
        <v>6591</v>
      </c>
      <c r="D369" s="288">
        <v>44586</v>
      </c>
      <c r="E369" s="279" t="s">
        <v>594</v>
      </c>
      <c r="F369" s="289">
        <v>44574</v>
      </c>
      <c r="G369" s="135" t="s">
        <v>4609</v>
      </c>
      <c r="H369" s="135" t="s">
        <v>102</v>
      </c>
      <c r="I369" s="281" t="s">
        <v>685</v>
      </c>
      <c r="J369" s="281" t="s">
        <v>626</v>
      </c>
      <c r="K369" s="281" t="s">
        <v>9003</v>
      </c>
      <c r="L369" s="135" t="s">
        <v>20</v>
      </c>
      <c r="M369" s="5" t="s">
        <v>3512</v>
      </c>
      <c r="N369" s="282">
        <v>44596</v>
      </c>
      <c r="O369" s="283">
        <v>44592</v>
      </c>
      <c r="P369" s="283">
        <v>44595</v>
      </c>
      <c r="Q369" s="284">
        <v>44595</v>
      </c>
      <c r="R369" s="285" t="s">
        <v>6464</v>
      </c>
      <c r="S369" s="284"/>
      <c r="T369" s="286" t="s">
        <v>609</v>
      </c>
      <c r="U369" s="287" t="s">
        <v>3897</v>
      </c>
      <c r="V369" s="135" t="s">
        <v>3898</v>
      </c>
      <c r="W369" s="276" t="s">
        <v>5326</v>
      </c>
      <c r="X369" s="272"/>
      <c r="Y369" s="272"/>
      <c r="Z369" s="272"/>
    </row>
    <row r="370" spans="1:26" ht="13" customHeight="1" x14ac:dyDescent="0.35">
      <c r="A370" s="295" t="s">
        <v>1581</v>
      </c>
      <c r="B370" s="276" t="s">
        <v>630</v>
      </c>
      <c r="C370" s="277" t="s">
        <v>630</v>
      </c>
      <c r="D370" s="288">
        <v>44795</v>
      </c>
      <c r="E370" s="279" t="s">
        <v>630</v>
      </c>
      <c r="F370" s="289">
        <v>44574</v>
      </c>
      <c r="G370" s="135" t="s">
        <v>4606</v>
      </c>
      <c r="H370" s="135" t="s">
        <v>3367</v>
      </c>
      <c r="I370" s="281" t="s">
        <v>7086</v>
      </c>
      <c r="J370" s="281" t="s">
        <v>18</v>
      </c>
      <c r="K370" s="281" t="s">
        <v>9005</v>
      </c>
      <c r="L370" s="135" t="s">
        <v>20</v>
      </c>
      <c r="M370" s="5" t="s">
        <v>4607</v>
      </c>
      <c r="N370" s="282" t="s">
        <v>1253</v>
      </c>
      <c r="O370" s="283" t="s">
        <v>1253</v>
      </c>
      <c r="P370" s="283" t="s">
        <v>1253</v>
      </c>
      <c r="Q370" s="284" t="s">
        <v>1253</v>
      </c>
      <c r="R370" s="285" t="s">
        <v>4685</v>
      </c>
      <c r="S370" s="284"/>
      <c r="T370" s="286" t="s">
        <v>605</v>
      </c>
      <c r="U370" s="287" t="s">
        <v>3897</v>
      </c>
      <c r="V370" s="135"/>
      <c r="W370" s="276" t="s">
        <v>5327</v>
      </c>
      <c r="X370" s="272"/>
      <c r="Y370" s="272"/>
      <c r="Z370" s="272"/>
    </row>
    <row r="371" spans="1:26" ht="13" customHeight="1" x14ac:dyDescent="0.35">
      <c r="A371" s="295" t="s">
        <v>3627</v>
      </c>
      <c r="B371" s="124">
        <v>4838304</v>
      </c>
      <c r="C371" s="277" t="s">
        <v>6592</v>
      </c>
      <c r="D371" s="288">
        <v>44576</v>
      </c>
      <c r="E371" s="279" t="s">
        <v>594</v>
      </c>
      <c r="F371" s="289">
        <v>44575</v>
      </c>
      <c r="G371" s="135" t="s">
        <v>4614</v>
      </c>
      <c r="H371" s="135" t="s">
        <v>4348</v>
      </c>
      <c r="I371" s="281" t="s">
        <v>7086</v>
      </c>
      <c r="J371" s="281" t="s">
        <v>8377</v>
      </c>
      <c r="K371" s="281" t="s">
        <v>9004</v>
      </c>
      <c r="L371" s="135" t="s">
        <v>20</v>
      </c>
      <c r="M371" s="5" t="s">
        <v>4613</v>
      </c>
      <c r="N371" s="282">
        <v>44637</v>
      </c>
      <c r="O371" s="283">
        <v>44583</v>
      </c>
      <c r="P371" s="283">
        <v>44583</v>
      </c>
      <c r="Q371" s="284">
        <v>44589</v>
      </c>
      <c r="R371" s="285" t="s">
        <v>4485</v>
      </c>
      <c r="S371" s="284"/>
      <c r="T371" s="286" t="s">
        <v>605</v>
      </c>
      <c r="U371" s="287" t="s">
        <v>3897</v>
      </c>
      <c r="V371" s="287" t="s">
        <v>3899</v>
      </c>
      <c r="W371" s="276" t="s">
        <v>5328</v>
      </c>
      <c r="X371" s="272"/>
      <c r="Y371" s="272"/>
      <c r="Z371" s="272"/>
    </row>
    <row r="372" spans="1:26" ht="13" customHeight="1" x14ac:dyDescent="0.35">
      <c r="A372" s="295" t="s">
        <v>3627</v>
      </c>
      <c r="B372" s="136">
        <v>5039552</v>
      </c>
      <c r="C372" s="277" t="s">
        <v>6593</v>
      </c>
      <c r="D372" s="288">
        <v>44660</v>
      </c>
      <c r="E372" s="279" t="s">
        <v>594</v>
      </c>
      <c r="F372" s="289">
        <v>44575</v>
      </c>
      <c r="G372" s="135" t="s">
        <v>4612</v>
      </c>
      <c r="H372" s="135" t="s">
        <v>92</v>
      </c>
      <c r="I372" s="281" t="s">
        <v>2454</v>
      </c>
      <c r="J372" s="281" t="s">
        <v>18</v>
      </c>
      <c r="K372" s="281" t="s">
        <v>9005</v>
      </c>
      <c r="L372" s="135" t="s">
        <v>20</v>
      </c>
      <c r="M372" s="5" t="s">
        <v>4611</v>
      </c>
      <c r="N372" s="282">
        <v>44685</v>
      </c>
      <c r="O372" s="283">
        <v>44666</v>
      </c>
      <c r="P372" s="283">
        <v>44660</v>
      </c>
      <c r="Q372" s="284">
        <v>44669</v>
      </c>
      <c r="R372" s="285" t="s">
        <v>4686</v>
      </c>
      <c r="S372" s="284"/>
      <c r="T372" s="286" t="s">
        <v>605</v>
      </c>
      <c r="U372" s="287" t="s">
        <v>3897</v>
      </c>
      <c r="V372" s="135" t="s">
        <v>2821</v>
      </c>
      <c r="W372" s="276" t="s">
        <v>5329</v>
      </c>
      <c r="X372" s="272"/>
      <c r="Y372" s="272"/>
      <c r="Z372" s="272"/>
    </row>
    <row r="373" spans="1:26" ht="13" customHeight="1" x14ac:dyDescent="0.35">
      <c r="A373" s="295" t="s">
        <v>3627</v>
      </c>
      <c r="B373" s="124">
        <v>4903567</v>
      </c>
      <c r="C373" s="277" t="s">
        <v>4855</v>
      </c>
      <c r="D373" s="288">
        <v>44578</v>
      </c>
      <c r="E373" s="279" t="s">
        <v>594</v>
      </c>
      <c r="F373" s="289">
        <v>44576</v>
      </c>
      <c r="G373" s="135" t="s">
        <v>4620</v>
      </c>
      <c r="H373" s="135" t="s">
        <v>175</v>
      </c>
      <c r="I373" s="281" t="s">
        <v>8863</v>
      </c>
      <c r="J373" s="281" t="s">
        <v>2943</v>
      </c>
      <c r="K373" s="281" t="s">
        <v>9012</v>
      </c>
      <c r="L373" s="135" t="s">
        <v>20</v>
      </c>
      <c r="M373" s="5" t="s">
        <v>4585</v>
      </c>
      <c r="N373" s="282">
        <v>44582</v>
      </c>
      <c r="O373" s="283">
        <v>44582</v>
      </c>
      <c r="P373" s="283">
        <v>44581</v>
      </c>
      <c r="Q373" s="284">
        <v>44582</v>
      </c>
      <c r="R373" s="285" t="s">
        <v>6447</v>
      </c>
      <c r="S373" s="284"/>
      <c r="T373" s="286" t="s">
        <v>605</v>
      </c>
      <c r="U373" s="287" t="s">
        <v>3897</v>
      </c>
      <c r="V373" s="135" t="s">
        <v>3897</v>
      </c>
      <c r="W373" s="276" t="s">
        <v>5330</v>
      </c>
      <c r="X373" s="272"/>
      <c r="Y373" s="272"/>
      <c r="Z373" s="272"/>
    </row>
    <row r="374" spans="1:26" ht="13" customHeight="1" x14ac:dyDescent="0.35">
      <c r="A374" s="295" t="s">
        <v>3627</v>
      </c>
      <c r="B374" s="135">
        <v>4914366</v>
      </c>
      <c r="C374" s="277" t="s">
        <v>6594</v>
      </c>
      <c r="D374" s="288">
        <v>44578</v>
      </c>
      <c r="E374" s="279" t="s">
        <v>594</v>
      </c>
      <c r="F374" s="289">
        <v>44576</v>
      </c>
      <c r="G374" s="135" t="s">
        <v>4624</v>
      </c>
      <c r="H374" s="135" t="s">
        <v>92</v>
      </c>
      <c r="I374" s="281" t="s">
        <v>2454</v>
      </c>
      <c r="J374" s="281" t="s">
        <v>45</v>
      </c>
      <c r="K374" s="281" t="s">
        <v>9009</v>
      </c>
      <c r="L374" s="135" t="s">
        <v>74</v>
      </c>
      <c r="M374" s="5" t="s">
        <v>4615</v>
      </c>
      <c r="N374" s="282">
        <v>44594</v>
      </c>
      <c r="O374" s="283">
        <v>44589</v>
      </c>
      <c r="P374" s="283">
        <v>44589</v>
      </c>
      <c r="Q374" s="284">
        <v>44589</v>
      </c>
      <c r="R374" s="285" t="s">
        <v>4482</v>
      </c>
      <c r="S374" s="284"/>
      <c r="T374" s="286" t="s">
        <v>623</v>
      </c>
      <c r="U374" s="287" t="s">
        <v>3897</v>
      </c>
      <c r="V374" s="135" t="s">
        <v>3898</v>
      </c>
      <c r="W374" s="276" t="s">
        <v>5331</v>
      </c>
      <c r="X374" s="272"/>
      <c r="Y374" s="272"/>
      <c r="Z374" s="272"/>
    </row>
    <row r="375" spans="1:26" ht="13" customHeight="1" x14ac:dyDescent="0.35">
      <c r="A375" s="295" t="s">
        <v>3627</v>
      </c>
      <c r="B375" s="124">
        <v>4882899</v>
      </c>
      <c r="C375" s="277" t="s">
        <v>6595</v>
      </c>
      <c r="D375" s="288">
        <v>44576</v>
      </c>
      <c r="E375" s="279" t="s">
        <v>594</v>
      </c>
      <c r="F375" s="289">
        <v>44576</v>
      </c>
      <c r="G375" s="135" t="s">
        <v>4617</v>
      </c>
      <c r="H375" s="135" t="s">
        <v>64</v>
      </c>
      <c r="I375" s="281" t="s">
        <v>4644</v>
      </c>
      <c r="J375" s="281" t="s">
        <v>45</v>
      </c>
      <c r="K375" s="281" t="s">
        <v>9009</v>
      </c>
      <c r="L375" s="135" t="s">
        <v>20</v>
      </c>
      <c r="M375" s="5" t="s">
        <v>4616</v>
      </c>
      <c r="N375" s="282">
        <v>44599</v>
      </c>
      <c r="O375" s="283">
        <v>44591</v>
      </c>
      <c r="P375" s="283">
        <v>44592</v>
      </c>
      <c r="Q375" s="284">
        <v>44592</v>
      </c>
      <c r="R375" s="285" t="s">
        <v>4482</v>
      </c>
      <c r="S375" s="284"/>
      <c r="T375" s="286" t="s">
        <v>609</v>
      </c>
      <c r="U375" s="287" t="s">
        <v>3897</v>
      </c>
      <c r="V375" s="135" t="s">
        <v>3898</v>
      </c>
      <c r="W375" s="276" t="s">
        <v>5332</v>
      </c>
      <c r="X375" s="272"/>
      <c r="Y375" s="272"/>
      <c r="Z375" s="272"/>
    </row>
    <row r="376" spans="1:26" ht="13" customHeight="1" x14ac:dyDescent="0.35">
      <c r="A376" s="295" t="s">
        <v>3627</v>
      </c>
      <c r="B376" s="135">
        <v>4950515</v>
      </c>
      <c r="C376" s="277" t="s">
        <v>6596</v>
      </c>
      <c r="D376" s="288">
        <v>44601</v>
      </c>
      <c r="E376" s="279" t="s">
        <v>594</v>
      </c>
      <c r="F376" s="289">
        <v>44576</v>
      </c>
      <c r="G376" s="135" t="s">
        <v>4622</v>
      </c>
      <c r="H376" s="135" t="s">
        <v>725</v>
      </c>
      <c r="I376" s="281" t="s">
        <v>2454</v>
      </c>
      <c r="J376" s="281" t="s">
        <v>160</v>
      </c>
      <c r="K376" s="281" t="s">
        <v>9010</v>
      </c>
      <c r="L376" s="135" t="s">
        <v>20</v>
      </c>
      <c r="M376" s="5" t="s">
        <v>4623</v>
      </c>
      <c r="N376" s="282">
        <v>44637</v>
      </c>
      <c r="O376" s="283">
        <v>44604</v>
      </c>
      <c r="P376" s="283">
        <v>44614</v>
      </c>
      <c r="Q376" s="284">
        <v>44613</v>
      </c>
      <c r="R376" s="285" t="s">
        <v>4493</v>
      </c>
      <c r="S376" s="284"/>
      <c r="T376" s="286" t="s">
        <v>609</v>
      </c>
      <c r="U376" s="287" t="s">
        <v>3897</v>
      </c>
      <c r="V376" s="287" t="s">
        <v>3899</v>
      </c>
      <c r="W376" s="276" t="s">
        <v>5333</v>
      </c>
      <c r="X376" s="272"/>
      <c r="Y376" s="272"/>
      <c r="Z376" s="272"/>
    </row>
    <row r="377" spans="1:26" ht="13" customHeight="1" x14ac:dyDescent="0.35">
      <c r="A377" s="295" t="s">
        <v>3627</v>
      </c>
      <c r="B377" s="135">
        <v>4948338</v>
      </c>
      <c r="C377" s="277" t="s">
        <v>6597</v>
      </c>
      <c r="D377" s="288">
        <v>44604</v>
      </c>
      <c r="E377" s="279" t="s">
        <v>594</v>
      </c>
      <c r="F377" s="289">
        <v>44576</v>
      </c>
      <c r="G377" s="135" t="s">
        <v>7449</v>
      </c>
      <c r="H377" s="135" t="s">
        <v>25</v>
      </c>
      <c r="I377" s="281" t="s">
        <v>17</v>
      </c>
      <c r="J377" s="281" t="s">
        <v>645</v>
      </c>
      <c r="K377" s="281" t="s">
        <v>9002</v>
      </c>
      <c r="L377" s="135" t="s">
        <v>87</v>
      </c>
      <c r="M377" s="5" t="s">
        <v>4621</v>
      </c>
      <c r="N377" s="282">
        <v>44609</v>
      </c>
      <c r="O377" s="283">
        <v>44606</v>
      </c>
      <c r="P377" s="283">
        <v>44607</v>
      </c>
      <c r="Q377" s="284">
        <v>44606</v>
      </c>
      <c r="R377" s="285" t="s">
        <v>4490</v>
      </c>
      <c r="S377" s="284"/>
      <c r="T377" s="286" t="s">
        <v>609</v>
      </c>
      <c r="U377" s="287" t="s">
        <v>3897</v>
      </c>
      <c r="V377" s="135" t="s">
        <v>3898</v>
      </c>
      <c r="W377" s="276" t="s">
        <v>5334</v>
      </c>
      <c r="X377" s="272"/>
      <c r="Y377" s="272"/>
      <c r="Z377" s="272"/>
    </row>
    <row r="378" spans="1:26" ht="13" customHeight="1" x14ac:dyDescent="0.35">
      <c r="A378" s="295" t="s">
        <v>3627</v>
      </c>
      <c r="B378" s="135">
        <v>4926659</v>
      </c>
      <c r="C378" s="277" t="s">
        <v>6598</v>
      </c>
      <c r="D378" s="288">
        <v>44583</v>
      </c>
      <c r="E378" s="279" t="s">
        <v>594</v>
      </c>
      <c r="F378" s="289">
        <v>44578</v>
      </c>
      <c r="G378" s="135" t="s">
        <v>4627</v>
      </c>
      <c r="H378" s="135" t="s">
        <v>82</v>
      </c>
      <c r="I378" s="281" t="s">
        <v>4644</v>
      </c>
      <c r="J378" s="281" t="s">
        <v>45</v>
      </c>
      <c r="K378" s="281" t="s">
        <v>9009</v>
      </c>
      <c r="L378" s="135" t="s">
        <v>20</v>
      </c>
      <c r="M378" s="5" t="s">
        <v>4626</v>
      </c>
      <c r="N378" s="282">
        <v>44607</v>
      </c>
      <c r="O378" s="283">
        <v>44592</v>
      </c>
      <c r="P378" s="283">
        <v>44594</v>
      </c>
      <c r="Q378" s="284">
        <v>44593</v>
      </c>
      <c r="R378" s="285" t="s">
        <v>4495</v>
      </c>
      <c r="S378" s="284"/>
      <c r="T378" s="286" t="s">
        <v>623</v>
      </c>
      <c r="U378" s="287" t="s">
        <v>3897</v>
      </c>
      <c r="V378" s="135" t="s">
        <v>3898</v>
      </c>
      <c r="W378" s="276" t="s">
        <v>5335</v>
      </c>
      <c r="X378" s="272"/>
      <c r="Y378" s="272"/>
      <c r="Z378" s="272"/>
    </row>
    <row r="379" spans="1:26" ht="13" customHeight="1" x14ac:dyDescent="0.35">
      <c r="A379" s="295" t="s">
        <v>3627</v>
      </c>
      <c r="B379" s="124">
        <v>4890747</v>
      </c>
      <c r="C379" s="277" t="s">
        <v>4871</v>
      </c>
      <c r="D379" s="288">
        <v>44580</v>
      </c>
      <c r="E379" s="279" t="s">
        <v>594</v>
      </c>
      <c r="F379" s="289">
        <v>44578</v>
      </c>
      <c r="G379" s="135" t="s">
        <v>4635</v>
      </c>
      <c r="H379" s="135" t="s">
        <v>232</v>
      </c>
      <c r="I379" s="281" t="s">
        <v>8863</v>
      </c>
      <c r="J379" s="281" t="s">
        <v>38</v>
      </c>
      <c r="K379" s="281" t="s">
        <v>9001</v>
      </c>
      <c r="L379" s="135" t="s">
        <v>40</v>
      </c>
      <c r="M379" s="5" t="s">
        <v>4634</v>
      </c>
      <c r="N379" s="282">
        <v>44588</v>
      </c>
      <c r="O379" s="283">
        <v>44583</v>
      </c>
      <c r="P379" s="283">
        <v>44583</v>
      </c>
      <c r="Q379" s="284">
        <v>44585</v>
      </c>
      <c r="R379" s="285" t="s">
        <v>4489</v>
      </c>
      <c r="S379" s="284"/>
      <c r="T379" s="286" t="s">
        <v>609</v>
      </c>
      <c r="U379" s="287" t="s">
        <v>3897</v>
      </c>
      <c r="V379" s="135" t="s">
        <v>3897</v>
      </c>
      <c r="W379" s="276" t="s">
        <v>5336</v>
      </c>
      <c r="X379" s="272"/>
      <c r="Y379" s="272"/>
      <c r="Z379" s="272"/>
    </row>
    <row r="380" spans="1:26" ht="13" customHeight="1" x14ac:dyDescent="0.35">
      <c r="A380" s="295" t="s">
        <v>3627</v>
      </c>
      <c r="B380" s="124">
        <v>4902907</v>
      </c>
      <c r="C380" s="277" t="s">
        <v>6599</v>
      </c>
      <c r="D380" s="288">
        <v>44579</v>
      </c>
      <c r="E380" s="279" t="s">
        <v>594</v>
      </c>
      <c r="F380" s="289">
        <v>44578</v>
      </c>
      <c r="G380" s="135" t="s">
        <v>4631</v>
      </c>
      <c r="H380" s="135" t="s">
        <v>4126</v>
      </c>
      <c r="I380" s="281" t="s">
        <v>8538</v>
      </c>
      <c r="J380" s="281" t="s">
        <v>18</v>
      </c>
      <c r="K380" s="281" t="s">
        <v>9005</v>
      </c>
      <c r="L380" s="135" t="s">
        <v>20</v>
      </c>
      <c r="M380" s="5" t="s">
        <v>4630</v>
      </c>
      <c r="N380" s="282">
        <v>44596</v>
      </c>
      <c r="O380" s="283">
        <v>44586</v>
      </c>
      <c r="P380" s="283">
        <v>44586</v>
      </c>
      <c r="Q380" s="284">
        <v>44588</v>
      </c>
      <c r="R380" s="285" t="s">
        <v>4685</v>
      </c>
      <c r="S380" s="284"/>
      <c r="T380" s="286" t="s">
        <v>623</v>
      </c>
      <c r="U380" s="287" t="s">
        <v>3897</v>
      </c>
      <c r="V380" s="135" t="s">
        <v>3898</v>
      </c>
      <c r="W380" s="276" t="s">
        <v>5337</v>
      </c>
      <c r="X380" s="272"/>
      <c r="Y380" s="272"/>
      <c r="Z380" s="272"/>
    </row>
    <row r="381" spans="1:26" ht="13" customHeight="1" x14ac:dyDescent="0.35">
      <c r="A381" s="295" t="s">
        <v>3627</v>
      </c>
      <c r="B381" s="124">
        <v>4940025</v>
      </c>
      <c r="C381" s="277" t="s">
        <v>6600</v>
      </c>
      <c r="D381" s="288">
        <v>44601</v>
      </c>
      <c r="E381" s="279" t="s">
        <v>594</v>
      </c>
      <c r="F381" s="289">
        <v>44578</v>
      </c>
      <c r="G381" s="135" t="s">
        <v>4633</v>
      </c>
      <c r="H381" s="135" t="s">
        <v>4126</v>
      </c>
      <c r="I381" s="281" t="s">
        <v>8538</v>
      </c>
      <c r="J381" s="281" t="s">
        <v>18</v>
      </c>
      <c r="K381" s="281" t="s">
        <v>9005</v>
      </c>
      <c r="L381" s="135" t="s">
        <v>20</v>
      </c>
      <c r="M381" s="5" t="s">
        <v>4632</v>
      </c>
      <c r="N381" s="282">
        <v>44612</v>
      </c>
      <c r="O381" s="283">
        <v>44604</v>
      </c>
      <c r="P381" s="283">
        <v>44601</v>
      </c>
      <c r="Q381" s="284">
        <v>44608</v>
      </c>
      <c r="R381" s="285" t="s">
        <v>4686</v>
      </c>
      <c r="S381" s="284"/>
      <c r="T381" s="286" t="s">
        <v>609</v>
      </c>
      <c r="U381" s="287" t="s">
        <v>3897</v>
      </c>
      <c r="V381" s="135" t="s">
        <v>3898</v>
      </c>
      <c r="W381" s="276" t="s">
        <v>5338</v>
      </c>
      <c r="X381" s="272"/>
      <c r="Y381" s="272"/>
      <c r="Z381" s="272"/>
    </row>
    <row r="382" spans="1:26" ht="13" customHeight="1" x14ac:dyDescent="0.35">
      <c r="A382" s="295" t="s">
        <v>3627</v>
      </c>
      <c r="B382" s="135">
        <v>4984738</v>
      </c>
      <c r="C382" s="277" t="s">
        <v>6601</v>
      </c>
      <c r="D382" s="288">
        <v>44637</v>
      </c>
      <c r="E382" s="279" t="s">
        <v>594</v>
      </c>
      <c r="F382" s="289">
        <v>44578</v>
      </c>
      <c r="G382" s="135" t="s">
        <v>4637</v>
      </c>
      <c r="H382" s="135" t="s">
        <v>137</v>
      </c>
      <c r="I382" s="281" t="s">
        <v>17</v>
      </c>
      <c r="J382" s="281" t="s">
        <v>626</v>
      </c>
      <c r="K382" s="281" t="s">
        <v>9003</v>
      </c>
      <c r="L382" s="194" t="s">
        <v>52</v>
      </c>
      <c r="M382" s="5" t="s">
        <v>4636</v>
      </c>
      <c r="N382" s="282">
        <v>44651</v>
      </c>
      <c r="O382" s="283">
        <v>44646</v>
      </c>
      <c r="P382" s="283">
        <v>44648</v>
      </c>
      <c r="Q382" s="284">
        <v>44646</v>
      </c>
      <c r="R382" s="285" t="s">
        <v>4687</v>
      </c>
      <c r="S382" s="284"/>
      <c r="T382" s="286" t="s">
        <v>609</v>
      </c>
      <c r="U382" s="287" t="s">
        <v>3897</v>
      </c>
      <c r="V382" s="287" t="s">
        <v>3899</v>
      </c>
      <c r="W382" s="276" t="s">
        <v>5339</v>
      </c>
      <c r="X382" s="272"/>
      <c r="Y382" s="272"/>
      <c r="Z382" s="272"/>
    </row>
    <row r="383" spans="1:26" ht="13" customHeight="1" x14ac:dyDescent="0.35">
      <c r="A383" s="295" t="s">
        <v>3627</v>
      </c>
      <c r="B383" s="135">
        <v>5064426</v>
      </c>
      <c r="C383" s="277" t="s">
        <v>6602</v>
      </c>
      <c r="D383" s="288">
        <v>44670</v>
      </c>
      <c r="E383" s="279" t="s">
        <v>594</v>
      </c>
      <c r="F383" s="289">
        <v>44578</v>
      </c>
      <c r="G383" s="135" t="s">
        <v>5990</v>
      </c>
      <c r="H383" s="135" t="s">
        <v>92</v>
      </c>
      <c r="I383" s="281" t="s">
        <v>2454</v>
      </c>
      <c r="J383" s="281" t="s">
        <v>626</v>
      </c>
      <c r="K383" s="281" t="s">
        <v>9003</v>
      </c>
      <c r="L383" s="135" t="s">
        <v>438</v>
      </c>
      <c r="M383" s="5" t="s">
        <v>4625</v>
      </c>
      <c r="N383" s="282">
        <v>44685</v>
      </c>
      <c r="O383" s="283">
        <v>44682</v>
      </c>
      <c r="P383" s="283">
        <v>44679</v>
      </c>
      <c r="Q383" s="284">
        <v>44681</v>
      </c>
      <c r="R383" s="285" t="s">
        <v>6464</v>
      </c>
      <c r="S383" s="284"/>
      <c r="T383" s="286" t="s">
        <v>623</v>
      </c>
      <c r="U383" s="287" t="s">
        <v>3897</v>
      </c>
      <c r="V383" s="135" t="s">
        <v>2821</v>
      </c>
      <c r="W383" s="276" t="s">
        <v>5340</v>
      </c>
      <c r="X383" s="272"/>
      <c r="Y383" s="272"/>
      <c r="Z383" s="272"/>
    </row>
    <row r="384" spans="1:26" ht="13" customHeight="1" x14ac:dyDescent="0.35">
      <c r="A384" s="295" t="s">
        <v>1581</v>
      </c>
      <c r="B384" s="276" t="s">
        <v>630</v>
      </c>
      <c r="C384" s="277" t="s">
        <v>630</v>
      </c>
      <c r="D384" s="288">
        <v>44667</v>
      </c>
      <c r="E384" s="279" t="s">
        <v>630</v>
      </c>
      <c r="F384" s="289">
        <v>44578</v>
      </c>
      <c r="G384" s="135" t="s">
        <v>4628</v>
      </c>
      <c r="H384" s="194" t="s">
        <v>250</v>
      </c>
      <c r="I384" s="281" t="s">
        <v>4644</v>
      </c>
      <c r="J384" s="281" t="s">
        <v>45</v>
      </c>
      <c r="K384" s="281" t="s">
        <v>9009</v>
      </c>
      <c r="L384" s="135" t="s">
        <v>74</v>
      </c>
      <c r="M384" s="5" t="s">
        <v>4507</v>
      </c>
      <c r="N384" s="282" t="s">
        <v>1253</v>
      </c>
      <c r="O384" s="283" t="s">
        <v>1253</v>
      </c>
      <c r="P384" s="283" t="s">
        <v>1253</v>
      </c>
      <c r="Q384" s="284" t="s">
        <v>1253</v>
      </c>
      <c r="R384" s="285" t="s">
        <v>4482</v>
      </c>
      <c r="S384" s="280" t="s">
        <v>1253</v>
      </c>
      <c r="T384" s="286" t="s">
        <v>623</v>
      </c>
      <c r="U384" s="287" t="s">
        <v>3897</v>
      </c>
      <c r="V384" s="135"/>
      <c r="W384" s="276" t="s">
        <v>630</v>
      </c>
      <c r="X384" s="272"/>
      <c r="Y384" s="272"/>
      <c r="Z384" s="272"/>
    </row>
    <row r="385" spans="1:26" ht="13" customHeight="1" x14ac:dyDescent="0.35">
      <c r="A385" s="295" t="s">
        <v>1581</v>
      </c>
      <c r="B385" s="276" t="s">
        <v>630</v>
      </c>
      <c r="C385" s="277" t="s">
        <v>630</v>
      </c>
      <c r="D385" s="288">
        <v>44778</v>
      </c>
      <c r="E385" s="279" t="s">
        <v>630</v>
      </c>
      <c r="F385" s="289">
        <v>44579</v>
      </c>
      <c r="G385" s="135" t="s">
        <v>4639</v>
      </c>
      <c r="H385" s="135" t="s">
        <v>37</v>
      </c>
      <c r="I385" s="281" t="s">
        <v>685</v>
      </c>
      <c r="J385" s="281" t="s">
        <v>45</v>
      </c>
      <c r="K385" s="281" t="s">
        <v>9009</v>
      </c>
      <c r="L385" s="135" t="s">
        <v>20</v>
      </c>
      <c r="M385" s="5" t="s">
        <v>4638</v>
      </c>
      <c r="N385" s="282" t="s">
        <v>1253</v>
      </c>
      <c r="O385" s="283" t="s">
        <v>1253</v>
      </c>
      <c r="P385" s="283" t="s">
        <v>1253</v>
      </c>
      <c r="Q385" s="284" t="s">
        <v>1253</v>
      </c>
      <c r="R385" s="285" t="s">
        <v>4482</v>
      </c>
      <c r="S385" s="280" t="s">
        <v>1253</v>
      </c>
      <c r="T385" s="286" t="s">
        <v>605</v>
      </c>
      <c r="U385" s="287" t="s">
        <v>3897</v>
      </c>
      <c r="V385" s="135"/>
      <c r="W385" s="276" t="s">
        <v>630</v>
      </c>
      <c r="X385" s="272"/>
      <c r="Y385" s="272"/>
      <c r="Z385" s="272"/>
    </row>
    <row r="386" spans="1:26" ht="13" customHeight="1" x14ac:dyDescent="0.35">
      <c r="A386" s="295" t="s">
        <v>3627</v>
      </c>
      <c r="B386" s="124">
        <v>4933759</v>
      </c>
      <c r="C386" s="277" t="s">
        <v>6603</v>
      </c>
      <c r="D386" s="288">
        <v>44602</v>
      </c>
      <c r="E386" s="279" t="s">
        <v>594</v>
      </c>
      <c r="F386" s="289">
        <v>44579</v>
      </c>
      <c r="G386" s="135" t="s">
        <v>4642</v>
      </c>
      <c r="H386" s="135" t="s">
        <v>57</v>
      </c>
      <c r="I386" s="281" t="s">
        <v>8538</v>
      </c>
      <c r="J386" s="281" t="s">
        <v>18</v>
      </c>
      <c r="K386" s="281" t="s">
        <v>9005</v>
      </c>
      <c r="L386" s="135" t="s">
        <v>20</v>
      </c>
      <c r="M386" s="5" t="s">
        <v>4643</v>
      </c>
      <c r="N386" s="282">
        <v>44614</v>
      </c>
      <c r="O386" s="283">
        <v>44604</v>
      </c>
      <c r="P386" s="283">
        <v>44613</v>
      </c>
      <c r="Q386" s="284">
        <v>44613</v>
      </c>
      <c r="R386" s="285" t="s">
        <v>4686</v>
      </c>
      <c r="S386" s="284"/>
      <c r="T386" s="286" t="s">
        <v>623</v>
      </c>
      <c r="U386" s="287" t="s">
        <v>3897</v>
      </c>
      <c r="V386" s="135" t="s">
        <v>3898</v>
      </c>
      <c r="W386" s="276" t="s">
        <v>5341</v>
      </c>
      <c r="X386" s="272"/>
      <c r="Y386" s="272"/>
      <c r="Z386" s="272"/>
    </row>
    <row r="387" spans="1:26" ht="13" customHeight="1" x14ac:dyDescent="0.35">
      <c r="A387" s="295" t="s">
        <v>3627</v>
      </c>
      <c r="B387" s="135">
        <v>4962424</v>
      </c>
      <c r="C387" s="277" t="s">
        <v>6604</v>
      </c>
      <c r="D387" s="288">
        <v>44610</v>
      </c>
      <c r="E387" s="279" t="s">
        <v>594</v>
      </c>
      <c r="F387" s="289">
        <v>44579</v>
      </c>
      <c r="G387" s="135" t="s">
        <v>4641</v>
      </c>
      <c r="H387" s="135" t="s">
        <v>137</v>
      </c>
      <c r="I387" s="281" t="s">
        <v>17</v>
      </c>
      <c r="J387" s="281" t="s">
        <v>18</v>
      </c>
      <c r="K387" s="281" t="s">
        <v>9005</v>
      </c>
      <c r="L387" s="135" t="s">
        <v>20</v>
      </c>
      <c r="M387" s="5" t="s">
        <v>4640</v>
      </c>
      <c r="N387" s="282">
        <v>44637</v>
      </c>
      <c r="O387" s="283">
        <v>44631</v>
      </c>
      <c r="P387" s="283">
        <v>44630</v>
      </c>
      <c r="Q387" s="284">
        <v>44636</v>
      </c>
      <c r="R387" s="285" t="s">
        <v>4686</v>
      </c>
      <c r="S387" s="284"/>
      <c r="T387" s="286" t="s">
        <v>623</v>
      </c>
      <c r="U387" s="287" t="s">
        <v>3897</v>
      </c>
      <c r="V387" s="287" t="s">
        <v>3899</v>
      </c>
      <c r="W387" s="276" t="s">
        <v>5342</v>
      </c>
      <c r="X387" s="272"/>
      <c r="Y387" s="272"/>
      <c r="Z387" s="272"/>
    </row>
    <row r="388" spans="1:26" ht="13" customHeight="1" x14ac:dyDescent="0.35">
      <c r="A388" s="295" t="s">
        <v>3627</v>
      </c>
      <c r="B388" s="124">
        <v>4921081</v>
      </c>
      <c r="C388" s="277" t="s">
        <v>6605</v>
      </c>
      <c r="D388" s="288">
        <v>44592</v>
      </c>
      <c r="E388" s="279" t="s">
        <v>594</v>
      </c>
      <c r="F388" s="289">
        <v>44580</v>
      </c>
      <c r="G388" s="135" t="s">
        <v>4647</v>
      </c>
      <c r="H388" s="135" t="s">
        <v>32</v>
      </c>
      <c r="I388" s="281" t="s">
        <v>685</v>
      </c>
      <c r="J388" s="281" t="s">
        <v>45</v>
      </c>
      <c r="K388" s="281" t="s">
        <v>9009</v>
      </c>
      <c r="L388" s="135" t="s">
        <v>20</v>
      </c>
      <c r="M388" s="5" t="s">
        <v>4648</v>
      </c>
      <c r="N388" s="282">
        <v>44610</v>
      </c>
      <c r="O388" s="283">
        <v>44598</v>
      </c>
      <c r="P388" s="283">
        <v>44609</v>
      </c>
      <c r="Q388" s="284">
        <v>44609</v>
      </c>
      <c r="R388" s="285" t="s">
        <v>4495</v>
      </c>
      <c r="S388" s="284"/>
      <c r="T388" s="286" t="s">
        <v>609</v>
      </c>
      <c r="U388" s="287" t="s">
        <v>3897</v>
      </c>
      <c r="V388" s="135" t="s">
        <v>3898</v>
      </c>
      <c r="W388" s="276" t="s">
        <v>5343</v>
      </c>
      <c r="X388" s="272"/>
      <c r="Y388" s="272"/>
      <c r="Z388" s="272"/>
    </row>
    <row r="389" spans="1:26" ht="13" customHeight="1" x14ac:dyDescent="0.35">
      <c r="A389" s="295" t="s">
        <v>3627</v>
      </c>
      <c r="B389" s="124">
        <v>4930963</v>
      </c>
      <c r="C389" s="277" t="s">
        <v>6606</v>
      </c>
      <c r="D389" s="288">
        <v>44589</v>
      </c>
      <c r="E389" s="279" t="s">
        <v>594</v>
      </c>
      <c r="F389" s="289">
        <v>44580</v>
      </c>
      <c r="G389" s="135" t="s">
        <v>5035</v>
      </c>
      <c r="H389" s="135" t="s">
        <v>250</v>
      </c>
      <c r="I389" s="281" t="s">
        <v>4644</v>
      </c>
      <c r="J389" s="281" t="s">
        <v>18</v>
      </c>
      <c r="K389" s="281" t="s">
        <v>9005</v>
      </c>
      <c r="L389" s="135" t="s">
        <v>11</v>
      </c>
      <c r="M389" s="5" t="s">
        <v>4629</v>
      </c>
      <c r="N389" s="282">
        <v>44616</v>
      </c>
      <c r="O389" s="283">
        <v>44606</v>
      </c>
      <c r="P389" s="283">
        <v>44613</v>
      </c>
      <c r="Q389" s="284">
        <v>44613</v>
      </c>
      <c r="R389" s="285" t="s">
        <v>4686</v>
      </c>
      <c r="S389" s="284"/>
      <c r="T389" s="286" t="s">
        <v>605</v>
      </c>
      <c r="U389" s="287" t="s">
        <v>3897</v>
      </c>
      <c r="V389" s="135" t="s">
        <v>3898</v>
      </c>
      <c r="W389" s="276" t="s">
        <v>5344</v>
      </c>
      <c r="X389" s="272"/>
      <c r="Y389" s="272"/>
      <c r="Z389" s="272"/>
    </row>
    <row r="390" spans="1:26" ht="13" customHeight="1" x14ac:dyDescent="0.35">
      <c r="A390" s="295" t="s">
        <v>1581</v>
      </c>
      <c r="B390" s="276" t="s">
        <v>630</v>
      </c>
      <c r="C390" s="277" t="s">
        <v>630</v>
      </c>
      <c r="D390" s="288">
        <v>44632</v>
      </c>
      <c r="E390" s="279" t="s">
        <v>630</v>
      </c>
      <c r="F390" s="289">
        <v>44580</v>
      </c>
      <c r="G390" s="135" t="s">
        <v>4649</v>
      </c>
      <c r="H390" s="135" t="s">
        <v>82</v>
      </c>
      <c r="I390" s="281" t="s">
        <v>4644</v>
      </c>
      <c r="J390" s="281" t="s">
        <v>45</v>
      </c>
      <c r="K390" s="281" t="s">
        <v>9009</v>
      </c>
      <c r="L390" s="135" t="s">
        <v>20</v>
      </c>
      <c r="M390" s="5" t="s">
        <v>4650</v>
      </c>
      <c r="N390" s="282" t="s">
        <v>1253</v>
      </c>
      <c r="O390" s="283" t="s">
        <v>1253</v>
      </c>
      <c r="P390" s="283" t="s">
        <v>1253</v>
      </c>
      <c r="Q390" s="284" t="s">
        <v>1253</v>
      </c>
      <c r="R390" s="285" t="s">
        <v>4495</v>
      </c>
      <c r="S390" s="280" t="s">
        <v>1253</v>
      </c>
      <c r="T390" s="286" t="s">
        <v>605</v>
      </c>
      <c r="U390" s="287" t="s">
        <v>3897</v>
      </c>
      <c r="V390" s="135"/>
      <c r="W390" s="276" t="s">
        <v>630</v>
      </c>
      <c r="X390" s="272"/>
      <c r="Y390" s="272"/>
      <c r="Z390" s="272"/>
    </row>
    <row r="391" spans="1:26" ht="13" customHeight="1" x14ac:dyDescent="0.35">
      <c r="A391" s="295" t="s">
        <v>1581</v>
      </c>
      <c r="B391" s="276" t="s">
        <v>630</v>
      </c>
      <c r="C391" s="277" t="s">
        <v>630</v>
      </c>
      <c r="D391" s="288">
        <v>44702</v>
      </c>
      <c r="E391" s="279" t="s">
        <v>630</v>
      </c>
      <c r="F391" s="289">
        <v>44581</v>
      </c>
      <c r="G391" s="135" t="s">
        <v>4654</v>
      </c>
      <c r="H391" s="135" t="s">
        <v>686</v>
      </c>
      <c r="I391" s="281" t="s">
        <v>8862</v>
      </c>
      <c r="J391" s="281" t="s">
        <v>645</v>
      </c>
      <c r="K391" s="281" t="s">
        <v>9002</v>
      </c>
      <c r="L391" s="135" t="s">
        <v>20</v>
      </c>
      <c r="M391" s="5" t="s">
        <v>4655</v>
      </c>
      <c r="N391" s="282" t="s">
        <v>1253</v>
      </c>
      <c r="O391" s="283" t="s">
        <v>1253</v>
      </c>
      <c r="P391" s="283" t="s">
        <v>1253</v>
      </c>
      <c r="Q391" s="284" t="s">
        <v>1253</v>
      </c>
      <c r="R391" s="285" t="s">
        <v>4490</v>
      </c>
      <c r="S391" s="280" t="s">
        <v>1253</v>
      </c>
      <c r="T391" s="286" t="s">
        <v>605</v>
      </c>
      <c r="U391" s="287" t="s">
        <v>3897</v>
      </c>
      <c r="V391" s="135"/>
      <c r="W391" s="276" t="s">
        <v>630</v>
      </c>
      <c r="X391" s="272"/>
      <c r="Y391" s="272"/>
      <c r="Z391" s="272"/>
    </row>
    <row r="392" spans="1:26" ht="13" customHeight="1" x14ac:dyDescent="0.35">
      <c r="A392" s="295" t="s">
        <v>3627</v>
      </c>
      <c r="B392" s="276">
        <v>4952384</v>
      </c>
      <c r="C392" s="277" t="s">
        <v>6607</v>
      </c>
      <c r="D392" s="288">
        <v>44613</v>
      </c>
      <c r="E392" s="279" t="s">
        <v>594</v>
      </c>
      <c r="F392" s="289">
        <v>44581</v>
      </c>
      <c r="G392" s="135" t="s">
        <v>4652</v>
      </c>
      <c r="H392" s="135" t="s">
        <v>82</v>
      </c>
      <c r="I392" s="281" t="s">
        <v>4644</v>
      </c>
      <c r="J392" s="281" t="s">
        <v>645</v>
      </c>
      <c r="K392" s="281" t="s">
        <v>9002</v>
      </c>
      <c r="L392" s="194" t="s">
        <v>27</v>
      </c>
      <c r="M392" s="5" t="s">
        <v>4651</v>
      </c>
      <c r="N392" s="282">
        <v>44616</v>
      </c>
      <c r="O392" s="283">
        <v>44613</v>
      </c>
      <c r="P392" s="283">
        <v>44613</v>
      </c>
      <c r="Q392" s="284">
        <v>44613</v>
      </c>
      <c r="R392" s="285" t="s">
        <v>4490</v>
      </c>
      <c r="S392" s="284"/>
      <c r="T392" s="286" t="s">
        <v>609</v>
      </c>
      <c r="U392" s="287" t="s">
        <v>3897</v>
      </c>
      <c r="V392" s="135" t="s">
        <v>3898</v>
      </c>
      <c r="W392" s="276" t="s">
        <v>5345</v>
      </c>
      <c r="X392" s="272"/>
      <c r="Y392" s="272"/>
      <c r="Z392" s="272"/>
    </row>
    <row r="393" spans="1:26" ht="13" customHeight="1" x14ac:dyDescent="0.35">
      <c r="A393" s="295" t="s">
        <v>3627</v>
      </c>
      <c r="B393" s="135">
        <v>5064425</v>
      </c>
      <c r="C393" s="277" t="s">
        <v>6608</v>
      </c>
      <c r="D393" s="288">
        <v>44670</v>
      </c>
      <c r="E393" s="279" t="s">
        <v>594</v>
      </c>
      <c r="F393" s="289">
        <v>44581</v>
      </c>
      <c r="G393" s="135" t="s">
        <v>5055</v>
      </c>
      <c r="H393" s="135" t="s">
        <v>250</v>
      </c>
      <c r="I393" s="281" t="s">
        <v>4644</v>
      </c>
      <c r="J393" s="281" t="s">
        <v>632</v>
      </c>
      <c r="K393" s="281" t="s">
        <v>9006</v>
      </c>
      <c r="L393" s="135" t="s">
        <v>20</v>
      </c>
      <c r="M393" s="5" t="s">
        <v>4653</v>
      </c>
      <c r="N393" s="282">
        <v>44685</v>
      </c>
      <c r="O393" s="283">
        <v>44677</v>
      </c>
      <c r="P393" s="283">
        <v>44672</v>
      </c>
      <c r="Q393" s="284">
        <v>44677</v>
      </c>
      <c r="R393" s="285" t="s">
        <v>4484</v>
      </c>
      <c r="S393" s="284"/>
      <c r="T393" s="286" t="s">
        <v>605</v>
      </c>
      <c r="U393" s="287" t="s">
        <v>3897</v>
      </c>
      <c r="V393" s="135" t="s">
        <v>2821</v>
      </c>
      <c r="W393" s="276" t="s">
        <v>5346</v>
      </c>
      <c r="X393" s="272"/>
      <c r="Y393" s="272"/>
      <c r="Z393" s="272"/>
    </row>
    <row r="394" spans="1:26" ht="13" customHeight="1" x14ac:dyDescent="0.35">
      <c r="A394" s="295" t="s">
        <v>3627</v>
      </c>
      <c r="B394" s="124">
        <v>4923429</v>
      </c>
      <c r="C394" s="277" t="s">
        <v>6609</v>
      </c>
      <c r="D394" s="288">
        <v>44583</v>
      </c>
      <c r="E394" s="279" t="s">
        <v>594</v>
      </c>
      <c r="F394" s="289">
        <v>44582</v>
      </c>
      <c r="G394" s="135" t="s">
        <v>4661</v>
      </c>
      <c r="H394" s="135" t="s">
        <v>175</v>
      </c>
      <c r="I394" s="281" t="s">
        <v>8863</v>
      </c>
      <c r="J394" s="281" t="s">
        <v>45</v>
      </c>
      <c r="K394" s="281" t="s">
        <v>9009</v>
      </c>
      <c r="L394" s="135" t="s">
        <v>20</v>
      </c>
      <c r="M394" s="5" t="s">
        <v>4662</v>
      </c>
      <c r="N394" s="282">
        <v>44596</v>
      </c>
      <c r="O394" s="283">
        <v>44592</v>
      </c>
      <c r="P394" s="283">
        <v>44595</v>
      </c>
      <c r="Q394" s="284">
        <v>44594</v>
      </c>
      <c r="R394" s="285" t="s">
        <v>4482</v>
      </c>
      <c r="S394" s="284"/>
      <c r="T394" s="286" t="s">
        <v>605</v>
      </c>
      <c r="U394" s="287" t="s">
        <v>3897</v>
      </c>
      <c r="V394" s="135" t="s">
        <v>3898</v>
      </c>
      <c r="W394" s="276" t="s">
        <v>5347</v>
      </c>
      <c r="X394" s="272"/>
      <c r="Y394" s="272"/>
      <c r="Z394" s="272"/>
    </row>
    <row r="395" spans="1:26" ht="13" customHeight="1" x14ac:dyDescent="0.35">
      <c r="A395" s="295" t="s">
        <v>1581</v>
      </c>
      <c r="B395" s="276" t="s">
        <v>630</v>
      </c>
      <c r="C395" s="277" t="s">
        <v>630</v>
      </c>
      <c r="D395" s="288">
        <v>44592</v>
      </c>
      <c r="E395" s="279" t="s">
        <v>630</v>
      </c>
      <c r="F395" s="289">
        <v>44582</v>
      </c>
      <c r="G395" s="135" t="s">
        <v>4659</v>
      </c>
      <c r="H395" s="194" t="s">
        <v>82</v>
      </c>
      <c r="I395" s="281" t="s">
        <v>4644</v>
      </c>
      <c r="J395" s="281" t="s">
        <v>18</v>
      </c>
      <c r="K395" s="281" t="s">
        <v>9005</v>
      </c>
      <c r="L395" s="135" t="s">
        <v>87</v>
      </c>
      <c r="M395" s="5" t="s">
        <v>4660</v>
      </c>
      <c r="N395" s="282" t="s">
        <v>1253</v>
      </c>
      <c r="O395" s="283" t="s">
        <v>1253</v>
      </c>
      <c r="P395" s="283" t="s">
        <v>1253</v>
      </c>
      <c r="Q395" s="284" t="s">
        <v>1253</v>
      </c>
      <c r="R395" s="285" t="s">
        <v>4686</v>
      </c>
      <c r="S395" s="280" t="s">
        <v>1253</v>
      </c>
      <c r="T395" s="286" t="s">
        <v>609</v>
      </c>
      <c r="U395" s="287" t="s">
        <v>3897</v>
      </c>
      <c r="V395" s="135"/>
      <c r="W395" s="276" t="s">
        <v>630</v>
      </c>
      <c r="X395" s="272"/>
      <c r="Y395" s="272"/>
      <c r="Z395" s="272"/>
    </row>
    <row r="396" spans="1:26" ht="13" customHeight="1" x14ac:dyDescent="0.35">
      <c r="A396" s="295" t="s">
        <v>5</v>
      </c>
      <c r="B396" s="83">
        <v>5283895</v>
      </c>
      <c r="C396" s="277" t="s">
        <v>9015</v>
      </c>
      <c r="D396" s="288">
        <v>44613</v>
      </c>
      <c r="E396" s="279" t="s">
        <v>8467</v>
      </c>
      <c r="F396" s="289">
        <v>44811</v>
      </c>
      <c r="G396" s="135" t="s">
        <v>4657</v>
      </c>
      <c r="H396" s="135" t="s">
        <v>250</v>
      </c>
      <c r="I396" s="281" t="s">
        <v>4644</v>
      </c>
      <c r="J396" s="281" t="s">
        <v>2943</v>
      </c>
      <c r="K396" s="281" t="s">
        <v>9012</v>
      </c>
      <c r="L396" s="135" t="s">
        <v>20</v>
      </c>
      <c r="M396" s="5" t="s">
        <v>4658</v>
      </c>
      <c r="N396" s="282">
        <v>0</v>
      </c>
      <c r="O396" s="283"/>
      <c r="P396" s="283">
        <v>44811</v>
      </c>
      <c r="Q396" s="284"/>
      <c r="R396" s="285" t="s">
        <v>6447</v>
      </c>
      <c r="S396" s="284"/>
      <c r="T396" s="286" t="s">
        <v>605</v>
      </c>
      <c r="U396" s="287" t="s">
        <v>3897</v>
      </c>
      <c r="V396" s="135"/>
      <c r="W396" s="276" t="s">
        <v>5348</v>
      </c>
      <c r="X396" s="272"/>
      <c r="Y396" s="272"/>
      <c r="Z396" s="272"/>
    </row>
    <row r="397" spans="1:26" ht="13" customHeight="1" x14ac:dyDescent="0.35">
      <c r="A397" s="295" t="s">
        <v>3627</v>
      </c>
      <c r="B397" s="124">
        <v>4919426</v>
      </c>
      <c r="C397" s="277" t="s">
        <v>6610</v>
      </c>
      <c r="D397" s="288">
        <v>44583</v>
      </c>
      <c r="E397" s="279" t="s">
        <v>594</v>
      </c>
      <c r="F397" s="289">
        <v>44583</v>
      </c>
      <c r="G397" s="135" t="s">
        <v>4666</v>
      </c>
      <c r="H397" s="135" t="s">
        <v>92</v>
      </c>
      <c r="I397" s="281" t="s">
        <v>2454</v>
      </c>
      <c r="J397" s="281" t="s">
        <v>626</v>
      </c>
      <c r="K397" s="281" t="s">
        <v>9003</v>
      </c>
      <c r="L397" s="135" t="s">
        <v>20</v>
      </c>
      <c r="M397" s="5" t="s">
        <v>4665</v>
      </c>
      <c r="N397" s="282">
        <v>44596</v>
      </c>
      <c r="O397" s="283">
        <v>44590</v>
      </c>
      <c r="P397" s="283">
        <v>44595</v>
      </c>
      <c r="Q397" s="284">
        <v>44594</v>
      </c>
      <c r="R397" s="285" t="s">
        <v>6464</v>
      </c>
      <c r="S397" s="284"/>
      <c r="T397" s="286" t="s">
        <v>623</v>
      </c>
      <c r="U397" s="287" t="s">
        <v>3897</v>
      </c>
      <c r="V397" s="135" t="s">
        <v>3898</v>
      </c>
      <c r="W397" s="276" t="s">
        <v>5349</v>
      </c>
      <c r="X397" s="272"/>
      <c r="Y397" s="272"/>
      <c r="Z397" s="272"/>
    </row>
    <row r="398" spans="1:26" ht="13" customHeight="1" x14ac:dyDescent="0.35">
      <c r="A398" s="295" t="s">
        <v>1581</v>
      </c>
      <c r="B398" s="276" t="s">
        <v>630</v>
      </c>
      <c r="C398" s="277" t="s">
        <v>630</v>
      </c>
      <c r="D398" s="288">
        <v>44681</v>
      </c>
      <c r="E398" s="279" t="s">
        <v>630</v>
      </c>
      <c r="F398" s="289">
        <v>44583</v>
      </c>
      <c r="G398" s="135" t="s">
        <v>4664</v>
      </c>
      <c r="H398" s="135" t="s">
        <v>57</v>
      </c>
      <c r="I398" s="281" t="s">
        <v>8538</v>
      </c>
      <c r="J398" s="281" t="s">
        <v>645</v>
      </c>
      <c r="K398" s="281" t="s">
        <v>9002</v>
      </c>
      <c r="L398" s="135" t="s">
        <v>438</v>
      </c>
      <c r="M398" s="5" t="s">
        <v>4663</v>
      </c>
      <c r="N398" s="282" t="s">
        <v>1253</v>
      </c>
      <c r="O398" s="283" t="s">
        <v>1253</v>
      </c>
      <c r="P398" s="283" t="s">
        <v>1253</v>
      </c>
      <c r="Q398" s="284" t="s">
        <v>1253</v>
      </c>
      <c r="R398" s="285" t="s">
        <v>6444</v>
      </c>
      <c r="S398" s="280" t="s">
        <v>1253</v>
      </c>
      <c r="T398" s="286" t="s">
        <v>605</v>
      </c>
      <c r="U398" s="287" t="s">
        <v>3897</v>
      </c>
      <c r="V398" s="135"/>
      <c r="W398" s="276" t="s">
        <v>630</v>
      </c>
      <c r="X398" s="272"/>
      <c r="Y398" s="272"/>
      <c r="Z398" s="272"/>
    </row>
    <row r="399" spans="1:26" ht="13" customHeight="1" x14ac:dyDescent="0.35">
      <c r="A399" s="295" t="s">
        <v>3627</v>
      </c>
      <c r="B399" s="135">
        <v>4933498</v>
      </c>
      <c r="C399" s="277" t="s">
        <v>6611</v>
      </c>
      <c r="D399" s="288">
        <v>44590</v>
      </c>
      <c r="E399" s="279" t="s">
        <v>594</v>
      </c>
      <c r="F399" s="289">
        <v>44585</v>
      </c>
      <c r="G399" s="135" t="s">
        <v>4668</v>
      </c>
      <c r="H399" s="135" t="s">
        <v>687</v>
      </c>
      <c r="I399" s="281" t="s">
        <v>7086</v>
      </c>
      <c r="J399" s="281" t="s">
        <v>45</v>
      </c>
      <c r="K399" s="281" t="s">
        <v>9009</v>
      </c>
      <c r="L399" s="135" t="s">
        <v>74</v>
      </c>
      <c r="M399" s="5" t="s">
        <v>4667</v>
      </c>
      <c r="N399" s="282">
        <v>44603</v>
      </c>
      <c r="O399" s="283">
        <v>44596</v>
      </c>
      <c r="P399" s="283">
        <v>44597</v>
      </c>
      <c r="Q399" s="284">
        <v>44597</v>
      </c>
      <c r="R399" s="285" t="s">
        <v>4495</v>
      </c>
      <c r="S399" s="284"/>
      <c r="T399" s="286" t="s">
        <v>623</v>
      </c>
      <c r="U399" s="287" t="s">
        <v>3897</v>
      </c>
      <c r="V399" s="135" t="s">
        <v>3898</v>
      </c>
      <c r="W399" s="276" t="s">
        <v>5350</v>
      </c>
      <c r="X399" s="272"/>
      <c r="Y399" s="272"/>
      <c r="Z399" s="272"/>
    </row>
    <row r="400" spans="1:26" ht="13" customHeight="1" x14ac:dyDescent="0.35">
      <c r="A400" s="295" t="s">
        <v>3627</v>
      </c>
      <c r="B400" s="124">
        <v>4885661</v>
      </c>
      <c r="C400" s="277" t="s">
        <v>6612</v>
      </c>
      <c r="D400" s="288">
        <v>44585</v>
      </c>
      <c r="E400" s="279" t="s">
        <v>594</v>
      </c>
      <c r="F400" s="289">
        <v>44585</v>
      </c>
      <c r="G400" s="135" t="s">
        <v>4675</v>
      </c>
      <c r="H400" s="135" t="s">
        <v>32</v>
      </c>
      <c r="I400" s="281" t="s">
        <v>685</v>
      </c>
      <c r="J400" s="281" t="s">
        <v>45</v>
      </c>
      <c r="K400" s="281" t="s">
        <v>9009</v>
      </c>
      <c r="L400" s="135" t="s">
        <v>20</v>
      </c>
      <c r="M400" s="5" t="s">
        <v>4672</v>
      </c>
      <c r="N400" s="282">
        <v>44595</v>
      </c>
      <c r="O400" s="283">
        <v>44592</v>
      </c>
      <c r="P400" s="283">
        <v>44592</v>
      </c>
      <c r="Q400" s="284">
        <v>44592</v>
      </c>
      <c r="R400" s="285" t="s">
        <v>4495</v>
      </c>
      <c r="S400" s="284"/>
      <c r="T400" s="286" t="s">
        <v>605</v>
      </c>
      <c r="U400" s="287" t="s">
        <v>3897</v>
      </c>
      <c r="V400" s="135" t="s">
        <v>3898</v>
      </c>
      <c r="W400" s="276" t="s">
        <v>5351</v>
      </c>
      <c r="X400" s="272"/>
      <c r="Y400" s="272"/>
      <c r="Z400" s="272"/>
    </row>
    <row r="401" spans="1:26" ht="13" customHeight="1" x14ac:dyDescent="0.35">
      <c r="A401" s="295" t="s">
        <v>1581</v>
      </c>
      <c r="B401" s="276" t="s">
        <v>630</v>
      </c>
      <c r="C401" s="277" t="s">
        <v>630</v>
      </c>
      <c r="D401" s="288">
        <v>44588</v>
      </c>
      <c r="E401" s="279" t="s">
        <v>630</v>
      </c>
      <c r="F401" s="289">
        <v>44585</v>
      </c>
      <c r="G401" s="135" t="s">
        <v>4673</v>
      </c>
      <c r="H401" s="135" t="s">
        <v>16</v>
      </c>
      <c r="I401" s="281" t="s">
        <v>7086</v>
      </c>
      <c r="J401" s="281" t="s">
        <v>45</v>
      </c>
      <c r="K401" s="281" t="s">
        <v>9009</v>
      </c>
      <c r="L401" s="135" t="s">
        <v>20</v>
      </c>
      <c r="M401" s="5" t="s">
        <v>4674</v>
      </c>
      <c r="N401" s="282" t="s">
        <v>1253</v>
      </c>
      <c r="O401" s="283" t="s">
        <v>1253</v>
      </c>
      <c r="P401" s="283" t="s">
        <v>1253</v>
      </c>
      <c r="Q401" s="284" t="s">
        <v>1253</v>
      </c>
      <c r="R401" s="285" t="s">
        <v>4482</v>
      </c>
      <c r="S401" s="280" t="s">
        <v>1253</v>
      </c>
      <c r="T401" s="286" t="s">
        <v>623</v>
      </c>
      <c r="U401" s="287" t="s">
        <v>3897</v>
      </c>
      <c r="V401" s="135"/>
      <c r="W401" s="276" t="s">
        <v>630</v>
      </c>
      <c r="X401" s="272"/>
      <c r="Y401" s="272"/>
      <c r="Z401" s="272"/>
    </row>
    <row r="402" spans="1:26" ht="13" customHeight="1" x14ac:dyDescent="0.35">
      <c r="A402" s="295" t="s">
        <v>3627</v>
      </c>
      <c r="B402" s="124">
        <v>4998448</v>
      </c>
      <c r="C402" s="277" t="s">
        <v>6613</v>
      </c>
      <c r="D402" s="288">
        <v>44630</v>
      </c>
      <c r="E402" s="279" t="s">
        <v>594</v>
      </c>
      <c r="F402" s="289">
        <v>44585</v>
      </c>
      <c r="G402" s="194" t="s">
        <v>7902</v>
      </c>
      <c r="H402" s="135" t="s">
        <v>3708</v>
      </c>
      <c r="I402" s="281" t="s">
        <v>2454</v>
      </c>
      <c r="J402" s="281" t="s">
        <v>45</v>
      </c>
      <c r="K402" s="281" t="s">
        <v>9009</v>
      </c>
      <c r="L402" s="135" t="s">
        <v>74</v>
      </c>
      <c r="M402" s="5" t="s">
        <v>4669</v>
      </c>
      <c r="N402" s="282">
        <v>44653</v>
      </c>
      <c r="O402" s="283">
        <v>44634</v>
      </c>
      <c r="P402" s="283">
        <v>44630</v>
      </c>
      <c r="Q402" s="284">
        <v>44636</v>
      </c>
      <c r="R402" s="285" t="s">
        <v>4482</v>
      </c>
      <c r="S402" s="284"/>
      <c r="T402" s="286" t="s">
        <v>605</v>
      </c>
      <c r="U402" s="287" t="s">
        <v>3897</v>
      </c>
      <c r="V402" s="135" t="s">
        <v>5568</v>
      </c>
      <c r="W402" s="276" t="s">
        <v>5352</v>
      </c>
      <c r="X402" s="272"/>
      <c r="Y402" s="272"/>
      <c r="Z402" s="272"/>
    </row>
    <row r="403" spans="1:26" ht="13" customHeight="1" x14ac:dyDescent="0.35">
      <c r="A403" s="295" t="s">
        <v>3627</v>
      </c>
      <c r="B403" s="135">
        <v>4988885</v>
      </c>
      <c r="C403" s="277" t="s">
        <v>6614</v>
      </c>
      <c r="D403" s="288">
        <v>44623</v>
      </c>
      <c r="E403" s="279" t="s">
        <v>594</v>
      </c>
      <c r="F403" s="289">
        <v>44585</v>
      </c>
      <c r="G403" s="135" t="s">
        <v>4670</v>
      </c>
      <c r="H403" s="135" t="s">
        <v>686</v>
      </c>
      <c r="I403" s="281" t="s">
        <v>8862</v>
      </c>
      <c r="J403" s="281" t="s">
        <v>45</v>
      </c>
      <c r="K403" s="281" t="s">
        <v>9009</v>
      </c>
      <c r="L403" s="135" t="s">
        <v>27</v>
      </c>
      <c r="M403" s="5" t="s">
        <v>4671</v>
      </c>
      <c r="N403" s="282">
        <v>44653</v>
      </c>
      <c r="O403" s="283">
        <v>44646</v>
      </c>
      <c r="P403" s="283">
        <v>44647</v>
      </c>
      <c r="Q403" s="284">
        <v>44648</v>
      </c>
      <c r="R403" s="285" t="s">
        <v>4482</v>
      </c>
      <c r="S403" s="284"/>
      <c r="T403" s="286" t="s">
        <v>623</v>
      </c>
      <c r="U403" s="287" t="s">
        <v>3897</v>
      </c>
      <c r="V403" s="135" t="s">
        <v>5568</v>
      </c>
      <c r="W403" s="276" t="s">
        <v>5353</v>
      </c>
      <c r="X403" s="272"/>
      <c r="Y403" s="272"/>
      <c r="Z403" s="272"/>
    </row>
    <row r="404" spans="1:26" ht="13" customHeight="1" x14ac:dyDescent="0.35">
      <c r="A404" s="295" t="s">
        <v>1581</v>
      </c>
      <c r="B404" s="276" t="s">
        <v>630</v>
      </c>
      <c r="C404" s="277" t="s">
        <v>630</v>
      </c>
      <c r="D404" s="288">
        <v>44698</v>
      </c>
      <c r="E404" s="279" t="s">
        <v>630</v>
      </c>
      <c r="F404" s="289">
        <v>44585</v>
      </c>
      <c r="G404" s="135" t="s">
        <v>4678</v>
      </c>
      <c r="H404" s="135" t="s">
        <v>25</v>
      </c>
      <c r="I404" s="281" t="s">
        <v>17</v>
      </c>
      <c r="J404" s="281" t="s">
        <v>645</v>
      </c>
      <c r="K404" s="281" t="s">
        <v>9002</v>
      </c>
      <c r="L404" s="135" t="s">
        <v>20</v>
      </c>
      <c r="M404" s="5" t="s">
        <v>4677</v>
      </c>
      <c r="N404" s="282" t="s">
        <v>1253</v>
      </c>
      <c r="O404" s="283" t="s">
        <v>1253</v>
      </c>
      <c r="P404" s="283" t="s">
        <v>1253</v>
      </c>
      <c r="Q404" s="284" t="s">
        <v>1253</v>
      </c>
      <c r="R404" s="285" t="s">
        <v>4490</v>
      </c>
      <c r="S404" s="280" t="s">
        <v>1253</v>
      </c>
      <c r="T404" s="286" t="s">
        <v>609</v>
      </c>
      <c r="U404" s="287" t="s">
        <v>3897</v>
      </c>
      <c r="V404" s="135"/>
      <c r="W404" s="276" t="s">
        <v>630</v>
      </c>
      <c r="X404" s="272"/>
      <c r="Y404" s="272"/>
      <c r="Z404" s="272"/>
    </row>
    <row r="405" spans="1:26" ht="13" customHeight="1" x14ac:dyDescent="0.35">
      <c r="A405" s="295" t="s">
        <v>3627</v>
      </c>
      <c r="B405" s="124">
        <v>4921597</v>
      </c>
      <c r="C405" s="277" t="s">
        <v>6615</v>
      </c>
      <c r="D405" s="288">
        <v>44588</v>
      </c>
      <c r="E405" s="279" t="s">
        <v>594</v>
      </c>
      <c r="F405" s="289">
        <v>44586</v>
      </c>
      <c r="G405" s="135" t="s">
        <v>4681</v>
      </c>
      <c r="H405" s="135" t="s">
        <v>37</v>
      </c>
      <c r="I405" s="281" t="s">
        <v>685</v>
      </c>
      <c r="J405" s="281" t="s">
        <v>45</v>
      </c>
      <c r="K405" s="281" t="s">
        <v>9009</v>
      </c>
      <c r="L405" s="135" t="s">
        <v>20</v>
      </c>
      <c r="M405" s="5" t="s">
        <v>4680</v>
      </c>
      <c r="N405" s="282">
        <v>44595</v>
      </c>
      <c r="O405" s="283">
        <v>44588</v>
      </c>
      <c r="P405" s="283">
        <v>44589</v>
      </c>
      <c r="Q405" s="284">
        <v>44589</v>
      </c>
      <c r="R405" s="285" t="s">
        <v>4482</v>
      </c>
      <c r="S405" s="284"/>
      <c r="T405" s="286" t="s">
        <v>605</v>
      </c>
      <c r="U405" s="287" t="s">
        <v>3897</v>
      </c>
      <c r="V405" s="135" t="s">
        <v>3898</v>
      </c>
      <c r="W405" s="276" t="s">
        <v>5354</v>
      </c>
      <c r="X405" s="272"/>
      <c r="Y405" s="272"/>
      <c r="Z405" s="272"/>
    </row>
    <row r="406" spans="1:26" ht="13" customHeight="1" x14ac:dyDescent="0.35">
      <c r="A406" s="295" t="s">
        <v>3627</v>
      </c>
      <c r="B406" s="124">
        <v>4887335</v>
      </c>
      <c r="C406" s="277" t="s">
        <v>6616</v>
      </c>
      <c r="D406" s="288">
        <v>44588</v>
      </c>
      <c r="E406" s="279" t="s">
        <v>594</v>
      </c>
      <c r="F406" s="289">
        <v>44586</v>
      </c>
      <c r="G406" s="135" t="s">
        <v>4683</v>
      </c>
      <c r="H406" s="135" t="s">
        <v>57</v>
      </c>
      <c r="I406" s="281" t="s">
        <v>8538</v>
      </c>
      <c r="J406" s="281" t="s">
        <v>38</v>
      </c>
      <c r="K406" s="281" t="s">
        <v>9001</v>
      </c>
      <c r="L406" s="135" t="s">
        <v>20</v>
      </c>
      <c r="M406" s="5" t="s">
        <v>4682</v>
      </c>
      <c r="N406" s="282">
        <v>44596</v>
      </c>
      <c r="O406" s="283">
        <v>44592</v>
      </c>
      <c r="P406" s="283">
        <v>44592</v>
      </c>
      <c r="Q406" s="284">
        <v>44593</v>
      </c>
      <c r="R406" s="285" t="s">
        <v>4486</v>
      </c>
      <c r="S406" s="284"/>
      <c r="T406" s="286" t="s">
        <v>605</v>
      </c>
      <c r="U406" s="287" t="s">
        <v>3897</v>
      </c>
      <c r="V406" s="135" t="s">
        <v>3898</v>
      </c>
      <c r="W406" s="276" t="s">
        <v>5355</v>
      </c>
      <c r="X406" s="272"/>
      <c r="Y406" s="272"/>
      <c r="Z406" s="272"/>
    </row>
    <row r="407" spans="1:26" ht="13" customHeight="1" x14ac:dyDescent="0.35">
      <c r="A407" s="295" t="s">
        <v>1581</v>
      </c>
      <c r="B407" s="276" t="s">
        <v>630</v>
      </c>
      <c r="C407" s="277" t="s">
        <v>630</v>
      </c>
      <c r="D407" s="288">
        <v>44618</v>
      </c>
      <c r="E407" s="279" t="s">
        <v>630</v>
      </c>
      <c r="F407" s="289">
        <v>44586</v>
      </c>
      <c r="G407" s="135" t="s">
        <v>1324</v>
      </c>
      <c r="H407" s="135" t="s">
        <v>92</v>
      </c>
      <c r="I407" s="281" t="s">
        <v>2454</v>
      </c>
      <c r="J407" s="281" t="s">
        <v>18</v>
      </c>
      <c r="K407" s="281" t="s">
        <v>9005</v>
      </c>
      <c r="L407" s="135" t="s">
        <v>11</v>
      </c>
      <c r="M407" s="5" t="s">
        <v>4679</v>
      </c>
      <c r="N407" s="282" t="s">
        <v>1253</v>
      </c>
      <c r="O407" s="283" t="s">
        <v>1253</v>
      </c>
      <c r="P407" s="283" t="s">
        <v>1253</v>
      </c>
      <c r="Q407" s="284" t="s">
        <v>1253</v>
      </c>
      <c r="R407" s="285" t="s">
        <v>4686</v>
      </c>
      <c r="S407" s="280" t="s">
        <v>1253</v>
      </c>
      <c r="T407" s="286" t="s">
        <v>609</v>
      </c>
      <c r="U407" s="287" t="s">
        <v>3897</v>
      </c>
      <c r="V407" s="135"/>
      <c r="W407" s="276" t="s">
        <v>630</v>
      </c>
      <c r="X407" s="272"/>
      <c r="Y407" s="272"/>
      <c r="Z407" s="272"/>
    </row>
    <row r="408" spans="1:26" ht="13" customHeight="1" x14ac:dyDescent="0.35">
      <c r="A408" s="295" t="s">
        <v>3627</v>
      </c>
      <c r="B408" s="300">
        <v>5020585</v>
      </c>
      <c r="C408" s="277" t="s">
        <v>6617</v>
      </c>
      <c r="D408" s="288">
        <v>44648</v>
      </c>
      <c r="E408" s="279" t="s">
        <v>594</v>
      </c>
      <c r="F408" s="289">
        <v>44586</v>
      </c>
      <c r="G408" s="135" t="s">
        <v>5620</v>
      </c>
      <c r="H408" s="135" t="s">
        <v>25</v>
      </c>
      <c r="I408" s="281" t="s">
        <v>17</v>
      </c>
      <c r="J408" s="281" t="s">
        <v>626</v>
      </c>
      <c r="K408" s="281" t="s">
        <v>9003</v>
      </c>
      <c r="L408" s="135" t="s">
        <v>20</v>
      </c>
      <c r="M408" s="5" t="s">
        <v>4684</v>
      </c>
      <c r="N408" s="282">
        <v>44652</v>
      </c>
      <c r="O408" s="283">
        <v>44650</v>
      </c>
      <c r="P408" s="283">
        <v>44649</v>
      </c>
      <c r="Q408" s="284">
        <v>44650</v>
      </c>
      <c r="R408" s="285" t="s">
        <v>6464</v>
      </c>
      <c r="S408" s="284"/>
      <c r="T408" s="286" t="s">
        <v>609</v>
      </c>
      <c r="U408" s="287" t="s">
        <v>3897</v>
      </c>
      <c r="V408" s="135" t="s">
        <v>5568</v>
      </c>
      <c r="W408" s="276" t="s">
        <v>5356</v>
      </c>
      <c r="X408" s="272"/>
      <c r="Y408" s="272"/>
      <c r="Z408" s="272"/>
    </row>
    <row r="409" spans="1:26" ht="13" customHeight="1" x14ac:dyDescent="0.35">
      <c r="A409" s="295" t="s">
        <v>3627</v>
      </c>
      <c r="B409" s="124">
        <v>4887337</v>
      </c>
      <c r="C409" s="277" t="s">
        <v>6618</v>
      </c>
      <c r="D409" s="288">
        <v>44589</v>
      </c>
      <c r="E409" s="279" t="s">
        <v>594</v>
      </c>
      <c r="F409" s="289">
        <v>44588</v>
      </c>
      <c r="G409" s="135" t="s">
        <v>4691</v>
      </c>
      <c r="H409" s="135" t="s">
        <v>175</v>
      </c>
      <c r="I409" s="281" t="s">
        <v>8863</v>
      </c>
      <c r="J409" s="281" t="s">
        <v>38</v>
      </c>
      <c r="K409" s="281" t="s">
        <v>9001</v>
      </c>
      <c r="L409" s="135" t="s">
        <v>20</v>
      </c>
      <c r="M409" s="5" t="s">
        <v>4690</v>
      </c>
      <c r="N409" s="282">
        <v>44615</v>
      </c>
      <c r="O409" s="283">
        <v>44608</v>
      </c>
      <c r="P409" s="283">
        <v>44613</v>
      </c>
      <c r="Q409" s="284">
        <v>44613</v>
      </c>
      <c r="R409" s="285" t="s">
        <v>4486</v>
      </c>
      <c r="S409" s="284"/>
      <c r="T409" s="286" t="s">
        <v>609</v>
      </c>
      <c r="U409" s="287" t="s">
        <v>3897</v>
      </c>
      <c r="V409" s="135" t="s">
        <v>3898</v>
      </c>
      <c r="W409" s="276" t="s">
        <v>5357</v>
      </c>
      <c r="X409" s="272"/>
      <c r="Y409" s="272"/>
      <c r="Z409" s="272"/>
    </row>
    <row r="410" spans="1:26" ht="13" customHeight="1" x14ac:dyDescent="0.35">
      <c r="A410" s="295" t="s">
        <v>3627</v>
      </c>
      <c r="B410" s="124">
        <v>4968361</v>
      </c>
      <c r="C410" s="277" t="s">
        <v>6619</v>
      </c>
      <c r="D410" s="288">
        <v>44618</v>
      </c>
      <c r="E410" s="279" t="s">
        <v>594</v>
      </c>
      <c r="F410" s="289">
        <v>44588</v>
      </c>
      <c r="G410" s="135" t="s">
        <v>4700</v>
      </c>
      <c r="H410" s="135" t="s">
        <v>3708</v>
      </c>
      <c r="I410" s="281" t="s">
        <v>2454</v>
      </c>
      <c r="J410" s="281" t="s">
        <v>45</v>
      </c>
      <c r="K410" s="281" t="s">
        <v>9009</v>
      </c>
      <c r="L410" s="135" t="s">
        <v>20</v>
      </c>
      <c r="M410" s="5" t="s">
        <v>4699</v>
      </c>
      <c r="N410" s="282">
        <v>44653</v>
      </c>
      <c r="O410" s="283">
        <v>44639</v>
      </c>
      <c r="P410" s="283">
        <v>44636</v>
      </c>
      <c r="Q410" s="284">
        <v>44644</v>
      </c>
      <c r="R410" s="285" t="s">
        <v>4482</v>
      </c>
      <c r="S410" s="284"/>
      <c r="T410" s="286" t="s">
        <v>605</v>
      </c>
      <c r="U410" s="287" t="s">
        <v>3897</v>
      </c>
      <c r="V410" s="135" t="s">
        <v>5568</v>
      </c>
      <c r="W410" s="276" t="s">
        <v>5358</v>
      </c>
      <c r="X410" s="272"/>
      <c r="Y410" s="272"/>
      <c r="Z410" s="272"/>
    </row>
    <row r="411" spans="1:26" ht="13" customHeight="1" x14ac:dyDescent="0.35">
      <c r="A411" s="295" t="s">
        <v>3627</v>
      </c>
      <c r="B411" s="124">
        <v>4887324</v>
      </c>
      <c r="C411" s="277" t="s">
        <v>6620</v>
      </c>
      <c r="D411" s="288">
        <v>44589</v>
      </c>
      <c r="E411" s="279" t="s">
        <v>594</v>
      </c>
      <c r="F411" s="289">
        <v>44588</v>
      </c>
      <c r="G411" s="135" t="s">
        <v>4694</v>
      </c>
      <c r="H411" s="135" t="s">
        <v>82</v>
      </c>
      <c r="I411" s="281" t="s">
        <v>4644</v>
      </c>
      <c r="J411" s="281" t="s">
        <v>45</v>
      </c>
      <c r="K411" s="281" t="s">
        <v>9009</v>
      </c>
      <c r="L411" s="135" t="s">
        <v>20</v>
      </c>
      <c r="M411" s="5" t="s">
        <v>4693</v>
      </c>
      <c r="N411" s="301">
        <v>44594</v>
      </c>
      <c r="O411" s="283">
        <v>44589</v>
      </c>
      <c r="P411" s="283">
        <v>44594</v>
      </c>
      <c r="Q411" s="280">
        <v>44593</v>
      </c>
      <c r="R411" s="285" t="s">
        <v>4482</v>
      </c>
      <c r="S411" s="280"/>
      <c r="T411" s="286" t="s">
        <v>605</v>
      </c>
      <c r="U411" s="287" t="s">
        <v>3897</v>
      </c>
      <c r="V411" s="135" t="s">
        <v>3898</v>
      </c>
      <c r="W411" s="276" t="s">
        <v>5359</v>
      </c>
      <c r="X411" s="272"/>
      <c r="Y411" s="272"/>
      <c r="Z411" s="272"/>
    </row>
    <row r="412" spans="1:26" ht="13" customHeight="1" x14ac:dyDescent="0.35">
      <c r="A412" s="295" t="s">
        <v>3627</v>
      </c>
      <c r="B412" s="124">
        <v>4912001</v>
      </c>
      <c r="C412" s="277" t="s">
        <v>6621</v>
      </c>
      <c r="D412" s="288">
        <v>44589</v>
      </c>
      <c r="E412" s="279" t="s">
        <v>594</v>
      </c>
      <c r="F412" s="289">
        <v>44588</v>
      </c>
      <c r="G412" s="135" t="s">
        <v>4704</v>
      </c>
      <c r="H412" s="135" t="s">
        <v>37</v>
      </c>
      <c r="I412" s="281" t="s">
        <v>685</v>
      </c>
      <c r="J412" s="281" t="s">
        <v>18</v>
      </c>
      <c r="K412" s="281" t="s">
        <v>9005</v>
      </c>
      <c r="L412" s="135" t="s">
        <v>20</v>
      </c>
      <c r="M412" s="5" t="s">
        <v>4692</v>
      </c>
      <c r="N412" s="282">
        <v>44596</v>
      </c>
      <c r="O412" s="283">
        <v>44592</v>
      </c>
      <c r="P412" s="283">
        <v>44594</v>
      </c>
      <c r="Q412" s="284">
        <v>44593</v>
      </c>
      <c r="R412" s="285" t="s">
        <v>4686</v>
      </c>
      <c r="S412" s="284"/>
      <c r="T412" s="286" t="s">
        <v>609</v>
      </c>
      <c r="U412" s="287" t="s">
        <v>3897</v>
      </c>
      <c r="V412" s="135" t="s">
        <v>3898</v>
      </c>
      <c r="W412" s="276" t="s">
        <v>5360</v>
      </c>
      <c r="X412" s="272"/>
      <c r="Y412" s="272"/>
      <c r="Z412" s="272"/>
    </row>
    <row r="413" spans="1:26" ht="13" customHeight="1" x14ac:dyDescent="0.35">
      <c r="A413" s="295" t="s">
        <v>3627</v>
      </c>
      <c r="B413" s="124">
        <v>4921599</v>
      </c>
      <c r="C413" s="277" t="s">
        <v>6622</v>
      </c>
      <c r="D413" s="288">
        <v>44589</v>
      </c>
      <c r="E413" s="279" t="s">
        <v>594</v>
      </c>
      <c r="F413" s="289">
        <v>44588</v>
      </c>
      <c r="G413" s="135" t="s">
        <v>4698</v>
      </c>
      <c r="H413" s="135" t="s">
        <v>232</v>
      </c>
      <c r="I413" s="281" t="s">
        <v>8863</v>
      </c>
      <c r="J413" s="281" t="s">
        <v>45</v>
      </c>
      <c r="K413" s="281" t="s">
        <v>9009</v>
      </c>
      <c r="L413" s="135" t="s">
        <v>20</v>
      </c>
      <c r="M413" s="5" t="s">
        <v>4697</v>
      </c>
      <c r="N413" s="301">
        <v>44596</v>
      </c>
      <c r="O413" s="283">
        <v>44592</v>
      </c>
      <c r="P413" s="283">
        <v>44595</v>
      </c>
      <c r="Q413" s="280">
        <v>44593</v>
      </c>
      <c r="R413" s="285" t="s">
        <v>4482</v>
      </c>
      <c r="S413" s="280"/>
      <c r="T413" s="286" t="s">
        <v>609</v>
      </c>
      <c r="U413" s="287" t="s">
        <v>3897</v>
      </c>
      <c r="V413" s="135" t="s">
        <v>3898</v>
      </c>
      <c r="W413" s="276" t="s">
        <v>5361</v>
      </c>
      <c r="X413" s="272"/>
      <c r="Y413" s="272"/>
      <c r="Z413" s="272"/>
    </row>
    <row r="414" spans="1:26" ht="13" customHeight="1" x14ac:dyDescent="0.35">
      <c r="A414" s="295" t="s">
        <v>1581</v>
      </c>
      <c r="B414" s="276" t="s">
        <v>630</v>
      </c>
      <c r="C414" s="277" t="s">
        <v>630</v>
      </c>
      <c r="D414" s="288">
        <v>44630</v>
      </c>
      <c r="E414" s="279" t="s">
        <v>630</v>
      </c>
      <c r="F414" s="289">
        <v>44588</v>
      </c>
      <c r="G414" s="135" t="s">
        <v>4702</v>
      </c>
      <c r="H414" s="135" t="s">
        <v>4126</v>
      </c>
      <c r="I414" s="281" t="s">
        <v>8538</v>
      </c>
      <c r="J414" s="281" t="s">
        <v>18</v>
      </c>
      <c r="K414" s="281" t="s">
        <v>9005</v>
      </c>
      <c r="L414" s="194" t="s">
        <v>20</v>
      </c>
      <c r="M414" s="5" t="s">
        <v>4703</v>
      </c>
      <c r="N414" s="282" t="s">
        <v>1253</v>
      </c>
      <c r="O414" s="283" t="s">
        <v>1253</v>
      </c>
      <c r="P414" s="283" t="s">
        <v>1253</v>
      </c>
      <c r="Q414" s="284" t="s">
        <v>1253</v>
      </c>
      <c r="R414" s="285" t="s">
        <v>4685</v>
      </c>
      <c r="S414" s="280" t="s">
        <v>1253</v>
      </c>
      <c r="T414" s="286" t="s">
        <v>623</v>
      </c>
      <c r="U414" s="287" t="s">
        <v>3897</v>
      </c>
      <c r="V414" s="135"/>
      <c r="W414" s="276" t="s">
        <v>630</v>
      </c>
      <c r="X414" s="272"/>
      <c r="Y414" s="272"/>
      <c r="Z414" s="272"/>
    </row>
    <row r="415" spans="1:26" ht="13" customHeight="1" x14ac:dyDescent="0.35">
      <c r="A415" s="295" t="s">
        <v>1581</v>
      </c>
      <c r="B415" s="276" t="s">
        <v>630</v>
      </c>
      <c r="C415" s="277" t="s">
        <v>630</v>
      </c>
      <c r="D415" s="288">
        <v>44781</v>
      </c>
      <c r="E415" s="279" t="s">
        <v>630</v>
      </c>
      <c r="F415" s="289">
        <v>44588</v>
      </c>
      <c r="G415" s="135" t="s">
        <v>4696</v>
      </c>
      <c r="H415" s="135" t="s">
        <v>137</v>
      </c>
      <c r="I415" s="281" t="s">
        <v>17</v>
      </c>
      <c r="J415" s="281" t="s">
        <v>18</v>
      </c>
      <c r="K415" s="281" t="s">
        <v>9005</v>
      </c>
      <c r="L415" s="135" t="s">
        <v>20</v>
      </c>
      <c r="M415" s="5" t="s">
        <v>4695</v>
      </c>
      <c r="N415" s="282" t="s">
        <v>1253</v>
      </c>
      <c r="O415" s="283" t="s">
        <v>1253</v>
      </c>
      <c r="P415" s="283" t="s">
        <v>1253</v>
      </c>
      <c r="Q415" s="284" t="s">
        <v>1253</v>
      </c>
      <c r="R415" s="285" t="s">
        <v>4685</v>
      </c>
      <c r="S415" s="280" t="s">
        <v>1253</v>
      </c>
      <c r="T415" s="286" t="s">
        <v>609</v>
      </c>
      <c r="U415" s="287" t="s">
        <v>3897</v>
      </c>
      <c r="V415" s="135"/>
      <c r="W415" s="276" t="s">
        <v>630</v>
      </c>
      <c r="X415" s="272"/>
      <c r="Y415" s="272"/>
      <c r="Z415" s="272"/>
    </row>
    <row r="416" spans="1:26" ht="13" customHeight="1" x14ac:dyDescent="0.35">
      <c r="A416" s="295" t="s">
        <v>3627</v>
      </c>
      <c r="B416" s="277">
        <v>4940024</v>
      </c>
      <c r="C416" s="277" t="s">
        <v>6623</v>
      </c>
      <c r="D416" s="288">
        <v>44609</v>
      </c>
      <c r="E416" s="279" t="s">
        <v>594</v>
      </c>
      <c r="F416" s="289">
        <v>44588</v>
      </c>
      <c r="G416" s="135" t="s">
        <v>4689</v>
      </c>
      <c r="H416" s="135" t="s">
        <v>102</v>
      </c>
      <c r="I416" s="281" t="s">
        <v>685</v>
      </c>
      <c r="J416" s="281" t="s">
        <v>18</v>
      </c>
      <c r="K416" s="281" t="s">
        <v>9005</v>
      </c>
      <c r="L416" s="135" t="s">
        <v>20</v>
      </c>
      <c r="M416" s="5" t="s">
        <v>4688</v>
      </c>
      <c r="N416" s="282">
        <v>44615</v>
      </c>
      <c r="O416" s="283">
        <v>44610</v>
      </c>
      <c r="P416" s="283">
        <v>44614</v>
      </c>
      <c r="Q416" s="284">
        <v>44613</v>
      </c>
      <c r="R416" s="285" t="s">
        <v>4686</v>
      </c>
      <c r="S416" s="284"/>
      <c r="T416" s="286" t="s">
        <v>609</v>
      </c>
      <c r="U416" s="287" t="s">
        <v>3897</v>
      </c>
      <c r="V416" s="135" t="s">
        <v>3898</v>
      </c>
      <c r="W416" s="276" t="s">
        <v>5362</v>
      </c>
      <c r="X416" s="272"/>
      <c r="Y416" s="272"/>
      <c r="Z416" s="272"/>
    </row>
    <row r="417" spans="1:26" ht="13" customHeight="1" x14ac:dyDescent="0.35">
      <c r="A417" s="295" t="s">
        <v>3627</v>
      </c>
      <c r="B417" s="135">
        <v>4948359</v>
      </c>
      <c r="C417" s="277" t="s">
        <v>6624</v>
      </c>
      <c r="D417" s="288">
        <v>44597</v>
      </c>
      <c r="E417" s="279" t="s">
        <v>594</v>
      </c>
      <c r="F417" s="289">
        <v>44589</v>
      </c>
      <c r="G417" s="135" t="s">
        <v>4707</v>
      </c>
      <c r="H417" s="135" t="s">
        <v>3367</v>
      </c>
      <c r="I417" s="281" t="s">
        <v>7086</v>
      </c>
      <c r="J417" s="281" t="s">
        <v>18</v>
      </c>
      <c r="K417" s="281" t="s">
        <v>9005</v>
      </c>
      <c r="L417" s="135" t="s">
        <v>20</v>
      </c>
      <c r="M417" s="5" t="s">
        <v>4706</v>
      </c>
      <c r="N417" s="282">
        <v>44621</v>
      </c>
      <c r="O417" s="283">
        <v>44616</v>
      </c>
      <c r="P417" s="283">
        <v>44616</v>
      </c>
      <c r="Q417" s="284">
        <v>44616</v>
      </c>
      <c r="R417" s="285" t="s">
        <v>4686</v>
      </c>
      <c r="S417" s="284"/>
      <c r="T417" s="286" t="s">
        <v>609</v>
      </c>
      <c r="U417" s="287" t="s">
        <v>3897</v>
      </c>
      <c r="V417" s="287" t="s">
        <v>3899</v>
      </c>
      <c r="W417" s="276" t="s">
        <v>5363</v>
      </c>
      <c r="X417" s="272"/>
      <c r="Y417" s="272"/>
      <c r="Z417" s="272"/>
    </row>
    <row r="418" spans="1:26" ht="13" customHeight="1" x14ac:dyDescent="0.35">
      <c r="A418" s="295" t="s">
        <v>3627</v>
      </c>
      <c r="B418" s="124">
        <v>4902017</v>
      </c>
      <c r="C418" s="277" t="s">
        <v>6625</v>
      </c>
      <c r="D418" s="288">
        <v>44590</v>
      </c>
      <c r="E418" s="279" t="s">
        <v>594</v>
      </c>
      <c r="F418" s="289">
        <v>44590</v>
      </c>
      <c r="G418" s="135" t="s">
        <v>4710</v>
      </c>
      <c r="H418" s="135" t="s">
        <v>32</v>
      </c>
      <c r="I418" s="281" t="s">
        <v>685</v>
      </c>
      <c r="J418" s="281" t="s">
        <v>38</v>
      </c>
      <c r="K418" s="281" t="s">
        <v>9001</v>
      </c>
      <c r="L418" s="135" t="s">
        <v>20</v>
      </c>
      <c r="M418" s="5" t="s">
        <v>4711</v>
      </c>
      <c r="N418" s="282">
        <v>44605</v>
      </c>
      <c r="O418" s="283">
        <v>44598</v>
      </c>
      <c r="P418" s="283">
        <v>44599</v>
      </c>
      <c r="Q418" s="284">
        <v>44599</v>
      </c>
      <c r="R418" s="285" t="s">
        <v>4489</v>
      </c>
      <c r="S418" s="284"/>
      <c r="T418" s="286" t="s">
        <v>605</v>
      </c>
      <c r="U418" s="287" t="s">
        <v>3897</v>
      </c>
      <c r="V418" s="135" t="s">
        <v>3898</v>
      </c>
      <c r="W418" s="276" t="s">
        <v>5364</v>
      </c>
      <c r="X418" s="272"/>
      <c r="Y418" s="272"/>
      <c r="Z418" s="272"/>
    </row>
    <row r="419" spans="1:26" ht="13" customHeight="1" x14ac:dyDescent="0.35">
      <c r="A419" s="295" t="s">
        <v>3627</v>
      </c>
      <c r="B419" s="124">
        <v>4921611</v>
      </c>
      <c r="C419" s="277" t="s">
        <v>6626</v>
      </c>
      <c r="D419" s="288">
        <v>44590</v>
      </c>
      <c r="E419" s="279" t="s">
        <v>594</v>
      </c>
      <c r="F419" s="289">
        <v>44590</v>
      </c>
      <c r="G419" s="135" t="s">
        <v>4708</v>
      </c>
      <c r="H419" s="135" t="s">
        <v>102</v>
      </c>
      <c r="I419" s="281" t="s">
        <v>685</v>
      </c>
      <c r="J419" s="281" t="s">
        <v>45</v>
      </c>
      <c r="K419" s="281" t="s">
        <v>9009</v>
      </c>
      <c r="L419" s="135" t="s">
        <v>20</v>
      </c>
      <c r="M419" s="5" t="s">
        <v>4709</v>
      </c>
      <c r="N419" s="282">
        <v>44596</v>
      </c>
      <c r="O419" s="283">
        <v>44595</v>
      </c>
      <c r="P419" s="283">
        <v>44595</v>
      </c>
      <c r="Q419" s="284">
        <v>44595</v>
      </c>
      <c r="R419" s="285" t="s">
        <v>4495</v>
      </c>
      <c r="S419" s="284"/>
      <c r="T419" s="286" t="s">
        <v>609</v>
      </c>
      <c r="U419" s="287" t="s">
        <v>3897</v>
      </c>
      <c r="V419" s="135" t="s">
        <v>3898</v>
      </c>
      <c r="W419" s="276" t="s">
        <v>5365</v>
      </c>
      <c r="X419" s="272"/>
      <c r="Y419" s="272"/>
      <c r="Z419" s="272"/>
    </row>
    <row r="420" spans="1:26" ht="13" customHeight="1" x14ac:dyDescent="0.35">
      <c r="A420" s="295" t="s">
        <v>1581</v>
      </c>
      <c r="B420" s="276" t="s">
        <v>630</v>
      </c>
      <c r="C420" s="277" t="s">
        <v>630</v>
      </c>
      <c r="D420" s="296">
        <v>44744</v>
      </c>
      <c r="E420" s="279" t="s">
        <v>630</v>
      </c>
      <c r="F420" s="289">
        <v>44590</v>
      </c>
      <c r="G420" s="135" t="s">
        <v>4713</v>
      </c>
      <c r="H420" s="194" t="s">
        <v>92</v>
      </c>
      <c r="I420" s="281" t="s">
        <v>2454</v>
      </c>
      <c r="J420" s="281" t="s">
        <v>18</v>
      </c>
      <c r="K420" s="281" t="s">
        <v>9005</v>
      </c>
      <c r="L420" s="194" t="s">
        <v>11</v>
      </c>
      <c r="M420" s="5" t="s">
        <v>4714</v>
      </c>
      <c r="N420" s="282" t="s">
        <v>1253</v>
      </c>
      <c r="O420" s="283" t="s">
        <v>1253</v>
      </c>
      <c r="P420" s="283" t="s">
        <v>1253</v>
      </c>
      <c r="Q420" s="284" t="s">
        <v>1253</v>
      </c>
      <c r="R420" s="285" t="s">
        <v>4685</v>
      </c>
      <c r="S420" s="280" t="s">
        <v>1253</v>
      </c>
      <c r="T420" s="286" t="s">
        <v>623</v>
      </c>
      <c r="U420" s="287" t="s">
        <v>3897</v>
      </c>
      <c r="V420" s="135"/>
      <c r="W420" s="276" t="s">
        <v>630</v>
      </c>
      <c r="X420" s="272"/>
      <c r="Y420" s="272"/>
      <c r="Z420" s="272"/>
    </row>
    <row r="421" spans="1:26" ht="13" customHeight="1" x14ac:dyDescent="0.35">
      <c r="A421" s="295" t="s">
        <v>3627</v>
      </c>
      <c r="B421" s="135">
        <v>5020575</v>
      </c>
      <c r="C421" s="277" t="s">
        <v>6627</v>
      </c>
      <c r="D421" s="288">
        <v>44644</v>
      </c>
      <c r="E421" s="279" t="s">
        <v>594</v>
      </c>
      <c r="F421" s="289">
        <v>44590</v>
      </c>
      <c r="G421" s="135" t="s">
        <v>4715</v>
      </c>
      <c r="H421" s="135" t="s">
        <v>250</v>
      </c>
      <c r="I421" s="281" t="s">
        <v>4644</v>
      </c>
      <c r="J421" s="281" t="s">
        <v>18</v>
      </c>
      <c r="K421" s="281" t="s">
        <v>9005</v>
      </c>
      <c r="L421" s="135" t="s">
        <v>27</v>
      </c>
      <c r="M421" s="5" t="s">
        <v>4716</v>
      </c>
      <c r="N421" s="303">
        <v>44666</v>
      </c>
      <c r="O421" s="284">
        <v>44653</v>
      </c>
      <c r="P421" s="284">
        <v>44649</v>
      </c>
      <c r="Q421" s="284">
        <v>44651</v>
      </c>
      <c r="R421" s="285" t="s">
        <v>4685</v>
      </c>
      <c r="S421" s="284"/>
      <c r="T421" s="286" t="s">
        <v>623</v>
      </c>
      <c r="U421" s="287" t="s">
        <v>3897</v>
      </c>
      <c r="V421" s="135" t="s">
        <v>5568</v>
      </c>
      <c r="W421" s="276" t="s">
        <v>5366</v>
      </c>
      <c r="X421" s="272"/>
      <c r="Y421" s="272"/>
      <c r="Z421" s="272"/>
    </row>
    <row r="422" spans="1:26" ht="13" customHeight="1" x14ac:dyDescent="0.35">
      <c r="A422" s="295" t="s">
        <v>3627</v>
      </c>
      <c r="B422" s="135">
        <v>5008923</v>
      </c>
      <c r="C422" s="277" t="s">
        <v>6628</v>
      </c>
      <c r="D422" s="288">
        <v>44639</v>
      </c>
      <c r="E422" s="279" t="s">
        <v>594</v>
      </c>
      <c r="F422" s="289">
        <v>44592</v>
      </c>
      <c r="G422" s="135" t="s">
        <v>4998</v>
      </c>
      <c r="H422" s="135" t="s">
        <v>686</v>
      </c>
      <c r="I422" s="281" t="s">
        <v>8862</v>
      </c>
      <c r="J422" s="281" t="s">
        <v>38</v>
      </c>
      <c r="K422" s="281" t="s">
        <v>9001</v>
      </c>
      <c r="L422" s="135" t="s">
        <v>20</v>
      </c>
      <c r="M422" s="5" t="s">
        <v>4705</v>
      </c>
      <c r="N422" s="282">
        <v>44653</v>
      </c>
      <c r="O422" s="283">
        <v>44652</v>
      </c>
      <c r="P422" s="283">
        <v>44650</v>
      </c>
      <c r="Q422" s="284">
        <v>44651</v>
      </c>
      <c r="R422" s="285" t="s">
        <v>4489</v>
      </c>
      <c r="S422" s="284"/>
      <c r="T422" s="286" t="s">
        <v>623</v>
      </c>
      <c r="U422" s="287" t="s">
        <v>3897</v>
      </c>
      <c r="V422" s="135" t="s">
        <v>5568</v>
      </c>
      <c r="W422" s="276" t="s">
        <v>5367</v>
      </c>
      <c r="X422" s="272"/>
      <c r="Y422" s="272"/>
      <c r="Z422" s="272"/>
    </row>
    <row r="423" spans="1:26" ht="13" customHeight="1" x14ac:dyDescent="0.35">
      <c r="A423" s="295" t="s">
        <v>3627</v>
      </c>
      <c r="B423" s="124">
        <v>4926660</v>
      </c>
      <c r="C423" s="277" t="s">
        <v>6629</v>
      </c>
      <c r="D423" s="288">
        <v>44593</v>
      </c>
      <c r="E423" s="279" t="s">
        <v>594</v>
      </c>
      <c r="F423" s="289">
        <v>44592</v>
      </c>
      <c r="G423" s="135" t="s">
        <v>4725</v>
      </c>
      <c r="H423" s="135" t="s">
        <v>25</v>
      </c>
      <c r="I423" s="281" t="s">
        <v>17</v>
      </c>
      <c r="J423" s="281" t="s">
        <v>45</v>
      </c>
      <c r="K423" s="281" t="s">
        <v>9009</v>
      </c>
      <c r="L423" s="135" t="s">
        <v>20</v>
      </c>
      <c r="M423" s="5" t="s">
        <v>4724</v>
      </c>
      <c r="N423" s="282">
        <v>44604</v>
      </c>
      <c r="O423" s="283">
        <v>44603</v>
      </c>
      <c r="P423" s="283">
        <v>44603</v>
      </c>
      <c r="Q423" s="284">
        <v>44603</v>
      </c>
      <c r="R423" s="285" t="s">
        <v>4495</v>
      </c>
      <c r="S423" s="284"/>
      <c r="T423" s="286" t="s">
        <v>609</v>
      </c>
      <c r="U423" s="287" t="s">
        <v>3897</v>
      </c>
      <c r="V423" s="135" t="s">
        <v>3898</v>
      </c>
      <c r="W423" s="276" t="s">
        <v>5368</v>
      </c>
      <c r="X423" s="272"/>
      <c r="Y423" s="272"/>
      <c r="Z423" s="272"/>
    </row>
    <row r="424" spans="1:26" ht="13" customHeight="1" x14ac:dyDescent="0.35">
      <c r="A424" s="295" t="s">
        <v>3627</v>
      </c>
      <c r="B424" s="276">
        <v>4948357</v>
      </c>
      <c r="C424" s="277" t="s">
        <v>6630</v>
      </c>
      <c r="D424" s="288">
        <v>44610</v>
      </c>
      <c r="E424" s="279" t="s">
        <v>594</v>
      </c>
      <c r="F424" s="289">
        <v>44592</v>
      </c>
      <c r="G424" s="135" t="s">
        <v>3945</v>
      </c>
      <c r="H424" s="135" t="s">
        <v>686</v>
      </c>
      <c r="I424" s="281" t="s">
        <v>8862</v>
      </c>
      <c r="J424" s="281" t="s">
        <v>38</v>
      </c>
      <c r="K424" s="281" t="s">
        <v>9001</v>
      </c>
      <c r="L424" s="135" t="s">
        <v>20</v>
      </c>
      <c r="M424" s="5" t="s">
        <v>3944</v>
      </c>
      <c r="N424" s="282">
        <v>44619</v>
      </c>
      <c r="O424" s="283">
        <v>44611</v>
      </c>
      <c r="P424" s="283">
        <v>44614</v>
      </c>
      <c r="Q424" s="284">
        <v>44614</v>
      </c>
      <c r="R424" s="285" t="s">
        <v>4489</v>
      </c>
      <c r="S424" s="284"/>
      <c r="T424" s="286" t="s">
        <v>609</v>
      </c>
      <c r="U424" s="287" t="s">
        <v>3897</v>
      </c>
      <c r="V424" s="135" t="s">
        <v>3898</v>
      </c>
      <c r="W424" s="276" t="s">
        <v>5162</v>
      </c>
      <c r="X424" s="272"/>
      <c r="Y424" s="272"/>
      <c r="Z424" s="272"/>
    </row>
    <row r="425" spans="1:26" ht="13" customHeight="1" x14ac:dyDescent="0.35">
      <c r="A425" s="295" t="s">
        <v>5</v>
      </c>
      <c r="B425" s="276" t="s">
        <v>319</v>
      </c>
      <c r="C425" s="277"/>
      <c r="D425" s="288"/>
      <c r="E425" s="279"/>
      <c r="F425" s="289">
        <v>44592</v>
      </c>
      <c r="G425" s="135" t="s">
        <v>4727</v>
      </c>
      <c r="H425" s="135" t="s">
        <v>16</v>
      </c>
      <c r="I425" s="281" t="s">
        <v>7086</v>
      </c>
      <c r="J425" s="281" t="s">
        <v>645</v>
      </c>
      <c r="K425" s="281" t="s">
        <v>9002</v>
      </c>
      <c r="L425" s="135" t="s">
        <v>27</v>
      </c>
      <c r="M425" s="5" t="s">
        <v>4726</v>
      </c>
      <c r="N425" s="282"/>
      <c r="O425" s="283"/>
      <c r="P425" s="283"/>
      <c r="Q425" s="284"/>
      <c r="R425" s="285" t="s">
        <v>4490</v>
      </c>
      <c r="S425" s="284"/>
      <c r="T425" s="286" t="s">
        <v>605</v>
      </c>
      <c r="U425" s="287" t="s">
        <v>3897</v>
      </c>
      <c r="V425" s="135"/>
      <c r="W425" s="276" t="s">
        <v>5369</v>
      </c>
      <c r="X425" s="272"/>
      <c r="Y425" s="272"/>
      <c r="Z425" s="272"/>
    </row>
    <row r="426" spans="1:26" ht="13" customHeight="1" x14ac:dyDescent="0.35">
      <c r="A426" s="295" t="s">
        <v>1581</v>
      </c>
      <c r="B426" s="276" t="s">
        <v>630</v>
      </c>
      <c r="C426" s="277" t="s">
        <v>630</v>
      </c>
      <c r="D426" s="288">
        <v>44625</v>
      </c>
      <c r="E426" s="279" t="s">
        <v>630</v>
      </c>
      <c r="F426" s="289">
        <v>44592</v>
      </c>
      <c r="G426" s="135" t="s">
        <v>4719</v>
      </c>
      <c r="H426" s="135" t="s">
        <v>25</v>
      </c>
      <c r="I426" s="281" t="s">
        <v>17</v>
      </c>
      <c r="J426" s="281" t="s">
        <v>645</v>
      </c>
      <c r="K426" s="281" t="s">
        <v>9002</v>
      </c>
      <c r="L426" s="135" t="s">
        <v>87</v>
      </c>
      <c r="M426" s="5" t="s">
        <v>4718</v>
      </c>
      <c r="N426" s="282" t="s">
        <v>1253</v>
      </c>
      <c r="O426" s="283" t="s">
        <v>1253</v>
      </c>
      <c r="P426" s="283" t="s">
        <v>1253</v>
      </c>
      <c r="Q426" s="284" t="s">
        <v>1253</v>
      </c>
      <c r="R426" s="285" t="s">
        <v>4490</v>
      </c>
      <c r="S426" s="280" t="s">
        <v>1253</v>
      </c>
      <c r="T426" s="286" t="s">
        <v>623</v>
      </c>
      <c r="U426" s="287" t="s">
        <v>3897</v>
      </c>
      <c r="V426" s="135"/>
      <c r="W426" s="276" t="s">
        <v>630</v>
      </c>
      <c r="X426" s="272"/>
      <c r="Y426" s="272"/>
      <c r="Z426" s="272"/>
    </row>
    <row r="427" spans="1:26" ht="13" customHeight="1" x14ac:dyDescent="0.35">
      <c r="A427" s="295" t="s">
        <v>1581</v>
      </c>
      <c r="B427" s="276" t="s">
        <v>630</v>
      </c>
      <c r="C427" s="277" t="s">
        <v>630</v>
      </c>
      <c r="D427" s="288">
        <v>44774</v>
      </c>
      <c r="E427" s="279" t="s">
        <v>630</v>
      </c>
      <c r="F427" s="289">
        <v>44592</v>
      </c>
      <c r="G427" s="135" t="s">
        <v>4721</v>
      </c>
      <c r="H427" s="135" t="s">
        <v>686</v>
      </c>
      <c r="I427" s="281" t="s">
        <v>8862</v>
      </c>
      <c r="J427" s="281" t="s">
        <v>645</v>
      </c>
      <c r="K427" s="281" t="s">
        <v>9002</v>
      </c>
      <c r="L427" s="194" t="s">
        <v>20</v>
      </c>
      <c r="M427" s="5" t="s">
        <v>4720</v>
      </c>
      <c r="N427" s="282" t="s">
        <v>1253</v>
      </c>
      <c r="O427" s="283" t="s">
        <v>1253</v>
      </c>
      <c r="P427" s="283" t="s">
        <v>1253</v>
      </c>
      <c r="Q427" s="284" t="s">
        <v>1253</v>
      </c>
      <c r="R427" s="285" t="s">
        <v>4490</v>
      </c>
      <c r="S427" s="280" t="s">
        <v>1253</v>
      </c>
      <c r="T427" s="286" t="s">
        <v>605</v>
      </c>
      <c r="U427" s="287" t="s">
        <v>3897</v>
      </c>
      <c r="V427" s="135"/>
      <c r="W427" s="276" t="s">
        <v>630</v>
      </c>
      <c r="X427" s="272"/>
      <c r="Y427" s="272"/>
      <c r="Z427" s="272"/>
    </row>
    <row r="428" spans="1:26" ht="13" customHeight="1" x14ac:dyDescent="0.35">
      <c r="A428" s="295" t="s">
        <v>3627</v>
      </c>
      <c r="B428" s="124">
        <v>4988270</v>
      </c>
      <c r="C428" s="277" t="s">
        <v>6631</v>
      </c>
      <c r="D428" s="288">
        <v>44630</v>
      </c>
      <c r="E428" s="279" t="s">
        <v>594</v>
      </c>
      <c r="F428" s="289">
        <v>44592</v>
      </c>
      <c r="G428" s="135" t="s">
        <v>4723</v>
      </c>
      <c r="H428" s="135" t="s">
        <v>4348</v>
      </c>
      <c r="I428" s="281" t="s">
        <v>7086</v>
      </c>
      <c r="J428" s="281" t="s">
        <v>18</v>
      </c>
      <c r="K428" s="281" t="s">
        <v>9005</v>
      </c>
      <c r="L428" s="135" t="s">
        <v>20</v>
      </c>
      <c r="M428" s="5" t="s">
        <v>4722</v>
      </c>
      <c r="N428" s="282">
        <v>44653</v>
      </c>
      <c r="O428" s="283">
        <v>44638</v>
      </c>
      <c r="P428" s="283">
        <v>44630</v>
      </c>
      <c r="Q428" s="284">
        <v>44639</v>
      </c>
      <c r="R428" s="285" t="s">
        <v>4685</v>
      </c>
      <c r="S428" s="284"/>
      <c r="T428" s="286" t="s">
        <v>605</v>
      </c>
      <c r="U428" s="287" t="s">
        <v>3897</v>
      </c>
      <c r="V428" s="135" t="s">
        <v>5568</v>
      </c>
      <c r="W428" s="276" t="s">
        <v>5370</v>
      </c>
      <c r="X428" s="272"/>
      <c r="Y428" s="272"/>
      <c r="Z428" s="272"/>
    </row>
    <row r="429" spans="1:26" ht="13" customHeight="1" x14ac:dyDescent="0.35">
      <c r="A429" s="295" t="s">
        <v>3627</v>
      </c>
      <c r="B429" s="124">
        <v>4930965</v>
      </c>
      <c r="C429" s="277" t="s">
        <v>6632</v>
      </c>
      <c r="D429" s="288">
        <v>44594</v>
      </c>
      <c r="E429" s="279" t="s">
        <v>594</v>
      </c>
      <c r="F429" s="289">
        <v>44594</v>
      </c>
      <c r="G429" s="135" t="s">
        <v>4733</v>
      </c>
      <c r="H429" s="135" t="s">
        <v>4150</v>
      </c>
      <c r="I429" s="281" t="s">
        <v>17</v>
      </c>
      <c r="J429" s="281" t="s">
        <v>626</v>
      </c>
      <c r="K429" s="281" t="s">
        <v>9003</v>
      </c>
      <c r="L429" s="135" t="s">
        <v>52</v>
      </c>
      <c r="M429" s="5" t="s">
        <v>4734</v>
      </c>
      <c r="N429" s="282">
        <v>44606</v>
      </c>
      <c r="O429" s="283">
        <v>44600</v>
      </c>
      <c r="P429" s="283">
        <v>44600</v>
      </c>
      <c r="Q429" s="284">
        <v>44600</v>
      </c>
      <c r="R429" s="285" t="s">
        <v>4687</v>
      </c>
      <c r="S429" s="284"/>
      <c r="T429" s="286" t="s">
        <v>609</v>
      </c>
      <c r="U429" s="287" t="s">
        <v>3898</v>
      </c>
      <c r="V429" s="135" t="s">
        <v>3898</v>
      </c>
      <c r="W429" s="276" t="s">
        <v>5371</v>
      </c>
      <c r="X429" s="272"/>
      <c r="Y429" s="272"/>
      <c r="Z429" s="272"/>
    </row>
    <row r="430" spans="1:26" ht="13" customHeight="1" x14ac:dyDescent="0.35">
      <c r="A430" s="295" t="s">
        <v>5</v>
      </c>
      <c r="B430" s="276" t="s">
        <v>2859</v>
      </c>
      <c r="C430" s="277" t="s">
        <v>2859</v>
      </c>
      <c r="D430" s="288">
        <v>44744</v>
      </c>
      <c r="E430" s="279"/>
      <c r="F430" s="289">
        <v>44594</v>
      </c>
      <c r="G430" s="135" t="s">
        <v>4728</v>
      </c>
      <c r="H430" s="135" t="s">
        <v>3708</v>
      </c>
      <c r="I430" s="281" t="s">
        <v>2454</v>
      </c>
      <c r="J430" s="281" t="s">
        <v>18</v>
      </c>
      <c r="K430" s="281" t="s">
        <v>9005</v>
      </c>
      <c r="L430" s="135" t="s">
        <v>20</v>
      </c>
      <c r="M430" s="5" t="s">
        <v>4729</v>
      </c>
      <c r="N430" s="282"/>
      <c r="O430" s="283"/>
      <c r="P430" s="283"/>
      <c r="Q430" s="284"/>
      <c r="R430" s="285" t="s">
        <v>4685</v>
      </c>
      <c r="S430" s="284"/>
      <c r="T430" s="286" t="s">
        <v>605</v>
      </c>
      <c r="U430" s="287" t="s">
        <v>3898</v>
      </c>
      <c r="V430" s="135"/>
      <c r="W430" s="276" t="s">
        <v>5372</v>
      </c>
      <c r="X430" s="272"/>
      <c r="Y430" s="272"/>
      <c r="Z430" s="272"/>
    </row>
    <row r="431" spans="1:26" ht="13" customHeight="1" x14ac:dyDescent="0.35">
      <c r="A431" s="295" t="s">
        <v>3627</v>
      </c>
      <c r="B431" s="135">
        <v>4948350</v>
      </c>
      <c r="C431" s="277" t="s">
        <v>6633</v>
      </c>
      <c r="D431" s="288">
        <v>44600</v>
      </c>
      <c r="E431" s="279" t="s">
        <v>594</v>
      </c>
      <c r="F431" s="289">
        <v>44594</v>
      </c>
      <c r="G431" s="135" t="s">
        <v>4731</v>
      </c>
      <c r="H431" s="135" t="s">
        <v>102</v>
      </c>
      <c r="I431" s="281" t="s">
        <v>685</v>
      </c>
      <c r="J431" s="281" t="s">
        <v>18</v>
      </c>
      <c r="K431" s="281" t="s">
        <v>9005</v>
      </c>
      <c r="L431" s="135" t="s">
        <v>11</v>
      </c>
      <c r="M431" s="5" t="s">
        <v>4732</v>
      </c>
      <c r="N431" s="282">
        <v>44611</v>
      </c>
      <c r="O431" s="283">
        <v>44608</v>
      </c>
      <c r="P431" s="283">
        <v>44608</v>
      </c>
      <c r="Q431" s="284">
        <v>44609</v>
      </c>
      <c r="R431" s="285" t="s">
        <v>4686</v>
      </c>
      <c r="S431" s="284"/>
      <c r="T431" s="286" t="s">
        <v>605</v>
      </c>
      <c r="U431" s="287" t="s">
        <v>3898</v>
      </c>
      <c r="V431" s="135" t="s">
        <v>3898</v>
      </c>
      <c r="W431" s="276" t="s">
        <v>5373</v>
      </c>
      <c r="X431" s="272"/>
      <c r="Y431" s="272"/>
      <c r="Z431" s="272"/>
    </row>
    <row r="432" spans="1:26" ht="13" customHeight="1" x14ac:dyDescent="0.35">
      <c r="A432" s="295" t="s">
        <v>3627</v>
      </c>
      <c r="B432" s="124">
        <v>5086321</v>
      </c>
      <c r="C432" s="277" t="s">
        <v>6634</v>
      </c>
      <c r="D432" s="288">
        <v>44688</v>
      </c>
      <c r="E432" s="279" t="s">
        <v>594</v>
      </c>
      <c r="F432" s="289">
        <v>44594</v>
      </c>
      <c r="G432" s="194" t="s">
        <v>7903</v>
      </c>
      <c r="H432" s="135" t="s">
        <v>25</v>
      </c>
      <c r="I432" s="281" t="s">
        <v>17</v>
      </c>
      <c r="J432" s="281" t="s">
        <v>18</v>
      </c>
      <c r="K432" s="281" t="s">
        <v>9005</v>
      </c>
      <c r="L432" s="135" t="s">
        <v>11</v>
      </c>
      <c r="M432" s="5" t="s">
        <v>4730</v>
      </c>
      <c r="N432" s="282">
        <v>44696</v>
      </c>
      <c r="O432" s="283">
        <v>44694</v>
      </c>
      <c r="P432" s="283">
        <v>44694</v>
      </c>
      <c r="Q432" s="284" t="s">
        <v>1685</v>
      </c>
      <c r="R432" s="285" t="s">
        <v>4685</v>
      </c>
      <c r="S432" s="284"/>
      <c r="T432" s="286" t="s">
        <v>609</v>
      </c>
      <c r="U432" s="287" t="s">
        <v>3898</v>
      </c>
      <c r="V432" s="135" t="s">
        <v>2821</v>
      </c>
      <c r="W432" s="276" t="s">
        <v>5374</v>
      </c>
      <c r="X432" s="272"/>
      <c r="Y432" s="272"/>
      <c r="Z432" s="272"/>
    </row>
    <row r="433" spans="1:26" ht="13" customHeight="1" x14ac:dyDescent="0.35">
      <c r="A433" s="295" t="s">
        <v>3627</v>
      </c>
      <c r="B433" s="124">
        <v>4930962</v>
      </c>
      <c r="C433" s="277" t="s">
        <v>6635</v>
      </c>
      <c r="D433" s="288">
        <v>44596</v>
      </c>
      <c r="E433" s="279" t="s">
        <v>594</v>
      </c>
      <c r="F433" s="289">
        <v>44595</v>
      </c>
      <c r="G433" s="135" t="s">
        <v>4740</v>
      </c>
      <c r="H433" s="135" t="s">
        <v>82</v>
      </c>
      <c r="I433" s="281" t="s">
        <v>4644</v>
      </c>
      <c r="J433" s="281" t="s">
        <v>45</v>
      </c>
      <c r="K433" s="281" t="s">
        <v>9009</v>
      </c>
      <c r="L433" s="135" t="s">
        <v>20</v>
      </c>
      <c r="M433" s="5" t="s">
        <v>4739</v>
      </c>
      <c r="N433" s="282">
        <v>44603</v>
      </c>
      <c r="O433" s="283">
        <v>44602</v>
      </c>
      <c r="P433" s="283">
        <v>44602</v>
      </c>
      <c r="Q433" s="284">
        <v>44602</v>
      </c>
      <c r="R433" s="285" t="s">
        <v>4482</v>
      </c>
      <c r="S433" s="284"/>
      <c r="T433" s="286" t="s">
        <v>605</v>
      </c>
      <c r="U433" s="287" t="s">
        <v>3898</v>
      </c>
      <c r="V433" s="135" t="s">
        <v>3898</v>
      </c>
      <c r="W433" s="276" t="s">
        <v>5375</v>
      </c>
      <c r="X433" s="272"/>
      <c r="Y433" s="272"/>
      <c r="Z433" s="272"/>
    </row>
    <row r="434" spans="1:26" ht="13" customHeight="1" x14ac:dyDescent="0.35">
      <c r="A434" s="295" t="s">
        <v>3627</v>
      </c>
      <c r="B434" s="135">
        <v>4948335</v>
      </c>
      <c r="C434" s="277" t="s">
        <v>6636</v>
      </c>
      <c r="D434" s="288">
        <v>44597</v>
      </c>
      <c r="E434" s="279" t="s">
        <v>594</v>
      </c>
      <c r="F434" s="289">
        <v>44595</v>
      </c>
      <c r="G434" s="135" t="s">
        <v>4742</v>
      </c>
      <c r="H434" s="135" t="s">
        <v>32</v>
      </c>
      <c r="I434" s="281" t="s">
        <v>685</v>
      </c>
      <c r="J434" s="281" t="s">
        <v>45</v>
      </c>
      <c r="K434" s="281" t="s">
        <v>9009</v>
      </c>
      <c r="L434" s="135" t="s">
        <v>20</v>
      </c>
      <c r="M434" s="5" t="s">
        <v>4741</v>
      </c>
      <c r="N434" s="282">
        <v>44617</v>
      </c>
      <c r="O434" s="283">
        <v>44614</v>
      </c>
      <c r="P434" s="283">
        <v>44614</v>
      </c>
      <c r="Q434" s="284">
        <v>44615</v>
      </c>
      <c r="R434" s="285" t="s">
        <v>4495</v>
      </c>
      <c r="S434" s="284"/>
      <c r="T434" s="286" t="s">
        <v>605</v>
      </c>
      <c r="U434" s="287" t="s">
        <v>3898</v>
      </c>
      <c r="V434" s="135" t="s">
        <v>3898</v>
      </c>
      <c r="W434" s="276" t="s">
        <v>5376</v>
      </c>
      <c r="X434" s="272"/>
      <c r="Y434" s="272"/>
      <c r="Z434" s="272"/>
    </row>
    <row r="435" spans="1:26" ht="13" customHeight="1" x14ac:dyDescent="0.35">
      <c r="A435" s="295" t="s">
        <v>5</v>
      </c>
      <c r="B435" s="277" t="s">
        <v>4555</v>
      </c>
      <c r="C435" s="277" t="s">
        <v>4555</v>
      </c>
      <c r="D435" s="288"/>
      <c r="E435" s="279"/>
      <c r="F435" s="289">
        <v>44595</v>
      </c>
      <c r="G435" s="135" t="s">
        <v>4745</v>
      </c>
      <c r="H435" s="135" t="s">
        <v>92</v>
      </c>
      <c r="I435" s="281" t="s">
        <v>2454</v>
      </c>
      <c r="J435" s="281" t="s">
        <v>18</v>
      </c>
      <c r="K435" s="281" t="s">
        <v>9005</v>
      </c>
      <c r="L435" s="135" t="s">
        <v>20</v>
      </c>
      <c r="M435" s="5" t="s">
        <v>4744</v>
      </c>
      <c r="N435" s="282"/>
      <c r="O435" s="283"/>
      <c r="P435" s="283"/>
      <c r="Q435" s="284"/>
      <c r="R435" s="285" t="s">
        <v>4686</v>
      </c>
      <c r="S435" s="284"/>
      <c r="T435" s="286" t="s">
        <v>609</v>
      </c>
      <c r="U435" s="287" t="s">
        <v>3898</v>
      </c>
      <c r="V435" s="135"/>
      <c r="W435" s="276" t="s">
        <v>5377</v>
      </c>
      <c r="X435" s="272"/>
      <c r="Y435" s="272"/>
      <c r="Z435" s="272"/>
    </row>
    <row r="436" spans="1:26" ht="13" customHeight="1" x14ac:dyDescent="0.35">
      <c r="A436" s="295" t="s">
        <v>3627</v>
      </c>
      <c r="B436" s="135">
        <v>4979310</v>
      </c>
      <c r="C436" s="277" t="s">
        <v>6637</v>
      </c>
      <c r="D436" s="288">
        <v>44620</v>
      </c>
      <c r="E436" s="279" t="s">
        <v>594</v>
      </c>
      <c r="F436" s="289">
        <v>44596</v>
      </c>
      <c r="G436" s="135" t="s">
        <v>4750</v>
      </c>
      <c r="H436" s="135" t="s">
        <v>57</v>
      </c>
      <c r="I436" s="281" t="s">
        <v>8538</v>
      </c>
      <c r="J436" s="281" t="s">
        <v>45</v>
      </c>
      <c r="K436" s="281" t="s">
        <v>9009</v>
      </c>
      <c r="L436" s="135" t="s">
        <v>74</v>
      </c>
      <c r="M436" s="5" t="s">
        <v>4749</v>
      </c>
      <c r="N436" s="282">
        <v>44640</v>
      </c>
      <c r="O436" s="283">
        <v>44637</v>
      </c>
      <c r="P436" s="283">
        <v>44638</v>
      </c>
      <c r="Q436" s="284">
        <v>44637</v>
      </c>
      <c r="R436" s="285" t="s">
        <v>4482</v>
      </c>
      <c r="S436" s="284"/>
      <c r="T436" s="286" t="s">
        <v>609</v>
      </c>
      <c r="U436" s="287" t="s">
        <v>3898</v>
      </c>
      <c r="V436" s="287" t="s">
        <v>3899</v>
      </c>
      <c r="W436" s="276" t="s">
        <v>5378</v>
      </c>
      <c r="X436" s="272"/>
      <c r="Y436" s="272"/>
      <c r="Z436" s="272"/>
    </row>
    <row r="437" spans="1:26" ht="13" customHeight="1" x14ac:dyDescent="0.35">
      <c r="A437" s="295" t="s">
        <v>3627</v>
      </c>
      <c r="B437" s="135">
        <v>4980213</v>
      </c>
      <c r="C437" s="277" t="s">
        <v>6638</v>
      </c>
      <c r="D437" s="288">
        <v>44636</v>
      </c>
      <c r="E437" s="279" t="s">
        <v>594</v>
      </c>
      <c r="F437" s="289">
        <v>44596</v>
      </c>
      <c r="G437" s="135" t="s">
        <v>4746</v>
      </c>
      <c r="H437" s="135" t="s">
        <v>4150</v>
      </c>
      <c r="I437" s="281" t="s">
        <v>17</v>
      </c>
      <c r="J437" s="281" t="s">
        <v>626</v>
      </c>
      <c r="K437" s="281" t="s">
        <v>9003</v>
      </c>
      <c r="L437" s="194" t="s">
        <v>52</v>
      </c>
      <c r="M437" s="5" t="s">
        <v>4886</v>
      </c>
      <c r="N437" s="282">
        <v>44641</v>
      </c>
      <c r="O437" s="283">
        <v>44636</v>
      </c>
      <c r="P437" s="283">
        <v>44636</v>
      </c>
      <c r="Q437" s="284">
        <v>44637</v>
      </c>
      <c r="R437" s="285" t="s">
        <v>6464</v>
      </c>
      <c r="S437" s="284"/>
      <c r="T437" s="286" t="s">
        <v>609</v>
      </c>
      <c r="U437" s="287" t="s">
        <v>3898</v>
      </c>
      <c r="V437" s="287" t="s">
        <v>3899</v>
      </c>
      <c r="W437" s="276" t="s">
        <v>5379</v>
      </c>
      <c r="X437" s="272"/>
      <c r="Y437" s="272"/>
      <c r="Z437" s="272"/>
    </row>
    <row r="438" spans="1:26" ht="13" customHeight="1" x14ac:dyDescent="0.35">
      <c r="A438" s="295" t="s">
        <v>1581</v>
      </c>
      <c r="B438" s="276" t="s">
        <v>630</v>
      </c>
      <c r="C438" s="277" t="s">
        <v>630</v>
      </c>
      <c r="D438" s="288">
        <v>44615</v>
      </c>
      <c r="E438" s="279" t="s">
        <v>630</v>
      </c>
      <c r="F438" s="289">
        <v>44597</v>
      </c>
      <c r="G438" s="135" t="s">
        <v>4752</v>
      </c>
      <c r="H438" s="135" t="s">
        <v>25</v>
      </c>
      <c r="I438" s="281" t="s">
        <v>17</v>
      </c>
      <c r="J438" s="281" t="s">
        <v>2943</v>
      </c>
      <c r="K438" s="281" t="s">
        <v>9012</v>
      </c>
      <c r="L438" s="135" t="s">
        <v>20</v>
      </c>
      <c r="M438" s="5" t="s">
        <v>4751</v>
      </c>
      <c r="N438" s="282" t="s">
        <v>1253</v>
      </c>
      <c r="O438" s="283" t="s">
        <v>1253</v>
      </c>
      <c r="P438" s="283" t="s">
        <v>1253</v>
      </c>
      <c r="Q438" s="284" t="s">
        <v>1253</v>
      </c>
      <c r="R438" s="285" t="s">
        <v>6518</v>
      </c>
      <c r="S438" s="280" t="s">
        <v>1253</v>
      </c>
      <c r="T438" s="286" t="s">
        <v>605</v>
      </c>
      <c r="U438" s="287" t="s">
        <v>3898</v>
      </c>
      <c r="V438" s="135"/>
      <c r="W438" s="276" t="s">
        <v>630</v>
      </c>
      <c r="X438" s="272"/>
      <c r="Y438" s="272"/>
      <c r="Z438" s="272"/>
    </row>
    <row r="439" spans="1:26" ht="13" customHeight="1" x14ac:dyDescent="0.35">
      <c r="A439" s="295" t="s">
        <v>3627</v>
      </c>
      <c r="B439" s="135">
        <v>4968358</v>
      </c>
      <c r="C439" s="277" t="s">
        <v>6639</v>
      </c>
      <c r="D439" s="288">
        <v>44610</v>
      </c>
      <c r="E439" s="279" t="s">
        <v>594</v>
      </c>
      <c r="F439" s="289">
        <v>44597</v>
      </c>
      <c r="G439" s="135" t="s">
        <v>4763</v>
      </c>
      <c r="H439" s="135" t="s">
        <v>3708</v>
      </c>
      <c r="I439" s="281" t="s">
        <v>2454</v>
      </c>
      <c r="J439" s="281" t="s">
        <v>626</v>
      </c>
      <c r="K439" s="281" t="s">
        <v>9003</v>
      </c>
      <c r="L439" s="135" t="s">
        <v>20</v>
      </c>
      <c r="M439" s="5" t="s">
        <v>4762</v>
      </c>
      <c r="N439" s="282">
        <v>44653</v>
      </c>
      <c r="O439" s="283">
        <v>44642</v>
      </c>
      <c r="P439" s="283">
        <v>44638</v>
      </c>
      <c r="Q439" s="284">
        <v>44642</v>
      </c>
      <c r="R439" s="285" t="s">
        <v>4687</v>
      </c>
      <c r="S439" s="284"/>
      <c r="T439" s="286" t="s">
        <v>623</v>
      </c>
      <c r="U439" s="287" t="s">
        <v>3898</v>
      </c>
      <c r="V439" s="135" t="s">
        <v>5568</v>
      </c>
      <c r="W439" s="276" t="s">
        <v>5380</v>
      </c>
      <c r="X439" s="272"/>
      <c r="Y439" s="272"/>
      <c r="Z439" s="272"/>
    </row>
    <row r="440" spans="1:26" ht="13" customHeight="1" x14ac:dyDescent="0.35">
      <c r="A440" s="295" t="s">
        <v>3627</v>
      </c>
      <c r="B440" s="124">
        <v>5042651</v>
      </c>
      <c r="C440" s="277" t="s">
        <v>6640</v>
      </c>
      <c r="D440" s="288">
        <v>44670</v>
      </c>
      <c r="E440" s="279" t="s">
        <v>594</v>
      </c>
      <c r="F440" s="289">
        <v>44597</v>
      </c>
      <c r="G440" s="135" t="s">
        <v>4761</v>
      </c>
      <c r="H440" s="135" t="s">
        <v>725</v>
      </c>
      <c r="I440" s="281" t="s">
        <v>2454</v>
      </c>
      <c r="J440" s="281" t="s">
        <v>160</v>
      </c>
      <c r="K440" s="281" t="s">
        <v>9010</v>
      </c>
      <c r="L440" s="135" t="s">
        <v>20</v>
      </c>
      <c r="M440" s="5" t="s">
        <v>4760</v>
      </c>
      <c r="N440" s="282">
        <v>44685</v>
      </c>
      <c r="O440" s="283">
        <v>44675</v>
      </c>
      <c r="P440" s="283">
        <v>44670</v>
      </c>
      <c r="Q440" s="284">
        <v>44676</v>
      </c>
      <c r="R440" s="285" t="s">
        <v>4493</v>
      </c>
      <c r="S440" s="284"/>
      <c r="T440" s="286" t="s">
        <v>609</v>
      </c>
      <c r="U440" s="287" t="s">
        <v>3898</v>
      </c>
      <c r="V440" s="135" t="s">
        <v>2821</v>
      </c>
      <c r="W440" s="276" t="s">
        <v>5381</v>
      </c>
      <c r="X440" s="272"/>
      <c r="Y440" s="272"/>
      <c r="Z440" s="272"/>
    </row>
    <row r="441" spans="1:26" ht="13" customHeight="1" x14ac:dyDescent="0.35">
      <c r="A441" s="295" t="s">
        <v>3627</v>
      </c>
      <c r="B441" s="136">
        <v>5042649</v>
      </c>
      <c r="C441" s="277" t="s">
        <v>6641</v>
      </c>
      <c r="D441" s="288">
        <v>44667</v>
      </c>
      <c r="E441" s="279" t="s">
        <v>594</v>
      </c>
      <c r="F441" s="289">
        <v>44597</v>
      </c>
      <c r="G441" s="135" t="s">
        <v>4758</v>
      </c>
      <c r="H441" s="135" t="s">
        <v>725</v>
      </c>
      <c r="I441" s="281" t="s">
        <v>2454</v>
      </c>
      <c r="J441" s="281" t="s">
        <v>160</v>
      </c>
      <c r="K441" s="281" t="s">
        <v>9010</v>
      </c>
      <c r="L441" s="135" t="s">
        <v>20</v>
      </c>
      <c r="M441" s="5" t="s">
        <v>4757</v>
      </c>
      <c r="N441" s="282">
        <v>44685</v>
      </c>
      <c r="O441" s="283">
        <v>44667</v>
      </c>
      <c r="P441" s="283">
        <v>44670</v>
      </c>
      <c r="Q441" s="284">
        <v>44669</v>
      </c>
      <c r="R441" s="285" t="s">
        <v>4493</v>
      </c>
      <c r="S441" s="284"/>
      <c r="T441" s="286" t="s">
        <v>609</v>
      </c>
      <c r="U441" s="287" t="s">
        <v>3898</v>
      </c>
      <c r="V441" s="135" t="s">
        <v>2821</v>
      </c>
      <c r="W441" s="276" t="s">
        <v>5382</v>
      </c>
      <c r="X441" s="272"/>
      <c r="Y441" s="272"/>
      <c r="Z441" s="272"/>
    </row>
    <row r="442" spans="1:26" ht="13" customHeight="1" x14ac:dyDescent="0.35">
      <c r="A442" s="295" t="s">
        <v>3627</v>
      </c>
      <c r="B442" s="135">
        <v>4962422</v>
      </c>
      <c r="C442" s="277" t="s">
        <v>6642</v>
      </c>
      <c r="D442" s="288">
        <v>44604</v>
      </c>
      <c r="E442" s="279" t="s">
        <v>594</v>
      </c>
      <c r="F442" s="289">
        <v>44597</v>
      </c>
      <c r="G442" s="135" t="s">
        <v>4948</v>
      </c>
      <c r="H442" s="135" t="s">
        <v>82</v>
      </c>
      <c r="I442" s="281" t="s">
        <v>4644</v>
      </c>
      <c r="J442" s="281" t="s">
        <v>8377</v>
      </c>
      <c r="K442" s="281" t="s">
        <v>9004</v>
      </c>
      <c r="L442" s="135" t="s">
        <v>371</v>
      </c>
      <c r="M442" s="5" t="s">
        <v>4765</v>
      </c>
      <c r="N442" s="282">
        <v>44624</v>
      </c>
      <c r="O442" s="283">
        <v>44617</v>
      </c>
      <c r="P442" s="283">
        <v>44617</v>
      </c>
      <c r="Q442" s="284">
        <v>44620</v>
      </c>
      <c r="R442" s="285" t="s">
        <v>4485</v>
      </c>
      <c r="S442" s="284"/>
      <c r="T442" s="286" t="s">
        <v>605</v>
      </c>
      <c r="U442" s="287" t="s">
        <v>3898</v>
      </c>
      <c r="V442" s="287" t="s">
        <v>3899</v>
      </c>
      <c r="W442" s="276" t="s">
        <v>5383</v>
      </c>
      <c r="X442" s="272"/>
      <c r="Y442" s="272"/>
      <c r="Z442" s="272"/>
    </row>
    <row r="443" spans="1:26" ht="13" customHeight="1" x14ac:dyDescent="0.35">
      <c r="A443" s="295" t="s">
        <v>1581</v>
      </c>
      <c r="B443" s="276" t="s">
        <v>630</v>
      </c>
      <c r="C443" s="277" t="s">
        <v>630</v>
      </c>
      <c r="D443" s="288">
        <v>44721</v>
      </c>
      <c r="E443" s="279" t="s">
        <v>630</v>
      </c>
      <c r="F443" s="289">
        <v>44597</v>
      </c>
      <c r="G443" s="135" t="s">
        <v>4756</v>
      </c>
      <c r="H443" s="135" t="s">
        <v>725</v>
      </c>
      <c r="I443" s="281" t="s">
        <v>2454</v>
      </c>
      <c r="J443" s="281" t="s">
        <v>160</v>
      </c>
      <c r="K443" s="281" t="s">
        <v>9010</v>
      </c>
      <c r="L443" s="135" t="s">
        <v>20</v>
      </c>
      <c r="M443" s="5" t="s">
        <v>4755</v>
      </c>
      <c r="N443" s="282" t="s">
        <v>1253</v>
      </c>
      <c r="O443" s="283" t="s">
        <v>1253</v>
      </c>
      <c r="P443" s="283" t="s">
        <v>1253</v>
      </c>
      <c r="Q443" s="284" t="s">
        <v>1253</v>
      </c>
      <c r="R443" s="285" t="s">
        <v>4493</v>
      </c>
      <c r="S443" s="280" t="s">
        <v>1253</v>
      </c>
      <c r="T443" s="286" t="s">
        <v>609</v>
      </c>
      <c r="U443" s="287" t="s">
        <v>3898</v>
      </c>
      <c r="V443" s="135"/>
      <c r="W443" s="276" t="s">
        <v>630</v>
      </c>
      <c r="X443" s="272"/>
      <c r="Y443" s="272"/>
      <c r="Z443" s="272"/>
    </row>
    <row r="444" spans="1:26" ht="13" customHeight="1" x14ac:dyDescent="0.35">
      <c r="A444" s="295" t="s">
        <v>3627</v>
      </c>
      <c r="B444" s="124">
        <v>5109932</v>
      </c>
      <c r="C444" s="277" t="s">
        <v>6643</v>
      </c>
      <c r="D444" s="288">
        <v>44711</v>
      </c>
      <c r="E444" s="279" t="s">
        <v>594</v>
      </c>
      <c r="F444" s="289">
        <v>44597</v>
      </c>
      <c r="G444" s="135" t="s">
        <v>4769</v>
      </c>
      <c r="H444" s="135" t="s">
        <v>3708</v>
      </c>
      <c r="I444" s="281" t="s">
        <v>2454</v>
      </c>
      <c r="J444" s="281" t="s">
        <v>645</v>
      </c>
      <c r="K444" s="281" t="s">
        <v>9002</v>
      </c>
      <c r="L444" s="135" t="s">
        <v>87</v>
      </c>
      <c r="M444" s="5" t="s">
        <v>4770</v>
      </c>
      <c r="N444" s="282">
        <v>44720</v>
      </c>
      <c r="O444" s="283">
        <v>44715</v>
      </c>
      <c r="P444" s="283">
        <v>44711</v>
      </c>
      <c r="Q444" s="284">
        <v>44712</v>
      </c>
      <c r="R444" s="285" t="s">
        <v>4490</v>
      </c>
      <c r="S444" s="284"/>
      <c r="T444" s="286" t="s">
        <v>623</v>
      </c>
      <c r="U444" s="287" t="s">
        <v>3898</v>
      </c>
      <c r="V444" s="135" t="s">
        <v>3901</v>
      </c>
      <c r="W444" s="276" t="s">
        <v>5384</v>
      </c>
      <c r="X444" s="272"/>
      <c r="Y444" s="272"/>
      <c r="Z444" s="272"/>
    </row>
    <row r="445" spans="1:26" ht="13" customHeight="1" x14ac:dyDescent="0.35">
      <c r="A445" s="295" t="s">
        <v>3627</v>
      </c>
      <c r="B445" s="124">
        <v>4855635</v>
      </c>
      <c r="C445" s="277" t="s">
        <v>6644</v>
      </c>
      <c r="D445" s="288">
        <v>44599</v>
      </c>
      <c r="E445" s="279" t="s">
        <v>594</v>
      </c>
      <c r="F445" s="289">
        <v>44599</v>
      </c>
      <c r="G445" s="135" t="s">
        <v>4937</v>
      </c>
      <c r="H445" s="135" t="s">
        <v>3367</v>
      </c>
      <c r="I445" s="281" t="s">
        <v>7086</v>
      </c>
      <c r="J445" s="281" t="s">
        <v>8377</v>
      </c>
      <c r="K445" s="281" t="s">
        <v>9004</v>
      </c>
      <c r="L445" s="194" t="s">
        <v>20</v>
      </c>
      <c r="M445" s="5" t="s">
        <v>4764</v>
      </c>
      <c r="N445" s="282">
        <v>44611</v>
      </c>
      <c r="O445" s="283">
        <v>44607</v>
      </c>
      <c r="P445" s="283">
        <v>44608</v>
      </c>
      <c r="Q445" s="284" t="s">
        <v>1685</v>
      </c>
      <c r="R445" s="285" t="s">
        <v>4485</v>
      </c>
      <c r="S445" s="284"/>
      <c r="T445" s="286" t="s">
        <v>605</v>
      </c>
      <c r="U445" s="287" t="s">
        <v>3898</v>
      </c>
      <c r="V445" s="135" t="s">
        <v>3898</v>
      </c>
      <c r="W445" s="276" t="s">
        <v>5385</v>
      </c>
      <c r="X445" s="272"/>
      <c r="Y445" s="272"/>
      <c r="Z445" s="272"/>
    </row>
    <row r="446" spans="1:26" ht="13" customHeight="1" x14ac:dyDescent="0.35">
      <c r="A446" s="295" t="s">
        <v>3627</v>
      </c>
      <c r="B446" s="136">
        <v>4926654</v>
      </c>
      <c r="C446" s="277" t="s">
        <v>6645</v>
      </c>
      <c r="D446" s="288">
        <v>44599</v>
      </c>
      <c r="E446" s="279" t="s">
        <v>594</v>
      </c>
      <c r="F446" s="289">
        <v>44599</v>
      </c>
      <c r="G446" s="135" t="s">
        <v>4446</v>
      </c>
      <c r="H446" s="135" t="s">
        <v>250</v>
      </c>
      <c r="I446" s="281" t="s">
        <v>4644</v>
      </c>
      <c r="J446" s="281" t="s">
        <v>622</v>
      </c>
      <c r="K446" s="281" t="s">
        <v>9007</v>
      </c>
      <c r="L446" s="135" t="s">
        <v>27</v>
      </c>
      <c r="M446" s="5" t="s">
        <v>4775</v>
      </c>
      <c r="N446" s="282">
        <v>44611</v>
      </c>
      <c r="O446" s="283">
        <v>44604</v>
      </c>
      <c r="P446" s="283">
        <v>44606</v>
      </c>
      <c r="Q446" s="284">
        <v>44604</v>
      </c>
      <c r="R446" s="285" t="s">
        <v>6544</v>
      </c>
      <c r="S446" s="284"/>
      <c r="T446" s="286" t="s">
        <v>605</v>
      </c>
      <c r="U446" s="287" t="s">
        <v>3898</v>
      </c>
      <c r="V446" s="135" t="s">
        <v>3898</v>
      </c>
      <c r="W446" s="276" t="s">
        <v>5386</v>
      </c>
      <c r="X446" s="272"/>
      <c r="Y446" s="272"/>
      <c r="Z446" s="272"/>
    </row>
    <row r="447" spans="1:26" ht="13" customHeight="1" x14ac:dyDescent="0.35">
      <c r="A447" s="295" t="s">
        <v>3627</v>
      </c>
      <c r="B447" s="136">
        <v>4948352</v>
      </c>
      <c r="C447" s="277" t="s">
        <v>6646</v>
      </c>
      <c r="D447" s="288">
        <v>44600</v>
      </c>
      <c r="E447" s="279" t="s">
        <v>594</v>
      </c>
      <c r="F447" s="289">
        <v>44599</v>
      </c>
      <c r="G447" s="135" t="s">
        <v>5502</v>
      </c>
      <c r="H447" s="194" t="s">
        <v>4712</v>
      </c>
      <c r="I447" s="281" t="s">
        <v>17</v>
      </c>
      <c r="J447" s="281" t="s">
        <v>45</v>
      </c>
      <c r="K447" s="281" t="s">
        <v>9009</v>
      </c>
      <c r="L447" s="135" t="s">
        <v>20</v>
      </c>
      <c r="M447" s="5" t="s">
        <v>4759</v>
      </c>
      <c r="N447" s="282">
        <v>44653</v>
      </c>
      <c r="O447" s="283">
        <v>44638</v>
      </c>
      <c r="P447" s="283">
        <v>44632</v>
      </c>
      <c r="Q447" s="284">
        <v>44646</v>
      </c>
      <c r="R447" s="285" t="s">
        <v>4482</v>
      </c>
      <c r="S447" s="284"/>
      <c r="T447" s="286" t="s">
        <v>623</v>
      </c>
      <c r="U447" s="287" t="s">
        <v>3898</v>
      </c>
      <c r="V447" s="135" t="s">
        <v>5568</v>
      </c>
      <c r="W447" s="276" t="s">
        <v>5387</v>
      </c>
      <c r="X447" s="272"/>
      <c r="Y447" s="272"/>
      <c r="Z447" s="272"/>
    </row>
    <row r="448" spans="1:26" ht="13" customHeight="1" x14ac:dyDescent="0.35">
      <c r="A448" s="295" t="s">
        <v>1581</v>
      </c>
      <c r="B448" s="276" t="s">
        <v>630</v>
      </c>
      <c r="C448" s="277" t="s">
        <v>630</v>
      </c>
      <c r="D448" s="288">
        <v>44604</v>
      </c>
      <c r="E448" s="279" t="s">
        <v>630</v>
      </c>
      <c r="F448" s="289">
        <v>44599</v>
      </c>
      <c r="G448" s="135" t="s">
        <v>4771</v>
      </c>
      <c r="H448" s="135" t="s">
        <v>37</v>
      </c>
      <c r="I448" s="281" t="s">
        <v>685</v>
      </c>
      <c r="J448" s="281" t="s">
        <v>45</v>
      </c>
      <c r="K448" s="281" t="s">
        <v>9009</v>
      </c>
      <c r="L448" s="135" t="s">
        <v>20</v>
      </c>
      <c r="M448" s="5" t="s">
        <v>4772</v>
      </c>
      <c r="N448" s="282" t="s">
        <v>1253</v>
      </c>
      <c r="O448" s="283" t="s">
        <v>1253</v>
      </c>
      <c r="P448" s="283" t="s">
        <v>1253</v>
      </c>
      <c r="Q448" s="284" t="s">
        <v>1253</v>
      </c>
      <c r="R448" s="285" t="s">
        <v>4495</v>
      </c>
      <c r="S448" s="280" t="s">
        <v>1253</v>
      </c>
      <c r="T448" s="286" t="s">
        <v>605</v>
      </c>
      <c r="U448" s="287" t="s">
        <v>3898</v>
      </c>
      <c r="V448" s="135"/>
      <c r="W448" s="276" t="s">
        <v>630</v>
      </c>
      <c r="X448" s="272"/>
      <c r="Y448" s="272"/>
      <c r="Z448" s="272"/>
    </row>
    <row r="449" spans="1:26" ht="13" customHeight="1" x14ac:dyDescent="0.35">
      <c r="A449" s="295" t="s">
        <v>3627</v>
      </c>
      <c r="B449" s="135">
        <v>4948349</v>
      </c>
      <c r="C449" s="277" t="s">
        <v>6647</v>
      </c>
      <c r="D449" s="288">
        <v>44606</v>
      </c>
      <c r="E449" s="279" t="s">
        <v>594</v>
      </c>
      <c r="F449" s="289">
        <v>44599</v>
      </c>
      <c r="G449" s="135" t="s">
        <v>4773</v>
      </c>
      <c r="H449" s="135" t="s">
        <v>175</v>
      </c>
      <c r="I449" s="281" t="s">
        <v>8863</v>
      </c>
      <c r="J449" s="281" t="s">
        <v>18</v>
      </c>
      <c r="K449" s="281" t="s">
        <v>9005</v>
      </c>
      <c r="L449" s="135" t="s">
        <v>20</v>
      </c>
      <c r="M449" s="5" t="s">
        <v>4774</v>
      </c>
      <c r="N449" s="282">
        <v>44613</v>
      </c>
      <c r="O449" s="283">
        <v>44613</v>
      </c>
      <c r="P449" s="283">
        <v>44614</v>
      </c>
      <c r="Q449" s="284">
        <v>44613</v>
      </c>
      <c r="R449" s="285" t="s">
        <v>4686</v>
      </c>
      <c r="S449" s="284"/>
      <c r="T449" s="286" t="s">
        <v>609</v>
      </c>
      <c r="U449" s="287" t="s">
        <v>3898</v>
      </c>
      <c r="V449" s="135" t="s">
        <v>3898</v>
      </c>
      <c r="W449" s="276" t="s">
        <v>5388</v>
      </c>
      <c r="X449" s="272"/>
      <c r="Y449" s="272"/>
      <c r="Z449" s="272"/>
    </row>
    <row r="450" spans="1:26" ht="13" customHeight="1" x14ac:dyDescent="0.35">
      <c r="A450" s="295" t="s">
        <v>1581</v>
      </c>
      <c r="B450" s="276" t="s">
        <v>630</v>
      </c>
      <c r="C450" s="277" t="s">
        <v>630</v>
      </c>
      <c r="D450" s="288">
        <v>44625</v>
      </c>
      <c r="E450" s="279" t="s">
        <v>630</v>
      </c>
      <c r="F450" s="289">
        <v>44599</v>
      </c>
      <c r="G450" s="135" t="s">
        <v>4754</v>
      </c>
      <c r="H450" s="135" t="s">
        <v>4738</v>
      </c>
      <c r="I450" s="281" t="s">
        <v>2454</v>
      </c>
      <c r="J450" s="281" t="s">
        <v>45</v>
      </c>
      <c r="K450" s="281" t="s">
        <v>9009</v>
      </c>
      <c r="L450" s="135" t="s">
        <v>20</v>
      </c>
      <c r="M450" s="5" t="s">
        <v>4753</v>
      </c>
      <c r="N450" s="282" t="s">
        <v>1253</v>
      </c>
      <c r="O450" s="283" t="s">
        <v>1253</v>
      </c>
      <c r="P450" s="283" t="s">
        <v>1253</v>
      </c>
      <c r="Q450" s="284" t="s">
        <v>1253</v>
      </c>
      <c r="R450" s="285" t="s">
        <v>4495</v>
      </c>
      <c r="S450" s="280" t="s">
        <v>1253</v>
      </c>
      <c r="T450" s="286" t="s">
        <v>605</v>
      </c>
      <c r="U450" s="287" t="s">
        <v>3898</v>
      </c>
      <c r="V450" s="135"/>
      <c r="W450" s="276" t="s">
        <v>630</v>
      </c>
      <c r="X450" s="272"/>
      <c r="Y450" s="272"/>
      <c r="Z450" s="272"/>
    </row>
    <row r="451" spans="1:26" ht="13" customHeight="1" x14ac:dyDescent="0.35">
      <c r="A451" s="295" t="s">
        <v>1581</v>
      </c>
      <c r="B451" s="276" t="s">
        <v>630</v>
      </c>
      <c r="C451" s="277" t="s">
        <v>630</v>
      </c>
      <c r="D451" s="288">
        <v>44632</v>
      </c>
      <c r="E451" s="279" t="s">
        <v>630</v>
      </c>
      <c r="F451" s="289">
        <v>44599</v>
      </c>
      <c r="G451" s="135" t="s">
        <v>4781</v>
      </c>
      <c r="H451" s="135" t="s">
        <v>57</v>
      </c>
      <c r="I451" s="281" t="s">
        <v>8538</v>
      </c>
      <c r="J451" s="281" t="s">
        <v>18</v>
      </c>
      <c r="K451" s="281" t="s">
        <v>9005</v>
      </c>
      <c r="L451" s="135" t="s">
        <v>20</v>
      </c>
      <c r="M451" s="5" t="s">
        <v>4782</v>
      </c>
      <c r="N451" s="282" t="s">
        <v>1253</v>
      </c>
      <c r="O451" s="283" t="s">
        <v>1253</v>
      </c>
      <c r="P451" s="283" t="s">
        <v>1253</v>
      </c>
      <c r="Q451" s="284" t="s">
        <v>1253</v>
      </c>
      <c r="R451" s="285" t="s">
        <v>4686</v>
      </c>
      <c r="S451" s="280" t="s">
        <v>1253</v>
      </c>
      <c r="T451" s="286" t="s">
        <v>623</v>
      </c>
      <c r="U451" s="287" t="s">
        <v>3898</v>
      </c>
      <c r="V451" s="135"/>
      <c r="W451" s="276" t="s">
        <v>630</v>
      </c>
      <c r="X451" s="272"/>
      <c r="Y451" s="272"/>
      <c r="Z451" s="272"/>
    </row>
    <row r="452" spans="1:26" ht="13" customHeight="1" x14ac:dyDescent="0.35">
      <c r="A452" s="295" t="s">
        <v>3627</v>
      </c>
      <c r="B452" s="277">
        <v>4955459</v>
      </c>
      <c r="C452" s="277" t="s">
        <v>6648</v>
      </c>
      <c r="D452" s="288">
        <v>44609</v>
      </c>
      <c r="E452" s="279" t="s">
        <v>594</v>
      </c>
      <c r="F452" s="289">
        <v>44600</v>
      </c>
      <c r="G452" s="135" t="s">
        <v>4877</v>
      </c>
      <c r="H452" s="135" t="s">
        <v>32</v>
      </c>
      <c r="I452" s="281" t="s">
        <v>685</v>
      </c>
      <c r="J452" s="281" t="s">
        <v>18</v>
      </c>
      <c r="K452" s="281" t="s">
        <v>9005</v>
      </c>
      <c r="L452" s="135" t="s">
        <v>11</v>
      </c>
      <c r="M452" s="5" t="s">
        <v>4878</v>
      </c>
      <c r="N452" s="282">
        <v>44611</v>
      </c>
      <c r="O452" s="283">
        <v>44610</v>
      </c>
      <c r="P452" s="283">
        <v>44610</v>
      </c>
      <c r="Q452" s="284">
        <v>44610</v>
      </c>
      <c r="R452" s="285" t="s">
        <v>4686</v>
      </c>
      <c r="S452" s="284"/>
      <c r="T452" s="286" t="s">
        <v>605</v>
      </c>
      <c r="U452" s="287" t="s">
        <v>3898</v>
      </c>
      <c r="V452" s="135" t="s">
        <v>3898</v>
      </c>
      <c r="W452" s="276" t="s">
        <v>5389</v>
      </c>
      <c r="X452" s="272"/>
      <c r="Y452" s="272"/>
      <c r="Z452" s="272"/>
    </row>
    <row r="453" spans="1:26" ht="13" customHeight="1" x14ac:dyDescent="0.35">
      <c r="A453" s="295" t="s">
        <v>3627</v>
      </c>
      <c r="B453" s="135">
        <v>4986270</v>
      </c>
      <c r="C453" s="277" t="s">
        <v>6649</v>
      </c>
      <c r="D453" s="288">
        <v>44622</v>
      </c>
      <c r="E453" s="279" t="s">
        <v>594</v>
      </c>
      <c r="F453" s="289">
        <v>44600</v>
      </c>
      <c r="G453" s="194" t="s">
        <v>7904</v>
      </c>
      <c r="H453" s="135" t="s">
        <v>37</v>
      </c>
      <c r="I453" s="281" t="s">
        <v>685</v>
      </c>
      <c r="J453" s="281" t="s">
        <v>18</v>
      </c>
      <c r="K453" s="281" t="s">
        <v>9005</v>
      </c>
      <c r="L453" s="135" t="s">
        <v>11</v>
      </c>
      <c r="M453" s="5" t="s">
        <v>4879</v>
      </c>
      <c r="N453" s="282">
        <v>44644</v>
      </c>
      <c r="O453" s="283">
        <v>44642</v>
      </c>
      <c r="P453" s="283">
        <v>44641</v>
      </c>
      <c r="Q453" s="284" t="s">
        <v>1685</v>
      </c>
      <c r="R453" s="285" t="s">
        <v>4686</v>
      </c>
      <c r="S453" s="284"/>
      <c r="T453" s="286" t="s">
        <v>605</v>
      </c>
      <c r="U453" s="287" t="s">
        <v>3898</v>
      </c>
      <c r="V453" s="287" t="s">
        <v>3899</v>
      </c>
      <c r="W453" s="276" t="s">
        <v>5390</v>
      </c>
      <c r="X453" s="272"/>
      <c r="Y453" s="272"/>
      <c r="Z453" s="272"/>
    </row>
    <row r="454" spans="1:26" ht="13" customHeight="1" x14ac:dyDescent="0.35">
      <c r="A454" s="295" t="s">
        <v>3627</v>
      </c>
      <c r="B454" s="304">
        <v>4933466</v>
      </c>
      <c r="C454" s="277" t="s">
        <v>6650</v>
      </c>
      <c r="D454" s="288">
        <v>44604</v>
      </c>
      <c r="E454" s="279" t="s">
        <v>594</v>
      </c>
      <c r="F454" s="289">
        <v>44600</v>
      </c>
      <c r="G454" s="135" t="s">
        <v>4880</v>
      </c>
      <c r="H454" s="135" t="s">
        <v>50</v>
      </c>
      <c r="I454" s="281" t="s">
        <v>17</v>
      </c>
      <c r="J454" s="281" t="s">
        <v>626</v>
      </c>
      <c r="K454" s="281" t="s">
        <v>9003</v>
      </c>
      <c r="L454" s="135" t="s">
        <v>52</v>
      </c>
      <c r="M454" s="5" t="s">
        <v>4881</v>
      </c>
      <c r="N454" s="282">
        <v>44610</v>
      </c>
      <c r="O454" s="283">
        <v>44606</v>
      </c>
      <c r="P454" s="283">
        <v>44608</v>
      </c>
      <c r="Q454" s="284">
        <v>44609</v>
      </c>
      <c r="R454" s="285" t="s">
        <v>6464</v>
      </c>
      <c r="S454" s="284"/>
      <c r="T454" s="286" t="s">
        <v>609</v>
      </c>
      <c r="U454" s="287" t="s">
        <v>3898</v>
      </c>
      <c r="V454" s="135" t="s">
        <v>3898</v>
      </c>
      <c r="W454" s="276" t="s">
        <v>5391</v>
      </c>
      <c r="X454" s="272"/>
      <c r="Y454" s="272"/>
      <c r="Z454" s="272"/>
    </row>
    <row r="455" spans="1:26" ht="13" customHeight="1" x14ac:dyDescent="0.35">
      <c r="A455" s="295" t="s">
        <v>3627</v>
      </c>
      <c r="B455" s="124">
        <v>4940023</v>
      </c>
      <c r="C455" s="277" t="s">
        <v>6651</v>
      </c>
      <c r="D455" s="288">
        <v>44604</v>
      </c>
      <c r="E455" s="279" t="s">
        <v>594</v>
      </c>
      <c r="F455" s="289">
        <v>44600</v>
      </c>
      <c r="G455" s="135" t="s">
        <v>4882</v>
      </c>
      <c r="H455" s="135" t="s">
        <v>50</v>
      </c>
      <c r="I455" s="281" t="s">
        <v>17</v>
      </c>
      <c r="J455" s="281" t="s">
        <v>18</v>
      </c>
      <c r="K455" s="281" t="s">
        <v>9005</v>
      </c>
      <c r="L455" s="135" t="s">
        <v>20</v>
      </c>
      <c r="M455" s="5" t="s">
        <v>4883</v>
      </c>
      <c r="N455" s="282">
        <v>44610</v>
      </c>
      <c r="O455" s="283">
        <v>44606</v>
      </c>
      <c r="P455" s="283">
        <v>44607</v>
      </c>
      <c r="Q455" s="284" t="s">
        <v>1685</v>
      </c>
      <c r="R455" s="285" t="s">
        <v>4686</v>
      </c>
      <c r="S455" s="284"/>
      <c r="T455" s="286" t="s">
        <v>605</v>
      </c>
      <c r="U455" s="287" t="s">
        <v>3898</v>
      </c>
      <c r="V455" s="135" t="s">
        <v>3898</v>
      </c>
      <c r="W455" s="276" t="s">
        <v>5392</v>
      </c>
      <c r="X455" s="272"/>
      <c r="Y455" s="272"/>
      <c r="Z455" s="272"/>
    </row>
    <row r="456" spans="1:26" ht="13" customHeight="1" x14ac:dyDescent="0.35">
      <c r="A456" s="295" t="s">
        <v>3627</v>
      </c>
      <c r="B456" s="135">
        <v>4984741</v>
      </c>
      <c r="C456" s="277" t="s">
        <v>6652</v>
      </c>
      <c r="D456" s="288">
        <v>44622</v>
      </c>
      <c r="E456" s="279" t="s">
        <v>594</v>
      </c>
      <c r="F456" s="289">
        <v>44600</v>
      </c>
      <c r="G456" s="135" t="s">
        <v>4884</v>
      </c>
      <c r="H456" s="135" t="s">
        <v>4738</v>
      </c>
      <c r="I456" s="281" t="s">
        <v>2454</v>
      </c>
      <c r="J456" s="281" t="s">
        <v>45</v>
      </c>
      <c r="K456" s="281" t="s">
        <v>9009</v>
      </c>
      <c r="L456" s="135" t="s">
        <v>20</v>
      </c>
      <c r="M456" s="5" t="s">
        <v>4885</v>
      </c>
      <c r="N456" s="282">
        <v>44661</v>
      </c>
      <c r="O456" s="283">
        <v>44638</v>
      </c>
      <c r="P456" s="283">
        <v>44630</v>
      </c>
      <c r="Q456" s="284">
        <v>44651</v>
      </c>
      <c r="R456" s="285" t="s">
        <v>4495</v>
      </c>
      <c r="S456" s="284"/>
      <c r="T456" s="286" t="s">
        <v>605</v>
      </c>
      <c r="U456" s="287" t="s">
        <v>3898</v>
      </c>
      <c r="V456" s="135" t="s">
        <v>5568</v>
      </c>
      <c r="W456" s="276" t="s">
        <v>5393</v>
      </c>
      <c r="X456" s="272"/>
      <c r="Y456" s="272"/>
      <c r="Z456" s="272"/>
    </row>
    <row r="457" spans="1:26" ht="13" customHeight="1" x14ac:dyDescent="0.35">
      <c r="A457" s="295" t="s">
        <v>3627</v>
      </c>
      <c r="B457" s="124">
        <v>4950520</v>
      </c>
      <c r="C457" s="277" t="s">
        <v>6653</v>
      </c>
      <c r="D457" s="288">
        <v>44603</v>
      </c>
      <c r="E457" s="279" t="s">
        <v>594</v>
      </c>
      <c r="F457" s="289">
        <v>44601</v>
      </c>
      <c r="G457" s="135" t="s">
        <v>4889</v>
      </c>
      <c r="H457" s="135" t="s">
        <v>725</v>
      </c>
      <c r="I457" s="281" t="s">
        <v>2454</v>
      </c>
      <c r="J457" s="281" t="s">
        <v>160</v>
      </c>
      <c r="K457" s="281" t="s">
        <v>9010</v>
      </c>
      <c r="L457" s="135" t="s">
        <v>20</v>
      </c>
      <c r="M457" s="5" t="s">
        <v>4888</v>
      </c>
      <c r="N457" s="282">
        <v>44617</v>
      </c>
      <c r="O457" s="283">
        <v>44604</v>
      </c>
      <c r="P457" s="283">
        <v>44614</v>
      </c>
      <c r="Q457" s="284">
        <v>44606</v>
      </c>
      <c r="R457" s="285" t="s">
        <v>4493</v>
      </c>
      <c r="S457" s="284"/>
      <c r="T457" s="286" t="s">
        <v>609</v>
      </c>
      <c r="U457" s="287" t="s">
        <v>3898</v>
      </c>
      <c r="V457" s="135" t="s">
        <v>3898</v>
      </c>
      <c r="W457" s="276" t="s">
        <v>5394</v>
      </c>
      <c r="X457" s="272"/>
      <c r="Y457" s="272"/>
      <c r="Z457" s="272"/>
    </row>
    <row r="458" spans="1:26" ht="13" customHeight="1" x14ac:dyDescent="0.35">
      <c r="A458" s="295" t="s">
        <v>3627</v>
      </c>
      <c r="B458" s="124">
        <v>4950523</v>
      </c>
      <c r="C458" s="277" t="s">
        <v>6654</v>
      </c>
      <c r="D458" s="288">
        <v>44608</v>
      </c>
      <c r="E458" s="279" t="s">
        <v>594</v>
      </c>
      <c r="F458" s="289">
        <v>44601</v>
      </c>
      <c r="G458" s="135" t="s">
        <v>4890</v>
      </c>
      <c r="H458" s="135" t="s">
        <v>725</v>
      </c>
      <c r="I458" s="281" t="s">
        <v>2454</v>
      </c>
      <c r="J458" s="281" t="s">
        <v>160</v>
      </c>
      <c r="K458" s="281" t="s">
        <v>9010</v>
      </c>
      <c r="L458" s="135" t="s">
        <v>20</v>
      </c>
      <c r="M458" s="5" t="s">
        <v>4891</v>
      </c>
      <c r="N458" s="282">
        <v>44626</v>
      </c>
      <c r="O458" s="283">
        <v>44616</v>
      </c>
      <c r="P458" s="283">
        <v>44614</v>
      </c>
      <c r="Q458" s="284">
        <v>44616</v>
      </c>
      <c r="R458" s="285" t="s">
        <v>4493</v>
      </c>
      <c r="S458" s="284"/>
      <c r="T458" s="286" t="s">
        <v>609</v>
      </c>
      <c r="U458" s="287" t="s">
        <v>3898</v>
      </c>
      <c r="V458" s="287" t="s">
        <v>3899</v>
      </c>
      <c r="W458" s="276" t="s">
        <v>5395</v>
      </c>
      <c r="X458" s="272"/>
      <c r="Y458" s="272"/>
      <c r="Z458" s="272"/>
    </row>
    <row r="459" spans="1:26" ht="13" customHeight="1" x14ac:dyDescent="0.35">
      <c r="A459" s="295" t="s">
        <v>3627</v>
      </c>
      <c r="B459" s="135">
        <v>4961879</v>
      </c>
      <c r="C459" s="277" t="s">
        <v>6655</v>
      </c>
      <c r="D459" s="288">
        <v>44609</v>
      </c>
      <c r="E459" s="279" t="s">
        <v>594</v>
      </c>
      <c r="F459" s="289">
        <v>44601</v>
      </c>
      <c r="G459" s="135" t="s">
        <v>4892</v>
      </c>
      <c r="H459" s="135" t="s">
        <v>3708</v>
      </c>
      <c r="I459" s="281" t="s">
        <v>2454</v>
      </c>
      <c r="J459" s="281" t="s">
        <v>18</v>
      </c>
      <c r="K459" s="281" t="s">
        <v>9005</v>
      </c>
      <c r="L459" s="135" t="s">
        <v>20</v>
      </c>
      <c r="M459" s="5" t="s">
        <v>4893</v>
      </c>
      <c r="N459" s="282">
        <v>44621</v>
      </c>
      <c r="O459" s="283">
        <v>44614</v>
      </c>
      <c r="P459" s="283">
        <v>44614</v>
      </c>
      <c r="Q459" s="284">
        <v>44620</v>
      </c>
      <c r="R459" s="285" t="s">
        <v>4686</v>
      </c>
      <c r="S459" s="284"/>
      <c r="T459" s="286" t="s">
        <v>605</v>
      </c>
      <c r="U459" s="287" t="s">
        <v>3898</v>
      </c>
      <c r="V459" s="287" t="s">
        <v>3899</v>
      </c>
      <c r="W459" s="276" t="s">
        <v>5396</v>
      </c>
      <c r="X459" s="272"/>
      <c r="Y459" s="272"/>
      <c r="Z459" s="272"/>
    </row>
    <row r="460" spans="1:26" ht="13" customHeight="1" x14ac:dyDescent="0.35">
      <c r="A460" s="295" t="s">
        <v>3627</v>
      </c>
      <c r="B460" s="124">
        <v>4952385</v>
      </c>
      <c r="C460" s="277" t="s">
        <v>6656</v>
      </c>
      <c r="D460" s="288">
        <v>44614</v>
      </c>
      <c r="E460" s="279" t="s">
        <v>594</v>
      </c>
      <c r="F460" s="289">
        <v>44601</v>
      </c>
      <c r="G460" s="135" t="s">
        <v>4894</v>
      </c>
      <c r="H460" s="135" t="s">
        <v>3708</v>
      </c>
      <c r="I460" s="281" t="s">
        <v>2454</v>
      </c>
      <c r="J460" s="281" t="s">
        <v>18</v>
      </c>
      <c r="K460" s="281" t="s">
        <v>9005</v>
      </c>
      <c r="L460" s="135" t="s">
        <v>20</v>
      </c>
      <c r="M460" s="5" t="s">
        <v>4895</v>
      </c>
      <c r="N460" s="282">
        <v>44619</v>
      </c>
      <c r="O460" s="283">
        <v>44614</v>
      </c>
      <c r="P460" s="283">
        <v>44614</v>
      </c>
      <c r="Q460" s="284">
        <v>44615</v>
      </c>
      <c r="R460" s="285" t="s">
        <v>4686</v>
      </c>
      <c r="S460" s="284"/>
      <c r="T460" s="286" t="s">
        <v>605</v>
      </c>
      <c r="U460" s="287" t="s">
        <v>3898</v>
      </c>
      <c r="V460" s="135" t="s">
        <v>3898</v>
      </c>
      <c r="W460" s="276" t="s">
        <v>5397</v>
      </c>
      <c r="X460" s="272"/>
      <c r="Y460" s="272"/>
      <c r="Z460" s="272"/>
    </row>
    <row r="461" spans="1:26" ht="13" customHeight="1" x14ac:dyDescent="0.35">
      <c r="A461" s="295" t="s">
        <v>3627</v>
      </c>
      <c r="B461" s="135">
        <v>4948351</v>
      </c>
      <c r="C461" s="277" t="s">
        <v>6657</v>
      </c>
      <c r="D461" s="288">
        <v>44613</v>
      </c>
      <c r="E461" s="279" t="s">
        <v>594</v>
      </c>
      <c r="F461" s="289">
        <v>44601</v>
      </c>
      <c r="G461" s="135" t="s">
        <v>4896</v>
      </c>
      <c r="H461" s="135" t="s">
        <v>102</v>
      </c>
      <c r="I461" s="281" t="s">
        <v>685</v>
      </c>
      <c r="J461" s="281" t="s">
        <v>18</v>
      </c>
      <c r="K461" s="281" t="s">
        <v>9005</v>
      </c>
      <c r="L461" s="135" t="s">
        <v>20</v>
      </c>
      <c r="M461" s="5" t="s">
        <v>4768</v>
      </c>
      <c r="N461" s="282">
        <v>44621</v>
      </c>
      <c r="O461" s="283">
        <v>44617</v>
      </c>
      <c r="P461" s="283">
        <v>44617</v>
      </c>
      <c r="Q461" s="284">
        <v>44620</v>
      </c>
      <c r="R461" s="285" t="s">
        <v>4686</v>
      </c>
      <c r="S461" s="284"/>
      <c r="T461" s="286" t="s">
        <v>605</v>
      </c>
      <c r="U461" s="287" t="s">
        <v>3898</v>
      </c>
      <c r="V461" s="287" t="s">
        <v>3899</v>
      </c>
      <c r="W461" s="276" t="s">
        <v>5398</v>
      </c>
      <c r="X461" s="272"/>
      <c r="Y461" s="272"/>
      <c r="Z461" s="272"/>
    </row>
    <row r="462" spans="1:26" ht="13" customHeight="1" x14ac:dyDescent="0.35">
      <c r="A462" s="295" t="s">
        <v>3627</v>
      </c>
      <c r="B462" s="136">
        <v>4974823</v>
      </c>
      <c r="C462" s="277" t="s">
        <v>6658</v>
      </c>
      <c r="D462" s="288">
        <v>44617</v>
      </c>
      <c r="E462" s="279" t="s">
        <v>594</v>
      </c>
      <c r="F462" s="289">
        <v>44601</v>
      </c>
      <c r="G462" s="135" t="s">
        <v>4897</v>
      </c>
      <c r="H462" s="135" t="s">
        <v>250</v>
      </c>
      <c r="I462" s="281" t="s">
        <v>4644</v>
      </c>
      <c r="J462" s="281" t="s">
        <v>18</v>
      </c>
      <c r="K462" s="281" t="s">
        <v>9005</v>
      </c>
      <c r="L462" s="135" t="s">
        <v>11</v>
      </c>
      <c r="M462" s="5" t="s">
        <v>4898</v>
      </c>
      <c r="N462" s="282">
        <v>44630</v>
      </c>
      <c r="O462" s="283">
        <v>44626</v>
      </c>
      <c r="P462" s="283">
        <v>44627</v>
      </c>
      <c r="Q462" s="284">
        <v>44627</v>
      </c>
      <c r="R462" s="285" t="s">
        <v>4686</v>
      </c>
      <c r="S462" s="284"/>
      <c r="T462" s="286" t="s">
        <v>623</v>
      </c>
      <c r="U462" s="287" t="s">
        <v>3898</v>
      </c>
      <c r="V462" s="287" t="s">
        <v>3899</v>
      </c>
      <c r="W462" s="276" t="s">
        <v>5399</v>
      </c>
      <c r="X462" s="272"/>
      <c r="Y462" s="272"/>
      <c r="Z462" s="272"/>
    </row>
    <row r="463" spans="1:26" ht="13" customHeight="1" x14ac:dyDescent="0.35">
      <c r="A463" s="295" t="s">
        <v>1581</v>
      </c>
      <c r="B463" s="276" t="s">
        <v>630</v>
      </c>
      <c r="C463" s="277" t="s">
        <v>630</v>
      </c>
      <c r="D463" s="288">
        <v>44614</v>
      </c>
      <c r="E463" s="279" t="s">
        <v>630</v>
      </c>
      <c r="F463" s="289">
        <v>44602</v>
      </c>
      <c r="G463" s="135" t="s">
        <v>4899</v>
      </c>
      <c r="H463" s="135" t="s">
        <v>25</v>
      </c>
      <c r="I463" s="281" t="s">
        <v>17</v>
      </c>
      <c r="J463" s="281" t="s">
        <v>18</v>
      </c>
      <c r="K463" s="281" t="s">
        <v>9005</v>
      </c>
      <c r="L463" s="135" t="s">
        <v>11</v>
      </c>
      <c r="M463" s="5" t="s">
        <v>4900</v>
      </c>
      <c r="N463" s="282" t="s">
        <v>1253</v>
      </c>
      <c r="O463" s="283" t="s">
        <v>1253</v>
      </c>
      <c r="P463" s="283" t="s">
        <v>1253</v>
      </c>
      <c r="Q463" s="284" t="s">
        <v>1253</v>
      </c>
      <c r="R463" s="285" t="s">
        <v>4686</v>
      </c>
      <c r="S463" s="280" t="s">
        <v>1253</v>
      </c>
      <c r="T463" s="286" t="s">
        <v>605</v>
      </c>
      <c r="U463" s="287" t="s">
        <v>3898</v>
      </c>
      <c r="V463" s="135"/>
      <c r="W463" s="276" t="s">
        <v>630</v>
      </c>
      <c r="X463" s="272"/>
      <c r="Y463" s="272"/>
      <c r="Z463" s="272"/>
    </row>
    <row r="464" spans="1:26" ht="13" customHeight="1" x14ac:dyDescent="0.35">
      <c r="A464" s="295" t="s">
        <v>3627</v>
      </c>
      <c r="B464" s="276">
        <v>4933750</v>
      </c>
      <c r="C464" s="277" t="s">
        <v>6659</v>
      </c>
      <c r="D464" s="288">
        <v>44610</v>
      </c>
      <c r="E464" s="279" t="s">
        <v>594</v>
      </c>
      <c r="F464" s="289">
        <v>44602</v>
      </c>
      <c r="G464" s="135" t="s">
        <v>4901</v>
      </c>
      <c r="H464" s="135" t="s">
        <v>250</v>
      </c>
      <c r="I464" s="281" t="s">
        <v>4644</v>
      </c>
      <c r="J464" s="281" t="s">
        <v>45</v>
      </c>
      <c r="K464" s="281" t="s">
        <v>9009</v>
      </c>
      <c r="L464" s="194" t="s">
        <v>20</v>
      </c>
      <c r="M464" s="5" t="s">
        <v>4902</v>
      </c>
      <c r="N464" s="282">
        <v>44615</v>
      </c>
      <c r="O464" s="283">
        <v>44604</v>
      </c>
      <c r="P464" s="283">
        <v>44613</v>
      </c>
      <c r="Q464" s="284">
        <v>44613</v>
      </c>
      <c r="R464" s="285" t="s">
        <v>4482</v>
      </c>
      <c r="S464" s="284"/>
      <c r="T464" s="286" t="s">
        <v>605</v>
      </c>
      <c r="U464" s="287" t="s">
        <v>3898</v>
      </c>
      <c r="V464" s="135" t="s">
        <v>3898</v>
      </c>
      <c r="W464" s="276" t="s">
        <v>5400</v>
      </c>
      <c r="X464" s="272"/>
      <c r="Y464" s="272"/>
      <c r="Z464" s="272"/>
    </row>
    <row r="465" spans="1:26" ht="13" customHeight="1" x14ac:dyDescent="0.35">
      <c r="A465" s="295" t="s">
        <v>3627</v>
      </c>
      <c r="B465" s="8">
        <v>5194805</v>
      </c>
      <c r="C465" s="277" t="s">
        <v>7836</v>
      </c>
      <c r="D465" s="288">
        <v>44750</v>
      </c>
      <c r="E465" s="279" t="s">
        <v>594</v>
      </c>
      <c r="F465" s="289">
        <v>44602</v>
      </c>
      <c r="G465" s="135" t="s">
        <v>4906</v>
      </c>
      <c r="H465" s="135" t="s">
        <v>686</v>
      </c>
      <c r="I465" s="281" t="s">
        <v>8862</v>
      </c>
      <c r="J465" s="281" t="s">
        <v>18</v>
      </c>
      <c r="K465" s="281" t="s">
        <v>9005</v>
      </c>
      <c r="L465" s="135" t="s">
        <v>27</v>
      </c>
      <c r="M465" s="5" t="s">
        <v>4905</v>
      </c>
      <c r="N465" s="282">
        <v>44775</v>
      </c>
      <c r="O465" s="283">
        <v>44765</v>
      </c>
      <c r="P465" s="283">
        <v>44758</v>
      </c>
      <c r="Q465" s="284">
        <v>44767</v>
      </c>
      <c r="R465" s="285" t="s">
        <v>4685</v>
      </c>
      <c r="S465" s="284"/>
      <c r="T465" s="286" t="s">
        <v>609</v>
      </c>
      <c r="U465" s="287" t="s">
        <v>3898</v>
      </c>
      <c r="V465" s="291" t="s">
        <v>3366</v>
      </c>
      <c r="W465" s="276" t="s">
        <v>5401</v>
      </c>
      <c r="X465" s="272"/>
      <c r="Y465" s="272"/>
      <c r="Z465" s="272"/>
    </row>
    <row r="466" spans="1:26" ht="13" customHeight="1" x14ac:dyDescent="0.35">
      <c r="A466" s="295" t="s">
        <v>1581</v>
      </c>
      <c r="B466" s="276" t="s">
        <v>630</v>
      </c>
      <c r="C466" s="277" t="s">
        <v>630</v>
      </c>
      <c r="D466" s="288">
        <v>44767</v>
      </c>
      <c r="E466" s="279" t="s">
        <v>630</v>
      </c>
      <c r="F466" s="289">
        <v>44602</v>
      </c>
      <c r="G466" s="135" t="s">
        <v>4907</v>
      </c>
      <c r="H466" s="194" t="s">
        <v>232</v>
      </c>
      <c r="I466" s="281" t="s">
        <v>8863</v>
      </c>
      <c r="J466" s="281" t="s">
        <v>18</v>
      </c>
      <c r="K466" s="281" t="s">
        <v>9005</v>
      </c>
      <c r="L466" s="135" t="s">
        <v>11</v>
      </c>
      <c r="M466" s="5" t="s">
        <v>4908</v>
      </c>
      <c r="N466" s="282" t="s">
        <v>1253</v>
      </c>
      <c r="O466" s="283" t="s">
        <v>1253</v>
      </c>
      <c r="P466" s="283" t="s">
        <v>1253</v>
      </c>
      <c r="Q466" s="284" t="s">
        <v>1253</v>
      </c>
      <c r="R466" s="285" t="s">
        <v>4685</v>
      </c>
      <c r="S466" s="280" t="s">
        <v>1253</v>
      </c>
      <c r="T466" s="286" t="s">
        <v>605</v>
      </c>
      <c r="U466" s="287" t="s">
        <v>3898</v>
      </c>
      <c r="V466" s="135"/>
      <c r="W466" s="276" t="s">
        <v>630</v>
      </c>
      <c r="X466" s="272"/>
      <c r="Y466" s="272"/>
      <c r="Z466" s="272"/>
    </row>
    <row r="467" spans="1:26" ht="13" customHeight="1" x14ac:dyDescent="0.35">
      <c r="A467" s="295" t="s">
        <v>3627</v>
      </c>
      <c r="B467" s="124">
        <v>4973496</v>
      </c>
      <c r="C467" s="277" t="s">
        <v>6660</v>
      </c>
      <c r="D467" s="288">
        <v>44614</v>
      </c>
      <c r="E467" s="279" t="s">
        <v>594</v>
      </c>
      <c r="F467" s="289">
        <v>44602</v>
      </c>
      <c r="G467" s="135" t="s">
        <v>4909</v>
      </c>
      <c r="H467" s="135" t="s">
        <v>687</v>
      </c>
      <c r="I467" s="281" t="s">
        <v>7086</v>
      </c>
      <c r="J467" s="281" t="s">
        <v>45</v>
      </c>
      <c r="K467" s="281" t="s">
        <v>9009</v>
      </c>
      <c r="L467" s="135" t="s">
        <v>27</v>
      </c>
      <c r="M467" s="5" t="s">
        <v>4910</v>
      </c>
      <c r="N467" s="282">
        <v>44621</v>
      </c>
      <c r="O467" s="283">
        <v>44618</v>
      </c>
      <c r="P467" s="283">
        <v>44616</v>
      </c>
      <c r="Q467" s="284">
        <v>44620</v>
      </c>
      <c r="R467" s="285" t="s">
        <v>4482</v>
      </c>
      <c r="S467" s="284"/>
      <c r="T467" s="286" t="s">
        <v>2564</v>
      </c>
      <c r="U467" s="287" t="s">
        <v>3898</v>
      </c>
      <c r="V467" s="287" t="s">
        <v>3899</v>
      </c>
      <c r="W467" s="276" t="s">
        <v>5402</v>
      </c>
      <c r="X467" s="272"/>
      <c r="Y467" s="272"/>
      <c r="Z467" s="272"/>
    </row>
    <row r="468" spans="1:26" ht="13" customHeight="1" x14ac:dyDescent="0.35">
      <c r="A468" s="295" t="s">
        <v>3627</v>
      </c>
      <c r="B468" s="124">
        <v>5028679</v>
      </c>
      <c r="C468" s="277" t="s">
        <v>6661</v>
      </c>
      <c r="D468" s="288">
        <v>44663</v>
      </c>
      <c r="E468" s="279" t="s">
        <v>594</v>
      </c>
      <c r="F468" s="289">
        <v>44602</v>
      </c>
      <c r="G468" s="135" t="s">
        <v>4911</v>
      </c>
      <c r="H468" s="135" t="s">
        <v>102</v>
      </c>
      <c r="I468" s="281" t="s">
        <v>685</v>
      </c>
      <c r="J468" s="281" t="s">
        <v>645</v>
      </c>
      <c r="K468" s="281" t="s">
        <v>9002</v>
      </c>
      <c r="L468" s="135" t="s">
        <v>20</v>
      </c>
      <c r="M468" s="5" t="s">
        <v>4912</v>
      </c>
      <c r="N468" s="282">
        <v>44685</v>
      </c>
      <c r="O468" s="283">
        <v>44672</v>
      </c>
      <c r="P468" s="283">
        <v>44671</v>
      </c>
      <c r="Q468" s="284">
        <v>44672</v>
      </c>
      <c r="R468" s="285" t="s">
        <v>4490</v>
      </c>
      <c r="S468" s="284"/>
      <c r="T468" s="286" t="s">
        <v>605</v>
      </c>
      <c r="U468" s="287" t="s">
        <v>3898</v>
      </c>
      <c r="V468" s="135" t="s">
        <v>2821</v>
      </c>
      <c r="W468" s="276" t="s">
        <v>5403</v>
      </c>
      <c r="X468" s="272"/>
      <c r="Y468" s="272"/>
      <c r="Z468" s="272"/>
    </row>
    <row r="469" spans="1:26" ht="13" customHeight="1" x14ac:dyDescent="0.35">
      <c r="A469" s="295" t="s">
        <v>5</v>
      </c>
      <c r="B469" s="8">
        <v>5243879</v>
      </c>
      <c r="C469" s="277" t="s">
        <v>8536</v>
      </c>
      <c r="D469" s="288">
        <v>44779</v>
      </c>
      <c r="E469" s="279" t="s">
        <v>594</v>
      </c>
      <c r="F469" s="289">
        <v>44602</v>
      </c>
      <c r="G469" s="135" t="s">
        <v>4913</v>
      </c>
      <c r="H469" s="135" t="s">
        <v>102</v>
      </c>
      <c r="I469" s="281" t="s">
        <v>685</v>
      </c>
      <c r="J469" s="281" t="s">
        <v>645</v>
      </c>
      <c r="K469" s="281" t="s">
        <v>9002</v>
      </c>
      <c r="L469" s="194" t="s">
        <v>87</v>
      </c>
      <c r="M469" s="5" t="s">
        <v>4914</v>
      </c>
      <c r="N469" s="282">
        <v>44808</v>
      </c>
      <c r="O469" s="283">
        <v>44806</v>
      </c>
      <c r="P469" s="283">
        <v>44789</v>
      </c>
      <c r="Q469" s="284">
        <v>44806</v>
      </c>
      <c r="R469" s="285" t="s">
        <v>4490</v>
      </c>
      <c r="S469" s="284"/>
      <c r="T469" s="286" t="s">
        <v>605</v>
      </c>
      <c r="U469" s="287" t="s">
        <v>3898</v>
      </c>
      <c r="V469" s="135"/>
      <c r="W469" s="276" t="s">
        <v>5404</v>
      </c>
      <c r="X469" s="272"/>
      <c r="Y469" s="272"/>
      <c r="Z469" s="272"/>
    </row>
    <row r="470" spans="1:26" ht="13" customHeight="1" x14ac:dyDescent="0.35">
      <c r="A470" s="295" t="s">
        <v>3627</v>
      </c>
      <c r="B470" s="124">
        <v>4929687</v>
      </c>
      <c r="C470" s="277" t="s">
        <v>6662</v>
      </c>
      <c r="D470" s="288">
        <v>44603</v>
      </c>
      <c r="E470" s="279" t="s">
        <v>594</v>
      </c>
      <c r="F470" s="289">
        <v>44602</v>
      </c>
      <c r="G470" s="135" t="s">
        <v>4915</v>
      </c>
      <c r="H470" s="135" t="s">
        <v>4738</v>
      </c>
      <c r="I470" s="281" t="s">
        <v>2454</v>
      </c>
      <c r="J470" s="281" t="s">
        <v>45</v>
      </c>
      <c r="K470" s="281" t="s">
        <v>9009</v>
      </c>
      <c r="L470" s="135" t="s">
        <v>20</v>
      </c>
      <c r="M470" s="5" t="s">
        <v>4916</v>
      </c>
      <c r="N470" s="282">
        <v>44614</v>
      </c>
      <c r="O470" s="283">
        <v>44614</v>
      </c>
      <c r="P470" s="283">
        <v>44608</v>
      </c>
      <c r="Q470" s="284">
        <v>44614</v>
      </c>
      <c r="R470" s="285" t="s">
        <v>4495</v>
      </c>
      <c r="S470" s="284"/>
      <c r="T470" s="286" t="s">
        <v>605</v>
      </c>
      <c r="U470" s="287" t="s">
        <v>3898</v>
      </c>
      <c r="V470" s="135" t="s">
        <v>3898</v>
      </c>
      <c r="W470" s="276" t="s">
        <v>5405</v>
      </c>
      <c r="X470" s="272"/>
      <c r="Y470" s="272"/>
      <c r="Z470" s="272"/>
    </row>
    <row r="471" spans="1:26" ht="13" customHeight="1" x14ac:dyDescent="0.35">
      <c r="A471" s="295" t="s">
        <v>3627</v>
      </c>
      <c r="B471" s="124">
        <v>4885693</v>
      </c>
      <c r="C471" s="277" t="s">
        <v>6663</v>
      </c>
      <c r="D471" s="288">
        <v>44604</v>
      </c>
      <c r="E471" s="279" t="s">
        <v>594</v>
      </c>
      <c r="F471" s="289">
        <v>44603</v>
      </c>
      <c r="G471" s="135" t="s">
        <v>4923</v>
      </c>
      <c r="H471" s="135" t="s">
        <v>250</v>
      </c>
      <c r="I471" s="281" t="s">
        <v>4644</v>
      </c>
      <c r="J471" s="281" t="s">
        <v>8377</v>
      </c>
      <c r="K471" s="281" t="s">
        <v>9004</v>
      </c>
      <c r="L471" s="135" t="s">
        <v>20</v>
      </c>
      <c r="M471" s="5" t="s">
        <v>4921</v>
      </c>
      <c r="N471" s="282">
        <v>44609</v>
      </c>
      <c r="O471" s="283">
        <v>44608</v>
      </c>
      <c r="P471" s="283">
        <v>44608</v>
      </c>
      <c r="Q471" s="284">
        <v>44608</v>
      </c>
      <c r="R471" s="285" t="s">
        <v>4485</v>
      </c>
      <c r="S471" s="284"/>
      <c r="T471" s="286" t="s">
        <v>2564</v>
      </c>
      <c r="U471" s="287" t="s">
        <v>3898</v>
      </c>
      <c r="V471" s="135" t="s">
        <v>3898</v>
      </c>
      <c r="W471" s="276" t="s">
        <v>5406</v>
      </c>
      <c r="X471" s="272"/>
      <c r="Y471" s="272"/>
      <c r="Z471" s="272"/>
    </row>
    <row r="472" spans="1:26" ht="13" customHeight="1" x14ac:dyDescent="0.35">
      <c r="A472" s="295" t="s">
        <v>3627</v>
      </c>
      <c r="B472" s="124">
        <v>4948347</v>
      </c>
      <c r="C472" s="277" t="s">
        <v>6664</v>
      </c>
      <c r="D472" s="288">
        <v>44614</v>
      </c>
      <c r="E472" s="279" t="s">
        <v>594</v>
      </c>
      <c r="F472" s="289">
        <v>44603</v>
      </c>
      <c r="G472" s="135" t="s">
        <v>4920</v>
      </c>
      <c r="H472" s="135" t="s">
        <v>37</v>
      </c>
      <c r="I472" s="281" t="s">
        <v>685</v>
      </c>
      <c r="J472" s="281" t="s">
        <v>18</v>
      </c>
      <c r="K472" s="281" t="s">
        <v>9005</v>
      </c>
      <c r="L472" s="135" t="s">
        <v>20</v>
      </c>
      <c r="M472" s="5" t="s">
        <v>4919</v>
      </c>
      <c r="N472" s="282">
        <v>44620</v>
      </c>
      <c r="O472" s="283">
        <v>44614</v>
      </c>
      <c r="P472" s="283">
        <v>44614</v>
      </c>
      <c r="Q472" s="284">
        <v>44615</v>
      </c>
      <c r="R472" s="285" t="s">
        <v>4686</v>
      </c>
      <c r="S472" s="284"/>
      <c r="T472" s="286" t="s">
        <v>605</v>
      </c>
      <c r="U472" s="287" t="s">
        <v>3898</v>
      </c>
      <c r="V472" s="135" t="s">
        <v>3898</v>
      </c>
      <c r="W472" s="276" t="s">
        <v>5407</v>
      </c>
      <c r="X472" s="272"/>
      <c r="Y472" s="272"/>
      <c r="Z472" s="272"/>
    </row>
    <row r="473" spans="1:26" ht="13" customHeight="1" x14ac:dyDescent="0.35">
      <c r="A473" s="295" t="s">
        <v>3627</v>
      </c>
      <c r="B473" s="135">
        <v>4964767</v>
      </c>
      <c r="C473" s="277" t="s">
        <v>6665</v>
      </c>
      <c r="D473" s="288">
        <v>44621</v>
      </c>
      <c r="E473" s="279" t="s">
        <v>594</v>
      </c>
      <c r="F473" s="289">
        <v>44603</v>
      </c>
      <c r="G473" s="194" t="s">
        <v>7906</v>
      </c>
      <c r="H473" s="135" t="s">
        <v>16</v>
      </c>
      <c r="I473" s="281" t="s">
        <v>7086</v>
      </c>
      <c r="J473" s="281" t="s">
        <v>45</v>
      </c>
      <c r="K473" s="281" t="s">
        <v>9009</v>
      </c>
      <c r="L473" s="135" t="s">
        <v>20</v>
      </c>
      <c r="M473" s="5" t="s">
        <v>4922</v>
      </c>
      <c r="N473" s="282">
        <v>44627</v>
      </c>
      <c r="O473" s="283">
        <v>44623</v>
      </c>
      <c r="P473" s="283">
        <v>44623</v>
      </c>
      <c r="Q473" s="284">
        <v>44623</v>
      </c>
      <c r="R473" s="285" t="s">
        <v>4495</v>
      </c>
      <c r="S473" s="284"/>
      <c r="T473" s="286" t="s">
        <v>605</v>
      </c>
      <c r="U473" s="287" t="s">
        <v>3898</v>
      </c>
      <c r="V473" s="287" t="s">
        <v>3899</v>
      </c>
      <c r="W473" s="276" t="s">
        <v>5408</v>
      </c>
      <c r="X473" s="272"/>
      <c r="Y473" s="272"/>
      <c r="Z473" s="272"/>
    </row>
    <row r="474" spans="1:26" ht="13" customHeight="1" x14ac:dyDescent="0.35">
      <c r="A474" s="295" t="s">
        <v>3627</v>
      </c>
      <c r="B474" s="124">
        <v>4975977</v>
      </c>
      <c r="C474" s="277" t="s">
        <v>6666</v>
      </c>
      <c r="D474" s="288">
        <v>44615</v>
      </c>
      <c r="E474" s="279" t="s">
        <v>594</v>
      </c>
      <c r="F474" s="289">
        <v>44603</v>
      </c>
      <c r="G474" s="135" t="s">
        <v>4917</v>
      </c>
      <c r="H474" s="135" t="s">
        <v>4712</v>
      </c>
      <c r="I474" s="281" t="s">
        <v>17</v>
      </c>
      <c r="J474" s="281" t="s">
        <v>45</v>
      </c>
      <c r="K474" s="281" t="s">
        <v>9009</v>
      </c>
      <c r="L474" s="135" t="s">
        <v>20</v>
      </c>
      <c r="M474" s="5" t="s">
        <v>4903</v>
      </c>
      <c r="N474" s="282">
        <v>44644</v>
      </c>
      <c r="O474" s="283">
        <v>44641</v>
      </c>
      <c r="P474" s="283">
        <v>44641</v>
      </c>
      <c r="Q474" s="284">
        <v>44642</v>
      </c>
      <c r="R474" s="285" t="s">
        <v>4482</v>
      </c>
      <c r="S474" s="284"/>
      <c r="T474" s="286" t="s">
        <v>609</v>
      </c>
      <c r="U474" s="287" t="s">
        <v>3898</v>
      </c>
      <c r="V474" s="287" t="s">
        <v>3899</v>
      </c>
      <c r="W474" s="276" t="s">
        <v>5409</v>
      </c>
      <c r="X474" s="272"/>
      <c r="Y474" s="272"/>
      <c r="Z474" s="272"/>
    </row>
    <row r="475" spans="1:26" ht="13" customHeight="1" x14ac:dyDescent="0.35">
      <c r="A475" s="295" t="s">
        <v>3627</v>
      </c>
      <c r="B475" s="135">
        <v>5064487</v>
      </c>
      <c r="C475" s="277" t="s">
        <v>6667</v>
      </c>
      <c r="D475" s="288">
        <v>44671</v>
      </c>
      <c r="E475" s="279" t="s">
        <v>594</v>
      </c>
      <c r="F475" s="289">
        <v>44604</v>
      </c>
      <c r="G475" s="135" t="s">
        <v>4701</v>
      </c>
      <c r="H475" s="135" t="s">
        <v>4126</v>
      </c>
      <c r="I475" s="281" t="s">
        <v>8538</v>
      </c>
      <c r="J475" s="281" t="s">
        <v>18</v>
      </c>
      <c r="K475" s="281" t="s">
        <v>9005</v>
      </c>
      <c r="L475" s="135" t="s">
        <v>20</v>
      </c>
      <c r="M475" s="5" t="s">
        <v>4748</v>
      </c>
      <c r="N475" s="282">
        <v>44685</v>
      </c>
      <c r="O475" s="283">
        <v>44680</v>
      </c>
      <c r="P475" s="283">
        <v>44674</v>
      </c>
      <c r="Q475" s="284">
        <v>44680</v>
      </c>
      <c r="R475" s="285" t="s">
        <v>4686</v>
      </c>
      <c r="S475" s="284"/>
      <c r="T475" s="286" t="s">
        <v>605</v>
      </c>
      <c r="U475" s="287" t="s">
        <v>3898</v>
      </c>
      <c r="V475" s="135" t="s">
        <v>2821</v>
      </c>
      <c r="W475" s="276" t="s">
        <v>5410</v>
      </c>
      <c r="X475" s="272"/>
      <c r="Y475" s="272"/>
      <c r="Z475" s="272"/>
    </row>
    <row r="476" spans="1:26" ht="13" customHeight="1" x14ac:dyDescent="0.35">
      <c r="A476" s="295" t="s">
        <v>3627</v>
      </c>
      <c r="B476" s="124">
        <v>4998444</v>
      </c>
      <c r="C476" s="277" t="s">
        <v>6668</v>
      </c>
      <c r="D476" s="288">
        <v>44629</v>
      </c>
      <c r="E476" s="279" t="s">
        <v>594</v>
      </c>
      <c r="F476" s="289">
        <v>44604</v>
      </c>
      <c r="G476" s="135" t="s">
        <v>4930</v>
      </c>
      <c r="H476" s="135" t="s">
        <v>57</v>
      </c>
      <c r="I476" s="281" t="s">
        <v>8538</v>
      </c>
      <c r="J476" s="281" t="s">
        <v>18</v>
      </c>
      <c r="K476" s="281" t="s">
        <v>9005</v>
      </c>
      <c r="L476" s="135" t="s">
        <v>20</v>
      </c>
      <c r="M476" s="5" t="s">
        <v>4931</v>
      </c>
      <c r="N476" s="282">
        <v>44653</v>
      </c>
      <c r="O476" s="283">
        <v>44641</v>
      </c>
      <c r="P476" s="283">
        <v>44632</v>
      </c>
      <c r="Q476" s="284">
        <v>44644</v>
      </c>
      <c r="R476" s="285" t="s">
        <v>4686</v>
      </c>
      <c r="S476" s="284"/>
      <c r="T476" s="286" t="s">
        <v>623</v>
      </c>
      <c r="U476" s="287" t="s">
        <v>3898</v>
      </c>
      <c r="V476" s="135" t="s">
        <v>5568</v>
      </c>
      <c r="W476" s="276" t="s">
        <v>5411</v>
      </c>
      <c r="X476" s="272"/>
      <c r="Y476" s="272"/>
      <c r="Z476" s="272"/>
    </row>
    <row r="477" spans="1:26" ht="13" customHeight="1" x14ac:dyDescent="0.35">
      <c r="A477" s="295" t="s">
        <v>3627</v>
      </c>
      <c r="B477" s="135">
        <v>4948353</v>
      </c>
      <c r="C477" s="277" t="s">
        <v>6669</v>
      </c>
      <c r="D477" s="288">
        <v>44606</v>
      </c>
      <c r="E477" s="279" t="s">
        <v>594</v>
      </c>
      <c r="F477" s="289">
        <v>44604</v>
      </c>
      <c r="G477" s="135" t="s">
        <v>4926</v>
      </c>
      <c r="H477" s="135" t="s">
        <v>102</v>
      </c>
      <c r="I477" s="281" t="s">
        <v>685</v>
      </c>
      <c r="J477" s="281" t="s">
        <v>45</v>
      </c>
      <c r="K477" s="281" t="s">
        <v>9009</v>
      </c>
      <c r="L477" s="135" t="s">
        <v>20</v>
      </c>
      <c r="M477" s="5" t="s">
        <v>4779</v>
      </c>
      <c r="N477" s="282">
        <v>44621</v>
      </c>
      <c r="O477" s="283">
        <v>44610</v>
      </c>
      <c r="P477" s="283">
        <v>44608</v>
      </c>
      <c r="Q477" s="284">
        <v>44613</v>
      </c>
      <c r="R477" s="285" t="s">
        <v>4482</v>
      </c>
      <c r="S477" s="284"/>
      <c r="T477" s="286" t="s">
        <v>605</v>
      </c>
      <c r="U477" s="287" t="s">
        <v>3898</v>
      </c>
      <c r="V477" s="287" t="s">
        <v>3899</v>
      </c>
      <c r="W477" s="276" t="s">
        <v>5412</v>
      </c>
      <c r="X477" s="272"/>
      <c r="Y477" s="272"/>
      <c r="Z477" s="272"/>
    </row>
    <row r="478" spans="1:26" ht="13" customHeight="1" x14ac:dyDescent="0.35">
      <c r="A478" s="295" t="s">
        <v>3627</v>
      </c>
      <c r="B478" s="8">
        <v>5152959</v>
      </c>
      <c r="C478" s="277" t="s">
        <v>7087</v>
      </c>
      <c r="D478" s="288">
        <v>44739</v>
      </c>
      <c r="E478" s="279" t="s">
        <v>594</v>
      </c>
      <c r="F478" s="289">
        <v>44604</v>
      </c>
      <c r="G478" s="135" t="s">
        <v>4925</v>
      </c>
      <c r="H478" s="135" t="s">
        <v>4150</v>
      </c>
      <c r="I478" s="281" t="s">
        <v>17</v>
      </c>
      <c r="J478" s="281" t="s">
        <v>18</v>
      </c>
      <c r="K478" s="281" t="s">
        <v>9005</v>
      </c>
      <c r="L478" s="135" t="s">
        <v>11</v>
      </c>
      <c r="M478" s="5" t="s">
        <v>4767</v>
      </c>
      <c r="N478" s="282">
        <v>44745</v>
      </c>
      <c r="O478" s="283">
        <v>44742</v>
      </c>
      <c r="P478" s="283">
        <v>44740</v>
      </c>
      <c r="Q478" s="284">
        <v>44742</v>
      </c>
      <c r="R478" s="285" t="s">
        <v>4685</v>
      </c>
      <c r="S478" s="284"/>
      <c r="T478" s="286" t="s">
        <v>623</v>
      </c>
      <c r="U478" s="287" t="s">
        <v>3898</v>
      </c>
      <c r="V478" s="135" t="s">
        <v>5599</v>
      </c>
      <c r="W478" s="276" t="s">
        <v>5413</v>
      </c>
      <c r="X478" s="272"/>
      <c r="Y478" s="272"/>
      <c r="Z478" s="272"/>
    </row>
    <row r="479" spans="1:26" ht="13" customHeight="1" x14ac:dyDescent="0.35">
      <c r="A479" s="295" t="s">
        <v>3627</v>
      </c>
      <c r="B479" s="135">
        <v>4955460</v>
      </c>
      <c r="C479" s="277" t="s">
        <v>6670</v>
      </c>
      <c r="D479" s="288">
        <v>44606</v>
      </c>
      <c r="E479" s="279" t="s">
        <v>594</v>
      </c>
      <c r="F479" s="289">
        <v>44605</v>
      </c>
      <c r="G479" s="135" t="s">
        <v>4929</v>
      </c>
      <c r="H479" s="135" t="s">
        <v>82</v>
      </c>
      <c r="I479" s="281" t="s">
        <v>4644</v>
      </c>
      <c r="J479" s="281" t="s">
        <v>45</v>
      </c>
      <c r="K479" s="281" t="s">
        <v>9009</v>
      </c>
      <c r="L479" s="135" t="s">
        <v>20</v>
      </c>
      <c r="M479" s="5" t="s">
        <v>4928</v>
      </c>
      <c r="N479" s="282">
        <v>44614</v>
      </c>
      <c r="O479" s="283">
        <v>44611</v>
      </c>
      <c r="P479" s="283">
        <v>44613</v>
      </c>
      <c r="Q479" s="284">
        <v>44613</v>
      </c>
      <c r="R479" s="285" t="s">
        <v>4482</v>
      </c>
      <c r="S479" s="284"/>
      <c r="T479" s="286" t="s">
        <v>605</v>
      </c>
      <c r="U479" s="287" t="s">
        <v>3898</v>
      </c>
      <c r="V479" s="135" t="s">
        <v>3898</v>
      </c>
      <c r="W479" s="276" t="s">
        <v>5414</v>
      </c>
      <c r="X479" s="272"/>
      <c r="Y479" s="272"/>
      <c r="Z479" s="272"/>
    </row>
    <row r="480" spans="1:26" ht="13" customHeight="1" x14ac:dyDescent="0.35">
      <c r="A480" s="295" t="s">
        <v>3627</v>
      </c>
      <c r="B480" s="135">
        <v>5064431</v>
      </c>
      <c r="C480" s="277" t="s">
        <v>6671</v>
      </c>
      <c r="D480" s="288">
        <v>44676</v>
      </c>
      <c r="E480" s="279" t="s">
        <v>594</v>
      </c>
      <c r="F480" s="289">
        <v>44606</v>
      </c>
      <c r="G480" s="135" t="s">
        <v>4934</v>
      </c>
      <c r="H480" s="135" t="s">
        <v>686</v>
      </c>
      <c r="I480" s="281" t="s">
        <v>8862</v>
      </c>
      <c r="J480" s="281" t="s">
        <v>18</v>
      </c>
      <c r="K480" s="281" t="s">
        <v>9005</v>
      </c>
      <c r="L480" s="135" t="s">
        <v>20</v>
      </c>
      <c r="M480" s="5" t="s">
        <v>4918</v>
      </c>
      <c r="N480" s="282">
        <v>44685</v>
      </c>
      <c r="O480" s="283">
        <v>44678</v>
      </c>
      <c r="P480" s="283">
        <v>44674</v>
      </c>
      <c r="Q480" s="284">
        <v>44679</v>
      </c>
      <c r="R480" s="285" t="s">
        <v>4686</v>
      </c>
      <c r="S480" s="284"/>
      <c r="T480" s="286" t="s">
        <v>623</v>
      </c>
      <c r="U480" s="287" t="s">
        <v>3898</v>
      </c>
      <c r="V480" s="135" t="s">
        <v>2821</v>
      </c>
      <c r="W480" s="276" t="s">
        <v>5415</v>
      </c>
      <c r="X480" s="272"/>
      <c r="Y480" s="272"/>
      <c r="Z480" s="272"/>
    </row>
    <row r="481" spans="1:26" ht="13" customHeight="1" x14ac:dyDescent="0.35">
      <c r="A481" s="295" t="s">
        <v>1581</v>
      </c>
      <c r="B481" s="276" t="s">
        <v>630</v>
      </c>
      <c r="C481" s="277" t="s">
        <v>630</v>
      </c>
      <c r="D481" s="288">
        <v>44615</v>
      </c>
      <c r="E481" s="279" t="s">
        <v>630</v>
      </c>
      <c r="F481" s="289">
        <v>44606</v>
      </c>
      <c r="G481" s="135" t="s">
        <v>4935</v>
      </c>
      <c r="H481" s="135" t="s">
        <v>686</v>
      </c>
      <c r="I481" s="281" t="s">
        <v>8862</v>
      </c>
      <c r="J481" s="281" t="s">
        <v>18</v>
      </c>
      <c r="K481" s="281" t="s">
        <v>9005</v>
      </c>
      <c r="L481" s="135" t="s">
        <v>27</v>
      </c>
      <c r="M481" s="5" t="s">
        <v>4766</v>
      </c>
      <c r="N481" s="282" t="s">
        <v>1253</v>
      </c>
      <c r="O481" s="283" t="s">
        <v>1253</v>
      </c>
      <c r="P481" s="283" t="s">
        <v>1253</v>
      </c>
      <c r="Q481" s="284" t="s">
        <v>1253</v>
      </c>
      <c r="R481" s="285" t="s">
        <v>4685</v>
      </c>
      <c r="S481" s="280" t="s">
        <v>1253</v>
      </c>
      <c r="T481" s="286" t="s">
        <v>623</v>
      </c>
      <c r="U481" s="287" t="s">
        <v>3898</v>
      </c>
      <c r="V481" s="135"/>
      <c r="W481" s="276" t="s">
        <v>630</v>
      </c>
      <c r="X481" s="272"/>
      <c r="Y481" s="272"/>
      <c r="Z481" s="272"/>
    </row>
    <row r="482" spans="1:26" ht="13" customHeight="1" x14ac:dyDescent="0.35">
      <c r="A482" s="295" t="s">
        <v>3627</v>
      </c>
      <c r="B482" s="135">
        <v>5162858</v>
      </c>
      <c r="C482" s="277" t="s">
        <v>7460</v>
      </c>
      <c r="D482" s="288">
        <v>44734</v>
      </c>
      <c r="E482" s="279" t="s">
        <v>594</v>
      </c>
      <c r="F482" s="289">
        <v>44606</v>
      </c>
      <c r="G482" s="135" t="s">
        <v>4936</v>
      </c>
      <c r="H482" s="135" t="s">
        <v>3708</v>
      </c>
      <c r="I482" s="281" t="s">
        <v>2454</v>
      </c>
      <c r="J482" s="281" t="s">
        <v>626</v>
      </c>
      <c r="K482" s="281" t="s">
        <v>9003</v>
      </c>
      <c r="L482" s="135" t="s">
        <v>438</v>
      </c>
      <c r="M482" s="5" t="s">
        <v>4927</v>
      </c>
      <c r="N482" s="282">
        <v>44748</v>
      </c>
      <c r="O482" s="283">
        <v>44746</v>
      </c>
      <c r="P482" s="283">
        <v>44741</v>
      </c>
      <c r="Q482" s="284">
        <v>44744</v>
      </c>
      <c r="R482" s="285" t="s">
        <v>4687</v>
      </c>
      <c r="S482" s="284"/>
      <c r="T482" s="286" t="s">
        <v>623</v>
      </c>
      <c r="U482" s="287" t="s">
        <v>3898</v>
      </c>
      <c r="V482" s="135" t="s">
        <v>5599</v>
      </c>
      <c r="W482" s="276" t="s">
        <v>5416</v>
      </c>
      <c r="X482" s="272"/>
      <c r="Y482" s="272"/>
      <c r="Z482" s="272"/>
    </row>
    <row r="483" spans="1:26" ht="13" customHeight="1" x14ac:dyDescent="0.35">
      <c r="A483" s="295" t="s">
        <v>1581</v>
      </c>
      <c r="B483" s="276" t="s">
        <v>630</v>
      </c>
      <c r="C483" s="277" t="s">
        <v>630</v>
      </c>
      <c r="D483" s="288">
        <v>44618</v>
      </c>
      <c r="E483" s="279" t="s">
        <v>630</v>
      </c>
      <c r="F483" s="289">
        <v>44606</v>
      </c>
      <c r="G483" s="135" t="s">
        <v>4924</v>
      </c>
      <c r="H483" s="135" t="s">
        <v>175</v>
      </c>
      <c r="I483" s="281" t="s">
        <v>8863</v>
      </c>
      <c r="J483" s="281" t="s">
        <v>18</v>
      </c>
      <c r="K483" s="281" t="s">
        <v>9005</v>
      </c>
      <c r="L483" s="135" t="s">
        <v>20</v>
      </c>
      <c r="M483" s="5" t="s">
        <v>4743</v>
      </c>
      <c r="N483" s="282" t="s">
        <v>1253</v>
      </c>
      <c r="O483" s="283" t="s">
        <v>1253</v>
      </c>
      <c r="P483" s="283" t="s">
        <v>1253</v>
      </c>
      <c r="Q483" s="284" t="s">
        <v>1253</v>
      </c>
      <c r="R483" s="285" t="s">
        <v>4686</v>
      </c>
      <c r="S483" s="280" t="s">
        <v>1253</v>
      </c>
      <c r="T483" s="286" t="s">
        <v>605</v>
      </c>
      <c r="U483" s="287" t="s">
        <v>3898</v>
      </c>
      <c r="V483" s="135"/>
      <c r="W483" s="276" t="s">
        <v>630</v>
      </c>
      <c r="X483" s="272"/>
      <c r="Y483" s="272"/>
      <c r="Z483" s="272"/>
    </row>
    <row r="484" spans="1:26" ht="13" customHeight="1" x14ac:dyDescent="0.35">
      <c r="A484" s="295" t="s">
        <v>3627</v>
      </c>
      <c r="B484" s="135">
        <v>4948358</v>
      </c>
      <c r="C484" s="277" t="s">
        <v>6672</v>
      </c>
      <c r="D484" s="288">
        <v>44606</v>
      </c>
      <c r="E484" s="279" t="s">
        <v>594</v>
      </c>
      <c r="F484" s="289">
        <v>44606</v>
      </c>
      <c r="G484" s="135" t="s">
        <v>4932</v>
      </c>
      <c r="H484" s="135" t="s">
        <v>175</v>
      </c>
      <c r="I484" s="281" t="s">
        <v>8863</v>
      </c>
      <c r="J484" s="281" t="s">
        <v>2943</v>
      </c>
      <c r="K484" s="281" t="s">
        <v>9012</v>
      </c>
      <c r="L484" s="135" t="s">
        <v>20</v>
      </c>
      <c r="M484" s="5" t="s">
        <v>4933</v>
      </c>
      <c r="N484" s="282">
        <v>44615</v>
      </c>
      <c r="O484" s="283">
        <v>44613</v>
      </c>
      <c r="P484" s="283">
        <v>44608</v>
      </c>
      <c r="Q484" s="284" t="s">
        <v>1685</v>
      </c>
      <c r="R484" s="285" t="s">
        <v>6447</v>
      </c>
      <c r="S484" s="284"/>
      <c r="T484" s="286" t="s">
        <v>623</v>
      </c>
      <c r="U484" s="287" t="s">
        <v>3898</v>
      </c>
      <c r="V484" s="135" t="s">
        <v>3898</v>
      </c>
      <c r="W484" s="276" t="s">
        <v>5417</v>
      </c>
      <c r="X484" s="272"/>
      <c r="Y484" s="272"/>
      <c r="Z484" s="272"/>
    </row>
    <row r="485" spans="1:26" ht="13" customHeight="1" x14ac:dyDescent="0.35">
      <c r="A485" s="295" t="s">
        <v>3627</v>
      </c>
      <c r="B485" s="328">
        <v>5204119</v>
      </c>
      <c r="C485" s="277" t="s">
        <v>8147</v>
      </c>
      <c r="D485" s="288">
        <v>44756</v>
      </c>
      <c r="E485" s="279" t="s">
        <v>594</v>
      </c>
      <c r="F485" s="289">
        <v>44606</v>
      </c>
      <c r="G485" s="135" t="s">
        <v>4943</v>
      </c>
      <c r="H485" s="194" t="s">
        <v>137</v>
      </c>
      <c r="I485" s="281" t="s">
        <v>17</v>
      </c>
      <c r="J485" s="281" t="s">
        <v>18</v>
      </c>
      <c r="K485" s="281" t="s">
        <v>9005</v>
      </c>
      <c r="L485" s="135" t="s">
        <v>354</v>
      </c>
      <c r="M485" s="5" t="s">
        <v>4944</v>
      </c>
      <c r="N485" s="282">
        <v>44785</v>
      </c>
      <c r="O485" s="283">
        <v>44769</v>
      </c>
      <c r="P485" s="283">
        <v>44767</v>
      </c>
      <c r="Q485" s="284">
        <v>44769</v>
      </c>
      <c r="R485" s="285" t="s">
        <v>4685</v>
      </c>
      <c r="S485" s="284"/>
      <c r="T485" s="286" t="s">
        <v>605</v>
      </c>
      <c r="U485" s="287" t="s">
        <v>3898</v>
      </c>
      <c r="V485" s="291" t="s">
        <v>3366</v>
      </c>
      <c r="W485" s="276" t="s">
        <v>5418</v>
      </c>
      <c r="X485" s="272"/>
      <c r="Y485" s="272"/>
      <c r="Z485" s="272"/>
    </row>
    <row r="486" spans="1:26" ht="13" customHeight="1" x14ac:dyDescent="0.35">
      <c r="A486" s="295" t="s">
        <v>3627</v>
      </c>
      <c r="B486" s="135">
        <v>4966395</v>
      </c>
      <c r="C486" s="277" t="s">
        <v>6673</v>
      </c>
      <c r="D486" s="288">
        <v>44610</v>
      </c>
      <c r="E486" s="279" t="s">
        <v>594</v>
      </c>
      <c r="F486" s="289">
        <v>44606</v>
      </c>
      <c r="G486" s="135" t="s">
        <v>4942</v>
      </c>
      <c r="H486" s="135" t="s">
        <v>4126</v>
      </c>
      <c r="I486" s="281" t="s">
        <v>8538</v>
      </c>
      <c r="J486" s="281" t="s">
        <v>45</v>
      </c>
      <c r="K486" s="281" t="s">
        <v>9009</v>
      </c>
      <c r="L486" s="135" t="s">
        <v>20</v>
      </c>
      <c r="M486" s="5" t="s">
        <v>4941</v>
      </c>
      <c r="N486" s="282">
        <v>44623</v>
      </c>
      <c r="O486" s="283">
        <v>44617</v>
      </c>
      <c r="P486" s="283">
        <v>44617</v>
      </c>
      <c r="Q486" s="284">
        <v>44617</v>
      </c>
      <c r="R486" s="285" t="s">
        <v>4482</v>
      </c>
      <c r="S486" s="284"/>
      <c r="T486" s="286" t="s">
        <v>609</v>
      </c>
      <c r="U486" s="287" t="s">
        <v>3898</v>
      </c>
      <c r="V486" s="287" t="s">
        <v>3899</v>
      </c>
      <c r="W486" s="276" t="s">
        <v>5419</v>
      </c>
      <c r="X486" s="272"/>
      <c r="Y486" s="272"/>
      <c r="Z486" s="272"/>
    </row>
    <row r="487" spans="1:26" ht="13" customHeight="1" x14ac:dyDescent="0.35">
      <c r="A487" s="295" t="s">
        <v>1581</v>
      </c>
      <c r="B487" s="276" t="s">
        <v>630</v>
      </c>
      <c r="C487" s="277" t="s">
        <v>630</v>
      </c>
      <c r="D487" s="288">
        <v>44624</v>
      </c>
      <c r="E487" s="279" t="s">
        <v>630</v>
      </c>
      <c r="F487" s="289">
        <v>44606</v>
      </c>
      <c r="G487" s="135" t="s">
        <v>5053</v>
      </c>
      <c r="H487" s="135" t="s">
        <v>232</v>
      </c>
      <c r="I487" s="281" t="s">
        <v>8863</v>
      </c>
      <c r="J487" s="281" t="s">
        <v>45</v>
      </c>
      <c r="K487" s="281" t="s">
        <v>9009</v>
      </c>
      <c r="L487" s="135" t="s">
        <v>27</v>
      </c>
      <c r="M487" s="5" t="s">
        <v>4735</v>
      </c>
      <c r="N487" s="282" t="s">
        <v>1253</v>
      </c>
      <c r="O487" s="283" t="s">
        <v>1253</v>
      </c>
      <c r="P487" s="283" t="s">
        <v>1253</v>
      </c>
      <c r="Q487" s="284" t="s">
        <v>1253</v>
      </c>
      <c r="R487" s="285" t="s">
        <v>4495</v>
      </c>
      <c r="S487" s="280" t="s">
        <v>1253</v>
      </c>
      <c r="T487" s="286" t="s">
        <v>605</v>
      </c>
      <c r="U487" s="287" t="s">
        <v>3898</v>
      </c>
      <c r="V487" s="135"/>
      <c r="W487" s="276" t="s">
        <v>630</v>
      </c>
      <c r="X487" s="272"/>
      <c r="Y487" s="272"/>
      <c r="Z487" s="272"/>
    </row>
    <row r="488" spans="1:26" ht="13" customHeight="1" x14ac:dyDescent="0.35">
      <c r="A488" s="295" t="s">
        <v>3627</v>
      </c>
      <c r="B488" s="135">
        <v>5052054</v>
      </c>
      <c r="C488" s="277" t="s">
        <v>6674</v>
      </c>
      <c r="D488" s="288">
        <v>44663</v>
      </c>
      <c r="E488" s="279" t="s">
        <v>594</v>
      </c>
      <c r="F488" s="289">
        <v>44606</v>
      </c>
      <c r="G488" s="135" t="s">
        <v>4938</v>
      </c>
      <c r="H488" s="135" t="s">
        <v>102</v>
      </c>
      <c r="I488" s="281" t="s">
        <v>685</v>
      </c>
      <c r="J488" s="281" t="s">
        <v>18</v>
      </c>
      <c r="K488" s="281" t="s">
        <v>9005</v>
      </c>
      <c r="L488" s="194" t="s">
        <v>27</v>
      </c>
      <c r="M488" s="5" t="s">
        <v>4780</v>
      </c>
      <c r="N488" s="282">
        <v>44680</v>
      </c>
      <c r="O488" s="283">
        <v>44677</v>
      </c>
      <c r="P488" s="283">
        <v>44670</v>
      </c>
      <c r="Q488" s="284">
        <v>44677</v>
      </c>
      <c r="R488" s="285" t="s">
        <v>4686</v>
      </c>
      <c r="S488" s="284"/>
      <c r="T488" s="286" t="s">
        <v>623</v>
      </c>
      <c r="U488" s="287" t="s">
        <v>3898</v>
      </c>
      <c r="V488" s="135" t="s">
        <v>5568</v>
      </c>
      <c r="W488" s="276" t="s">
        <v>5420</v>
      </c>
      <c r="X488" s="272"/>
      <c r="Y488" s="272"/>
      <c r="Z488" s="272"/>
    </row>
    <row r="489" spans="1:26" ht="13" customHeight="1" x14ac:dyDescent="0.35">
      <c r="A489" s="295" t="s">
        <v>3627</v>
      </c>
      <c r="B489" s="135">
        <v>5031363</v>
      </c>
      <c r="C489" s="277" t="s">
        <v>6675</v>
      </c>
      <c r="D489" s="288">
        <v>44656</v>
      </c>
      <c r="E489" s="279" t="s">
        <v>594</v>
      </c>
      <c r="F489" s="289">
        <v>44606</v>
      </c>
      <c r="G489" s="135" t="s">
        <v>4940</v>
      </c>
      <c r="H489" s="135" t="s">
        <v>250</v>
      </c>
      <c r="I489" s="281" t="s">
        <v>4644</v>
      </c>
      <c r="J489" s="281" t="s">
        <v>18</v>
      </c>
      <c r="K489" s="281" t="s">
        <v>9005</v>
      </c>
      <c r="L489" s="135" t="s">
        <v>11</v>
      </c>
      <c r="M489" s="5" t="s">
        <v>4939</v>
      </c>
      <c r="N489" s="282">
        <v>44669</v>
      </c>
      <c r="O489" s="283">
        <v>44664</v>
      </c>
      <c r="P489" s="283">
        <v>44664</v>
      </c>
      <c r="Q489" s="284">
        <v>44664</v>
      </c>
      <c r="R489" s="285" t="s">
        <v>4685</v>
      </c>
      <c r="S489" s="284"/>
      <c r="T489" s="286" t="s">
        <v>609</v>
      </c>
      <c r="U489" s="287" t="s">
        <v>3898</v>
      </c>
      <c r="V489" s="135" t="s">
        <v>5568</v>
      </c>
      <c r="W489" s="276" t="s">
        <v>5421</v>
      </c>
      <c r="X489" s="272"/>
      <c r="Y489" s="272"/>
      <c r="Z489" s="272"/>
    </row>
    <row r="490" spans="1:26" ht="13" customHeight="1" x14ac:dyDescent="0.35">
      <c r="A490" s="295" t="s">
        <v>3627</v>
      </c>
      <c r="B490" s="124">
        <v>4963243</v>
      </c>
      <c r="C490" s="277" t="s">
        <v>6676</v>
      </c>
      <c r="D490" s="288">
        <v>44618</v>
      </c>
      <c r="E490" s="279" t="s">
        <v>594</v>
      </c>
      <c r="F490" s="289">
        <v>44606</v>
      </c>
      <c r="G490" s="135" t="s">
        <v>4945</v>
      </c>
      <c r="H490" s="135" t="s">
        <v>82</v>
      </c>
      <c r="I490" s="281" t="s">
        <v>4644</v>
      </c>
      <c r="J490" s="281" t="s">
        <v>2943</v>
      </c>
      <c r="K490" s="281" t="s">
        <v>9012</v>
      </c>
      <c r="L490" s="135" t="s">
        <v>40</v>
      </c>
      <c r="M490" s="5" t="s">
        <v>4946</v>
      </c>
      <c r="N490" s="282">
        <v>44640</v>
      </c>
      <c r="O490" s="283">
        <v>44636</v>
      </c>
      <c r="P490" s="283">
        <v>44620</v>
      </c>
      <c r="Q490" s="284">
        <v>44624</v>
      </c>
      <c r="R490" s="285" t="s">
        <v>6447</v>
      </c>
      <c r="S490" s="284"/>
      <c r="T490" s="286" t="s">
        <v>605</v>
      </c>
      <c r="U490" s="287" t="s">
        <v>3898</v>
      </c>
      <c r="V490" s="287" t="s">
        <v>3899</v>
      </c>
      <c r="W490" s="276" t="s">
        <v>5422</v>
      </c>
      <c r="X490" s="272"/>
      <c r="Y490" s="272"/>
      <c r="Z490" s="272"/>
    </row>
    <row r="491" spans="1:26" ht="13" customHeight="1" x14ac:dyDescent="0.35">
      <c r="A491" s="295" t="s">
        <v>3627</v>
      </c>
      <c r="B491" s="8">
        <v>5269404</v>
      </c>
      <c r="C491" s="277" t="s">
        <v>8864</v>
      </c>
      <c r="D491" s="288">
        <v>44796</v>
      </c>
      <c r="E491" s="279" t="s">
        <v>594</v>
      </c>
      <c r="F491" s="289">
        <v>44607</v>
      </c>
      <c r="G491" s="135" t="s">
        <v>4951</v>
      </c>
      <c r="H491" s="135" t="s">
        <v>92</v>
      </c>
      <c r="I491" s="281" t="s">
        <v>2454</v>
      </c>
      <c r="J491" s="281" t="s">
        <v>18</v>
      </c>
      <c r="K491" s="281" t="s">
        <v>9005</v>
      </c>
      <c r="L491" s="135" t="s">
        <v>20</v>
      </c>
      <c r="M491" s="5" t="s">
        <v>4950</v>
      </c>
      <c r="N491" s="282">
        <v>44812</v>
      </c>
      <c r="O491" s="283">
        <v>44804</v>
      </c>
      <c r="P491" s="283">
        <v>44803</v>
      </c>
      <c r="Q491" s="284">
        <v>44807</v>
      </c>
      <c r="R491" s="285" t="s">
        <v>4686</v>
      </c>
      <c r="S491" s="284"/>
      <c r="T491" s="286" t="s">
        <v>623</v>
      </c>
      <c r="U491" s="287" t="s">
        <v>3898</v>
      </c>
      <c r="V491" s="135"/>
      <c r="W491" s="276" t="s">
        <v>5423</v>
      </c>
      <c r="X491" s="272"/>
      <c r="Y491" s="272"/>
      <c r="Z491" s="272"/>
    </row>
    <row r="492" spans="1:26" ht="13" customHeight="1" x14ac:dyDescent="0.35">
      <c r="A492" s="295" t="s">
        <v>1581</v>
      </c>
      <c r="B492" s="276" t="s">
        <v>630</v>
      </c>
      <c r="C492" s="277" t="s">
        <v>630</v>
      </c>
      <c r="D492" s="288">
        <v>44700</v>
      </c>
      <c r="E492" s="279" t="s">
        <v>630</v>
      </c>
      <c r="F492" s="289">
        <v>44607</v>
      </c>
      <c r="G492" s="135" t="s">
        <v>4957</v>
      </c>
      <c r="H492" s="194" t="s">
        <v>92</v>
      </c>
      <c r="I492" s="281" t="s">
        <v>2454</v>
      </c>
      <c r="J492" s="281" t="s">
        <v>626</v>
      </c>
      <c r="K492" s="281" t="s">
        <v>9003</v>
      </c>
      <c r="L492" s="135" t="s">
        <v>20</v>
      </c>
      <c r="M492" s="5" t="s">
        <v>4737</v>
      </c>
      <c r="N492" s="282" t="s">
        <v>1253</v>
      </c>
      <c r="O492" s="283" t="s">
        <v>1253</v>
      </c>
      <c r="P492" s="283" t="s">
        <v>1253</v>
      </c>
      <c r="Q492" s="284" t="s">
        <v>1253</v>
      </c>
      <c r="R492" s="285" t="s">
        <v>6677</v>
      </c>
      <c r="S492" s="280" t="s">
        <v>1253</v>
      </c>
      <c r="T492" s="286" t="s">
        <v>623</v>
      </c>
      <c r="U492" s="287" t="s">
        <v>3898</v>
      </c>
      <c r="V492" s="135"/>
      <c r="W492" s="276" t="s">
        <v>630</v>
      </c>
      <c r="X492" s="272"/>
      <c r="Y492" s="272"/>
      <c r="Z492" s="272"/>
    </row>
    <row r="493" spans="1:26" ht="13" customHeight="1" x14ac:dyDescent="0.35">
      <c r="A493" s="295" t="s">
        <v>3627</v>
      </c>
      <c r="B493" s="83">
        <v>4724572</v>
      </c>
      <c r="C493" s="277" t="s">
        <v>8035</v>
      </c>
      <c r="D493" s="288">
        <v>44762</v>
      </c>
      <c r="E493" s="279" t="s">
        <v>594</v>
      </c>
      <c r="F493" s="289">
        <v>44607</v>
      </c>
      <c r="G493" s="135" t="s">
        <v>4958</v>
      </c>
      <c r="H493" s="135" t="s">
        <v>25</v>
      </c>
      <c r="I493" s="281" t="s">
        <v>17</v>
      </c>
      <c r="J493" s="281" t="s">
        <v>2943</v>
      </c>
      <c r="K493" s="281" t="s">
        <v>9012</v>
      </c>
      <c r="L493" s="194" t="s">
        <v>20</v>
      </c>
      <c r="M493" s="5" t="s">
        <v>4959</v>
      </c>
      <c r="N493" s="282">
        <v>44743</v>
      </c>
      <c r="O493" s="283">
        <v>44762</v>
      </c>
      <c r="P493" s="283">
        <v>44681</v>
      </c>
      <c r="Q493" s="284">
        <v>44762</v>
      </c>
      <c r="R493" s="285" t="s">
        <v>6518</v>
      </c>
      <c r="S493" s="284"/>
      <c r="T493" s="286" t="s">
        <v>623</v>
      </c>
      <c r="U493" s="287" t="s">
        <v>3898</v>
      </c>
      <c r="V493" s="135" t="s">
        <v>5599</v>
      </c>
      <c r="W493" s="276" t="s">
        <v>5424</v>
      </c>
      <c r="X493" s="272"/>
      <c r="Y493" s="272"/>
      <c r="Z493" s="272"/>
    </row>
    <row r="494" spans="1:26" ht="13" customHeight="1" x14ac:dyDescent="0.35">
      <c r="A494" s="295" t="s">
        <v>1581</v>
      </c>
      <c r="B494" s="276" t="s">
        <v>630</v>
      </c>
      <c r="C494" s="277" t="s">
        <v>630</v>
      </c>
      <c r="D494" s="288">
        <v>44623</v>
      </c>
      <c r="E494" s="279" t="s">
        <v>630</v>
      </c>
      <c r="F494" s="289">
        <v>44607</v>
      </c>
      <c r="G494" s="135" t="s">
        <v>4953</v>
      </c>
      <c r="H494" s="135" t="s">
        <v>57</v>
      </c>
      <c r="I494" s="281" t="s">
        <v>8538</v>
      </c>
      <c r="J494" s="281" t="s">
        <v>45</v>
      </c>
      <c r="K494" s="281" t="s">
        <v>9009</v>
      </c>
      <c r="L494" s="135" t="s">
        <v>20</v>
      </c>
      <c r="M494" s="5" t="s">
        <v>4952</v>
      </c>
      <c r="N494" s="282" t="s">
        <v>1253</v>
      </c>
      <c r="O494" s="283" t="s">
        <v>1253</v>
      </c>
      <c r="P494" s="283" t="s">
        <v>1253</v>
      </c>
      <c r="Q494" s="284" t="s">
        <v>1253</v>
      </c>
      <c r="R494" s="285" t="s">
        <v>4482</v>
      </c>
      <c r="S494" s="280" t="s">
        <v>1253</v>
      </c>
      <c r="T494" s="286" t="s">
        <v>605</v>
      </c>
      <c r="U494" s="287" t="s">
        <v>3898</v>
      </c>
      <c r="V494" s="135"/>
      <c r="W494" s="276" t="s">
        <v>630</v>
      </c>
      <c r="X494" s="272"/>
      <c r="Y494" s="272"/>
      <c r="Z494" s="272"/>
    </row>
    <row r="495" spans="1:26" ht="13" customHeight="1" x14ac:dyDescent="0.35">
      <c r="A495" s="295" t="s">
        <v>3627</v>
      </c>
      <c r="B495" s="124">
        <v>4977230</v>
      </c>
      <c r="C495" s="277" t="s">
        <v>6678</v>
      </c>
      <c r="D495" s="288">
        <v>44630</v>
      </c>
      <c r="E495" s="279" t="s">
        <v>594</v>
      </c>
      <c r="F495" s="289">
        <v>44608</v>
      </c>
      <c r="G495" s="305" t="s">
        <v>7907</v>
      </c>
      <c r="H495" s="135" t="s">
        <v>686</v>
      </c>
      <c r="I495" s="281" t="s">
        <v>8862</v>
      </c>
      <c r="J495" s="281" t="s">
        <v>622</v>
      </c>
      <c r="K495" s="281" t="s">
        <v>9007</v>
      </c>
      <c r="L495" s="135" t="s">
        <v>27</v>
      </c>
      <c r="M495" s="5" t="s">
        <v>4964</v>
      </c>
      <c r="N495" s="282">
        <v>44640</v>
      </c>
      <c r="O495" s="283">
        <v>44632</v>
      </c>
      <c r="P495" s="283">
        <v>44630</v>
      </c>
      <c r="Q495" s="284">
        <v>44634</v>
      </c>
      <c r="R495" s="285" t="s">
        <v>6544</v>
      </c>
      <c r="S495" s="284"/>
      <c r="T495" s="286" t="s">
        <v>623</v>
      </c>
      <c r="U495" s="287" t="s">
        <v>3898</v>
      </c>
      <c r="V495" s="287" t="s">
        <v>3899</v>
      </c>
      <c r="W495" s="276" t="s">
        <v>5425</v>
      </c>
      <c r="X495" s="272"/>
      <c r="Y495" s="272"/>
      <c r="Z495" s="272"/>
    </row>
    <row r="496" spans="1:26" ht="13" customHeight="1" x14ac:dyDescent="0.35">
      <c r="A496" s="295" t="s">
        <v>3627</v>
      </c>
      <c r="B496" s="86">
        <v>5273433</v>
      </c>
      <c r="C496" s="277" t="s">
        <v>6678</v>
      </c>
      <c r="D496" s="288">
        <v>44804</v>
      </c>
      <c r="E496" s="279" t="s">
        <v>8467</v>
      </c>
      <c r="F496" s="289">
        <v>44608</v>
      </c>
      <c r="G496" s="135" t="s">
        <v>4963</v>
      </c>
      <c r="H496" s="135" t="s">
        <v>686</v>
      </c>
      <c r="I496" s="281" t="s">
        <v>8862</v>
      </c>
      <c r="J496" s="281" t="s">
        <v>645</v>
      </c>
      <c r="K496" s="281" t="s">
        <v>9002</v>
      </c>
      <c r="L496" s="135" t="s">
        <v>20</v>
      </c>
      <c r="M496" s="5" t="s">
        <v>4962</v>
      </c>
      <c r="N496" s="282">
        <v>44640</v>
      </c>
      <c r="O496" s="283">
        <v>44632</v>
      </c>
      <c r="P496" s="283">
        <v>44630</v>
      </c>
      <c r="Q496" s="284">
        <v>44634</v>
      </c>
      <c r="R496" s="285" t="s">
        <v>4490</v>
      </c>
      <c r="S496" s="284"/>
      <c r="T496" s="286" t="s">
        <v>623</v>
      </c>
      <c r="U496" s="287" t="s">
        <v>3898</v>
      </c>
      <c r="V496" s="135"/>
      <c r="W496" s="276" t="s">
        <v>5426</v>
      </c>
      <c r="X496" s="272"/>
      <c r="Y496" s="272"/>
      <c r="Z496" s="272"/>
    </row>
    <row r="497" spans="1:26" ht="13" customHeight="1" x14ac:dyDescent="0.35">
      <c r="A497" s="295" t="s">
        <v>3627</v>
      </c>
      <c r="B497" s="136">
        <v>5029498</v>
      </c>
      <c r="C497" s="277" t="s">
        <v>6679</v>
      </c>
      <c r="D497" s="288">
        <v>44659</v>
      </c>
      <c r="E497" s="279" t="s">
        <v>594</v>
      </c>
      <c r="F497" s="289">
        <v>44608</v>
      </c>
      <c r="G497" s="135" t="s">
        <v>4961</v>
      </c>
      <c r="H497" s="194" t="s">
        <v>3567</v>
      </c>
      <c r="I497" s="281" t="s">
        <v>685</v>
      </c>
      <c r="J497" s="281" t="s">
        <v>18</v>
      </c>
      <c r="K497" s="281" t="s">
        <v>9005</v>
      </c>
      <c r="L497" s="135" t="s">
        <v>20</v>
      </c>
      <c r="M497" s="5" t="s">
        <v>4955</v>
      </c>
      <c r="N497" s="282">
        <v>44667</v>
      </c>
      <c r="O497" s="283">
        <v>44665</v>
      </c>
      <c r="P497" s="283">
        <v>44665</v>
      </c>
      <c r="Q497" s="284">
        <v>44667</v>
      </c>
      <c r="R497" s="285" t="s">
        <v>4686</v>
      </c>
      <c r="S497" s="284"/>
      <c r="T497" s="286" t="s">
        <v>623</v>
      </c>
      <c r="U497" s="287" t="s">
        <v>3898</v>
      </c>
      <c r="V497" s="135" t="s">
        <v>5568</v>
      </c>
      <c r="W497" s="276" t="s">
        <v>5427</v>
      </c>
      <c r="X497" s="272"/>
      <c r="Y497" s="272"/>
      <c r="Z497" s="272"/>
    </row>
    <row r="498" spans="1:26" ht="13" customHeight="1" x14ac:dyDescent="0.35">
      <c r="A498" s="295" t="s">
        <v>3627</v>
      </c>
      <c r="B498" s="124">
        <v>4922083</v>
      </c>
      <c r="C498" s="277" t="s">
        <v>6680</v>
      </c>
      <c r="D498" s="288">
        <v>44609</v>
      </c>
      <c r="E498" s="279" t="s">
        <v>594</v>
      </c>
      <c r="F498" s="289">
        <v>44608</v>
      </c>
      <c r="G498" s="135" t="s">
        <v>4966</v>
      </c>
      <c r="H498" s="135" t="s">
        <v>82</v>
      </c>
      <c r="I498" s="281" t="s">
        <v>4644</v>
      </c>
      <c r="J498" s="281" t="s">
        <v>2943</v>
      </c>
      <c r="K498" s="281" t="s">
        <v>9012</v>
      </c>
      <c r="L498" s="135" t="s">
        <v>20</v>
      </c>
      <c r="M498" s="5" t="s">
        <v>4965</v>
      </c>
      <c r="N498" s="282">
        <v>44610</v>
      </c>
      <c r="O498" s="283">
        <v>44610</v>
      </c>
      <c r="P498" s="283">
        <v>44610</v>
      </c>
      <c r="Q498" s="284" t="s">
        <v>1685</v>
      </c>
      <c r="R498" s="285" t="s">
        <v>6447</v>
      </c>
      <c r="S498" s="284"/>
      <c r="T498" s="286" t="s">
        <v>605</v>
      </c>
      <c r="U498" s="287" t="s">
        <v>3898</v>
      </c>
      <c r="V498" s="135" t="s">
        <v>3898</v>
      </c>
      <c r="W498" s="276" t="s">
        <v>5428</v>
      </c>
      <c r="X498" s="272"/>
      <c r="Y498" s="272"/>
      <c r="Z498" s="272"/>
    </row>
    <row r="499" spans="1:26" ht="13" customHeight="1" x14ac:dyDescent="0.35">
      <c r="A499" s="295" t="s">
        <v>3627</v>
      </c>
      <c r="B499" s="135">
        <v>4986268</v>
      </c>
      <c r="C499" s="277" t="s">
        <v>6681</v>
      </c>
      <c r="D499" s="288">
        <v>44622</v>
      </c>
      <c r="E499" s="279" t="s">
        <v>594</v>
      </c>
      <c r="F499" s="289">
        <v>44608</v>
      </c>
      <c r="G499" s="194" t="s">
        <v>7908</v>
      </c>
      <c r="H499" s="135" t="s">
        <v>16</v>
      </c>
      <c r="I499" s="281" t="s">
        <v>7086</v>
      </c>
      <c r="J499" s="281" t="s">
        <v>45</v>
      </c>
      <c r="K499" s="281" t="s">
        <v>9009</v>
      </c>
      <c r="L499" s="135" t="s">
        <v>20</v>
      </c>
      <c r="M499" s="5" t="s">
        <v>4967</v>
      </c>
      <c r="N499" s="282">
        <v>44653</v>
      </c>
      <c r="O499" s="283">
        <v>44646</v>
      </c>
      <c r="P499" s="283">
        <v>44645</v>
      </c>
      <c r="Q499" s="284">
        <v>44648</v>
      </c>
      <c r="R499" s="285" t="s">
        <v>4495</v>
      </c>
      <c r="S499" s="284"/>
      <c r="T499" s="286" t="s">
        <v>605</v>
      </c>
      <c r="U499" s="287" t="s">
        <v>3898</v>
      </c>
      <c r="V499" s="135" t="s">
        <v>5568</v>
      </c>
      <c r="W499" s="276" t="s">
        <v>5429</v>
      </c>
      <c r="X499" s="272"/>
      <c r="Y499" s="272"/>
      <c r="Z499" s="272"/>
    </row>
    <row r="500" spans="1:26" ht="13" customHeight="1" x14ac:dyDescent="0.35">
      <c r="A500" s="295" t="s">
        <v>3627</v>
      </c>
      <c r="B500" s="124">
        <v>4929736</v>
      </c>
      <c r="C500" s="277" t="s">
        <v>6682</v>
      </c>
      <c r="D500" s="288">
        <v>44609</v>
      </c>
      <c r="E500" s="279" t="s">
        <v>594</v>
      </c>
      <c r="F500" s="289">
        <v>44608</v>
      </c>
      <c r="G500" s="135" t="s">
        <v>4960</v>
      </c>
      <c r="H500" s="135" t="s">
        <v>232</v>
      </c>
      <c r="I500" s="281" t="s">
        <v>8863</v>
      </c>
      <c r="J500" s="281" t="s">
        <v>2943</v>
      </c>
      <c r="K500" s="281" t="s">
        <v>9012</v>
      </c>
      <c r="L500" s="135" t="s">
        <v>20</v>
      </c>
      <c r="M500" s="5" t="s">
        <v>4956</v>
      </c>
      <c r="N500" s="282">
        <v>44613</v>
      </c>
      <c r="O500" s="283">
        <v>44613</v>
      </c>
      <c r="P500" s="283">
        <v>44613</v>
      </c>
      <c r="Q500" s="284">
        <v>44613</v>
      </c>
      <c r="R500" s="285" t="s">
        <v>6447</v>
      </c>
      <c r="S500" s="284"/>
      <c r="T500" s="286" t="s">
        <v>623</v>
      </c>
      <c r="U500" s="287" t="s">
        <v>3898</v>
      </c>
      <c r="V500" s="135" t="s">
        <v>3898</v>
      </c>
      <c r="W500" s="276" t="s">
        <v>5430</v>
      </c>
      <c r="X500" s="272"/>
      <c r="Y500" s="272"/>
      <c r="Z500" s="272"/>
    </row>
    <row r="501" spans="1:26" ht="13" customHeight="1" x14ac:dyDescent="0.35">
      <c r="A501" s="295" t="s">
        <v>3627</v>
      </c>
      <c r="B501" s="135">
        <v>4966393</v>
      </c>
      <c r="C501" s="277" t="s">
        <v>6683</v>
      </c>
      <c r="D501" s="288">
        <v>44610</v>
      </c>
      <c r="E501" s="279" t="s">
        <v>594</v>
      </c>
      <c r="F501" s="289">
        <v>44609</v>
      </c>
      <c r="G501" s="135" t="s">
        <v>4969</v>
      </c>
      <c r="H501" s="135" t="s">
        <v>32</v>
      </c>
      <c r="I501" s="281" t="s">
        <v>685</v>
      </c>
      <c r="J501" s="281" t="s">
        <v>45</v>
      </c>
      <c r="K501" s="281" t="s">
        <v>9009</v>
      </c>
      <c r="L501" s="135" t="s">
        <v>27</v>
      </c>
      <c r="M501" s="5" t="s">
        <v>4887</v>
      </c>
      <c r="N501" s="282">
        <v>44626</v>
      </c>
      <c r="O501" s="283">
        <v>44620</v>
      </c>
      <c r="P501" s="283">
        <v>44621</v>
      </c>
      <c r="Q501" s="284">
        <v>44621</v>
      </c>
      <c r="R501" s="285" t="s">
        <v>4482</v>
      </c>
      <c r="S501" s="284"/>
      <c r="T501" s="286" t="s">
        <v>623</v>
      </c>
      <c r="U501" s="287" t="s">
        <v>3898</v>
      </c>
      <c r="V501" s="287" t="s">
        <v>3899</v>
      </c>
      <c r="W501" s="276" t="s">
        <v>5431</v>
      </c>
      <c r="X501" s="272"/>
      <c r="Y501" s="272"/>
      <c r="Z501" s="272"/>
    </row>
    <row r="502" spans="1:26" ht="13" customHeight="1" x14ac:dyDescent="0.35">
      <c r="A502" s="295" t="s">
        <v>3627</v>
      </c>
      <c r="B502" s="135">
        <v>5029496</v>
      </c>
      <c r="C502" s="277" t="s">
        <v>6684</v>
      </c>
      <c r="D502" s="288">
        <v>44659</v>
      </c>
      <c r="E502" s="279" t="s">
        <v>594</v>
      </c>
      <c r="F502" s="289">
        <v>44610</v>
      </c>
      <c r="G502" s="135" t="s">
        <v>4970</v>
      </c>
      <c r="H502" s="135" t="s">
        <v>3567</v>
      </c>
      <c r="I502" s="281" t="s">
        <v>685</v>
      </c>
      <c r="J502" s="281" t="s">
        <v>18</v>
      </c>
      <c r="K502" s="281" t="s">
        <v>9005</v>
      </c>
      <c r="L502" s="135" t="s">
        <v>20</v>
      </c>
      <c r="M502" s="5" t="s">
        <v>4974</v>
      </c>
      <c r="N502" s="282">
        <v>44685</v>
      </c>
      <c r="O502" s="283">
        <v>44664</v>
      </c>
      <c r="P502" s="283">
        <v>44659</v>
      </c>
      <c r="Q502" s="284">
        <v>44669</v>
      </c>
      <c r="R502" s="285" t="s">
        <v>4686</v>
      </c>
      <c r="S502" s="284"/>
      <c r="T502" s="286" t="s">
        <v>609</v>
      </c>
      <c r="U502" s="287" t="s">
        <v>3898</v>
      </c>
      <c r="V502" s="135" t="s">
        <v>2821</v>
      </c>
      <c r="W502" s="276" t="s">
        <v>5432</v>
      </c>
      <c r="X502" s="272"/>
      <c r="Y502" s="272"/>
      <c r="Z502" s="272"/>
    </row>
    <row r="503" spans="1:26" ht="13" customHeight="1" x14ac:dyDescent="0.35">
      <c r="A503" s="295" t="s">
        <v>3627</v>
      </c>
      <c r="B503" s="124">
        <v>4962423</v>
      </c>
      <c r="C503" s="277" t="s">
        <v>6685</v>
      </c>
      <c r="D503" s="288">
        <v>44641</v>
      </c>
      <c r="E503" s="279" t="s">
        <v>594</v>
      </c>
      <c r="F503" s="289">
        <v>44610</v>
      </c>
      <c r="G503" s="135" t="s">
        <v>4971</v>
      </c>
      <c r="H503" s="135" t="s">
        <v>57</v>
      </c>
      <c r="I503" s="281" t="s">
        <v>8538</v>
      </c>
      <c r="J503" s="281" t="s">
        <v>38</v>
      </c>
      <c r="K503" s="281" t="s">
        <v>9001</v>
      </c>
      <c r="L503" s="135" t="s">
        <v>40</v>
      </c>
      <c r="M503" s="5" t="s">
        <v>4975</v>
      </c>
      <c r="N503" s="282">
        <v>44656</v>
      </c>
      <c r="O503" s="283">
        <v>44652</v>
      </c>
      <c r="P503" s="283">
        <v>44649</v>
      </c>
      <c r="Q503" s="284">
        <v>44651</v>
      </c>
      <c r="R503" s="285" t="s">
        <v>4489</v>
      </c>
      <c r="S503" s="284"/>
      <c r="T503" s="286" t="s">
        <v>623</v>
      </c>
      <c r="U503" s="287" t="s">
        <v>3898</v>
      </c>
      <c r="V503" s="135" t="s">
        <v>5568</v>
      </c>
      <c r="W503" s="276" t="s">
        <v>5433</v>
      </c>
      <c r="X503" s="272"/>
      <c r="Y503" s="272"/>
      <c r="Z503" s="272"/>
    </row>
    <row r="504" spans="1:26" ht="13" customHeight="1" x14ac:dyDescent="0.35">
      <c r="A504" s="295" t="s">
        <v>3627</v>
      </c>
      <c r="B504" s="8">
        <v>5182750</v>
      </c>
      <c r="C504" s="277" t="s">
        <v>7654</v>
      </c>
      <c r="D504" s="288">
        <v>44751</v>
      </c>
      <c r="E504" s="279" t="s">
        <v>594</v>
      </c>
      <c r="F504" s="289">
        <v>44610</v>
      </c>
      <c r="G504" s="135" t="s">
        <v>4972</v>
      </c>
      <c r="H504" s="135" t="s">
        <v>92</v>
      </c>
      <c r="I504" s="281" t="s">
        <v>2454</v>
      </c>
      <c r="J504" s="281" t="s">
        <v>645</v>
      </c>
      <c r="K504" s="281" t="s">
        <v>9002</v>
      </c>
      <c r="L504" s="135" t="s">
        <v>87</v>
      </c>
      <c r="M504" s="5" t="s">
        <v>4949</v>
      </c>
      <c r="N504" s="282">
        <v>44765</v>
      </c>
      <c r="O504" s="283">
        <v>44763</v>
      </c>
      <c r="P504" s="283">
        <v>44751</v>
      </c>
      <c r="Q504" s="284">
        <v>44763</v>
      </c>
      <c r="R504" s="285" t="s">
        <v>4490</v>
      </c>
      <c r="S504" s="284"/>
      <c r="T504" s="286" t="s">
        <v>623</v>
      </c>
      <c r="U504" s="287" t="s">
        <v>3898</v>
      </c>
      <c r="V504" s="135" t="s">
        <v>5599</v>
      </c>
      <c r="W504" s="276" t="s">
        <v>5434</v>
      </c>
      <c r="X504" s="272"/>
      <c r="Y504" s="272"/>
      <c r="Z504" s="272"/>
    </row>
    <row r="505" spans="1:26" ht="13" customHeight="1" x14ac:dyDescent="0.35">
      <c r="A505" s="295" t="s">
        <v>3627</v>
      </c>
      <c r="B505" s="135">
        <v>5039544</v>
      </c>
      <c r="C505" s="277" t="s">
        <v>6686</v>
      </c>
      <c r="D505" s="288">
        <v>44656</v>
      </c>
      <c r="E505" s="279" t="s">
        <v>594</v>
      </c>
      <c r="F505" s="289">
        <v>44610</v>
      </c>
      <c r="G505" s="135" t="s">
        <v>4973</v>
      </c>
      <c r="H505" s="135" t="s">
        <v>4712</v>
      </c>
      <c r="I505" s="281" t="s">
        <v>17</v>
      </c>
      <c r="J505" s="281" t="s">
        <v>45</v>
      </c>
      <c r="K505" s="281" t="s">
        <v>9009</v>
      </c>
      <c r="L505" s="135" t="s">
        <v>74</v>
      </c>
      <c r="M505" s="5" t="s">
        <v>4747</v>
      </c>
      <c r="N505" s="282">
        <v>44664</v>
      </c>
      <c r="O505" s="283">
        <v>44663</v>
      </c>
      <c r="P505" s="283">
        <v>44663</v>
      </c>
      <c r="Q505" s="284">
        <v>44663</v>
      </c>
      <c r="R505" s="285" t="s">
        <v>4495</v>
      </c>
      <c r="S505" s="284"/>
      <c r="T505" s="286" t="s">
        <v>623</v>
      </c>
      <c r="U505" s="287" t="s">
        <v>3898</v>
      </c>
      <c r="V505" s="135" t="s">
        <v>5568</v>
      </c>
      <c r="W505" s="276" t="s">
        <v>5435</v>
      </c>
      <c r="X505" s="272"/>
      <c r="Y505" s="272"/>
      <c r="Z505" s="272"/>
    </row>
    <row r="506" spans="1:26" ht="13" customHeight="1" x14ac:dyDescent="0.35">
      <c r="A506" s="295" t="s">
        <v>3627</v>
      </c>
      <c r="B506" s="124">
        <v>4961878</v>
      </c>
      <c r="C506" s="277" t="s">
        <v>6687</v>
      </c>
      <c r="D506" s="288">
        <v>44618</v>
      </c>
      <c r="E506" s="279" t="s">
        <v>594</v>
      </c>
      <c r="F506" s="289">
        <v>44610</v>
      </c>
      <c r="G506" s="135" t="s">
        <v>5033</v>
      </c>
      <c r="H506" s="135" t="s">
        <v>16</v>
      </c>
      <c r="I506" s="281" t="s">
        <v>7086</v>
      </c>
      <c r="J506" s="281" t="s">
        <v>622</v>
      </c>
      <c r="K506" s="281" t="s">
        <v>9007</v>
      </c>
      <c r="L506" s="135" t="s">
        <v>27</v>
      </c>
      <c r="M506" s="5" t="s">
        <v>4954</v>
      </c>
      <c r="N506" s="282">
        <v>44639</v>
      </c>
      <c r="O506" s="283">
        <v>44620</v>
      </c>
      <c r="P506" s="283">
        <v>44620</v>
      </c>
      <c r="Q506" s="284">
        <v>44620</v>
      </c>
      <c r="R506" s="285" t="s">
        <v>6544</v>
      </c>
      <c r="S506" s="284"/>
      <c r="T506" s="286" t="s">
        <v>623</v>
      </c>
      <c r="U506" s="287" t="s">
        <v>3898</v>
      </c>
      <c r="V506" s="287" t="s">
        <v>3899</v>
      </c>
      <c r="W506" s="276" t="s">
        <v>5436</v>
      </c>
      <c r="X506" s="272"/>
      <c r="Y506" s="272"/>
      <c r="Z506" s="272"/>
    </row>
    <row r="507" spans="1:26" ht="13" customHeight="1" x14ac:dyDescent="0.35">
      <c r="A507" s="295" t="s">
        <v>1581</v>
      </c>
      <c r="B507" s="276" t="s">
        <v>630</v>
      </c>
      <c r="C507" s="277" t="s">
        <v>630</v>
      </c>
      <c r="D507" s="288">
        <v>44670</v>
      </c>
      <c r="E507" s="279" t="s">
        <v>630</v>
      </c>
      <c r="F507" s="289">
        <v>44611</v>
      </c>
      <c r="G507" s="135" t="s">
        <v>4976</v>
      </c>
      <c r="H507" s="135" t="s">
        <v>686</v>
      </c>
      <c r="I507" s="281" t="s">
        <v>8862</v>
      </c>
      <c r="J507" s="281" t="s">
        <v>18</v>
      </c>
      <c r="K507" s="281" t="s">
        <v>9005</v>
      </c>
      <c r="L507" s="135" t="s">
        <v>20</v>
      </c>
      <c r="M507" s="5" t="s">
        <v>4977</v>
      </c>
      <c r="N507" s="282" t="s">
        <v>1253</v>
      </c>
      <c r="O507" s="283" t="s">
        <v>1253</v>
      </c>
      <c r="P507" s="283" t="s">
        <v>1253</v>
      </c>
      <c r="Q507" s="284" t="s">
        <v>1253</v>
      </c>
      <c r="R507" s="285" t="s">
        <v>4686</v>
      </c>
      <c r="S507" s="280" t="s">
        <v>1253</v>
      </c>
      <c r="T507" s="286" t="s">
        <v>1461</v>
      </c>
      <c r="U507" s="287" t="s">
        <v>3898</v>
      </c>
      <c r="V507" s="135"/>
      <c r="W507" s="276" t="s">
        <v>630</v>
      </c>
      <c r="X507" s="272"/>
      <c r="Y507" s="272"/>
      <c r="Z507" s="272"/>
    </row>
    <row r="508" spans="1:26" ht="13" customHeight="1" x14ac:dyDescent="0.35">
      <c r="A508" s="295" t="s">
        <v>3627</v>
      </c>
      <c r="B508" s="135">
        <v>5073354</v>
      </c>
      <c r="C508" s="277" t="s">
        <v>6688</v>
      </c>
      <c r="D508" s="288">
        <v>44680</v>
      </c>
      <c r="E508" s="279" t="s">
        <v>594</v>
      </c>
      <c r="F508" s="289">
        <v>44611</v>
      </c>
      <c r="G508" s="135" t="s">
        <v>4978</v>
      </c>
      <c r="H508" s="135" t="s">
        <v>92</v>
      </c>
      <c r="I508" s="281" t="s">
        <v>2454</v>
      </c>
      <c r="J508" s="281" t="s">
        <v>18</v>
      </c>
      <c r="K508" s="281" t="s">
        <v>9005</v>
      </c>
      <c r="L508" s="135" t="s">
        <v>11</v>
      </c>
      <c r="M508" s="5" t="s">
        <v>4979</v>
      </c>
      <c r="N508" s="282">
        <v>44710</v>
      </c>
      <c r="O508" s="283">
        <v>44685</v>
      </c>
      <c r="P508" s="283">
        <v>44680</v>
      </c>
      <c r="Q508" s="284">
        <v>44681</v>
      </c>
      <c r="R508" s="285" t="s">
        <v>4685</v>
      </c>
      <c r="S508" s="284"/>
      <c r="T508" s="286" t="s">
        <v>609</v>
      </c>
      <c r="U508" s="287" t="s">
        <v>3898</v>
      </c>
      <c r="V508" s="135" t="s">
        <v>2821</v>
      </c>
      <c r="W508" s="276" t="s">
        <v>5437</v>
      </c>
      <c r="X508" s="272"/>
      <c r="Y508" s="272"/>
      <c r="Z508" s="272"/>
    </row>
    <row r="509" spans="1:26" ht="13" customHeight="1" x14ac:dyDescent="0.35">
      <c r="A509" s="295" t="s">
        <v>3627</v>
      </c>
      <c r="B509" s="135">
        <v>4968430</v>
      </c>
      <c r="C509" s="277" t="s">
        <v>6689</v>
      </c>
      <c r="D509" s="288">
        <v>44613</v>
      </c>
      <c r="E509" s="279" t="s">
        <v>594</v>
      </c>
      <c r="F509" s="289">
        <v>44613</v>
      </c>
      <c r="G509" s="135" t="s">
        <v>4980</v>
      </c>
      <c r="H509" s="135" t="s">
        <v>137</v>
      </c>
      <c r="I509" s="281" t="s">
        <v>17</v>
      </c>
      <c r="J509" s="281" t="s">
        <v>38</v>
      </c>
      <c r="K509" s="281" t="s">
        <v>9001</v>
      </c>
      <c r="L509" s="135" t="s">
        <v>20</v>
      </c>
      <c r="M509" s="5" t="s">
        <v>4981</v>
      </c>
      <c r="N509" s="282">
        <v>44624</v>
      </c>
      <c r="O509" s="283">
        <v>44620</v>
      </c>
      <c r="P509" s="283">
        <v>44623</v>
      </c>
      <c r="Q509" s="284">
        <v>44622</v>
      </c>
      <c r="R509" s="285" t="s">
        <v>4486</v>
      </c>
      <c r="S509" s="284"/>
      <c r="T509" s="286" t="s">
        <v>609</v>
      </c>
      <c r="U509" s="287" t="s">
        <v>3898</v>
      </c>
      <c r="V509" s="287" t="s">
        <v>3899</v>
      </c>
      <c r="W509" s="276" t="s">
        <v>5438</v>
      </c>
      <c r="X509" s="272"/>
      <c r="Y509" s="272"/>
      <c r="Z509" s="272"/>
    </row>
    <row r="510" spans="1:26" ht="13" customHeight="1" x14ac:dyDescent="0.35">
      <c r="A510" s="295" t="s">
        <v>3627</v>
      </c>
      <c r="B510" s="135">
        <v>5089282</v>
      </c>
      <c r="C510" s="277" t="s">
        <v>6690</v>
      </c>
      <c r="D510" s="288">
        <v>44700</v>
      </c>
      <c r="E510" s="279" t="s">
        <v>594</v>
      </c>
      <c r="F510" s="289">
        <v>44613</v>
      </c>
      <c r="G510" s="135" t="s">
        <v>4982</v>
      </c>
      <c r="H510" s="135" t="s">
        <v>232</v>
      </c>
      <c r="I510" s="281" t="s">
        <v>8863</v>
      </c>
      <c r="J510" s="281" t="s">
        <v>18</v>
      </c>
      <c r="K510" s="281" t="s">
        <v>9005</v>
      </c>
      <c r="L510" s="135" t="s">
        <v>20</v>
      </c>
      <c r="M510" s="5" t="s">
        <v>4736</v>
      </c>
      <c r="N510" s="282">
        <v>44708</v>
      </c>
      <c r="O510" s="283">
        <v>44703</v>
      </c>
      <c r="P510" s="283">
        <v>44701</v>
      </c>
      <c r="Q510" s="284">
        <v>44704</v>
      </c>
      <c r="R510" s="285" t="s">
        <v>4686</v>
      </c>
      <c r="S510" s="284"/>
      <c r="T510" s="286" t="s">
        <v>623</v>
      </c>
      <c r="U510" s="287" t="s">
        <v>3898</v>
      </c>
      <c r="V510" s="135" t="s">
        <v>2821</v>
      </c>
      <c r="W510" s="276" t="s">
        <v>5439</v>
      </c>
      <c r="X510" s="272"/>
      <c r="Y510" s="272"/>
      <c r="Z510" s="272"/>
    </row>
    <row r="511" spans="1:26" ht="13" customHeight="1" x14ac:dyDescent="0.35">
      <c r="A511" s="295" t="s">
        <v>3627</v>
      </c>
      <c r="B511" s="135">
        <v>5070486</v>
      </c>
      <c r="C511" s="277" t="s">
        <v>6691</v>
      </c>
      <c r="D511" s="288">
        <v>44673</v>
      </c>
      <c r="E511" s="279" t="s">
        <v>594</v>
      </c>
      <c r="F511" s="289">
        <v>44613</v>
      </c>
      <c r="G511" s="135" t="s">
        <v>4983</v>
      </c>
      <c r="H511" s="135" t="s">
        <v>250</v>
      </c>
      <c r="I511" s="281" t="s">
        <v>4644</v>
      </c>
      <c r="J511" s="281" t="s">
        <v>18</v>
      </c>
      <c r="K511" s="281" t="s">
        <v>9005</v>
      </c>
      <c r="L511" s="135" t="s">
        <v>11</v>
      </c>
      <c r="M511" s="5" t="s">
        <v>4984</v>
      </c>
      <c r="N511" s="282">
        <v>44685</v>
      </c>
      <c r="O511" s="283">
        <v>44682</v>
      </c>
      <c r="P511" s="283">
        <v>44680</v>
      </c>
      <c r="Q511" s="284">
        <v>44681</v>
      </c>
      <c r="R511" s="285" t="s">
        <v>4686</v>
      </c>
      <c r="S511" s="284"/>
      <c r="T511" s="286" t="s">
        <v>609</v>
      </c>
      <c r="U511" s="287" t="s">
        <v>3898</v>
      </c>
      <c r="V511" s="135" t="s">
        <v>2821</v>
      </c>
      <c r="W511" s="276" t="s">
        <v>5440</v>
      </c>
      <c r="X511" s="272"/>
      <c r="Y511" s="272"/>
      <c r="Z511" s="272"/>
    </row>
    <row r="512" spans="1:26" ht="13" customHeight="1" x14ac:dyDescent="0.35">
      <c r="A512" s="295" t="s">
        <v>3627</v>
      </c>
      <c r="B512" s="124">
        <v>4930961</v>
      </c>
      <c r="C512" s="277" t="s">
        <v>6692</v>
      </c>
      <c r="D512" s="288">
        <v>44618</v>
      </c>
      <c r="E512" s="279" t="s">
        <v>594</v>
      </c>
      <c r="F512" s="289">
        <v>44613</v>
      </c>
      <c r="G512" s="135" t="s">
        <v>3940</v>
      </c>
      <c r="H512" s="135" t="s">
        <v>25</v>
      </c>
      <c r="I512" s="281" t="s">
        <v>17</v>
      </c>
      <c r="J512" s="281" t="s">
        <v>45</v>
      </c>
      <c r="K512" s="281" t="s">
        <v>9009</v>
      </c>
      <c r="L512" s="135" t="s">
        <v>20</v>
      </c>
      <c r="M512" s="5" t="s">
        <v>4985</v>
      </c>
      <c r="N512" s="282">
        <v>44637</v>
      </c>
      <c r="O512" s="283">
        <v>44618</v>
      </c>
      <c r="P512" s="283">
        <v>44618</v>
      </c>
      <c r="Q512" s="284">
        <v>44620</v>
      </c>
      <c r="R512" s="285" t="s">
        <v>4482</v>
      </c>
      <c r="S512" s="284"/>
      <c r="T512" s="286" t="s">
        <v>623</v>
      </c>
      <c r="U512" s="287" t="s">
        <v>3898</v>
      </c>
      <c r="V512" s="287" t="s">
        <v>3899</v>
      </c>
      <c r="W512" s="276" t="s">
        <v>5160</v>
      </c>
      <c r="X512" s="272"/>
      <c r="Y512" s="272"/>
      <c r="Z512" s="272"/>
    </row>
    <row r="513" spans="1:26" ht="13" customHeight="1" x14ac:dyDescent="0.35">
      <c r="A513" s="295" t="s">
        <v>3627</v>
      </c>
      <c r="B513" s="124">
        <v>4964763</v>
      </c>
      <c r="C513" s="277" t="s">
        <v>6693</v>
      </c>
      <c r="D513" s="288">
        <v>44615</v>
      </c>
      <c r="E513" s="279" t="s">
        <v>594</v>
      </c>
      <c r="F513" s="289">
        <v>44614</v>
      </c>
      <c r="G513" s="135" t="s">
        <v>4986</v>
      </c>
      <c r="H513" s="135" t="s">
        <v>3367</v>
      </c>
      <c r="I513" s="281" t="s">
        <v>7086</v>
      </c>
      <c r="J513" s="281" t="s">
        <v>18</v>
      </c>
      <c r="K513" s="281" t="s">
        <v>9005</v>
      </c>
      <c r="L513" s="135" t="s">
        <v>20</v>
      </c>
      <c r="M513" s="5" t="s">
        <v>4987</v>
      </c>
      <c r="N513" s="282">
        <v>44621</v>
      </c>
      <c r="O513" s="283">
        <v>44617</v>
      </c>
      <c r="P513" s="283">
        <v>44617</v>
      </c>
      <c r="Q513" s="284">
        <v>44617</v>
      </c>
      <c r="R513" s="285" t="s">
        <v>4686</v>
      </c>
      <c r="S513" s="284"/>
      <c r="T513" s="286" t="s">
        <v>605</v>
      </c>
      <c r="U513" s="287" t="s">
        <v>3898</v>
      </c>
      <c r="V513" s="287" t="s">
        <v>3899</v>
      </c>
      <c r="W513" s="276" t="s">
        <v>5441</v>
      </c>
      <c r="X513" s="272"/>
      <c r="Y513" s="272"/>
      <c r="Z513" s="272"/>
    </row>
    <row r="514" spans="1:26" ht="13" customHeight="1" x14ac:dyDescent="0.35">
      <c r="A514" s="295" t="s">
        <v>3627</v>
      </c>
      <c r="B514" s="135">
        <v>5013991</v>
      </c>
      <c r="C514" s="277" t="s">
        <v>6694</v>
      </c>
      <c r="D514" s="288">
        <v>44646</v>
      </c>
      <c r="E514" s="279" t="s">
        <v>594</v>
      </c>
      <c r="F514" s="289">
        <v>44614</v>
      </c>
      <c r="G514" s="135" t="s">
        <v>4988</v>
      </c>
      <c r="H514" s="135" t="s">
        <v>4738</v>
      </c>
      <c r="I514" s="281" t="s">
        <v>2454</v>
      </c>
      <c r="J514" s="281" t="s">
        <v>626</v>
      </c>
      <c r="K514" s="281" t="s">
        <v>9003</v>
      </c>
      <c r="L514" s="135" t="s">
        <v>20</v>
      </c>
      <c r="M514" s="5" t="s">
        <v>4989</v>
      </c>
      <c r="N514" s="282">
        <v>44678</v>
      </c>
      <c r="O514" s="283">
        <v>44646</v>
      </c>
      <c r="P514" s="283">
        <v>44647</v>
      </c>
      <c r="Q514" s="284">
        <v>44651</v>
      </c>
      <c r="R514" s="285" t="s">
        <v>6464</v>
      </c>
      <c r="S514" s="284"/>
      <c r="T514" s="286" t="s">
        <v>623</v>
      </c>
      <c r="U514" s="287" t="s">
        <v>3898</v>
      </c>
      <c r="V514" s="135" t="s">
        <v>5568</v>
      </c>
      <c r="W514" s="276" t="s">
        <v>5442</v>
      </c>
      <c r="X514" s="272"/>
      <c r="Y514" s="272"/>
      <c r="Z514" s="272"/>
    </row>
    <row r="515" spans="1:26" ht="13" customHeight="1" x14ac:dyDescent="0.35">
      <c r="A515" s="295" t="s">
        <v>3627</v>
      </c>
      <c r="B515" s="124">
        <v>4973497</v>
      </c>
      <c r="C515" s="277" t="s">
        <v>6695</v>
      </c>
      <c r="D515" s="288">
        <v>44620</v>
      </c>
      <c r="E515" s="279" t="s">
        <v>594</v>
      </c>
      <c r="F515" s="289">
        <v>44615</v>
      </c>
      <c r="G515" s="135" t="s">
        <v>4990</v>
      </c>
      <c r="H515" s="135" t="s">
        <v>102</v>
      </c>
      <c r="I515" s="281" t="s">
        <v>685</v>
      </c>
      <c r="J515" s="281" t="s">
        <v>18</v>
      </c>
      <c r="K515" s="281" t="s">
        <v>9005</v>
      </c>
      <c r="L515" s="135" t="s">
        <v>20</v>
      </c>
      <c r="M515" s="5" t="s">
        <v>4991</v>
      </c>
      <c r="N515" s="282">
        <v>44624</v>
      </c>
      <c r="O515" s="283">
        <v>44622</v>
      </c>
      <c r="P515" s="283">
        <v>44623</v>
      </c>
      <c r="Q515" s="284">
        <v>44622</v>
      </c>
      <c r="R515" s="285" t="s">
        <v>4686</v>
      </c>
      <c r="S515" s="284"/>
      <c r="T515" s="286" t="s">
        <v>609</v>
      </c>
      <c r="U515" s="287" t="s">
        <v>3898</v>
      </c>
      <c r="V515" s="287" t="s">
        <v>3899</v>
      </c>
      <c r="W515" s="276" t="s">
        <v>5443</v>
      </c>
      <c r="X515" s="272"/>
      <c r="Y515" s="272"/>
      <c r="Z515" s="272"/>
    </row>
    <row r="516" spans="1:26" ht="13" customHeight="1" x14ac:dyDescent="0.35">
      <c r="A516" s="295" t="s">
        <v>3627</v>
      </c>
      <c r="B516" s="135">
        <v>4961882</v>
      </c>
      <c r="C516" s="277" t="s">
        <v>6696</v>
      </c>
      <c r="D516" s="288">
        <v>44616</v>
      </c>
      <c r="E516" s="279" t="s">
        <v>594</v>
      </c>
      <c r="F516" s="289">
        <v>44616</v>
      </c>
      <c r="G516" s="135" t="s">
        <v>4992</v>
      </c>
      <c r="H516" s="135" t="s">
        <v>4738</v>
      </c>
      <c r="I516" s="281" t="s">
        <v>2454</v>
      </c>
      <c r="J516" s="281" t="s">
        <v>45</v>
      </c>
      <c r="K516" s="281" t="s">
        <v>9009</v>
      </c>
      <c r="L516" s="135" t="s">
        <v>20</v>
      </c>
      <c r="M516" s="5" t="s">
        <v>4993</v>
      </c>
      <c r="N516" s="282">
        <v>44635</v>
      </c>
      <c r="O516" s="283">
        <v>44620</v>
      </c>
      <c r="P516" s="283">
        <v>44623</v>
      </c>
      <c r="Q516" s="284">
        <v>44623</v>
      </c>
      <c r="R516" s="285" t="s">
        <v>4495</v>
      </c>
      <c r="S516" s="284"/>
      <c r="T516" s="286" t="s">
        <v>605</v>
      </c>
      <c r="U516" s="287" t="s">
        <v>3898</v>
      </c>
      <c r="V516" s="287" t="s">
        <v>3899</v>
      </c>
      <c r="W516" s="276" t="s">
        <v>5444</v>
      </c>
      <c r="X516" s="272"/>
      <c r="Y516" s="272"/>
      <c r="Z516" s="272"/>
    </row>
    <row r="517" spans="1:26" ht="13" customHeight="1" x14ac:dyDescent="0.35">
      <c r="A517" s="295" t="s">
        <v>5</v>
      </c>
      <c r="B517" s="276" t="s">
        <v>319</v>
      </c>
      <c r="C517" s="277" t="s">
        <v>8979</v>
      </c>
      <c r="D517" s="288">
        <v>44809</v>
      </c>
      <c r="E517" s="279"/>
      <c r="F517" s="289">
        <v>44616</v>
      </c>
      <c r="G517" s="135" t="s">
        <v>4994</v>
      </c>
      <c r="H517" s="194" t="s">
        <v>50</v>
      </c>
      <c r="I517" s="281" t="s">
        <v>17</v>
      </c>
      <c r="J517" s="281" t="s">
        <v>645</v>
      </c>
      <c r="K517" s="281" t="s">
        <v>9002</v>
      </c>
      <c r="L517" s="135" t="s">
        <v>20</v>
      </c>
      <c r="M517" s="5" t="s">
        <v>4995</v>
      </c>
      <c r="N517" s="282"/>
      <c r="O517" s="283"/>
      <c r="P517" s="283"/>
      <c r="Q517" s="284"/>
      <c r="R517" s="285" t="s">
        <v>4490</v>
      </c>
      <c r="S517" s="284"/>
      <c r="T517" s="286" t="s">
        <v>605</v>
      </c>
      <c r="U517" s="287" t="s">
        <v>3898</v>
      </c>
      <c r="V517" s="135"/>
      <c r="W517" s="276" t="s">
        <v>5445</v>
      </c>
      <c r="X517" s="272"/>
      <c r="Y517" s="272"/>
      <c r="Z517" s="272"/>
    </row>
    <row r="518" spans="1:26" ht="13" customHeight="1" x14ac:dyDescent="0.35">
      <c r="A518" s="295" t="s">
        <v>3627</v>
      </c>
      <c r="B518" s="135">
        <v>4959500</v>
      </c>
      <c r="C518" s="277" t="s">
        <v>6697</v>
      </c>
      <c r="D518" s="288">
        <v>44616</v>
      </c>
      <c r="E518" s="279" t="s">
        <v>594</v>
      </c>
      <c r="F518" s="289">
        <v>44616</v>
      </c>
      <c r="G518" s="135" t="s">
        <v>4996</v>
      </c>
      <c r="H518" s="135" t="s">
        <v>92</v>
      </c>
      <c r="I518" s="281" t="s">
        <v>2454</v>
      </c>
      <c r="J518" s="281" t="s">
        <v>2943</v>
      </c>
      <c r="K518" s="281" t="s">
        <v>9012</v>
      </c>
      <c r="L518" s="135" t="s">
        <v>20</v>
      </c>
      <c r="M518" s="5" t="s">
        <v>4997</v>
      </c>
      <c r="N518" s="282">
        <v>44621</v>
      </c>
      <c r="O518" s="283">
        <v>44621</v>
      </c>
      <c r="P518" s="283">
        <v>44620</v>
      </c>
      <c r="Q518" s="284">
        <v>44621</v>
      </c>
      <c r="R518" s="285" t="s">
        <v>6447</v>
      </c>
      <c r="S518" s="284"/>
      <c r="T518" s="286" t="s">
        <v>605</v>
      </c>
      <c r="U518" s="287" t="s">
        <v>3898</v>
      </c>
      <c r="V518" s="287" t="s">
        <v>3899</v>
      </c>
      <c r="W518" s="276" t="s">
        <v>5395</v>
      </c>
      <c r="X518" s="272"/>
      <c r="Y518" s="272"/>
      <c r="Z518" s="272"/>
    </row>
    <row r="519" spans="1:26" ht="13" customHeight="1" x14ac:dyDescent="0.35">
      <c r="A519" s="295" t="s">
        <v>3627</v>
      </c>
      <c r="B519" s="135">
        <v>4986269</v>
      </c>
      <c r="C519" s="277" t="s">
        <v>6698</v>
      </c>
      <c r="D519" s="288">
        <v>44622</v>
      </c>
      <c r="E519" s="279" t="s">
        <v>594</v>
      </c>
      <c r="F519" s="289">
        <v>44618</v>
      </c>
      <c r="G519" s="135" t="s">
        <v>4999</v>
      </c>
      <c r="H519" s="135" t="s">
        <v>4712</v>
      </c>
      <c r="I519" s="281" t="s">
        <v>17</v>
      </c>
      <c r="J519" s="281" t="s">
        <v>45</v>
      </c>
      <c r="K519" s="281" t="s">
        <v>9009</v>
      </c>
      <c r="L519" s="135" t="s">
        <v>20</v>
      </c>
      <c r="M519" s="5" t="s">
        <v>5000</v>
      </c>
      <c r="N519" s="282">
        <v>44653</v>
      </c>
      <c r="O519" s="283">
        <v>44638</v>
      </c>
      <c r="P519" s="283">
        <v>44638</v>
      </c>
      <c r="Q519" s="284">
        <v>44642</v>
      </c>
      <c r="R519" s="285" t="s">
        <v>4495</v>
      </c>
      <c r="S519" s="284"/>
      <c r="T519" s="286" t="s">
        <v>623</v>
      </c>
      <c r="U519" s="287" t="s">
        <v>3898</v>
      </c>
      <c r="V519" s="135" t="s">
        <v>5568</v>
      </c>
      <c r="W519" s="276" t="s">
        <v>5446</v>
      </c>
      <c r="X519" s="272"/>
      <c r="Y519" s="272"/>
      <c r="Z519" s="272"/>
    </row>
    <row r="520" spans="1:26" ht="13" customHeight="1" x14ac:dyDescent="0.35">
      <c r="A520" s="295" t="s">
        <v>3627</v>
      </c>
      <c r="B520" s="136">
        <v>4973495</v>
      </c>
      <c r="C520" s="277" t="s">
        <v>6699</v>
      </c>
      <c r="D520" s="288">
        <v>44628</v>
      </c>
      <c r="E520" s="279" t="s">
        <v>594</v>
      </c>
      <c r="F520" s="289">
        <v>44618</v>
      </c>
      <c r="G520" s="135" t="s">
        <v>5102</v>
      </c>
      <c r="H520" s="135" t="s">
        <v>3367</v>
      </c>
      <c r="I520" s="281" t="s">
        <v>7086</v>
      </c>
      <c r="J520" s="281" t="s">
        <v>45</v>
      </c>
      <c r="K520" s="281" t="s">
        <v>9009</v>
      </c>
      <c r="L520" s="135" t="s">
        <v>20</v>
      </c>
      <c r="M520" s="5" t="s">
        <v>5107</v>
      </c>
      <c r="N520" s="282">
        <v>44653</v>
      </c>
      <c r="O520" s="283">
        <v>44629</v>
      </c>
      <c r="P520" s="283">
        <v>44628</v>
      </c>
      <c r="Q520" s="284">
        <v>44629</v>
      </c>
      <c r="R520" s="285" t="s">
        <v>4495</v>
      </c>
      <c r="S520" s="284"/>
      <c r="T520" s="286" t="s">
        <v>605</v>
      </c>
      <c r="U520" s="287" t="s">
        <v>3898</v>
      </c>
      <c r="V520" s="135" t="s">
        <v>5568</v>
      </c>
      <c r="W520" s="276" t="s">
        <v>6700</v>
      </c>
      <c r="X520" s="272"/>
      <c r="Y520" s="272"/>
      <c r="Z520" s="272"/>
    </row>
    <row r="521" spans="1:26" ht="13" customHeight="1" x14ac:dyDescent="0.35">
      <c r="A521" s="295" t="s">
        <v>3627</v>
      </c>
      <c r="B521" s="135">
        <v>4984739</v>
      </c>
      <c r="C521" s="277" t="s">
        <v>6701</v>
      </c>
      <c r="D521" s="288">
        <v>44621</v>
      </c>
      <c r="E521" s="279" t="s">
        <v>594</v>
      </c>
      <c r="F521" s="289">
        <v>44620</v>
      </c>
      <c r="G521" s="135" t="s">
        <v>5001</v>
      </c>
      <c r="H521" s="135" t="s">
        <v>32</v>
      </c>
      <c r="I521" s="281" t="s">
        <v>685</v>
      </c>
      <c r="J521" s="281" t="s">
        <v>2943</v>
      </c>
      <c r="K521" s="281" t="s">
        <v>9012</v>
      </c>
      <c r="L521" s="135" t="s">
        <v>11</v>
      </c>
      <c r="M521" s="5" t="s">
        <v>5002</v>
      </c>
      <c r="N521" s="282">
        <v>44653</v>
      </c>
      <c r="O521" s="283">
        <v>44646</v>
      </c>
      <c r="P521" s="283">
        <v>44628</v>
      </c>
      <c r="Q521" s="284">
        <v>44646</v>
      </c>
      <c r="R521" s="285" t="s">
        <v>6447</v>
      </c>
      <c r="S521" s="284"/>
      <c r="T521" s="286" t="s">
        <v>623</v>
      </c>
      <c r="U521" s="287" t="s">
        <v>3898</v>
      </c>
      <c r="V521" s="135" t="s">
        <v>5568</v>
      </c>
      <c r="W521" s="276" t="s">
        <v>5447</v>
      </c>
      <c r="X521" s="272"/>
      <c r="Y521" s="272"/>
      <c r="Z521" s="272"/>
    </row>
    <row r="522" spans="1:26" ht="13" customHeight="1" x14ac:dyDescent="0.35">
      <c r="A522" s="295" t="s">
        <v>3627</v>
      </c>
      <c r="B522" s="328">
        <v>5187359</v>
      </c>
      <c r="C522" s="277" t="s">
        <v>7723</v>
      </c>
      <c r="D522" s="288">
        <v>44749</v>
      </c>
      <c r="E522" s="279" t="s">
        <v>594</v>
      </c>
      <c r="F522" s="289">
        <v>44620</v>
      </c>
      <c r="G522" s="135" t="s">
        <v>5003</v>
      </c>
      <c r="H522" s="135" t="s">
        <v>250</v>
      </c>
      <c r="I522" s="281" t="s">
        <v>4644</v>
      </c>
      <c r="J522" s="281" t="s">
        <v>18</v>
      </c>
      <c r="K522" s="281" t="s">
        <v>9005</v>
      </c>
      <c r="L522" s="135" t="s">
        <v>20</v>
      </c>
      <c r="M522" s="5" t="s">
        <v>5004</v>
      </c>
      <c r="N522" s="282">
        <v>44773</v>
      </c>
      <c r="O522" s="283">
        <v>44767</v>
      </c>
      <c r="P522" s="283">
        <v>44754</v>
      </c>
      <c r="Q522" s="284">
        <v>44768</v>
      </c>
      <c r="R522" s="285" t="s">
        <v>4686</v>
      </c>
      <c r="S522" s="284"/>
      <c r="T522" s="286" t="s">
        <v>605</v>
      </c>
      <c r="U522" s="287" t="s">
        <v>3898</v>
      </c>
      <c r="V522" s="135" t="s">
        <v>5599</v>
      </c>
      <c r="W522" s="276" t="s">
        <v>5448</v>
      </c>
      <c r="X522" s="272"/>
      <c r="Y522" s="272"/>
      <c r="Z522" s="272"/>
    </row>
    <row r="523" spans="1:26" ht="13" customHeight="1" x14ac:dyDescent="0.35">
      <c r="A523" s="295" t="s">
        <v>3627</v>
      </c>
      <c r="B523" s="135">
        <v>5060145</v>
      </c>
      <c r="C523" s="277" t="s">
        <v>6702</v>
      </c>
      <c r="D523" s="288">
        <v>44678</v>
      </c>
      <c r="E523" s="279" t="s">
        <v>594</v>
      </c>
      <c r="F523" s="289">
        <v>44620</v>
      </c>
      <c r="G523" s="135" t="s">
        <v>5005</v>
      </c>
      <c r="H523" s="135" t="s">
        <v>725</v>
      </c>
      <c r="I523" s="281" t="s">
        <v>2454</v>
      </c>
      <c r="J523" s="281" t="s">
        <v>160</v>
      </c>
      <c r="K523" s="281" t="s">
        <v>9010</v>
      </c>
      <c r="L523" s="135" t="s">
        <v>20</v>
      </c>
      <c r="M523" s="5" t="s">
        <v>5006</v>
      </c>
      <c r="N523" s="282">
        <v>44685</v>
      </c>
      <c r="O523" s="283">
        <v>44683</v>
      </c>
      <c r="P523" s="283">
        <v>44678</v>
      </c>
      <c r="Q523" s="284">
        <v>44681</v>
      </c>
      <c r="R523" s="285" t="s">
        <v>4493</v>
      </c>
      <c r="S523" s="284"/>
      <c r="T523" s="286" t="s">
        <v>609</v>
      </c>
      <c r="U523" s="287" t="s">
        <v>3898</v>
      </c>
      <c r="V523" s="135" t="s">
        <v>2821</v>
      </c>
      <c r="W523" s="276" t="s">
        <v>5449</v>
      </c>
      <c r="X523" s="272"/>
      <c r="Y523" s="272"/>
      <c r="Z523" s="272"/>
    </row>
    <row r="524" spans="1:26" ht="13" customHeight="1" x14ac:dyDescent="0.35">
      <c r="A524" s="295" t="s">
        <v>3627</v>
      </c>
      <c r="B524" s="292">
        <v>5042652</v>
      </c>
      <c r="C524" s="277" t="s">
        <v>6703</v>
      </c>
      <c r="D524" s="288">
        <v>44672</v>
      </c>
      <c r="E524" s="279" t="s">
        <v>594</v>
      </c>
      <c r="F524" s="289">
        <v>44620</v>
      </c>
      <c r="G524" s="135" t="s">
        <v>5007</v>
      </c>
      <c r="H524" s="135" t="s">
        <v>725</v>
      </c>
      <c r="I524" s="281" t="s">
        <v>2454</v>
      </c>
      <c r="J524" s="281" t="s">
        <v>160</v>
      </c>
      <c r="K524" s="281" t="s">
        <v>9010</v>
      </c>
      <c r="L524" s="135" t="s">
        <v>20</v>
      </c>
      <c r="M524" s="5" t="s">
        <v>5008</v>
      </c>
      <c r="N524" s="282">
        <v>44716</v>
      </c>
      <c r="O524" s="283">
        <v>44680</v>
      </c>
      <c r="P524" s="283">
        <v>44672</v>
      </c>
      <c r="Q524" s="284">
        <v>44680</v>
      </c>
      <c r="R524" s="285" t="s">
        <v>4493</v>
      </c>
      <c r="S524" s="284"/>
      <c r="T524" s="286" t="s">
        <v>609</v>
      </c>
      <c r="U524" s="287" t="s">
        <v>3898</v>
      </c>
      <c r="V524" s="135" t="s">
        <v>3901</v>
      </c>
      <c r="W524" s="276" t="s">
        <v>5450</v>
      </c>
      <c r="X524" s="272"/>
      <c r="Y524" s="272"/>
      <c r="Z524" s="272"/>
    </row>
    <row r="525" spans="1:26" ht="13" customHeight="1" x14ac:dyDescent="0.35">
      <c r="A525" s="295" t="s">
        <v>3627</v>
      </c>
      <c r="B525" s="135">
        <v>5020573</v>
      </c>
      <c r="C525" s="277" t="s">
        <v>6704</v>
      </c>
      <c r="D525" s="288">
        <v>44643</v>
      </c>
      <c r="E525" s="279" t="s">
        <v>594</v>
      </c>
      <c r="F525" s="289">
        <v>44620</v>
      </c>
      <c r="G525" s="135" t="s">
        <v>5009</v>
      </c>
      <c r="H525" s="135" t="s">
        <v>725</v>
      </c>
      <c r="I525" s="281" t="s">
        <v>2454</v>
      </c>
      <c r="J525" s="281" t="s">
        <v>160</v>
      </c>
      <c r="K525" s="281" t="s">
        <v>9010</v>
      </c>
      <c r="L525" s="135" t="s">
        <v>20</v>
      </c>
      <c r="M525" s="5" t="s">
        <v>5010</v>
      </c>
      <c r="N525" s="282">
        <v>44653</v>
      </c>
      <c r="O525" s="283">
        <v>44652</v>
      </c>
      <c r="P525" s="283">
        <v>44643</v>
      </c>
      <c r="Q525" s="284">
        <v>44651</v>
      </c>
      <c r="R525" s="285" t="s">
        <v>4493</v>
      </c>
      <c r="S525" s="284"/>
      <c r="T525" s="286" t="s">
        <v>609</v>
      </c>
      <c r="U525" s="287" t="s">
        <v>3898</v>
      </c>
      <c r="V525" s="135" t="s">
        <v>5568</v>
      </c>
      <c r="W525" s="276" t="s">
        <v>5451</v>
      </c>
      <c r="X525" s="272"/>
      <c r="Y525" s="272"/>
      <c r="Z525" s="272"/>
    </row>
    <row r="526" spans="1:26" ht="13" customHeight="1" x14ac:dyDescent="0.35">
      <c r="A526" s="295" t="s">
        <v>1581</v>
      </c>
      <c r="B526" s="276" t="s">
        <v>630</v>
      </c>
      <c r="C526" s="277" t="s">
        <v>630</v>
      </c>
      <c r="D526" s="288">
        <v>44681</v>
      </c>
      <c r="E526" s="279" t="s">
        <v>630</v>
      </c>
      <c r="F526" s="289">
        <v>44620</v>
      </c>
      <c r="G526" s="135" t="s">
        <v>5011</v>
      </c>
      <c r="H526" s="135" t="s">
        <v>3367</v>
      </c>
      <c r="I526" s="281" t="s">
        <v>7086</v>
      </c>
      <c r="J526" s="281" t="s">
        <v>626</v>
      </c>
      <c r="K526" s="281" t="s">
        <v>9003</v>
      </c>
      <c r="L526" s="135" t="s">
        <v>52</v>
      </c>
      <c r="M526" s="5" t="s">
        <v>5012</v>
      </c>
      <c r="N526" s="282" t="s">
        <v>1253</v>
      </c>
      <c r="O526" s="283" t="s">
        <v>1253</v>
      </c>
      <c r="P526" s="283" t="s">
        <v>1253</v>
      </c>
      <c r="Q526" s="284" t="s">
        <v>1253</v>
      </c>
      <c r="R526" s="285" t="s">
        <v>6464</v>
      </c>
      <c r="S526" s="280" t="s">
        <v>1253</v>
      </c>
      <c r="T526" s="286" t="s">
        <v>623</v>
      </c>
      <c r="U526" s="287" t="s">
        <v>3898</v>
      </c>
      <c r="V526" s="135"/>
      <c r="W526" s="276" t="s">
        <v>630</v>
      </c>
      <c r="X526" s="272"/>
      <c r="Y526" s="272"/>
      <c r="Z526" s="272"/>
    </row>
    <row r="527" spans="1:26" ht="13" customHeight="1" x14ac:dyDescent="0.35">
      <c r="A527" s="295" t="s">
        <v>3627</v>
      </c>
      <c r="B527" s="124">
        <v>5064430</v>
      </c>
      <c r="C527" s="277" t="s">
        <v>6705</v>
      </c>
      <c r="D527" s="288">
        <v>44680</v>
      </c>
      <c r="E527" s="279" t="s">
        <v>594</v>
      </c>
      <c r="F527" s="289">
        <v>44620</v>
      </c>
      <c r="G527" s="135" t="s">
        <v>5013</v>
      </c>
      <c r="H527" s="135" t="s">
        <v>232</v>
      </c>
      <c r="I527" s="281" t="s">
        <v>8863</v>
      </c>
      <c r="J527" s="281" t="s">
        <v>626</v>
      </c>
      <c r="K527" s="281" t="s">
        <v>9003</v>
      </c>
      <c r="L527" s="135" t="s">
        <v>52</v>
      </c>
      <c r="M527" s="5" t="s">
        <v>5014</v>
      </c>
      <c r="N527" s="282">
        <v>44685</v>
      </c>
      <c r="O527" s="283">
        <v>44682</v>
      </c>
      <c r="P527" s="283">
        <v>44680</v>
      </c>
      <c r="Q527" s="284">
        <v>44681</v>
      </c>
      <c r="R527" s="285" t="s">
        <v>6464</v>
      </c>
      <c r="S527" s="284"/>
      <c r="T527" s="286" t="s">
        <v>605</v>
      </c>
      <c r="U527" s="287" t="s">
        <v>3898</v>
      </c>
      <c r="V527" s="135" t="s">
        <v>2821</v>
      </c>
      <c r="W527" s="276" t="s">
        <v>5452</v>
      </c>
      <c r="X527" s="272"/>
      <c r="Y527" s="272"/>
      <c r="Z527" s="272"/>
    </row>
    <row r="528" spans="1:26" ht="13" customHeight="1" x14ac:dyDescent="0.35">
      <c r="A528" s="295" t="s">
        <v>5</v>
      </c>
      <c r="B528" s="83" t="s">
        <v>319</v>
      </c>
      <c r="C528" s="277" t="s">
        <v>3626</v>
      </c>
      <c r="D528" s="288">
        <v>44772</v>
      </c>
      <c r="E528" s="279"/>
      <c r="F528" s="289">
        <v>44621</v>
      </c>
      <c r="G528" s="135" t="s">
        <v>5015</v>
      </c>
      <c r="H528" s="135" t="s">
        <v>137</v>
      </c>
      <c r="I528" s="281" t="s">
        <v>17</v>
      </c>
      <c r="J528" s="281" t="s">
        <v>18</v>
      </c>
      <c r="K528" s="281" t="s">
        <v>9005</v>
      </c>
      <c r="L528" s="135" t="s">
        <v>11</v>
      </c>
      <c r="M528" s="5" t="s">
        <v>5016</v>
      </c>
      <c r="N528" s="282"/>
      <c r="O528" s="283"/>
      <c r="P528" s="283"/>
      <c r="Q528" s="284"/>
      <c r="R528" s="285" t="s">
        <v>4686</v>
      </c>
      <c r="S528" s="284"/>
      <c r="T528" s="286" t="s">
        <v>609</v>
      </c>
      <c r="U528" s="287" t="s">
        <v>3899</v>
      </c>
      <c r="V528" s="135"/>
      <c r="W528" s="276" t="s">
        <v>5453</v>
      </c>
      <c r="X528" s="272"/>
      <c r="Y528" s="272"/>
      <c r="Z528" s="272"/>
    </row>
    <row r="529" spans="1:26" ht="13" customHeight="1" x14ac:dyDescent="0.35">
      <c r="A529" s="295" t="s">
        <v>3627</v>
      </c>
      <c r="B529" s="135">
        <v>5064432</v>
      </c>
      <c r="C529" s="277" t="s">
        <v>6707</v>
      </c>
      <c r="D529" s="288">
        <v>44698</v>
      </c>
      <c r="E529" s="279" t="s">
        <v>594</v>
      </c>
      <c r="F529" s="289">
        <v>44621</v>
      </c>
      <c r="G529" s="135" t="s">
        <v>5017</v>
      </c>
      <c r="H529" s="135" t="s">
        <v>50</v>
      </c>
      <c r="I529" s="281" t="s">
        <v>17</v>
      </c>
      <c r="J529" s="281" t="s">
        <v>18</v>
      </c>
      <c r="K529" s="281" t="s">
        <v>9005</v>
      </c>
      <c r="L529" s="135" t="s">
        <v>20</v>
      </c>
      <c r="M529" s="5" t="s">
        <v>5018</v>
      </c>
      <c r="N529" s="282">
        <v>44708</v>
      </c>
      <c r="O529" s="283">
        <v>44702</v>
      </c>
      <c r="P529" s="283">
        <v>44701</v>
      </c>
      <c r="Q529" s="284">
        <v>44704</v>
      </c>
      <c r="R529" s="285" t="s">
        <v>6708</v>
      </c>
      <c r="S529" s="284"/>
      <c r="T529" s="286" t="s">
        <v>623</v>
      </c>
      <c r="U529" s="287" t="s">
        <v>3899</v>
      </c>
      <c r="V529" s="135" t="s">
        <v>2821</v>
      </c>
      <c r="W529" s="276" t="s">
        <v>5454</v>
      </c>
      <c r="X529" s="272"/>
      <c r="Y529" s="272"/>
      <c r="Z529" s="272"/>
    </row>
    <row r="530" spans="1:26" ht="13" customHeight="1" x14ac:dyDescent="0.35">
      <c r="A530" s="295" t="s">
        <v>3627</v>
      </c>
      <c r="B530" s="124">
        <v>4973492</v>
      </c>
      <c r="C530" s="277" t="s">
        <v>6709</v>
      </c>
      <c r="D530" s="288">
        <v>44630</v>
      </c>
      <c r="E530" s="279" t="s">
        <v>594</v>
      </c>
      <c r="F530" s="289">
        <v>44621</v>
      </c>
      <c r="G530" s="135" t="s">
        <v>5019</v>
      </c>
      <c r="H530" s="135" t="s">
        <v>32</v>
      </c>
      <c r="I530" s="281" t="s">
        <v>685</v>
      </c>
      <c r="J530" s="281" t="s">
        <v>626</v>
      </c>
      <c r="K530" s="281" t="s">
        <v>9003</v>
      </c>
      <c r="L530" s="135" t="s">
        <v>20</v>
      </c>
      <c r="M530" s="5" t="s">
        <v>5020</v>
      </c>
      <c r="N530" s="282">
        <v>44641</v>
      </c>
      <c r="O530" s="283">
        <v>44630</v>
      </c>
      <c r="P530" s="283">
        <v>44630</v>
      </c>
      <c r="Q530" s="284">
        <v>44634</v>
      </c>
      <c r="R530" s="285" t="s">
        <v>6464</v>
      </c>
      <c r="S530" s="284"/>
      <c r="T530" s="286" t="s">
        <v>609</v>
      </c>
      <c r="U530" s="287" t="s">
        <v>3899</v>
      </c>
      <c r="V530" s="287" t="s">
        <v>3899</v>
      </c>
      <c r="W530" s="276" t="s">
        <v>5455</v>
      </c>
      <c r="X530" s="272"/>
      <c r="Y530" s="272"/>
      <c r="Z530" s="272"/>
    </row>
    <row r="531" spans="1:26" ht="13" customHeight="1" x14ac:dyDescent="0.35">
      <c r="A531" s="295" t="s">
        <v>3627</v>
      </c>
      <c r="B531" s="135">
        <v>5029313</v>
      </c>
      <c r="C531" s="277" t="s">
        <v>6710</v>
      </c>
      <c r="D531" s="288">
        <v>44655</v>
      </c>
      <c r="E531" s="279" t="s">
        <v>594</v>
      </c>
      <c r="F531" s="289">
        <v>44621</v>
      </c>
      <c r="G531" s="135" t="s">
        <v>5762</v>
      </c>
      <c r="H531" s="135" t="s">
        <v>92</v>
      </c>
      <c r="I531" s="281" t="s">
        <v>2454</v>
      </c>
      <c r="J531" s="281" t="s">
        <v>45</v>
      </c>
      <c r="K531" s="281" t="s">
        <v>9009</v>
      </c>
      <c r="L531" s="135" t="s">
        <v>20</v>
      </c>
      <c r="M531" s="5" t="s">
        <v>5021</v>
      </c>
      <c r="N531" s="282">
        <v>44661</v>
      </c>
      <c r="O531" s="283">
        <v>44656</v>
      </c>
      <c r="P531" s="283">
        <v>44657</v>
      </c>
      <c r="Q531" s="284">
        <v>44657</v>
      </c>
      <c r="R531" s="285" t="s">
        <v>4495</v>
      </c>
      <c r="S531" s="284"/>
      <c r="T531" s="286" t="s">
        <v>623</v>
      </c>
      <c r="U531" s="287" t="s">
        <v>3899</v>
      </c>
      <c r="V531" s="135" t="s">
        <v>5568</v>
      </c>
      <c r="W531" s="276" t="s">
        <v>5456</v>
      </c>
      <c r="X531" s="272"/>
      <c r="Y531" s="272"/>
      <c r="Z531" s="272"/>
    </row>
    <row r="532" spans="1:26" ht="13" customHeight="1" x14ac:dyDescent="0.35">
      <c r="A532" s="295" t="s">
        <v>5</v>
      </c>
      <c r="B532" s="276" t="s">
        <v>4555</v>
      </c>
      <c r="C532" s="277" t="s">
        <v>4555</v>
      </c>
      <c r="D532" s="288">
        <v>44744</v>
      </c>
      <c r="E532" s="279"/>
      <c r="F532" s="289">
        <v>44621</v>
      </c>
      <c r="G532" s="135" t="s">
        <v>5022</v>
      </c>
      <c r="H532" s="194" t="s">
        <v>232</v>
      </c>
      <c r="I532" s="281" t="s">
        <v>8863</v>
      </c>
      <c r="J532" s="281" t="s">
        <v>18</v>
      </c>
      <c r="K532" s="281" t="s">
        <v>9005</v>
      </c>
      <c r="L532" s="135" t="s">
        <v>461</v>
      </c>
      <c r="M532" s="5" t="s">
        <v>5023</v>
      </c>
      <c r="N532" s="282"/>
      <c r="O532" s="283"/>
      <c r="P532" s="283"/>
      <c r="Q532" s="284"/>
      <c r="R532" s="285" t="s">
        <v>4685</v>
      </c>
      <c r="S532" s="284"/>
      <c r="T532" s="286" t="s">
        <v>605</v>
      </c>
      <c r="U532" s="287" t="s">
        <v>3899</v>
      </c>
      <c r="V532" s="135"/>
      <c r="W532" s="276" t="s">
        <v>5457</v>
      </c>
      <c r="X532" s="272"/>
      <c r="Y532" s="272"/>
      <c r="Z532" s="272"/>
    </row>
    <row r="533" spans="1:26" ht="13" customHeight="1" x14ac:dyDescent="0.35">
      <c r="A533" s="295" t="s">
        <v>3627</v>
      </c>
      <c r="B533" s="135">
        <v>5020577</v>
      </c>
      <c r="C533" s="277" t="s">
        <v>6711</v>
      </c>
      <c r="D533" s="288">
        <v>44644</v>
      </c>
      <c r="E533" s="279" t="s">
        <v>594</v>
      </c>
      <c r="F533" s="289">
        <v>44621</v>
      </c>
      <c r="G533" s="135" t="s">
        <v>5024</v>
      </c>
      <c r="H533" s="135" t="s">
        <v>37</v>
      </c>
      <c r="I533" s="281" t="s">
        <v>685</v>
      </c>
      <c r="J533" s="281" t="s">
        <v>18</v>
      </c>
      <c r="K533" s="281" t="s">
        <v>9005</v>
      </c>
      <c r="L533" s="135" t="s">
        <v>20</v>
      </c>
      <c r="M533" s="5" t="s">
        <v>5025</v>
      </c>
      <c r="N533" s="282">
        <v>44653</v>
      </c>
      <c r="O533" s="283">
        <v>44652</v>
      </c>
      <c r="P533" s="283">
        <v>44648</v>
      </c>
      <c r="Q533" s="284">
        <v>44650</v>
      </c>
      <c r="R533" s="285" t="s">
        <v>4686</v>
      </c>
      <c r="S533" s="284"/>
      <c r="T533" s="286" t="s">
        <v>609</v>
      </c>
      <c r="U533" s="287" t="s">
        <v>3899</v>
      </c>
      <c r="V533" s="135" t="s">
        <v>5568</v>
      </c>
      <c r="W533" s="276" t="s">
        <v>5458</v>
      </c>
      <c r="X533" s="272"/>
      <c r="Y533" s="272"/>
      <c r="Z533" s="272"/>
    </row>
    <row r="534" spans="1:26" ht="13" customHeight="1" x14ac:dyDescent="0.35">
      <c r="A534" s="295" t="s">
        <v>3627</v>
      </c>
      <c r="B534" s="124">
        <v>5042650</v>
      </c>
      <c r="C534" s="277" t="s">
        <v>6712</v>
      </c>
      <c r="D534" s="288">
        <v>44670</v>
      </c>
      <c r="E534" s="279" t="s">
        <v>594</v>
      </c>
      <c r="F534" s="289">
        <v>44621</v>
      </c>
      <c r="G534" s="135" t="s">
        <v>5026</v>
      </c>
      <c r="H534" s="135" t="s">
        <v>725</v>
      </c>
      <c r="I534" s="281" t="s">
        <v>2454</v>
      </c>
      <c r="J534" s="281" t="s">
        <v>160</v>
      </c>
      <c r="K534" s="281" t="s">
        <v>9010</v>
      </c>
      <c r="L534" s="135" t="s">
        <v>20</v>
      </c>
      <c r="M534" s="5" t="s">
        <v>5027</v>
      </c>
      <c r="N534" s="282">
        <v>44685</v>
      </c>
      <c r="O534" s="283">
        <v>44672</v>
      </c>
      <c r="P534" s="283">
        <v>44670</v>
      </c>
      <c r="Q534" s="284">
        <v>44673</v>
      </c>
      <c r="R534" s="285" t="s">
        <v>4493</v>
      </c>
      <c r="S534" s="284"/>
      <c r="T534" s="286" t="s">
        <v>609</v>
      </c>
      <c r="U534" s="287" t="s">
        <v>3899</v>
      </c>
      <c r="V534" s="135" t="s">
        <v>2821</v>
      </c>
      <c r="W534" s="276" t="s">
        <v>5459</v>
      </c>
      <c r="X534" s="272"/>
      <c r="Y534" s="272"/>
      <c r="Z534" s="272"/>
    </row>
    <row r="535" spans="1:26" ht="13" customHeight="1" x14ac:dyDescent="0.35">
      <c r="A535" s="295" t="s">
        <v>3627</v>
      </c>
      <c r="B535" s="135">
        <v>5013989</v>
      </c>
      <c r="C535" s="277" t="s">
        <v>6713</v>
      </c>
      <c r="D535" s="288">
        <v>44636</v>
      </c>
      <c r="E535" s="279" t="s">
        <v>594</v>
      </c>
      <c r="F535" s="289">
        <v>44621</v>
      </c>
      <c r="G535" s="194" t="s">
        <v>5667</v>
      </c>
      <c r="H535" s="135" t="s">
        <v>4126</v>
      </c>
      <c r="I535" s="281" t="s">
        <v>8538</v>
      </c>
      <c r="J535" s="281" t="s">
        <v>45</v>
      </c>
      <c r="K535" s="281" t="s">
        <v>9009</v>
      </c>
      <c r="L535" s="194" t="s">
        <v>27</v>
      </c>
      <c r="M535" s="5" t="s">
        <v>5662</v>
      </c>
      <c r="N535" s="282">
        <v>44653</v>
      </c>
      <c r="O535" s="283">
        <v>44651</v>
      </c>
      <c r="P535" s="283">
        <v>44649</v>
      </c>
      <c r="Q535" s="284" t="s">
        <v>1685</v>
      </c>
      <c r="R535" s="285" t="s">
        <v>4482</v>
      </c>
      <c r="S535" s="284"/>
      <c r="T535" s="286" t="s">
        <v>623</v>
      </c>
      <c r="U535" s="287" t="s">
        <v>3899</v>
      </c>
      <c r="V535" s="135" t="s">
        <v>5568</v>
      </c>
      <c r="W535" s="276" t="s">
        <v>5460</v>
      </c>
      <c r="X535" s="272"/>
      <c r="Y535" s="272"/>
      <c r="Z535" s="272"/>
    </row>
    <row r="536" spans="1:26" ht="13" customHeight="1" x14ac:dyDescent="0.35">
      <c r="A536" s="295" t="s">
        <v>3627</v>
      </c>
      <c r="B536" s="135">
        <v>4979304</v>
      </c>
      <c r="C536" s="277" t="s">
        <v>6714</v>
      </c>
      <c r="D536" s="288">
        <v>44622</v>
      </c>
      <c r="E536" s="279" t="s">
        <v>594</v>
      </c>
      <c r="F536" s="289">
        <v>44622</v>
      </c>
      <c r="G536" s="135" t="s">
        <v>5028</v>
      </c>
      <c r="H536" s="135" t="s">
        <v>250</v>
      </c>
      <c r="I536" s="281" t="s">
        <v>4644</v>
      </c>
      <c r="J536" s="281" t="s">
        <v>626</v>
      </c>
      <c r="K536" s="281" t="s">
        <v>9003</v>
      </c>
      <c r="L536" s="135" t="s">
        <v>52</v>
      </c>
      <c r="M536" s="5" t="s">
        <v>5029</v>
      </c>
      <c r="N536" s="282">
        <v>44627</v>
      </c>
      <c r="O536" s="283">
        <v>44623</v>
      </c>
      <c r="P536" s="283">
        <v>44625</v>
      </c>
      <c r="Q536" s="284">
        <v>44624</v>
      </c>
      <c r="R536" s="285" t="s">
        <v>4687</v>
      </c>
      <c r="S536" s="284"/>
      <c r="T536" s="286" t="s">
        <v>623</v>
      </c>
      <c r="U536" s="287" t="s">
        <v>3899</v>
      </c>
      <c r="V536" s="287" t="s">
        <v>3899</v>
      </c>
      <c r="W536" s="276" t="s">
        <v>5461</v>
      </c>
      <c r="X536" s="272"/>
      <c r="Y536" s="272"/>
      <c r="Z536" s="272"/>
    </row>
    <row r="537" spans="1:26" ht="13" customHeight="1" x14ac:dyDescent="0.35">
      <c r="A537" s="295" t="s">
        <v>1581</v>
      </c>
      <c r="B537" s="276" t="s">
        <v>630</v>
      </c>
      <c r="C537" s="277" t="s">
        <v>630</v>
      </c>
      <c r="D537" s="288">
        <v>44625</v>
      </c>
      <c r="E537" s="279" t="s">
        <v>630</v>
      </c>
      <c r="F537" s="289">
        <v>44622</v>
      </c>
      <c r="G537" s="135" t="s">
        <v>5030</v>
      </c>
      <c r="H537" s="135" t="s">
        <v>4126</v>
      </c>
      <c r="I537" s="281" t="s">
        <v>8538</v>
      </c>
      <c r="J537" s="281" t="s">
        <v>45</v>
      </c>
      <c r="K537" s="281" t="s">
        <v>9009</v>
      </c>
      <c r="L537" s="135" t="s">
        <v>20</v>
      </c>
      <c r="M537" s="5" t="s">
        <v>5031</v>
      </c>
      <c r="N537" s="282" t="s">
        <v>1253</v>
      </c>
      <c r="O537" s="283" t="s">
        <v>1253</v>
      </c>
      <c r="P537" s="283" t="s">
        <v>1253</v>
      </c>
      <c r="Q537" s="284" t="s">
        <v>1253</v>
      </c>
      <c r="R537" s="285" t="s">
        <v>4482</v>
      </c>
      <c r="S537" s="280" t="s">
        <v>1253</v>
      </c>
      <c r="T537" s="286" t="s">
        <v>623</v>
      </c>
      <c r="U537" s="287" t="s">
        <v>3899</v>
      </c>
      <c r="V537" s="135"/>
      <c r="W537" s="276" t="s">
        <v>630</v>
      </c>
      <c r="X537" s="272"/>
      <c r="Y537" s="272"/>
      <c r="Z537" s="272"/>
    </row>
    <row r="538" spans="1:26" ht="13" customHeight="1" x14ac:dyDescent="0.35">
      <c r="A538" s="295" t="s">
        <v>3627</v>
      </c>
      <c r="B538" s="276">
        <v>5105471</v>
      </c>
      <c r="C538" s="277" t="s">
        <v>6715</v>
      </c>
      <c r="D538" s="288">
        <v>44711</v>
      </c>
      <c r="E538" s="279" t="s">
        <v>594</v>
      </c>
      <c r="F538" s="289">
        <v>44622</v>
      </c>
      <c r="G538" s="135" t="s">
        <v>5037</v>
      </c>
      <c r="H538" s="135" t="s">
        <v>4738</v>
      </c>
      <c r="I538" s="281" t="s">
        <v>2454</v>
      </c>
      <c r="J538" s="281" t="s">
        <v>645</v>
      </c>
      <c r="K538" s="281" t="s">
        <v>9002</v>
      </c>
      <c r="L538" s="135" t="s">
        <v>20</v>
      </c>
      <c r="M538" s="5" t="s">
        <v>6268</v>
      </c>
      <c r="N538" s="282">
        <v>44715</v>
      </c>
      <c r="O538" s="283">
        <v>44713</v>
      </c>
      <c r="P538" s="283">
        <v>44705</v>
      </c>
      <c r="Q538" s="284">
        <v>44712</v>
      </c>
      <c r="R538" s="285" t="s">
        <v>4490</v>
      </c>
      <c r="S538" s="284"/>
      <c r="T538" s="286" t="s">
        <v>605</v>
      </c>
      <c r="U538" s="287" t="s">
        <v>3899</v>
      </c>
      <c r="V538" s="135" t="s">
        <v>3901</v>
      </c>
      <c r="W538" s="276" t="s">
        <v>5462</v>
      </c>
      <c r="X538" s="272"/>
      <c r="Y538" s="272"/>
      <c r="Z538" s="272"/>
    </row>
    <row r="539" spans="1:26" ht="13" customHeight="1" x14ac:dyDescent="0.35">
      <c r="A539" s="295" t="s">
        <v>3627</v>
      </c>
      <c r="B539" s="135">
        <v>5013149</v>
      </c>
      <c r="C539" s="277" t="s">
        <v>6716</v>
      </c>
      <c r="D539" s="288">
        <v>44639</v>
      </c>
      <c r="E539" s="279" t="s">
        <v>594</v>
      </c>
      <c r="F539" s="289">
        <v>44622</v>
      </c>
      <c r="G539" s="135" t="s">
        <v>5038</v>
      </c>
      <c r="H539" s="135" t="s">
        <v>725</v>
      </c>
      <c r="I539" s="281" t="s">
        <v>2454</v>
      </c>
      <c r="J539" s="281" t="s">
        <v>160</v>
      </c>
      <c r="K539" s="281" t="s">
        <v>9010</v>
      </c>
      <c r="L539" s="135" t="s">
        <v>20</v>
      </c>
      <c r="M539" s="5" t="s">
        <v>5039</v>
      </c>
      <c r="N539" s="282">
        <v>44662</v>
      </c>
      <c r="O539" s="283">
        <v>44639</v>
      </c>
      <c r="P539" s="283">
        <v>44643</v>
      </c>
      <c r="Q539" s="284">
        <v>44648</v>
      </c>
      <c r="R539" s="285" t="s">
        <v>4493</v>
      </c>
      <c r="S539" s="284"/>
      <c r="T539" s="286" t="s">
        <v>609</v>
      </c>
      <c r="U539" s="287" t="s">
        <v>3899</v>
      </c>
      <c r="V539" s="135" t="s">
        <v>5568</v>
      </c>
      <c r="W539" s="276" t="s">
        <v>5463</v>
      </c>
      <c r="X539" s="272"/>
      <c r="Y539" s="272"/>
      <c r="Z539" s="272"/>
    </row>
    <row r="540" spans="1:26" ht="13" customHeight="1" x14ac:dyDescent="0.35">
      <c r="A540" s="295" t="s">
        <v>3627</v>
      </c>
      <c r="B540" s="136">
        <v>4979307</v>
      </c>
      <c r="C540" s="277" t="s">
        <v>6717</v>
      </c>
      <c r="D540" s="288">
        <v>44624</v>
      </c>
      <c r="E540" s="279" t="s">
        <v>594</v>
      </c>
      <c r="F540" s="289">
        <v>44622</v>
      </c>
      <c r="G540" s="135" t="s">
        <v>5060</v>
      </c>
      <c r="H540" s="135" t="s">
        <v>32</v>
      </c>
      <c r="I540" s="281" t="s">
        <v>685</v>
      </c>
      <c r="J540" s="281" t="s">
        <v>38</v>
      </c>
      <c r="K540" s="281" t="s">
        <v>9001</v>
      </c>
      <c r="L540" s="135" t="s">
        <v>20</v>
      </c>
      <c r="M540" s="5" t="s">
        <v>5040</v>
      </c>
      <c r="N540" s="282">
        <v>44630</v>
      </c>
      <c r="O540" s="283">
        <v>44627</v>
      </c>
      <c r="P540" s="283">
        <v>44627</v>
      </c>
      <c r="Q540" s="284">
        <v>44627</v>
      </c>
      <c r="R540" s="285" t="s">
        <v>4489</v>
      </c>
      <c r="S540" s="284"/>
      <c r="T540" s="286" t="s">
        <v>605</v>
      </c>
      <c r="U540" s="287" t="s">
        <v>3899</v>
      </c>
      <c r="V540" s="287" t="s">
        <v>3899</v>
      </c>
      <c r="W540" s="276" t="s">
        <v>5464</v>
      </c>
      <c r="X540" s="272"/>
      <c r="Y540" s="272"/>
      <c r="Z540" s="272"/>
    </row>
    <row r="541" spans="1:26" ht="13" customHeight="1" x14ac:dyDescent="0.35">
      <c r="A541" s="295" t="s">
        <v>3627</v>
      </c>
      <c r="B541" s="328">
        <v>5228332</v>
      </c>
      <c r="C541" s="277" t="s">
        <v>8402</v>
      </c>
      <c r="D541" s="288">
        <v>44778</v>
      </c>
      <c r="E541" s="279" t="s">
        <v>594</v>
      </c>
      <c r="F541" s="289">
        <v>44623</v>
      </c>
      <c r="G541" s="135" t="s">
        <v>5042</v>
      </c>
      <c r="H541" s="135" t="s">
        <v>3708</v>
      </c>
      <c r="I541" s="281" t="s">
        <v>2454</v>
      </c>
      <c r="J541" s="281" t="s">
        <v>626</v>
      </c>
      <c r="K541" s="281" t="s">
        <v>9003</v>
      </c>
      <c r="L541" s="135" t="s">
        <v>438</v>
      </c>
      <c r="M541" s="5" t="s">
        <v>5043</v>
      </c>
      <c r="N541" s="282">
        <v>44804</v>
      </c>
      <c r="O541" s="283">
        <v>44790</v>
      </c>
      <c r="P541" s="283">
        <v>44781</v>
      </c>
      <c r="Q541" s="284">
        <v>44798</v>
      </c>
      <c r="R541" s="285" t="s">
        <v>4687</v>
      </c>
      <c r="S541" s="284"/>
      <c r="T541" s="286" t="s">
        <v>623</v>
      </c>
      <c r="U541" s="287" t="s">
        <v>3899</v>
      </c>
      <c r="V541" s="291" t="s">
        <v>3366</v>
      </c>
      <c r="W541" s="276" t="s">
        <v>5465</v>
      </c>
      <c r="X541" s="272"/>
      <c r="Y541" s="272"/>
      <c r="Z541" s="272"/>
    </row>
    <row r="542" spans="1:26" ht="13" customHeight="1" x14ac:dyDescent="0.35">
      <c r="A542" s="295" t="s">
        <v>3627</v>
      </c>
      <c r="B542" s="136">
        <v>4998407</v>
      </c>
      <c r="C542" s="277" t="s">
        <v>6718</v>
      </c>
      <c r="D542" s="288">
        <v>44635</v>
      </c>
      <c r="E542" s="279" t="s">
        <v>594</v>
      </c>
      <c r="F542" s="289">
        <v>44623</v>
      </c>
      <c r="G542" s="135" t="s">
        <v>5044</v>
      </c>
      <c r="H542" s="135" t="s">
        <v>82</v>
      </c>
      <c r="I542" s="281" t="s">
        <v>4644</v>
      </c>
      <c r="J542" s="281" t="s">
        <v>18</v>
      </c>
      <c r="K542" s="281" t="s">
        <v>9005</v>
      </c>
      <c r="L542" s="135" t="s">
        <v>20</v>
      </c>
      <c r="M542" s="5" t="s">
        <v>5045</v>
      </c>
      <c r="N542" s="282">
        <v>44642</v>
      </c>
      <c r="O542" s="283">
        <v>44636</v>
      </c>
      <c r="P542" s="283">
        <v>44635</v>
      </c>
      <c r="Q542" s="284">
        <v>44637</v>
      </c>
      <c r="R542" s="285" t="s">
        <v>4686</v>
      </c>
      <c r="S542" s="284"/>
      <c r="T542" s="286" t="s">
        <v>605</v>
      </c>
      <c r="U542" s="287" t="s">
        <v>3899</v>
      </c>
      <c r="V542" s="287" t="s">
        <v>3899</v>
      </c>
      <c r="W542" s="276" t="s">
        <v>5466</v>
      </c>
      <c r="X542" s="272"/>
      <c r="Y542" s="272"/>
      <c r="Z542" s="272"/>
    </row>
    <row r="543" spans="1:26" ht="13" customHeight="1" x14ac:dyDescent="0.35">
      <c r="A543" s="295" t="s">
        <v>5</v>
      </c>
      <c r="B543" s="276" t="s">
        <v>319</v>
      </c>
      <c r="C543" s="277"/>
      <c r="D543" s="288"/>
      <c r="E543" s="279"/>
      <c r="F543" s="289">
        <v>44623</v>
      </c>
      <c r="G543" s="135" t="s">
        <v>5046</v>
      </c>
      <c r="H543" s="135" t="s">
        <v>25</v>
      </c>
      <c r="I543" s="281" t="s">
        <v>17</v>
      </c>
      <c r="J543" s="281" t="s">
        <v>18</v>
      </c>
      <c r="K543" s="281" t="s">
        <v>9005</v>
      </c>
      <c r="L543" s="135" t="s">
        <v>27</v>
      </c>
      <c r="M543" s="5" t="s">
        <v>5047</v>
      </c>
      <c r="N543" s="282"/>
      <c r="O543" s="283"/>
      <c r="P543" s="283"/>
      <c r="Q543" s="284"/>
      <c r="R543" s="285" t="s">
        <v>4686</v>
      </c>
      <c r="S543" s="284"/>
      <c r="T543" s="286" t="s">
        <v>609</v>
      </c>
      <c r="U543" s="287" t="s">
        <v>3899</v>
      </c>
      <c r="V543" s="135"/>
      <c r="W543" s="276" t="s">
        <v>5467</v>
      </c>
      <c r="X543" s="272"/>
      <c r="Y543" s="272"/>
      <c r="Z543" s="272"/>
    </row>
    <row r="544" spans="1:26" ht="13" customHeight="1" x14ac:dyDescent="0.35">
      <c r="A544" s="295" t="s">
        <v>3627</v>
      </c>
      <c r="B544" s="135">
        <v>4929798</v>
      </c>
      <c r="C544" s="277" t="s">
        <v>6719</v>
      </c>
      <c r="D544" s="288">
        <v>44624</v>
      </c>
      <c r="E544" s="279" t="s">
        <v>594</v>
      </c>
      <c r="F544" s="289">
        <v>44623</v>
      </c>
      <c r="G544" s="135" t="s">
        <v>5048</v>
      </c>
      <c r="H544" s="135" t="s">
        <v>3708</v>
      </c>
      <c r="I544" s="281" t="s">
        <v>2454</v>
      </c>
      <c r="J544" s="281" t="s">
        <v>45</v>
      </c>
      <c r="K544" s="281" t="s">
        <v>9009</v>
      </c>
      <c r="L544" s="135" t="s">
        <v>20</v>
      </c>
      <c r="M544" s="5" t="s">
        <v>5049</v>
      </c>
      <c r="N544" s="282">
        <v>44637</v>
      </c>
      <c r="O544" s="283">
        <v>44636</v>
      </c>
      <c r="P544" s="283">
        <v>44630</v>
      </c>
      <c r="Q544" s="284">
        <v>44636</v>
      </c>
      <c r="R544" s="285" t="s">
        <v>4482</v>
      </c>
      <c r="S544" s="284"/>
      <c r="T544" s="286" t="s">
        <v>605</v>
      </c>
      <c r="U544" s="287" t="s">
        <v>3899</v>
      </c>
      <c r="V544" s="287" t="s">
        <v>3899</v>
      </c>
      <c r="W544" s="276" t="s">
        <v>5468</v>
      </c>
      <c r="X544" s="272"/>
      <c r="Y544" s="272"/>
      <c r="Z544" s="272"/>
    </row>
    <row r="545" spans="1:26" ht="13" customHeight="1" x14ac:dyDescent="0.35">
      <c r="A545" s="295" t="s">
        <v>3627</v>
      </c>
      <c r="B545" s="292">
        <v>5028668</v>
      </c>
      <c r="C545" s="277" t="s">
        <v>6720</v>
      </c>
      <c r="D545" s="288">
        <v>44672</v>
      </c>
      <c r="E545" s="279" t="s">
        <v>594</v>
      </c>
      <c r="F545" s="289">
        <v>44623</v>
      </c>
      <c r="G545" s="135" t="s">
        <v>5050</v>
      </c>
      <c r="H545" s="135" t="s">
        <v>175</v>
      </c>
      <c r="I545" s="281" t="s">
        <v>8863</v>
      </c>
      <c r="J545" s="281" t="s">
        <v>626</v>
      </c>
      <c r="K545" s="281" t="s">
        <v>9003</v>
      </c>
      <c r="L545" s="135" t="s">
        <v>20</v>
      </c>
      <c r="M545" s="5" t="s">
        <v>5051</v>
      </c>
      <c r="N545" s="282">
        <v>44677</v>
      </c>
      <c r="O545" s="283">
        <v>44674</v>
      </c>
      <c r="P545" s="283">
        <v>44673</v>
      </c>
      <c r="Q545" s="284">
        <v>44674</v>
      </c>
      <c r="R545" s="285" t="s">
        <v>6464</v>
      </c>
      <c r="S545" s="284"/>
      <c r="T545" s="286" t="s">
        <v>609</v>
      </c>
      <c r="U545" s="287" t="s">
        <v>3899</v>
      </c>
      <c r="V545" s="135" t="s">
        <v>5568</v>
      </c>
      <c r="W545" s="276" t="s">
        <v>5469</v>
      </c>
      <c r="X545" s="272"/>
      <c r="Y545" s="272"/>
      <c r="Z545" s="272"/>
    </row>
    <row r="546" spans="1:26" ht="13" customHeight="1" x14ac:dyDescent="0.35">
      <c r="A546" s="295" t="s">
        <v>3627</v>
      </c>
      <c r="B546" s="92">
        <v>5194796</v>
      </c>
      <c r="C546" s="277" t="s">
        <v>7775</v>
      </c>
      <c r="D546" s="288">
        <v>44755</v>
      </c>
      <c r="E546" s="279" t="s">
        <v>594</v>
      </c>
      <c r="F546" s="289">
        <v>44624</v>
      </c>
      <c r="G546" s="135" t="s">
        <v>5056</v>
      </c>
      <c r="H546" s="135" t="s">
        <v>137</v>
      </c>
      <c r="I546" s="281" t="s">
        <v>17</v>
      </c>
      <c r="J546" s="281" t="s">
        <v>645</v>
      </c>
      <c r="K546" s="281" t="s">
        <v>9002</v>
      </c>
      <c r="L546" s="135" t="s">
        <v>20</v>
      </c>
      <c r="M546" s="5" t="s">
        <v>5057</v>
      </c>
      <c r="N546" s="282">
        <v>44765</v>
      </c>
      <c r="O546" s="283">
        <v>44760</v>
      </c>
      <c r="P546" s="283">
        <v>44755</v>
      </c>
      <c r="Q546" s="284">
        <v>44762</v>
      </c>
      <c r="R546" s="285" t="s">
        <v>4490</v>
      </c>
      <c r="S546" s="284"/>
      <c r="T546" s="286" t="s">
        <v>605</v>
      </c>
      <c r="U546" s="287" t="s">
        <v>3899</v>
      </c>
      <c r="V546" s="135" t="s">
        <v>5599</v>
      </c>
      <c r="W546" s="276" t="s">
        <v>5470</v>
      </c>
      <c r="X546" s="272"/>
      <c r="Y546" s="272"/>
      <c r="Z546" s="272"/>
    </row>
    <row r="547" spans="1:26" ht="13" customHeight="1" x14ac:dyDescent="0.35">
      <c r="A547" s="295" t="s">
        <v>5</v>
      </c>
      <c r="B547" s="124" t="s">
        <v>319</v>
      </c>
      <c r="C547" s="277" t="s">
        <v>3626</v>
      </c>
      <c r="D547" s="306">
        <v>44729</v>
      </c>
      <c r="E547" s="279"/>
      <c r="F547" s="289">
        <v>44624</v>
      </c>
      <c r="G547" s="135" t="s">
        <v>5058</v>
      </c>
      <c r="H547" s="135" t="s">
        <v>4126</v>
      </c>
      <c r="I547" s="281" t="s">
        <v>8538</v>
      </c>
      <c r="J547" s="281" t="s">
        <v>18</v>
      </c>
      <c r="K547" s="281" t="s">
        <v>9005</v>
      </c>
      <c r="L547" s="135" t="s">
        <v>11</v>
      </c>
      <c r="M547" s="5" t="s">
        <v>5059</v>
      </c>
      <c r="N547" s="282"/>
      <c r="O547" s="283"/>
      <c r="P547" s="283"/>
      <c r="Q547" s="284"/>
      <c r="R547" s="285" t="s">
        <v>4686</v>
      </c>
      <c r="S547" s="284"/>
      <c r="T547" s="286" t="s">
        <v>623</v>
      </c>
      <c r="U547" s="287" t="s">
        <v>3899</v>
      </c>
      <c r="V547" s="135"/>
      <c r="W547" s="276" t="s">
        <v>5471</v>
      </c>
      <c r="X547" s="272"/>
      <c r="Y547" s="272"/>
      <c r="Z547" s="272"/>
    </row>
    <row r="548" spans="1:26" ht="13" customHeight="1" x14ac:dyDescent="0.35">
      <c r="A548" s="295" t="s">
        <v>3627</v>
      </c>
      <c r="B548" s="135">
        <v>5109827</v>
      </c>
      <c r="C548" s="290" t="s">
        <v>6721</v>
      </c>
      <c r="D548" s="306">
        <v>44701</v>
      </c>
      <c r="E548" s="279" t="s">
        <v>594</v>
      </c>
      <c r="F548" s="289">
        <v>44625</v>
      </c>
      <c r="G548" s="135" t="s">
        <v>5062</v>
      </c>
      <c r="H548" s="135" t="s">
        <v>16</v>
      </c>
      <c r="I548" s="281" t="s">
        <v>7086</v>
      </c>
      <c r="J548" s="281" t="s">
        <v>38</v>
      </c>
      <c r="K548" s="281" t="s">
        <v>9001</v>
      </c>
      <c r="L548" s="135" t="s">
        <v>20</v>
      </c>
      <c r="M548" s="5" t="s">
        <v>5063</v>
      </c>
      <c r="N548" s="282">
        <v>44714</v>
      </c>
      <c r="O548" s="283">
        <v>44711</v>
      </c>
      <c r="P548" s="283">
        <v>44705</v>
      </c>
      <c r="Q548" s="284">
        <v>44711</v>
      </c>
      <c r="R548" s="285" t="s">
        <v>4489</v>
      </c>
      <c r="S548" s="284"/>
      <c r="T548" s="286" t="s">
        <v>605</v>
      </c>
      <c r="U548" s="287" t="s">
        <v>3899</v>
      </c>
      <c r="V548" s="135" t="s">
        <v>3901</v>
      </c>
      <c r="W548" s="276" t="s">
        <v>5472</v>
      </c>
      <c r="X548" s="272"/>
      <c r="Y548" s="272"/>
      <c r="Z548" s="272"/>
    </row>
    <row r="549" spans="1:26" ht="13" customHeight="1" x14ac:dyDescent="0.35">
      <c r="A549" s="295" t="s">
        <v>1581</v>
      </c>
      <c r="B549" s="276" t="s">
        <v>630</v>
      </c>
      <c r="C549" s="277" t="s">
        <v>630</v>
      </c>
      <c r="D549" s="306">
        <v>44753</v>
      </c>
      <c r="E549" s="279" t="s">
        <v>630</v>
      </c>
      <c r="F549" s="289">
        <v>44625</v>
      </c>
      <c r="G549" s="135" t="s">
        <v>7724</v>
      </c>
      <c r="H549" s="135" t="s">
        <v>25</v>
      </c>
      <c r="I549" s="281" t="s">
        <v>17</v>
      </c>
      <c r="J549" s="281" t="s">
        <v>645</v>
      </c>
      <c r="K549" s="281" t="s">
        <v>9002</v>
      </c>
      <c r="L549" s="135" t="s">
        <v>20</v>
      </c>
      <c r="M549" s="5" t="s">
        <v>5064</v>
      </c>
      <c r="N549" s="282" t="s">
        <v>1253</v>
      </c>
      <c r="O549" s="283" t="s">
        <v>1253</v>
      </c>
      <c r="P549" s="283" t="s">
        <v>1253</v>
      </c>
      <c r="Q549" s="284" t="s">
        <v>1253</v>
      </c>
      <c r="R549" s="285" t="s">
        <v>4490</v>
      </c>
      <c r="S549" s="280" t="s">
        <v>1253</v>
      </c>
      <c r="T549" s="286" t="s">
        <v>605</v>
      </c>
      <c r="U549" s="287" t="s">
        <v>3899</v>
      </c>
      <c r="V549" s="135"/>
      <c r="W549" s="276" t="s">
        <v>630</v>
      </c>
      <c r="X549" s="272"/>
      <c r="Y549" s="272"/>
      <c r="Z549" s="272"/>
    </row>
    <row r="550" spans="1:26" ht="13" customHeight="1" x14ac:dyDescent="0.35">
      <c r="A550" s="295" t="s">
        <v>3627</v>
      </c>
      <c r="B550" s="286">
        <v>5016669</v>
      </c>
      <c r="C550" s="290" t="s">
        <v>6722</v>
      </c>
      <c r="D550" s="306">
        <v>44639</v>
      </c>
      <c r="E550" s="279" t="s">
        <v>594</v>
      </c>
      <c r="F550" s="289">
        <v>44625</v>
      </c>
      <c r="G550" s="135" t="s">
        <v>5072</v>
      </c>
      <c r="H550" s="135" t="s">
        <v>232</v>
      </c>
      <c r="I550" s="281" t="s">
        <v>8863</v>
      </c>
      <c r="J550" s="281" t="s">
        <v>632</v>
      </c>
      <c r="K550" s="281" t="s">
        <v>9006</v>
      </c>
      <c r="L550" s="135" t="s">
        <v>20</v>
      </c>
      <c r="M550" s="5" t="s">
        <v>5073</v>
      </c>
      <c r="N550" s="282">
        <v>44645</v>
      </c>
      <c r="O550" s="283">
        <v>44643</v>
      </c>
      <c r="P550" s="283">
        <v>44642</v>
      </c>
      <c r="Q550" s="284">
        <v>44643</v>
      </c>
      <c r="R550" s="285" t="s">
        <v>4487</v>
      </c>
      <c r="S550" s="284"/>
      <c r="T550" s="286" t="s">
        <v>605</v>
      </c>
      <c r="U550" s="287" t="s">
        <v>3899</v>
      </c>
      <c r="V550" s="287" t="s">
        <v>3899</v>
      </c>
      <c r="W550" s="276" t="s">
        <v>5473</v>
      </c>
      <c r="X550" s="272"/>
      <c r="Y550" s="272"/>
      <c r="Z550" s="272"/>
    </row>
    <row r="551" spans="1:26" ht="13" customHeight="1" x14ac:dyDescent="0.35">
      <c r="A551" s="295" t="s">
        <v>3627</v>
      </c>
      <c r="B551" s="135">
        <v>4998452</v>
      </c>
      <c r="C551" s="290" t="s">
        <v>6723</v>
      </c>
      <c r="D551" s="306">
        <v>44627</v>
      </c>
      <c r="E551" s="279" t="s">
        <v>594</v>
      </c>
      <c r="F551" s="289">
        <v>44625</v>
      </c>
      <c r="G551" s="135" t="s">
        <v>5077</v>
      </c>
      <c r="H551" s="135" t="s">
        <v>102</v>
      </c>
      <c r="I551" s="281" t="s">
        <v>685</v>
      </c>
      <c r="J551" s="281" t="s">
        <v>45</v>
      </c>
      <c r="K551" s="281" t="s">
        <v>9009</v>
      </c>
      <c r="L551" s="135" t="s">
        <v>74</v>
      </c>
      <c r="M551" s="5" t="s">
        <v>5078</v>
      </c>
      <c r="N551" s="282">
        <v>44629</v>
      </c>
      <c r="O551" s="283">
        <v>44629</v>
      </c>
      <c r="P551" s="283">
        <v>44628</v>
      </c>
      <c r="Q551" s="284">
        <v>44629</v>
      </c>
      <c r="R551" s="285" t="s">
        <v>4482</v>
      </c>
      <c r="S551" s="284"/>
      <c r="T551" s="286" t="s">
        <v>623</v>
      </c>
      <c r="U551" s="287" t="s">
        <v>3899</v>
      </c>
      <c r="V551" s="287" t="s">
        <v>3899</v>
      </c>
      <c r="W551" s="276" t="s">
        <v>5474</v>
      </c>
      <c r="X551" s="272"/>
      <c r="Y551" s="272"/>
      <c r="Z551" s="272"/>
    </row>
    <row r="552" spans="1:26" ht="13" customHeight="1" x14ac:dyDescent="0.35">
      <c r="A552" s="295" t="s">
        <v>3627</v>
      </c>
      <c r="B552" s="136">
        <v>4998469</v>
      </c>
      <c r="C552" s="290" t="s">
        <v>6724</v>
      </c>
      <c r="D552" s="306">
        <v>44627</v>
      </c>
      <c r="E552" s="279" t="s">
        <v>594</v>
      </c>
      <c r="F552" s="289">
        <v>44625</v>
      </c>
      <c r="G552" s="135" t="s">
        <v>5087</v>
      </c>
      <c r="H552" s="135" t="s">
        <v>32</v>
      </c>
      <c r="I552" s="281" t="s">
        <v>685</v>
      </c>
      <c r="J552" s="281" t="s">
        <v>45</v>
      </c>
      <c r="K552" s="281" t="s">
        <v>9009</v>
      </c>
      <c r="L552" s="135" t="s">
        <v>20</v>
      </c>
      <c r="M552" s="5" t="s">
        <v>5088</v>
      </c>
      <c r="N552" s="282">
        <v>44648</v>
      </c>
      <c r="O552" s="283">
        <v>44641</v>
      </c>
      <c r="P552" s="283">
        <v>44641</v>
      </c>
      <c r="Q552" s="284" t="s">
        <v>1685</v>
      </c>
      <c r="R552" s="285" t="s">
        <v>4495</v>
      </c>
      <c r="S552" s="284"/>
      <c r="T552" s="286" t="s">
        <v>605</v>
      </c>
      <c r="U552" s="287" t="s">
        <v>3899</v>
      </c>
      <c r="V552" s="287" t="s">
        <v>3899</v>
      </c>
      <c r="W552" s="276" t="s">
        <v>5475</v>
      </c>
      <c r="X552" s="272"/>
      <c r="Y552" s="272"/>
      <c r="Z552" s="272"/>
    </row>
    <row r="553" spans="1:26" ht="13" customHeight="1" x14ac:dyDescent="0.35">
      <c r="A553" s="295" t="s">
        <v>3627</v>
      </c>
      <c r="B553" s="300">
        <v>4973498</v>
      </c>
      <c r="C553" s="290" t="s">
        <v>6725</v>
      </c>
      <c r="D553" s="306">
        <v>44627</v>
      </c>
      <c r="E553" s="279" t="s">
        <v>594</v>
      </c>
      <c r="F553" s="289">
        <v>44626</v>
      </c>
      <c r="G553" s="135" t="s">
        <v>5091</v>
      </c>
      <c r="H553" s="135" t="s">
        <v>82</v>
      </c>
      <c r="I553" s="281" t="s">
        <v>4644</v>
      </c>
      <c r="J553" s="281" t="s">
        <v>18</v>
      </c>
      <c r="K553" s="281" t="s">
        <v>9005</v>
      </c>
      <c r="L553" s="135" t="s">
        <v>20</v>
      </c>
      <c r="M553" s="5" t="s">
        <v>5065</v>
      </c>
      <c r="N553" s="282">
        <v>44631</v>
      </c>
      <c r="O553" s="283">
        <v>44629</v>
      </c>
      <c r="P553" s="283">
        <v>44628</v>
      </c>
      <c r="Q553" s="284">
        <v>44629</v>
      </c>
      <c r="R553" s="285" t="s">
        <v>4685</v>
      </c>
      <c r="S553" s="284"/>
      <c r="T553" s="286" t="s">
        <v>605</v>
      </c>
      <c r="U553" s="287" t="s">
        <v>3899</v>
      </c>
      <c r="V553" s="287" t="s">
        <v>3899</v>
      </c>
      <c r="W553" s="276" t="s">
        <v>5476</v>
      </c>
      <c r="X553" s="272"/>
      <c r="Y553" s="272"/>
      <c r="Z553" s="272"/>
    </row>
    <row r="554" spans="1:26" ht="13" customHeight="1" x14ac:dyDescent="0.35">
      <c r="A554" s="295" t="s">
        <v>1581</v>
      </c>
      <c r="B554" s="276" t="s">
        <v>630</v>
      </c>
      <c r="C554" s="277" t="s">
        <v>630</v>
      </c>
      <c r="D554" s="306">
        <v>44700</v>
      </c>
      <c r="E554" s="279" t="s">
        <v>630</v>
      </c>
      <c r="F554" s="289">
        <v>44627</v>
      </c>
      <c r="G554" s="135" t="s">
        <v>5066</v>
      </c>
      <c r="H554" s="194" t="s">
        <v>250</v>
      </c>
      <c r="I554" s="281" t="s">
        <v>4644</v>
      </c>
      <c r="J554" s="281" t="s">
        <v>18</v>
      </c>
      <c r="K554" s="281" t="s">
        <v>9005</v>
      </c>
      <c r="L554" s="135" t="s">
        <v>11</v>
      </c>
      <c r="M554" s="5" t="s">
        <v>5067</v>
      </c>
      <c r="N554" s="282" t="s">
        <v>1253</v>
      </c>
      <c r="O554" s="283" t="s">
        <v>1253</v>
      </c>
      <c r="P554" s="283" t="s">
        <v>1253</v>
      </c>
      <c r="Q554" s="284" t="s">
        <v>1253</v>
      </c>
      <c r="R554" s="285" t="s">
        <v>4685</v>
      </c>
      <c r="S554" s="280" t="s">
        <v>1253</v>
      </c>
      <c r="T554" s="286" t="s">
        <v>623</v>
      </c>
      <c r="U554" s="287" t="s">
        <v>3899</v>
      </c>
      <c r="V554" s="135"/>
      <c r="W554" s="276" t="s">
        <v>630</v>
      </c>
      <c r="X554" s="272"/>
      <c r="Y554" s="272"/>
      <c r="Z554" s="272"/>
    </row>
    <row r="555" spans="1:26" ht="13" customHeight="1" x14ac:dyDescent="0.35">
      <c r="A555" s="295" t="s">
        <v>3627</v>
      </c>
      <c r="B555" s="136">
        <v>5029506</v>
      </c>
      <c r="C555" s="290" t="s">
        <v>6726</v>
      </c>
      <c r="D555" s="306">
        <v>44662</v>
      </c>
      <c r="E555" s="279" t="s">
        <v>594</v>
      </c>
      <c r="F555" s="289">
        <v>44627</v>
      </c>
      <c r="G555" s="135" t="s">
        <v>5068</v>
      </c>
      <c r="H555" s="135" t="s">
        <v>102</v>
      </c>
      <c r="I555" s="281" t="s">
        <v>685</v>
      </c>
      <c r="J555" s="281" t="s">
        <v>18</v>
      </c>
      <c r="K555" s="281" t="s">
        <v>9005</v>
      </c>
      <c r="L555" s="135" t="s">
        <v>20</v>
      </c>
      <c r="M555" s="5" t="s">
        <v>5069</v>
      </c>
      <c r="N555" s="282">
        <v>44678</v>
      </c>
      <c r="O555" s="283">
        <v>44672</v>
      </c>
      <c r="P555" s="283">
        <v>44671</v>
      </c>
      <c r="Q555" s="284">
        <v>44672</v>
      </c>
      <c r="R555" s="285" t="s">
        <v>4686</v>
      </c>
      <c r="S555" s="284"/>
      <c r="T555" s="286" t="s">
        <v>605</v>
      </c>
      <c r="U555" s="287" t="s">
        <v>3899</v>
      </c>
      <c r="V555" s="135" t="s">
        <v>5568</v>
      </c>
      <c r="W555" s="276" t="s">
        <v>5477</v>
      </c>
      <c r="X555" s="272"/>
      <c r="Y555" s="272"/>
      <c r="Z555" s="272"/>
    </row>
    <row r="556" spans="1:26" ht="13" customHeight="1" x14ac:dyDescent="0.35">
      <c r="A556" s="295" t="s">
        <v>3627</v>
      </c>
      <c r="B556" s="135">
        <v>5052953</v>
      </c>
      <c r="C556" s="290" t="s">
        <v>6727</v>
      </c>
      <c r="D556" s="306">
        <v>44663</v>
      </c>
      <c r="E556" s="279" t="s">
        <v>594</v>
      </c>
      <c r="F556" s="289">
        <v>44627</v>
      </c>
      <c r="G556" s="135" t="s">
        <v>5070</v>
      </c>
      <c r="H556" s="135" t="s">
        <v>37</v>
      </c>
      <c r="I556" s="281" t="s">
        <v>685</v>
      </c>
      <c r="J556" s="281" t="s">
        <v>18</v>
      </c>
      <c r="K556" s="281" t="s">
        <v>9005</v>
      </c>
      <c r="L556" s="135" t="s">
        <v>20</v>
      </c>
      <c r="M556" s="5" t="s">
        <v>5071</v>
      </c>
      <c r="N556" s="282">
        <v>44677</v>
      </c>
      <c r="O556" s="283">
        <v>44674</v>
      </c>
      <c r="P556" s="283">
        <v>44670</v>
      </c>
      <c r="Q556" s="284">
        <v>44674</v>
      </c>
      <c r="R556" s="285" t="s">
        <v>4686</v>
      </c>
      <c r="S556" s="284"/>
      <c r="T556" s="286" t="s">
        <v>623</v>
      </c>
      <c r="U556" s="287" t="s">
        <v>3899</v>
      </c>
      <c r="V556" s="135" t="s">
        <v>5568</v>
      </c>
      <c r="W556" s="276" t="s">
        <v>5478</v>
      </c>
      <c r="X556" s="272"/>
      <c r="Y556" s="272"/>
      <c r="Z556" s="272"/>
    </row>
    <row r="557" spans="1:26" ht="13" customHeight="1" x14ac:dyDescent="0.35">
      <c r="A557" s="295" t="s">
        <v>1581</v>
      </c>
      <c r="B557" s="276" t="s">
        <v>630</v>
      </c>
      <c r="C557" s="277" t="s">
        <v>630</v>
      </c>
      <c r="D557" s="306">
        <v>44670</v>
      </c>
      <c r="E557" s="279" t="s">
        <v>630</v>
      </c>
      <c r="F557" s="289">
        <v>44627</v>
      </c>
      <c r="G557" s="135" t="s">
        <v>5075</v>
      </c>
      <c r="H557" s="135" t="s">
        <v>32</v>
      </c>
      <c r="I557" s="281" t="s">
        <v>685</v>
      </c>
      <c r="J557" s="281" t="s">
        <v>622</v>
      </c>
      <c r="K557" s="281" t="s">
        <v>9007</v>
      </c>
      <c r="L557" s="135" t="s">
        <v>87</v>
      </c>
      <c r="M557" s="5" t="s">
        <v>5076</v>
      </c>
      <c r="N557" s="282" t="s">
        <v>1253</v>
      </c>
      <c r="O557" s="283" t="s">
        <v>1253</v>
      </c>
      <c r="P557" s="283" t="s">
        <v>1253</v>
      </c>
      <c r="Q557" s="284" t="s">
        <v>1253</v>
      </c>
      <c r="R557" s="285" t="s">
        <v>6562</v>
      </c>
      <c r="S557" s="280" t="s">
        <v>1253</v>
      </c>
      <c r="T557" s="286" t="s">
        <v>605</v>
      </c>
      <c r="U557" s="287" t="s">
        <v>3899</v>
      </c>
      <c r="V557" s="135"/>
      <c r="W557" s="276" t="s">
        <v>630</v>
      </c>
      <c r="X557" s="272"/>
      <c r="Y557" s="272"/>
      <c r="Z557" s="272"/>
    </row>
    <row r="558" spans="1:26" ht="13" customHeight="1" x14ac:dyDescent="0.35">
      <c r="A558" s="295" t="s">
        <v>1581</v>
      </c>
      <c r="B558" s="276" t="s">
        <v>630</v>
      </c>
      <c r="C558" s="277" t="s">
        <v>630</v>
      </c>
      <c r="D558" s="306">
        <v>44774</v>
      </c>
      <c r="E558" s="279" t="s">
        <v>630</v>
      </c>
      <c r="F558" s="289">
        <v>44627</v>
      </c>
      <c r="G558" s="135" t="s">
        <v>5079</v>
      </c>
      <c r="H558" s="194" t="s">
        <v>4712</v>
      </c>
      <c r="I558" s="281" t="s">
        <v>17</v>
      </c>
      <c r="J558" s="281" t="s">
        <v>45</v>
      </c>
      <c r="K558" s="281" t="s">
        <v>9009</v>
      </c>
      <c r="L558" s="135" t="s">
        <v>74</v>
      </c>
      <c r="M558" s="5" t="s">
        <v>5080</v>
      </c>
      <c r="N558" s="282" t="s">
        <v>1253</v>
      </c>
      <c r="O558" s="283" t="s">
        <v>1253</v>
      </c>
      <c r="P558" s="283" t="s">
        <v>1253</v>
      </c>
      <c r="Q558" s="284" t="s">
        <v>1253</v>
      </c>
      <c r="R558" s="285" t="s">
        <v>4482</v>
      </c>
      <c r="S558" s="280" t="s">
        <v>1253</v>
      </c>
      <c r="T558" s="286" t="s">
        <v>623</v>
      </c>
      <c r="U558" s="287" t="s">
        <v>3899</v>
      </c>
      <c r="V558" s="135"/>
      <c r="W558" s="276" t="s">
        <v>630</v>
      </c>
      <c r="X558" s="272"/>
      <c r="Y558" s="272"/>
      <c r="Z558" s="272"/>
    </row>
    <row r="559" spans="1:26" ht="13" customHeight="1" x14ac:dyDescent="0.35">
      <c r="A559" s="295" t="s">
        <v>3627</v>
      </c>
      <c r="B559" s="135">
        <v>4998453</v>
      </c>
      <c r="C559" s="290" t="s">
        <v>6728</v>
      </c>
      <c r="D559" s="306"/>
      <c r="E559" s="279" t="s">
        <v>594</v>
      </c>
      <c r="F559" s="289">
        <v>44627</v>
      </c>
      <c r="G559" s="135" t="s">
        <v>5081</v>
      </c>
      <c r="H559" s="135" t="s">
        <v>250</v>
      </c>
      <c r="I559" s="281" t="s">
        <v>4644</v>
      </c>
      <c r="J559" s="281" t="s">
        <v>45</v>
      </c>
      <c r="K559" s="281" t="s">
        <v>9009</v>
      </c>
      <c r="L559" s="135" t="s">
        <v>74</v>
      </c>
      <c r="M559" s="5" t="s">
        <v>5082</v>
      </c>
      <c r="N559" s="301">
        <v>44653</v>
      </c>
      <c r="O559" s="297">
        <v>44640</v>
      </c>
      <c r="P559" s="297">
        <v>44641</v>
      </c>
      <c r="Q559" s="280">
        <v>44641</v>
      </c>
      <c r="R559" s="285" t="s">
        <v>4482</v>
      </c>
      <c r="S559" s="280"/>
      <c r="T559" s="286" t="s">
        <v>605</v>
      </c>
      <c r="U559" s="287" t="s">
        <v>3899</v>
      </c>
      <c r="V559" s="135" t="s">
        <v>5568</v>
      </c>
      <c r="W559" s="276" t="s">
        <v>5479</v>
      </c>
      <c r="X559" s="272"/>
      <c r="Y559" s="272"/>
      <c r="Z559" s="272"/>
    </row>
    <row r="560" spans="1:26" ht="13" customHeight="1" x14ac:dyDescent="0.35">
      <c r="A560" s="295" t="s">
        <v>1581</v>
      </c>
      <c r="B560" s="276" t="s">
        <v>630</v>
      </c>
      <c r="C560" s="277" t="s">
        <v>630</v>
      </c>
      <c r="D560" s="306">
        <v>44634</v>
      </c>
      <c r="E560" s="279" t="s">
        <v>630</v>
      </c>
      <c r="F560" s="289">
        <v>44627</v>
      </c>
      <c r="G560" s="135" t="s">
        <v>5083</v>
      </c>
      <c r="H560" s="135" t="s">
        <v>4348</v>
      </c>
      <c r="I560" s="281" t="s">
        <v>7086</v>
      </c>
      <c r="J560" s="281" t="s">
        <v>45</v>
      </c>
      <c r="K560" s="281" t="s">
        <v>9009</v>
      </c>
      <c r="L560" s="135" t="s">
        <v>20</v>
      </c>
      <c r="M560" s="5" t="s">
        <v>5084</v>
      </c>
      <c r="N560" s="282" t="s">
        <v>1253</v>
      </c>
      <c r="O560" s="283" t="s">
        <v>1253</v>
      </c>
      <c r="P560" s="283" t="s">
        <v>1253</v>
      </c>
      <c r="Q560" s="284" t="s">
        <v>1253</v>
      </c>
      <c r="R560" s="285" t="s">
        <v>4482</v>
      </c>
      <c r="S560" s="280" t="s">
        <v>1253</v>
      </c>
      <c r="T560" s="286" t="s">
        <v>623</v>
      </c>
      <c r="U560" s="287" t="s">
        <v>3899</v>
      </c>
      <c r="V560" s="135"/>
      <c r="W560" s="276" t="s">
        <v>630</v>
      </c>
      <c r="X560" s="272"/>
      <c r="Y560" s="272"/>
      <c r="Z560" s="272"/>
    </row>
    <row r="561" spans="1:26" ht="13" customHeight="1" x14ac:dyDescent="0.35">
      <c r="A561" s="295" t="s">
        <v>1581</v>
      </c>
      <c r="B561" s="276" t="s">
        <v>630</v>
      </c>
      <c r="C561" s="277" t="s">
        <v>630</v>
      </c>
      <c r="D561" s="306">
        <v>44636</v>
      </c>
      <c r="E561" s="279" t="s">
        <v>630</v>
      </c>
      <c r="F561" s="289">
        <v>44627</v>
      </c>
      <c r="G561" s="135" t="s">
        <v>5085</v>
      </c>
      <c r="H561" s="135" t="s">
        <v>102</v>
      </c>
      <c r="I561" s="281" t="s">
        <v>685</v>
      </c>
      <c r="J561" s="281" t="s">
        <v>45</v>
      </c>
      <c r="K561" s="281" t="s">
        <v>9009</v>
      </c>
      <c r="L561" s="135" t="s">
        <v>20</v>
      </c>
      <c r="M561" s="5" t="s">
        <v>5086</v>
      </c>
      <c r="N561" s="282" t="s">
        <v>1253</v>
      </c>
      <c r="O561" s="283" t="s">
        <v>1253</v>
      </c>
      <c r="P561" s="283" t="s">
        <v>1253</v>
      </c>
      <c r="Q561" s="284" t="s">
        <v>1253</v>
      </c>
      <c r="R561" s="285" t="s">
        <v>4482</v>
      </c>
      <c r="S561" s="280" t="s">
        <v>1253</v>
      </c>
      <c r="T561" s="286" t="s">
        <v>623</v>
      </c>
      <c r="U561" s="287" t="s">
        <v>3899</v>
      </c>
      <c r="V561" s="135"/>
      <c r="W561" s="276" t="s">
        <v>630</v>
      </c>
      <c r="X561" s="272"/>
      <c r="Y561" s="272"/>
      <c r="Z561" s="272"/>
    </row>
    <row r="562" spans="1:26" ht="13" customHeight="1" x14ac:dyDescent="0.35">
      <c r="A562" s="295" t="s">
        <v>5</v>
      </c>
      <c r="B562" s="124" t="s">
        <v>319</v>
      </c>
      <c r="C562" s="277" t="s">
        <v>2859</v>
      </c>
      <c r="D562" s="306">
        <v>44688</v>
      </c>
      <c r="E562" s="279"/>
      <c r="F562" s="289">
        <v>44627</v>
      </c>
      <c r="G562" s="135" t="s">
        <v>5089</v>
      </c>
      <c r="H562" s="135" t="s">
        <v>37</v>
      </c>
      <c r="I562" s="281" t="s">
        <v>685</v>
      </c>
      <c r="J562" s="281" t="s">
        <v>45</v>
      </c>
      <c r="K562" s="281" t="s">
        <v>9009</v>
      </c>
      <c r="L562" s="135" t="s">
        <v>20</v>
      </c>
      <c r="M562" s="5" t="s">
        <v>5090</v>
      </c>
      <c r="N562" s="282"/>
      <c r="O562" s="283"/>
      <c r="P562" s="283"/>
      <c r="Q562" s="284"/>
      <c r="R562" s="285" t="s">
        <v>4495</v>
      </c>
      <c r="S562" s="284"/>
      <c r="T562" s="286" t="s">
        <v>605</v>
      </c>
      <c r="U562" s="287" t="s">
        <v>3899</v>
      </c>
      <c r="V562" s="135"/>
      <c r="W562" s="276" t="s">
        <v>5480</v>
      </c>
      <c r="X562" s="272"/>
      <c r="Y562" s="272"/>
      <c r="Z562" s="272"/>
    </row>
    <row r="563" spans="1:26" ht="13" customHeight="1" x14ac:dyDescent="0.35">
      <c r="A563" s="295" t="s">
        <v>3627</v>
      </c>
      <c r="B563" s="135">
        <v>4949370</v>
      </c>
      <c r="C563" s="290" t="s">
        <v>6729</v>
      </c>
      <c r="D563" s="288">
        <v>44645</v>
      </c>
      <c r="E563" s="279" t="s">
        <v>594</v>
      </c>
      <c r="F563" s="289">
        <v>44627</v>
      </c>
      <c r="G563" s="135" t="s">
        <v>5093</v>
      </c>
      <c r="H563" s="135" t="s">
        <v>37</v>
      </c>
      <c r="I563" s="281" t="s">
        <v>685</v>
      </c>
      <c r="J563" s="281" t="s">
        <v>622</v>
      </c>
      <c r="K563" s="281" t="s">
        <v>9007</v>
      </c>
      <c r="L563" s="194" t="s">
        <v>20</v>
      </c>
      <c r="M563" s="5" t="s">
        <v>5074</v>
      </c>
      <c r="N563" s="282">
        <v>44656</v>
      </c>
      <c r="O563" s="283">
        <v>44646</v>
      </c>
      <c r="P563" s="283">
        <v>44645</v>
      </c>
      <c r="Q563" s="284">
        <v>44650</v>
      </c>
      <c r="R563" s="285" t="s">
        <v>6562</v>
      </c>
      <c r="S563" s="284"/>
      <c r="T563" s="286" t="s">
        <v>605</v>
      </c>
      <c r="U563" s="287" t="s">
        <v>3899</v>
      </c>
      <c r="V563" s="135" t="s">
        <v>5568</v>
      </c>
      <c r="W563" s="276" t="s">
        <v>5481</v>
      </c>
      <c r="X563" s="272"/>
      <c r="Y563" s="272"/>
      <c r="Z563" s="272"/>
    </row>
    <row r="564" spans="1:26" ht="13" customHeight="1" x14ac:dyDescent="0.35">
      <c r="A564" s="295" t="s">
        <v>3627</v>
      </c>
      <c r="B564" s="136">
        <v>4984742</v>
      </c>
      <c r="C564" s="290" t="s">
        <v>6730</v>
      </c>
      <c r="D564" s="288">
        <v>44628</v>
      </c>
      <c r="E564" s="279" t="s">
        <v>594</v>
      </c>
      <c r="F564" s="289">
        <v>44627</v>
      </c>
      <c r="G564" s="135" t="s">
        <v>5094</v>
      </c>
      <c r="H564" s="135" t="s">
        <v>250</v>
      </c>
      <c r="I564" s="281" t="s">
        <v>4644</v>
      </c>
      <c r="J564" s="281" t="s">
        <v>2943</v>
      </c>
      <c r="K564" s="281" t="s">
        <v>9012</v>
      </c>
      <c r="L564" s="135" t="s">
        <v>40</v>
      </c>
      <c r="M564" s="5" t="s">
        <v>5095</v>
      </c>
      <c r="N564" s="282">
        <v>44653</v>
      </c>
      <c r="O564" s="283">
        <v>44637</v>
      </c>
      <c r="P564" s="283">
        <v>44637</v>
      </c>
      <c r="Q564" s="284">
        <v>44639</v>
      </c>
      <c r="R564" s="285" t="s">
        <v>6447</v>
      </c>
      <c r="S564" s="284"/>
      <c r="T564" s="286" t="s">
        <v>605</v>
      </c>
      <c r="U564" s="287" t="s">
        <v>3899</v>
      </c>
      <c r="V564" s="135" t="s">
        <v>5568</v>
      </c>
      <c r="W564" s="276" t="s">
        <v>5482</v>
      </c>
      <c r="X564" s="272"/>
      <c r="Y564" s="272"/>
      <c r="Z564" s="272"/>
    </row>
    <row r="565" spans="1:26" ht="13" customHeight="1" x14ac:dyDescent="0.35">
      <c r="A565" s="295" t="s">
        <v>5</v>
      </c>
      <c r="B565" s="277" t="s">
        <v>4555</v>
      </c>
      <c r="C565" s="290" t="s">
        <v>4555</v>
      </c>
      <c r="D565" s="288"/>
      <c r="E565" s="279"/>
      <c r="F565" s="289">
        <v>44627</v>
      </c>
      <c r="G565" s="135" t="s">
        <v>5096</v>
      </c>
      <c r="H565" s="135" t="s">
        <v>92</v>
      </c>
      <c r="I565" s="281" t="s">
        <v>2454</v>
      </c>
      <c r="J565" s="281" t="s">
        <v>18</v>
      </c>
      <c r="K565" s="281" t="s">
        <v>9005</v>
      </c>
      <c r="L565" s="135" t="s">
        <v>20</v>
      </c>
      <c r="M565" s="5" t="s">
        <v>5097</v>
      </c>
      <c r="N565" s="282"/>
      <c r="O565" s="283"/>
      <c r="P565" s="283"/>
      <c r="Q565" s="284"/>
      <c r="R565" s="285" t="s">
        <v>4686</v>
      </c>
      <c r="S565" s="284"/>
      <c r="T565" s="286" t="s">
        <v>623</v>
      </c>
      <c r="U565" s="287" t="s">
        <v>3899</v>
      </c>
      <c r="V565" s="135"/>
      <c r="W565" s="276" t="s">
        <v>5483</v>
      </c>
      <c r="X565" s="272"/>
      <c r="Y565" s="272"/>
      <c r="Z565" s="272"/>
    </row>
    <row r="566" spans="1:26" ht="13" customHeight="1" x14ac:dyDescent="0.35">
      <c r="A566" s="295" t="s">
        <v>3627</v>
      </c>
      <c r="B566" s="8">
        <v>5266289</v>
      </c>
      <c r="C566" s="277" t="s">
        <v>8865</v>
      </c>
      <c r="D566" s="288">
        <v>44795</v>
      </c>
      <c r="E566" s="279" t="s">
        <v>594</v>
      </c>
      <c r="F566" s="289">
        <v>44627</v>
      </c>
      <c r="G566" s="135" t="s">
        <v>5098</v>
      </c>
      <c r="H566" s="135" t="s">
        <v>3708</v>
      </c>
      <c r="I566" s="281" t="s">
        <v>2454</v>
      </c>
      <c r="J566" s="281" t="s">
        <v>18</v>
      </c>
      <c r="K566" s="281" t="s">
        <v>9005</v>
      </c>
      <c r="L566" s="194" t="s">
        <v>20</v>
      </c>
      <c r="M566" s="5" t="s">
        <v>5099</v>
      </c>
      <c r="N566" s="282">
        <v>44811</v>
      </c>
      <c r="O566" s="283">
        <v>44804</v>
      </c>
      <c r="P566" s="283">
        <v>44800</v>
      </c>
      <c r="Q566" s="284" t="s">
        <v>1685</v>
      </c>
      <c r="R566" s="285" t="s">
        <v>6708</v>
      </c>
      <c r="S566" s="284"/>
      <c r="T566" s="286" t="s">
        <v>623</v>
      </c>
      <c r="U566" s="287" t="s">
        <v>3899</v>
      </c>
      <c r="V566" s="135"/>
      <c r="W566" s="276" t="s">
        <v>5484</v>
      </c>
      <c r="X566" s="272"/>
      <c r="Y566" s="272"/>
      <c r="Z566" s="272"/>
    </row>
    <row r="567" spans="1:26" ht="13" customHeight="1" x14ac:dyDescent="0.35">
      <c r="A567" s="295" t="s">
        <v>3627</v>
      </c>
      <c r="B567" s="135">
        <v>5029324</v>
      </c>
      <c r="C567" s="290" t="s">
        <v>6731</v>
      </c>
      <c r="D567" s="288">
        <v>44666</v>
      </c>
      <c r="E567" s="279" t="s">
        <v>594</v>
      </c>
      <c r="F567" s="289">
        <v>44627</v>
      </c>
      <c r="G567" s="135" t="s">
        <v>5100</v>
      </c>
      <c r="H567" s="135" t="s">
        <v>37</v>
      </c>
      <c r="I567" s="281" t="s">
        <v>685</v>
      </c>
      <c r="J567" s="281" t="s">
        <v>45</v>
      </c>
      <c r="K567" s="281" t="s">
        <v>9009</v>
      </c>
      <c r="L567" s="135" t="s">
        <v>20</v>
      </c>
      <c r="M567" s="5" t="s">
        <v>5101</v>
      </c>
      <c r="N567" s="282">
        <v>44681</v>
      </c>
      <c r="O567" s="283">
        <v>44670</v>
      </c>
      <c r="P567" s="283">
        <v>44670</v>
      </c>
      <c r="Q567" s="284">
        <v>44670</v>
      </c>
      <c r="R567" s="285" t="s">
        <v>4482</v>
      </c>
      <c r="S567" s="284"/>
      <c r="T567" s="286" t="s">
        <v>623</v>
      </c>
      <c r="U567" s="287" t="s">
        <v>3899</v>
      </c>
      <c r="V567" s="135" t="s">
        <v>5568</v>
      </c>
      <c r="W567" s="276" t="s">
        <v>5485</v>
      </c>
      <c r="X567" s="272"/>
      <c r="Y567" s="272"/>
      <c r="Z567" s="272"/>
    </row>
    <row r="568" spans="1:26" ht="13" customHeight="1" x14ac:dyDescent="0.35">
      <c r="A568" s="295" t="s">
        <v>3627</v>
      </c>
      <c r="B568" s="135">
        <v>4998433</v>
      </c>
      <c r="C568" s="290" t="s">
        <v>6732</v>
      </c>
      <c r="D568" s="288">
        <v>44639</v>
      </c>
      <c r="E568" s="279" t="s">
        <v>594</v>
      </c>
      <c r="F568" s="289">
        <v>44628</v>
      </c>
      <c r="G568" s="135" t="s">
        <v>5103</v>
      </c>
      <c r="H568" s="135" t="s">
        <v>232</v>
      </c>
      <c r="I568" s="281" t="s">
        <v>8863</v>
      </c>
      <c r="J568" s="281" t="s">
        <v>18</v>
      </c>
      <c r="K568" s="281" t="s">
        <v>9005</v>
      </c>
      <c r="L568" s="135" t="s">
        <v>20</v>
      </c>
      <c r="M568" s="5" t="s">
        <v>5104</v>
      </c>
      <c r="N568" s="282">
        <v>44653</v>
      </c>
      <c r="O568" s="283">
        <v>44639</v>
      </c>
      <c r="P568" s="283">
        <v>44639</v>
      </c>
      <c r="Q568" s="284">
        <v>44641</v>
      </c>
      <c r="R568" s="285" t="s">
        <v>4685</v>
      </c>
      <c r="S568" s="284"/>
      <c r="T568" s="286" t="s">
        <v>605</v>
      </c>
      <c r="U568" s="287" t="s">
        <v>3899</v>
      </c>
      <c r="V568" s="135" t="s">
        <v>5568</v>
      </c>
      <c r="W568" s="276" t="s">
        <v>5486</v>
      </c>
      <c r="X568" s="272"/>
      <c r="Y568" s="272"/>
      <c r="Z568" s="272"/>
    </row>
    <row r="569" spans="1:26" ht="13" customHeight="1" x14ac:dyDescent="0.35">
      <c r="A569" s="295" t="s">
        <v>3627</v>
      </c>
      <c r="B569" s="135">
        <v>5089279</v>
      </c>
      <c r="C569" s="277" t="s">
        <v>6733</v>
      </c>
      <c r="D569" s="288">
        <v>44695</v>
      </c>
      <c r="E569" s="279" t="s">
        <v>594</v>
      </c>
      <c r="F569" s="289">
        <v>44628</v>
      </c>
      <c r="G569" s="135" t="s">
        <v>5105</v>
      </c>
      <c r="H569" s="135" t="s">
        <v>175</v>
      </c>
      <c r="I569" s="281" t="s">
        <v>8863</v>
      </c>
      <c r="J569" s="281" t="s">
        <v>18</v>
      </c>
      <c r="K569" s="281" t="s">
        <v>9005</v>
      </c>
      <c r="L569" s="135" t="s">
        <v>11</v>
      </c>
      <c r="M569" s="5" t="s">
        <v>5106</v>
      </c>
      <c r="N569" s="282">
        <v>44710</v>
      </c>
      <c r="O569" s="283">
        <v>44713</v>
      </c>
      <c r="P569" s="283">
        <v>44707</v>
      </c>
      <c r="Q569" s="284">
        <v>44711</v>
      </c>
      <c r="R569" s="285" t="s">
        <v>4686</v>
      </c>
      <c r="S569" s="284"/>
      <c r="T569" s="286" t="s">
        <v>609</v>
      </c>
      <c r="U569" s="287" t="s">
        <v>3899</v>
      </c>
      <c r="V569" s="135" t="s">
        <v>2821</v>
      </c>
      <c r="W569" s="276" t="s">
        <v>5487</v>
      </c>
      <c r="X569" s="272"/>
      <c r="Y569" s="272"/>
      <c r="Z569" s="272"/>
    </row>
    <row r="570" spans="1:26" ht="13" customHeight="1" x14ac:dyDescent="0.35">
      <c r="A570" s="295" t="s">
        <v>3627</v>
      </c>
      <c r="B570" s="135">
        <v>4968362</v>
      </c>
      <c r="C570" s="290" t="s">
        <v>6734</v>
      </c>
      <c r="D570" s="288">
        <v>44630</v>
      </c>
      <c r="E570" s="279" t="s">
        <v>594</v>
      </c>
      <c r="F570" s="289">
        <v>44628</v>
      </c>
      <c r="G570" s="135" t="s">
        <v>5108</v>
      </c>
      <c r="H570" s="135" t="s">
        <v>37</v>
      </c>
      <c r="I570" s="281" t="s">
        <v>685</v>
      </c>
      <c r="J570" s="281" t="s">
        <v>2943</v>
      </c>
      <c r="K570" s="281" t="s">
        <v>9012</v>
      </c>
      <c r="L570" s="135" t="s">
        <v>40</v>
      </c>
      <c r="M570" s="5" t="s">
        <v>5109</v>
      </c>
      <c r="N570" s="282">
        <v>44635</v>
      </c>
      <c r="O570" s="283">
        <v>44632</v>
      </c>
      <c r="P570" s="283">
        <v>44630</v>
      </c>
      <c r="Q570" s="284">
        <v>44634</v>
      </c>
      <c r="R570" s="285" t="s">
        <v>6447</v>
      </c>
      <c r="S570" s="284"/>
      <c r="T570" s="286" t="s">
        <v>605</v>
      </c>
      <c r="U570" s="287" t="s">
        <v>3899</v>
      </c>
      <c r="V570" s="287" t="s">
        <v>3899</v>
      </c>
      <c r="W570" s="276" t="s">
        <v>5488</v>
      </c>
      <c r="X570" s="272"/>
      <c r="Y570" s="272"/>
      <c r="Z570" s="272"/>
    </row>
    <row r="571" spans="1:26" ht="13" customHeight="1" x14ac:dyDescent="0.35">
      <c r="A571" s="295" t="s">
        <v>1581</v>
      </c>
      <c r="B571" s="276" t="s">
        <v>630</v>
      </c>
      <c r="C571" s="277" t="s">
        <v>630</v>
      </c>
      <c r="D571" s="288">
        <v>44781</v>
      </c>
      <c r="E571" s="279" t="s">
        <v>630</v>
      </c>
      <c r="F571" s="289">
        <v>44629</v>
      </c>
      <c r="G571" s="135" t="s">
        <v>5111</v>
      </c>
      <c r="H571" s="135" t="s">
        <v>3567</v>
      </c>
      <c r="I571" s="281" t="s">
        <v>685</v>
      </c>
      <c r="J571" s="281" t="s">
        <v>645</v>
      </c>
      <c r="K571" s="281" t="s">
        <v>9002</v>
      </c>
      <c r="L571" s="135" t="s">
        <v>20</v>
      </c>
      <c r="M571" s="5" t="s">
        <v>5112</v>
      </c>
      <c r="N571" s="282" t="s">
        <v>1253</v>
      </c>
      <c r="O571" s="283" t="s">
        <v>1253</v>
      </c>
      <c r="P571" s="283" t="s">
        <v>1253</v>
      </c>
      <c r="Q571" s="284" t="s">
        <v>1253</v>
      </c>
      <c r="R571" s="285" t="s">
        <v>4490</v>
      </c>
      <c r="S571" s="280" t="s">
        <v>1253</v>
      </c>
      <c r="T571" s="286" t="s">
        <v>1648</v>
      </c>
      <c r="U571" s="287" t="s">
        <v>3899</v>
      </c>
      <c r="V571" s="135"/>
      <c r="W571" s="276" t="s">
        <v>630</v>
      </c>
      <c r="X571" s="272"/>
      <c r="Y571" s="272"/>
      <c r="Z571" s="272"/>
    </row>
    <row r="572" spans="1:26" ht="13" customHeight="1" x14ac:dyDescent="0.35">
      <c r="A572" s="295" t="s">
        <v>5</v>
      </c>
      <c r="B572" s="8">
        <v>5266787</v>
      </c>
      <c r="C572" s="277" t="s">
        <v>8834</v>
      </c>
      <c r="D572" s="288">
        <v>44795</v>
      </c>
      <c r="E572" s="279" t="s">
        <v>594</v>
      </c>
      <c r="F572" s="289">
        <v>44629</v>
      </c>
      <c r="G572" s="135" t="s">
        <v>5113</v>
      </c>
      <c r="H572" s="135" t="s">
        <v>175</v>
      </c>
      <c r="I572" s="281" t="s">
        <v>8863</v>
      </c>
      <c r="J572" s="281" t="s">
        <v>626</v>
      </c>
      <c r="K572" s="281" t="s">
        <v>9003</v>
      </c>
      <c r="L572" s="194" t="s">
        <v>20</v>
      </c>
      <c r="M572" s="5" t="s">
        <v>5114</v>
      </c>
      <c r="N572" s="282">
        <v>44807</v>
      </c>
      <c r="O572" s="283">
        <v>44806</v>
      </c>
      <c r="P572" s="283">
        <v>44800</v>
      </c>
      <c r="Q572" s="284">
        <v>44806</v>
      </c>
      <c r="R572" s="285" t="s">
        <v>4687</v>
      </c>
      <c r="S572" s="284"/>
      <c r="T572" s="286" t="s">
        <v>623</v>
      </c>
      <c r="U572" s="287" t="s">
        <v>3899</v>
      </c>
      <c r="V572" s="135"/>
      <c r="W572" s="276" t="s">
        <v>5124</v>
      </c>
      <c r="X572" s="272"/>
      <c r="Y572" s="272"/>
      <c r="Z572" s="272"/>
    </row>
    <row r="573" spans="1:26" ht="13" customHeight="1" x14ac:dyDescent="0.35">
      <c r="A573" s="295" t="s">
        <v>3627</v>
      </c>
      <c r="B573" s="135">
        <v>4988381</v>
      </c>
      <c r="C573" s="290" t="s">
        <v>6735</v>
      </c>
      <c r="D573" s="288">
        <v>44636</v>
      </c>
      <c r="E573" s="279" t="s">
        <v>594</v>
      </c>
      <c r="F573" s="289">
        <v>44630</v>
      </c>
      <c r="G573" s="135" t="s">
        <v>5115</v>
      </c>
      <c r="H573" s="135" t="s">
        <v>82</v>
      </c>
      <c r="I573" s="281" t="s">
        <v>4644</v>
      </c>
      <c r="J573" s="281" t="s">
        <v>18</v>
      </c>
      <c r="K573" s="281" t="s">
        <v>9005</v>
      </c>
      <c r="L573" s="135" t="s">
        <v>20</v>
      </c>
      <c r="M573" s="5" t="s">
        <v>5116</v>
      </c>
      <c r="N573" s="282">
        <v>44661</v>
      </c>
      <c r="O573" s="283">
        <v>44652</v>
      </c>
      <c r="P573" s="283">
        <v>44658</v>
      </c>
      <c r="Q573" s="284">
        <v>44658</v>
      </c>
      <c r="R573" s="285" t="s">
        <v>4686</v>
      </c>
      <c r="S573" s="284"/>
      <c r="T573" s="286" t="s">
        <v>609</v>
      </c>
      <c r="U573" s="287" t="s">
        <v>3899</v>
      </c>
      <c r="V573" s="135" t="s">
        <v>5568</v>
      </c>
      <c r="W573" s="276" t="s">
        <v>5489</v>
      </c>
      <c r="X573" s="272"/>
      <c r="Y573" s="272"/>
      <c r="Z573" s="272"/>
    </row>
    <row r="574" spans="1:26" ht="13" customHeight="1" x14ac:dyDescent="0.35">
      <c r="A574" s="295" t="s">
        <v>3627</v>
      </c>
      <c r="B574" s="124">
        <v>5019188</v>
      </c>
      <c r="C574" s="290" t="s">
        <v>6736</v>
      </c>
      <c r="D574" s="288">
        <v>44641</v>
      </c>
      <c r="E574" s="279" t="s">
        <v>594</v>
      </c>
      <c r="F574" s="289">
        <v>44630</v>
      </c>
      <c r="G574" s="135" t="s">
        <v>5117</v>
      </c>
      <c r="H574" s="135" t="s">
        <v>82</v>
      </c>
      <c r="I574" s="281" t="s">
        <v>4644</v>
      </c>
      <c r="J574" s="281" t="s">
        <v>38</v>
      </c>
      <c r="K574" s="281" t="s">
        <v>9001</v>
      </c>
      <c r="L574" s="135" t="s">
        <v>27</v>
      </c>
      <c r="M574" s="5" t="s">
        <v>5118</v>
      </c>
      <c r="N574" s="282">
        <v>44670</v>
      </c>
      <c r="O574" s="283">
        <v>44664</v>
      </c>
      <c r="P574" s="283">
        <v>44664</v>
      </c>
      <c r="Q574" s="284" t="s">
        <v>1685</v>
      </c>
      <c r="R574" s="285" t="s">
        <v>4486</v>
      </c>
      <c r="S574" s="284"/>
      <c r="T574" s="286" t="s">
        <v>605</v>
      </c>
      <c r="U574" s="287" t="s">
        <v>3899</v>
      </c>
      <c r="V574" s="135" t="s">
        <v>5568</v>
      </c>
      <c r="W574" s="276" t="s">
        <v>5123</v>
      </c>
      <c r="X574" s="272"/>
      <c r="Y574" s="272"/>
      <c r="Z574" s="272"/>
    </row>
    <row r="575" spans="1:26" ht="13" customHeight="1" x14ac:dyDescent="0.35">
      <c r="A575" s="295" t="s">
        <v>3627</v>
      </c>
      <c r="B575" s="135">
        <v>5102693</v>
      </c>
      <c r="C575" s="290" t="s">
        <v>6737</v>
      </c>
      <c r="D575" s="288">
        <v>44698</v>
      </c>
      <c r="E575" s="279" t="s">
        <v>594</v>
      </c>
      <c r="F575" s="289">
        <v>44630</v>
      </c>
      <c r="G575" s="194" t="s">
        <v>7909</v>
      </c>
      <c r="H575" s="135" t="s">
        <v>137</v>
      </c>
      <c r="I575" s="281" t="s">
        <v>17</v>
      </c>
      <c r="J575" s="281" t="s">
        <v>626</v>
      </c>
      <c r="K575" s="281" t="s">
        <v>9003</v>
      </c>
      <c r="L575" s="135" t="s">
        <v>20</v>
      </c>
      <c r="M575" s="5" t="s">
        <v>5119</v>
      </c>
      <c r="N575" s="282">
        <v>44705</v>
      </c>
      <c r="O575" s="283">
        <v>44698</v>
      </c>
      <c r="P575" s="283">
        <v>44699</v>
      </c>
      <c r="Q575" s="284">
        <v>44701</v>
      </c>
      <c r="R575" s="285" t="s">
        <v>6464</v>
      </c>
      <c r="S575" s="284"/>
      <c r="T575" s="286" t="s">
        <v>605</v>
      </c>
      <c r="U575" s="287" t="s">
        <v>3899</v>
      </c>
      <c r="V575" s="135" t="s">
        <v>2821</v>
      </c>
      <c r="W575" s="276" t="s">
        <v>5122</v>
      </c>
      <c r="X575" s="272"/>
      <c r="Y575" s="272"/>
      <c r="Z575" s="272"/>
    </row>
    <row r="576" spans="1:26" ht="13" customHeight="1" x14ac:dyDescent="0.35">
      <c r="A576" s="295" t="s">
        <v>3627</v>
      </c>
      <c r="B576" s="124">
        <v>5144602</v>
      </c>
      <c r="C576" s="277" t="s">
        <v>7018</v>
      </c>
      <c r="D576" s="288">
        <v>44725</v>
      </c>
      <c r="E576" s="279" t="s">
        <v>594</v>
      </c>
      <c r="F576" s="289">
        <v>44630</v>
      </c>
      <c r="G576" s="135" t="s">
        <v>1219</v>
      </c>
      <c r="H576" s="135" t="s">
        <v>137</v>
      </c>
      <c r="I576" s="281" t="s">
        <v>17</v>
      </c>
      <c r="J576" s="281" t="s">
        <v>2943</v>
      </c>
      <c r="K576" s="281" t="s">
        <v>9012</v>
      </c>
      <c r="L576" s="135" t="s">
        <v>20</v>
      </c>
      <c r="M576" s="5" t="s">
        <v>5120</v>
      </c>
      <c r="N576" s="282">
        <v>44744</v>
      </c>
      <c r="O576" s="283">
        <v>44742</v>
      </c>
      <c r="P576" s="283">
        <v>44725</v>
      </c>
      <c r="Q576" s="284">
        <v>44743</v>
      </c>
      <c r="R576" s="285" t="s">
        <v>6447</v>
      </c>
      <c r="S576" s="284"/>
      <c r="T576" s="286" t="s">
        <v>605</v>
      </c>
      <c r="U576" s="287" t="s">
        <v>3899</v>
      </c>
      <c r="V576" s="135" t="s">
        <v>5599</v>
      </c>
      <c r="W576" s="276" t="s">
        <v>5121</v>
      </c>
      <c r="X576" s="272"/>
      <c r="Y576" s="272"/>
      <c r="Z576" s="272"/>
    </row>
    <row r="577" spans="1:26" ht="13" customHeight="1" x14ac:dyDescent="0.35">
      <c r="A577" s="295" t="s">
        <v>1581</v>
      </c>
      <c r="B577" s="276" t="s">
        <v>630</v>
      </c>
      <c r="C577" s="277" t="s">
        <v>630</v>
      </c>
      <c r="D577" s="288">
        <v>44639</v>
      </c>
      <c r="E577" s="279" t="s">
        <v>630</v>
      </c>
      <c r="F577" s="289">
        <v>44630</v>
      </c>
      <c r="G577" s="135" t="s">
        <v>5490</v>
      </c>
      <c r="H577" s="135" t="s">
        <v>50</v>
      </c>
      <c r="I577" s="281" t="s">
        <v>17</v>
      </c>
      <c r="J577" s="281" t="s">
        <v>18</v>
      </c>
      <c r="K577" s="281" t="s">
        <v>9005</v>
      </c>
      <c r="L577" s="135" t="s">
        <v>20</v>
      </c>
      <c r="M577" s="5" t="s">
        <v>5491</v>
      </c>
      <c r="N577" s="282" t="s">
        <v>1253</v>
      </c>
      <c r="O577" s="283" t="s">
        <v>1253</v>
      </c>
      <c r="P577" s="283" t="s">
        <v>1253</v>
      </c>
      <c r="Q577" s="284" t="s">
        <v>1253</v>
      </c>
      <c r="R577" s="285" t="s">
        <v>4686</v>
      </c>
      <c r="S577" s="280" t="s">
        <v>1253</v>
      </c>
      <c r="T577" s="286" t="s">
        <v>605</v>
      </c>
      <c r="U577" s="287" t="s">
        <v>3899</v>
      </c>
      <c r="V577" s="135"/>
      <c r="W577" s="276" t="s">
        <v>630</v>
      </c>
      <c r="X577" s="272"/>
      <c r="Y577" s="272"/>
      <c r="Z577" s="272"/>
    </row>
    <row r="578" spans="1:26" ht="13" customHeight="1" x14ac:dyDescent="0.35">
      <c r="A578" s="295" t="s">
        <v>3627</v>
      </c>
      <c r="B578" s="135">
        <v>4904799</v>
      </c>
      <c r="C578" s="290" t="s">
        <v>6738</v>
      </c>
      <c r="D578" s="288">
        <v>44632</v>
      </c>
      <c r="E578" s="279" t="s">
        <v>594</v>
      </c>
      <c r="F578" s="289">
        <v>44631</v>
      </c>
      <c r="G578" s="135" t="s">
        <v>5492</v>
      </c>
      <c r="H578" s="135" t="s">
        <v>686</v>
      </c>
      <c r="I578" s="281" t="s">
        <v>8862</v>
      </c>
      <c r="J578" s="281" t="s">
        <v>45</v>
      </c>
      <c r="K578" s="281" t="s">
        <v>9009</v>
      </c>
      <c r="L578" s="135" t="s">
        <v>74</v>
      </c>
      <c r="M578" s="5" t="s">
        <v>5493</v>
      </c>
      <c r="N578" s="282">
        <v>44657</v>
      </c>
      <c r="O578" s="283">
        <v>44651</v>
      </c>
      <c r="P578" s="283">
        <v>44651</v>
      </c>
      <c r="Q578" s="284">
        <v>44651</v>
      </c>
      <c r="R578" s="285" t="s">
        <v>4482</v>
      </c>
      <c r="S578" s="284"/>
      <c r="T578" s="286" t="s">
        <v>623</v>
      </c>
      <c r="U578" s="287" t="s">
        <v>3899</v>
      </c>
      <c r="V578" s="135" t="s">
        <v>5568</v>
      </c>
      <c r="W578" s="307" t="s">
        <v>5501</v>
      </c>
      <c r="X578" s="272"/>
      <c r="Y578" s="272"/>
      <c r="Z578" s="272"/>
    </row>
    <row r="579" spans="1:26" ht="13" customHeight="1" x14ac:dyDescent="0.35">
      <c r="A579" s="295" t="s">
        <v>3627</v>
      </c>
      <c r="B579" s="124">
        <v>5027978</v>
      </c>
      <c r="C579" s="290" t="s">
        <v>6739</v>
      </c>
      <c r="D579" s="288">
        <v>44665</v>
      </c>
      <c r="E579" s="279" t="s">
        <v>594</v>
      </c>
      <c r="F579" s="289">
        <v>44631</v>
      </c>
      <c r="G579" s="135" t="s">
        <v>5494</v>
      </c>
      <c r="H579" s="135" t="s">
        <v>725</v>
      </c>
      <c r="I579" s="281" t="s">
        <v>2454</v>
      </c>
      <c r="J579" s="281" t="s">
        <v>160</v>
      </c>
      <c r="K579" s="281" t="s">
        <v>9010</v>
      </c>
      <c r="L579" s="135" t="s">
        <v>20</v>
      </c>
      <c r="M579" s="5" t="s">
        <v>5495</v>
      </c>
      <c r="N579" s="282">
        <v>44703</v>
      </c>
      <c r="O579" s="283">
        <v>44665</v>
      </c>
      <c r="P579" s="283">
        <v>44670</v>
      </c>
      <c r="Q579" s="284">
        <v>44671</v>
      </c>
      <c r="R579" s="285" t="s">
        <v>4493</v>
      </c>
      <c r="S579" s="284"/>
      <c r="T579" s="286" t="s">
        <v>609</v>
      </c>
      <c r="U579" s="287" t="s">
        <v>3899</v>
      </c>
      <c r="V579" s="135" t="s">
        <v>2821</v>
      </c>
      <c r="W579" s="307" t="s">
        <v>5500</v>
      </c>
      <c r="X579" s="272"/>
      <c r="Y579" s="272"/>
      <c r="Z579" s="272"/>
    </row>
    <row r="580" spans="1:26" ht="13" customHeight="1" x14ac:dyDescent="0.35">
      <c r="A580" s="295" t="s">
        <v>1581</v>
      </c>
      <c r="B580" s="276" t="s">
        <v>630</v>
      </c>
      <c r="C580" s="277" t="s">
        <v>630</v>
      </c>
      <c r="D580" s="288">
        <v>44721</v>
      </c>
      <c r="E580" s="279" t="s">
        <v>630</v>
      </c>
      <c r="F580" s="289">
        <v>44631</v>
      </c>
      <c r="G580" s="135" t="s">
        <v>5496</v>
      </c>
      <c r="H580" s="135" t="s">
        <v>725</v>
      </c>
      <c r="I580" s="281" t="s">
        <v>2454</v>
      </c>
      <c r="J580" s="281" t="s">
        <v>160</v>
      </c>
      <c r="K580" s="281" t="s">
        <v>9010</v>
      </c>
      <c r="L580" s="135" t="s">
        <v>20</v>
      </c>
      <c r="M580" s="5" t="s">
        <v>5497</v>
      </c>
      <c r="N580" s="282" t="s">
        <v>1253</v>
      </c>
      <c r="O580" s="283" t="s">
        <v>1253</v>
      </c>
      <c r="P580" s="283" t="s">
        <v>1253</v>
      </c>
      <c r="Q580" s="284" t="s">
        <v>1253</v>
      </c>
      <c r="R580" s="285" t="s">
        <v>4493</v>
      </c>
      <c r="S580" s="280" t="s">
        <v>1253</v>
      </c>
      <c r="T580" s="286" t="s">
        <v>609</v>
      </c>
      <c r="U580" s="287" t="s">
        <v>3899</v>
      </c>
      <c r="V580" s="135"/>
      <c r="W580" s="276" t="s">
        <v>630</v>
      </c>
      <c r="X580" s="272"/>
      <c r="Y580" s="272"/>
      <c r="Z580" s="272"/>
    </row>
    <row r="581" spans="1:26" ht="13" customHeight="1" x14ac:dyDescent="0.35">
      <c r="A581" s="295" t="s">
        <v>1581</v>
      </c>
      <c r="B581" s="276" t="s">
        <v>630</v>
      </c>
      <c r="C581" s="277" t="s">
        <v>630</v>
      </c>
      <c r="D581" s="288">
        <v>44719</v>
      </c>
      <c r="E581" s="279" t="s">
        <v>630</v>
      </c>
      <c r="F581" s="289">
        <v>44631</v>
      </c>
      <c r="G581" s="135" t="s">
        <v>5498</v>
      </c>
      <c r="H581" s="135" t="s">
        <v>4712</v>
      </c>
      <c r="I581" s="281" t="s">
        <v>17</v>
      </c>
      <c r="J581" s="281" t="s">
        <v>18</v>
      </c>
      <c r="K581" s="281" t="s">
        <v>9005</v>
      </c>
      <c r="L581" s="135" t="s">
        <v>11</v>
      </c>
      <c r="M581" s="5" t="s">
        <v>5499</v>
      </c>
      <c r="N581" s="282" t="s">
        <v>1253</v>
      </c>
      <c r="O581" s="283" t="s">
        <v>1253</v>
      </c>
      <c r="P581" s="283" t="s">
        <v>1253</v>
      </c>
      <c r="Q581" s="284" t="s">
        <v>1253</v>
      </c>
      <c r="R581" s="285" t="s">
        <v>4685</v>
      </c>
      <c r="S581" s="280" t="s">
        <v>1253</v>
      </c>
      <c r="T581" s="286" t="s">
        <v>623</v>
      </c>
      <c r="U581" s="287" t="s">
        <v>3899</v>
      </c>
      <c r="V581" s="135"/>
      <c r="W581" s="276" t="s">
        <v>630</v>
      </c>
      <c r="X581" s="272"/>
      <c r="Y581" s="272"/>
      <c r="Z581" s="272"/>
    </row>
    <row r="582" spans="1:26" ht="13" customHeight="1" x14ac:dyDescent="0.35">
      <c r="A582" s="295" t="s">
        <v>3627</v>
      </c>
      <c r="B582" s="292">
        <v>4998449</v>
      </c>
      <c r="C582" s="290" t="s">
        <v>6740</v>
      </c>
      <c r="D582" s="288">
        <v>44634</v>
      </c>
      <c r="E582" s="279" t="s">
        <v>594</v>
      </c>
      <c r="F582" s="289">
        <v>44632</v>
      </c>
      <c r="G582" s="135" t="s">
        <v>5503</v>
      </c>
      <c r="H582" s="135" t="s">
        <v>4738</v>
      </c>
      <c r="I582" s="281" t="s">
        <v>2454</v>
      </c>
      <c r="J582" s="281" t="s">
        <v>622</v>
      </c>
      <c r="K582" s="281" t="s">
        <v>9007</v>
      </c>
      <c r="L582" s="135" t="s">
        <v>20</v>
      </c>
      <c r="M582" s="5" t="s">
        <v>5504</v>
      </c>
      <c r="N582" s="282">
        <v>44648</v>
      </c>
      <c r="O582" s="283">
        <v>44643</v>
      </c>
      <c r="P582" s="283">
        <v>44645</v>
      </c>
      <c r="Q582" s="284">
        <v>44645</v>
      </c>
      <c r="R582" s="285" t="s">
        <v>6544</v>
      </c>
      <c r="S582" s="284"/>
      <c r="T582" s="286" t="s">
        <v>623</v>
      </c>
      <c r="U582" s="287" t="s">
        <v>3899</v>
      </c>
      <c r="V582" s="287" t="s">
        <v>3899</v>
      </c>
      <c r="W582" s="307" t="s">
        <v>5511</v>
      </c>
      <c r="X582" s="272"/>
      <c r="Y582" s="272"/>
      <c r="Z582" s="272"/>
    </row>
    <row r="583" spans="1:26" ht="13" customHeight="1" x14ac:dyDescent="0.35">
      <c r="A583" s="295" t="s">
        <v>1581</v>
      </c>
      <c r="B583" s="276" t="s">
        <v>630</v>
      </c>
      <c r="C583" s="277" t="s">
        <v>630</v>
      </c>
      <c r="D583" s="288">
        <v>44744</v>
      </c>
      <c r="E583" s="279" t="s">
        <v>630</v>
      </c>
      <c r="F583" s="289">
        <v>44632</v>
      </c>
      <c r="G583" s="135" t="s">
        <v>5505</v>
      </c>
      <c r="H583" s="135" t="s">
        <v>25</v>
      </c>
      <c r="I583" s="281" t="s">
        <v>17</v>
      </c>
      <c r="J583" s="281" t="s">
        <v>18</v>
      </c>
      <c r="K583" s="281" t="s">
        <v>9005</v>
      </c>
      <c r="L583" s="135" t="s">
        <v>20</v>
      </c>
      <c r="M583" s="5" t="s">
        <v>5506</v>
      </c>
      <c r="N583" s="282" t="s">
        <v>1253</v>
      </c>
      <c r="O583" s="283" t="s">
        <v>1253</v>
      </c>
      <c r="P583" s="283" t="s">
        <v>1253</v>
      </c>
      <c r="Q583" s="284" t="s">
        <v>1253</v>
      </c>
      <c r="R583" s="285" t="s">
        <v>4685</v>
      </c>
      <c r="S583" s="280" t="s">
        <v>1253</v>
      </c>
      <c r="T583" s="286" t="s">
        <v>623</v>
      </c>
      <c r="U583" s="287" t="s">
        <v>3899</v>
      </c>
      <c r="V583" s="135"/>
      <c r="W583" s="276" t="s">
        <v>630</v>
      </c>
      <c r="X583" s="272"/>
      <c r="Y583" s="272"/>
      <c r="Z583" s="272"/>
    </row>
    <row r="584" spans="1:26" ht="13" customHeight="1" x14ac:dyDescent="0.35">
      <c r="A584" s="295" t="s">
        <v>1581</v>
      </c>
      <c r="B584" s="276" t="s">
        <v>630</v>
      </c>
      <c r="C584" s="277" t="s">
        <v>630</v>
      </c>
      <c r="D584" s="288">
        <v>44721</v>
      </c>
      <c r="E584" s="279" t="s">
        <v>630</v>
      </c>
      <c r="F584" s="289">
        <v>44632</v>
      </c>
      <c r="G584" s="135" t="s">
        <v>5507</v>
      </c>
      <c r="H584" s="135" t="s">
        <v>725</v>
      </c>
      <c r="I584" s="281" t="s">
        <v>2454</v>
      </c>
      <c r="J584" s="281" t="s">
        <v>160</v>
      </c>
      <c r="K584" s="281" t="s">
        <v>9010</v>
      </c>
      <c r="L584" s="135" t="s">
        <v>20</v>
      </c>
      <c r="M584" s="5" t="s">
        <v>5508</v>
      </c>
      <c r="N584" s="282" t="s">
        <v>1253</v>
      </c>
      <c r="O584" s="283" t="s">
        <v>1253</v>
      </c>
      <c r="P584" s="283" t="s">
        <v>1253</v>
      </c>
      <c r="Q584" s="284" t="s">
        <v>1253</v>
      </c>
      <c r="R584" s="285" t="s">
        <v>4493</v>
      </c>
      <c r="S584" s="280" t="s">
        <v>1253</v>
      </c>
      <c r="T584" s="286" t="s">
        <v>609</v>
      </c>
      <c r="U584" s="287" t="s">
        <v>3899</v>
      </c>
      <c r="V584" s="135"/>
      <c r="W584" s="276" t="s">
        <v>630</v>
      </c>
      <c r="X584" s="272"/>
      <c r="Y584" s="272"/>
      <c r="Z584" s="272"/>
    </row>
    <row r="585" spans="1:26" ht="13" customHeight="1" x14ac:dyDescent="0.35">
      <c r="A585" s="295" t="s">
        <v>3627</v>
      </c>
      <c r="B585" s="292">
        <v>5003378</v>
      </c>
      <c r="C585" s="290" t="s">
        <v>6741</v>
      </c>
      <c r="D585" s="288">
        <v>44634</v>
      </c>
      <c r="E585" s="279" t="s">
        <v>594</v>
      </c>
      <c r="F585" s="289">
        <v>44634</v>
      </c>
      <c r="G585" s="135" t="s">
        <v>5509</v>
      </c>
      <c r="H585" s="135" t="s">
        <v>82</v>
      </c>
      <c r="I585" s="281" t="s">
        <v>4644</v>
      </c>
      <c r="J585" s="281" t="s">
        <v>2943</v>
      </c>
      <c r="K585" s="281" t="s">
        <v>9012</v>
      </c>
      <c r="L585" s="135" t="s">
        <v>40</v>
      </c>
      <c r="M585" s="5" t="s">
        <v>5510</v>
      </c>
      <c r="N585" s="282">
        <v>44653</v>
      </c>
      <c r="O585" s="283">
        <v>44648</v>
      </c>
      <c r="P585" s="283">
        <v>44647</v>
      </c>
      <c r="Q585" s="284">
        <v>44648</v>
      </c>
      <c r="R585" s="285" t="s">
        <v>6447</v>
      </c>
      <c r="S585" s="284"/>
      <c r="T585" s="286" t="s">
        <v>605</v>
      </c>
      <c r="U585" s="287" t="s">
        <v>3899</v>
      </c>
      <c r="V585" s="135" t="s">
        <v>5568</v>
      </c>
      <c r="W585" s="276" t="s">
        <v>5512</v>
      </c>
      <c r="X585" s="272"/>
      <c r="Y585" s="272"/>
      <c r="Z585" s="272"/>
    </row>
    <row r="586" spans="1:26" ht="13" customHeight="1" x14ac:dyDescent="0.35">
      <c r="A586" s="295" t="s">
        <v>1581</v>
      </c>
      <c r="B586" s="276" t="s">
        <v>630</v>
      </c>
      <c r="C586" s="277" t="s">
        <v>630</v>
      </c>
      <c r="D586" s="288">
        <v>44639</v>
      </c>
      <c r="E586" s="279" t="s">
        <v>630</v>
      </c>
      <c r="F586" s="289">
        <v>44634</v>
      </c>
      <c r="G586" s="135" t="s">
        <v>5514</v>
      </c>
      <c r="H586" s="135" t="s">
        <v>16</v>
      </c>
      <c r="I586" s="281" t="s">
        <v>7086</v>
      </c>
      <c r="J586" s="281" t="s">
        <v>622</v>
      </c>
      <c r="K586" s="281" t="s">
        <v>9007</v>
      </c>
      <c r="L586" s="135" t="s">
        <v>438</v>
      </c>
      <c r="M586" s="5" t="s">
        <v>5513</v>
      </c>
      <c r="N586" s="282" t="s">
        <v>1253</v>
      </c>
      <c r="O586" s="283" t="s">
        <v>1253</v>
      </c>
      <c r="P586" s="283" t="s">
        <v>1253</v>
      </c>
      <c r="Q586" s="284" t="s">
        <v>1253</v>
      </c>
      <c r="R586" s="285" t="s">
        <v>6562</v>
      </c>
      <c r="S586" s="280" t="s">
        <v>1253</v>
      </c>
      <c r="T586" s="286" t="s">
        <v>623</v>
      </c>
      <c r="U586" s="287" t="s">
        <v>3899</v>
      </c>
      <c r="V586" s="135"/>
      <c r="W586" s="276" t="s">
        <v>630</v>
      </c>
      <c r="X586" s="272"/>
      <c r="Y586" s="272"/>
      <c r="Z586" s="272"/>
    </row>
    <row r="587" spans="1:26" ht="13" customHeight="1" x14ac:dyDescent="0.35">
      <c r="A587" s="295" t="s">
        <v>3627</v>
      </c>
      <c r="B587" s="136">
        <v>5013988</v>
      </c>
      <c r="C587" s="290" t="s">
        <v>6742</v>
      </c>
      <c r="D587" s="288">
        <v>44637</v>
      </c>
      <c r="E587" s="279" t="s">
        <v>594</v>
      </c>
      <c r="F587" s="289">
        <v>44634</v>
      </c>
      <c r="G587" s="194" t="s">
        <v>7910</v>
      </c>
      <c r="H587" s="135" t="s">
        <v>82</v>
      </c>
      <c r="I587" s="281" t="s">
        <v>4644</v>
      </c>
      <c r="J587" s="281" t="s">
        <v>38</v>
      </c>
      <c r="K587" s="281" t="s">
        <v>9001</v>
      </c>
      <c r="L587" s="135" t="s">
        <v>40</v>
      </c>
      <c r="M587" s="5" t="s">
        <v>5515</v>
      </c>
      <c r="N587" s="282">
        <v>44653</v>
      </c>
      <c r="O587" s="283">
        <v>44652</v>
      </c>
      <c r="P587" s="283">
        <v>44649</v>
      </c>
      <c r="Q587" s="284">
        <v>44651</v>
      </c>
      <c r="R587" s="285" t="s">
        <v>4489</v>
      </c>
      <c r="S587" s="284"/>
      <c r="T587" s="286" t="s">
        <v>605</v>
      </c>
      <c r="U587" s="287" t="s">
        <v>3899</v>
      </c>
      <c r="V587" s="135" t="s">
        <v>5568</v>
      </c>
      <c r="W587" s="135" t="s">
        <v>5532</v>
      </c>
      <c r="X587" s="272"/>
      <c r="Y587" s="272"/>
      <c r="Z587" s="272"/>
    </row>
    <row r="588" spans="1:26" ht="13" customHeight="1" x14ac:dyDescent="0.35">
      <c r="A588" s="295" t="s">
        <v>3627</v>
      </c>
      <c r="B588" s="135">
        <v>5015832</v>
      </c>
      <c r="C588" s="290" t="s">
        <v>6743</v>
      </c>
      <c r="D588" s="288">
        <v>44665</v>
      </c>
      <c r="E588" s="279" t="s">
        <v>594</v>
      </c>
      <c r="F588" s="289">
        <v>44634</v>
      </c>
      <c r="G588" s="135" t="s">
        <v>5520</v>
      </c>
      <c r="H588" s="194" t="s">
        <v>4738</v>
      </c>
      <c r="I588" s="281" t="s">
        <v>2454</v>
      </c>
      <c r="J588" s="281" t="s">
        <v>2943</v>
      </c>
      <c r="K588" s="281" t="s">
        <v>9012</v>
      </c>
      <c r="L588" s="135" t="s">
        <v>20</v>
      </c>
      <c r="M588" s="5" t="s">
        <v>5521</v>
      </c>
      <c r="N588" s="282">
        <v>44685</v>
      </c>
      <c r="O588" s="283">
        <v>44680</v>
      </c>
      <c r="P588" s="283">
        <v>44671</v>
      </c>
      <c r="Q588" s="284">
        <v>44680</v>
      </c>
      <c r="R588" s="285" t="s">
        <v>6447</v>
      </c>
      <c r="S588" s="284"/>
      <c r="T588" s="286" t="s">
        <v>605</v>
      </c>
      <c r="U588" s="287" t="s">
        <v>3899</v>
      </c>
      <c r="V588" s="135" t="s">
        <v>2821</v>
      </c>
      <c r="W588" s="135" t="s">
        <v>5531</v>
      </c>
      <c r="X588" s="272"/>
      <c r="Y588" s="272"/>
      <c r="Z588" s="272"/>
    </row>
    <row r="589" spans="1:26" ht="13" customHeight="1" x14ac:dyDescent="0.35">
      <c r="A589" s="295" t="s">
        <v>3627</v>
      </c>
      <c r="B589" s="135">
        <v>4998431</v>
      </c>
      <c r="C589" s="290" t="s">
        <v>6744</v>
      </c>
      <c r="D589" s="288">
        <v>44646</v>
      </c>
      <c r="E589" s="279" t="s">
        <v>594</v>
      </c>
      <c r="F589" s="289">
        <v>44634</v>
      </c>
      <c r="G589" s="135" t="s">
        <v>5517</v>
      </c>
      <c r="H589" s="135" t="s">
        <v>3367</v>
      </c>
      <c r="I589" s="281" t="s">
        <v>7086</v>
      </c>
      <c r="J589" s="281" t="s">
        <v>18</v>
      </c>
      <c r="K589" s="281" t="s">
        <v>9005</v>
      </c>
      <c r="L589" s="135" t="s">
        <v>20</v>
      </c>
      <c r="M589" s="5" t="s">
        <v>5516</v>
      </c>
      <c r="N589" s="282">
        <v>44653</v>
      </c>
      <c r="O589" s="283">
        <v>44653</v>
      </c>
      <c r="P589" s="283">
        <v>44655</v>
      </c>
      <c r="Q589" s="284">
        <v>44653</v>
      </c>
      <c r="R589" s="285" t="s">
        <v>4685</v>
      </c>
      <c r="S589" s="284"/>
      <c r="T589" s="286" t="s">
        <v>605</v>
      </c>
      <c r="U589" s="287" t="s">
        <v>3899</v>
      </c>
      <c r="V589" s="135" t="s">
        <v>5568</v>
      </c>
      <c r="W589" s="135" t="s">
        <v>5530</v>
      </c>
      <c r="X589" s="272"/>
      <c r="Y589" s="272"/>
      <c r="Z589" s="272"/>
    </row>
    <row r="590" spans="1:26" ht="13" customHeight="1" x14ac:dyDescent="0.35">
      <c r="A590" s="295" t="s">
        <v>1581</v>
      </c>
      <c r="B590" s="276" t="s">
        <v>630</v>
      </c>
      <c r="C590" s="277" t="s">
        <v>630</v>
      </c>
      <c r="D590" s="288">
        <v>44721</v>
      </c>
      <c r="E590" s="279" t="s">
        <v>630</v>
      </c>
      <c r="F590" s="289">
        <v>44634</v>
      </c>
      <c r="G590" s="135" t="s">
        <v>5519</v>
      </c>
      <c r="H590" s="135" t="s">
        <v>725</v>
      </c>
      <c r="I590" s="281" t="s">
        <v>2454</v>
      </c>
      <c r="J590" s="281" t="s">
        <v>160</v>
      </c>
      <c r="K590" s="281" t="s">
        <v>9010</v>
      </c>
      <c r="L590" s="135" t="s">
        <v>20</v>
      </c>
      <c r="M590" s="5" t="s">
        <v>5518</v>
      </c>
      <c r="N590" s="282" t="s">
        <v>1253</v>
      </c>
      <c r="O590" s="283" t="s">
        <v>1253</v>
      </c>
      <c r="P590" s="283" t="s">
        <v>1253</v>
      </c>
      <c r="Q590" s="284" t="s">
        <v>1253</v>
      </c>
      <c r="R590" s="285" t="s">
        <v>4493</v>
      </c>
      <c r="S590" s="280" t="s">
        <v>1253</v>
      </c>
      <c r="T590" s="286" t="s">
        <v>609</v>
      </c>
      <c r="U590" s="287" t="s">
        <v>3899</v>
      </c>
      <c r="V590" s="135"/>
      <c r="W590" s="276" t="s">
        <v>630</v>
      </c>
      <c r="X590" s="272"/>
      <c r="Y590" s="272"/>
      <c r="Z590" s="272"/>
    </row>
    <row r="591" spans="1:26" ht="13" customHeight="1" x14ac:dyDescent="0.35">
      <c r="A591" s="295" t="s">
        <v>3627</v>
      </c>
      <c r="B591" s="135">
        <v>5020572</v>
      </c>
      <c r="C591" s="290" t="s">
        <v>6745</v>
      </c>
      <c r="D591" s="288">
        <v>44643</v>
      </c>
      <c r="E591" s="279" t="s">
        <v>594</v>
      </c>
      <c r="F591" s="289">
        <v>44634</v>
      </c>
      <c r="G591" s="135" t="s">
        <v>5522</v>
      </c>
      <c r="H591" s="135" t="s">
        <v>725</v>
      </c>
      <c r="I591" s="281" t="s">
        <v>2454</v>
      </c>
      <c r="J591" s="281" t="s">
        <v>160</v>
      </c>
      <c r="K591" s="281" t="s">
        <v>9010</v>
      </c>
      <c r="L591" s="135" t="s">
        <v>20</v>
      </c>
      <c r="M591" s="5" t="s">
        <v>5523</v>
      </c>
      <c r="N591" s="282">
        <v>44661</v>
      </c>
      <c r="O591" s="283">
        <v>44648</v>
      </c>
      <c r="P591" s="283">
        <v>44643</v>
      </c>
      <c r="Q591" s="284">
        <v>44650</v>
      </c>
      <c r="R591" s="285" t="s">
        <v>4493</v>
      </c>
      <c r="S591" s="284"/>
      <c r="T591" s="286" t="s">
        <v>609</v>
      </c>
      <c r="U591" s="287" t="s">
        <v>3899</v>
      </c>
      <c r="V591" s="135" t="s">
        <v>5568</v>
      </c>
      <c r="W591" s="292" t="s">
        <v>5529</v>
      </c>
      <c r="X591" s="272"/>
      <c r="Y591" s="272"/>
      <c r="Z591" s="272"/>
    </row>
    <row r="592" spans="1:26" ht="13" customHeight="1" x14ac:dyDescent="0.35">
      <c r="A592" s="295" t="s">
        <v>3627</v>
      </c>
      <c r="B592" s="135">
        <v>5020578</v>
      </c>
      <c r="C592" s="290" t="s">
        <v>6746</v>
      </c>
      <c r="D592" s="288">
        <v>44643</v>
      </c>
      <c r="E592" s="279" t="s">
        <v>594</v>
      </c>
      <c r="F592" s="289">
        <v>44634</v>
      </c>
      <c r="G592" s="135" t="s">
        <v>3281</v>
      </c>
      <c r="H592" s="135" t="s">
        <v>92</v>
      </c>
      <c r="I592" s="281" t="s">
        <v>2454</v>
      </c>
      <c r="J592" s="281" t="s">
        <v>45</v>
      </c>
      <c r="K592" s="281" t="s">
        <v>9009</v>
      </c>
      <c r="L592" s="135" t="s">
        <v>20</v>
      </c>
      <c r="M592" s="5" t="s">
        <v>5524</v>
      </c>
      <c r="N592" s="282">
        <v>44670</v>
      </c>
      <c r="O592" s="283">
        <v>44660</v>
      </c>
      <c r="P592" s="283">
        <v>44660</v>
      </c>
      <c r="Q592" s="284">
        <v>44669</v>
      </c>
      <c r="R592" s="285" t="s">
        <v>4495</v>
      </c>
      <c r="S592" s="284"/>
      <c r="T592" s="286" t="s">
        <v>609</v>
      </c>
      <c r="U592" s="287" t="s">
        <v>3899</v>
      </c>
      <c r="V592" s="135" t="s">
        <v>5568</v>
      </c>
      <c r="W592" s="292" t="s">
        <v>5528</v>
      </c>
      <c r="X592" s="272"/>
      <c r="Y592" s="272"/>
      <c r="Z592" s="272"/>
    </row>
    <row r="593" spans="1:26" ht="13" customHeight="1" x14ac:dyDescent="0.35">
      <c r="A593" s="295" t="s">
        <v>3627</v>
      </c>
      <c r="B593" s="124">
        <v>4962525</v>
      </c>
      <c r="C593" s="290" t="s">
        <v>6747</v>
      </c>
      <c r="D593" s="288">
        <v>44635</v>
      </c>
      <c r="E593" s="279" t="s">
        <v>594</v>
      </c>
      <c r="F593" s="289">
        <v>44634</v>
      </c>
      <c r="G593" s="135" t="s">
        <v>5525</v>
      </c>
      <c r="H593" s="135" t="s">
        <v>25</v>
      </c>
      <c r="I593" s="281" t="s">
        <v>17</v>
      </c>
      <c r="J593" s="281" t="s">
        <v>45</v>
      </c>
      <c r="K593" s="281" t="s">
        <v>9009</v>
      </c>
      <c r="L593" s="135" t="s">
        <v>20</v>
      </c>
      <c r="M593" s="5" t="s">
        <v>5526</v>
      </c>
      <c r="N593" s="282">
        <v>44648</v>
      </c>
      <c r="O593" s="283">
        <v>44635</v>
      </c>
      <c r="P593" s="283">
        <v>44635</v>
      </c>
      <c r="Q593" s="284">
        <v>44637</v>
      </c>
      <c r="R593" s="285" t="s">
        <v>4482</v>
      </c>
      <c r="S593" s="284"/>
      <c r="T593" s="286" t="s">
        <v>605</v>
      </c>
      <c r="U593" s="287" t="s">
        <v>3899</v>
      </c>
      <c r="V593" s="287" t="s">
        <v>3899</v>
      </c>
      <c r="W593" s="308" t="s">
        <v>5527</v>
      </c>
      <c r="X593" s="272"/>
      <c r="Y593" s="272"/>
      <c r="Z593" s="272"/>
    </row>
    <row r="594" spans="1:26" ht="13" customHeight="1" x14ac:dyDescent="0.35">
      <c r="A594" s="295" t="s">
        <v>3627</v>
      </c>
      <c r="B594" s="124">
        <v>5016672</v>
      </c>
      <c r="C594" s="290" t="s">
        <v>6748</v>
      </c>
      <c r="D594" s="288">
        <v>44649</v>
      </c>
      <c r="E594" s="279" t="s">
        <v>594</v>
      </c>
      <c r="F594" s="289">
        <v>44635</v>
      </c>
      <c r="G594" s="135" t="s">
        <v>5533</v>
      </c>
      <c r="H594" s="135" t="s">
        <v>232</v>
      </c>
      <c r="I594" s="281" t="s">
        <v>8863</v>
      </c>
      <c r="J594" s="281" t="s">
        <v>626</v>
      </c>
      <c r="K594" s="281" t="s">
        <v>9003</v>
      </c>
      <c r="L594" s="194" t="s">
        <v>20</v>
      </c>
      <c r="M594" s="5" t="s">
        <v>5534</v>
      </c>
      <c r="N594" s="282">
        <v>44653</v>
      </c>
      <c r="O594" s="283">
        <v>44650</v>
      </c>
      <c r="P594" s="283">
        <v>44650</v>
      </c>
      <c r="Q594" s="284">
        <v>44650</v>
      </c>
      <c r="R594" s="285" t="s">
        <v>6464</v>
      </c>
      <c r="S594" s="284"/>
      <c r="T594" s="286" t="s">
        <v>623</v>
      </c>
      <c r="U594" s="287" t="s">
        <v>3899</v>
      </c>
      <c r="V594" s="135" t="s">
        <v>5568</v>
      </c>
      <c r="W594" s="292" t="s">
        <v>5550</v>
      </c>
      <c r="X594" s="272"/>
      <c r="Y594" s="272"/>
      <c r="Z594" s="272"/>
    </row>
    <row r="595" spans="1:26" ht="13" customHeight="1" x14ac:dyDescent="0.35">
      <c r="A595" s="295" t="s">
        <v>3627</v>
      </c>
      <c r="B595" s="135">
        <v>5003377</v>
      </c>
      <c r="C595" s="290" t="s">
        <v>6749</v>
      </c>
      <c r="D595" s="288">
        <v>44636</v>
      </c>
      <c r="E595" s="279" t="s">
        <v>594</v>
      </c>
      <c r="F595" s="289">
        <v>44635</v>
      </c>
      <c r="G595" s="135" t="s">
        <v>5535</v>
      </c>
      <c r="H595" s="135" t="s">
        <v>102</v>
      </c>
      <c r="I595" s="281" t="s">
        <v>685</v>
      </c>
      <c r="J595" s="281" t="s">
        <v>2943</v>
      </c>
      <c r="K595" s="281" t="s">
        <v>9012</v>
      </c>
      <c r="L595" s="135" t="s">
        <v>20</v>
      </c>
      <c r="M595" s="5" t="s">
        <v>5536</v>
      </c>
      <c r="N595" s="282">
        <v>44653</v>
      </c>
      <c r="O595" s="283">
        <v>44648</v>
      </c>
      <c r="P595" s="283">
        <v>44645</v>
      </c>
      <c r="Q595" s="284">
        <v>44648</v>
      </c>
      <c r="R595" s="285" t="s">
        <v>6447</v>
      </c>
      <c r="S595" s="284"/>
      <c r="T595" s="286" t="s">
        <v>623</v>
      </c>
      <c r="U595" s="287" t="s">
        <v>3899</v>
      </c>
      <c r="V595" s="135" t="s">
        <v>5568</v>
      </c>
      <c r="W595" s="292" t="s">
        <v>5549</v>
      </c>
      <c r="X595" s="272"/>
      <c r="Y595" s="272"/>
      <c r="Z595" s="272"/>
    </row>
    <row r="596" spans="1:26" ht="13" customHeight="1" x14ac:dyDescent="0.35">
      <c r="A596" s="295" t="s">
        <v>3627</v>
      </c>
      <c r="B596" s="135">
        <v>4979290</v>
      </c>
      <c r="C596" s="290" t="s">
        <v>6750</v>
      </c>
      <c r="D596" s="288">
        <v>44649</v>
      </c>
      <c r="E596" s="279" t="s">
        <v>594</v>
      </c>
      <c r="F596" s="289">
        <v>44635</v>
      </c>
      <c r="G596" s="135" t="s">
        <v>5537</v>
      </c>
      <c r="H596" s="135" t="s">
        <v>4712</v>
      </c>
      <c r="I596" s="281" t="s">
        <v>17</v>
      </c>
      <c r="J596" s="281" t="s">
        <v>622</v>
      </c>
      <c r="K596" s="281" t="s">
        <v>9007</v>
      </c>
      <c r="L596" s="194" t="s">
        <v>87</v>
      </c>
      <c r="M596" s="5" t="s">
        <v>5538</v>
      </c>
      <c r="N596" s="282">
        <v>44653</v>
      </c>
      <c r="O596" s="283">
        <v>44652</v>
      </c>
      <c r="P596" s="283">
        <v>44651</v>
      </c>
      <c r="Q596" s="284">
        <v>44651</v>
      </c>
      <c r="R596" s="285" t="s">
        <v>6544</v>
      </c>
      <c r="S596" s="284"/>
      <c r="T596" s="286" t="s">
        <v>623</v>
      </c>
      <c r="U596" s="287" t="s">
        <v>3899</v>
      </c>
      <c r="V596" s="135" t="s">
        <v>5568</v>
      </c>
      <c r="W596" s="292" t="s">
        <v>5548</v>
      </c>
      <c r="X596" s="272"/>
      <c r="Y596" s="272"/>
      <c r="Z596" s="272"/>
    </row>
    <row r="597" spans="1:26" ht="13" customHeight="1" x14ac:dyDescent="0.35">
      <c r="A597" s="295" t="s">
        <v>3627</v>
      </c>
      <c r="B597" s="135">
        <v>4980286</v>
      </c>
      <c r="C597" s="290" t="s">
        <v>6751</v>
      </c>
      <c r="D597" s="288">
        <v>44646</v>
      </c>
      <c r="E597" s="279" t="s">
        <v>594</v>
      </c>
      <c r="F597" s="289">
        <v>44644</v>
      </c>
      <c r="G597" s="135" t="s">
        <v>5539</v>
      </c>
      <c r="H597" s="135" t="s">
        <v>32</v>
      </c>
      <c r="I597" s="281" t="s">
        <v>685</v>
      </c>
      <c r="J597" s="281" t="s">
        <v>38</v>
      </c>
      <c r="K597" s="281" t="s">
        <v>9001</v>
      </c>
      <c r="L597" s="135" t="s">
        <v>20</v>
      </c>
      <c r="M597" s="5" t="s">
        <v>5619</v>
      </c>
      <c r="N597" s="282">
        <v>44652</v>
      </c>
      <c r="O597" s="283">
        <v>44650</v>
      </c>
      <c r="P597" s="283">
        <v>44649</v>
      </c>
      <c r="Q597" s="284">
        <v>44650</v>
      </c>
      <c r="R597" s="285" t="s">
        <v>4489</v>
      </c>
      <c r="S597" s="284"/>
      <c r="T597" s="286" t="s">
        <v>605</v>
      </c>
      <c r="U597" s="287" t="s">
        <v>3899</v>
      </c>
      <c r="V597" s="135" t="s">
        <v>5568</v>
      </c>
      <c r="W597" s="302" t="s">
        <v>6057</v>
      </c>
      <c r="X597" s="272"/>
      <c r="Y597" s="272"/>
      <c r="Z597" s="272"/>
    </row>
    <row r="598" spans="1:26" ht="13" customHeight="1" x14ac:dyDescent="0.35">
      <c r="A598" s="295" t="s">
        <v>3627</v>
      </c>
      <c r="B598" s="135">
        <v>4929801</v>
      </c>
      <c r="C598" s="290" t="s">
        <v>6752</v>
      </c>
      <c r="D598" s="288">
        <v>44636</v>
      </c>
      <c r="E598" s="279" t="s">
        <v>594</v>
      </c>
      <c r="F598" s="289">
        <v>44635</v>
      </c>
      <c r="G598" s="135" t="s">
        <v>5540</v>
      </c>
      <c r="H598" s="135" t="s">
        <v>92</v>
      </c>
      <c r="I598" s="281" t="s">
        <v>2454</v>
      </c>
      <c r="J598" s="281" t="s">
        <v>8377</v>
      </c>
      <c r="K598" s="281" t="s">
        <v>9004</v>
      </c>
      <c r="L598" s="135" t="s">
        <v>20</v>
      </c>
      <c r="M598" s="5" t="s">
        <v>5541</v>
      </c>
      <c r="N598" s="282">
        <v>44649</v>
      </c>
      <c r="O598" s="283">
        <v>44645</v>
      </c>
      <c r="P598" s="283">
        <v>44644</v>
      </c>
      <c r="Q598" s="284">
        <v>44645</v>
      </c>
      <c r="R598" s="285" t="s">
        <v>4485</v>
      </c>
      <c r="S598" s="284"/>
      <c r="T598" s="286" t="s">
        <v>623</v>
      </c>
      <c r="U598" s="287" t="s">
        <v>3899</v>
      </c>
      <c r="V598" s="287" t="s">
        <v>3899</v>
      </c>
      <c r="W598" s="309" t="s">
        <v>5547</v>
      </c>
      <c r="X598" s="272"/>
      <c r="Y598" s="272"/>
      <c r="Z598" s="272"/>
    </row>
    <row r="599" spans="1:26" ht="13" customHeight="1" x14ac:dyDescent="0.35">
      <c r="A599" s="295" t="s">
        <v>3627</v>
      </c>
      <c r="B599" s="135">
        <v>4931439</v>
      </c>
      <c r="C599" s="290" t="s">
        <v>6753</v>
      </c>
      <c r="D599" s="288">
        <v>44636</v>
      </c>
      <c r="E599" s="279" t="s">
        <v>594</v>
      </c>
      <c r="F599" s="289">
        <v>44635</v>
      </c>
      <c r="G599" s="135" t="s">
        <v>5542</v>
      </c>
      <c r="H599" s="135" t="s">
        <v>32</v>
      </c>
      <c r="I599" s="281" t="s">
        <v>685</v>
      </c>
      <c r="J599" s="281" t="s">
        <v>45</v>
      </c>
      <c r="K599" s="281" t="s">
        <v>9009</v>
      </c>
      <c r="L599" s="135" t="s">
        <v>20</v>
      </c>
      <c r="M599" s="5" t="s">
        <v>5543</v>
      </c>
      <c r="N599" s="282">
        <v>44653</v>
      </c>
      <c r="O599" s="283">
        <v>44641</v>
      </c>
      <c r="P599" s="283">
        <v>44639</v>
      </c>
      <c r="Q599" s="284">
        <v>44642</v>
      </c>
      <c r="R599" s="285" t="s">
        <v>4482</v>
      </c>
      <c r="S599" s="284"/>
      <c r="T599" s="286" t="s">
        <v>609</v>
      </c>
      <c r="U599" s="287" t="s">
        <v>3899</v>
      </c>
      <c r="V599" s="135" t="s">
        <v>5568</v>
      </c>
      <c r="W599" s="136" t="s">
        <v>5546</v>
      </c>
      <c r="X599" s="272"/>
      <c r="Y599" s="272"/>
      <c r="Z599" s="272"/>
    </row>
    <row r="600" spans="1:26" ht="13" customHeight="1" x14ac:dyDescent="0.35">
      <c r="A600" s="295" t="s">
        <v>3627</v>
      </c>
      <c r="B600" s="135">
        <v>5008840</v>
      </c>
      <c r="C600" s="290" t="s">
        <v>6754</v>
      </c>
      <c r="D600" s="288">
        <v>44639</v>
      </c>
      <c r="E600" s="279" t="s">
        <v>594</v>
      </c>
      <c r="F600" s="289">
        <v>44635</v>
      </c>
      <c r="G600" s="135" t="s">
        <v>5621</v>
      </c>
      <c r="H600" s="135" t="s">
        <v>50</v>
      </c>
      <c r="I600" s="281" t="s">
        <v>17</v>
      </c>
      <c r="J600" s="281" t="s">
        <v>18</v>
      </c>
      <c r="K600" s="281" t="s">
        <v>9005</v>
      </c>
      <c r="L600" s="135" t="s">
        <v>20</v>
      </c>
      <c r="M600" s="5" t="s">
        <v>5544</v>
      </c>
      <c r="N600" s="282">
        <v>44653</v>
      </c>
      <c r="O600" s="283">
        <v>44649</v>
      </c>
      <c r="P600" s="283">
        <v>44648</v>
      </c>
      <c r="Q600" s="284">
        <v>44650</v>
      </c>
      <c r="R600" s="285" t="s">
        <v>4686</v>
      </c>
      <c r="S600" s="284"/>
      <c r="T600" s="286" t="s">
        <v>609</v>
      </c>
      <c r="U600" s="287" t="s">
        <v>3899</v>
      </c>
      <c r="V600" s="135" t="s">
        <v>5568</v>
      </c>
      <c r="W600" s="136" t="s">
        <v>5545</v>
      </c>
      <c r="X600" s="272"/>
      <c r="Y600" s="272"/>
      <c r="Z600" s="272"/>
    </row>
    <row r="601" spans="1:26" ht="13" customHeight="1" x14ac:dyDescent="0.35">
      <c r="A601" s="295" t="s">
        <v>1581</v>
      </c>
      <c r="B601" s="276" t="s">
        <v>630</v>
      </c>
      <c r="C601" s="277" t="s">
        <v>630</v>
      </c>
      <c r="D601" s="288">
        <v>44656</v>
      </c>
      <c r="E601" s="279" t="s">
        <v>630</v>
      </c>
      <c r="F601" s="289">
        <v>44636</v>
      </c>
      <c r="G601" s="135" t="s">
        <v>5763</v>
      </c>
      <c r="H601" s="135" t="s">
        <v>50</v>
      </c>
      <c r="I601" s="281" t="s">
        <v>17</v>
      </c>
      <c r="J601" s="281" t="s">
        <v>622</v>
      </c>
      <c r="K601" s="281" t="s">
        <v>9007</v>
      </c>
      <c r="L601" s="135" t="s">
        <v>20</v>
      </c>
      <c r="M601" s="5" t="s">
        <v>5552</v>
      </c>
      <c r="N601" s="282" t="s">
        <v>1253</v>
      </c>
      <c r="O601" s="283" t="s">
        <v>1253</v>
      </c>
      <c r="P601" s="283" t="s">
        <v>1253</v>
      </c>
      <c r="Q601" s="284" t="s">
        <v>1253</v>
      </c>
      <c r="R601" s="285" t="s">
        <v>6544</v>
      </c>
      <c r="S601" s="280" t="s">
        <v>1253</v>
      </c>
      <c r="T601" s="286" t="s">
        <v>605</v>
      </c>
      <c r="U601" s="287" t="s">
        <v>3899</v>
      </c>
      <c r="V601" s="135"/>
      <c r="W601" s="276" t="s">
        <v>630</v>
      </c>
      <c r="X601" s="272"/>
      <c r="Y601" s="272"/>
      <c r="Z601" s="272"/>
    </row>
    <row r="602" spans="1:26" ht="13" customHeight="1" x14ac:dyDescent="0.35">
      <c r="A602" s="295" t="s">
        <v>3627</v>
      </c>
      <c r="B602" s="135">
        <v>5016664</v>
      </c>
      <c r="C602" s="290" t="s">
        <v>6755</v>
      </c>
      <c r="D602" s="288">
        <v>44639</v>
      </c>
      <c r="E602" s="279" t="s">
        <v>594</v>
      </c>
      <c r="F602" s="289">
        <v>44636</v>
      </c>
      <c r="G602" s="135" t="s">
        <v>5553</v>
      </c>
      <c r="H602" s="135" t="s">
        <v>102</v>
      </c>
      <c r="I602" s="281" t="s">
        <v>685</v>
      </c>
      <c r="J602" s="281" t="s">
        <v>18</v>
      </c>
      <c r="K602" s="281" t="s">
        <v>9005</v>
      </c>
      <c r="L602" s="135" t="s">
        <v>20</v>
      </c>
      <c r="M602" s="5" t="s">
        <v>5554</v>
      </c>
      <c r="N602" s="282">
        <v>44648</v>
      </c>
      <c r="O602" s="283">
        <v>44645</v>
      </c>
      <c r="P602" s="283">
        <v>44641</v>
      </c>
      <c r="Q602" s="284">
        <v>44645</v>
      </c>
      <c r="R602" s="285" t="s">
        <v>4686</v>
      </c>
      <c r="S602" s="284"/>
      <c r="T602" s="286" t="s">
        <v>605</v>
      </c>
      <c r="U602" s="287" t="s">
        <v>3899</v>
      </c>
      <c r="V602" s="287" t="s">
        <v>3899</v>
      </c>
      <c r="W602" s="136" t="s">
        <v>5564</v>
      </c>
      <c r="X602" s="272"/>
      <c r="Y602" s="272"/>
      <c r="Z602" s="272"/>
    </row>
    <row r="603" spans="1:26" ht="13" customHeight="1" x14ac:dyDescent="0.35">
      <c r="A603" s="295" t="s">
        <v>3627</v>
      </c>
      <c r="B603" s="124">
        <v>5079759</v>
      </c>
      <c r="C603" s="290" t="s">
        <v>6756</v>
      </c>
      <c r="D603" s="288">
        <v>44690</v>
      </c>
      <c r="E603" s="279" t="s">
        <v>594</v>
      </c>
      <c r="F603" s="289">
        <v>44636</v>
      </c>
      <c r="G603" s="135" t="s">
        <v>5555</v>
      </c>
      <c r="H603" s="135" t="s">
        <v>175</v>
      </c>
      <c r="I603" s="281" t="s">
        <v>8863</v>
      </c>
      <c r="J603" s="281" t="s">
        <v>18</v>
      </c>
      <c r="K603" s="281" t="s">
        <v>9005</v>
      </c>
      <c r="L603" s="135" t="s">
        <v>20</v>
      </c>
      <c r="M603" s="5" t="s">
        <v>5556</v>
      </c>
      <c r="N603" s="282">
        <v>44692</v>
      </c>
      <c r="O603" s="283">
        <v>44690</v>
      </c>
      <c r="P603" s="283">
        <v>44690</v>
      </c>
      <c r="Q603" s="284">
        <v>44691</v>
      </c>
      <c r="R603" s="285" t="s">
        <v>4686</v>
      </c>
      <c r="S603" s="284"/>
      <c r="T603" s="286" t="s">
        <v>609</v>
      </c>
      <c r="U603" s="287" t="s">
        <v>3899</v>
      </c>
      <c r="V603" s="135" t="s">
        <v>2821</v>
      </c>
      <c r="W603" s="309" t="s">
        <v>5565</v>
      </c>
      <c r="X603" s="272"/>
      <c r="Y603" s="272"/>
      <c r="Z603" s="272"/>
    </row>
    <row r="604" spans="1:26" ht="13" customHeight="1" x14ac:dyDescent="0.35">
      <c r="A604" s="295" t="s">
        <v>3627</v>
      </c>
      <c r="B604" s="135">
        <v>5008841</v>
      </c>
      <c r="C604" s="290" t="s">
        <v>6757</v>
      </c>
      <c r="D604" s="288">
        <v>44637</v>
      </c>
      <c r="E604" s="279" t="s">
        <v>594</v>
      </c>
      <c r="F604" s="289">
        <v>44636</v>
      </c>
      <c r="G604" s="135" t="s">
        <v>5557</v>
      </c>
      <c r="H604" s="135" t="s">
        <v>37</v>
      </c>
      <c r="I604" s="281" t="s">
        <v>685</v>
      </c>
      <c r="J604" s="281" t="s">
        <v>18</v>
      </c>
      <c r="K604" s="281" t="s">
        <v>9005</v>
      </c>
      <c r="L604" s="135" t="s">
        <v>20</v>
      </c>
      <c r="M604" s="5" t="s">
        <v>5558</v>
      </c>
      <c r="N604" s="282">
        <v>44652</v>
      </c>
      <c r="O604" s="283">
        <v>44649</v>
      </c>
      <c r="P604" s="283">
        <v>44650</v>
      </c>
      <c r="Q604" s="284">
        <v>44650</v>
      </c>
      <c r="R604" s="285" t="s">
        <v>4686</v>
      </c>
      <c r="S604" s="284"/>
      <c r="T604" s="286" t="s">
        <v>2564</v>
      </c>
      <c r="U604" s="287" t="s">
        <v>3899</v>
      </c>
      <c r="V604" s="135" t="s">
        <v>5568</v>
      </c>
      <c r="W604" s="136" t="s">
        <v>5566</v>
      </c>
      <c r="X604" s="272"/>
      <c r="Y604" s="272"/>
      <c r="Z604" s="272"/>
    </row>
    <row r="605" spans="1:26" ht="13" customHeight="1" x14ac:dyDescent="0.35">
      <c r="A605" s="295" t="s">
        <v>1581</v>
      </c>
      <c r="B605" s="276" t="s">
        <v>630</v>
      </c>
      <c r="C605" s="277" t="s">
        <v>630</v>
      </c>
      <c r="D605" s="288">
        <v>44721</v>
      </c>
      <c r="E605" s="279" t="s">
        <v>630</v>
      </c>
      <c r="F605" s="289">
        <v>44636</v>
      </c>
      <c r="G605" s="135" t="s">
        <v>5559</v>
      </c>
      <c r="H605" s="135" t="s">
        <v>725</v>
      </c>
      <c r="I605" s="281" t="s">
        <v>2454</v>
      </c>
      <c r="J605" s="281" t="s">
        <v>160</v>
      </c>
      <c r="K605" s="281" t="s">
        <v>9010</v>
      </c>
      <c r="L605" s="135" t="s">
        <v>20</v>
      </c>
      <c r="M605" s="5" t="s">
        <v>5560</v>
      </c>
      <c r="N605" s="282" t="s">
        <v>1253</v>
      </c>
      <c r="O605" s="283" t="s">
        <v>1253</v>
      </c>
      <c r="P605" s="283" t="s">
        <v>1253</v>
      </c>
      <c r="Q605" s="284" t="s">
        <v>1253</v>
      </c>
      <c r="R605" s="285" t="s">
        <v>4493</v>
      </c>
      <c r="S605" s="280" t="s">
        <v>1253</v>
      </c>
      <c r="T605" s="286" t="s">
        <v>609</v>
      </c>
      <c r="U605" s="287" t="s">
        <v>3899</v>
      </c>
      <c r="V605" s="135"/>
      <c r="W605" s="276" t="s">
        <v>630</v>
      </c>
      <c r="X605" s="272"/>
      <c r="Y605" s="272"/>
      <c r="Z605" s="272"/>
    </row>
    <row r="606" spans="1:26" ht="13" customHeight="1" x14ac:dyDescent="0.35">
      <c r="A606" s="295" t="s">
        <v>3627</v>
      </c>
      <c r="B606" s="135">
        <v>5008827</v>
      </c>
      <c r="C606" s="290" t="s">
        <v>6758</v>
      </c>
      <c r="D606" s="288">
        <v>44637</v>
      </c>
      <c r="E606" s="279" t="s">
        <v>594</v>
      </c>
      <c r="F606" s="289">
        <v>44636</v>
      </c>
      <c r="G606" s="135" t="s">
        <v>5561</v>
      </c>
      <c r="H606" s="135" t="s">
        <v>32</v>
      </c>
      <c r="I606" s="281" t="s">
        <v>685</v>
      </c>
      <c r="J606" s="281" t="s">
        <v>45</v>
      </c>
      <c r="K606" s="281" t="s">
        <v>9009</v>
      </c>
      <c r="L606" s="135" t="s">
        <v>74</v>
      </c>
      <c r="M606" s="5" t="s">
        <v>5562</v>
      </c>
      <c r="N606" s="282">
        <v>44653</v>
      </c>
      <c r="O606" s="283">
        <v>44652</v>
      </c>
      <c r="P606" s="283">
        <v>44655</v>
      </c>
      <c r="Q606" s="284">
        <v>44653</v>
      </c>
      <c r="R606" s="285" t="s">
        <v>4482</v>
      </c>
      <c r="S606" s="284"/>
      <c r="T606" s="286" t="s">
        <v>1648</v>
      </c>
      <c r="U606" s="287" t="s">
        <v>3899</v>
      </c>
      <c r="V606" s="135" t="s">
        <v>5568</v>
      </c>
      <c r="W606" s="136" t="s">
        <v>5567</v>
      </c>
      <c r="X606" s="272"/>
      <c r="Y606" s="272"/>
      <c r="Z606" s="272"/>
    </row>
    <row r="607" spans="1:26" ht="13" customHeight="1" x14ac:dyDescent="0.35">
      <c r="A607" s="295" t="s">
        <v>1581</v>
      </c>
      <c r="B607" s="276" t="s">
        <v>630</v>
      </c>
      <c r="C607" s="277" t="s">
        <v>630</v>
      </c>
      <c r="D607" s="288">
        <v>44642</v>
      </c>
      <c r="E607" s="279" t="s">
        <v>630</v>
      </c>
      <c r="F607" s="289">
        <v>44637</v>
      </c>
      <c r="G607" s="135" t="s">
        <v>5569</v>
      </c>
      <c r="H607" s="135" t="s">
        <v>175</v>
      </c>
      <c r="I607" s="281" t="s">
        <v>8863</v>
      </c>
      <c r="J607" s="281" t="s">
        <v>645</v>
      </c>
      <c r="K607" s="281" t="s">
        <v>9002</v>
      </c>
      <c r="L607" s="135" t="s">
        <v>20</v>
      </c>
      <c r="M607" s="5" t="s">
        <v>5570</v>
      </c>
      <c r="N607" s="282" t="s">
        <v>1253</v>
      </c>
      <c r="O607" s="283" t="s">
        <v>1253</v>
      </c>
      <c r="P607" s="283" t="s">
        <v>1253</v>
      </c>
      <c r="Q607" s="284" t="s">
        <v>1253</v>
      </c>
      <c r="R607" s="285" t="s">
        <v>6444</v>
      </c>
      <c r="S607" s="280" t="s">
        <v>1253</v>
      </c>
      <c r="T607" s="286" t="s">
        <v>605</v>
      </c>
      <c r="U607" s="287" t="s">
        <v>3899</v>
      </c>
      <c r="V607" s="135"/>
      <c r="W607" s="276" t="s">
        <v>630</v>
      </c>
      <c r="X607" s="272"/>
      <c r="Y607" s="272"/>
      <c r="Z607" s="272"/>
    </row>
    <row r="608" spans="1:26" ht="13" customHeight="1" x14ac:dyDescent="0.35">
      <c r="A608" s="295" t="s">
        <v>3627</v>
      </c>
      <c r="B608" s="136">
        <v>5006094</v>
      </c>
      <c r="C608" s="290" t="s">
        <v>6759</v>
      </c>
      <c r="D608" s="288">
        <v>44638</v>
      </c>
      <c r="E608" s="279" t="s">
        <v>594</v>
      </c>
      <c r="F608" s="289">
        <v>44637</v>
      </c>
      <c r="G608" s="135" t="s">
        <v>5571</v>
      </c>
      <c r="H608" s="135" t="s">
        <v>4150</v>
      </c>
      <c r="I608" s="281" t="s">
        <v>17</v>
      </c>
      <c r="J608" s="281" t="s">
        <v>622</v>
      </c>
      <c r="K608" s="281" t="s">
        <v>9007</v>
      </c>
      <c r="L608" s="135" t="s">
        <v>20</v>
      </c>
      <c r="M608" s="5" t="s">
        <v>5572</v>
      </c>
      <c r="N608" s="282">
        <v>44685</v>
      </c>
      <c r="O608" s="283">
        <v>44680</v>
      </c>
      <c r="P608" s="283">
        <v>44680</v>
      </c>
      <c r="Q608" s="284">
        <v>44680</v>
      </c>
      <c r="R608" s="285" t="s">
        <v>6544</v>
      </c>
      <c r="S608" s="284"/>
      <c r="T608" s="286" t="s">
        <v>605</v>
      </c>
      <c r="U608" s="287" t="s">
        <v>3899</v>
      </c>
      <c r="V608" s="135" t="s">
        <v>2821</v>
      </c>
      <c r="W608" s="124" t="s">
        <v>5577</v>
      </c>
      <c r="X608" s="272"/>
      <c r="Y608" s="272"/>
      <c r="Z608" s="272"/>
    </row>
    <row r="609" spans="1:26" ht="13" customHeight="1" x14ac:dyDescent="0.35">
      <c r="A609" s="295" t="s">
        <v>3627</v>
      </c>
      <c r="B609" s="135">
        <v>5029543</v>
      </c>
      <c r="C609" s="290" t="s">
        <v>6760</v>
      </c>
      <c r="D609" s="288">
        <v>44656</v>
      </c>
      <c r="E609" s="279" t="s">
        <v>594</v>
      </c>
      <c r="F609" s="289">
        <v>44637</v>
      </c>
      <c r="G609" s="135" t="s">
        <v>5673</v>
      </c>
      <c r="H609" s="135" t="s">
        <v>37</v>
      </c>
      <c r="I609" s="281" t="s">
        <v>685</v>
      </c>
      <c r="J609" s="281" t="s">
        <v>18</v>
      </c>
      <c r="K609" s="281" t="s">
        <v>9005</v>
      </c>
      <c r="L609" s="135" t="s">
        <v>11</v>
      </c>
      <c r="M609" s="5" t="s">
        <v>5573</v>
      </c>
      <c r="N609" s="282">
        <v>44670</v>
      </c>
      <c r="O609" s="283">
        <v>44670</v>
      </c>
      <c r="P609" s="283">
        <v>44670</v>
      </c>
      <c r="Q609" s="284">
        <v>44670</v>
      </c>
      <c r="R609" s="285" t="s">
        <v>4685</v>
      </c>
      <c r="S609" s="284"/>
      <c r="T609" s="286" t="s">
        <v>623</v>
      </c>
      <c r="U609" s="287" t="s">
        <v>3899</v>
      </c>
      <c r="V609" s="135" t="s">
        <v>5568</v>
      </c>
      <c r="W609" s="124" t="s">
        <v>5578</v>
      </c>
      <c r="X609" s="272"/>
      <c r="Y609" s="272"/>
      <c r="Z609" s="272"/>
    </row>
    <row r="610" spans="1:26" ht="13" customHeight="1" x14ac:dyDescent="0.35">
      <c r="A610" s="295" t="s">
        <v>3627</v>
      </c>
      <c r="B610" s="124">
        <v>5117801</v>
      </c>
      <c r="C610" s="277" t="s">
        <v>6761</v>
      </c>
      <c r="D610" s="288">
        <v>44683</v>
      </c>
      <c r="E610" s="279" t="s">
        <v>594</v>
      </c>
      <c r="F610" s="289">
        <v>44638</v>
      </c>
      <c r="G610" s="135" t="s">
        <v>5616</v>
      </c>
      <c r="H610" s="135" t="s">
        <v>686</v>
      </c>
      <c r="I610" s="281" t="s">
        <v>8862</v>
      </c>
      <c r="J610" s="281" t="s">
        <v>626</v>
      </c>
      <c r="K610" s="281" t="s">
        <v>9003</v>
      </c>
      <c r="L610" s="135" t="s">
        <v>52</v>
      </c>
      <c r="M610" s="5" t="s">
        <v>5574</v>
      </c>
      <c r="N610" s="282">
        <v>44764</v>
      </c>
      <c r="O610" s="283">
        <v>44762</v>
      </c>
      <c r="P610" s="283">
        <v>44760</v>
      </c>
      <c r="Q610" s="284">
        <v>44762</v>
      </c>
      <c r="R610" s="285" t="s">
        <v>4687</v>
      </c>
      <c r="S610" s="284"/>
      <c r="T610" s="286" t="s">
        <v>609</v>
      </c>
      <c r="U610" s="287" t="s">
        <v>3899</v>
      </c>
      <c r="V610" s="135" t="s">
        <v>5599</v>
      </c>
      <c r="W610" s="124" t="s">
        <v>5579</v>
      </c>
      <c r="X610" s="272"/>
      <c r="Y610" s="272"/>
      <c r="Z610" s="272"/>
    </row>
    <row r="611" spans="1:26" ht="13" customHeight="1" x14ac:dyDescent="0.35">
      <c r="A611" s="295" t="s">
        <v>3627</v>
      </c>
      <c r="B611" s="124">
        <v>4998445</v>
      </c>
      <c r="C611" s="290" t="s">
        <v>6762</v>
      </c>
      <c r="D611" s="288">
        <v>44641</v>
      </c>
      <c r="E611" s="279" t="s">
        <v>594</v>
      </c>
      <c r="F611" s="289">
        <v>44638</v>
      </c>
      <c r="G611" s="135" t="s">
        <v>5575</v>
      </c>
      <c r="H611" s="135" t="s">
        <v>102</v>
      </c>
      <c r="I611" s="281" t="s">
        <v>685</v>
      </c>
      <c r="J611" s="281" t="s">
        <v>45</v>
      </c>
      <c r="K611" s="281" t="s">
        <v>9009</v>
      </c>
      <c r="L611" s="135" t="s">
        <v>20</v>
      </c>
      <c r="M611" s="5" t="s">
        <v>5576</v>
      </c>
      <c r="N611" s="282">
        <v>44653</v>
      </c>
      <c r="O611" s="283">
        <v>44645</v>
      </c>
      <c r="P611" s="283">
        <v>44641</v>
      </c>
      <c r="Q611" s="284">
        <v>44648</v>
      </c>
      <c r="R611" s="285" t="s">
        <v>4482</v>
      </c>
      <c r="S611" s="284"/>
      <c r="T611" s="286" t="s">
        <v>623</v>
      </c>
      <c r="U611" s="287" t="s">
        <v>3899</v>
      </c>
      <c r="V611" s="135" t="s">
        <v>5568</v>
      </c>
      <c r="W611" s="124" t="s">
        <v>5580</v>
      </c>
      <c r="X611" s="272"/>
      <c r="Y611" s="272"/>
      <c r="Z611" s="272"/>
    </row>
    <row r="612" spans="1:26" ht="13" customHeight="1" x14ac:dyDescent="0.35">
      <c r="A612" s="295" t="s">
        <v>1581</v>
      </c>
      <c r="B612" s="276" t="s">
        <v>630</v>
      </c>
      <c r="C612" s="277" t="s">
        <v>630</v>
      </c>
      <c r="D612" s="288">
        <v>44664</v>
      </c>
      <c r="E612" s="279" t="s">
        <v>630</v>
      </c>
      <c r="F612" s="289">
        <v>44638</v>
      </c>
      <c r="G612" s="135" t="s">
        <v>5893</v>
      </c>
      <c r="H612" s="135" t="s">
        <v>250</v>
      </c>
      <c r="I612" s="281" t="s">
        <v>4644</v>
      </c>
      <c r="J612" s="281" t="s">
        <v>8377</v>
      </c>
      <c r="K612" s="281" t="s">
        <v>9004</v>
      </c>
      <c r="L612" s="135" t="s">
        <v>20</v>
      </c>
      <c r="M612" s="5" t="s">
        <v>5582</v>
      </c>
      <c r="N612" s="282" t="s">
        <v>1253</v>
      </c>
      <c r="O612" s="283" t="s">
        <v>1253</v>
      </c>
      <c r="P612" s="283" t="s">
        <v>1253</v>
      </c>
      <c r="Q612" s="284" t="s">
        <v>1253</v>
      </c>
      <c r="R612" s="285" t="s">
        <v>4485</v>
      </c>
      <c r="S612" s="280" t="s">
        <v>1253</v>
      </c>
      <c r="T612" s="286" t="s">
        <v>623</v>
      </c>
      <c r="U612" s="287" t="s">
        <v>3899</v>
      </c>
      <c r="V612" s="135"/>
      <c r="W612" s="276" t="s">
        <v>630</v>
      </c>
      <c r="X612" s="272"/>
      <c r="Y612" s="272"/>
      <c r="Z612" s="272"/>
    </row>
    <row r="613" spans="1:26" ht="13" customHeight="1" x14ac:dyDescent="0.35">
      <c r="A613" s="295" t="s">
        <v>3627</v>
      </c>
      <c r="B613" s="124">
        <v>4955462</v>
      </c>
      <c r="C613" s="290" t="s">
        <v>6763</v>
      </c>
      <c r="D613" s="288">
        <v>44641</v>
      </c>
      <c r="E613" s="279" t="s">
        <v>594</v>
      </c>
      <c r="F613" s="289">
        <v>44639</v>
      </c>
      <c r="G613" s="135" t="s">
        <v>5584</v>
      </c>
      <c r="H613" s="135" t="s">
        <v>3367</v>
      </c>
      <c r="I613" s="281" t="s">
        <v>7086</v>
      </c>
      <c r="J613" s="281" t="s">
        <v>45</v>
      </c>
      <c r="K613" s="281" t="s">
        <v>9009</v>
      </c>
      <c r="L613" s="135" t="s">
        <v>20</v>
      </c>
      <c r="M613" s="5" t="s">
        <v>5585</v>
      </c>
      <c r="N613" s="282">
        <v>44644</v>
      </c>
      <c r="O613" s="283">
        <v>44642</v>
      </c>
      <c r="P613" s="283">
        <v>44642</v>
      </c>
      <c r="Q613" s="284">
        <v>44642</v>
      </c>
      <c r="R613" s="285" t="s">
        <v>4482</v>
      </c>
      <c r="S613" s="284"/>
      <c r="T613" s="286" t="s">
        <v>605</v>
      </c>
      <c r="U613" s="287" t="s">
        <v>3899</v>
      </c>
      <c r="V613" s="287" t="s">
        <v>3899</v>
      </c>
      <c r="W613" s="310" t="s">
        <v>5588</v>
      </c>
      <c r="X613" s="272"/>
      <c r="Y613" s="272"/>
      <c r="Z613" s="272"/>
    </row>
    <row r="614" spans="1:26" ht="13" customHeight="1" x14ac:dyDescent="0.35">
      <c r="A614" s="295" t="s">
        <v>3627</v>
      </c>
      <c r="B614" s="136">
        <v>5046629</v>
      </c>
      <c r="C614" s="277" t="s">
        <v>6764</v>
      </c>
      <c r="D614" s="288">
        <v>44659</v>
      </c>
      <c r="E614" s="279" t="s">
        <v>594</v>
      </c>
      <c r="F614" s="289">
        <v>44639</v>
      </c>
      <c r="G614" s="135" t="s">
        <v>5586</v>
      </c>
      <c r="H614" s="135" t="s">
        <v>25</v>
      </c>
      <c r="I614" s="281" t="s">
        <v>17</v>
      </c>
      <c r="J614" s="281" t="s">
        <v>38</v>
      </c>
      <c r="K614" s="281" t="s">
        <v>9001</v>
      </c>
      <c r="L614" s="135" t="s">
        <v>438</v>
      </c>
      <c r="M614" s="5" t="s">
        <v>5587</v>
      </c>
      <c r="N614" s="282">
        <v>44782</v>
      </c>
      <c r="O614" s="283">
        <v>44702</v>
      </c>
      <c r="P614" s="283">
        <v>44720</v>
      </c>
      <c r="Q614" s="284">
        <v>44739</v>
      </c>
      <c r="R614" s="285" t="s">
        <v>4489</v>
      </c>
      <c r="S614" s="284"/>
      <c r="T614" s="286" t="s">
        <v>623</v>
      </c>
      <c r="U614" s="287" t="s">
        <v>3899</v>
      </c>
      <c r="V614" s="291" t="s">
        <v>3366</v>
      </c>
      <c r="W614" s="310" t="s">
        <v>5589</v>
      </c>
      <c r="X614" s="272"/>
      <c r="Y614" s="272"/>
      <c r="Z614" s="272"/>
    </row>
    <row r="615" spans="1:26" ht="13" customHeight="1" x14ac:dyDescent="0.35">
      <c r="A615" s="295" t="s">
        <v>3627</v>
      </c>
      <c r="B615" s="135">
        <v>5073356</v>
      </c>
      <c r="C615" s="290" t="s">
        <v>6765</v>
      </c>
      <c r="D615" s="288">
        <v>44678</v>
      </c>
      <c r="E615" s="279" t="s">
        <v>594</v>
      </c>
      <c r="F615" s="289">
        <v>44641</v>
      </c>
      <c r="G615" s="135" t="s">
        <v>5590</v>
      </c>
      <c r="H615" s="135" t="s">
        <v>3567</v>
      </c>
      <c r="I615" s="281" t="s">
        <v>685</v>
      </c>
      <c r="J615" s="281" t="s">
        <v>45</v>
      </c>
      <c r="K615" s="281" t="s">
        <v>9009</v>
      </c>
      <c r="L615" s="135" t="s">
        <v>20</v>
      </c>
      <c r="M615" s="5" t="s">
        <v>5591</v>
      </c>
      <c r="N615" s="282">
        <v>44710</v>
      </c>
      <c r="O615" s="283">
        <v>44699</v>
      </c>
      <c r="P615" s="283">
        <v>44700</v>
      </c>
      <c r="Q615" s="284">
        <v>44704</v>
      </c>
      <c r="R615" s="285" t="s">
        <v>4482</v>
      </c>
      <c r="S615" s="284"/>
      <c r="T615" s="286" t="s">
        <v>623</v>
      </c>
      <c r="U615" s="287" t="s">
        <v>3899</v>
      </c>
      <c r="V615" s="135" t="s">
        <v>2821</v>
      </c>
      <c r="W615" s="124" t="s">
        <v>5601</v>
      </c>
      <c r="X615" s="272"/>
      <c r="Y615" s="272"/>
      <c r="Z615" s="272"/>
    </row>
    <row r="616" spans="1:26" ht="13" customHeight="1" x14ac:dyDescent="0.35">
      <c r="A616" s="295" t="s">
        <v>3627</v>
      </c>
      <c r="B616" s="135">
        <v>5020571</v>
      </c>
      <c r="C616" s="290" t="s">
        <v>6766</v>
      </c>
      <c r="D616" s="288">
        <v>44643</v>
      </c>
      <c r="E616" s="279" t="s">
        <v>594</v>
      </c>
      <c r="F616" s="289">
        <v>44641</v>
      </c>
      <c r="G616" s="135" t="s">
        <v>5607</v>
      </c>
      <c r="H616" s="135" t="s">
        <v>725</v>
      </c>
      <c r="I616" s="281" t="s">
        <v>2454</v>
      </c>
      <c r="J616" s="281" t="s">
        <v>160</v>
      </c>
      <c r="K616" s="281" t="s">
        <v>9010</v>
      </c>
      <c r="L616" s="135" t="s">
        <v>20</v>
      </c>
      <c r="M616" s="5" t="s">
        <v>5592</v>
      </c>
      <c r="N616" s="282">
        <v>44653</v>
      </c>
      <c r="O616" s="283">
        <v>44648</v>
      </c>
      <c r="P616" s="283">
        <v>44643</v>
      </c>
      <c r="Q616" s="284">
        <v>44648</v>
      </c>
      <c r="R616" s="285" t="s">
        <v>4493</v>
      </c>
      <c r="S616" s="284"/>
      <c r="T616" s="286"/>
      <c r="U616" s="287" t="s">
        <v>3899</v>
      </c>
      <c r="V616" s="135" t="s">
        <v>5568</v>
      </c>
      <c r="W616" s="310" t="s">
        <v>5602</v>
      </c>
      <c r="X616" s="272"/>
      <c r="Y616" s="272"/>
      <c r="Z616" s="272"/>
    </row>
    <row r="617" spans="1:26" ht="13" customHeight="1" x14ac:dyDescent="0.35">
      <c r="A617" s="295" t="s">
        <v>3627</v>
      </c>
      <c r="B617" s="124">
        <v>5014003</v>
      </c>
      <c r="C617" s="290" t="s">
        <v>6767</v>
      </c>
      <c r="D617" s="289">
        <v>44642</v>
      </c>
      <c r="E617" s="279" t="s">
        <v>594</v>
      </c>
      <c r="F617" s="289">
        <v>44641</v>
      </c>
      <c r="G617" s="135" t="s">
        <v>5593</v>
      </c>
      <c r="H617" s="135" t="s">
        <v>102</v>
      </c>
      <c r="I617" s="281" t="s">
        <v>685</v>
      </c>
      <c r="J617" s="281" t="s">
        <v>18</v>
      </c>
      <c r="K617" s="281" t="s">
        <v>9005</v>
      </c>
      <c r="L617" s="135" t="s">
        <v>20</v>
      </c>
      <c r="M617" s="5" t="s">
        <v>5594</v>
      </c>
      <c r="N617" s="282">
        <v>44652</v>
      </c>
      <c r="O617" s="283">
        <v>44651</v>
      </c>
      <c r="P617" s="283">
        <v>44651</v>
      </c>
      <c r="Q617" s="284">
        <v>44651</v>
      </c>
      <c r="R617" s="285" t="s">
        <v>4686</v>
      </c>
      <c r="S617" s="284"/>
      <c r="T617" s="286" t="s">
        <v>609</v>
      </c>
      <c r="U617" s="287" t="s">
        <v>3899</v>
      </c>
      <c r="V617" s="135" t="s">
        <v>5568</v>
      </c>
      <c r="W617" s="310" t="s">
        <v>5603</v>
      </c>
      <c r="X617" s="272"/>
      <c r="Y617" s="272"/>
      <c r="Z617" s="272"/>
    </row>
    <row r="618" spans="1:26" ht="13" customHeight="1" x14ac:dyDescent="0.35">
      <c r="A618" s="295" t="s">
        <v>3627</v>
      </c>
      <c r="B618" s="124">
        <v>4998447</v>
      </c>
      <c r="C618" s="290" t="s">
        <v>6768</v>
      </c>
      <c r="D618" s="288">
        <v>44642</v>
      </c>
      <c r="E618" s="279" t="s">
        <v>594</v>
      </c>
      <c r="F618" s="289">
        <v>44641</v>
      </c>
      <c r="G618" s="135" t="s">
        <v>5595</v>
      </c>
      <c r="H618" s="135" t="s">
        <v>4712</v>
      </c>
      <c r="I618" s="281" t="s">
        <v>17</v>
      </c>
      <c r="J618" s="281" t="s">
        <v>45</v>
      </c>
      <c r="K618" s="281" t="s">
        <v>9009</v>
      </c>
      <c r="L618" s="135" t="s">
        <v>20</v>
      </c>
      <c r="M618" s="5" t="s">
        <v>5596</v>
      </c>
      <c r="N618" s="282">
        <v>44647</v>
      </c>
      <c r="O618" s="283">
        <v>44645</v>
      </c>
      <c r="P618" s="283">
        <v>44645</v>
      </c>
      <c r="Q618" s="284">
        <v>44645</v>
      </c>
      <c r="R618" s="285" t="s">
        <v>4482</v>
      </c>
      <c r="S618" s="284"/>
      <c r="T618" s="286" t="s">
        <v>623</v>
      </c>
      <c r="U618" s="287" t="s">
        <v>3899</v>
      </c>
      <c r="V618" s="287" t="s">
        <v>3899</v>
      </c>
      <c r="W618" s="310" t="s">
        <v>5604</v>
      </c>
      <c r="X618" s="272"/>
      <c r="Y618" s="272"/>
      <c r="Z618" s="272"/>
    </row>
    <row r="619" spans="1:26" ht="13" customHeight="1" x14ac:dyDescent="0.35">
      <c r="A619" s="295" t="s">
        <v>3627</v>
      </c>
      <c r="B619" s="124">
        <v>5013152</v>
      </c>
      <c r="C619" s="290" t="s">
        <v>6769</v>
      </c>
      <c r="D619" s="288">
        <v>44643</v>
      </c>
      <c r="E619" s="279" t="s">
        <v>594</v>
      </c>
      <c r="F619" s="289">
        <v>44641</v>
      </c>
      <c r="G619" s="135" t="s">
        <v>5597</v>
      </c>
      <c r="H619" s="135" t="s">
        <v>725</v>
      </c>
      <c r="I619" s="281" t="s">
        <v>2454</v>
      </c>
      <c r="J619" s="281" t="s">
        <v>160</v>
      </c>
      <c r="K619" s="281" t="s">
        <v>9010</v>
      </c>
      <c r="L619" s="135" t="s">
        <v>20</v>
      </c>
      <c r="M619" s="5" t="s">
        <v>5598</v>
      </c>
      <c r="N619" s="282">
        <v>44673</v>
      </c>
      <c r="O619" s="283">
        <v>44644</v>
      </c>
      <c r="P619" s="283">
        <v>44643</v>
      </c>
      <c r="Q619" s="284">
        <v>44647</v>
      </c>
      <c r="R619" s="285" t="s">
        <v>4493</v>
      </c>
      <c r="S619" s="284"/>
      <c r="T619" s="286" t="s">
        <v>609</v>
      </c>
      <c r="U619" s="287" t="s">
        <v>3899</v>
      </c>
      <c r="V619" s="135" t="s">
        <v>5568</v>
      </c>
      <c r="W619" s="310" t="s">
        <v>5605</v>
      </c>
      <c r="X619" s="272"/>
      <c r="Y619" s="272"/>
      <c r="Z619" s="272"/>
    </row>
    <row r="620" spans="1:26" ht="13" customHeight="1" x14ac:dyDescent="0.35">
      <c r="A620" s="295" t="s">
        <v>1581</v>
      </c>
      <c r="B620" s="276" t="s">
        <v>630</v>
      </c>
      <c r="C620" s="277" t="s">
        <v>630</v>
      </c>
      <c r="D620" s="288">
        <v>44765</v>
      </c>
      <c r="E620" s="279" t="s">
        <v>630</v>
      </c>
      <c r="F620" s="289">
        <v>44643</v>
      </c>
      <c r="G620" s="135" t="s">
        <v>5608</v>
      </c>
      <c r="H620" s="135" t="s">
        <v>137</v>
      </c>
      <c r="I620" s="281" t="s">
        <v>17</v>
      </c>
      <c r="J620" s="281" t="s">
        <v>18</v>
      </c>
      <c r="K620" s="281" t="s">
        <v>9005</v>
      </c>
      <c r="L620" s="135" t="s">
        <v>20</v>
      </c>
      <c r="M620" s="5" t="s">
        <v>5609</v>
      </c>
      <c r="N620" s="282" t="s">
        <v>1253</v>
      </c>
      <c r="O620" s="283" t="s">
        <v>1253</v>
      </c>
      <c r="P620" s="283" t="s">
        <v>1253</v>
      </c>
      <c r="Q620" s="284" t="s">
        <v>1253</v>
      </c>
      <c r="R620" s="285" t="s">
        <v>4686</v>
      </c>
      <c r="S620" s="280" t="s">
        <v>1253</v>
      </c>
      <c r="T620" s="286" t="s">
        <v>623</v>
      </c>
      <c r="U620" s="287" t="s">
        <v>3899</v>
      </c>
      <c r="V620" s="135"/>
      <c r="W620" s="276" t="s">
        <v>630</v>
      </c>
      <c r="X620" s="272"/>
      <c r="Y620" s="272"/>
      <c r="Z620" s="272"/>
    </row>
    <row r="621" spans="1:26" ht="13" customHeight="1" x14ac:dyDescent="0.35">
      <c r="A621" s="295" t="s">
        <v>1581</v>
      </c>
      <c r="B621" s="276" t="s">
        <v>630</v>
      </c>
      <c r="C621" s="277" t="s">
        <v>630</v>
      </c>
      <c r="D621" s="288">
        <v>44672</v>
      </c>
      <c r="E621" s="279" t="s">
        <v>630</v>
      </c>
      <c r="F621" s="289">
        <v>44643</v>
      </c>
      <c r="G621" s="135" t="s">
        <v>8174</v>
      </c>
      <c r="H621" s="135" t="s">
        <v>16</v>
      </c>
      <c r="I621" s="281" t="s">
        <v>7086</v>
      </c>
      <c r="J621" s="281" t="s">
        <v>45</v>
      </c>
      <c r="K621" s="281" t="s">
        <v>9009</v>
      </c>
      <c r="L621" s="135" t="s">
        <v>87</v>
      </c>
      <c r="M621" s="5" t="s">
        <v>5611</v>
      </c>
      <c r="N621" s="282" t="s">
        <v>1253</v>
      </c>
      <c r="O621" s="283" t="s">
        <v>1253</v>
      </c>
      <c r="P621" s="283" t="s">
        <v>1253</v>
      </c>
      <c r="Q621" s="284" t="s">
        <v>1253</v>
      </c>
      <c r="R621" s="285" t="s">
        <v>4482</v>
      </c>
      <c r="S621" s="280" t="s">
        <v>1253</v>
      </c>
      <c r="T621" s="286" t="s">
        <v>605</v>
      </c>
      <c r="U621" s="287" t="s">
        <v>3899</v>
      </c>
      <c r="V621" s="135"/>
      <c r="W621" s="276" t="s">
        <v>630</v>
      </c>
      <c r="X621" s="272"/>
      <c r="Y621" s="272"/>
      <c r="Z621" s="272"/>
    </row>
    <row r="622" spans="1:26" ht="13" customHeight="1" x14ac:dyDescent="0.35">
      <c r="A622" s="295" t="s">
        <v>5</v>
      </c>
      <c r="B622" s="124" t="s">
        <v>319</v>
      </c>
      <c r="C622" s="277"/>
      <c r="D622" s="288"/>
      <c r="E622" s="279"/>
      <c r="F622" s="289">
        <v>44643</v>
      </c>
      <c r="G622" s="135" t="s">
        <v>5612</v>
      </c>
      <c r="H622" s="135" t="s">
        <v>4738</v>
      </c>
      <c r="I622" s="281" t="s">
        <v>2454</v>
      </c>
      <c r="J622" s="281" t="s">
        <v>18</v>
      </c>
      <c r="K622" s="281" t="s">
        <v>9005</v>
      </c>
      <c r="L622" s="135" t="s">
        <v>20</v>
      </c>
      <c r="M622" s="5" t="s">
        <v>5613</v>
      </c>
      <c r="N622" s="282"/>
      <c r="O622" s="283"/>
      <c r="P622" s="283"/>
      <c r="Q622" s="284"/>
      <c r="R622" s="285" t="s">
        <v>4686</v>
      </c>
      <c r="S622" s="284"/>
      <c r="T622" s="286" t="s">
        <v>605</v>
      </c>
      <c r="U622" s="287" t="s">
        <v>3899</v>
      </c>
      <c r="V622" s="135"/>
      <c r="W622" s="310" t="s">
        <v>5617</v>
      </c>
      <c r="X622" s="272"/>
      <c r="Y622" s="272"/>
      <c r="Z622" s="272"/>
    </row>
    <row r="623" spans="1:26" ht="13" customHeight="1" x14ac:dyDescent="0.35">
      <c r="A623" s="295" t="s">
        <v>3627</v>
      </c>
      <c r="B623" s="135">
        <v>5014002</v>
      </c>
      <c r="C623" s="290" t="s">
        <v>6770</v>
      </c>
      <c r="D623" s="288">
        <v>44646</v>
      </c>
      <c r="E623" s="279" t="s">
        <v>594</v>
      </c>
      <c r="F623" s="289">
        <v>44643</v>
      </c>
      <c r="G623" s="135" t="s">
        <v>5614</v>
      </c>
      <c r="H623" s="135" t="s">
        <v>3708</v>
      </c>
      <c r="I623" s="281" t="s">
        <v>2454</v>
      </c>
      <c r="J623" s="281" t="s">
        <v>45</v>
      </c>
      <c r="K623" s="281" t="s">
        <v>9009</v>
      </c>
      <c r="L623" s="135" t="s">
        <v>20</v>
      </c>
      <c r="M623" s="5" t="s">
        <v>5615</v>
      </c>
      <c r="N623" s="282">
        <v>44653</v>
      </c>
      <c r="O623" s="283">
        <v>44652</v>
      </c>
      <c r="P623" s="283">
        <v>44655</v>
      </c>
      <c r="Q623" s="284">
        <v>44652</v>
      </c>
      <c r="R623" s="285" t="s">
        <v>4482</v>
      </c>
      <c r="S623" s="284"/>
      <c r="T623" s="286" t="s">
        <v>609</v>
      </c>
      <c r="U623" s="287" t="s">
        <v>3899</v>
      </c>
      <c r="V623" s="135" t="s">
        <v>5568</v>
      </c>
      <c r="W623" s="310" t="s">
        <v>5618</v>
      </c>
      <c r="X623" s="272"/>
      <c r="Y623" s="272"/>
      <c r="Z623" s="272"/>
    </row>
    <row r="624" spans="1:26" ht="13" customHeight="1" x14ac:dyDescent="0.35">
      <c r="A624" s="295" t="s">
        <v>3627</v>
      </c>
      <c r="B624" s="135">
        <v>5001367</v>
      </c>
      <c r="C624" s="290" t="s">
        <v>6771</v>
      </c>
      <c r="D624" s="288">
        <v>44646</v>
      </c>
      <c r="E624" s="279" t="s">
        <v>594</v>
      </c>
      <c r="F624" s="289">
        <v>44644</v>
      </c>
      <c r="G624" s="135" t="s">
        <v>5623</v>
      </c>
      <c r="H624" s="135" t="s">
        <v>4738</v>
      </c>
      <c r="I624" s="281" t="s">
        <v>2454</v>
      </c>
      <c r="J624" s="281" t="s">
        <v>45</v>
      </c>
      <c r="K624" s="281" t="s">
        <v>9009</v>
      </c>
      <c r="L624" s="135" t="s">
        <v>20</v>
      </c>
      <c r="M624" s="5" t="s">
        <v>5624</v>
      </c>
      <c r="N624" s="282">
        <v>44653</v>
      </c>
      <c r="O624" s="283">
        <v>44647</v>
      </c>
      <c r="P624" s="283">
        <v>44647</v>
      </c>
      <c r="Q624" s="284">
        <v>44648</v>
      </c>
      <c r="R624" s="285" t="s">
        <v>4482</v>
      </c>
      <c r="S624" s="284"/>
      <c r="T624" s="286" t="s">
        <v>605</v>
      </c>
      <c r="U624" s="287" t="s">
        <v>3899</v>
      </c>
      <c r="V624" s="135" t="s">
        <v>5568</v>
      </c>
      <c r="W624" s="302" t="s">
        <v>5633</v>
      </c>
      <c r="X624" s="272"/>
      <c r="Y624" s="272"/>
      <c r="Z624" s="272"/>
    </row>
    <row r="625" spans="1:26" ht="13" customHeight="1" x14ac:dyDescent="0.35">
      <c r="A625" s="295" t="s">
        <v>3627</v>
      </c>
      <c r="B625" s="124">
        <v>5020580</v>
      </c>
      <c r="C625" s="290" t="s">
        <v>6772</v>
      </c>
      <c r="D625" s="288">
        <v>44650</v>
      </c>
      <c r="E625" s="279" t="s">
        <v>594</v>
      </c>
      <c r="F625" s="289">
        <v>44644</v>
      </c>
      <c r="G625" s="135" t="s">
        <v>5625</v>
      </c>
      <c r="H625" s="135" t="s">
        <v>92</v>
      </c>
      <c r="I625" s="281" t="s">
        <v>2454</v>
      </c>
      <c r="J625" s="281" t="s">
        <v>626</v>
      </c>
      <c r="K625" s="281" t="s">
        <v>9003</v>
      </c>
      <c r="L625" s="135" t="s">
        <v>52</v>
      </c>
      <c r="M625" s="5" t="s">
        <v>5626</v>
      </c>
      <c r="N625" s="282">
        <v>44653</v>
      </c>
      <c r="O625" s="283">
        <v>44652</v>
      </c>
      <c r="P625" s="283">
        <v>44655</v>
      </c>
      <c r="Q625" s="284">
        <v>44652</v>
      </c>
      <c r="R625" s="285" t="s">
        <v>6464</v>
      </c>
      <c r="S625" s="284"/>
      <c r="T625" s="286" t="s">
        <v>623</v>
      </c>
      <c r="U625" s="287" t="s">
        <v>3899</v>
      </c>
      <c r="V625" s="135" t="s">
        <v>5568</v>
      </c>
      <c r="W625" s="311" t="s">
        <v>5632</v>
      </c>
      <c r="X625" s="272"/>
      <c r="Y625" s="272"/>
      <c r="Z625" s="272"/>
    </row>
    <row r="626" spans="1:26" ht="13" customHeight="1" x14ac:dyDescent="0.35">
      <c r="A626" s="295" t="s">
        <v>3627</v>
      </c>
      <c r="B626" s="135">
        <v>4988274</v>
      </c>
      <c r="C626" s="290" t="s">
        <v>6773</v>
      </c>
      <c r="D626" s="288">
        <v>44645</v>
      </c>
      <c r="E626" s="279" t="s">
        <v>594</v>
      </c>
      <c r="F626" s="289">
        <v>44644</v>
      </c>
      <c r="G626" s="135" t="s">
        <v>5680</v>
      </c>
      <c r="H626" s="135" t="s">
        <v>175</v>
      </c>
      <c r="I626" s="281" t="s">
        <v>8863</v>
      </c>
      <c r="J626" s="281" t="s">
        <v>2943</v>
      </c>
      <c r="K626" s="281" t="s">
        <v>9012</v>
      </c>
      <c r="L626" s="135" t="s">
        <v>20</v>
      </c>
      <c r="M626" s="5" t="s">
        <v>5627</v>
      </c>
      <c r="N626" s="282">
        <v>44653</v>
      </c>
      <c r="O626" s="283">
        <v>44651</v>
      </c>
      <c r="P626" s="283">
        <v>44650</v>
      </c>
      <c r="Q626" s="284">
        <v>44651</v>
      </c>
      <c r="R626" s="285" t="s">
        <v>6447</v>
      </c>
      <c r="S626" s="284"/>
      <c r="T626" s="286" t="s">
        <v>623</v>
      </c>
      <c r="U626" s="287" t="s">
        <v>3899</v>
      </c>
      <c r="V626" s="135" t="s">
        <v>5568</v>
      </c>
      <c r="W626" s="311" t="s">
        <v>5631</v>
      </c>
      <c r="X626" s="272"/>
      <c r="Y626" s="272"/>
      <c r="Z626" s="272"/>
    </row>
    <row r="627" spans="1:26" ht="13" customHeight="1" x14ac:dyDescent="0.35">
      <c r="A627" s="295" t="s">
        <v>3627</v>
      </c>
      <c r="B627" s="83">
        <v>5160861</v>
      </c>
      <c r="C627" s="277" t="s">
        <v>7425</v>
      </c>
      <c r="D627" s="288">
        <v>44740</v>
      </c>
      <c r="E627" s="279" t="s">
        <v>594</v>
      </c>
      <c r="F627" s="289">
        <v>44644</v>
      </c>
      <c r="G627" s="135" t="s">
        <v>5628</v>
      </c>
      <c r="H627" s="135" t="s">
        <v>3567</v>
      </c>
      <c r="I627" s="281" t="s">
        <v>685</v>
      </c>
      <c r="J627" s="281" t="s">
        <v>626</v>
      </c>
      <c r="K627" s="281" t="s">
        <v>9003</v>
      </c>
      <c r="L627" s="194" t="s">
        <v>27</v>
      </c>
      <c r="M627" s="5" t="s">
        <v>5629</v>
      </c>
      <c r="N627" s="282">
        <v>44749</v>
      </c>
      <c r="O627" s="283">
        <v>44744</v>
      </c>
      <c r="P627" s="283">
        <v>44740</v>
      </c>
      <c r="Q627" s="284">
        <v>44742</v>
      </c>
      <c r="R627" s="285" t="s">
        <v>6464</v>
      </c>
      <c r="S627" s="284"/>
      <c r="T627" s="286" t="s">
        <v>1648</v>
      </c>
      <c r="U627" s="287" t="s">
        <v>3899</v>
      </c>
      <c r="V627" s="135" t="s">
        <v>5599</v>
      </c>
      <c r="W627" s="311" t="s">
        <v>5630</v>
      </c>
      <c r="X627" s="272"/>
      <c r="Y627" s="272"/>
      <c r="Z627" s="272"/>
    </row>
    <row r="628" spans="1:26" ht="13" customHeight="1" x14ac:dyDescent="0.35">
      <c r="A628" s="295" t="s">
        <v>5</v>
      </c>
      <c r="B628" s="135" t="s">
        <v>1883</v>
      </c>
      <c r="C628" s="277"/>
      <c r="D628" s="288">
        <v>44695</v>
      </c>
      <c r="E628" s="279"/>
      <c r="F628" s="289">
        <v>44645</v>
      </c>
      <c r="G628" s="135" t="s">
        <v>5634</v>
      </c>
      <c r="H628" s="135" t="s">
        <v>137</v>
      </c>
      <c r="I628" s="281" t="s">
        <v>17</v>
      </c>
      <c r="J628" s="281" t="s">
        <v>18</v>
      </c>
      <c r="K628" s="281" t="s">
        <v>9005</v>
      </c>
      <c r="L628" s="135" t="s">
        <v>11</v>
      </c>
      <c r="M628" s="5" t="s">
        <v>5635</v>
      </c>
      <c r="N628" s="282"/>
      <c r="O628" s="283"/>
      <c r="P628" s="283"/>
      <c r="Q628" s="284"/>
      <c r="R628" s="285" t="s">
        <v>4686</v>
      </c>
      <c r="S628" s="284"/>
      <c r="T628" s="286" t="s">
        <v>609</v>
      </c>
      <c r="U628" s="287" t="s">
        <v>3899</v>
      </c>
      <c r="V628" s="135"/>
      <c r="W628" s="311" t="s">
        <v>5639</v>
      </c>
      <c r="X628" s="272"/>
      <c r="Y628" s="272"/>
      <c r="Z628" s="272"/>
    </row>
    <row r="629" spans="1:26" ht="13" customHeight="1" x14ac:dyDescent="0.35">
      <c r="A629" s="295" t="s">
        <v>3627</v>
      </c>
      <c r="B629" s="135">
        <v>5025213</v>
      </c>
      <c r="C629" s="290" t="s">
        <v>6774</v>
      </c>
      <c r="D629" s="288">
        <v>44655</v>
      </c>
      <c r="E629" s="279" t="s">
        <v>594</v>
      </c>
      <c r="F629" s="289">
        <v>44645</v>
      </c>
      <c r="G629" s="135" t="s">
        <v>5742</v>
      </c>
      <c r="H629" s="135" t="s">
        <v>250</v>
      </c>
      <c r="I629" s="281" t="s">
        <v>4644</v>
      </c>
      <c r="J629" s="281" t="s">
        <v>18</v>
      </c>
      <c r="K629" s="281" t="s">
        <v>9005</v>
      </c>
      <c r="L629" s="135" t="s">
        <v>20</v>
      </c>
      <c r="M629" s="5" t="s">
        <v>5636</v>
      </c>
      <c r="N629" s="282">
        <v>44659</v>
      </c>
      <c r="O629" s="283">
        <v>44656</v>
      </c>
      <c r="P629" s="283">
        <v>44657</v>
      </c>
      <c r="Q629" s="284">
        <v>44656</v>
      </c>
      <c r="R629" s="285" t="s">
        <v>4686</v>
      </c>
      <c r="S629" s="284"/>
      <c r="T629" s="286" t="s">
        <v>623</v>
      </c>
      <c r="U629" s="287" t="s">
        <v>3899</v>
      </c>
      <c r="V629" s="135" t="s">
        <v>5568</v>
      </c>
      <c r="W629" s="311" t="s">
        <v>5640</v>
      </c>
      <c r="X629" s="272"/>
      <c r="Y629" s="272"/>
      <c r="Z629" s="272"/>
    </row>
    <row r="630" spans="1:26" ht="13" customHeight="1" x14ac:dyDescent="0.35">
      <c r="A630" s="295" t="s">
        <v>1581</v>
      </c>
      <c r="B630" s="8">
        <v>5060735</v>
      </c>
      <c r="C630" s="277" t="s">
        <v>6775</v>
      </c>
      <c r="D630" s="288">
        <v>44673</v>
      </c>
      <c r="E630" s="279" t="s">
        <v>594</v>
      </c>
      <c r="F630" s="289">
        <v>44646</v>
      </c>
      <c r="G630" s="135" t="s">
        <v>5637</v>
      </c>
      <c r="H630" s="135" t="s">
        <v>4712</v>
      </c>
      <c r="I630" s="281" t="s">
        <v>17</v>
      </c>
      <c r="J630" s="281" t="s">
        <v>45</v>
      </c>
      <c r="K630" s="281" t="s">
        <v>9009</v>
      </c>
      <c r="L630" s="135" t="s">
        <v>20</v>
      </c>
      <c r="M630" s="5" t="s">
        <v>5638</v>
      </c>
      <c r="N630" s="282">
        <v>44685</v>
      </c>
      <c r="O630" s="283">
        <v>44680</v>
      </c>
      <c r="P630" s="283">
        <v>44678</v>
      </c>
      <c r="Q630" s="284">
        <v>44680</v>
      </c>
      <c r="R630" s="285" t="s">
        <v>4495</v>
      </c>
      <c r="S630" s="280" t="s">
        <v>1253</v>
      </c>
      <c r="T630" s="286" t="s">
        <v>623</v>
      </c>
      <c r="U630" s="287" t="s">
        <v>3899</v>
      </c>
      <c r="V630" s="135" t="s">
        <v>2821</v>
      </c>
      <c r="W630" s="302" t="s">
        <v>5641</v>
      </c>
      <c r="X630" s="272"/>
      <c r="Y630" s="272"/>
      <c r="Z630" s="272"/>
    </row>
    <row r="631" spans="1:26" ht="13" customHeight="1" x14ac:dyDescent="0.35">
      <c r="A631" s="295" t="s">
        <v>3627</v>
      </c>
      <c r="B631" s="135">
        <v>5006096</v>
      </c>
      <c r="C631" s="290" t="s">
        <v>6776</v>
      </c>
      <c r="D631" s="288">
        <v>44648</v>
      </c>
      <c r="E631" s="279" t="s">
        <v>594</v>
      </c>
      <c r="F631" s="289">
        <v>44646</v>
      </c>
      <c r="G631" s="135" t="s">
        <v>4311</v>
      </c>
      <c r="H631" s="135" t="s">
        <v>686</v>
      </c>
      <c r="I631" s="281" t="s">
        <v>8862</v>
      </c>
      <c r="J631" s="281" t="s">
        <v>2943</v>
      </c>
      <c r="K631" s="281" t="s">
        <v>9012</v>
      </c>
      <c r="L631" s="135" t="s">
        <v>40</v>
      </c>
      <c r="M631" s="5" t="s">
        <v>5642</v>
      </c>
      <c r="N631" s="282">
        <v>44653</v>
      </c>
      <c r="O631" s="283">
        <v>44651</v>
      </c>
      <c r="P631" s="283">
        <v>44650</v>
      </c>
      <c r="Q631" s="284">
        <v>44651</v>
      </c>
      <c r="R631" s="285" t="s">
        <v>6447</v>
      </c>
      <c r="S631" s="284"/>
      <c r="T631" s="286" t="s">
        <v>623</v>
      </c>
      <c r="U631" s="287" t="s">
        <v>3899</v>
      </c>
      <c r="V631" s="135" t="s">
        <v>5568</v>
      </c>
      <c r="W631" s="302" t="s">
        <v>5656</v>
      </c>
      <c r="X631" s="272"/>
      <c r="Y631" s="272"/>
      <c r="Z631" s="272"/>
    </row>
    <row r="632" spans="1:26" ht="13" customHeight="1" x14ac:dyDescent="0.35">
      <c r="A632" s="295" t="s">
        <v>5</v>
      </c>
      <c r="B632" s="124" t="s">
        <v>319</v>
      </c>
      <c r="C632" s="277"/>
      <c r="D632" s="288"/>
      <c r="E632" s="279"/>
      <c r="F632" s="289">
        <v>44646</v>
      </c>
      <c r="G632" s="135" t="s">
        <v>5643</v>
      </c>
      <c r="H632" s="135" t="s">
        <v>50</v>
      </c>
      <c r="I632" s="281" t="s">
        <v>17</v>
      </c>
      <c r="J632" s="281" t="s">
        <v>626</v>
      </c>
      <c r="K632" s="281" t="s">
        <v>9003</v>
      </c>
      <c r="L632" s="135" t="s">
        <v>20</v>
      </c>
      <c r="M632" s="5" t="s">
        <v>5644</v>
      </c>
      <c r="N632" s="282"/>
      <c r="O632" s="283"/>
      <c r="P632" s="283"/>
      <c r="Q632" s="284"/>
      <c r="R632" s="285" t="s">
        <v>4687</v>
      </c>
      <c r="S632" s="284"/>
      <c r="T632" s="286" t="s">
        <v>605</v>
      </c>
      <c r="U632" s="287" t="s">
        <v>3899</v>
      </c>
      <c r="V632" s="135"/>
      <c r="W632" s="302" t="s">
        <v>5657</v>
      </c>
      <c r="X632" s="272"/>
      <c r="Y632" s="272"/>
      <c r="Z632" s="272"/>
    </row>
    <row r="633" spans="1:26" ht="13" customHeight="1" x14ac:dyDescent="0.35">
      <c r="A633" s="295" t="s">
        <v>3627</v>
      </c>
      <c r="B633" s="135">
        <v>5016659</v>
      </c>
      <c r="C633" s="290" t="s">
        <v>6777</v>
      </c>
      <c r="D633" s="288">
        <v>44648</v>
      </c>
      <c r="E633" s="279" t="s">
        <v>594</v>
      </c>
      <c r="F633" s="289">
        <v>44647</v>
      </c>
      <c r="G633" s="135" t="s">
        <v>5645</v>
      </c>
      <c r="H633" s="135" t="s">
        <v>4126</v>
      </c>
      <c r="I633" s="281" t="s">
        <v>8538</v>
      </c>
      <c r="J633" s="281" t="s">
        <v>18</v>
      </c>
      <c r="K633" s="281" t="s">
        <v>9005</v>
      </c>
      <c r="L633" s="135" t="s">
        <v>11</v>
      </c>
      <c r="M633" s="5" t="s">
        <v>5646</v>
      </c>
      <c r="N633" s="282">
        <v>44653</v>
      </c>
      <c r="O633" s="283">
        <v>44652</v>
      </c>
      <c r="P633" s="283">
        <v>44651</v>
      </c>
      <c r="Q633" s="284">
        <v>44651</v>
      </c>
      <c r="R633" s="285" t="s">
        <v>4685</v>
      </c>
      <c r="S633" s="284"/>
      <c r="T633" s="286" t="s">
        <v>605</v>
      </c>
      <c r="U633" s="287" t="s">
        <v>3899</v>
      </c>
      <c r="V633" s="135" t="s">
        <v>5568</v>
      </c>
      <c r="W633" s="302" t="s">
        <v>5658</v>
      </c>
      <c r="X633" s="272"/>
      <c r="Y633" s="272"/>
      <c r="Z633" s="272"/>
    </row>
    <row r="634" spans="1:26" ht="13" customHeight="1" x14ac:dyDescent="0.35">
      <c r="A634" s="295" t="s">
        <v>1581</v>
      </c>
      <c r="B634" s="276" t="s">
        <v>630</v>
      </c>
      <c r="C634" s="277" t="s">
        <v>630</v>
      </c>
      <c r="D634" s="288">
        <v>44737</v>
      </c>
      <c r="E634" s="279" t="s">
        <v>630</v>
      </c>
      <c r="F634" s="289">
        <v>44647</v>
      </c>
      <c r="G634" s="135" t="s">
        <v>6053</v>
      </c>
      <c r="H634" s="135" t="s">
        <v>4150</v>
      </c>
      <c r="I634" s="281" t="s">
        <v>17</v>
      </c>
      <c r="J634" s="281" t="s">
        <v>18</v>
      </c>
      <c r="K634" s="281" t="s">
        <v>9005</v>
      </c>
      <c r="L634" s="135" t="s">
        <v>20</v>
      </c>
      <c r="M634" s="5" t="s">
        <v>5647</v>
      </c>
      <c r="N634" s="282" t="s">
        <v>1253</v>
      </c>
      <c r="O634" s="283" t="s">
        <v>1253</v>
      </c>
      <c r="P634" s="283" t="s">
        <v>1253</v>
      </c>
      <c r="Q634" s="284" t="s">
        <v>1253</v>
      </c>
      <c r="R634" s="285" t="s">
        <v>4686</v>
      </c>
      <c r="S634" s="280" t="s">
        <v>1253</v>
      </c>
      <c r="T634" s="286" t="s">
        <v>609</v>
      </c>
      <c r="U634" s="287" t="s">
        <v>3899</v>
      </c>
      <c r="V634" s="135"/>
      <c r="W634" s="276" t="s">
        <v>630</v>
      </c>
      <c r="X634" s="272"/>
      <c r="Y634" s="272"/>
      <c r="Z634" s="272"/>
    </row>
    <row r="635" spans="1:26" ht="13" customHeight="1" x14ac:dyDescent="0.35">
      <c r="A635" s="295" t="s">
        <v>3627</v>
      </c>
      <c r="B635" s="135">
        <v>5025046</v>
      </c>
      <c r="C635" s="290" t="s">
        <v>6778</v>
      </c>
      <c r="D635" s="288">
        <v>44651</v>
      </c>
      <c r="E635" s="279" t="s">
        <v>594</v>
      </c>
      <c r="F635" s="289">
        <v>44647</v>
      </c>
      <c r="G635" s="135" t="s">
        <v>5648</v>
      </c>
      <c r="H635" s="135" t="s">
        <v>725</v>
      </c>
      <c r="I635" s="281" t="s">
        <v>2454</v>
      </c>
      <c r="J635" s="281" t="s">
        <v>160</v>
      </c>
      <c r="K635" s="281" t="s">
        <v>9010</v>
      </c>
      <c r="L635" s="135" t="s">
        <v>20</v>
      </c>
      <c r="M635" s="5" t="s">
        <v>5649</v>
      </c>
      <c r="N635" s="284">
        <v>44675</v>
      </c>
      <c r="O635" s="284">
        <v>44653</v>
      </c>
      <c r="P635" s="284">
        <v>44651</v>
      </c>
      <c r="Q635" s="284">
        <v>44651</v>
      </c>
      <c r="R635" s="285" t="s">
        <v>4493</v>
      </c>
      <c r="S635" s="284"/>
      <c r="T635" s="286" t="s">
        <v>609</v>
      </c>
      <c r="U635" s="287" t="s">
        <v>3899</v>
      </c>
      <c r="V635" s="135" t="s">
        <v>5568</v>
      </c>
      <c r="W635" s="135" t="s">
        <v>5659</v>
      </c>
      <c r="X635" s="272"/>
      <c r="Y635" s="272"/>
      <c r="Z635" s="272"/>
    </row>
    <row r="636" spans="1:26" ht="13" customHeight="1" x14ac:dyDescent="0.35">
      <c r="A636" s="295" t="s">
        <v>3627</v>
      </c>
      <c r="B636" s="135">
        <v>5025047</v>
      </c>
      <c r="C636" s="290" t="s">
        <v>6779</v>
      </c>
      <c r="D636" s="288">
        <v>44651</v>
      </c>
      <c r="E636" s="279" t="s">
        <v>594</v>
      </c>
      <c r="F636" s="289">
        <v>44647</v>
      </c>
      <c r="G636" s="135" t="s">
        <v>5650</v>
      </c>
      <c r="H636" s="135" t="s">
        <v>725</v>
      </c>
      <c r="I636" s="281" t="s">
        <v>2454</v>
      </c>
      <c r="J636" s="281" t="s">
        <v>160</v>
      </c>
      <c r="K636" s="281" t="s">
        <v>9010</v>
      </c>
      <c r="L636" s="135" t="s">
        <v>20</v>
      </c>
      <c r="M636" s="5" t="s">
        <v>5651</v>
      </c>
      <c r="N636" s="284">
        <v>44675</v>
      </c>
      <c r="O636" s="284">
        <v>44653</v>
      </c>
      <c r="P636" s="284">
        <v>44651</v>
      </c>
      <c r="Q636" s="284">
        <v>44651</v>
      </c>
      <c r="R636" s="285" t="s">
        <v>4493</v>
      </c>
      <c r="S636" s="284"/>
      <c r="T636" s="286" t="s">
        <v>609</v>
      </c>
      <c r="U636" s="287" t="s">
        <v>3899</v>
      </c>
      <c r="V636" s="135" t="s">
        <v>5568</v>
      </c>
      <c r="W636" s="135" t="s">
        <v>5660</v>
      </c>
      <c r="X636" s="272"/>
      <c r="Y636" s="272"/>
      <c r="Z636" s="272"/>
    </row>
    <row r="637" spans="1:26" ht="13" customHeight="1" x14ac:dyDescent="0.35">
      <c r="A637" s="295" t="s">
        <v>3627</v>
      </c>
      <c r="B637" s="135">
        <v>5064429</v>
      </c>
      <c r="C637" s="290" t="s">
        <v>6780</v>
      </c>
      <c r="D637" s="288">
        <v>44679</v>
      </c>
      <c r="E637" s="279" t="s">
        <v>594</v>
      </c>
      <c r="F637" s="289">
        <v>44648</v>
      </c>
      <c r="G637" s="135" t="s">
        <v>5652</v>
      </c>
      <c r="H637" s="135" t="s">
        <v>3567</v>
      </c>
      <c r="I637" s="281" t="s">
        <v>685</v>
      </c>
      <c r="J637" s="281" t="s">
        <v>626</v>
      </c>
      <c r="K637" s="281" t="s">
        <v>9003</v>
      </c>
      <c r="L637" s="194" t="s">
        <v>52</v>
      </c>
      <c r="M637" s="5" t="s">
        <v>5653</v>
      </c>
      <c r="N637" s="284">
        <v>44688</v>
      </c>
      <c r="O637" s="283">
        <v>44682</v>
      </c>
      <c r="P637" s="284">
        <v>44679</v>
      </c>
      <c r="Q637" s="284">
        <v>44681</v>
      </c>
      <c r="R637" s="285" t="s">
        <v>6464</v>
      </c>
      <c r="S637" s="284"/>
      <c r="T637" s="286" t="s">
        <v>623</v>
      </c>
      <c r="U637" s="287" t="s">
        <v>3899</v>
      </c>
      <c r="V637" s="135" t="s">
        <v>2821</v>
      </c>
      <c r="W637" s="135" t="s">
        <v>5661</v>
      </c>
      <c r="X637" s="272"/>
      <c r="Y637" s="272"/>
      <c r="Z637" s="272"/>
    </row>
    <row r="638" spans="1:26" ht="13" customHeight="1" x14ac:dyDescent="0.35">
      <c r="A638" s="295" t="s">
        <v>3627</v>
      </c>
      <c r="B638" s="135">
        <v>5008828</v>
      </c>
      <c r="C638" s="290" t="s">
        <v>6781</v>
      </c>
      <c r="D638" s="288">
        <v>44648</v>
      </c>
      <c r="E638" s="279" t="s">
        <v>594</v>
      </c>
      <c r="F638" s="289">
        <v>44648</v>
      </c>
      <c r="G638" s="135" t="s">
        <v>4501</v>
      </c>
      <c r="H638" s="135" t="s">
        <v>37</v>
      </c>
      <c r="I638" s="281" t="s">
        <v>685</v>
      </c>
      <c r="J638" s="281" t="s">
        <v>626</v>
      </c>
      <c r="K638" s="281" t="s">
        <v>9003</v>
      </c>
      <c r="L638" s="135" t="s">
        <v>20</v>
      </c>
      <c r="M638" s="5" t="s">
        <v>5655</v>
      </c>
      <c r="N638" s="284">
        <v>44658</v>
      </c>
      <c r="O638" s="284">
        <v>44652</v>
      </c>
      <c r="P638" s="284">
        <v>44655</v>
      </c>
      <c r="Q638" s="284">
        <v>44653</v>
      </c>
      <c r="R638" s="285" t="s">
        <v>4687</v>
      </c>
      <c r="S638" s="284"/>
      <c r="T638" s="286" t="s">
        <v>623</v>
      </c>
      <c r="U638" s="287" t="s">
        <v>3899</v>
      </c>
      <c r="V638" s="135" t="s">
        <v>5568</v>
      </c>
      <c r="W638" s="162" t="s">
        <v>5288</v>
      </c>
      <c r="X638" s="272"/>
      <c r="Y638" s="272"/>
      <c r="Z638" s="272"/>
    </row>
    <row r="639" spans="1:26" ht="13" customHeight="1" x14ac:dyDescent="0.35">
      <c r="A639" s="295" t="s">
        <v>3627</v>
      </c>
      <c r="B639" s="135">
        <v>5052059</v>
      </c>
      <c r="C639" s="290" t="s">
        <v>6782</v>
      </c>
      <c r="D639" s="288">
        <v>44663</v>
      </c>
      <c r="E639" s="279" t="s">
        <v>594</v>
      </c>
      <c r="F639" s="289">
        <v>44648</v>
      </c>
      <c r="G639" s="135" t="s">
        <v>5668</v>
      </c>
      <c r="H639" s="135" t="s">
        <v>102</v>
      </c>
      <c r="I639" s="281" t="s">
        <v>685</v>
      </c>
      <c r="J639" s="281" t="s">
        <v>18</v>
      </c>
      <c r="K639" s="281" t="s">
        <v>9005</v>
      </c>
      <c r="L639" s="135" t="s">
        <v>11</v>
      </c>
      <c r="M639" s="5" t="s">
        <v>5669</v>
      </c>
      <c r="N639" s="284">
        <v>44675</v>
      </c>
      <c r="O639" s="284">
        <v>44669</v>
      </c>
      <c r="P639" s="284">
        <v>44669</v>
      </c>
      <c r="Q639" s="284">
        <v>44670</v>
      </c>
      <c r="R639" s="285" t="s">
        <v>4686</v>
      </c>
      <c r="S639" s="284"/>
      <c r="T639" s="286" t="s">
        <v>623</v>
      </c>
      <c r="U639" s="287" t="s">
        <v>3899</v>
      </c>
      <c r="V639" s="135" t="s">
        <v>5568</v>
      </c>
      <c r="W639" s="312" t="s">
        <v>5670</v>
      </c>
      <c r="X639" s="272"/>
      <c r="Y639" s="272"/>
      <c r="Z639" s="272"/>
    </row>
    <row r="640" spans="1:26" ht="13" customHeight="1" x14ac:dyDescent="0.35">
      <c r="A640" s="295" t="s">
        <v>3627</v>
      </c>
      <c r="B640" s="124">
        <v>5014005</v>
      </c>
      <c r="C640" s="290" t="s">
        <v>6783</v>
      </c>
      <c r="D640" s="288">
        <v>44666</v>
      </c>
      <c r="E640" s="279" t="s">
        <v>594</v>
      </c>
      <c r="F640" s="289">
        <v>44648</v>
      </c>
      <c r="G640" s="135" t="s">
        <v>5663</v>
      </c>
      <c r="H640" s="135" t="s">
        <v>82</v>
      </c>
      <c r="I640" s="281" t="s">
        <v>4644</v>
      </c>
      <c r="J640" s="281" t="s">
        <v>626</v>
      </c>
      <c r="K640" s="281" t="s">
        <v>9003</v>
      </c>
      <c r="L640" s="135" t="s">
        <v>52</v>
      </c>
      <c r="M640" s="5" t="s">
        <v>5664</v>
      </c>
      <c r="N640" s="284">
        <v>44671</v>
      </c>
      <c r="O640" s="284">
        <v>44667</v>
      </c>
      <c r="P640" s="284">
        <v>44667</v>
      </c>
      <c r="Q640" s="284">
        <v>44669</v>
      </c>
      <c r="R640" s="285" t="s">
        <v>4687</v>
      </c>
      <c r="S640" s="284"/>
      <c r="T640" s="286" t="s">
        <v>605</v>
      </c>
      <c r="U640" s="287" t="s">
        <v>3899</v>
      </c>
      <c r="V640" s="135" t="s">
        <v>5568</v>
      </c>
      <c r="W640" s="135" t="s">
        <v>5671</v>
      </c>
      <c r="X640" s="272"/>
      <c r="Y640" s="272"/>
      <c r="Z640" s="272"/>
    </row>
    <row r="641" spans="1:26" ht="13" customHeight="1" x14ac:dyDescent="0.35">
      <c r="A641" s="295" t="s">
        <v>3627</v>
      </c>
      <c r="B641" s="135">
        <v>5079763</v>
      </c>
      <c r="C641" s="290" t="s">
        <v>6784</v>
      </c>
      <c r="D641" s="288">
        <v>44695</v>
      </c>
      <c r="E641" s="279" t="s">
        <v>594</v>
      </c>
      <c r="F641" s="289">
        <v>44648</v>
      </c>
      <c r="G641" s="135" t="s">
        <v>5665</v>
      </c>
      <c r="H641" s="135" t="s">
        <v>16</v>
      </c>
      <c r="I641" s="281" t="s">
        <v>7086</v>
      </c>
      <c r="J641" s="281" t="s">
        <v>626</v>
      </c>
      <c r="K641" s="281" t="s">
        <v>9003</v>
      </c>
      <c r="L641" s="135" t="s">
        <v>52</v>
      </c>
      <c r="M641" s="5" t="s">
        <v>5666</v>
      </c>
      <c r="N641" s="284">
        <v>44708</v>
      </c>
      <c r="O641" s="283">
        <v>44697</v>
      </c>
      <c r="P641" s="283">
        <v>44698</v>
      </c>
      <c r="Q641" s="284">
        <v>44697</v>
      </c>
      <c r="R641" s="285" t="s">
        <v>6464</v>
      </c>
      <c r="S641" s="284"/>
      <c r="T641" s="286" t="s">
        <v>623</v>
      </c>
      <c r="U641" s="287" t="s">
        <v>3899</v>
      </c>
      <c r="V641" s="135" t="s">
        <v>2821</v>
      </c>
      <c r="W641" s="135" t="s">
        <v>5672</v>
      </c>
      <c r="X641" s="272"/>
      <c r="Y641" s="272"/>
      <c r="Z641" s="272"/>
    </row>
    <row r="642" spans="1:26" ht="13" customHeight="1" x14ac:dyDescent="0.35">
      <c r="A642" s="295" t="s">
        <v>3627</v>
      </c>
      <c r="B642" s="124">
        <v>5026253</v>
      </c>
      <c r="C642" s="290" t="s">
        <v>6785</v>
      </c>
      <c r="D642" s="288">
        <v>44650</v>
      </c>
      <c r="E642" s="279" t="s">
        <v>594</v>
      </c>
      <c r="F642" s="289">
        <v>44649</v>
      </c>
      <c r="G642" s="135" t="s">
        <v>5675</v>
      </c>
      <c r="H642" s="135" t="s">
        <v>3708</v>
      </c>
      <c r="I642" s="281" t="s">
        <v>2454</v>
      </c>
      <c r="J642" s="281" t="s">
        <v>38</v>
      </c>
      <c r="K642" s="281" t="s">
        <v>9001</v>
      </c>
      <c r="L642" s="135" t="s">
        <v>20</v>
      </c>
      <c r="M642" s="5" t="s">
        <v>5676</v>
      </c>
      <c r="N642" s="284">
        <v>44658</v>
      </c>
      <c r="O642" s="284">
        <v>44651</v>
      </c>
      <c r="P642" s="284">
        <v>44650</v>
      </c>
      <c r="Q642" s="284">
        <v>44651</v>
      </c>
      <c r="R642" s="285" t="s">
        <v>4489</v>
      </c>
      <c r="S642" s="284"/>
      <c r="T642" s="286" t="s">
        <v>623</v>
      </c>
      <c r="U642" s="287" t="s">
        <v>3899</v>
      </c>
      <c r="V642" s="135" t="s">
        <v>5568</v>
      </c>
      <c r="W642" s="135" t="s">
        <v>5678</v>
      </c>
      <c r="X642" s="272"/>
      <c r="Y642" s="272"/>
      <c r="Z642" s="272"/>
    </row>
    <row r="643" spans="1:26" ht="13" customHeight="1" x14ac:dyDescent="0.35">
      <c r="A643" s="295" t="s">
        <v>3627</v>
      </c>
      <c r="B643" s="135">
        <v>5028665</v>
      </c>
      <c r="C643" s="290" t="s">
        <v>6786</v>
      </c>
      <c r="D643" s="288">
        <v>44655</v>
      </c>
      <c r="E643" s="279" t="s">
        <v>594</v>
      </c>
      <c r="F643" s="289">
        <v>44649</v>
      </c>
      <c r="G643" s="135" t="s">
        <v>5677</v>
      </c>
      <c r="H643" s="135" t="s">
        <v>137</v>
      </c>
      <c r="I643" s="281" t="s">
        <v>17</v>
      </c>
      <c r="J643" s="281" t="s">
        <v>2943</v>
      </c>
      <c r="K643" s="281" t="s">
        <v>9012</v>
      </c>
      <c r="L643" s="135" t="s">
        <v>11</v>
      </c>
      <c r="M643" s="5" t="s">
        <v>4474</v>
      </c>
      <c r="N643" s="284">
        <v>44661</v>
      </c>
      <c r="O643" s="284">
        <v>44659</v>
      </c>
      <c r="P643" s="284">
        <v>44660</v>
      </c>
      <c r="Q643" s="284">
        <v>44659</v>
      </c>
      <c r="R643" s="285" t="s">
        <v>6447</v>
      </c>
      <c r="S643" s="284"/>
      <c r="T643" s="286" t="s">
        <v>605</v>
      </c>
      <c r="U643" s="287" t="s">
        <v>3899</v>
      </c>
      <c r="V643" s="135" t="s">
        <v>5568</v>
      </c>
      <c r="W643" s="135" t="s">
        <v>5679</v>
      </c>
      <c r="X643" s="272"/>
      <c r="Y643" s="272"/>
      <c r="Z643" s="272"/>
    </row>
    <row r="644" spans="1:26" ht="13" customHeight="1" x14ac:dyDescent="0.35">
      <c r="A644" s="295" t="s">
        <v>1581</v>
      </c>
      <c r="B644" s="276" t="s">
        <v>630</v>
      </c>
      <c r="C644" s="277" t="s">
        <v>630</v>
      </c>
      <c r="D644" s="288">
        <v>44721</v>
      </c>
      <c r="E644" s="279" t="s">
        <v>630</v>
      </c>
      <c r="F644" s="289">
        <v>44650</v>
      </c>
      <c r="G644" s="135" t="s">
        <v>5681</v>
      </c>
      <c r="H644" s="135" t="s">
        <v>725</v>
      </c>
      <c r="I644" s="281" t="s">
        <v>2454</v>
      </c>
      <c r="J644" s="281" t="s">
        <v>160</v>
      </c>
      <c r="K644" s="281" t="s">
        <v>9010</v>
      </c>
      <c r="L644" s="135" t="s">
        <v>20</v>
      </c>
      <c r="M644" s="5" t="s">
        <v>5682</v>
      </c>
      <c r="N644" s="282" t="s">
        <v>1253</v>
      </c>
      <c r="O644" s="283" t="s">
        <v>1253</v>
      </c>
      <c r="P644" s="283" t="s">
        <v>1253</v>
      </c>
      <c r="Q644" s="284" t="s">
        <v>1253</v>
      </c>
      <c r="R644" s="285" t="s">
        <v>4493</v>
      </c>
      <c r="S644" s="280" t="s">
        <v>1253</v>
      </c>
      <c r="T644" s="286" t="s">
        <v>609</v>
      </c>
      <c r="U644" s="287" t="s">
        <v>3899</v>
      </c>
      <c r="V644" s="135"/>
      <c r="W644" s="276" t="s">
        <v>630</v>
      </c>
      <c r="X644" s="272"/>
      <c r="Y644" s="272"/>
      <c r="Z644" s="272"/>
    </row>
    <row r="645" spans="1:26" ht="13" customHeight="1" x14ac:dyDescent="0.35">
      <c r="A645" s="295" t="s">
        <v>3627</v>
      </c>
      <c r="B645" s="135">
        <v>4957305</v>
      </c>
      <c r="C645" s="290" t="s">
        <v>6787</v>
      </c>
      <c r="D645" s="288">
        <v>44651</v>
      </c>
      <c r="E645" s="279" t="s">
        <v>594</v>
      </c>
      <c r="F645" s="289">
        <v>44650</v>
      </c>
      <c r="G645" s="135" t="s">
        <v>5683</v>
      </c>
      <c r="H645" s="135" t="s">
        <v>175</v>
      </c>
      <c r="I645" s="281" t="s">
        <v>8863</v>
      </c>
      <c r="J645" s="281" t="s">
        <v>2943</v>
      </c>
      <c r="K645" s="281" t="s">
        <v>9012</v>
      </c>
      <c r="L645" s="135" t="s">
        <v>20</v>
      </c>
      <c r="M645" s="5" t="s">
        <v>5684</v>
      </c>
      <c r="N645" s="284">
        <v>44659</v>
      </c>
      <c r="O645" s="284">
        <v>44651</v>
      </c>
      <c r="P645" s="284">
        <v>44651</v>
      </c>
      <c r="Q645" s="284" t="s">
        <v>1685</v>
      </c>
      <c r="R645" s="285" t="s">
        <v>6447</v>
      </c>
      <c r="S645" s="284"/>
      <c r="T645" s="286" t="s">
        <v>609</v>
      </c>
      <c r="U645" s="287" t="s">
        <v>3899</v>
      </c>
      <c r="V645" s="135" t="s">
        <v>5568</v>
      </c>
      <c r="W645" s="135" t="s">
        <v>5689</v>
      </c>
      <c r="X645" s="272"/>
      <c r="Y645" s="272"/>
      <c r="Z645" s="272"/>
    </row>
    <row r="646" spans="1:26" ht="13" customHeight="1" x14ac:dyDescent="0.35">
      <c r="A646" s="295" t="s">
        <v>3627</v>
      </c>
      <c r="B646" s="135">
        <v>5006095</v>
      </c>
      <c r="C646" s="290" t="s">
        <v>6788</v>
      </c>
      <c r="D646" s="288">
        <v>44651</v>
      </c>
      <c r="E646" s="279" t="s">
        <v>594</v>
      </c>
      <c r="F646" s="289">
        <v>44650</v>
      </c>
      <c r="G646" s="135" t="s">
        <v>5685</v>
      </c>
      <c r="H646" s="135" t="s">
        <v>137</v>
      </c>
      <c r="I646" s="281" t="s">
        <v>17</v>
      </c>
      <c r="J646" s="281" t="s">
        <v>2943</v>
      </c>
      <c r="K646" s="281" t="s">
        <v>9012</v>
      </c>
      <c r="L646" s="135" t="s">
        <v>20</v>
      </c>
      <c r="M646" s="5" t="s">
        <v>5686</v>
      </c>
      <c r="N646" s="284">
        <v>44661</v>
      </c>
      <c r="O646" s="284">
        <v>44659</v>
      </c>
      <c r="P646" s="284">
        <v>44660</v>
      </c>
      <c r="Q646" s="284" t="s">
        <v>1685</v>
      </c>
      <c r="R646" s="285" t="s">
        <v>6447</v>
      </c>
      <c r="S646" s="284"/>
      <c r="T646" s="286" t="s">
        <v>1648</v>
      </c>
      <c r="U646" s="287" t="s">
        <v>3899</v>
      </c>
      <c r="V646" s="135" t="s">
        <v>5568</v>
      </c>
      <c r="W646" s="135" t="s">
        <v>5690</v>
      </c>
      <c r="X646" s="272"/>
      <c r="Y646" s="272"/>
      <c r="Z646" s="272"/>
    </row>
    <row r="647" spans="1:26" ht="13" customHeight="1" x14ac:dyDescent="0.35">
      <c r="A647" s="295" t="s">
        <v>3627</v>
      </c>
      <c r="B647" s="135">
        <v>5109837</v>
      </c>
      <c r="C647" s="290" t="s">
        <v>6789</v>
      </c>
      <c r="D647" s="288">
        <v>44701</v>
      </c>
      <c r="E647" s="279" t="s">
        <v>594</v>
      </c>
      <c r="F647" s="289">
        <v>44650</v>
      </c>
      <c r="G647" s="135" t="s">
        <v>5687</v>
      </c>
      <c r="H647" s="135" t="s">
        <v>137</v>
      </c>
      <c r="I647" s="281" t="s">
        <v>17</v>
      </c>
      <c r="J647" s="281" t="s">
        <v>632</v>
      </c>
      <c r="K647" s="281" t="s">
        <v>9006</v>
      </c>
      <c r="L647" s="135" t="s">
        <v>11</v>
      </c>
      <c r="M647" s="5" t="s">
        <v>5688</v>
      </c>
      <c r="N647" s="284">
        <v>44713</v>
      </c>
      <c r="O647" s="283">
        <v>44712</v>
      </c>
      <c r="P647" s="283">
        <v>44708</v>
      </c>
      <c r="Q647" s="284">
        <v>44712</v>
      </c>
      <c r="R647" s="285" t="s">
        <v>4487</v>
      </c>
      <c r="S647" s="284"/>
      <c r="T647" s="286" t="s">
        <v>1648</v>
      </c>
      <c r="U647" s="287" t="s">
        <v>3899</v>
      </c>
      <c r="V647" s="135" t="s">
        <v>3901</v>
      </c>
      <c r="W647" s="162" t="s">
        <v>5691</v>
      </c>
      <c r="X647" s="272"/>
      <c r="Y647" s="272"/>
      <c r="Z647" s="272"/>
    </row>
    <row r="648" spans="1:26" ht="13" customHeight="1" x14ac:dyDescent="0.35">
      <c r="A648" s="295" t="s">
        <v>1581</v>
      </c>
      <c r="B648" s="276" t="s">
        <v>630</v>
      </c>
      <c r="C648" s="277" t="s">
        <v>630</v>
      </c>
      <c r="D648" s="288">
        <v>44662</v>
      </c>
      <c r="E648" s="279" t="s">
        <v>630</v>
      </c>
      <c r="F648" s="289">
        <v>44652</v>
      </c>
      <c r="G648" s="135" t="s">
        <v>5843</v>
      </c>
      <c r="H648" s="135" t="s">
        <v>3567</v>
      </c>
      <c r="I648" s="281" t="s">
        <v>685</v>
      </c>
      <c r="J648" s="281" t="s">
        <v>645</v>
      </c>
      <c r="K648" s="281" t="s">
        <v>9002</v>
      </c>
      <c r="L648" s="135" t="s">
        <v>27</v>
      </c>
      <c r="M648" s="5" t="s">
        <v>5692</v>
      </c>
      <c r="N648" s="282" t="s">
        <v>1253</v>
      </c>
      <c r="O648" s="283" t="s">
        <v>1253</v>
      </c>
      <c r="P648" s="283" t="s">
        <v>1253</v>
      </c>
      <c r="Q648" s="284" t="s">
        <v>1253</v>
      </c>
      <c r="R648" s="285" t="s">
        <v>4490</v>
      </c>
      <c r="S648" s="280" t="s">
        <v>1253</v>
      </c>
      <c r="T648" s="286" t="s">
        <v>605</v>
      </c>
      <c r="U648" s="291" t="s">
        <v>3900</v>
      </c>
      <c r="V648" s="135"/>
      <c r="W648" s="276" t="s">
        <v>630</v>
      </c>
      <c r="X648" s="272"/>
      <c r="Y648" s="272"/>
      <c r="Z648" s="272"/>
    </row>
    <row r="649" spans="1:26" ht="13" customHeight="1" x14ac:dyDescent="0.35">
      <c r="A649" s="295" t="s">
        <v>1581</v>
      </c>
      <c r="B649" s="276" t="s">
        <v>630</v>
      </c>
      <c r="C649" s="277" t="s">
        <v>630</v>
      </c>
      <c r="D649" s="288">
        <v>44660</v>
      </c>
      <c r="E649" s="279" t="s">
        <v>630</v>
      </c>
      <c r="F649" s="289">
        <v>44653</v>
      </c>
      <c r="G649" s="135" t="s">
        <v>5693</v>
      </c>
      <c r="H649" s="135" t="s">
        <v>175</v>
      </c>
      <c r="I649" s="281" t="s">
        <v>8863</v>
      </c>
      <c r="J649" s="281" t="s">
        <v>2943</v>
      </c>
      <c r="K649" s="281" t="s">
        <v>9012</v>
      </c>
      <c r="L649" s="135" t="s">
        <v>20</v>
      </c>
      <c r="M649" s="5" t="s">
        <v>5694</v>
      </c>
      <c r="N649" s="282" t="s">
        <v>1253</v>
      </c>
      <c r="O649" s="283" t="s">
        <v>1253</v>
      </c>
      <c r="P649" s="283" t="s">
        <v>1253</v>
      </c>
      <c r="Q649" s="284" t="s">
        <v>1253</v>
      </c>
      <c r="R649" s="285" t="s">
        <v>6447</v>
      </c>
      <c r="S649" s="280" t="s">
        <v>1253</v>
      </c>
      <c r="T649" s="286" t="s">
        <v>605</v>
      </c>
      <c r="U649" s="291" t="s">
        <v>3900</v>
      </c>
      <c r="V649" s="135"/>
      <c r="W649" s="276" t="s">
        <v>630</v>
      </c>
      <c r="X649" s="272"/>
      <c r="Y649" s="272"/>
      <c r="Z649" s="272"/>
    </row>
    <row r="650" spans="1:26" ht="13" customHeight="1" x14ac:dyDescent="0.35">
      <c r="A650" s="295" t="s">
        <v>3627</v>
      </c>
      <c r="B650" s="292">
        <v>5122500</v>
      </c>
      <c r="C650" s="277" t="s">
        <v>6975</v>
      </c>
      <c r="D650" s="288">
        <v>44723</v>
      </c>
      <c r="E650" s="279" t="s">
        <v>594</v>
      </c>
      <c r="F650" s="289">
        <v>44653</v>
      </c>
      <c r="G650" s="135" t="s">
        <v>5695</v>
      </c>
      <c r="H650" s="135" t="s">
        <v>16</v>
      </c>
      <c r="I650" s="281" t="s">
        <v>7086</v>
      </c>
      <c r="J650" s="281" t="s">
        <v>645</v>
      </c>
      <c r="K650" s="281" t="s">
        <v>9002</v>
      </c>
      <c r="L650" s="135" t="s">
        <v>20</v>
      </c>
      <c r="M650" s="5" t="s">
        <v>5696</v>
      </c>
      <c r="N650" s="282">
        <v>44748</v>
      </c>
      <c r="O650" s="283">
        <v>44726</v>
      </c>
      <c r="P650" s="283">
        <v>44723</v>
      </c>
      <c r="Q650" s="284">
        <v>44726</v>
      </c>
      <c r="R650" s="285" t="s">
        <v>4490</v>
      </c>
      <c r="S650" s="284"/>
      <c r="T650" s="286" t="s">
        <v>623</v>
      </c>
      <c r="U650" s="291" t="s">
        <v>3900</v>
      </c>
      <c r="V650" s="135" t="s">
        <v>5599</v>
      </c>
      <c r="W650" s="302" t="s">
        <v>5728</v>
      </c>
      <c r="X650" s="272"/>
      <c r="Y650" s="272"/>
      <c r="Z650" s="272"/>
    </row>
    <row r="651" spans="1:26" ht="13" customHeight="1" x14ac:dyDescent="0.35">
      <c r="A651" s="295" t="s">
        <v>5</v>
      </c>
      <c r="B651" s="124" t="s">
        <v>319</v>
      </c>
      <c r="C651" s="277"/>
      <c r="D651" s="288"/>
      <c r="E651" s="279"/>
      <c r="F651" s="289">
        <v>44653</v>
      </c>
      <c r="G651" s="135" t="s">
        <v>5697</v>
      </c>
      <c r="H651" s="135" t="s">
        <v>232</v>
      </c>
      <c r="I651" s="281" t="s">
        <v>8863</v>
      </c>
      <c r="J651" s="281" t="s">
        <v>645</v>
      </c>
      <c r="K651" s="281" t="s">
        <v>9002</v>
      </c>
      <c r="L651" s="135" t="s">
        <v>20</v>
      </c>
      <c r="M651" s="5" t="s">
        <v>5698</v>
      </c>
      <c r="N651" s="282"/>
      <c r="O651" s="283"/>
      <c r="P651" s="283"/>
      <c r="Q651" s="284"/>
      <c r="R651" s="285" t="s">
        <v>4490</v>
      </c>
      <c r="S651" s="284"/>
      <c r="T651" s="286" t="s">
        <v>623</v>
      </c>
      <c r="U651" s="291" t="s">
        <v>3900</v>
      </c>
      <c r="V651" s="135"/>
      <c r="W651" s="302" t="s">
        <v>5729</v>
      </c>
      <c r="X651" s="272"/>
      <c r="Y651" s="272"/>
      <c r="Z651" s="272"/>
    </row>
    <row r="652" spans="1:26" ht="13" customHeight="1" x14ac:dyDescent="0.35">
      <c r="A652" s="295" t="s">
        <v>5</v>
      </c>
      <c r="B652" s="124" t="s">
        <v>7892</v>
      </c>
      <c r="C652" s="277" t="s">
        <v>6071</v>
      </c>
      <c r="D652" s="288"/>
      <c r="E652" s="279"/>
      <c r="F652" s="289">
        <v>44653</v>
      </c>
      <c r="G652" s="135" t="s">
        <v>5699</v>
      </c>
      <c r="H652" s="135" t="s">
        <v>92</v>
      </c>
      <c r="I652" s="281" t="s">
        <v>2454</v>
      </c>
      <c r="J652" s="281" t="s">
        <v>626</v>
      </c>
      <c r="K652" s="281" t="s">
        <v>9003</v>
      </c>
      <c r="L652" s="135" t="s">
        <v>20</v>
      </c>
      <c r="M652" s="5" t="s">
        <v>5700</v>
      </c>
      <c r="N652" s="282"/>
      <c r="O652" s="283"/>
      <c r="P652" s="283"/>
      <c r="Q652" s="284"/>
      <c r="R652" s="285" t="s">
        <v>6464</v>
      </c>
      <c r="S652" s="284"/>
      <c r="T652" s="286" t="s">
        <v>623</v>
      </c>
      <c r="U652" s="291" t="s">
        <v>3900</v>
      </c>
      <c r="V652" s="135"/>
      <c r="W652" s="302" t="s">
        <v>5730</v>
      </c>
      <c r="X652" s="272"/>
      <c r="Y652" s="272"/>
      <c r="Z652" s="272"/>
    </row>
    <row r="653" spans="1:26" ht="13" customHeight="1" x14ac:dyDescent="0.35">
      <c r="A653" s="295" t="s">
        <v>3627</v>
      </c>
      <c r="B653" s="135">
        <v>5052012</v>
      </c>
      <c r="C653" s="290" t="s">
        <v>6790</v>
      </c>
      <c r="D653" s="288">
        <v>44663</v>
      </c>
      <c r="E653" s="279" t="s">
        <v>594</v>
      </c>
      <c r="F653" s="289">
        <v>44653</v>
      </c>
      <c r="G653" s="135" t="s">
        <v>5701</v>
      </c>
      <c r="H653" s="135" t="s">
        <v>16</v>
      </c>
      <c r="I653" s="281" t="s">
        <v>7086</v>
      </c>
      <c r="J653" s="281" t="s">
        <v>626</v>
      </c>
      <c r="K653" s="281" t="s">
        <v>9003</v>
      </c>
      <c r="L653" s="135" t="s">
        <v>52</v>
      </c>
      <c r="M653" s="5" t="s">
        <v>5702</v>
      </c>
      <c r="N653" s="284">
        <v>44685</v>
      </c>
      <c r="O653" s="284">
        <v>44672</v>
      </c>
      <c r="P653" s="284">
        <v>44671</v>
      </c>
      <c r="Q653" s="284">
        <v>44672</v>
      </c>
      <c r="R653" s="285" t="s">
        <v>4687</v>
      </c>
      <c r="S653" s="284"/>
      <c r="T653" s="286" t="s">
        <v>609</v>
      </c>
      <c r="U653" s="291" t="s">
        <v>3900</v>
      </c>
      <c r="V653" s="135" t="s">
        <v>2821</v>
      </c>
      <c r="W653" s="302" t="s">
        <v>5731</v>
      </c>
      <c r="X653" s="272"/>
      <c r="Y653" s="272"/>
      <c r="Z653" s="272"/>
    </row>
    <row r="654" spans="1:26" ht="13" customHeight="1" x14ac:dyDescent="0.35">
      <c r="A654" s="295" t="s">
        <v>3627</v>
      </c>
      <c r="B654" s="135">
        <v>5070469</v>
      </c>
      <c r="C654" s="290" t="s">
        <v>6791</v>
      </c>
      <c r="D654" s="288">
        <v>44678</v>
      </c>
      <c r="E654" s="279" t="s">
        <v>594</v>
      </c>
      <c r="F654" s="289">
        <v>44653</v>
      </c>
      <c r="G654" s="135" t="s">
        <v>5703</v>
      </c>
      <c r="H654" s="135" t="s">
        <v>175</v>
      </c>
      <c r="I654" s="281" t="s">
        <v>8863</v>
      </c>
      <c r="J654" s="281" t="s">
        <v>626</v>
      </c>
      <c r="K654" s="281" t="s">
        <v>9003</v>
      </c>
      <c r="L654" s="135" t="s">
        <v>52</v>
      </c>
      <c r="M654" s="5" t="s">
        <v>5704</v>
      </c>
      <c r="N654" s="284">
        <v>44687</v>
      </c>
      <c r="O654" s="283">
        <v>44685</v>
      </c>
      <c r="P654" s="283">
        <v>44685</v>
      </c>
      <c r="Q654" s="284">
        <v>44685</v>
      </c>
      <c r="R654" s="285" t="s">
        <v>4687</v>
      </c>
      <c r="S654" s="284"/>
      <c r="T654" s="286" t="s">
        <v>623</v>
      </c>
      <c r="U654" s="291" t="s">
        <v>3900</v>
      </c>
      <c r="V654" s="135" t="s">
        <v>2821</v>
      </c>
      <c r="W654" s="302" t="s">
        <v>5732</v>
      </c>
      <c r="X654" s="272"/>
      <c r="Y654" s="272"/>
      <c r="Z654" s="272"/>
    </row>
    <row r="655" spans="1:26" ht="13" customHeight="1" x14ac:dyDescent="0.35">
      <c r="A655" s="295" t="s">
        <v>3627</v>
      </c>
      <c r="B655" s="135">
        <v>5070484</v>
      </c>
      <c r="C655" s="290" t="s">
        <v>6792</v>
      </c>
      <c r="D655" s="288">
        <v>44673</v>
      </c>
      <c r="E655" s="279" t="s">
        <v>594</v>
      </c>
      <c r="F655" s="289">
        <v>44653</v>
      </c>
      <c r="G655" s="135" t="s">
        <v>5705</v>
      </c>
      <c r="H655" s="194" t="s">
        <v>4150</v>
      </c>
      <c r="I655" s="281" t="s">
        <v>17</v>
      </c>
      <c r="J655" s="281" t="s">
        <v>18</v>
      </c>
      <c r="K655" s="281" t="s">
        <v>9005</v>
      </c>
      <c r="L655" s="135" t="s">
        <v>20</v>
      </c>
      <c r="M655" s="5" t="s">
        <v>5706</v>
      </c>
      <c r="N655" s="284">
        <v>44685</v>
      </c>
      <c r="O655" s="284">
        <v>44680</v>
      </c>
      <c r="P655" s="284">
        <v>44680</v>
      </c>
      <c r="Q655" s="284" t="s">
        <v>1685</v>
      </c>
      <c r="R655" s="285" t="s">
        <v>4686</v>
      </c>
      <c r="S655" s="284"/>
      <c r="T655" s="286" t="s">
        <v>609</v>
      </c>
      <c r="U655" s="291" t="s">
        <v>3900</v>
      </c>
      <c r="V655" s="135" t="s">
        <v>2821</v>
      </c>
      <c r="W655" s="302" t="s">
        <v>5733</v>
      </c>
      <c r="X655" s="272"/>
      <c r="Y655" s="272"/>
      <c r="Z655" s="272"/>
    </row>
    <row r="656" spans="1:26" ht="13" customHeight="1" x14ac:dyDescent="0.35">
      <c r="A656" s="295" t="s">
        <v>3627</v>
      </c>
      <c r="B656" s="135">
        <v>5089281</v>
      </c>
      <c r="C656" s="277" t="s">
        <v>6793</v>
      </c>
      <c r="D656" s="288">
        <v>44711</v>
      </c>
      <c r="E656" s="279" t="s">
        <v>594</v>
      </c>
      <c r="F656" s="289">
        <v>44653</v>
      </c>
      <c r="G656" s="135" t="s">
        <v>5707</v>
      </c>
      <c r="H656" s="135" t="s">
        <v>50</v>
      </c>
      <c r="I656" s="281" t="s">
        <v>17</v>
      </c>
      <c r="J656" s="281" t="s">
        <v>18</v>
      </c>
      <c r="K656" s="281" t="s">
        <v>9005</v>
      </c>
      <c r="L656" s="135" t="s">
        <v>20</v>
      </c>
      <c r="M656" s="5" t="s">
        <v>5708</v>
      </c>
      <c r="N656" s="284">
        <v>44718</v>
      </c>
      <c r="O656" s="283">
        <v>44706</v>
      </c>
      <c r="P656" s="283">
        <v>44707</v>
      </c>
      <c r="Q656" s="284">
        <v>44707</v>
      </c>
      <c r="R656" s="285" t="s">
        <v>4686</v>
      </c>
      <c r="S656" s="284"/>
      <c r="T656" s="286" t="s">
        <v>609</v>
      </c>
      <c r="U656" s="291" t="s">
        <v>3900</v>
      </c>
      <c r="V656" s="135" t="s">
        <v>3901</v>
      </c>
      <c r="W656" s="302" t="s">
        <v>5734</v>
      </c>
      <c r="X656" s="272"/>
      <c r="Y656" s="272"/>
      <c r="Z656" s="272"/>
    </row>
    <row r="657" spans="1:26" ht="13" customHeight="1" x14ac:dyDescent="0.35">
      <c r="A657" s="295" t="s">
        <v>3627</v>
      </c>
      <c r="B657" s="292">
        <v>5060733</v>
      </c>
      <c r="C657" s="290" t="s">
        <v>6794</v>
      </c>
      <c r="D657" s="288">
        <v>44673</v>
      </c>
      <c r="E657" s="279" t="s">
        <v>594</v>
      </c>
      <c r="F657" s="289">
        <v>44653</v>
      </c>
      <c r="G657" s="135" t="s">
        <v>5709</v>
      </c>
      <c r="H657" s="135" t="s">
        <v>4126</v>
      </c>
      <c r="I657" s="281" t="s">
        <v>8538</v>
      </c>
      <c r="J657" s="281" t="s">
        <v>18</v>
      </c>
      <c r="K657" s="281" t="s">
        <v>9005</v>
      </c>
      <c r="L657" s="135" t="s">
        <v>20</v>
      </c>
      <c r="M657" s="5" t="s">
        <v>5710</v>
      </c>
      <c r="N657" s="284">
        <v>44685</v>
      </c>
      <c r="O657" s="284">
        <v>44678</v>
      </c>
      <c r="P657" s="284">
        <v>44676</v>
      </c>
      <c r="Q657" s="284">
        <v>44678</v>
      </c>
      <c r="R657" s="285" t="s">
        <v>4685</v>
      </c>
      <c r="S657" s="284"/>
      <c r="T657" s="286" t="s">
        <v>1648</v>
      </c>
      <c r="U657" s="291" t="s">
        <v>3900</v>
      </c>
      <c r="V657" s="135" t="s">
        <v>2821</v>
      </c>
      <c r="W657" s="302" t="s">
        <v>5735</v>
      </c>
      <c r="X657" s="272"/>
      <c r="Y657" s="272"/>
      <c r="Z657" s="272"/>
    </row>
    <row r="658" spans="1:26" ht="13" customHeight="1" x14ac:dyDescent="0.35">
      <c r="A658" s="295" t="s">
        <v>3627</v>
      </c>
      <c r="B658" s="292">
        <v>5064433</v>
      </c>
      <c r="C658" s="290" t="s">
        <v>6795</v>
      </c>
      <c r="D658" s="288">
        <v>44673</v>
      </c>
      <c r="E658" s="279" t="s">
        <v>594</v>
      </c>
      <c r="F658" s="289">
        <v>44653</v>
      </c>
      <c r="G658" s="135" t="s">
        <v>5711</v>
      </c>
      <c r="H658" s="135" t="s">
        <v>92</v>
      </c>
      <c r="I658" s="281" t="s">
        <v>2454</v>
      </c>
      <c r="J658" s="281" t="s">
        <v>18</v>
      </c>
      <c r="K658" s="281" t="s">
        <v>9005</v>
      </c>
      <c r="L658" s="135" t="s">
        <v>20</v>
      </c>
      <c r="M658" s="5" t="s">
        <v>5712</v>
      </c>
      <c r="N658" s="284">
        <v>44688</v>
      </c>
      <c r="O658" s="283">
        <v>44687</v>
      </c>
      <c r="P658" s="283">
        <v>44688</v>
      </c>
      <c r="Q658" s="284">
        <v>44687</v>
      </c>
      <c r="R658" s="285" t="s">
        <v>4685</v>
      </c>
      <c r="S658" s="284"/>
      <c r="T658" s="286" t="s">
        <v>623</v>
      </c>
      <c r="U658" s="291" t="s">
        <v>3900</v>
      </c>
      <c r="V658" s="135" t="s">
        <v>2821</v>
      </c>
      <c r="W658" s="302" t="s">
        <v>5736</v>
      </c>
      <c r="X658" s="272"/>
      <c r="Y658" s="272"/>
      <c r="Z658" s="272"/>
    </row>
    <row r="659" spans="1:26" ht="13" customHeight="1" x14ac:dyDescent="0.35">
      <c r="A659" s="295" t="s">
        <v>1581</v>
      </c>
      <c r="B659" s="276" t="s">
        <v>630</v>
      </c>
      <c r="C659" s="277" t="s">
        <v>630</v>
      </c>
      <c r="D659" s="288">
        <v>44667</v>
      </c>
      <c r="E659" s="279" t="s">
        <v>630</v>
      </c>
      <c r="F659" s="289">
        <v>44653</v>
      </c>
      <c r="G659" s="135" t="s">
        <v>5713</v>
      </c>
      <c r="H659" s="135" t="s">
        <v>57</v>
      </c>
      <c r="I659" s="281" t="s">
        <v>8538</v>
      </c>
      <c r="J659" s="281" t="s">
        <v>45</v>
      </c>
      <c r="K659" s="281" t="s">
        <v>9009</v>
      </c>
      <c r="L659" s="135" t="s">
        <v>20</v>
      </c>
      <c r="M659" s="5" t="s">
        <v>5714</v>
      </c>
      <c r="N659" s="282" t="s">
        <v>1253</v>
      </c>
      <c r="O659" s="283" t="s">
        <v>1253</v>
      </c>
      <c r="P659" s="283" t="s">
        <v>1253</v>
      </c>
      <c r="Q659" s="284" t="s">
        <v>1253</v>
      </c>
      <c r="R659" s="285" t="s">
        <v>4482</v>
      </c>
      <c r="S659" s="280" t="s">
        <v>1253</v>
      </c>
      <c r="T659" s="286" t="s">
        <v>623</v>
      </c>
      <c r="U659" s="291" t="s">
        <v>3900</v>
      </c>
      <c r="V659" s="135"/>
      <c r="W659" s="276" t="s">
        <v>630</v>
      </c>
      <c r="X659" s="272"/>
      <c r="Y659" s="272"/>
      <c r="Z659" s="272"/>
    </row>
    <row r="660" spans="1:26" ht="13" customHeight="1" x14ac:dyDescent="0.35">
      <c r="A660" s="295" t="s">
        <v>3627</v>
      </c>
      <c r="B660" s="135">
        <v>5100840</v>
      </c>
      <c r="C660" s="290" t="s">
        <v>6796</v>
      </c>
      <c r="D660" s="288">
        <v>44694</v>
      </c>
      <c r="E660" s="279" t="s">
        <v>594</v>
      </c>
      <c r="F660" s="289">
        <v>44653</v>
      </c>
      <c r="G660" s="135" t="s">
        <v>5715</v>
      </c>
      <c r="H660" s="135" t="s">
        <v>50</v>
      </c>
      <c r="I660" s="281" t="s">
        <v>17</v>
      </c>
      <c r="J660" s="281" t="s">
        <v>45</v>
      </c>
      <c r="K660" s="281" t="s">
        <v>9009</v>
      </c>
      <c r="L660" s="194" t="s">
        <v>74</v>
      </c>
      <c r="M660" s="5" t="s">
        <v>5716</v>
      </c>
      <c r="N660" s="282">
        <v>44713</v>
      </c>
      <c r="O660" s="283">
        <v>44700</v>
      </c>
      <c r="P660" s="283">
        <v>44700</v>
      </c>
      <c r="Q660" s="284">
        <v>44701</v>
      </c>
      <c r="R660" s="285" t="s">
        <v>4495</v>
      </c>
      <c r="S660" s="284"/>
      <c r="T660" s="286" t="s">
        <v>609</v>
      </c>
      <c r="U660" s="291" t="s">
        <v>3900</v>
      </c>
      <c r="V660" s="135" t="s">
        <v>3901</v>
      </c>
      <c r="W660" s="313" t="s">
        <v>5737</v>
      </c>
      <c r="X660" s="272"/>
      <c r="Y660" s="272"/>
      <c r="Z660" s="272"/>
    </row>
    <row r="661" spans="1:26" ht="13" customHeight="1" x14ac:dyDescent="0.35">
      <c r="A661" s="295" t="s">
        <v>3627</v>
      </c>
      <c r="B661" s="135">
        <v>5046711</v>
      </c>
      <c r="C661" s="290" t="s">
        <v>6797</v>
      </c>
      <c r="D661" s="288">
        <v>44678</v>
      </c>
      <c r="E661" s="279" t="s">
        <v>594</v>
      </c>
      <c r="F661" s="289">
        <v>44653</v>
      </c>
      <c r="G661" s="135" t="s">
        <v>5717</v>
      </c>
      <c r="H661" s="135" t="s">
        <v>92</v>
      </c>
      <c r="I661" s="281" t="s">
        <v>2454</v>
      </c>
      <c r="J661" s="281" t="s">
        <v>45</v>
      </c>
      <c r="K661" s="281" t="s">
        <v>9009</v>
      </c>
      <c r="L661" s="135" t="s">
        <v>20</v>
      </c>
      <c r="M661" s="5" t="s">
        <v>5718</v>
      </c>
      <c r="N661" s="282">
        <v>44685</v>
      </c>
      <c r="O661" s="283">
        <v>44682</v>
      </c>
      <c r="P661" s="283">
        <v>44678</v>
      </c>
      <c r="Q661" s="284">
        <v>44681</v>
      </c>
      <c r="R661" s="285" t="s">
        <v>4495</v>
      </c>
      <c r="S661" s="284"/>
      <c r="T661" s="286" t="s">
        <v>609</v>
      </c>
      <c r="U661" s="291" t="s">
        <v>3900</v>
      </c>
      <c r="V661" s="135" t="s">
        <v>2821</v>
      </c>
      <c r="W661" s="302" t="s">
        <v>5738</v>
      </c>
      <c r="X661" s="272"/>
      <c r="Y661" s="272"/>
      <c r="Z661" s="272"/>
    </row>
    <row r="662" spans="1:26" ht="13" customHeight="1" x14ac:dyDescent="0.35">
      <c r="A662" s="295" t="s">
        <v>5</v>
      </c>
      <c r="B662" s="124" t="s">
        <v>319</v>
      </c>
      <c r="C662" s="277"/>
      <c r="D662" s="288"/>
      <c r="E662" s="279"/>
      <c r="F662" s="289">
        <v>44655</v>
      </c>
      <c r="G662" s="135" t="s">
        <v>5721</v>
      </c>
      <c r="H662" s="135" t="s">
        <v>4126</v>
      </c>
      <c r="I662" s="281" t="s">
        <v>8538</v>
      </c>
      <c r="J662" s="281" t="s">
        <v>18</v>
      </c>
      <c r="K662" s="281" t="s">
        <v>9005</v>
      </c>
      <c r="L662" s="135" t="s">
        <v>20</v>
      </c>
      <c r="M662" s="5" t="s">
        <v>5722</v>
      </c>
      <c r="N662" s="282"/>
      <c r="O662" s="283"/>
      <c r="P662" s="283"/>
      <c r="Q662" s="284"/>
      <c r="R662" s="285" t="s">
        <v>4686</v>
      </c>
      <c r="S662" s="284"/>
      <c r="T662" s="286" t="s">
        <v>623</v>
      </c>
      <c r="U662" s="291" t="s">
        <v>3900</v>
      </c>
      <c r="V662" s="135"/>
      <c r="W662" s="302" t="s">
        <v>5741</v>
      </c>
      <c r="X662" s="272"/>
      <c r="Y662" s="272"/>
      <c r="Z662" s="272"/>
    </row>
    <row r="663" spans="1:26" ht="13" customHeight="1" x14ac:dyDescent="0.35">
      <c r="A663" s="295" t="s">
        <v>3627</v>
      </c>
      <c r="B663" s="135">
        <v>5008922</v>
      </c>
      <c r="C663" s="290" t="s">
        <v>6798</v>
      </c>
      <c r="D663" s="288">
        <v>44655</v>
      </c>
      <c r="E663" s="279" t="s">
        <v>594</v>
      </c>
      <c r="F663" s="289">
        <v>44655</v>
      </c>
      <c r="G663" s="135" t="s">
        <v>5723</v>
      </c>
      <c r="H663" s="135" t="s">
        <v>250</v>
      </c>
      <c r="I663" s="281" t="s">
        <v>4644</v>
      </c>
      <c r="J663" s="281" t="s">
        <v>632</v>
      </c>
      <c r="K663" s="281" t="s">
        <v>9006</v>
      </c>
      <c r="L663" s="135" t="s">
        <v>20</v>
      </c>
      <c r="M663" s="5" t="s">
        <v>5724</v>
      </c>
      <c r="N663" s="284">
        <v>44685</v>
      </c>
      <c r="O663" s="284">
        <v>44679</v>
      </c>
      <c r="P663" s="284">
        <v>44679</v>
      </c>
      <c r="Q663" s="284">
        <v>44680</v>
      </c>
      <c r="R663" s="285" t="s">
        <v>4487</v>
      </c>
      <c r="S663" s="284"/>
      <c r="T663" s="286" t="s">
        <v>609</v>
      </c>
      <c r="U663" s="291" t="s">
        <v>3900</v>
      </c>
      <c r="V663" s="135" t="s">
        <v>2821</v>
      </c>
      <c r="W663" s="302" t="s">
        <v>5739</v>
      </c>
      <c r="X663" s="272"/>
      <c r="Y663" s="272"/>
      <c r="Z663" s="272"/>
    </row>
    <row r="664" spans="1:26" ht="13" customHeight="1" x14ac:dyDescent="0.35">
      <c r="A664" s="295" t="s">
        <v>3627</v>
      </c>
      <c r="B664" s="135">
        <v>5038061</v>
      </c>
      <c r="C664" s="290" t="s">
        <v>6799</v>
      </c>
      <c r="D664" s="288">
        <v>44656</v>
      </c>
      <c r="E664" s="279" t="s">
        <v>594</v>
      </c>
      <c r="F664" s="289">
        <v>44655</v>
      </c>
      <c r="G664" s="135" t="s">
        <v>5725</v>
      </c>
      <c r="H664" s="135" t="s">
        <v>102</v>
      </c>
      <c r="I664" s="281" t="s">
        <v>685</v>
      </c>
      <c r="J664" s="281" t="s">
        <v>45</v>
      </c>
      <c r="K664" s="281" t="s">
        <v>9009</v>
      </c>
      <c r="L664" s="135" t="s">
        <v>27</v>
      </c>
      <c r="M664" s="5" t="s">
        <v>5726</v>
      </c>
      <c r="N664" s="284">
        <v>44675</v>
      </c>
      <c r="O664" s="284">
        <v>44669</v>
      </c>
      <c r="P664" s="284">
        <v>44669</v>
      </c>
      <c r="Q664" s="284">
        <v>44669</v>
      </c>
      <c r="R664" s="285" t="s">
        <v>4482</v>
      </c>
      <c r="S664" s="284"/>
      <c r="T664" s="286" t="s">
        <v>609</v>
      </c>
      <c r="U664" s="291" t="s">
        <v>3900</v>
      </c>
      <c r="V664" s="135" t="s">
        <v>5568</v>
      </c>
      <c r="W664" s="302" t="s">
        <v>5740</v>
      </c>
      <c r="X664" s="272"/>
      <c r="Y664" s="272"/>
      <c r="Z664" s="272"/>
    </row>
    <row r="665" spans="1:26" ht="13" customHeight="1" x14ac:dyDescent="0.35">
      <c r="A665" s="295" t="s">
        <v>3627</v>
      </c>
      <c r="B665" s="135">
        <v>5029995</v>
      </c>
      <c r="C665" s="290" t="s">
        <v>6800</v>
      </c>
      <c r="D665" s="288">
        <v>44656</v>
      </c>
      <c r="E665" s="279" t="s">
        <v>594</v>
      </c>
      <c r="F665" s="289">
        <v>44655</v>
      </c>
      <c r="G665" s="135" t="s">
        <v>5743</v>
      </c>
      <c r="H665" s="135" t="s">
        <v>250</v>
      </c>
      <c r="I665" s="281" t="s">
        <v>4644</v>
      </c>
      <c r="J665" s="281" t="s">
        <v>626</v>
      </c>
      <c r="K665" s="281" t="s">
        <v>9003</v>
      </c>
      <c r="L665" s="135" t="s">
        <v>20</v>
      </c>
      <c r="M665" s="5" t="s">
        <v>5744</v>
      </c>
      <c r="N665" s="282">
        <v>44671</v>
      </c>
      <c r="O665" s="283">
        <v>44665</v>
      </c>
      <c r="P665" s="283">
        <v>44665</v>
      </c>
      <c r="Q665" s="284">
        <v>44666</v>
      </c>
      <c r="R665" s="285" t="s">
        <v>4687</v>
      </c>
      <c r="S665" s="284"/>
      <c r="T665" s="286" t="s">
        <v>605</v>
      </c>
      <c r="U665" s="291" t="s">
        <v>3900</v>
      </c>
      <c r="V665" s="135" t="s">
        <v>5568</v>
      </c>
      <c r="W665" s="302" t="s">
        <v>5755</v>
      </c>
      <c r="X665" s="272"/>
      <c r="Y665" s="272"/>
      <c r="Z665" s="272"/>
    </row>
    <row r="666" spans="1:26" ht="13" customHeight="1" x14ac:dyDescent="0.35">
      <c r="A666" s="295" t="s">
        <v>3627</v>
      </c>
      <c r="B666" s="135">
        <v>5135596</v>
      </c>
      <c r="C666" s="277" t="s">
        <v>6963</v>
      </c>
      <c r="D666" s="288">
        <v>44718</v>
      </c>
      <c r="E666" s="279" t="s">
        <v>594</v>
      </c>
      <c r="F666" s="289">
        <v>44655</v>
      </c>
      <c r="G666" s="135" t="s">
        <v>5745</v>
      </c>
      <c r="H666" s="135" t="s">
        <v>32</v>
      </c>
      <c r="I666" s="281" t="s">
        <v>685</v>
      </c>
      <c r="J666" s="281" t="s">
        <v>18</v>
      </c>
      <c r="K666" s="281" t="s">
        <v>9005</v>
      </c>
      <c r="L666" s="135" t="s">
        <v>20</v>
      </c>
      <c r="M666" s="5" t="s">
        <v>5746</v>
      </c>
      <c r="N666" s="282">
        <v>44730</v>
      </c>
      <c r="O666" s="283">
        <v>44727</v>
      </c>
      <c r="P666" s="283">
        <v>44723</v>
      </c>
      <c r="Q666" s="284">
        <v>44728</v>
      </c>
      <c r="R666" s="285" t="s">
        <v>4686</v>
      </c>
      <c r="S666" s="284"/>
      <c r="T666" s="286" t="s">
        <v>623</v>
      </c>
      <c r="U666" s="291" t="s">
        <v>3900</v>
      </c>
      <c r="V666" s="135" t="s">
        <v>3901</v>
      </c>
      <c r="W666" s="302" t="s">
        <v>5756</v>
      </c>
      <c r="X666" s="272"/>
      <c r="Y666" s="272"/>
      <c r="Z666" s="272"/>
    </row>
    <row r="667" spans="1:26" ht="13" customHeight="1" x14ac:dyDescent="0.35">
      <c r="A667" s="295" t="s">
        <v>5</v>
      </c>
      <c r="B667" s="124" t="s">
        <v>319</v>
      </c>
      <c r="C667" s="277"/>
      <c r="D667" s="288"/>
      <c r="E667" s="279"/>
      <c r="F667" s="289">
        <v>44655</v>
      </c>
      <c r="G667" s="135" t="s">
        <v>5747</v>
      </c>
      <c r="H667" s="135" t="s">
        <v>686</v>
      </c>
      <c r="I667" s="281" t="s">
        <v>8862</v>
      </c>
      <c r="J667" s="281" t="s">
        <v>18</v>
      </c>
      <c r="K667" s="281" t="s">
        <v>9005</v>
      </c>
      <c r="L667" s="135" t="s">
        <v>20</v>
      </c>
      <c r="M667" s="5" t="s">
        <v>5748</v>
      </c>
      <c r="N667" s="282"/>
      <c r="O667" s="283"/>
      <c r="P667" s="283"/>
      <c r="Q667" s="284"/>
      <c r="R667" s="285" t="s">
        <v>4686</v>
      </c>
      <c r="S667" s="284"/>
      <c r="T667" s="286" t="s">
        <v>623</v>
      </c>
      <c r="U667" s="291" t="s">
        <v>3900</v>
      </c>
      <c r="V667" s="135"/>
      <c r="W667" s="302" t="s">
        <v>5757</v>
      </c>
      <c r="X667" s="272"/>
      <c r="Y667" s="272"/>
      <c r="Z667" s="272"/>
    </row>
    <row r="668" spans="1:26" ht="13" customHeight="1" x14ac:dyDescent="0.35">
      <c r="A668" s="295" t="s">
        <v>1581</v>
      </c>
      <c r="B668" s="276" t="s">
        <v>630</v>
      </c>
      <c r="C668" s="277" t="s">
        <v>630</v>
      </c>
      <c r="D668" s="288">
        <v>44662</v>
      </c>
      <c r="E668" s="279" t="s">
        <v>630</v>
      </c>
      <c r="F668" s="289">
        <v>44655</v>
      </c>
      <c r="G668" s="135" t="s">
        <v>5874</v>
      </c>
      <c r="H668" s="135" t="s">
        <v>4712</v>
      </c>
      <c r="I668" s="281" t="s">
        <v>17</v>
      </c>
      <c r="J668" s="281" t="s">
        <v>632</v>
      </c>
      <c r="K668" s="281" t="s">
        <v>9006</v>
      </c>
      <c r="L668" s="135" t="s">
        <v>11</v>
      </c>
      <c r="M668" s="5" t="s">
        <v>5750</v>
      </c>
      <c r="N668" s="282" t="s">
        <v>1253</v>
      </c>
      <c r="O668" s="283" t="s">
        <v>1253</v>
      </c>
      <c r="P668" s="283" t="s">
        <v>1253</v>
      </c>
      <c r="Q668" s="284" t="s">
        <v>1253</v>
      </c>
      <c r="R668" s="285" t="s">
        <v>4484</v>
      </c>
      <c r="S668" s="280" t="s">
        <v>1253</v>
      </c>
      <c r="T668" s="286" t="s">
        <v>623</v>
      </c>
      <c r="U668" s="291" t="s">
        <v>3900</v>
      </c>
      <c r="V668" s="135"/>
      <c r="W668" s="276" t="s">
        <v>630</v>
      </c>
      <c r="X668" s="272"/>
      <c r="Y668" s="272"/>
      <c r="Z668" s="272"/>
    </row>
    <row r="669" spans="1:26" ht="13" customHeight="1" x14ac:dyDescent="0.35">
      <c r="A669" s="295" t="s">
        <v>1581</v>
      </c>
      <c r="B669" s="276" t="s">
        <v>630</v>
      </c>
      <c r="C669" s="277" t="s">
        <v>630</v>
      </c>
      <c r="D669" s="288">
        <v>44714</v>
      </c>
      <c r="E669" s="279" t="s">
        <v>630</v>
      </c>
      <c r="F669" s="289">
        <v>44655</v>
      </c>
      <c r="G669" s="135" t="s">
        <v>5751</v>
      </c>
      <c r="H669" s="135" t="s">
        <v>3708</v>
      </c>
      <c r="I669" s="281" t="s">
        <v>2454</v>
      </c>
      <c r="J669" s="281" t="s">
        <v>622</v>
      </c>
      <c r="K669" s="281" t="s">
        <v>9007</v>
      </c>
      <c r="L669" s="135" t="s">
        <v>27</v>
      </c>
      <c r="M669" s="5" t="s">
        <v>5752</v>
      </c>
      <c r="N669" s="282" t="s">
        <v>1253</v>
      </c>
      <c r="O669" s="283" t="s">
        <v>1253</v>
      </c>
      <c r="P669" s="283" t="s">
        <v>1253</v>
      </c>
      <c r="Q669" s="284" t="s">
        <v>1253</v>
      </c>
      <c r="R669" s="285" t="s">
        <v>6544</v>
      </c>
      <c r="S669" s="280" t="s">
        <v>1253</v>
      </c>
      <c r="T669" s="286" t="s">
        <v>623</v>
      </c>
      <c r="U669" s="291" t="s">
        <v>3900</v>
      </c>
      <c r="V669" s="135"/>
      <c r="W669" s="276" t="s">
        <v>630</v>
      </c>
      <c r="X669" s="272"/>
      <c r="Y669" s="272"/>
      <c r="Z669" s="272"/>
    </row>
    <row r="670" spans="1:26" ht="13" customHeight="1" x14ac:dyDescent="0.35">
      <c r="A670" s="295" t="s">
        <v>3627</v>
      </c>
      <c r="B670" s="124">
        <v>5055513</v>
      </c>
      <c r="C670" s="290" t="s">
        <v>6801</v>
      </c>
      <c r="D670" s="288">
        <v>44670</v>
      </c>
      <c r="E670" s="279" t="s">
        <v>594</v>
      </c>
      <c r="F670" s="289">
        <v>44655</v>
      </c>
      <c r="G670" s="135" t="s">
        <v>5753</v>
      </c>
      <c r="H670" s="135" t="s">
        <v>725</v>
      </c>
      <c r="I670" s="281" t="s">
        <v>2454</v>
      </c>
      <c r="J670" s="281" t="s">
        <v>160</v>
      </c>
      <c r="K670" s="281" t="s">
        <v>9010</v>
      </c>
      <c r="L670" s="135" t="s">
        <v>20</v>
      </c>
      <c r="M670" s="5" t="s">
        <v>5754</v>
      </c>
      <c r="N670" s="284">
        <v>44695</v>
      </c>
      <c r="O670" s="283">
        <v>44683</v>
      </c>
      <c r="P670" s="284">
        <v>44680</v>
      </c>
      <c r="Q670" s="284">
        <v>44681</v>
      </c>
      <c r="R670" s="285" t="s">
        <v>4493</v>
      </c>
      <c r="S670" s="284"/>
      <c r="T670" s="286" t="s">
        <v>609</v>
      </c>
      <c r="U670" s="291" t="s">
        <v>3900</v>
      </c>
      <c r="V670" s="135" t="s">
        <v>2821</v>
      </c>
      <c r="W670" s="302" t="s">
        <v>5759</v>
      </c>
      <c r="X670" s="272"/>
      <c r="Y670" s="272"/>
      <c r="Z670" s="272"/>
    </row>
    <row r="671" spans="1:26" ht="13" customHeight="1" x14ac:dyDescent="0.35">
      <c r="A671" s="295" t="s">
        <v>3627</v>
      </c>
      <c r="B671" s="135">
        <v>5029363</v>
      </c>
      <c r="C671" s="290" t="s">
        <v>6802</v>
      </c>
      <c r="D671" s="288">
        <v>44656</v>
      </c>
      <c r="E671" s="279" t="s">
        <v>594</v>
      </c>
      <c r="F671" s="289">
        <v>44656</v>
      </c>
      <c r="G671" s="135" t="s">
        <v>5760</v>
      </c>
      <c r="H671" s="135" t="s">
        <v>4738</v>
      </c>
      <c r="I671" s="281" t="s">
        <v>2454</v>
      </c>
      <c r="J671" s="281" t="s">
        <v>38</v>
      </c>
      <c r="K671" s="281" t="s">
        <v>9001</v>
      </c>
      <c r="L671" s="135" t="s">
        <v>40</v>
      </c>
      <c r="M671" s="5" t="s">
        <v>5761</v>
      </c>
      <c r="N671" s="282">
        <v>44685</v>
      </c>
      <c r="O671" s="283">
        <v>44682</v>
      </c>
      <c r="P671" s="283">
        <v>44680</v>
      </c>
      <c r="Q671" s="284">
        <v>44681</v>
      </c>
      <c r="R671" s="285" t="s">
        <v>4489</v>
      </c>
      <c r="S671" s="284"/>
      <c r="T671" s="286" t="s">
        <v>623</v>
      </c>
      <c r="U671" s="291" t="s">
        <v>3900</v>
      </c>
      <c r="V671" s="135" t="s">
        <v>2821</v>
      </c>
      <c r="W671" s="302" t="s">
        <v>5771</v>
      </c>
      <c r="X671" s="272"/>
      <c r="Y671" s="272"/>
      <c r="Z671" s="272"/>
    </row>
    <row r="672" spans="1:26" ht="13" customHeight="1" x14ac:dyDescent="0.35">
      <c r="A672" s="295" t="s">
        <v>1581</v>
      </c>
      <c r="B672" s="276" t="s">
        <v>630</v>
      </c>
      <c r="C672" s="277" t="s">
        <v>630</v>
      </c>
      <c r="D672" s="288">
        <v>44660</v>
      </c>
      <c r="E672" s="279" t="s">
        <v>630</v>
      </c>
      <c r="F672" s="289">
        <v>44656</v>
      </c>
      <c r="G672" s="135" t="s">
        <v>5765</v>
      </c>
      <c r="H672" s="135" t="s">
        <v>137</v>
      </c>
      <c r="I672" s="281" t="s">
        <v>17</v>
      </c>
      <c r="J672" s="281" t="s">
        <v>645</v>
      </c>
      <c r="K672" s="281" t="s">
        <v>9002</v>
      </c>
      <c r="L672" s="135" t="s">
        <v>20</v>
      </c>
      <c r="M672" s="5" t="s">
        <v>5766</v>
      </c>
      <c r="N672" s="282" t="s">
        <v>1253</v>
      </c>
      <c r="O672" s="283" t="s">
        <v>1253</v>
      </c>
      <c r="P672" s="283" t="s">
        <v>1253</v>
      </c>
      <c r="Q672" s="284" t="s">
        <v>1253</v>
      </c>
      <c r="R672" s="285" t="s">
        <v>4490</v>
      </c>
      <c r="S672" s="280" t="s">
        <v>1253</v>
      </c>
      <c r="T672" s="286" t="s">
        <v>623</v>
      </c>
      <c r="U672" s="291" t="s">
        <v>3900</v>
      </c>
      <c r="V672" s="135"/>
      <c r="W672" s="276" t="s">
        <v>630</v>
      </c>
      <c r="X672" s="272"/>
      <c r="Y672" s="272"/>
      <c r="Z672" s="272"/>
    </row>
    <row r="673" spans="1:26" ht="13" customHeight="1" x14ac:dyDescent="0.35">
      <c r="A673" s="295" t="s">
        <v>3627</v>
      </c>
      <c r="B673" s="136">
        <v>5028681</v>
      </c>
      <c r="C673" s="290" t="s">
        <v>6803</v>
      </c>
      <c r="D673" s="288">
        <v>44669</v>
      </c>
      <c r="E673" s="279" t="s">
        <v>594</v>
      </c>
      <c r="F673" s="289">
        <v>44656</v>
      </c>
      <c r="G673" s="135" t="s">
        <v>5767</v>
      </c>
      <c r="H673" s="135" t="s">
        <v>4738</v>
      </c>
      <c r="I673" s="281" t="s">
        <v>2454</v>
      </c>
      <c r="J673" s="281" t="s">
        <v>645</v>
      </c>
      <c r="K673" s="281" t="s">
        <v>9002</v>
      </c>
      <c r="L673" s="135" t="s">
        <v>20</v>
      </c>
      <c r="M673" s="5" t="s">
        <v>5768</v>
      </c>
      <c r="N673" s="282">
        <v>44670</v>
      </c>
      <c r="O673" s="283">
        <v>44669</v>
      </c>
      <c r="P673" s="283">
        <v>44669</v>
      </c>
      <c r="Q673" s="284">
        <v>44669</v>
      </c>
      <c r="R673" s="285" t="s">
        <v>4490</v>
      </c>
      <c r="S673" s="284"/>
      <c r="T673" s="286" t="s">
        <v>623</v>
      </c>
      <c r="U673" s="291" t="s">
        <v>3900</v>
      </c>
      <c r="V673" s="135" t="s">
        <v>5568</v>
      </c>
      <c r="W673" s="314" t="s">
        <v>5772</v>
      </c>
      <c r="X673" s="272"/>
      <c r="Y673" s="272"/>
      <c r="Z673" s="272"/>
    </row>
    <row r="674" spans="1:26" ht="13" customHeight="1" x14ac:dyDescent="0.35">
      <c r="A674" s="295" t="s">
        <v>3627</v>
      </c>
      <c r="B674" s="135">
        <v>5046696</v>
      </c>
      <c r="C674" s="290" t="s">
        <v>6804</v>
      </c>
      <c r="D674" s="288">
        <v>44660</v>
      </c>
      <c r="E674" s="279" t="s">
        <v>594</v>
      </c>
      <c r="F674" s="289">
        <v>44656</v>
      </c>
      <c r="G674" s="135" t="s">
        <v>4465</v>
      </c>
      <c r="H674" s="135" t="s">
        <v>32</v>
      </c>
      <c r="I674" s="281" t="s">
        <v>685</v>
      </c>
      <c r="J674" s="281" t="s">
        <v>18</v>
      </c>
      <c r="K674" s="281" t="s">
        <v>9005</v>
      </c>
      <c r="L674" s="135" t="s">
        <v>27</v>
      </c>
      <c r="M674" s="5" t="s">
        <v>5769</v>
      </c>
      <c r="N674" s="282">
        <v>44677</v>
      </c>
      <c r="O674" s="283">
        <v>44672</v>
      </c>
      <c r="P674" s="283">
        <v>44672</v>
      </c>
      <c r="Q674" s="284">
        <v>44672</v>
      </c>
      <c r="R674" s="285" t="s">
        <v>4686</v>
      </c>
      <c r="S674" s="284"/>
      <c r="T674" s="286" t="s">
        <v>623</v>
      </c>
      <c r="U674" s="291" t="s">
        <v>3900</v>
      </c>
      <c r="V674" s="135" t="s">
        <v>5568</v>
      </c>
      <c r="W674" s="302" t="s">
        <v>5276</v>
      </c>
      <c r="X674" s="272"/>
      <c r="Y674" s="272"/>
      <c r="Z674" s="272"/>
    </row>
    <row r="675" spans="1:26" ht="13" customHeight="1" x14ac:dyDescent="0.35">
      <c r="A675" s="295" t="s">
        <v>3627</v>
      </c>
      <c r="B675" s="124">
        <v>5020586</v>
      </c>
      <c r="C675" s="290" t="s">
        <v>6805</v>
      </c>
      <c r="D675" s="288">
        <v>44663</v>
      </c>
      <c r="E675" s="279" t="s">
        <v>594</v>
      </c>
      <c r="F675" s="289">
        <v>44656</v>
      </c>
      <c r="G675" s="135" t="s">
        <v>5551</v>
      </c>
      <c r="H675" s="135" t="s">
        <v>50</v>
      </c>
      <c r="I675" s="281" t="s">
        <v>17</v>
      </c>
      <c r="J675" s="281" t="s">
        <v>626</v>
      </c>
      <c r="K675" s="281" t="s">
        <v>9003</v>
      </c>
      <c r="L675" s="135" t="s">
        <v>20</v>
      </c>
      <c r="M675" s="5" t="s">
        <v>5770</v>
      </c>
      <c r="N675" s="284">
        <v>44668</v>
      </c>
      <c r="O675" s="284">
        <v>44664</v>
      </c>
      <c r="P675" s="284">
        <v>44664</v>
      </c>
      <c r="Q675" s="284">
        <v>44664</v>
      </c>
      <c r="R675" s="285" t="s">
        <v>6464</v>
      </c>
      <c r="S675" s="284"/>
      <c r="T675" s="286" t="s">
        <v>623</v>
      </c>
      <c r="U675" s="291" t="s">
        <v>3900</v>
      </c>
      <c r="V675" s="135" t="s">
        <v>5568</v>
      </c>
      <c r="W675" s="302" t="s">
        <v>5563</v>
      </c>
      <c r="X675" s="272"/>
      <c r="Y675" s="272"/>
      <c r="Z675" s="272"/>
    </row>
    <row r="676" spans="1:26" ht="13" customHeight="1" x14ac:dyDescent="0.35">
      <c r="A676" s="295" t="s">
        <v>5</v>
      </c>
      <c r="B676" s="276" t="s">
        <v>2859</v>
      </c>
      <c r="C676" s="277"/>
      <c r="D676" s="288">
        <v>44711</v>
      </c>
      <c r="E676" s="279"/>
      <c r="F676" s="289">
        <v>44659</v>
      </c>
      <c r="G676" s="135" t="s">
        <v>5774</v>
      </c>
      <c r="H676" s="135" t="s">
        <v>50</v>
      </c>
      <c r="I676" s="281" t="s">
        <v>17</v>
      </c>
      <c r="J676" s="281" t="s">
        <v>38</v>
      </c>
      <c r="K676" s="281" t="s">
        <v>9001</v>
      </c>
      <c r="L676" s="135" t="s">
        <v>20</v>
      </c>
      <c r="M676" s="5" t="s">
        <v>5775</v>
      </c>
      <c r="N676" s="282"/>
      <c r="O676" s="283"/>
      <c r="P676" s="283"/>
      <c r="Q676" s="284"/>
      <c r="R676" s="285" t="s">
        <v>4489</v>
      </c>
      <c r="S676" s="284"/>
      <c r="T676" s="286" t="s">
        <v>623</v>
      </c>
      <c r="U676" s="291" t="s">
        <v>3900</v>
      </c>
      <c r="V676" s="135"/>
      <c r="W676" s="311" t="s">
        <v>5781</v>
      </c>
      <c r="X676" s="272"/>
      <c r="Y676" s="272"/>
      <c r="Z676" s="272"/>
    </row>
    <row r="677" spans="1:26" ht="13" customHeight="1" x14ac:dyDescent="0.35">
      <c r="A677" s="295" t="s">
        <v>3627</v>
      </c>
      <c r="B677" s="135">
        <v>5028684</v>
      </c>
      <c r="C677" s="290" t="s">
        <v>6806</v>
      </c>
      <c r="D677" s="288"/>
      <c r="E677" s="279" t="s">
        <v>594</v>
      </c>
      <c r="F677" s="289">
        <v>44659</v>
      </c>
      <c r="G677" s="135" t="s">
        <v>5776</v>
      </c>
      <c r="H677" s="135" t="s">
        <v>4738</v>
      </c>
      <c r="I677" s="281" t="s">
        <v>2454</v>
      </c>
      <c r="J677" s="281" t="s">
        <v>645</v>
      </c>
      <c r="K677" s="281" t="s">
        <v>9002</v>
      </c>
      <c r="L677" s="135" t="s">
        <v>27</v>
      </c>
      <c r="M677" s="5" t="s">
        <v>5777</v>
      </c>
      <c r="N677" s="282">
        <v>44678</v>
      </c>
      <c r="O677" s="283">
        <v>44676</v>
      </c>
      <c r="P677" s="283">
        <v>44676</v>
      </c>
      <c r="Q677" s="284">
        <v>44676</v>
      </c>
      <c r="R677" s="285" t="s">
        <v>4490</v>
      </c>
      <c r="S677" s="284"/>
      <c r="T677" s="286" t="s">
        <v>605</v>
      </c>
      <c r="U677" s="291" t="s">
        <v>3900</v>
      </c>
      <c r="V677" s="135" t="s">
        <v>5568</v>
      </c>
      <c r="W677" s="311" t="s">
        <v>5782</v>
      </c>
      <c r="X677" s="272"/>
      <c r="Y677" s="272"/>
      <c r="Z677" s="272"/>
    </row>
    <row r="678" spans="1:26" ht="13" customHeight="1" x14ac:dyDescent="0.35">
      <c r="A678" s="295" t="s">
        <v>5</v>
      </c>
      <c r="B678" s="124" t="s">
        <v>319</v>
      </c>
      <c r="C678" s="277"/>
      <c r="D678" s="288"/>
      <c r="E678" s="279"/>
      <c r="F678" s="289">
        <v>44659</v>
      </c>
      <c r="G678" s="135" t="s">
        <v>3513</v>
      </c>
      <c r="H678" s="135" t="s">
        <v>16</v>
      </c>
      <c r="I678" s="281" t="s">
        <v>7086</v>
      </c>
      <c r="J678" s="281" t="s">
        <v>45</v>
      </c>
      <c r="K678" s="281" t="s">
        <v>9009</v>
      </c>
      <c r="L678" s="135" t="s">
        <v>20</v>
      </c>
      <c r="M678" s="5" t="s">
        <v>5778</v>
      </c>
      <c r="N678" s="282"/>
      <c r="O678" s="283"/>
      <c r="P678" s="283"/>
      <c r="Q678" s="284"/>
      <c r="R678" s="285" t="s">
        <v>4495</v>
      </c>
      <c r="S678" s="284"/>
      <c r="T678" s="286" t="s">
        <v>605</v>
      </c>
      <c r="U678" s="291" t="s">
        <v>3900</v>
      </c>
      <c r="V678" s="135"/>
      <c r="W678" s="311" t="s">
        <v>5783</v>
      </c>
      <c r="X678" s="272"/>
      <c r="Y678" s="272"/>
      <c r="Z678" s="272"/>
    </row>
    <row r="679" spans="1:26" ht="13" customHeight="1" x14ac:dyDescent="0.35">
      <c r="A679" s="295" t="s">
        <v>3627</v>
      </c>
      <c r="B679" s="136">
        <v>5020591</v>
      </c>
      <c r="C679" s="290" t="s">
        <v>6807</v>
      </c>
      <c r="D679" s="288">
        <v>44667</v>
      </c>
      <c r="E679" s="279" t="s">
        <v>594</v>
      </c>
      <c r="F679" s="289">
        <v>44659</v>
      </c>
      <c r="G679" s="135" t="s">
        <v>5991</v>
      </c>
      <c r="H679" s="135" t="s">
        <v>175</v>
      </c>
      <c r="I679" s="281" t="s">
        <v>8863</v>
      </c>
      <c r="J679" s="281" t="s">
        <v>45</v>
      </c>
      <c r="K679" s="281" t="s">
        <v>9009</v>
      </c>
      <c r="L679" s="135" t="s">
        <v>20</v>
      </c>
      <c r="M679" s="5" t="s">
        <v>5779</v>
      </c>
      <c r="N679" s="282">
        <v>44685</v>
      </c>
      <c r="O679" s="283">
        <v>44672</v>
      </c>
      <c r="P679" s="283">
        <v>44680</v>
      </c>
      <c r="Q679" s="284">
        <v>44676</v>
      </c>
      <c r="R679" s="285" t="s">
        <v>4482</v>
      </c>
      <c r="S679" s="284"/>
      <c r="T679" s="286" t="s">
        <v>609</v>
      </c>
      <c r="U679" s="291" t="s">
        <v>3900</v>
      </c>
      <c r="V679" s="135" t="s">
        <v>2821</v>
      </c>
      <c r="W679" s="311" t="s">
        <v>5784</v>
      </c>
      <c r="X679" s="272"/>
      <c r="Y679" s="272"/>
      <c r="Z679" s="272"/>
    </row>
    <row r="680" spans="1:26" ht="13" customHeight="1" x14ac:dyDescent="0.35">
      <c r="A680" s="295" t="s">
        <v>3627</v>
      </c>
      <c r="B680" s="135">
        <v>5109931</v>
      </c>
      <c r="C680" s="290" t="s">
        <v>6808</v>
      </c>
      <c r="D680" s="288">
        <v>44711</v>
      </c>
      <c r="E680" s="279" t="s">
        <v>594</v>
      </c>
      <c r="F680" s="289">
        <v>44659</v>
      </c>
      <c r="G680" s="135" t="s">
        <v>5785</v>
      </c>
      <c r="H680" s="135" t="s">
        <v>686</v>
      </c>
      <c r="I680" s="281" t="s">
        <v>8862</v>
      </c>
      <c r="J680" s="281" t="s">
        <v>645</v>
      </c>
      <c r="K680" s="281" t="s">
        <v>9002</v>
      </c>
      <c r="L680" s="135" t="s">
        <v>20</v>
      </c>
      <c r="M680" s="5" t="s">
        <v>5786</v>
      </c>
      <c r="N680" s="284">
        <v>44718</v>
      </c>
      <c r="O680" s="283">
        <v>44711</v>
      </c>
      <c r="P680" s="283">
        <v>44709</v>
      </c>
      <c r="Q680" s="284">
        <v>44712</v>
      </c>
      <c r="R680" s="285" t="s">
        <v>4490</v>
      </c>
      <c r="S680" s="284"/>
      <c r="T680" s="286" t="s">
        <v>623</v>
      </c>
      <c r="U680" s="291" t="s">
        <v>3900</v>
      </c>
      <c r="V680" s="135" t="s">
        <v>3901</v>
      </c>
      <c r="W680" s="307" t="s">
        <v>5812</v>
      </c>
      <c r="X680" s="272"/>
      <c r="Y680" s="272"/>
      <c r="Z680" s="272"/>
    </row>
    <row r="681" spans="1:26" ht="13" customHeight="1" x14ac:dyDescent="0.35">
      <c r="A681" s="295" t="s">
        <v>5</v>
      </c>
      <c r="B681" s="124" t="s">
        <v>319</v>
      </c>
      <c r="C681" s="277"/>
      <c r="D681" s="288"/>
      <c r="E681" s="279"/>
      <c r="F681" s="289">
        <v>44659</v>
      </c>
      <c r="G681" s="135" t="s">
        <v>5787</v>
      </c>
      <c r="H681" s="135" t="s">
        <v>4126</v>
      </c>
      <c r="I681" s="281" t="s">
        <v>8538</v>
      </c>
      <c r="J681" s="281" t="s">
        <v>626</v>
      </c>
      <c r="K681" s="281" t="s">
        <v>9003</v>
      </c>
      <c r="L681" s="135" t="s">
        <v>20</v>
      </c>
      <c r="M681" s="5" t="s">
        <v>5788</v>
      </c>
      <c r="N681" s="282"/>
      <c r="O681" s="283"/>
      <c r="P681" s="283"/>
      <c r="Q681" s="284"/>
      <c r="R681" s="285" t="s">
        <v>6464</v>
      </c>
      <c r="S681" s="284"/>
      <c r="T681" s="286" t="s">
        <v>623</v>
      </c>
      <c r="U681" s="291" t="s">
        <v>3900</v>
      </c>
      <c r="V681" s="135"/>
      <c r="W681" s="302" t="s">
        <v>5819</v>
      </c>
      <c r="X681" s="272"/>
      <c r="Y681" s="272"/>
      <c r="Z681" s="272"/>
    </row>
    <row r="682" spans="1:26" ht="13" customHeight="1" x14ac:dyDescent="0.35">
      <c r="A682" s="295" t="s">
        <v>3627</v>
      </c>
      <c r="B682" s="135">
        <v>5052014</v>
      </c>
      <c r="C682" s="290" t="s">
        <v>6809</v>
      </c>
      <c r="D682" s="288">
        <v>44671</v>
      </c>
      <c r="E682" s="279" t="s">
        <v>594</v>
      </c>
      <c r="F682" s="289">
        <v>44659</v>
      </c>
      <c r="G682" s="135" t="s">
        <v>5789</v>
      </c>
      <c r="H682" s="135" t="s">
        <v>4712</v>
      </c>
      <c r="I682" s="281" t="s">
        <v>17</v>
      </c>
      <c r="J682" s="281" t="s">
        <v>8377</v>
      </c>
      <c r="K682" s="281" t="s">
        <v>9004</v>
      </c>
      <c r="L682" s="135" t="s">
        <v>20</v>
      </c>
      <c r="M682" s="5" t="s">
        <v>5790</v>
      </c>
      <c r="N682" s="284">
        <v>44710</v>
      </c>
      <c r="O682" s="283">
        <v>44704</v>
      </c>
      <c r="P682" s="283">
        <v>44704</v>
      </c>
      <c r="Q682" s="284">
        <v>44705</v>
      </c>
      <c r="R682" s="285" t="s">
        <v>4485</v>
      </c>
      <c r="S682" s="284"/>
      <c r="T682" s="286" t="s">
        <v>1648</v>
      </c>
      <c r="U682" s="291" t="s">
        <v>3900</v>
      </c>
      <c r="V682" s="135" t="s">
        <v>2821</v>
      </c>
      <c r="W682" s="307" t="s">
        <v>5813</v>
      </c>
      <c r="X682" s="272"/>
      <c r="Y682" s="272"/>
      <c r="Z682" s="272"/>
    </row>
    <row r="683" spans="1:26" ht="13" customHeight="1" x14ac:dyDescent="0.35">
      <c r="A683" s="295" t="s">
        <v>3627</v>
      </c>
      <c r="B683" s="135">
        <v>5070531</v>
      </c>
      <c r="C683" s="290" t="s">
        <v>6810</v>
      </c>
      <c r="D683" s="288">
        <v>44673</v>
      </c>
      <c r="E683" s="279" t="s">
        <v>594</v>
      </c>
      <c r="F683" s="289">
        <v>44659</v>
      </c>
      <c r="G683" s="135" t="s">
        <v>5791</v>
      </c>
      <c r="H683" s="135" t="s">
        <v>16</v>
      </c>
      <c r="I683" s="281" t="s">
        <v>7086</v>
      </c>
      <c r="J683" s="281" t="s">
        <v>18</v>
      </c>
      <c r="K683" s="281" t="s">
        <v>9005</v>
      </c>
      <c r="L683" s="135" t="s">
        <v>11</v>
      </c>
      <c r="M683" s="5" t="s">
        <v>5792</v>
      </c>
      <c r="N683" s="284">
        <v>44682</v>
      </c>
      <c r="O683" s="284">
        <v>44680</v>
      </c>
      <c r="P683" s="284">
        <v>44678</v>
      </c>
      <c r="Q683" s="284">
        <v>44680</v>
      </c>
      <c r="R683" s="285" t="s">
        <v>4686</v>
      </c>
      <c r="S683" s="284"/>
      <c r="T683" s="286" t="s">
        <v>623</v>
      </c>
      <c r="U683" s="291" t="s">
        <v>3900</v>
      </c>
      <c r="V683" s="135" t="s">
        <v>2821</v>
      </c>
      <c r="W683" s="307" t="s">
        <v>5814</v>
      </c>
      <c r="X683" s="272"/>
      <c r="Y683" s="272"/>
      <c r="Z683" s="272"/>
    </row>
    <row r="684" spans="1:26" ht="13" customHeight="1" x14ac:dyDescent="0.35">
      <c r="A684" s="295" t="s">
        <v>3627</v>
      </c>
      <c r="B684" s="135">
        <v>5103659</v>
      </c>
      <c r="C684" s="290" t="s">
        <v>6811</v>
      </c>
      <c r="D684" s="288">
        <v>44695</v>
      </c>
      <c r="E684" s="279" t="s">
        <v>594</v>
      </c>
      <c r="F684" s="289">
        <v>44659</v>
      </c>
      <c r="G684" s="135" t="s">
        <v>5793</v>
      </c>
      <c r="H684" s="135" t="s">
        <v>3708</v>
      </c>
      <c r="I684" s="281" t="s">
        <v>2454</v>
      </c>
      <c r="J684" s="281" t="s">
        <v>18</v>
      </c>
      <c r="K684" s="281" t="s">
        <v>9005</v>
      </c>
      <c r="L684" s="194" t="s">
        <v>20</v>
      </c>
      <c r="M684" s="5" t="s">
        <v>5794</v>
      </c>
      <c r="N684" s="284">
        <v>44713</v>
      </c>
      <c r="O684" s="283">
        <v>44712</v>
      </c>
      <c r="P684" s="283">
        <v>44706</v>
      </c>
      <c r="Q684" s="284">
        <v>44712</v>
      </c>
      <c r="R684" s="285" t="s">
        <v>4686</v>
      </c>
      <c r="S684" s="284"/>
      <c r="T684" s="286" t="s">
        <v>605</v>
      </c>
      <c r="U684" s="291" t="s">
        <v>3900</v>
      </c>
      <c r="V684" s="135" t="s">
        <v>3901</v>
      </c>
      <c r="W684" s="307" t="s">
        <v>5815</v>
      </c>
      <c r="X684" s="272"/>
      <c r="Y684" s="272"/>
      <c r="Z684" s="272"/>
    </row>
    <row r="685" spans="1:26" ht="13" customHeight="1" x14ac:dyDescent="0.35">
      <c r="A685" s="295" t="s">
        <v>3627</v>
      </c>
      <c r="B685" s="136">
        <v>5006093</v>
      </c>
      <c r="C685" s="290" t="s">
        <v>6812</v>
      </c>
      <c r="D685" s="288">
        <v>44660</v>
      </c>
      <c r="E685" s="279" t="s">
        <v>594</v>
      </c>
      <c r="F685" s="289">
        <v>44659</v>
      </c>
      <c r="G685" s="194" t="s">
        <v>7911</v>
      </c>
      <c r="H685" s="135" t="s">
        <v>25</v>
      </c>
      <c r="I685" s="281" t="s">
        <v>17</v>
      </c>
      <c r="J685" s="281" t="s">
        <v>622</v>
      </c>
      <c r="K685" s="281" t="s">
        <v>9007</v>
      </c>
      <c r="L685" s="135" t="s">
        <v>20</v>
      </c>
      <c r="M685" s="5" t="s">
        <v>5795</v>
      </c>
      <c r="N685" s="284">
        <v>44685</v>
      </c>
      <c r="O685" s="284">
        <v>44681</v>
      </c>
      <c r="P685" s="284">
        <v>44681</v>
      </c>
      <c r="Q685" s="284">
        <v>44681</v>
      </c>
      <c r="R685" s="285" t="s">
        <v>6544</v>
      </c>
      <c r="S685" s="284"/>
      <c r="T685" s="286" t="s">
        <v>609</v>
      </c>
      <c r="U685" s="291" t="s">
        <v>3900</v>
      </c>
      <c r="V685" s="135" t="s">
        <v>2821</v>
      </c>
      <c r="W685" s="307" t="s">
        <v>5816</v>
      </c>
      <c r="X685" s="272"/>
      <c r="Y685" s="272"/>
      <c r="Z685" s="272"/>
    </row>
    <row r="686" spans="1:26" ht="13" customHeight="1" x14ac:dyDescent="0.35">
      <c r="A686" s="295" t="s">
        <v>1581</v>
      </c>
      <c r="B686" s="276" t="s">
        <v>630</v>
      </c>
      <c r="C686" s="277" t="s">
        <v>630</v>
      </c>
      <c r="D686" s="288">
        <v>44721</v>
      </c>
      <c r="E686" s="279" t="s">
        <v>630</v>
      </c>
      <c r="F686" s="289">
        <v>44659</v>
      </c>
      <c r="G686" s="135" t="s">
        <v>5796</v>
      </c>
      <c r="H686" s="135" t="s">
        <v>725</v>
      </c>
      <c r="I686" s="281" t="s">
        <v>2454</v>
      </c>
      <c r="J686" s="281" t="s">
        <v>160</v>
      </c>
      <c r="K686" s="281" t="s">
        <v>9010</v>
      </c>
      <c r="L686" s="135" t="s">
        <v>20</v>
      </c>
      <c r="M686" s="5" t="s">
        <v>5797</v>
      </c>
      <c r="N686" s="282" t="s">
        <v>1253</v>
      </c>
      <c r="O686" s="283" t="s">
        <v>1253</v>
      </c>
      <c r="P686" s="283" t="s">
        <v>1253</v>
      </c>
      <c r="Q686" s="284" t="s">
        <v>1253</v>
      </c>
      <c r="R686" s="285" t="s">
        <v>4493</v>
      </c>
      <c r="S686" s="280" t="s">
        <v>1253</v>
      </c>
      <c r="T686" s="286" t="s">
        <v>609</v>
      </c>
      <c r="U686" s="291" t="s">
        <v>3900</v>
      </c>
      <c r="V686" s="135"/>
      <c r="W686" s="276" t="s">
        <v>630</v>
      </c>
      <c r="X686" s="272"/>
      <c r="Y686" s="272"/>
      <c r="Z686" s="272"/>
    </row>
    <row r="687" spans="1:26" ht="13" customHeight="1" x14ac:dyDescent="0.35">
      <c r="A687" s="295" t="s">
        <v>1581</v>
      </c>
      <c r="B687" s="276" t="s">
        <v>630</v>
      </c>
      <c r="C687" s="277" t="s">
        <v>630</v>
      </c>
      <c r="D687" s="288">
        <v>44721</v>
      </c>
      <c r="E687" s="279" t="s">
        <v>630</v>
      </c>
      <c r="F687" s="289">
        <v>44659</v>
      </c>
      <c r="G687" s="135" t="s">
        <v>5798</v>
      </c>
      <c r="H687" s="135" t="s">
        <v>725</v>
      </c>
      <c r="I687" s="281" t="s">
        <v>2454</v>
      </c>
      <c r="J687" s="281" t="s">
        <v>160</v>
      </c>
      <c r="K687" s="281" t="s">
        <v>9010</v>
      </c>
      <c r="L687" s="135" t="s">
        <v>20</v>
      </c>
      <c r="M687" s="5" t="s">
        <v>5799</v>
      </c>
      <c r="N687" s="282" t="s">
        <v>1253</v>
      </c>
      <c r="O687" s="283" t="s">
        <v>1253</v>
      </c>
      <c r="P687" s="283" t="s">
        <v>1253</v>
      </c>
      <c r="Q687" s="284" t="s">
        <v>1253</v>
      </c>
      <c r="R687" s="285" t="s">
        <v>4493</v>
      </c>
      <c r="S687" s="280" t="s">
        <v>1253</v>
      </c>
      <c r="T687" s="286" t="s">
        <v>609</v>
      </c>
      <c r="U687" s="291" t="s">
        <v>3900</v>
      </c>
      <c r="V687" s="135"/>
      <c r="W687" s="276" t="s">
        <v>630</v>
      </c>
      <c r="X687" s="272"/>
      <c r="Y687" s="272"/>
      <c r="Z687" s="272"/>
    </row>
    <row r="688" spans="1:26" ht="13" customHeight="1" x14ac:dyDescent="0.35">
      <c r="A688" s="295" t="s">
        <v>1581</v>
      </c>
      <c r="B688" s="276" t="s">
        <v>630</v>
      </c>
      <c r="C688" s="277" t="s">
        <v>630</v>
      </c>
      <c r="D688" s="288">
        <v>44721</v>
      </c>
      <c r="E688" s="279" t="s">
        <v>630</v>
      </c>
      <c r="F688" s="289">
        <v>44659</v>
      </c>
      <c r="G688" s="135" t="s">
        <v>5800</v>
      </c>
      <c r="H688" s="135" t="s">
        <v>725</v>
      </c>
      <c r="I688" s="281" t="s">
        <v>2454</v>
      </c>
      <c r="J688" s="281" t="s">
        <v>160</v>
      </c>
      <c r="K688" s="281" t="s">
        <v>9010</v>
      </c>
      <c r="L688" s="135" t="s">
        <v>20</v>
      </c>
      <c r="M688" s="5" t="s">
        <v>5801</v>
      </c>
      <c r="N688" s="282" t="s">
        <v>1253</v>
      </c>
      <c r="O688" s="283" t="s">
        <v>1253</v>
      </c>
      <c r="P688" s="283" t="s">
        <v>1253</v>
      </c>
      <c r="Q688" s="284" t="s">
        <v>1253</v>
      </c>
      <c r="R688" s="285" t="s">
        <v>4493</v>
      </c>
      <c r="S688" s="280" t="s">
        <v>1253</v>
      </c>
      <c r="T688" s="286" t="s">
        <v>609</v>
      </c>
      <c r="U688" s="291" t="s">
        <v>3900</v>
      </c>
      <c r="V688" s="135"/>
      <c r="W688" s="276" t="s">
        <v>630</v>
      </c>
      <c r="X688" s="272"/>
      <c r="Y688" s="272"/>
      <c r="Z688" s="272"/>
    </row>
    <row r="689" spans="1:26" ht="13" customHeight="1" x14ac:dyDescent="0.35">
      <c r="A689" s="295" t="s">
        <v>1581</v>
      </c>
      <c r="B689" s="276" t="s">
        <v>630</v>
      </c>
      <c r="C689" s="277" t="s">
        <v>630</v>
      </c>
      <c r="D689" s="288">
        <v>44721</v>
      </c>
      <c r="E689" s="279" t="s">
        <v>630</v>
      </c>
      <c r="F689" s="289">
        <v>44659</v>
      </c>
      <c r="G689" s="135" t="s">
        <v>5802</v>
      </c>
      <c r="H689" s="135" t="s">
        <v>725</v>
      </c>
      <c r="I689" s="281" t="s">
        <v>2454</v>
      </c>
      <c r="J689" s="281" t="s">
        <v>160</v>
      </c>
      <c r="K689" s="281" t="s">
        <v>9010</v>
      </c>
      <c r="L689" s="135" t="s">
        <v>20</v>
      </c>
      <c r="M689" s="5" t="s">
        <v>5803</v>
      </c>
      <c r="N689" s="282" t="s">
        <v>1253</v>
      </c>
      <c r="O689" s="283" t="s">
        <v>1253</v>
      </c>
      <c r="P689" s="283" t="s">
        <v>1253</v>
      </c>
      <c r="Q689" s="284" t="s">
        <v>1253</v>
      </c>
      <c r="R689" s="285" t="s">
        <v>4493</v>
      </c>
      <c r="S689" s="280" t="s">
        <v>1253</v>
      </c>
      <c r="T689" s="286" t="s">
        <v>609</v>
      </c>
      <c r="U689" s="291" t="s">
        <v>3900</v>
      </c>
      <c r="V689" s="135"/>
      <c r="W689" s="276" t="s">
        <v>630</v>
      </c>
      <c r="X689" s="272"/>
      <c r="Y689" s="272"/>
      <c r="Z689" s="272"/>
    </row>
    <row r="690" spans="1:26" ht="13" customHeight="1" x14ac:dyDescent="0.35">
      <c r="A690" s="295" t="s">
        <v>1581</v>
      </c>
      <c r="B690" s="276" t="s">
        <v>630</v>
      </c>
      <c r="C690" s="277" t="s">
        <v>630</v>
      </c>
      <c r="D690" s="288">
        <v>44721</v>
      </c>
      <c r="E690" s="279" t="s">
        <v>630</v>
      </c>
      <c r="F690" s="289">
        <v>44659</v>
      </c>
      <c r="G690" s="135" t="s">
        <v>5804</v>
      </c>
      <c r="H690" s="135" t="s">
        <v>725</v>
      </c>
      <c r="I690" s="281" t="s">
        <v>2454</v>
      </c>
      <c r="J690" s="281" t="s">
        <v>160</v>
      </c>
      <c r="K690" s="281" t="s">
        <v>9010</v>
      </c>
      <c r="L690" s="135" t="s">
        <v>20</v>
      </c>
      <c r="M690" s="5" t="s">
        <v>5805</v>
      </c>
      <c r="N690" s="282" t="s">
        <v>1253</v>
      </c>
      <c r="O690" s="283" t="s">
        <v>1253</v>
      </c>
      <c r="P690" s="283" t="s">
        <v>1253</v>
      </c>
      <c r="Q690" s="284" t="s">
        <v>1253</v>
      </c>
      <c r="R690" s="285" t="s">
        <v>4493</v>
      </c>
      <c r="S690" s="280" t="s">
        <v>1253</v>
      </c>
      <c r="T690" s="286" t="s">
        <v>609</v>
      </c>
      <c r="U690" s="291" t="s">
        <v>3900</v>
      </c>
      <c r="V690" s="135"/>
      <c r="W690" s="276" t="s">
        <v>630</v>
      </c>
      <c r="X690" s="272"/>
      <c r="Y690" s="272"/>
      <c r="Z690" s="272"/>
    </row>
    <row r="691" spans="1:26" ht="13" customHeight="1" x14ac:dyDescent="0.35">
      <c r="A691" s="295" t="s">
        <v>3627</v>
      </c>
      <c r="B691" s="135">
        <v>5028660</v>
      </c>
      <c r="C691" s="290" t="s">
        <v>6813</v>
      </c>
      <c r="D691" s="288">
        <v>44662</v>
      </c>
      <c r="E691" s="279" t="s">
        <v>594</v>
      </c>
      <c r="F691" s="289">
        <v>44660</v>
      </c>
      <c r="G691" s="135" t="s">
        <v>5806</v>
      </c>
      <c r="H691" s="135" t="s">
        <v>25</v>
      </c>
      <c r="I691" s="281" t="s">
        <v>17</v>
      </c>
      <c r="J691" s="281" t="s">
        <v>2943</v>
      </c>
      <c r="K691" s="281" t="s">
        <v>9012</v>
      </c>
      <c r="L691" s="135" t="s">
        <v>20</v>
      </c>
      <c r="M691" s="5" t="s">
        <v>5807</v>
      </c>
      <c r="N691" s="284">
        <v>44665</v>
      </c>
      <c r="O691" s="284">
        <v>44664</v>
      </c>
      <c r="P691" s="284">
        <v>44664</v>
      </c>
      <c r="Q691" s="284">
        <v>44664</v>
      </c>
      <c r="R691" s="285" t="s">
        <v>6447</v>
      </c>
      <c r="S691" s="284"/>
      <c r="T691" s="286" t="s">
        <v>623</v>
      </c>
      <c r="U691" s="291" t="s">
        <v>3900</v>
      </c>
      <c r="V691" s="135" t="s">
        <v>5568</v>
      </c>
      <c r="W691" s="307" t="s">
        <v>5817</v>
      </c>
      <c r="X691" s="272"/>
      <c r="Y691" s="272"/>
      <c r="Z691" s="272"/>
    </row>
    <row r="692" spans="1:26" ht="13" customHeight="1" x14ac:dyDescent="0.35">
      <c r="A692" s="295" t="s">
        <v>1581</v>
      </c>
      <c r="B692" s="276" t="s">
        <v>630</v>
      </c>
      <c r="C692" s="277" t="s">
        <v>630</v>
      </c>
      <c r="D692" s="288">
        <v>44723</v>
      </c>
      <c r="E692" s="279" t="s">
        <v>630</v>
      </c>
      <c r="F692" s="289">
        <v>44660</v>
      </c>
      <c r="G692" s="135" t="s">
        <v>5808</v>
      </c>
      <c r="H692" s="135" t="s">
        <v>4712</v>
      </c>
      <c r="I692" s="281" t="s">
        <v>17</v>
      </c>
      <c r="J692" s="281" t="s">
        <v>18</v>
      </c>
      <c r="K692" s="281" t="s">
        <v>9005</v>
      </c>
      <c r="L692" s="135" t="s">
        <v>20</v>
      </c>
      <c r="M692" s="5" t="s">
        <v>5809</v>
      </c>
      <c r="N692" s="282" t="s">
        <v>1253</v>
      </c>
      <c r="O692" s="283" t="s">
        <v>1253</v>
      </c>
      <c r="P692" s="283" t="s">
        <v>1253</v>
      </c>
      <c r="Q692" s="284" t="s">
        <v>1253</v>
      </c>
      <c r="R692" s="285" t="s">
        <v>4685</v>
      </c>
      <c r="S692" s="280" t="s">
        <v>1253</v>
      </c>
      <c r="T692" s="286" t="s">
        <v>623</v>
      </c>
      <c r="U692" s="291" t="s">
        <v>3900</v>
      </c>
      <c r="V692" s="135"/>
      <c r="W692" s="276" t="s">
        <v>630</v>
      </c>
      <c r="X692" s="272"/>
      <c r="Y692" s="272"/>
      <c r="Z692" s="272"/>
    </row>
    <row r="693" spans="1:26" ht="13" customHeight="1" x14ac:dyDescent="0.35">
      <c r="A693" s="295" t="s">
        <v>3627</v>
      </c>
      <c r="B693" s="135">
        <v>5055765</v>
      </c>
      <c r="C693" s="290" t="s">
        <v>6814</v>
      </c>
      <c r="D693" s="288">
        <v>44664</v>
      </c>
      <c r="E693" s="279" t="s">
        <v>594</v>
      </c>
      <c r="F693" s="289">
        <v>44660</v>
      </c>
      <c r="G693" s="135" t="s">
        <v>5810</v>
      </c>
      <c r="H693" s="135" t="s">
        <v>175</v>
      </c>
      <c r="I693" s="281" t="s">
        <v>8863</v>
      </c>
      <c r="J693" s="281" t="s">
        <v>18</v>
      </c>
      <c r="K693" s="281" t="s">
        <v>9005</v>
      </c>
      <c r="L693" s="194" t="s">
        <v>20</v>
      </c>
      <c r="M693" s="5" t="s">
        <v>5811</v>
      </c>
      <c r="N693" s="282">
        <v>44683</v>
      </c>
      <c r="O693" s="283">
        <v>44677</v>
      </c>
      <c r="P693" s="283">
        <v>44676</v>
      </c>
      <c r="Q693" s="284">
        <v>44678</v>
      </c>
      <c r="R693" s="285" t="s">
        <v>4685</v>
      </c>
      <c r="S693" s="284"/>
      <c r="T693" s="286" t="s">
        <v>1648</v>
      </c>
      <c r="U693" s="291" t="s">
        <v>3900</v>
      </c>
      <c r="V693" s="135" t="s">
        <v>2821</v>
      </c>
      <c r="W693" s="307" t="s">
        <v>5818</v>
      </c>
      <c r="X693" s="272"/>
      <c r="Y693" s="272"/>
      <c r="Z693" s="272"/>
    </row>
    <row r="694" spans="1:26" ht="13" customHeight="1" x14ac:dyDescent="0.35">
      <c r="A694" s="295" t="s">
        <v>3627</v>
      </c>
      <c r="B694" s="83">
        <v>5228320</v>
      </c>
      <c r="C694" s="277" t="s">
        <v>8403</v>
      </c>
      <c r="D694" s="288">
        <v>44779</v>
      </c>
      <c r="E694" s="279" t="s">
        <v>594</v>
      </c>
      <c r="F694" s="289">
        <v>44660</v>
      </c>
      <c r="G694" s="135" t="s">
        <v>5820</v>
      </c>
      <c r="H694" s="135" t="s">
        <v>50</v>
      </c>
      <c r="I694" s="281" t="s">
        <v>17</v>
      </c>
      <c r="J694" s="281" t="s">
        <v>645</v>
      </c>
      <c r="K694" s="281" t="s">
        <v>9002</v>
      </c>
      <c r="L694" s="135" t="s">
        <v>20</v>
      </c>
      <c r="M694" s="5" t="s">
        <v>5821</v>
      </c>
      <c r="N694" s="282">
        <v>44791</v>
      </c>
      <c r="O694" s="283">
        <v>44789</v>
      </c>
      <c r="P694" s="283">
        <v>44779</v>
      </c>
      <c r="Q694" s="284">
        <v>44789</v>
      </c>
      <c r="R694" s="285" t="s">
        <v>4490</v>
      </c>
      <c r="S694" s="284"/>
      <c r="T694" s="286" t="s">
        <v>605</v>
      </c>
      <c r="U694" s="291" t="s">
        <v>3900</v>
      </c>
      <c r="V694" s="291" t="s">
        <v>3366</v>
      </c>
      <c r="W694" s="307" t="s">
        <v>5858</v>
      </c>
      <c r="X694" s="272"/>
      <c r="Y694" s="272"/>
      <c r="Z694" s="272"/>
    </row>
    <row r="695" spans="1:26" ht="13" customHeight="1" x14ac:dyDescent="0.35">
      <c r="A695" s="295" t="s">
        <v>1581</v>
      </c>
      <c r="B695" s="276" t="s">
        <v>630</v>
      </c>
      <c r="C695" s="277" t="s">
        <v>630</v>
      </c>
      <c r="D695" s="288">
        <v>44721</v>
      </c>
      <c r="E695" s="279" t="s">
        <v>630</v>
      </c>
      <c r="F695" s="289">
        <v>44660</v>
      </c>
      <c r="G695" s="135" t="s">
        <v>5822</v>
      </c>
      <c r="H695" s="135" t="s">
        <v>725</v>
      </c>
      <c r="I695" s="281" t="s">
        <v>2454</v>
      </c>
      <c r="J695" s="281" t="s">
        <v>160</v>
      </c>
      <c r="K695" s="281" t="s">
        <v>9010</v>
      </c>
      <c r="L695" s="135" t="s">
        <v>20</v>
      </c>
      <c r="M695" s="5" t="s">
        <v>5823</v>
      </c>
      <c r="N695" s="282" t="s">
        <v>1253</v>
      </c>
      <c r="O695" s="283" t="s">
        <v>1253</v>
      </c>
      <c r="P695" s="283" t="s">
        <v>1253</v>
      </c>
      <c r="Q695" s="284" t="s">
        <v>1253</v>
      </c>
      <c r="R695" s="285" t="s">
        <v>4493</v>
      </c>
      <c r="S695" s="280" t="s">
        <v>1253</v>
      </c>
      <c r="T695" s="286" t="s">
        <v>609</v>
      </c>
      <c r="U695" s="291" t="s">
        <v>3900</v>
      </c>
      <c r="V695" s="135"/>
      <c r="W695" s="276" t="s">
        <v>630</v>
      </c>
      <c r="X695" s="272"/>
      <c r="Y695" s="272"/>
      <c r="Z695" s="272"/>
    </row>
    <row r="696" spans="1:26" ht="13" customHeight="1" x14ac:dyDescent="0.35">
      <c r="A696" s="295" t="s">
        <v>3627</v>
      </c>
      <c r="B696" s="136">
        <v>5026255</v>
      </c>
      <c r="C696" s="290" t="s">
        <v>6815</v>
      </c>
      <c r="D696" s="288">
        <v>44662</v>
      </c>
      <c r="E696" s="279" t="s">
        <v>594</v>
      </c>
      <c r="F696" s="289">
        <v>44660</v>
      </c>
      <c r="G696" s="135" t="s">
        <v>5824</v>
      </c>
      <c r="H696" s="135" t="s">
        <v>25</v>
      </c>
      <c r="I696" s="281" t="s">
        <v>17</v>
      </c>
      <c r="J696" s="281" t="s">
        <v>38</v>
      </c>
      <c r="K696" s="281" t="s">
        <v>9001</v>
      </c>
      <c r="L696" s="135" t="s">
        <v>20</v>
      </c>
      <c r="M696" s="5" t="s">
        <v>5825</v>
      </c>
      <c r="N696" s="284">
        <v>44670</v>
      </c>
      <c r="O696" s="284">
        <v>44664</v>
      </c>
      <c r="P696" s="284">
        <v>44664</v>
      </c>
      <c r="Q696" s="284">
        <v>44666</v>
      </c>
      <c r="R696" s="285" t="s">
        <v>4489</v>
      </c>
      <c r="S696" s="284"/>
      <c r="T696" s="286" t="s">
        <v>1648</v>
      </c>
      <c r="U696" s="291" t="s">
        <v>3900</v>
      </c>
      <c r="V696" s="135" t="s">
        <v>5568</v>
      </c>
      <c r="W696" s="307" t="s">
        <v>5859</v>
      </c>
      <c r="X696" s="272"/>
      <c r="Y696" s="272"/>
      <c r="Z696" s="272"/>
    </row>
    <row r="697" spans="1:26" ht="13" customHeight="1" x14ac:dyDescent="0.35">
      <c r="A697" s="295" t="s">
        <v>3627</v>
      </c>
      <c r="B697" s="124">
        <v>4976641</v>
      </c>
      <c r="C697" s="290" t="s">
        <v>6816</v>
      </c>
      <c r="D697" s="288">
        <v>44662</v>
      </c>
      <c r="E697" s="279" t="s">
        <v>594</v>
      </c>
      <c r="F697" s="289">
        <v>44660</v>
      </c>
      <c r="G697" s="135" t="s">
        <v>5826</v>
      </c>
      <c r="H697" s="135" t="s">
        <v>175</v>
      </c>
      <c r="I697" s="281" t="s">
        <v>8863</v>
      </c>
      <c r="J697" s="281" t="s">
        <v>45</v>
      </c>
      <c r="K697" s="281" t="s">
        <v>9009</v>
      </c>
      <c r="L697" s="135" t="s">
        <v>20</v>
      </c>
      <c r="M697" s="5" t="s">
        <v>5827</v>
      </c>
      <c r="N697" s="284">
        <v>44664</v>
      </c>
      <c r="O697" s="284">
        <v>44664</v>
      </c>
      <c r="P697" s="284">
        <v>44665</v>
      </c>
      <c r="Q697" s="284">
        <v>44667</v>
      </c>
      <c r="R697" s="285" t="s">
        <v>4482</v>
      </c>
      <c r="S697" s="284"/>
      <c r="T697" s="286" t="s">
        <v>605</v>
      </c>
      <c r="U697" s="291" t="s">
        <v>3900</v>
      </c>
      <c r="V697" s="135" t="s">
        <v>5568</v>
      </c>
      <c r="W697" s="307" t="s">
        <v>5860</v>
      </c>
      <c r="X697" s="272"/>
      <c r="Y697" s="272"/>
      <c r="Z697" s="272"/>
    </row>
    <row r="698" spans="1:26" ht="13" customHeight="1" x14ac:dyDescent="0.35">
      <c r="A698" s="295" t="s">
        <v>3627</v>
      </c>
      <c r="B698" s="135">
        <v>5152823</v>
      </c>
      <c r="C698" s="277" t="s">
        <v>7137</v>
      </c>
      <c r="D698" s="288">
        <v>44733</v>
      </c>
      <c r="E698" s="279" t="s">
        <v>594</v>
      </c>
      <c r="F698" s="289">
        <v>44661</v>
      </c>
      <c r="G698" s="135" t="s">
        <v>5828</v>
      </c>
      <c r="H698" s="135" t="s">
        <v>102</v>
      </c>
      <c r="I698" s="281" t="s">
        <v>685</v>
      </c>
      <c r="J698" s="281" t="s">
        <v>645</v>
      </c>
      <c r="K698" s="281" t="s">
        <v>9002</v>
      </c>
      <c r="L698" s="135" t="s">
        <v>27</v>
      </c>
      <c r="M698" s="5" t="s">
        <v>5829</v>
      </c>
      <c r="N698" s="282">
        <v>44742</v>
      </c>
      <c r="O698" s="283">
        <v>44737</v>
      </c>
      <c r="P698" s="283">
        <v>44734</v>
      </c>
      <c r="Q698" s="284">
        <v>44739</v>
      </c>
      <c r="R698" s="285" t="s">
        <v>4490</v>
      </c>
      <c r="S698" s="284"/>
      <c r="T698" s="286" t="s">
        <v>605</v>
      </c>
      <c r="U698" s="291" t="s">
        <v>3900</v>
      </c>
      <c r="V698" s="135" t="s">
        <v>3901</v>
      </c>
      <c r="W698" s="307" t="s">
        <v>5861</v>
      </c>
      <c r="X698" s="272"/>
      <c r="Y698" s="272"/>
      <c r="Z698" s="272"/>
    </row>
    <row r="699" spans="1:26" ht="13" customHeight="1" x14ac:dyDescent="0.35">
      <c r="A699" s="295" t="s">
        <v>1581</v>
      </c>
      <c r="B699" s="276" t="s">
        <v>630</v>
      </c>
      <c r="C699" s="277" t="s">
        <v>630</v>
      </c>
      <c r="D699" s="288">
        <v>44670</v>
      </c>
      <c r="E699" s="279" t="s">
        <v>630</v>
      </c>
      <c r="F699" s="289">
        <v>44661</v>
      </c>
      <c r="G699" s="135" t="s">
        <v>5830</v>
      </c>
      <c r="H699" s="135" t="s">
        <v>4738</v>
      </c>
      <c r="I699" s="281" t="s">
        <v>2454</v>
      </c>
      <c r="J699" s="281" t="s">
        <v>622</v>
      </c>
      <c r="K699" s="281" t="s">
        <v>9007</v>
      </c>
      <c r="L699" s="135" t="s">
        <v>87</v>
      </c>
      <c r="M699" s="5" t="s">
        <v>5831</v>
      </c>
      <c r="N699" s="282" t="s">
        <v>1253</v>
      </c>
      <c r="O699" s="283" t="s">
        <v>1253</v>
      </c>
      <c r="P699" s="283" t="s">
        <v>1253</v>
      </c>
      <c r="Q699" s="284" t="s">
        <v>1253</v>
      </c>
      <c r="R699" s="285" t="s">
        <v>6544</v>
      </c>
      <c r="S699" s="280" t="s">
        <v>1253</v>
      </c>
      <c r="T699" s="286" t="s">
        <v>605</v>
      </c>
      <c r="U699" s="291" t="s">
        <v>3900</v>
      </c>
      <c r="V699" s="135"/>
      <c r="W699" s="276" t="s">
        <v>630</v>
      </c>
      <c r="X699" s="272"/>
      <c r="Y699" s="272"/>
      <c r="Z699" s="272"/>
    </row>
    <row r="700" spans="1:26" ht="13" customHeight="1" x14ac:dyDescent="0.35">
      <c r="A700" s="295" t="s">
        <v>3627</v>
      </c>
      <c r="B700" s="136">
        <v>5039566</v>
      </c>
      <c r="C700" s="290" t="s">
        <v>6817</v>
      </c>
      <c r="D700" s="288">
        <v>44662</v>
      </c>
      <c r="E700" s="279" t="s">
        <v>594</v>
      </c>
      <c r="F700" s="289">
        <v>44661</v>
      </c>
      <c r="G700" s="135" t="s">
        <v>5832</v>
      </c>
      <c r="H700" s="135" t="s">
        <v>37</v>
      </c>
      <c r="I700" s="281" t="s">
        <v>685</v>
      </c>
      <c r="J700" s="281" t="s">
        <v>18</v>
      </c>
      <c r="K700" s="281" t="s">
        <v>9005</v>
      </c>
      <c r="L700" s="135" t="s">
        <v>20</v>
      </c>
      <c r="M700" s="5" t="s">
        <v>5833</v>
      </c>
      <c r="N700" s="282">
        <v>44668</v>
      </c>
      <c r="O700" s="283">
        <v>44664</v>
      </c>
      <c r="P700" s="283">
        <v>44664</v>
      </c>
      <c r="Q700" s="284">
        <v>44664</v>
      </c>
      <c r="R700" s="285" t="s">
        <v>4686</v>
      </c>
      <c r="S700" s="284"/>
      <c r="T700" s="286" t="s">
        <v>605</v>
      </c>
      <c r="U700" s="291" t="s">
        <v>3900</v>
      </c>
      <c r="V700" s="135" t="s">
        <v>5568</v>
      </c>
      <c r="W700" s="307" t="s">
        <v>5862</v>
      </c>
      <c r="X700" s="272"/>
      <c r="Y700" s="272"/>
      <c r="Z700" s="272"/>
    </row>
    <row r="701" spans="1:26" ht="13" customHeight="1" x14ac:dyDescent="0.35">
      <c r="A701" s="295" t="s">
        <v>3627</v>
      </c>
      <c r="B701" s="124">
        <v>5052063</v>
      </c>
      <c r="C701" s="290" t="s">
        <v>6818</v>
      </c>
      <c r="D701" s="288">
        <v>44670</v>
      </c>
      <c r="E701" s="279" t="s">
        <v>594</v>
      </c>
      <c r="F701" s="289">
        <v>44662</v>
      </c>
      <c r="G701" s="305" t="s">
        <v>7912</v>
      </c>
      <c r="H701" s="135" t="s">
        <v>32</v>
      </c>
      <c r="I701" s="281" t="s">
        <v>685</v>
      </c>
      <c r="J701" s="281" t="s">
        <v>18</v>
      </c>
      <c r="K701" s="281" t="s">
        <v>9005</v>
      </c>
      <c r="L701" s="135" t="s">
        <v>20</v>
      </c>
      <c r="M701" s="5" t="s">
        <v>5834</v>
      </c>
      <c r="N701" s="282">
        <v>44689</v>
      </c>
      <c r="O701" s="283">
        <v>44676</v>
      </c>
      <c r="P701" s="283">
        <v>44673</v>
      </c>
      <c r="Q701" s="284">
        <v>44678</v>
      </c>
      <c r="R701" s="285" t="s">
        <v>4686</v>
      </c>
      <c r="S701" s="284"/>
      <c r="T701" s="286" t="s">
        <v>605</v>
      </c>
      <c r="U701" s="291" t="s">
        <v>3900</v>
      </c>
      <c r="V701" s="135" t="s">
        <v>2821</v>
      </c>
      <c r="W701" s="307" t="s">
        <v>5863</v>
      </c>
      <c r="X701" s="272"/>
      <c r="Y701" s="272"/>
      <c r="Z701" s="272"/>
    </row>
    <row r="702" spans="1:26" ht="13" customHeight="1" x14ac:dyDescent="0.35">
      <c r="A702" s="295" t="s">
        <v>1581</v>
      </c>
      <c r="B702" s="276" t="s">
        <v>630</v>
      </c>
      <c r="C702" s="277" t="s">
        <v>630</v>
      </c>
      <c r="D702" s="288">
        <v>44714</v>
      </c>
      <c r="E702" s="279" t="s">
        <v>630</v>
      </c>
      <c r="F702" s="289">
        <v>44662</v>
      </c>
      <c r="G702" s="135" t="s">
        <v>5835</v>
      </c>
      <c r="H702" s="135" t="s">
        <v>4712</v>
      </c>
      <c r="I702" s="281" t="s">
        <v>17</v>
      </c>
      <c r="J702" s="281" t="s">
        <v>8377</v>
      </c>
      <c r="K702" s="281" t="s">
        <v>9004</v>
      </c>
      <c r="L702" s="135" t="s">
        <v>20</v>
      </c>
      <c r="M702" s="5" t="s">
        <v>5836</v>
      </c>
      <c r="N702" s="282" t="s">
        <v>1253</v>
      </c>
      <c r="O702" s="283" t="s">
        <v>1253</v>
      </c>
      <c r="P702" s="283" t="s">
        <v>1253</v>
      </c>
      <c r="Q702" s="284" t="s">
        <v>1253</v>
      </c>
      <c r="R702" s="285" t="s">
        <v>4485</v>
      </c>
      <c r="S702" s="280" t="s">
        <v>1253</v>
      </c>
      <c r="T702" s="286" t="s">
        <v>623</v>
      </c>
      <c r="U702" s="291" t="s">
        <v>3900</v>
      </c>
      <c r="V702" s="135"/>
      <c r="W702" s="276" t="s">
        <v>630</v>
      </c>
      <c r="X702" s="272"/>
      <c r="Y702" s="272"/>
      <c r="Z702" s="272"/>
    </row>
    <row r="703" spans="1:26" ht="13" customHeight="1" x14ac:dyDescent="0.35">
      <c r="A703" s="295" t="s">
        <v>3627</v>
      </c>
      <c r="B703" s="135">
        <v>5073358</v>
      </c>
      <c r="C703" s="290" t="s">
        <v>6819</v>
      </c>
      <c r="D703" s="288">
        <v>44678</v>
      </c>
      <c r="E703" s="279" t="s">
        <v>594</v>
      </c>
      <c r="F703" s="289">
        <v>44662</v>
      </c>
      <c r="G703" s="135" t="s">
        <v>5837</v>
      </c>
      <c r="H703" s="135" t="s">
        <v>37</v>
      </c>
      <c r="I703" s="281" t="s">
        <v>685</v>
      </c>
      <c r="J703" s="281" t="s">
        <v>626</v>
      </c>
      <c r="K703" s="281" t="s">
        <v>9003</v>
      </c>
      <c r="L703" s="135" t="s">
        <v>87</v>
      </c>
      <c r="M703" s="5" t="s">
        <v>5838</v>
      </c>
      <c r="N703" s="282">
        <v>44694</v>
      </c>
      <c r="O703" s="283">
        <v>44690</v>
      </c>
      <c r="P703" s="283">
        <v>44690</v>
      </c>
      <c r="Q703" s="284">
        <v>44690</v>
      </c>
      <c r="R703" s="285" t="s">
        <v>4687</v>
      </c>
      <c r="S703" s="284"/>
      <c r="T703" s="286" t="s">
        <v>623</v>
      </c>
      <c r="U703" s="291" t="s">
        <v>3900</v>
      </c>
      <c r="V703" s="135" t="s">
        <v>2821</v>
      </c>
      <c r="W703" s="307" t="s">
        <v>5864</v>
      </c>
      <c r="X703" s="272"/>
      <c r="Y703" s="272"/>
      <c r="Z703" s="272"/>
    </row>
    <row r="704" spans="1:26" ht="13" customHeight="1" x14ac:dyDescent="0.35">
      <c r="A704" s="295" t="s">
        <v>5</v>
      </c>
      <c r="B704" s="124" t="s">
        <v>319</v>
      </c>
      <c r="C704" s="277"/>
      <c r="D704" s="288"/>
      <c r="E704" s="279"/>
      <c r="F704" s="289">
        <v>44662</v>
      </c>
      <c r="G704" s="135" t="s">
        <v>5839</v>
      </c>
      <c r="H704" s="135" t="s">
        <v>4738</v>
      </c>
      <c r="I704" s="281" t="s">
        <v>2454</v>
      </c>
      <c r="J704" s="281" t="s">
        <v>626</v>
      </c>
      <c r="K704" s="281" t="s">
        <v>9003</v>
      </c>
      <c r="L704" s="135" t="s">
        <v>52</v>
      </c>
      <c r="M704" s="5" t="s">
        <v>5840</v>
      </c>
      <c r="N704" s="282"/>
      <c r="O704" s="283"/>
      <c r="P704" s="283"/>
      <c r="Q704" s="284"/>
      <c r="R704" s="285" t="s">
        <v>4687</v>
      </c>
      <c r="S704" s="284"/>
      <c r="T704" s="286" t="s">
        <v>623</v>
      </c>
      <c r="U704" s="291" t="s">
        <v>3900</v>
      </c>
      <c r="V704" s="135"/>
      <c r="W704" s="307" t="s">
        <v>5865</v>
      </c>
      <c r="X704" s="272"/>
      <c r="Y704" s="272"/>
      <c r="Z704" s="272"/>
    </row>
    <row r="705" spans="1:26" ht="13" customHeight="1" x14ac:dyDescent="0.35">
      <c r="A705" s="295" t="s">
        <v>3627</v>
      </c>
      <c r="B705" s="135">
        <v>5052016</v>
      </c>
      <c r="C705" s="290" t="s">
        <v>6820</v>
      </c>
      <c r="D705" s="288">
        <v>44663</v>
      </c>
      <c r="E705" s="279" t="s">
        <v>594</v>
      </c>
      <c r="F705" s="289">
        <v>44662</v>
      </c>
      <c r="G705" s="135" t="s">
        <v>5841</v>
      </c>
      <c r="H705" s="135" t="s">
        <v>4712</v>
      </c>
      <c r="I705" s="281" t="s">
        <v>17</v>
      </c>
      <c r="J705" s="281" t="s">
        <v>45</v>
      </c>
      <c r="K705" s="281" t="s">
        <v>9009</v>
      </c>
      <c r="L705" s="135" t="s">
        <v>74</v>
      </c>
      <c r="M705" s="5" t="s">
        <v>5842</v>
      </c>
      <c r="N705" s="282">
        <v>44685</v>
      </c>
      <c r="O705" s="283">
        <v>44676</v>
      </c>
      <c r="P705" s="283">
        <v>44673</v>
      </c>
      <c r="Q705" s="284">
        <v>44677</v>
      </c>
      <c r="R705" s="285" t="s">
        <v>4482</v>
      </c>
      <c r="S705" s="284"/>
      <c r="T705" s="286" t="s">
        <v>623</v>
      </c>
      <c r="U705" s="291" t="s">
        <v>3900</v>
      </c>
      <c r="V705" s="135" t="s">
        <v>2821</v>
      </c>
      <c r="W705" s="307" t="s">
        <v>5866</v>
      </c>
      <c r="X705" s="272"/>
      <c r="Y705" s="272"/>
      <c r="Z705" s="272"/>
    </row>
    <row r="706" spans="1:26" ht="13" customHeight="1" x14ac:dyDescent="0.35">
      <c r="A706" s="295" t="s">
        <v>3627</v>
      </c>
      <c r="B706" s="135">
        <v>5111757</v>
      </c>
      <c r="C706" s="277" t="s">
        <v>6821</v>
      </c>
      <c r="D706" s="288">
        <v>44718</v>
      </c>
      <c r="E706" s="279" t="s">
        <v>594</v>
      </c>
      <c r="F706" s="289">
        <v>44662</v>
      </c>
      <c r="G706" s="135" t="s">
        <v>3997</v>
      </c>
      <c r="H706" s="135" t="s">
        <v>57</v>
      </c>
      <c r="I706" s="281" t="s">
        <v>8538</v>
      </c>
      <c r="J706" s="281" t="s">
        <v>18</v>
      </c>
      <c r="K706" s="281" t="s">
        <v>9005</v>
      </c>
      <c r="L706" s="135" t="s">
        <v>20</v>
      </c>
      <c r="M706" s="5" t="s">
        <v>5844</v>
      </c>
      <c r="N706" s="282">
        <v>44742</v>
      </c>
      <c r="O706" s="283">
        <v>44737</v>
      </c>
      <c r="P706" s="283">
        <v>44734</v>
      </c>
      <c r="Q706" s="284">
        <v>44739</v>
      </c>
      <c r="R706" s="285" t="s">
        <v>4686</v>
      </c>
      <c r="S706" s="284"/>
      <c r="T706" s="286" t="s">
        <v>2564</v>
      </c>
      <c r="U706" s="291" t="s">
        <v>3900</v>
      </c>
      <c r="V706" s="135" t="s">
        <v>3901</v>
      </c>
      <c r="W706" s="307" t="s">
        <v>5867</v>
      </c>
      <c r="X706" s="272"/>
      <c r="Y706" s="272"/>
      <c r="Z706" s="272"/>
    </row>
    <row r="707" spans="1:26" ht="13" customHeight="1" x14ac:dyDescent="0.35">
      <c r="A707" s="295" t="s">
        <v>3627</v>
      </c>
      <c r="B707" s="124">
        <v>5113287</v>
      </c>
      <c r="C707" s="290" t="s">
        <v>6822</v>
      </c>
      <c r="D707" s="288">
        <v>44711</v>
      </c>
      <c r="E707" s="279" t="s">
        <v>594</v>
      </c>
      <c r="F707" s="289">
        <v>44662</v>
      </c>
      <c r="G707" s="135" t="s">
        <v>5845</v>
      </c>
      <c r="H707" s="135" t="s">
        <v>250</v>
      </c>
      <c r="I707" s="281" t="s">
        <v>4644</v>
      </c>
      <c r="J707" s="281" t="s">
        <v>18</v>
      </c>
      <c r="K707" s="281" t="s">
        <v>9005</v>
      </c>
      <c r="L707" s="135" t="s">
        <v>20</v>
      </c>
      <c r="M707" s="5" t="s">
        <v>5846</v>
      </c>
      <c r="N707" s="284">
        <v>44720</v>
      </c>
      <c r="O707" s="283">
        <v>44713</v>
      </c>
      <c r="P707" s="283">
        <v>44711</v>
      </c>
      <c r="Q707" s="284">
        <v>44712</v>
      </c>
      <c r="R707" s="285" t="s">
        <v>4686</v>
      </c>
      <c r="S707" s="284"/>
      <c r="T707" s="286" t="s">
        <v>605</v>
      </c>
      <c r="U707" s="291" t="s">
        <v>3900</v>
      </c>
      <c r="V707" s="135" t="s">
        <v>3901</v>
      </c>
      <c r="W707" s="307" t="s">
        <v>5868</v>
      </c>
      <c r="X707" s="272"/>
      <c r="Y707" s="272"/>
      <c r="Z707" s="272"/>
    </row>
    <row r="708" spans="1:26" ht="13" customHeight="1" x14ac:dyDescent="0.35">
      <c r="A708" s="295" t="s">
        <v>3627</v>
      </c>
      <c r="B708" s="83">
        <v>5255213</v>
      </c>
      <c r="C708" s="277" t="s">
        <v>8814</v>
      </c>
      <c r="D708" s="288">
        <v>44786</v>
      </c>
      <c r="E708" s="279" t="s">
        <v>594</v>
      </c>
      <c r="F708" s="289">
        <v>44662</v>
      </c>
      <c r="G708" s="135" t="s">
        <v>5847</v>
      </c>
      <c r="H708" s="135" t="s">
        <v>37</v>
      </c>
      <c r="I708" s="281" t="s">
        <v>685</v>
      </c>
      <c r="J708" s="281" t="s">
        <v>45</v>
      </c>
      <c r="K708" s="281" t="s">
        <v>9009</v>
      </c>
      <c r="L708" s="194" t="s">
        <v>438</v>
      </c>
      <c r="M708" s="5" t="s">
        <v>5848</v>
      </c>
      <c r="N708" s="282">
        <v>44807</v>
      </c>
      <c r="O708" s="283">
        <v>44804</v>
      </c>
      <c r="P708" s="283">
        <v>44799</v>
      </c>
      <c r="Q708" s="284">
        <v>44804</v>
      </c>
      <c r="R708" s="285" t="s">
        <v>4482</v>
      </c>
      <c r="S708" s="284"/>
      <c r="T708" s="286" t="s">
        <v>609</v>
      </c>
      <c r="U708" s="291" t="s">
        <v>3900</v>
      </c>
      <c r="V708" s="135"/>
      <c r="W708" s="302" t="s">
        <v>5871</v>
      </c>
      <c r="X708" s="272"/>
      <c r="Y708" s="272"/>
      <c r="Z708" s="272"/>
    </row>
    <row r="709" spans="1:26" ht="13" customHeight="1" x14ac:dyDescent="0.35">
      <c r="A709" s="295" t="s">
        <v>3627</v>
      </c>
      <c r="B709" s="83">
        <v>5243877</v>
      </c>
      <c r="C709" s="277" t="s">
        <v>8539</v>
      </c>
      <c r="D709" s="288">
        <v>44786</v>
      </c>
      <c r="E709" s="279" t="s">
        <v>594</v>
      </c>
      <c r="F709" s="289">
        <v>44662</v>
      </c>
      <c r="G709" s="135" t="s">
        <v>5849</v>
      </c>
      <c r="H709" s="135" t="s">
        <v>175</v>
      </c>
      <c r="I709" s="281" t="s">
        <v>8863</v>
      </c>
      <c r="J709" s="281" t="s">
        <v>645</v>
      </c>
      <c r="K709" s="281" t="s">
        <v>9002</v>
      </c>
      <c r="L709" s="135" t="s">
        <v>20</v>
      </c>
      <c r="M709" s="5" t="s">
        <v>5850</v>
      </c>
      <c r="N709" s="282">
        <v>44804</v>
      </c>
      <c r="O709" s="283">
        <v>44793</v>
      </c>
      <c r="P709" s="283">
        <v>44786</v>
      </c>
      <c r="Q709" s="284">
        <v>44793</v>
      </c>
      <c r="R709" s="285" t="s">
        <v>4490</v>
      </c>
      <c r="S709" s="284"/>
      <c r="T709" s="286" t="s">
        <v>605</v>
      </c>
      <c r="U709" s="291" t="s">
        <v>3900</v>
      </c>
      <c r="V709" s="291" t="s">
        <v>3366</v>
      </c>
      <c r="W709" s="302" t="s">
        <v>5872</v>
      </c>
      <c r="X709" s="272"/>
      <c r="Y709" s="272"/>
      <c r="Z709" s="272"/>
    </row>
    <row r="710" spans="1:26" ht="13" customHeight="1" x14ac:dyDescent="0.35">
      <c r="A710" s="295" t="s">
        <v>3627</v>
      </c>
      <c r="B710" s="135">
        <v>5162406</v>
      </c>
      <c r="C710" s="277" t="s">
        <v>7138</v>
      </c>
      <c r="D710" s="288">
        <v>44734</v>
      </c>
      <c r="E710" s="279" t="s">
        <v>594</v>
      </c>
      <c r="F710" s="289">
        <v>44662</v>
      </c>
      <c r="G710" s="135" t="s">
        <v>3800</v>
      </c>
      <c r="H710" s="135" t="s">
        <v>57</v>
      </c>
      <c r="I710" s="281" t="s">
        <v>8538</v>
      </c>
      <c r="J710" s="281" t="s">
        <v>18</v>
      </c>
      <c r="K710" s="281" t="s">
        <v>9005</v>
      </c>
      <c r="L710" s="135" t="s">
        <v>87</v>
      </c>
      <c r="M710" s="5" t="s">
        <v>5851</v>
      </c>
      <c r="N710" s="282">
        <v>44742</v>
      </c>
      <c r="O710" s="283">
        <v>44740</v>
      </c>
      <c r="P710" s="283">
        <v>44734</v>
      </c>
      <c r="Q710" s="284">
        <v>44741</v>
      </c>
      <c r="R710" s="285" t="s">
        <v>4686</v>
      </c>
      <c r="S710" s="284"/>
      <c r="T710" s="286" t="s">
        <v>609</v>
      </c>
      <c r="U710" s="291" t="s">
        <v>3900</v>
      </c>
      <c r="V710" s="135" t="s">
        <v>3901</v>
      </c>
      <c r="W710" s="307" t="s">
        <v>5869</v>
      </c>
      <c r="X710" s="272"/>
      <c r="Y710" s="272"/>
      <c r="Z710" s="272"/>
    </row>
    <row r="711" spans="1:26" ht="13" customHeight="1" x14ac:dyDescent="0.35">
      <c r="A711" s="295" t="s">
        <v>5</v>
      </c>
      <c r="B711" s="276" t="s">
        <v>7900</v>
      </c>
      <c r="C711" s="290" t="s">
        <v>6071</v>
      </c>
      <c r="D711" s="288"/>
      <c r="E711" s="279"/>
      <c r="F711" s="289">
        <v>44662</v>
      </c>
      <c r="G711" s="135" t="s">
        <v>5852</v>
      </c>
      <c r="H711" s="135" t="s">
        <v>4150</v>
      </c>
      <c r="I711" s="281" t="s">
        <v>17</v>
      </c>
      <c r="J711" s="281" t="s">
        <v>18</v>
      </c>
      <c r="K711" s="281" t="s">
        <v>9005</v>
      </c>
      <c r="L711" s="135" t="s">
        <v>27</v>
      </c>
      <c r="M711" s="5" t="s">
        <v>5853</v>
      </c>
      <c r="N711" s="282"/>
      <c r="O711" s="283"/>
      <c r="P711" s="283"/>
      <c r="Q711" s="284"/>
      <c r="R711" s="285" t="s">
        <v>4686</v>
      </c>
      <c r="S711" s="284"/>
      <c r="T711" s="286" t="s">
        <v>623</v>
      </c>
      <c r="U711" s="291" t="s">
        <v>3900</v>
      </c>
      <c r="V711" s="135"/>
      <c r="W711" s="307" t="s">
        <v>5870</v>
      </c>
      <c r="X711" s="272"/>
      <c r="Y711" s="272"/>
      <c r="Z711" s="272"/>
    </row>
    <row r="712" spans="1:26" ht="13" customHeight="1" x14ac:dyDescent="0.35">
      <c r="A712" s="295" t="s">
        <v>3627</v>
      </c>
      <c r="B712" s="135">
        <v>5052143</v>
      </c>
      <c r="C712" s="290" t="s">
        <v>6823</v>
      </c>
      <c r="D712" s="288">
        <v>44663</v>
      </c>
      <c r="E712" s="279" t="s">
        <v>594</v>
      </c>
      <c r="F712" s="289">
        <v>44662</v>
      </c>
      <c r="G712" s="135" t="s">
        <v>5854</v>
      </c>
      <c r="H712" s="135" t="s">
        <v>102</v>
      </c>
      <c r="I712" s="281" t="s">
        <v>685</v>
      </c>
      <c r="J712" s="281" t="s">
        <v>18</v>
      </c>
      <c r="K712" s="281" t="s">
        <v>9005</v>
      </c>
      <c r="L712" s="135" t="s">
        <v>11</v>
      </c>
      <c r="M712" s="5" t="s">
        <v>5855</v>
      </c>
      <c r="N712" s="282">
        <v>44685</v>
      </c>
      <c r="O712" s="283">
        <v>44669</v>
      </c>
      <c r="P712" s="283">
        <v>44665</v>
      </c>
      <c r="Q712" s="284">
        <v>44672</v>
      </c>
      <c r="R712" s="285" t="s">
        <v>4685</v>
      </c>
      <c r="S712" s="284"/>
      <c r="T712" s="286" t="s">
        <v>605</v>
      </c>
      <c r="U712" s="291" t="s">
        <v>3900</v>
      </c>
      <c r="V712" s="135" t="s">
        <v>2821</v>
      </c>
      <c r="W712" s="302" t="s">
        <v>5873</v>
      </c>
      <c r="X712" s="272"/>
      <c r="Y712" s="272"/>
      <c r="Z712" s="272"/>
    </row>
    <row r="713" spans="1:26" ht="13" customHeight="1" x14ac:dyDescent="0.35">
      <c r="A713" s="295" t="s">
        <v>3627</v>
      </c>
      <c r="B713" s="135">
        <v>5051995</v>
      </c>
      <c r="C713" s="290" t="s">
        <v>6824</v>
      </c>
      <c r="D713" s="288">
        <v>44663</v>
      </c>
      <c r="E713" s="279" t="s">
        <v>594</v>
      </c>
      <c r="F713" s="289">
        <v>44662</v>
      </c>
      <c r="G713" s="135" t="s">
        <v>5856</v>
      </c>
      <c r="H713" s="135" t="s">
        <v>3567</v>
      </c>
      <c r="I713" s="281" t="s">
        <v>685</v>
      </c>
      <c r="J713" s="281" t="s">
        <v>18</v>
      </c>
      <c r="K713" s="281" t="s">
        <v>9005</v>
      </c>
      <c r="L713" s="135" t="s">
        <v>20</v>
      </c>
      <c r="M713" s="5" t="s">
        <v>5857</v>
      </c>
      <c r="N713" s="282">
        <v>44673</v>
      </c>
      <c r="O713" s="283">
        <v>44672</v>
      </c>
      <c r="P713" s="283">
        <v>44667</v>
      </c>
      <c r="Q713" s="284">
        <v>44672</v>
      </c>
      <c r="R713" s="285" t="s">
        <v>4685</v>
      </c>
      <c r="S713" s="284"/>
      <c r="T713" s="286" t="s">
        <v>605</v>
      </c>
      <c r="U713" s="291" t="s">
        <v>3900</v>
      </c>
      <c r="V713" s="135" t="s">
        <v>5568</v>
      </c>
      <c r="W713" s="307" t="s">
        <v>5727</v>
      </c>
      <c r="X713" s="272"/>
      <c r="Y713" s="272"/>
      <c r="Z713" s="272"/>
    </row>
    <row r="714" spans="1:26" ht="13" customHeight="1" x14ac:dyDescent="0.35">
      <c r="A714" s="295" t="s">
        <v>3627</v>
      </c>
      <c r="B714" s="135">
        <v>5096878</v>
      </c>
      <c r="C714" s="277" t="s">
        <v>6825</v>
      </c>
      <c r="D714" s="288">
        <v>44691</v>
      </c>
      <c r="E714" s="279" t="s">
        <v>594</v>
      </c>
      <c r="F714" s="289">
        <v>44662</v>
      </c>
      <c r="G714" s="135" t="s">
        <v>5749</v>
      </c>
      <c r="H714" s="135" t="s">
        <v>4712</v>
      </c>
      <c r="I714" s="281" t="s">
        <v>17</v>
      </c>
      <c r="J714" s="281" t="s">
        <v>2943</v>
      </c>
      <c r="K714" s="281" t="s">
        <v>9012</v>
      </c>
      <c r="L714" s="135" t="s">
        <v>20</v>
      </c>
      <c r="M714" s="5" t="s">
        <v>5875</v>
      </c>
      <c r="N714" s="282">
        <v>44710</v>
      </c>
      <c r="O714" s="283">
        <v>44706</v>
      </c>
      <c r="P714" s="283">
        <v>44701</v>
      </c>
      <c r="Q714" s="284">
        <v>44707</v>
      </c>
      <c r="R714" s="285" t="s">
        <v>6447</v>
      </c>
      <c r="S714" s="284"/>
      <c r="T714" s="286" t="s">
        <v>623</v>
      </c>
      <c r="U714" s="291" t="s">
        <v>3900</v>
      </c>
      <c r="V714" s="135" t="s">
        <v>2821</v>
      </c>
      <c r="W714" s="302" t="s">
        <v>5758</v>
      </c>
      <c r="X714" s="272"/>
      <c r="Y714" s="272"/>
      <c r="Z714" s="272"/>
    </row>
    <row r="715" spans="1:26" ht="13" customHeight="1" x14ac:dyDescent="0.35">
      <c r="A715" s="295" t="s">
        <v>1581</v>
      </c>
      <c r="B715" s="276" t="s">
        <v>630</v>
      </c>
      <c r="C715" s="277" t="s">
        <v>630</v>
      </c>
      <c r="D715" s="288">
        <v>44670</v>
      </c>
      <c r="E715" s="279" t="s">
        <v>630</v>
      </c>
      <c r="F715" s="289">
        <v>44662</v>
      </c>
      <c r="G715" s="135" t="s">
        <v>5876</v>
      </c>
      <c r="H715" s="135" t="s">
        <v>50</v>
      </c>
      <c r="I715" s="281" t="s">
        <v>17</v>
      </c>
      <c r="J715" s="281" t="s">
        <v>38</v>
      </c>
      <c r="K715" s="281" t="s">
        <v>9001</v>
      </c>
      <c r="L715" s="135" t="s">
        <v>20</v>
      </c>
      <c r="M715" s="5" t="s">
        <v>5877</v>
      </c>
      <c r="N715" s="282" t="s">
        <v>1253</v>
      </c>
      <c r="O715" s="283" t="s">
        <v>1253</v>
      </c>
      <c r="P715" s="283" t="s">
        <v>1253</v>
      </c>
      <c r="Q715" s="284" t="s">
        <v>1253</v>
      </c>
      <c r="R715" s="285" t="s">
        <v>4489</v>
      </c>
      <c r="S715" s="280" t="s">
        <v>1253</v>
      </c>
      <c r="T715" s="286" t="s">
        <v>623</v>
      </c>
      <c r="U715" s="291" t="s">
        <v>3900</v>
      </c>
      <c r="V715" s="135"/>
      <c r="W715" s="276" t="s">
        <v>630</v>
      </c>
      <c r="X715" s="272"/>
      <c r="Y715" s="272"/>
      <c r="Z715" s="272"/>
    </row>
    <row r="716" spans="1:26" ht="13" customHeight="1" x14ac:dyDescent="0.35">
      <c r="A716" s="295" t="s">
        <v>3627</v>
      </c>
      <c r="B716" s="328">
        <v>5188273</v>
      </c>
      <c r="C716" s="277" t="s">
        <v>8148</v>
      </c>
      <c r="D716" s="288">
        <v>44749</v>
      </c>
      <c r="E716" s="279" t="s">
        <v>594</v>
      </c>
      <c r="F716" s="289">
        <v>44662</v>
      </c>
      <c r="G716" s="135" t="s">
        <v>5878</v>
      </c>
      <c r="H716" s="135" t="s">
        <v>232</v>
      </c>
      <c r="I716" s="281" t="s">
        <v>8863</v>
      </c>
      <c r="J716" s="281" t="s">
        <v>18</v>
      </c>
      <c r="K716" s="281" t="s">
        <v>9005</v>
      </c>
      <c r="L716" s="194" t="s">
        <v>11</v>
      </c>
      <c r="M716" s="5" t="s">
        <v>5879</v>
      </c>
      <c r="N716" s="282">
        <v>44776</v>
      </c>
      <c r="O716" s="283">
        <v>44768</v>
      </c>
      <c r="P716" s="283">
        <v>44768</v>
      </c>
      <c r="Q716" s="284">
        <v>44772</v>
      </c>
      <c r="R716" s="285" t="s">
        <v>6708</v>
      </c>
      <c r="S716" s="284"/>
      <c r="T716" s="286" t="s">
        <v>609</v>
      </c>
      <c r="U716" s="291" t="s">
        <v>3900</v>
      </c>
      <c r="V716" s="291" t="s">
        <v>3366</v>
      </c>
      <c r="W716" s="316" t="s">
        <v>5884</v>
      </c>
      <c r="X716" s="272"/>
      <c r="Y716" s="272"/>
      <c r="Z716" s="272"/>
    </row>
    <row r="717" spans="1:26" ht="13" customHeight="1" x14ac:dyDescent="0.35">
      <c r="A717" s="295" t="s">
        <v>1581</v>
      </c>
      <c r="B717" s="276" t="s">
        <v>630</v>
      </c>
      <c r="C717" s="277" t="s">
        <v>630</v>
      </c>
      <c r="D717" s="288">
        <v>44670</v>
      </c>
      <c r="E717" s="279" t="s">
        <v>630</v>
      </c>
      <c r="F717" s="289">
        <v>44662</v>
      </c>
      <c r="G717" s="135" t="s">
        <v>5880</v>
      </c>
      <c r="H717" s="135" t="s">
        <v>25</v>
      </c>
      <c r="I717" s="281" t="s">
        <v>17</v>
      </c>
      <c r="J717" s="281" t="s">
        <v>8377</v>
      </c>
      <c r="K717" s="281" t="s">
        <v>9004</v>
      </c>
      <c r="L717" s="135" t="s">
        <v>40</v>
      </c>
      <c r="M717" s="5" t="s">
        <v>5881</v>
      </c>
      <c r="N717" s="282" t="s">
        <v>1253</v>
      </c>
      <c r="O717" s="283" t="s">
        <v>1253</v>
      </c>
      <c r="P717" s="283" t="s">
        <v>1253</v>
      </c>
      <c r="Q717" s="284" t="s">
        <v>1253</v>
      </c>
      <c r="R717" s="285" t="s">
        <v>4485</v>
      </c>
      <c r="S717" s="280" t="s">
        <v>1253</v>
      </c>
      <c r="T717" s="286" t="s">
        <v>605</v>
      </c>
      <c r="U717" s="291" t="s">
        <v>3900</v>
      </c>
      <c r="V717" s="135"/>
      <c r="W717" s="276" t="s">
        <v>630</v>
      </c>
      <c r="X717" s="272"/>
      <c r="Y717" s="272"/>
      <c r="Z717" s="272"/>
    </row>
    <row r="718" spans="1:26" ht="13" customHeight="1" x14ac:dyDescent="0.35">
      <c r="A718" s="295" t="s">
        <v>5</v>
      </c>
      <c r="B718" s="83">
        <v>5299322</v>
      </c>
      <c r="C718" s="277" t="s">
        <v>9059</v>
      </c>
      <c r="D718" s="288">
        <v>44812</v>
      </c>
      <c r="E718" s="279" t="s">
        <v>9016</v>
      </c>
      <c r="F718" s="289">
        <v>44662</v>
      </c>
      <c r="G718" s="135" t="s">
        <v>5882</v>
      </c>
      <c r="H718" s="135" t="s">
        <v>57</v>
      </c>
      <c r="I718" s="281" t="s">
        <v>8538</v>
      </c>
      <c r="J718" s="281" t="s">
        <v>645</v>
      </c>
      <c r="K718" s="281" t="s">
        <v>9002</v>
      </c>
      <c r="L718" s="194" t="s">
        <v>52</v>
      </c>
      <c r="M718" s="5" t="s">
        <v>5883</v>
      </c>
      <c r="N718" s="282"/>
      <c r="O718" s="283"/>
      <c r="P718" s="283"/>
      <c r="Q718" s="284"/>
      <c r="R718" s="285" t="s">
        <v>4490</v>
      </c>
      <c r="S718" s="284"/>
      <c r="T718" s="286" t="s">
        <v>623</v>
      </c>
      <c r="U718" s="291" t="s">
        <v>3900</v>
      </c>
      <c r="V718" s="135"/>
      <c r="W718" s="302" t="s">
        <v>5885</v>
      </c>
      <c r="X718" s="272"/>
      <c r="Y718" s="272"/>
      <c r="Z718" s="272"/>
    </row>
    <row r="719" spans="1:26" ht="13" customHeight="1" x14ac:dyDescent="0.35">
      <c r="A719" s="295" t="s">
        <v>3627</v>
      </c>
      <c r="B719" s="135">
        <v>5064427</v>
      </c>
      <c r="C719" s="290" t="s">
        <v>6826</v>
      </c>
      <c r="D719" s="288">
        <v>44678</v>
      </c>
      <c r="E719" s="279" t="s">
        <v>594</v>
      </c>
      <c r="F719" s="289">
        <v>44663</v>
      </c>
      <c r="G719" s="135" t="s">
        <v>5886</v>
      </c>
      <c r="H719" s="135" t="s">
        <v>4126</v>
      </c>
      <c r="I719" s="281" t="s">
        <v>8538</v>
      </c>
      <c r="J719" s="281" t="s">
        <v>626</v>
      </c>
      <c r="K719" s="281" t="s">
        <v>9003</v>
      </c>
      <c r="L719" s="135" t="s">
        <v>20</v>
      </c>
      <c r="M719" s="5" t="s">
        <v>5887</v>
      </c>
      <c r="N719" s="282">
        <v>44685</v>
      </c>
      <c r="O719" s="283">
        <v>44680</v>
      </c>
      <c r="P719" s="283">
        <v>44678</v>
      </c>
      <c r="Q719" s="284">
        <v>44680</v>
      </c>
      <c r="R719" s="285" t="s">
        <v>6464</v>
      </c>
      <c r="S719" s="284"/>
      <c r="T719" s="286" t="s">
        <v>605</v>
      </c>
      <c r="U719" s="291" t="s">
        <v>3900</v>
      </c>
      <c r="V719" s="135" t="s">
        <v>2821</v>
      </c>
      <c r="W719" s="316" t="s">
        <v>5894</v>
      </c>
      <c r="X719" s="272"/>
      <c r="Y719" s="272"/>
      <c r="Z719" s="272"/>
    </row>
    <row r="720" spans="1:26" ht="13" customHeight="1" x14ac:dyDescent="0.35">
      <c r="A720" s="295" t="s">
        <v>3627</v>
      </c>
      <c r="B720" s="135">
        <v>4948360</v>
      </c>
      <c r="C720" s="290" t="s">
        <v>6827</v>
      </c>
      <c r="D720" s="288">
        <v>44671</v>
      </c>
      <c r="E720" s="279" t="s">
        <v>594</v>
      </c>
      <c r="F720" s="289">
        <v>44663</v>
      </c>
      <c r="G720" s="135" t="s">
        <v>5581</v>
      </c>
      <c r="H720" s="135" t="s">
        <v>250</v>
      </c>
      <c r="I720" s="281" t="s">
        <v>4644</v>
      </c>
      <c r="J720" s="281" t="s">
        <v>8377</v>
      </c>
      <c r="K720" s="281" t="s">
        <v>9004</v>
      </c>
      <c r="L720" s="135" t="s">
        <v>20</v>
      </c>
      <c r="M720" s="5" t="s">
        <v>5888</v>
      </c>
      <c r="N720" s="282">
        <v>44676</v>
      </c>
      <c r="O720" s="283">
        <v>44671</v>
      </c>
      <c r="P720" s="283">
        <v>44671</v>
      </c>
      <c r="Q720" s="284">
        <v>44672</v>
      </c>
      <c r="R720" s="285" t="s">
        <v>4485</v>
      </c>
      <c r="S720" s="284"/>
      <c r="T720" s="286" t="s">
        <v>623</v>
      </c>
      <c r="U720" s="291" t="s">
        <v>3900</v>
      </c>
      <c r="V720" s="135" t="s">
        <v>5568</v>
      </c>
      <c r="W720" s="124" t="s">
        <v>5583</v>
      </c>
      <c r="X720" s="272"/>
      <c r="Y720" s="272"/>
      <c r="Z720" s="272"/>
    </row>
    <row r="721" spans="1:26" ht="13" customHeight="1" x14ac:dyDescent="0.35">
      <c r="A721" s="295" t="s">
        <v>3627</v>
      </c>
      <c r="B721" s="86">
        <v>5173952</v>
      </c>
      <c r="C721" s="277" t="s">
        <v>7527</v>
      </c>
      <c r="D721" s="288">
        <v>44744</v>
      </c>
      <c r="E721" s="279" t="s">
        <v>594</v>
      </c>
      <c r="F721" s="289">
        <v>44663</v>
      </c>
      <c r="G721" s="135" t="s">
        <v>5889</v>
      </c>
      <c r="H721" s="135" t="s">
        <v>232</v>
      </c>
      <c r="I721" s="281" t="s">
        <v>8863</v>
      </c>
      <c r="J721" s="281" t="s">
        <v>632</v>
      </c>
      <c r="K721" s="281" t="s">
        <v>9006</v>
      </c>
      <c r="L721" s="135" t="s">
        <v>20</v>
      </c>
      <c r="M721" s="5" t="s">
        <v>5890</v>
      </c>
      <c r="N721" s="282">
        <v>44762</v>
      </c>
      <c r="O721" s="283">
        <v>44758</v>
      </c>
      <c r="P721" s="283">
        <v>44749</v>
      </c>
      <c r="Q721" s="284" t="s">
        <v>1685</v>
      </c>
      <c r="R721" s="285" t="s">
        <v>4487</v>
      </c>
      <c r="S721" s="284"/>
      <c r="T721" s="286" t="s">
        <v>623</v>
      </c>
      <c r="U721" s="291" t="s">
        <v>3900</v>
      </c>
      <c r="V721" s="135" t="s">
        <v>5599</v>
      </c>
      <c r="W721" s="302" t="s">
        <v>5895</v>
      </c>
      <c r="X721" s="272"/>
      <c r="Y721" s="272"/>
      <c r="Z721" s="272"/>
    </row>
    <row r="722" spans="1:26" ht="13" customHeight="1" x14ac:dyDescent="0.35">
      <c r="A722" s="295" t="s">
        <v>1581</v>
      </c>
      <c r="B722" s="276" t="s">
        <v>630</v>
      </c>
      <c r="C722" s="277" t="s">
        <v>630</v>
      </c>
      <c r="D722" s="288">
        <v>44714</v>
      </c>
      <c r="E722" s="279" t="s">
        <v>630</v>
      </c>
      <c r="F722" s="289">
        <v>44663</v>
      </c>
      <c r="G722" s="135" t="s">
        <v>5891</v>
      </c>
      <c r="H722" s="135" t="s">
        <v>232</v>
      </c>
      <c r="I722" s="281" t="s">
        <v>8863</v>
      </c>
      <c r="J722" s="281" t="s">
        <v>18</v>
      </c>
      <c r="K722" s="281" t="s">
        <v>9005</v>
      </c>
      <c r="L722" s="135" t="s">
        <v>20</v>
      </c>
      <c r="M722" s="5" t="s">
        <v>5892</v>
      </c>
      <c r="N722" s="282" t="s">
        <v>1253</v>
      </c>
      <c r="O722" s="283" t="s">
        <v>1253</v>
      </c>
      <c r="P722" s="283" t="s">
        <v>1253</v>
      </c>
      <c r="Q722" s="284" t="s">
        <v>1253</v>
      </c>
      <c r="R722" s="285" t="s">
        <v>4686</v>
      </c>
      <c r="S722" s="280" t="s">
        <v>1253</v>
      </c>
      <c r="T722" s="286" t="s">
        <v>605</v>
      </c>
      <c r="U722" s="291" t="s">
        <v>3900</v>
      </c>
      <c r="V722" s="135"/>
      <c r="W722" s="276" t="s">
        <v>630</v>
      </c>
      <c r="X722" s="272"/>
      <c r="Y722" s="272"/>
      <c r="Z722" s="272"/>
    </row>
    <row r="723" spans="1:26" ht="13" customHeight="1" x14ac:dyDescent="0.35">
      <c r="A723" s="295" t="s">
        <v>3627</v>
      </c>
      <c r="B723" s="136">
        <v>5099176</v>
      </c>
      <c r="C723" s="290" t="s">
        <v>6828</v>
      </c>
      <c r="D723" s="288">
        <v>44692</v>
      </c>
      <c r="E723" s="279" t="s">
        <v>594</v>
      </c>
      <c r="F723" s="289">
        <v>44664</v>
      </c>
      <c r="G723" s="135" t="s">
        <v>5896</v>
      </c>
      <c r="H723" s="135" t="s">
        <v>175</v>
      </c>
      <c r="I723" s="281" t="s">
        <v>8863</v>
      </c>
      <c r="J723" s="281" t="s">
        <v>626</v>
      </c>
      <c r="K723" s="281" t="s">
        <v>9003</v>
      </c>
      <c r="L723" s="135" t="s">
        <v>27</v>
      </c>
      <c r="M723" s="5" t="s">
        <v>5897</v>
      </c>
      <c r="N723" s="284">
        <v>44707</v>
      </c>
      <c r="O723" s="283">
        <v>44698</v>
      </c>
      <c r="P723" s="283">
        <v>44695</v>
      </c>
      <c r="Q723" s="284">
        <v>44704</v>
      </c>
      <c r="R723" s="285" t="s">
        <v>6464</v>
      </c>
      <c r="S723" s="284"/>
      <c r="T723" s="286" t="s">
        <v>623</v>
      </c>
      <c r="U723" s="291" t="s">
        <v>3900</v>
      </c>
      <c r="V723" s="135" t="s">
        <v>2821</v>
      </c>
      <c r="W723" s="302" t="s">
        <v>5901</v>
      </c>
      <c r="X723" s="272"/>
      <c r="Y723" s="272"/>
      <c r="Z723" s="272"/>
    </row>
    <row r="724" spans="1:26" ht="13" customHeight="1" x14ac:dyDescent="0.35">
      <c r="A724" s="295" t="s">
        <v>1581</v>
      </c>
      <c r="B724" s="276" t="s">
        <v>630</v>
      </c>
      <c r="C724" s="277" t="s">
        <v>630</v>
      </c>
      <c r="D724" s="288">
        <v>44681</v>
      </c>
      <c r="E724" s="279" t="s">
        <v>630</v>
      </c>
      <c r="F724" s="289">
        <v>44664</v>
      </c>
      <c r="G724" s="135" t="s">
        <v>5898</v>
      </c>
      <c r="H724" s="135" t="s">
        <v>686</v>
      </c>
      <c r="I724" s="281" t="s">
        <v>8862</v>
      </c>
      <c r="J724" s="281" t="s">
        <v>18</v>
      </c>
      <c r="K724" s="281" t="s">
        <v>9005</v>
      </c>
      <c r="L724" s="135" t="s">
        <v>87</v>
      </c>
      <c r="M724" s="5" t="s">
        <v>5899</v>
      </c>
      <c r="N724" s="282" t="s">
        <v>1253</v>
      </c>
      <c r="O724" s="283" t="s">
        <v>1253</v>
      </c>
      <c r="P724" s="283" t="s">
        <v>1253</v>
      </c>
      <c r="Q724" s="284" t="s">
        <v>1253</v>
      </c>
      <c r="R724" s="285" t="s">
        <v>4685</v>
      </c>
      <c r="S724" s="280" t="s">
        <v>1253</v>
      </c>
      <c r="T724" s="286" t="s">
        <v>605</v>
      </c>
      <c r="U724" s="291" t="s">
        <v>3900</v>
      </c>
      <c r="V724" s="135"/>
      <c r="W724" s="276" t="s">
        <v>630</v>
      </c>
      <c r="X724" s="272"/>
      <c r="Y724" s="272"/>
      <c r="Z724" s="272"/>
    </row>
    <row r="725" spans="1:26" ht="13" customHeight="1" x14ac:dyDescent="0.35">
      <c r="A725" s="295" t="s">
        <v>3627</v>
      </c>
      <c r="B725" s="124">
        <v>5060732</v>
      </c>
      <c r="C725" s="290" t="s">
        <v>6829</v>
      </c>
      <c r="D725" s="288">
        <v>44679</v>
      </c>
      <c r="E725" s="279" t="s">
        <v>594</v>
      </c>
      <c r="F725" s="289">
        <v>44664</v>
      </c>
      <c r="G725" s="194" t="s">
        <v>7913</v>
      </c>
      <c r="H725" s="135" t="s">
        <v>250</v>
      </c>
      <c r="I725" s="281" t="s">
        <v>4644</v>
      </c>
      <c r="J725" s="281" t="s">
        <v>645</v>
      </c>
      <c r="K725" s="281" t="s">
        <v>9002</v>
      </c>
      <c r="L725" s="135" t="s">
        <v>27</v>
      </c>
      <c r="M725" s="5" t="s">
        <v>5900</v>
      </c>
      <c r="N725" s="282">
        <v>44691</v>
      </c>
      <c r="O725" s="283">
        <v>44682</v>
      </c>
      <c r="P725" s="283">
        <v>44679</v>
      </c>
      <c r="Q725" s="284">
        <v>44680</v>
      </c>
      <c r="R725" s="285" t="s">
        <v>4490</v>
      </c>
      <c r="S725" s="284"/>
      <c r="T725" s="286" t="s">
        <v>609</v>
      </c>
      <c r="U725" s="291" t="s">
        <v>3900</v>
      </c>
      <c r="V725" s="135" t="s">
        <v>2821</v>
      </c>
      <c r="W725" s="302" t="s">
        <v>5902</v>
      </c>
      <c r="X725" s="272"/>
      <c r="Y725" s="272"/>
      <c r="Z725" s="272"/>
    </row>
    <row r="726" spans="1:26" ht="13" customHeight="1" x14ac:dyDescent="0.35">
      <c r="A726" s="295" t="s">
        <v>1581</v>
      </c>
      <c r="B726" s="276" t="s">
        <v>630</v>
      </c>
      <c r="C726" s="277" t="s">
        <v>630</v>
      </c>
      <c r="D726" s="288">
        <v>44774</v>
      </c>
      <c r="E726" s="279" t="s">
        <v>630</v>
      </c>
      <c r="F726" s="289">
        <v>44665</v>
      </c>
      <c r="G726" s="135" t="s">
        <v>5903</v>
      </c>
      <c r="H726" s="135" t="s">
        <v>686</v>
      </c>
      <c r="I726" s="281" t="s">
        <v>8862</v>
      </c>
      <c r="J726" s="281" t="s">
        <v>645</v>
      </c>
      <c r="K726" s="281" t="s">
        <v>9002</v>
      </c>
      <c r="L726" s="135" t="s">
        <v>20</v>
      </c>
      <c r="M726" s="5" t="s">
        <v>5904</v>
      </c>
      <c r="N726" s="282" t="s">
        <v>1253</v>
      </c>
      <c r="O726" s="283" t="s">
        <v>1253</v>
      </c>
      <c r="P726" s="283" t="s">
        <v>1253</v>
      </c>
      <c r="Q726" s="284" t="s">
        <v>1253</v>
      </c>
      <c r="R726" s="285" t="s">
        <v>4490</v>
      </c>
      <c r="S726" s="280" t="s">
        <v>1253</v>
      </c>
      <c r="T726" s="286" t="s">
        <v>609</v>
      </c>
      <c r="U726" s="291" t="s">
        <v>3900</v>
      </c>
      <c r="V726" s="135"/>
      <c r="W726" s="276" t="s">
        <v>630</v>
      </c>
      <c r="X726" s="272"/>
      <c r="Y726" s="272"/>
      <c r="Z726" s="272"/>
    </row>
    <row r="727" spans="1:26" ht="13" customHeight="1" x14ac:dyDescent="0.35">
      <c r="A727" s="295" t="s">
        <v>3627</v>
      </c>
      <c r="B727" s="124">
        <v>5086341</v>
      </c>
      <c r="C727" s="290" t="s">
        <v>6830</v>
      </c>
      <c r="D727" s="288">
        <v>44693</v>
      </c>
      <c r="E727" s="279" t="s">
        <v>594</v>
      </c>
      <c r="F727" s="289">
        <v>44665</v>
      </c>
      <c r="G727" s="135" t="s">
        <v>1342</v>
      </c>
      <c r="H727" s="135" t="s">
        <v>232</v>
      </c>
      <c r="I727" s="281" t="s">
        <v>8863</v>
      </c>
      <c r="J727" s="281" t="s">
        <v>626</v>
      </c>
      <c r="K727" s="281" t="s">
        <v>9003</v>
      </c>
      <c r="L727" s="135" t="s">
        <v>20</v>
      </c>
      <c r="M727" s="5" t="s">
        <v>1344</v>
      </c>
      <c r="N727" s="282">
        <v>44697</v>
      </c>
      <c r="O727" s="283">
        <v>44693</v>
      </c>
      <c r="P727" s="283">
        <v>44694</v>
      </c>
      <c r="Q727" s="284">
        <v>44694</v>
      </c>
      <c r="R727" s="285" t="s">
        <v>6464</v>
      </c>
      <c r="S727" s="284"/>
      <c r="T727" s="286" t="s">
        <v>609</v>
      </c>
      <c r="U727" s="291" t="s">
        <v>3900</v>
      </c>
      <c r="V727" s="135" t="s">
        <v>2821</v>
      </c>
      <c r="W727" s="302" t="s">
        <v>5914</v>
      </c>
      <c r="X727" s="272"/>
      <c r="Y727" s="272"/>
      <c r="Z727" s="272"/>
    </row>
    <row r="728" spans="1:26" ht="13" customHeight="1" x14ac:dyDescent="0.35">
      <c r="A728" s="295" t="s">
        <v>3627</v>
      </c>
      <c r="B728" s="124">
        <v>5102694</v>
      </c>
      <c r="C728" s="290" t="s">
        <v>6831</v>
      </c>
      <c r="D728" s="288">
        <v>44711</v>
      </c>
      <c r="E728" s="279" t="s">
        <v>594</v>
      </c>
      <c r="F728" s="289">
        <v>44665</v>
      </c>
      <c r="G728" s="135" t="s">
        <v>5905</v>
      </c>
      <c r="H728" s="135" t="s">
        <v>3708</v>
      </c>
      <c r="I728" s="281" t="s">
        <v>2454</v>
      </c>
      <c r="J728" s="281" t="s">
        <v>626</v>
      </c>
      <c r="K728" s="281" t="s">
        <v>9003</v>
      </c>
      <c r="L728" s="135" t="s">
        <v>87</v>
      </c>
      <c r="M728" s="5" t="s">
        <v>5906</v>
      </c>
      <c r="N728" s="284">
        <v>44713</v>
      </c>
      <c r="O728" s="283">
        <v>44712</v>
      </c>
      <c r="P728" s="283">
        <v>44708</v>
      </c>
      <c r="Q728" s="284">
        <v>44712</v>
      </c>
      <c r="R728" s="285" t="s">
        <v>6464</v>
      </c>
      <c r="S728" s="284"/>
      <c r="T728" s="286" t="s">
        <v>609</v>
      </c>
      <c r="U728" s="291" t="s">
        <v>3900</v>
      </c>
      <c r="V728" s="135" t="s">
        <v>3901</v>
      </c>
      <c r="W728" s="316" t="s">
        <v>5915</v>
      </c>
      <c r="X728" s="272"/>
      <c r="Y728" s="272"/>
      <c r="Z728" s="272"/>
    </row>
    <row r="729" spans="1:26" ht="13" customHeight="1" x14ac:dyDescent="0.35">
      <c r="A729" s="295" t="s">
        <v>3627</v>
      </c>
      <c r="B729" s="124">
        <v>5079774</v>
      </c>
      <c r="C729" s="290" t="s">
        <v>6832</v>
      </c>
      <c r="D729" s="288">
        <v>44693</v>
      </c>
      <c r="E729" s="279" t="s">
        <v>594</v>
      </c>
      <c r="F729" s="289">
        <v>44665</v>
      </c>
      <c r="G729" s="135" t="s">
        <v>5907</v>
      </c>
      <c r="H729" s="135" t="s">
        <v>175</v>
      </c>
      <c r="I729" s="281" t="s">
        <v>8863</v>
      </c>
      <c r="J729" s="281" t="s">
        <v>18</v>
      </c>
      <c r="K729" s="281" t="s">
        <v>9005</v>
      </c>
      <c r="L729" s="135" t="s">
        <v>20</v>
      </c>
      <c r="M729" s="5" t="s">
        <v>5908</v>
      </c>
      <c r="N729" s="282">
        <v>44705</v>
      </c>
      <c r="O729" s="283">
        <v>44697</v>
      </c>
      <c r="P729" s="283">
        <v>44695</v>
      </c>
      <c r="Q729" s="284">
        <v>44698</v>
      </c>
      <c r="R729" s="285" t="s">
        <v>4686</v>
      </c>
      <c r="S729" s="284"/>
      <c r="T729" s="286" t="s">
        <v>609</v>
      </c>
      <c r="U729" s="291" t="s">
        <v>3900</v>
      </c>
      <c r="V729" s="135" t="s">
        <v>2821</v>
      </c>
      <c r="W729" s="316" t="s">
        <v>5916</v>
      </c>
      <c r="X729" s="272"/>
      <c r="Y729" s="272"/>
      <c r="Z729" s="272"/>
    </row>
    <row r="730" spans="1:26" ht="13" customHeight="1" x14ac:dyDescent="0.35">
      <c r="A730" s="295" t="s">
        <v>3627</v>
      </c>
      <c r="B730" s="135">
        <v>5103858</v>
      </c>
      <c r="C730" s="290" t="s">
        <v>6833</v>
      </c>
      <c r="D730" s="288">
        <v>44711</v>
      </c>
      <c r="E730" s="279" t="s">
        <v>594</v>
      </c>
      <c r="F730" s="289">
        <v>44665</v>
      </c>
      <c r="G730" s="135" t="s">
        <v>5909</v>
      </c>
      <c r="H730" s="135" t="s">
        <v>232</v>
      </c>
      <c r="I730" s="281" t="s">
        <v>8863</v>
      </c>
      <c r="J730" s="281" t="s">
        <v>18</v>
      </c>
      <c r="K730" s="281" t="s">
        <v>9005</v>
      </c>
      <c r="L730" s="135" t="s">
        <v>20</v>
      </c>
      <c r="M730" s="5" t="s">
        <v>5910</v>
      </c>
      <c r="N730" s="282">
        <v>44714</v>
      </c>
      <c r="O730" s="283">
        <v>44703</v>
      </c>
      <c r="P730" s="283">
        <v>44703</v>
      </c>
      <c r="Q730" s="284">
        <v>44712</v>
      </c>
      <c r="R730" s="285" t="s">
        <v>4686</v>
      </c>
      <c r="S730" s="284"/>
      <c r="T730" s="286" t="s">
        <v>609</v>
      </c>
      <c r="U730" s="291" t="s">
        <v>3900</v>
      </c>
      <c r="V730" s="135" t="s">
        <v>3901</v>
      </c>
      <c r="W730" s="316" t="s">
        <v>5917</v>
      </c>
      <c r="X730" s="272"/>
      <c r="Y730" s="272"/>
      <c r="Z730" s="272"/>
    </row>
    <row r="731" spans="1:26" ht="13" customHeight="1" x14ac:dyDescent="0.35">
      <c r="A731" s="295" t="s">
        <v>3627</v>
      </c>
      <c r="B731" s="124">
        <v>5029993</v>
      </c>
      <c r="C731" s="290" t="s">
        <v>6834</v>
      </c>
      <c r="D731" s="288"/>
      <c r="E731" s="279" t="s">
        <v>594</v>
      </c>
      <c r="F731" s="289">
        <v>44665</v>
      </c>
      <c r="G731" s="135" t="s">
        <v>5911</v>
      </c>
      <c r="H731" s="135" t="s">
        <v>686</v>
      </c>
      <c r="I731" s="281" t="s">
        <v>8862</v>
      </c>
      <c r="J731" s="281" t="s">
        <v>626</v>
      </c>
      <c r="K731" s="281" t="s">
        <v>9003</v>
      </c>
      <c r="L731" s="135" t="s">
        <v>20</v>
      </c>
      <c r="M731" s="5" t="s">
        <v>5912</v>
      </c>
      <c r="N731" s="282">
        <v>44694</v>
      </c>
      <c r="O731" s="283">
        <v>44680</v>
      </c>
      <c r="P731" s="283">
        <v>44680</v>
      </c>
      <c r="Q731" s="284">
        <v>44680</v>
      </c>
      <c r="R731" s="285" t="s">
        <v>4687</v>
      </c>
      <c r="S731" s="284"/>
      <c r="T731" s="286" t="s">
        <v>623</v>
      </c>
      <c r="U731" s="291" t="s">
        <v>3900</v>
      </c>
      <c r="V731" s="135" t="s">
        <v>2821</v>
      </c>
      <c r="W731" s="302" t="s">
        <v>5918</v>
      </c>
      <c r="X731" s="272"/>
      <c r="Y731" s="272"/>
      <c r="Z731" s="272"/>
    </row>
    <row r="732" spans="1:26" ht="13" customHeight="1" x14ac:dyDescent="0.35">
      <c r="A732" s="295" t="s">
        <v>3627</v>
      </c>
      <c r="B732" s="135">
        <v>5038027</v>
      </c>
      <c r="C732" s="290" t="s">
        <v>6835</v>
      </c>
      <c r="D732" s="288">
        <v>44667</v>
      </c>
      <c r="E732" s="279" t="s">
        <v>594</v>
      </c>
      <c r="F732" s="289">
        <v>44666</v>
      </c>
      <c r="G732" s="135" t="s">
        <v>5919</v>
      </c>
      <c r="H732" s="135" t="s">
        <v>37</v>
      </c>
      <c r="I732" s="281" t="s">
        <v>685</v>
      </c>
      <c r="J732" s="281" t="s">
        <v>622</v>
      </c>
      <c r="K732" s="281" t="s">
        <v>9007</v>
      </c>
      <c r="L732" s="135" t="s">
        <v>20</v>
      </c>
      <c r="M732" s="5" t="s">
        <v>5920</v>
      </c>
      <c r="N732" s="282">
        <v>44672</v>
      </c>
      <c r="O732" s="283">
        <v>44669</v>
      </c>
      <c r="P732" s="283">
        <v>44667</v>
      </c>
      <c r="Q732" s="284">
        <v>44670</v>
      </c>
      <c r="R732" s="285" t="s">
        <v>6544</v>
      </c>
      <c r="S732" s="284"/>
      <c r="T732" s="286" t="s">
        <v>605</v>
      </c>
      <c r="U732" s="291" t="s">
        <v>3900</v>
      </c>
      <c r="V732" s="135" t="s">
        <v>5568</v>
      </c>
      <c r="W732" s="302" t="s">
        <v>5932</v>
      </c>
      <c r="X732" s="272"/>
      <c r="Y732" s="272"/>
      <c r="Z732" s="272"/>
    </row>
    <row r="733" spans="1:26" ht="13" customHeight="1" x14ac:dyDescent="0.35">
      <c r="A733" s="295" t="s">
        <v>3627</v>
      </c>
      <c r="B733" s="135">
        <v>5070481</v>
      </c>
      <c r="C733" s="290" t="s">
        <v>6836</v>
      </c>
      <c r="D733" s="288">
        <v>44679</v>
      </c>
      <c r="E733" s="279" t="s">
        <v>594</v>
      </c>
      <c r="F733" s="289">
        <v>44666</v>
      </c>
      <c r="G733" s="135" t="s">
        <v>5921</v>
      </c>
      <c r="H733" s="135" t="s">
        <v>232</v>
      </c>
      <c r="I733" s="281" t="s">
        <v>8863</v>
      </c>
      <c r="J733" s="281" t="s">
        <v>645</v>
      </c>
      <c r="K733" s="281" t="s">
        <v>9002</v>
      </c>
      <c r="L733" s="135" t="s">
        <v>20</v>
      </c>
      <c r="M733" s="5" t="s">
        <v>5922</v>
      </c>
      <c r="N733" s="282">
        <v>44685</v>
      </c>
      <c r="O733" s="283">
        <v>44681</v>
      </c>
      <c r="P733" s="283">
        <v>44679</v>
      </c>
      <c r="Q733" s="284">
        <v>44681</v>
      </c>
      <c r="R733" s="285" t="s">
        <v>4490</v>
      </c>
      <c r="S733" s="284"/>
      <c r="T733" s="286" t="s">
        <v>605</v>
      </c>
      <c r="U733" s="291" t="s">
        <v>3900</v>
      </c>
      <c r="V733" s="135" t="s">
        <v>2821</v>
      </c>
      <c r="W733" s="302" t="s">
        <v>5931</v>
      </c>
      <c r="X733" s="272"/>
      <c r="Y733" s="272"/>
      <c r="Z733" s="272"/>
    </row>
    <row r="734" spans="1:26" ht="13" customHeight="1" x14ac:dyDescent="0.35">
      <c r="A734" s="295" t="s">
        <v>3627</v>
      </c>
      <c r="B734" s="135">
        <v>5028670</v>
      </c>
      <c r="C734" s="290" t="s">
        <v>6837</v>
      </c>
      <c r="D734" s="288">
        <v>44677</v>
      </c>
      <c r="E734" s="279" t="s">
        <v>594</v>
      </c>
      <c r="F734" s="289">
        <v>44666</v>
      </c>
      <c r="G734" s="135" t="s">
        <v>5923</v>
      </c>
      <c r="H734" s="135" t="s">
        <v>250</v>
      </c>
      <c r="I734" s="281" t="s">
        <v>4644</v>
      </c>
      <c r="J734" s="281" t="s">
        <v>626</v>
      </c>
      <c r="K734" s="281" t="s">
        <v>9003</v>
      </c>
      <c r="L734" s="135" t="s">
        <v>20</v>
      </c>
      <c r="M734" s="5" t="s">
        <v>5924</v>
      </c>
      <c r="N734" s="284">
        <v>44699</v>
      </c>
      <c r="O734" s="284">
        <v>44677</v>
      </c>
      <c r="P734" s="284">
        <v>44677</v>
      </c>
      <c r="Q734" s="284">
        <v>44678</v>
      </c>
      <c r="R734" s="285" t="s">
        <v>6464</v>
      </c>
      <c r="S734" s="284"/>
      <c r="T734" s="286" t="s">
        <v>609</v>
      </c>
      <c r="U734" s="291" t="s">
        <v>3900</v>
      </c>
      <c r="V734" s="135" t="s">
        <v>2821</v>
      </c>
      <c r="W734" s="302" t="s">
        <v>5930</v>
      </c>
      <c r="X734" s="272"/>
      <c r="Y734" s="272"/>
      <c r="Z734" s="272"/>
    </row>
    <row r="735" spans="1:26" ht="13" customHeight="1" x14ac:dyDescent="0.35">
      <c r="A735" s="295" t="s">
        <v>3627</v>
      </c>
      <c r="B735" s="135">
        <v>5029326</v>
      </c>
      <c r="C735" s="290" t="s">
        <v>6838</v>
      </c>
      <c r="D735" s="288">
        <v>44667</v>
      </c>
      <c r="E735" s="279" t="s">
        <v>594</v>
      </c>
      <c r="F735" s="289">
        <v>44666</v>
      </c>
      <c r="G735" s="135" t="s">
        <v>5925</v>
      </c>
      <c r="H735" s="135" t="s">
        <v>3567</v>
      </c>
      <c r="I735" s="281" t="s">
        <v>685</v>
      </c>
      <c r="J735" s="281" t="s">
        <v>45</v>
      </c>
      <c r="K735" s="281" t="s">
        <v>9009</v>
      </c>
      <c r="L735" s="135" t="s">
        <v>20</v>
      </c>
      <c r="M735" s="5" t="s">
        <v>5926</v>
      </c>
      <c r="N735" s="282">
        <v>44690</v>
      </c>
      <c r="O735" s="283">
        <v>44685</v>
      </c>
      <c r="P735" s="283">
        <v>44679</v>
      </c>
      <c r="Q735" s="284">
        <v>44680</v>
      </c>
      <c r="R735" s="285" t="s">
        <v>4482</v>
      </c>
      <c r="S735" s="284"/>
      <c r="T735" s="286" t="s">
        <v>605</v>
      </c>
      <c r="U735" s="291" t="s">
        <v>3900</v>
      </c>
      <c r="V735" s="135" t="s">
        <v>2821</v>
      </c>
      <c r="W735" s="302" t="s">
        <v>5929</v>
      </c>
      <c r="X735" s="272"/>
      <c r="Y735" s="272"/>
      <c r="Z735" s="272"/>
    </row>
    <row r="736" spans="1:26" ht="13" customHeight="1" x14ac:dyDescent="0.35">
      <c r="A736" s="295" t="s">
        <v>1581</v>
      </c>
      <c r="B736" s="276" t="s">
        <v>630</v>
      </c>
      <c r="C736" s="277" t="s">
        <v>630</v>
      </c>
      <c r="D736" s="288">
        <v>44774</v>
      </c>
      <c r="E736" s="279" t="s">
        <v>630</v>
      </c>
      <c r="F736" s="289">
        <v>44666</v>
      </c>
      <c r="G736" s="135" t="s">
        <v>5927</v>
      </c>
      <c r="H736" s="135" t="s">
        <v>4712</v>
      </c>
      <c r="I736" s="281" t="s">
        <v>17</v>
      </c>
      <c r="J736" s="281" t="s">
        <v>626</v>
      </c>
      <c r="K736" s="281" t="s">
        <v>9003</v>
      </c>
      <c r="L736" s="135" t="s">
        <v>27</v>
      </c>
      <c r="M736" s="5" t="s">
        <v>5928</v>
      </c>
      <c r="N736" s="282" t="s">
        <v>1253</v>
      </c>
      <c r="O736" s="283" t="s">
        <v>1253</v>
      </c>
      <c r="P736" s="283" t="s">
        <v>1253</v>
      </c>
      <c r="Q736" s="284" t="s">
        <v>1253</v>
      </c>
      <c r="R736" s="285" t="s">
        <v>4687</v>
      </c>
      <c r="S736" s="280" t="s">
        <v>1253</v>
      </c>
      <c r="T736" s="286" t="s">
        <v>605</v>
      </c>
      <c r="U736" s="291" t="s">
        <v>3900</v>
      </c>
      <c r="V736" s="135"/>
      <c r="W736" s="276" t="s">
        <v>630</v>
      </c>
      <c r="X736" s="272"/>
      <c r="Y736" s="272"/>
      <c r="Z736" s="272"/>
    </row>
    <row r="737" spans="1:26" ht="13" customHeight="1" x14ac:dyDescent="0.35">
      <c r="A737" s="295" t="s">
        <v>5</v>
      </c>
      <c r="B737" s="124" t="s">
        <v>319</v>
      </c>
      <c r="C737" s="277"/>
      <c r="D737" s="288"/>
      <c r="E737" s="279"/>
      <c r="F737" s="289">
        <v>44667</v>
      </c>
      <c r="G737" s="135" t="s">
        <v>5933</v>
      </c>
      <c r="H737" s="135" t="s">
        <v>686</v>
      </c>
      <c r="I737" s="281" t="s">
        <v>8862</v>
      </c>
      <c r="J737" s="281" t="s">
        <v>626</v>
      </c>
      <c r="K737" s="281" t="s">
        <v>9003</v>
      </c>
      <c r="L737" s="135" t="s">
        <v>27</v>
      </c>
      <c r="M737" s="5" t="s">
        <v>5934</v>
      </c>
      <c r="N737" s="282"/>
      <c r="O737" s="283"/>
      <c r="P737" s="283"/>
      <c r="Q737" s="284"/>
      <c r="R737" s="285" t="s">
        <v>6464</v>
      </c>
      <c r="S737" s="284"/>
      <c r="T737" s="286" t="s">
        <v>609</v>
      </c>
      <c r="U737" s="291" t="s">
        <v>3900</v>
      </c>
      <c r="V737" s="135"/>
      <c r="W737" s="124" t="s">
        <v>5941</v>
      </c>
      <c r="X737" s="272"/>
      <c r="Y737" s="272"/>
      <c r="Z737" s="272"/>
    </row>
    <row r="738" spans="1:26" ht="13" customHeight="1" x14ac:dyDescent="0.35">
      <c r="A738" s="295" t="s">
        <v>3627</v>
      </c>
      <c r="B738" s="135">
        <v>5145180</v>
      </c>
      <c r="C738" s="277" t="s">
        <v>7032</v>
      </c>
      <c r="D738" s="288">
        <v>44722</v>
      </c>
      <c r="E738" s="279" t="s">
        <v>594</v>
      </c>
      <c r="F738" s="289">
        <v>44667</v>
      </c>
      <c r="G738" s="135" t="s">
        <v>5935</v>
      </c>
      <c r="H738" s="292" t="s">
        <v>37</v>
      </c>
      <c r="I738" s="281" t="s">
        <v>685</v>
      </c>
      <c r="J738" s="281" t="s">
        <v>645</v>
      </c>
      <c r="K738" s="281" t="s">
        <v>9002</v>
      </c>
      <c r="L738" s="135" t="s">
        <v>20</v>
      </c>
      <c r="M738" s="5" t="s">
        <v>5936</v>
      </c>
      <c r="N738" s="282">
        <v>44743</v>
      </c>
      <c r="O738" s="283">
        <v>44741</v>
      </c>
      <c r="P738" s="283">
        <v>44739</v>
      </c>
      <c r="Q738" s="284">
        <v>44741</v>
      </c>
      <c r="R738" s="285" t="s">
        <v>4490</v>
      </c>
      <c r="S738" s="284"/>
      <c r="T738" s="286" t="s">
        <v>609</v>
      </c>
      <c r="U738" s="291" t="s">
        <v>3900</v>
      </c>
      <c r="V738" s="135" t="s">
        <v>5599</v>
      </c>
      <c r="W738" s="124" t="s">
        <v>5942</v>
      </c>
      <c r="X738" s="272"/>
      <c r="Y738" s="272"/>
      <c r="Z738" s="272"/>
    </row>
    <row r="739" spans="1:26" ht="13" customHeight="1" x14ac:dyDescent="0.35">
      <c r="A739" s="295" t="s">
        <v>3627</v>
      </c>
      <c r="B739" s="83">
        <v>5157898</v>
      </c>
      <c r="C739" s="277" t="s">
        <v>8595</v>
      </c>
      <c r="D739" s="288">
        <v>44786</v>
      </c>
      <c r="E739" s="279" t="s">
        <v>594</v>
      </c>
      <c r="F739" s="289">
        <v>44667</v>
      </c>
      <c r="G739" s="135" t="s">
        <v>5937</v>
      </c>
      <c r="H739" s="135" t="s">
        <v>4126</v>
      </c>
      <c r="I739" s="281" t="s">
        <v>8538</v>
      </c>
      <c r="J739" s="281" t="s">
        <v>18</v>
      </c>
      <c r="K739" s="281" t="s">
        <v>9005</v>
      </c>
      <c r="L739" s="135" t="s">
        <v>20</v>
      </c>
      <c r="M739" s="5" t="s">
        <v>5938</v>
      </c>
      <c r="N739" s="282">
        <v>44798</v>
      </c>
      <c r="O739" s="283">
        <v>44796</v>
      </c>
      <c r="P739" s="283">
        <v>44786</v>
      </c>
      <c r="Q739" s="284">
        <v>44797</v>
      </c>
      <c r="R739" s="285" t="s">
        <v>4685</v>
      </c>
      <c r="S739" s="284"/>
      <c r="T739" s="286" t="s">
        <v>623</v>
      </c>
      <c r="U739" s="291" t="s">
        <v>3900</v>
      </c>
      <c r="V739" s="291" t="s">
        <v>3366</v>
      </c>
      <c r="W739" s="124" t="s">
        <v>5943</v>
      </c>
      <c r="X739" s="272"/>
      <c r="Y739" s="272"/>
      <c r="Z739" s="272"/>
    </row>
    <row r="740" spans="1:26" ht="13" customHeight="1" x14ac:dyDescent="0.35">
      <c r="A740" s="295" t="s">
        <v>1581</v>
      </c>
      <c r="B740" s="276" t="s">
        <v>630</v>
      </c>
      <c r="C740" s="277" t="s">
        <v>630</v>
      </c>
      <c r="D740" s="288">
        <v>44744</v>
      </c>
      <c r="E740" s="279" t="s">
        <v>630</v>
      </c>
      <c r="F740" s="289">
        <v>44667</v>
      </c>
      <c r="G740" s="135" t="s">
        <v>5939</v>
      </c>
      <c r="H740" s="135" t="s">
        <v>25</v>
      </c>
      <c r="I740" s="281" t="s">
        <v>17</v>
      </c>
      <c r="J740" s="281" t="s">
        <v>18</v>
      </c>
      <c r="K740" s="281" t="s">
        <v>9005</v>
      </c>
      <c r="L740" s="135" t="s">
        <v>11</v>
      </c>
      <c r="M740" s="5" t="s">
        <v>5940</v>
      </c>
      <c r="N740" s="282" t="s">
        <v>1253</v>
      </c>
      <c r="O740" s="283" t="s">
        <v>1253</v>
      </c>
      <c r="P740" s="283" t="s">
        <v>1253</v>
      </c>
      <c r="Q740" s="284" t="s">
        <v>1253</v>
      </c>
      <c r="R740" s="285" t="s">
        <v>4686</v>
      </c>
      <c r="S740" s="280" t="s">
        <v>1253</v>
      </c>
      <c r="T740" s="286" t="s">
        <v>605</v>
      </c>
      <c r="U740" s="291" t="s">
        <v>3900</v>
      </c>
      <c r="V740" s="135"/>
      <c r="W740" s="276" t="s">
        <v>630</v>
      </c>
      <c r="X740" s="272"/>
      <c r="Y740" s="272"/>
      <c r="Z740" s="272"/>
    </row>
    <row r="741" spans="1:26" ht="13" customHeight="1" x14ac:dyDescent="0.35">
      <c r="A741" s="295" t="s">
        <v>3627</v>
      </c>
      <c r="B741" s="135">
        <v>5064434</v>
      </c>
      <c r="C741" s="290" t="s">
        <v>6839</v>
      </c>
      <c r="D741" s="288">
        <v>44670</v>
      </c>
      <c r="E741" s="279" t="s">
        <v>594</v>
      </c>
      <c r="F741" s="289">
        <v>44669</v>
      </c>
      <c r="G741" s="135" t="s">
        <v>5945</v>
      </c>
      <c r="H741" s="135" t="s">
        <v>686</v>
      </c>
      <c r="I741" s="281" t="s">
        <v>8862</v>
      </c>
      <c r="J741" s="281" t="s">
        <v>18</v>
      </c>
      <c r="K741" s="281" t="s">
        <v>9005</v>
      </c>
      <c r="L741" s="135" t="s">
        <v>27</v>
      </c>
      <c r="M741" s="5" t="s">
        <v>5946</v>
      </c>
      <c r="N741" s="282">
        <v>44685</v>
      </c>
      <c r="O741" s="283">
        <v>44679</v>
      </c>
      <c r="P741" s="283">
        <v>44678</v>
      </c>
      <c r="Q741" s="284">
        <v>44680</v>
      </c>
      <c r="R741" s="285" t="s">
        <v>4685</v>
      </c>
      <c r="S741" s="284"/>
      <c r="T741" s="286" t="s">
        <v>605</v>
      </c>
      <c r="U741" s="291" t="s">
        <v>3900</v>
      </c>
      <c r="V741" s="135" t="s">
        <v>2821</v>
      </c>
      <c r="W741" s="310" t="s">
        <v>5953</v>
      </c>
      <c r="X741" s="272"/>
      <c r="Y741" s="272"/>
      <c r="Z741" s="272"/>
    </row>
    <row r="742" spans="1:26" ht="13" customHeight="1" x14ac:dyDescent="0.35">
      <c r="A742" s="295" t="s">
        <v>3627</v>
      </c>
      <c r="B742" s="135">
        <v>5065534</v>
      </c>
      <c r="C742" s="290" t="s">
        <v>6840</v>
      </c>
      <c r="D742" s="288">
        <v>44698</v>
      </c>
      <c r="E742" s="279" t="s">
        <v>594</v>
      </c>
      <c r="F742" s="289">
        <v>44669</v>
      </c>
      <c r="G742" s="194" t="s">
        <v>7914</v>
      </c>
      <c r="H742" s="194" t="s">
        <v>175</v>
      </c>
      <c r="I742" s="281" t="s">
        <v>8863</v>
      </c>
      <c r="J742" s="281" t="s">
        <v>8377</v>
      </c>
      <c r="K742" s="281" t="s">
        <v>9004</v>
      </c>
      <c r="L742" s="194" t="s">
        <v>20</v>
      </c>
      <c r="M742" s="5" t="s">
        <v>5944</v>
      </c>
      <c r="N742" s="282">
        <v>44713</v>
      </c>
      <c r="O742" s="283">
        <v>44708</v>
      </c>
      <c r="P742" s="283">
        <v>44701</v>
      </c>
      <c r="Q742" s="284">
        <v>44708</v>
      </c>
      <c r="R742" s="285" t="s">
        <v>4485</v>
      </c>
      <c r="S742" s="284"/>
      <c r="T742" s="286" t="s">
        <v>605</v>
      </c>
      <c r="U742" s="291" t="s">
        <v>3900</v>
      </c>
      <c r="V742" s="135" t="s">
        <v>3901</v>
      </c>
      <c r="W742" s="310" t="s">
        <v>5954</v>
      </c>
      <c r="X742" s="272"/>
      <c r="Y742" s="272"/>
      <c r="Z742" s="272"/>
    </row>
    <row r="743" spans="1:26" ht="13" customHeight="1" x14ac:dyDescent="0.35">
      <c r="A743" s="295" t="s">
        <v>5</v>
      </c>
      <c r="B743" s="124" t="s">
        <v>319</v>
      </c>
      <c r="C743" s="277"/>
      <c r="D743" s="288"/>
      <c r="E743" s="279"/>
      <c r="F743" s="289">
        <v>44669</v>
      </c>
      <c r="G743" s="135" t="s">
        <v>5952</v>
      </c>
      <c r="H743" s="135" t="s">
        <v>25</v>
      </c>
      <c r="I743" s="281" t="s">
        <v>17</v>
      </c>
      <c r="J743" s="281" t="s">
        <v>45</v>
      </c>
      <c r="K743" s="281" t="s">
        <v>9009</v>
      </c>
      <c r="L743" s="135" t="s">
        <v>20</v>
      </c>
      <c r="M743" s="5" t="s">
        <v>5951</v>
      </c>
      <c r="N743" s="282"/>
      <c r="O743" s="283"/>
      <c r="P743" s="283"/>
      <c r="Q743" s="284"/>
      <c r="R743" s="285" t="s">
        <v>4482</v>
      </c>
      <c r="S743" s="284"/>
      <c r="T743" s="286" t="s">
        <v>623</v>
      </c>
      <c r="U743" s="291" t="s">
        <v>3900</v>
      </c>
      <c r="V743" s="135"/>
      <c r="W743" s="310" t="s">
        <v>5955</v>
      </c>
      <c r="X743" s="272"/>
      <c r="Y743" s="272"/>
      <c r="Z743" s="272"/>
    </row>
    <row r="744" spans="1:26" ht="13" customHeight="1" x14ac:dyDescent="0.35">
      <c r="A744" s="295" t="s">
        <v>3627</v>
      </c>
      <c r="B744" s="92">
        <v>5188274</v>
      </c>
      <c r="C744" s="277" t="s">
        <v>7725</v>
      </c>
      <c r="D744" s="288">
        <v>44753</v>
      </c>
      <c r="E744" s="279" t="s">
        <v>594</v>
      </c>
      <c r="F744" s="289">
        <v>44669</v>
      </c>
      <c r="G744" s="135" t="s">
        <v>5950</v>
      </c>
      <c r="H744" s="135" t="s">
        <v>232</v>
      </c>
      <c r="I744" s="281" t="s">
        <v>8863</v>
      </c>
      <c r="J744" s="281" t="s">
        <v>645</v>
      </c>
      <c r="K744" s="281" t="s">
        <v>9002</v>
      </c>
      <c r="L744" s="135" t="s">
        <v>20</v>
      </c>
      <c r="M744" s="5" t="s">
        <v>5949</v>
      </c>
      <c r="N744" s="282">
        <v>44767</v>
      </c>
      <c r="O744" s="283">
        <v>44764</v>
      </c>
      <c r="P744" s="283">
        <v>44753</v>
      </c>
      <c r="Q744" s="284">
        <v>44764</v>
      </c>
      <c r="R744" s="285" t="s">
        <v>4490</v>
      </c>
      <c r="S744" s="284"/>
      <c r="T744" s="286" t="s">
        <v>605</v>
      </c>
      <c r="U744" s="291" t="s">
        <v>3900</v>
      </c>
      <c r="V744" s="135" t="s">
        <v>5599</v>
      </c>
      <c r="W744" s="310" t="s">
        <v>5956</v>
      </c>
      <c r="X744" s="272"/>
      <c r="Y744" s="272"/>
      <c r="Z744" s="272"/>
    </row>
    <row r="745" spans="1:26" ht="13" customHeight="1" x14ac:dyDescent="0.35">
      <c r="A745" s="295" t="s">
        <v>3627</v>
      </c>
      <c r="B745" s="135">
        <v>5084510</v>
      </c>
      <c r="C745" s="290" t="s">
        <v>6841</v>
      </c>
      <c r="D745" s="288">
        <v>44711</v>
      </c>
      <c r="E745" s="279" t="s">
        <v>594</v>
      </c>
      <c r="F745" s="289">
        <v>44669</v>
      </c>
      <c r="G745" s="135" t="s">
        <v>5948</v>
      </c>
      <c r="H745" s="135" t="s">
        <v>725</v>
      </c>
      <c r="I745" s="281" t="s">
        <v>2454</v>
      </c>
      <c r="J745" s="281" t="s">
        <v>160</v>
      </c>
      <c r="K745" s="281" t="s">
        <v>9010</v>
      </c>
      <c r="L745" s="135" t="s">
        <v>20</v>
      </c>
      <c r="M745" s="5" t="s">
        <v>5947</v>
      </c>
      <c r="N745" s="282">
        <v>44729</v>
      </c>
      <c r="O745" s="283">
        <v>44708</v>
      </c>
      <c r="P745" s="283">
        <v>44708</v>
      </c>
      <c r="Q745" s="284">
        <v>44708</v>
      </c>
      <c r="R745" s="285" t="s">
        <v>4493</v>
      </c>
      <c r="S745" s="284"/>
      <c r="T745" s="286" t="s">
        <v>609</v>
      </c>
      <c r="U745" s="291" t="s">
        <v>3900</v>
      </c>
      <c r="V745" s="135" t="s">
        <v>3901</v>
      </c>
      <c r="W745" s="310" t="s">
        <v>5957</v>
      </c>
      <c r="X745" s="272"/>
      <c r="Y745" s="272"/>
      <c r="Z745" s="272"/>
    </row>
    <row r="746" spans="1:26" ht="13" customHeight="1" x14ac:dyDescent="0.35">
      <c r="A746" s="295" t="s">
        <v>1581</v>
      </c>
      <c r="B746" s="276" t="s">
        <v>630</v>
      </c>
      <c r="C746" s="277" t="s">
        <v>630</v>
      </c>
      <c r="D746" s="288">
        <v>44767</v>
      </c>
      <c r="E746" s="279" t="s">
        <v>630</v>
      </c>
      <c r="F746" s="289">
        <v>44670</v>
      </c>
      <c r="G746" s="135" t="s">
        <v>5960</v>
      </c>
      <c r="H746" s="135" t="s">
        <v>175</v>
      </c>
      <c r="I746" s="281" t="s">
        <v>8863</v>
      </c>
      <c r="J746" s="281" t="s">
        <v>645</v>
      </c>
      <c r="K746" s="281" t="s">
        <v>9002</v>
      </c>
      <c r="L746" s="135" t="s">
        <v>87</v>
      </c>
      <c r="M746" s="5" t="s">
        <v>5961</v>
      </c>
      <c r="N746" s="282" t="s">
        <v>1253</v>
      </c>
      <c r="O746" s="283" t="s">
        <v>1253</v>
      </c>
      <c r="P746" s="283" t="s">
        <v>1253</v>
      </c>
      <c r="Q746" s="284" t="s">
        <v>1253</v>
      </c>
      <c r="R746" s="285" t="s">
        <v>4490</v>
      </c>
      <c r="S746" s="280" t="s">
        <v>1253</v>
      </c>
      <c r="T746" s="286" t="s">
        <v>609</v>
      </c>
      <c r="U746" s="291" t="s">
        <v>3900</v>
      </c>
      <c r="V746" s="135"/>
      <c r="W746" s="276" t="s">
        <v>630</v>
      </c>
      <c r="X746" s="272"/>
      <c r="Y746" s="272"/>
      <c r="Z746" s="272"/>
    </row>
    <row r="747" spans="1:26" ht="13" customHeight="1" x14ac:dyDescent="0.35">
      <c r="A747" s="295" t="s">
        <v>1581</v>
      </c>
      <c r="B747" s="276" t="s">
        <v>630</v>
      </c>
      <c r="C747" s="277" t="s">
        <v>630</v>
      </c>
      <c r="D747" s="288">
        <v>44714</v>
      </c>
      <c r="E747" s="279" t="s">
        <v>630</v>
      </c>
      <c r="F747" s="289">
        <v>44670</v>
      </c>
      <c r="G747" s="135" t="s">
        <v>5962</v>
      </c>
      <c r="H747" s="135" t="s">
        <v>3708</v>
      </c>
      <c r="I747" s="281" t="s">
        <v>2454</v>
      </c>
      <c r="J747" s="281" t="s">
        <v>626</v>
      </c>
      <c r="K747" s="281" t="s">
        <v>9003</v>
      </c>
      <c r="L747" s="135" t="s">
        <v>20</v>
      </c>
      <c r="M747" s="5" t="s">
        <v>5963</v>
      </c>
      <c r="N747" s="282" t="s">
        <v>1253</v>
      </c>
      <c r="O747" s="283" t="s">
        <v>1253</v>
      </c>
      <c r="P747" s="283" t="s">
        <v>1253</v>
      </c>
      <c r="Q747" s="284" t="s">
        <v>1253</v>
      </c>
      <c r="R747" s="285" t="s">
        <v>6464</v>
      </c>
      <c r="S747" s="280" t="s">
        <v>1253</v>
      </c>
      <c r="T747" s="286" t="s">
        <v>605</v>
      </c>
      <c r="U747" s="291" t="s">
        <v>3900</v>
      </c>
      <c r="V747" s="135"/>
      <c r="W747" s="276" t="s">
        <v>630</v>
      </c>
      <c r="X747" s="272"/>
      <c r="Y747" s="272"/>
      <c r="Z747" s="272"/>
    </row>
    <row r="748" spans="1:26" ht="13" customHeight="1" x14ac:dyDescent="0.35">
      <c r="A748" s="295" t="s">
        <v>3627</v>
      </c>
      <c r="B748" s="92">
        <v>5104257</v>
      </c>
      <c r="C748" s="277" t="s">
        <v>8156</v>
      </c>
      <c r="D748" s="288">
        <v>44767</v>
      </c>
      <c r="E748" s="279" t="s">
        <v>594</v>
      </c>
      <c r="F748" s="289">
        <v>44670</v>
      </c>
      <c r="G748" s="135" t="s">
        <v>5964</v>
      </c>
      <c r="H748" s="194" t="s">
        <v>25</v>
      </c>
      <c r="I748" s="281" t="s">
        <v>17</v>
      </c>
      <c r="J748" s="281" t="s">
        <v>8377</v>
      </c>
      <c r="K748" s="281" t="s">
        <v>9004</v>
      </c>
      <c r="L748" s="194" t="s">
        <v>20</v>
      </c>
      <c r="M748" s="5" t="s">
        <v>5965</v>
      </c>
      <c r="N748" s="282">
        <v>44778</v>
      </c>
      <c r="O748" s="283">
        <v>44769</v>
      </c>
      <c r="P748" s="283">
        <v>44767</v>
      </c>
      <c r="Q748" s="284">
        <v>44770</v>
      </c>
      <c r="R748" s="285" t="s">
        <v>4485</v>
      </c>
      <c r="S748" s="284"/>
      <c r="T748" s="286" t="s">
        <v>605</v>
      </c>
      <c r="U748" s="291" t="s">
        <v>3900</v>
      </c>
      <c r="V748" s="291" t="s">
        <v>3366</v>
      </c>
      <c r="W748" s="316" t="s">
        <v>5976</v>
      </c>
      <c r="X748" s="272"/>
      <c r="Y748" s="272"/>
      <c r="Z748" s="272"/>
    </row>
    <row r="749" spans="1:26" ht="13" customHeight="1" x14ac:dyDescent="0.35">
      <c r="A749" s="295" t="s">
        <v>3627</v>
      </c>
      <c r="B749" s="92">
        <v>5188269</v>
      </c>
      <c r="C749" s="277" t="s">
        <v>8036</v>
      </c>
      <c r="D749" s="288">
        <v>44753</v>
      </c>
      <c r="E749" s="279" t="s">
        <v>594</v>
      </c>
      <c r="F749" s="289">
        <v>44670</v>
      </c>
      <c r="G749" s="135" t="s">
        <v>5966</v>
      </c>
      <c r="H749" s="135" t="s">
        <v>250</v>
      </c>
      <c r="I749" s="281" t="s">
        <v>4644</v>
      </c>
      <c r="J749" s="281" t="s">
        <v>18</v>
      </c>
      <c r="K749" s="281" t="s">
        <v>9005</v>
      </c>
      <c r="L749" s="135" t="s">
        <v>20</v>
      </c>
      <c r="M749" s="5" t="s">
        <v>5967</v>
      </c>
      <c r="N749" s="282">
        <v>44774</v>
      </c>
      <c r="O749" s="283">
        <v>44768</v>
      </c>
      <c r="P749" s="283">
        <v>44761</v>
      </c>
      <c r="Q749" s="284">
        <v>44769</v>
      </c>
      <c r="R749" s="285" t="s">
        <v>4685</v>
      </c>
      <c r="S749" s="284"/>
      <c r="T749" s="286" t="s">
        <v>605</v>
      </c>
      <c r="U749" s="291" t="s">
        <v>3900</v>
      </c>
      <c r="V749" s="291" t="s">
        <v>3366</v>
      </c>
      <c r="W749" s="316" t="s">
        <v>5975</v>
      </c>
      <c r="X749" s="272"/>
      <c r="Y749" s="272"/>
      <c r="Z749" s="272"/>
    </row>
    <row r="750" spans="1:26" ht="13" customHeight="1" x14ac:dyDescent="0.35">
      <c r="A750" s="295" t="s">
        <v>3627</v>
      </c>
      <c r="B750" s="135">
        <v>5015327</v>
      </c>
      <c r="C750" s="290" t="s">
        <v>6842</v>
      </c>
      <c r="D750" s="288">
        <v>44678</v>
      </c>
      <c r="E750" s="279" t="s">
        <v>594</v>
      </c>
      <c r="F750" s="289">
        <v>44670</v>
      </c>
      <c r="G750" s="194" t="s">
        <v>7915</v>
      </c>
      <c r="H750" s="135" t="s">
        <v>250</v>
      </c>
      <c r="I750" s="281" t="s">
        <v>4644</v>
      </c>
      <c r="J750" s="281" t="s">
        <v>622</v>
      </c>
      <c r="K750" s="281" t="s">
        <v>9007</v>
      </c>
      <c r="L750" s="135" t="s">
        <v>20</v>
      </c>
      <c r="M750" s="5" t="s">
        <v>5968</v>
      </c>
      <c r="N750" s="282">
        <v>44685</v>
      </c>
      <c r="O750" s="283">
        <v>44679</v>
      </c>
      <c r="P750" s="283">
        <v>44679</v>
      </c>
      <c r="Q750" s="284">
        <v>44680</v>
      </c>
      <c r="R750" s="285" t="s">
        <v>6544</v>
      </c>
      <c r="S750" s="284"/>
      <c r="T750" s="286" t="s">
        <v>2564</v>
      </c>
      <c r="U750" s="291" t="s">
        <v>3900</v>
      </c>
      <c r="V750" s="135" t="s">
        <v>2821</v>
      </c>
      <c r="W750" s="302" t="s">
        <v>5974</v>
      </c>
      <c r="X750" s="272"/>
      <c r="Y750" s="272"/>
      <c r="Z750" s="272"/>
    </row>
    <row r="751" spans="1:26" ht="13" customHeight="1" x14ac:dyDescent="0.35">
      <c r="A751" s="295" t="s">
        <v>1581</v>
      </c>
      <c r="B751" s="276" t="s">
        <v>630</v>
      </c>
      <c r="C751" s="277" t="s">
        <v>630</v>
      </c>
      <c r="D751" s="288">
        <v>44693</v>
      </c>
      <c r="E751" s="279" t="s">
        <v>630</v>
      </c>
      <c r="F751" s="289">
        <v>44670</v>
      </c>
      <c r="G751" s="298" t="s">
        <v>7916</v>
      </c>
      <c r="H751" s="135" t="s">
        <v>25</v>
      </c>
      <c r="I751" s="281" t="s">
        <v>17</v>
      </c>
      <c r="J751" s="281" t="s">
        <v>622</v>
      </c>
      <c r="K751" s="281" t="s">
        <v>9007</v>
      </c>
      <c r="L751" s="135" t="s">
        <v>20</v>
      </c>
      <c r="M751" s="5" t="s">
        <v>5969</v>
      </c>
      <c r="N751" s="282" t="s">
        <v>1253</v>
      </c>
      <c r="O751" s="283" t="s">
        <v>1253</v>
      </c>
      <c r="P751" s="283" t="s">
        <v>1253</v>
      </c>
      <c r="Q751" s="284" t="s">
        <v>1253</v>
      </c>
      <c r="R751" s="285" t="s">
        <v>6544</v>
      </c>
      <c r="S751" s="280" t="s">
        <v>1253</v>
      </c>
      <c r="T751" s="286" t="s">
        <v>605</v>
      </c>
      <c r="U751" s="291" t="s">
        <v>3900</v>
      </c>
      <c r="V751" s="135"/>
      <c r="W751" s="276" t="s">
        <v>630</v>
      </c>
      <c r="X751" s="272"/>
      <c r="Y751" s="272"/>
      <c r="Z751" s="272"/>
    </row>
    <row r="752" spans="1:26" ht="13" customHeight="1" x14ac:dyDescent="0.35">
      <c r="A752" s="295" t="s">
        <v>3627</v>
      </c>
      <c r="B752" s="124">
        <v>5029320</v>
      </c>
      <c r="C752" s="290" t="s">
        <v>6843</v>
      </c>
      <c r="D752" s="288">
        <v>44671</v>
      </c>
      <c r="E752" s="279" t="s">
        <v>594</v>
      </c>
      <c r="F752" s="289">
        <v>44670</v>
      </c>
      <c r="G752" s="135" t="s">
        <v>5989</v>
      </c>
      <c r="H752" s="135" t="s">
        <v>250</v>
      </c>
      <c r="I752" s="281" t="s">
        <v>4644</v>
      </c>
      <c r="J752" s="281" t="s">
        <v>45</v>
      </c>
      <c r="K752" s="281" t="s">
        <v>9009</v>
      </c>
      <c r="L752" s="135" t="s">
        <v>20</v>
      </c>
      <c r="M752" s="5" t="s">
        <v>5970</v>
      </c>
      <c r="N752" s="282">
        <v>44678</v>
      </c>
      <c r="O752" s="283">
        <v>44678</v>
      </c>
      <c r="P752" s="283">
        <v>44677</v>
      </c>
      <c r="Q752" s="284">
        <v>44678</v>
      </c>
      <c r="R752" s="285" t="s">
        <v>4482</v>
      </c>
      <c r="S752" s="284"/>
      <c r="T752" s="286" t="s">
        <v>605</v>
      </c>
      <c r="U752" s="291" t="s">
        <v>3900</v>
      </c>
      <c r="V752" s="135" t="s">
        <v>5568</v>
      </c>
      <c r="W752" s="302" t="s">
        <v>5973</v>
      </c>
      <c r="X752" s="272"/>
      <c r="Y752" s="272"/>
      <c r="Z752" s="272"/>
    </row>
    <row r="753" spans="1:26" ht="13" customHeight="1" x14ac:dyDescent="0.35">
      <c r="A753" s="295" t="s">
        <v>1581</v>
      </c>
      <c r="B753" s="276" t="s">
        <v>630</v>
      </c>
      <c r="C753" s="277" t="s">
        <v>630</v>
      </c>
      <c r="D753" s="288">
        <v>44721</v>
      </c>
      <c r="E753" s="279" t="s">
        <v>630</v>
      </c>
      <c r="F753" s="289">
        <v>44670</v>
      </c>
      <c r="G753" s="135" t="s">
        <v>5971</v>
      </c>
      <c r="H753" s="135" t="s">
        <v>725</v>
      </c>
      <c r="I753" s="281" t="s">
        <v>2454</v>
      </c>
      <c r="J753" s="281" t="s">
        <v>160</v>
      </c>
      <c r="K753" s="281" t="s">
        <v>9010</v>
      </c>
      <c r="L753" s="135" t="s">
        <v>20</v>
      </c>
      <c r="M753" s="5" t="s">
        <v>5972</v>
      </c>
      <c r="N753" s="282" t="s">
        <v>1253</v>
      </c>
      <c r="O753" s="283" t="s">
        <v>1253</v>
      </c>
      <c r="P753" s="283" t="s">
        <v>1253</v>
      </c>
      <c r="Q753" s="284" t="s">
        <v>1253</v>
      </c>
      <c r="R753" s="285" t="s">
        <v>4493</v>
      </c>
      <c r="S753" s="280" t="s">
        <v>1253</v>
      </c>
      <c r="T753" s="286" t="s">
        <v>609</v>
      </c>
      <c r="U753" s="291" t="s">
        <v>3900</v>
      </c>
      <c r="V753" s="135"/>
      <c r="W753" s="276" t="s">
        <v>630</v>
      </c>
      <c r="X753" s="272"/>
      <c r="Y753" s="272"/>
      <c r="Z753" s="272"/>
    </row>
    <row r="754" spans="1:26" ht="13" customHeight="1" x14ac:dyDescent="0.35">
      <c r="A754" s="295" t="s">
        <v>3627</v>
      </c>
      <c r="B754" s="135">
        <v>5052020</v>
      </c>
      <c r="C754" s="290" t="s">
        <v>6844</v>
      </c>
      <c r="D754" s="288">
        <v>44672</v>
      </c>
      <c r="E754" s="279" t="s">
        <v>594</v>
      </c>
      <c r="F754" s="289">
        <v>44671</v>
      </c>
      <c r="G754" s="135" t="s">
        <v>5977</v>
      </c>
      <c r="H754" s="135" t="s">
        <v>32</v>
      </c>
      <c r="I754" s="281" t="s">
        <v>685</v>
      </c>
      <c r="J754" s="281" t="s">
        <v>45</v>
      </c>
      <c r="K754" s="281" t="s">
        <v>9009</v>
      </c>
      <c r="L754" s="135" t="s">
        <v>20</v>
      </c>
      <c r="M754" s="5" t="s">
        <v>5978</v>
      </c>
      <c r="N754" s="282">
        <v>44682</v>
      </c>
      <c r="O754" s="283">
        <v>44674</v>
      </c>
      <c r="P754" s="283">
        <v>44673</v>
      </c>
      <c r="Q754" s="284">
        <v>44674</v>
      </c>
      <c r="R754" s="285" t="s">
        <v>4482</v>
      </c>
      <c r="S754" s="284"/>
      <c r="T754" s="286" t="s">
        <v>609</v>
      </c>
      <c r="U754" s="291" t="s">
        <v>3900</v>
      </c>
      <c r="V754" s="135" t="s">
        <v>2821</v>
      </c>
      <c r="W754" s="302" t="s">
        <v>5988</v>
      </c>
      <c r="X754" s="272"/>
      <c r="Y754" s="272"/>
      <c r="Z754" s="272"/>
    </row>
    <row r="755" spans="1:26" ht="13" customHeight="1" x14ac:dyDescent="0.35">
      <c r="A755" s="295" t="s">
        <v>1581</v>
      </c>
      <c r="B755" s="276" t="s">
        <v>630</v>
      </c>
      <c r="C755" s="277" t="s">
        <v>630</v>
      </c>
      <c r="D755" s="288">
        <v>44744</v>
      </c>
      <c r="E755" s="279" t="s">
        <v>630</v>
      </c>
      <c r="F755" s="289">
        <v>44671</v>
      </c>
      <c r="G755" s="135" t="s">
        <v>5979</v>
      </c>
      <c r="H755" s="135" t="s">
        <v>232</v>
      </c>
      <c r="I755" s="281" t="s">
        <v>8863</v>
      </c>
      <c r="J755" s="281" t="s">
        <v>632</v>
      </c>
      <c r="K755" s="281" t="s">
        <v>9006</v>
      </c>
      <c r="L755" s="135" t="s">
        <v>11</v>
      </c>
      <c r="M755" s="5" t="s">
        <v>5980</v>
      </c>
      <c r="N755" s="282" t="s">
        <v>1253</v>
      </c>
      <c r="O755" s="283" t="s">
        <v>1253</v>
      </c>
      <c r="P755" s="283" t="s">
        <v>1253</v>
      </c>
      <c r="Q755" s="284" t="s">
        <v>1253</v>
      </c>
      <c r="R755" s="285" t="s">
        <v>4487</v>
      </c>
      <c r="S755" s="280" t="s">
        <v>1253</v>
      </c>
      <c r="T755" s="286" t="s">
        <v>1648</v>
      </c>
      <c r="U755" s="291" t="s">
        <v>3900</v>
      </c>
      <c r="V755" s="135"/>
      <c r="W755" s="276" t="s">
        <v>630</v>
      </c>
      <c r="X755" s="272"/>
      <c r="Y755" s="272"/>
      <c r="Z755" s="272"/>
    </row>
    <row r="756" spans="1:26" ht="13" customHeight="1" x14ac:dyDescent="0.35">
      <c r="A756" s="295" t="s">
        <v>3627</v>
      </c>
      <c r="B756" s="135">
        <v>5046708</v>
      </c>
      <c r="C756" s="290" t="s">
        <v>6845</v>
      </c>
      <c r="D756" s="288">
        <v>44672</v>
      </c>
      <c r="E756" s="279" t="s">
        <v>594</v>
      </c>
      <c r="F756" s="289">
        <v>44671</v>
      </c>
      <c r="G756" s="135" t="s">
        <v>5981</v>
      </c>
      <c r="H756" s="135" t="s">
        <v>92</v>
      </c>
      <c r="I756" s="281" t="s">
        <v>2454</v>
      </c>
      <c r="J756" s="281" t="s">
        <v>45</v>
      </c>
      <c r="K756" s="281" t="s">
        <v>9009</v>
      </c>
      <c r="L756" s="135" t="s">
        <v>20</v>
      </c>
      <c r="M756" s="5" t="s">
        <v>5982</v>
      </c>
      <c r="N756" s="282">
        <v>44674</v>
      </c>
      <c r="O756" s="283">
        <v>44672</v>
      </c>
      <c r="P756" s="283">
        <v>44672</v>
      </c>
      <c r="Q756" s="284">
        <v>44672</v>
      </c>
      <c r="R756" s="285" t="s">
        <v>4482</v>
      </c>
      <c r="S756" s="284"/>
      <c r="T756" s="286" t="s">
        <v>623</v>
      </c>
      <c r="U756" s="291" t="s">
        <v>3900</v>
      </c>
      <c r="V756" s="135" t="s">
        <v>5568</v>
      </c>
      <c r="W756" s="302" t="s">
        <v>5987</v>
      </c>
      <c r="X756" s="272"/>
      <c r="Y756" s="272"/>
      <c r="Z756" s="272"/>
    </row>
    <row r="757" spans="1:26" ht="13" customHeight="1" x14ac:dyDescent="0.35">
      <c r="A757" s="295" t="s">
        <v>3627</v>
      </c>
      <c r="B757" s="135">
        <v>5025734</v>
      </c>
      <c r="C757" s="290" t="s">
        <v>6846</v>
      </c>
      <c r="D757" s="288">
        <v>44678</v>
      </c>
      <c r="E757" s="279" t="s">
        <v>594</v>
      </c>
      <c r="F757" s="289">
        <v>44671</v>
      </c>
      <c r="G757" s="135" t="s">
        <v>5983</v>
      </c>
      <c r="H757" s="135" t="s">
        <v>250</v>
      </c>
      <c r="I757" s="281" t="s">
        <v>4644</v>
      </c>
      <c r="J757" s="281" t="s">
        <v>2943</v>
      </c>
      <c r="K757" s="281" t="s">
        <v>9012</v>
      </c>
      <c r="L757" s="135" t="s">
        <v>11</v>
      </c>
      <c r="M757" s="5" t="s">
        <v>5984</v>
      </c>
      <c r="N757" s="282">
        <v>44686</v>
      </c>
      <c r="O757" s="283">
        <v>44682</v>
      </c>
      <c r="P757" s="283">
        <v>44685</v>
      </c>
      <c r="Q757" s="284">
        <v>44683</v>
      </c>
      <c r="R757" s="285" t="s">
        <v>6447</v>
      </c>
      <c r="S757" s="284"/>
      <c r="T757" s="286" t="s">
        <v>623</v>
      </c>
      <c r="U757" s="291" t="s">
        <v>3900</v>
      </c>
      <c r="V757" s="135" t="s">
        <v>2821</v>
      </c>
      <c r="W757" s="302" t="s">
        <v>5986</v>
      </c>
      <c r="X757" s="272"/>
      <c r="Y757" s="272"/>
      <c r="Z757" s="272"/>
    </row>
    <row r="758" spans="1:26" ht="13" customHeight="1" x14ac:dyDescent="0.35">
      <c r="A758" s="295" t="s">
        <v>3627</v>
      </c>
      <c r="B758" s="8">
        <v>5276391</v>
      </c>
      <c r="C758" s="277" t="s">
        <v>8866</v>
      </c>
      <c r="D758" s="288">
        <v>44800</v>
      </c>
      <c r="E758" s="279" t="s">
        <v>594</v>
      </c>
      <c r="F758" s="289">
        <v>44672</v>
      </c>
      <c r="G758" s="135" t="s">
        <v>5610</v>
      </c>
      <c r="H758" s="135" t="s">
        <v>16</v>
      </c>
      <c r="I758" s="281" t="s">
        <v>7086</v>
      </c>
      <c r="J758" s="281" t="s">
        <v>8377</v>
      </c>
      <c r="K758" s="281" t="s">
        <v>9004</v>
      </c>
      <c r="L758" s="135" t="s">
        <v>20</v>
      </c>
      <c r="M758" s="5" t="s">
        <v>5992</v>
      </c>
      <c r="N758" s="282">
        <v>44808</v>
      </c>
      <c r="O758" s="283">
        <v>44803</v>
      </c>
      <c r="P758" s="283">
        <v>44800</v>
      </c>
      <c r="Q758" s="284">
        <v>44804</v>
      </c>
      <c r="R758" s="285" t="s">
        <v>4485</v>
      </c>
      <c r="S758" s="284"/>
      <c r="T758" s="286" t="s">
        <v>605</v>
      </c>
      <c r="U758" s="291" t="s">
        <v>3900</v>
      </c>
      <c r="V758" s="135"/>
      <c r="W758" s="302" t="s">
        <v>6012</v>
      </c>
      <c r="X758" s="272"/>
      <c r="Y758" s="272"/>
      <c r="Z758" s="272"/>
    </row>
    <row r="759" spans="1:26" ht="13" customHeight="1" x14ac:dyDescent="0.35">
      <c r="A759" s="295" t="s">
        <v>3627</v>
      </c>
      <c r="B759" s="292">
        <v>5029335</v>
      </c>
      <c r="C759" s="290" t="s">
        <v>6847</v>
      </c>
      <c r="D759" s="288">
        <v>44673</v>
      </c>
      <c r="E759" s="279" t="s">
        <v>594</v>
      </c>
      <c r="F759" s="289">
        <v>44672</v>
      </c>
      <c r="G759" s="135" t="s">
        <v>5993</v>
      </c>
      <c r="H759" s="135" t="s">
        <v>3708</v>
      </c>
      <c r="I759" s="281" t="s">
        <v>2454</v>
      </c>
      <c r="J759" s="281" t="s">
        <v>38</v>
      </c>
      <c r="K759" s="281" t="s">
        <v>9001</v>
      </c>
      <c r="L759" s="135" t="s">
        <v>20</v>
      </c>
      <c r="M759" s="5" t="s">
        <v>5994</v>
      </c>
      <c r="N759" s="282">
        <v>44674</v>
      </c>
      <c r="O759" s="283">
        <v>44674</v>
      </c>
      <c r="P759" s="283">
        <v>44673</v>
      </c>
      <c r="Q759" s="284" t="s">
        <v>1685</v>
      </c>
      <c r="R759" s="285" t="s">
        <v>4489</v>
      </c>
      <c r="S759" s="284"/>
      <c r="T759" s="286" t="s">
        <v>623</v>
      </c>
      <c r="U759" s="291" t="s">
        <v>3900</v>
      </c>
      <c r="V759" s="135" t="s">
        <v>5568</v>
      </c>
      <c r="W759" s="302" t="s">
        <v>6011</v>
      </c>
      <c r="X759" s="272"/>
      <c r="Y759" s="272"/>
      <c r="Z759" s="272"/>
    </row>
    <row r="760" spans="1:26" ht="13" customHeight="1" x14ac:dyDescent="0.35">
      <c r="A760" s="295" t="s">
        <v>3627</v>
      </c>
      <c r="B760" s="292">
        <v>5046707</v>
      </c>
      <c r="C760" s="290" t="s">
        <v>6848</v>
      </c>
      <c r="D760" s="288"/>
      <c r="E760" s="279" t="s">
        <v>594</v>
      </c>
      <c r="F760" s="289">
        <v>44672</v>
      </c>
      <c r="G760" s="135" t="s">
        <v>5995</v>
      </c>
      <c r="H760" s="135" t="s">
        <v>232</v>
      </c>
      <c r="I760" s="281" t="s">
        <v>8863</v>
      </c>
      <c r="J760" s="281" t="s">
        <v>45</v>
      </c>
      <c r="K760" s="281" t="s">
        <v>9009</v>
      </c>
      <c r="L760" s="135" t="s">
        <v>20</v>
      </c>
      <c r="M760" s="5" t="s">
        <v>5996</v>
      </c>
      <c r="N760" s="282">
        <v>44685</v>
      </c>
      <c r="O760" s="283">
        <v>44681</v>
      </c>
      <c r="P760" s="283">
        <v>44681</v>
      </c>
      <c r="Q760" s="284">
        <v>44681</v>
      </c>
      <c r="R760" s="285" t="s">
        <v>4482</v>
      </c>
      <c r="S760" s="284"/>
      <c r="T760" s="286" t="s">
        <v>1648</v>
      </c>
      <c r="U760" s="291" t="s">
        <v>3900</v>
      </c>
      <c r="V760" s="135" t="s">
        <v>2821</v>
      </c>
      <c r="W760" s="316" t="s">
        <v>6010</v>
      </c>
      <c r="X760" s="272"/>
      <c r="Y760" s="272"/>
      <c r="Z760" s="272"/>
    </row>
    <row r="761" spans="1:26" ht="13" customHeight="1" x14ac:dyDescent="0.35">
      <c r="A761" s="295" t="s">
        <v>1581</v>
      </c>
      <c r="B761" s="276" t="s">
        <v>630</v>
      </c>
      <c r="C761" s="277" t="s">
        <v>630</v>
      </c>
      <c r="D761" s="288">
        <v>44714</v>
      </c>
      <c r="E761" s="279" t="s">
        <v>630</v>
      </c>
      <c r="F761" s="289">
        <v>44672</v>
      </c>
      <c r="G761" s="135" t="s">
        <v>5997</v>
      </c>
      <c r="H761" s="135" t="s">
        <v>3708</v>
      </c>
      <c r="I761" s="281" t="s">
        <v>2454</v>
      </c>
      <c r="J761" s="281" t="s">
        <v>18</v>
      </c>
      <c r="K761" s="281" t="s">
        <v>9005</v>
      </c>
      <c r="L761" s="194" t="s">
        <v>11</v>
      </c>
      <c r="M761" s="5" t="s">
        <v>5998</v>
      </c>
      <c r="N761" s="282" t="s">
        <v>1253</v>
      </c>
      <c r="O761" s="283" t="s">
        <v>1253</v>
      </c>
      <c r="P761" s="283" t="s">
        <v>1253</v>
      </c>
      <c r="Q761" s="284" t="s">
        <v>1253</v>
      </c>
      <c r="R761" s="285" t="s">
        <v>4685</v>
      </c>
      <c r="S761" s="280" t="s">
        <v>1253</v>
      </c>
      <c r="T761" s="286" t="s">
        <v>609</v>
      </c>
      <c r="U761" s="291" t="s">
        <v>3900</v>
      </c>
      <c r="V761" s="135"/>
      <c r="W761" s="276" t="s">
        <v>630</v>
      </c>
      <c r="X761" s="272"/>
      <c r="Y761" s="272"/>
      <c r="Z761" s="272"/>
    </row>
    <row r="762" spans="1:26" ht="13" customHeight="1" x14ac:dyDescent="0.35">
      <c r="A762" s="295" t="s">
        <v>1581</v>
      </c>
      <c r="B762" s="276" t="s">
        <v>630</v>
      </c>
      <c r="C762" s="277" t="s">
        <v>630</v>
      </c>
      <c r="D762" s="288">
        <v>44702</v>
      </c>
      <c r="E762" s="279" t="s">
        <v>630</v>
      </c>
      <c r="F762" s="289">
        <v>44673</v>
      </c>
      <c r="G762" s="135" t="s">
        <v>6000</v>
      </c>
      <c r="H762" s="135" t="s">
        <v>4738</v>
      </c>
      <c r="I762" s="281" t="s">
        <v>2454</v>
      </c>
      <c r="J762" s="281" t="s">
        <v>45</v>
      </c>
      <c r="K762" s="281" t="s">
        <v>9009</v>
      </c>
      <c r="L762" s="135" t="s">
        <v>20</v>
      </c>
      <c r="M762" s="5" t="s">
        <v>6001</v>
      </c>
      <c r="N762" s="282" t="s">
        <v>1253</v>
      </c>
      <c r="O762" s="283" t="s">
        <v>1253</v>
      </c>
      <c r="P762" s="283" t="s">
        <v>1253</v>
      </c>
      <c r="Q762" s="284" t="s">
        <v>1253</v>
      </c>
      <c r="R762" s="285" t="s">
        <v>4482</v>
      </c>
      <c r="S762" s="280" t="s">
        <v>1253</v>
      </c>
      <c r="T762" s="286" t="s">
        <v>623</v>
      </c>
      <c r="U762" s="291" t="s">
        <v>3900</v>
      </c>
      <c r="V762" s="135"/>
      <c r="W762" s="276" t="s">
        <v>630</v>
      </c>
      <c r="X762" s="272"/>
      <c r="Y762" s="272"/>
      <c r="Z762" s="272"/>
    </row>
    <row r="763" spans="1:26" ht="13" customHeight="1" x14ac:dyDescent="0.35">
      <c r="A763" s="295" t="s">
        <v>3627</v>
      </c>
      <c r="B763" s="292">
        <v>5079765</v>
      </c>
      <c r="C763" s="290" t="s">
        <v>6849</v>
      </c>
      <c r="D763" s="288">
        <v>44683</v>
      </c>
      <c r="E763" s="279" t="s">
        <v>594</v>
      </c>
      <c r="F763" s="289">
        <v>44673</v>
      </c>
      <c r="G763" s="135" t="s">
        <v>6002</v>
      </c>
      <c r="H763" s="135" t="s">
        <v>25</v>
      </c>
      <c r="I763" s="281" t="s">
        <v>17</v>
      </c>
      <c r="J763" s="281" t="s">
        <v>2943</v>
      </c>
      <c r="K763" s="281" t="s">
        <v>9012</v>
      </c>
      <c r="L763" s="135" t="s">
        <v>20</v>
      </c>
      <c r="M763" s="5" t="s">
        <v>6003</v>
      </c>
      <c r="N763" s="282">
        <v>44695</v>
      </c>
      <c r="O763" s="283">
        <v>44692</v>
      </c>
      <c r="P763" s="283">
        <v>44691</v>
      </c>
      <c r="Q763" s="284">
        <v>44692</v>
      </c>
      <c r="R763" s="285" t="s">
        <v>6447</v>
      </c>
      <c r="S763" s="284"/>
      <c r="T763" s="286" t="s">
        <v>605</v>
      </c>
      <c r="U763" s="291" t="s">
        <v>3900</v>
      </c>
      <c r="V763" s="135" t="s">
        <v>2821</v>
      </c>
      <c r="W763" s="316" t="s">
        <v>6009</v>
      </c>
      <c r="X763" s="272"/>
      <c r="Y763" s="272"/>
      <c r="Z763" s="272"/>
    </row>
    <row r="764" spans="1:26" ht="13" customHeight="1" x14ac:dyDescent="0.35">
      <c r="A764" s="295" t="s">
        <v>3627</v>
      </c>
      <c r="B764" s="292">
        <v>5036452</v>
      </c>
      <c r="C764" s="290" t="s">
        <v>6850</v>
      </c>
      <c r="D764" s="288">
        <v>44673</v>
      </c>
      <c r="E764" s="279" t="s">
        <v>594</v>
      </c>
      <c r="F764" s="289">
        <v>44673</v>
      </c>
      <c r="G764" s="135" t="s">
        <v>6004</v>
      </c>
      <c r="H764" s="135" t="s">
        <v>232</v>
      </c>
      <c r="I764" s="281" t="s">
        <v>8863</v>
      </c>
      <c r="J764" s="281" t="s">
        <v>2943</v>
      </c>
      <c r="K764" s="281" t="s">
        <v>9012</v>
      </c>
      <c r="L764" s="135" t="s">
        <v>20</v>
      </c>
      <c r="M764" s="5" t="s">
        <v>6005</v>
      </c>
      <c r="N764" s="282">
        <v>44685</v>
      </c>
      <c r="O764" s="283">
        <v>44678</v>
      </c>
      <c r="P764" s="283">
        <v>44677</v>
      </c>
      <c r="Q764" s="284">
        <v>44680</v>
      </c>
      <c r="R764" s="285" t="s">
        <v>6447</v>
      </c>
      <c r="S764" s="284"/>
      <c r="T764" s="286" t="s">
        <v>605</v>
      </c>
      <c r="U764" s="291" t="s">
        <v>3900</v>
      </c>
      <c r="V764" s="135" t="s">
        <v>2821</v>
      </c>
      <c r="W764" s="302" t="s">
        <v>6008</v>
      </c>
      <c r="X764" s="272"/>
      <c r="Y764" s="272"/>
      <c r="Z764" s="272"/>
    </row>
    <row r="765" spans="1:26" ht="13" customHeight="1" x14ac:dyDescent="0.35">
      <c r="A765" s="295" t="s">
        <v>1581</v>
      </c>
      <c r="B765" s="276" t="s">
        <v>630</v>
      </c>
      <c r="C765" s="277" t="s">
        <v>630</v>
      </c>
      <c r="D765" s="296">
        <v>44744</v>
      </c>
      <c r="E765" s="279" t="s">
        <v>630</v>
      </c>
      <c r="F765" s="289">
        <v>44673</v>
      </c>
      <c r="G765" s="135" t="s">
        <v>6006</v>
      </c>
      <c r="H765" s="135" t="s">
        <v>92</v>
      </c>
      <c r="I765" s="281" t="s">
        <v>2454</v>
      </c>
      <c r="J765" s="281" t="s">
        <v>626</v>
      </c>
      <c r="K765" s="281" t="s">
        <v>9003</v>
      </c>
      <c r="L765" s="135" t="s">
        <v>52</v>
      </c>
      <c r="M765" s="5" t="s">
        <v>6007</v>
      </c>
      <c r="N765" s="282" t="s">
        <v>1253</v>
      </c>
      <c r="O765" s="283" t="s">
        <v>1253</v>
      </c>
      <c r="P765" s="283" t="s">
        <v>1253</v>
      </c>
      <c r="Q765" s="284" t="s">
        <v>1253</v>
      </c>
      <c r="R765" s="285" t="s">
        <v>6464</v>
      </c>
      <c r="S765" s="280" t="s">
        <v>1253</v>
      </c>
      <c r="T765" s="286" t="s">
        <v>623</v>
      </c>
      <c r="U765" s="291" t="s">
        <v>3900</v>
      </c>
      <c r="V765" s="135"/>
      <c r="W765" s="276" t="s">
        <v>630</v>
      </c>
      <c r="X765" s="272"/>
      <c r="Y765" s="272"/>
      <c r="Z765" s="272"/>
    </row>
    <row r="766" spans="1:26" ht="13" customHeight="1" x14ac:dyDescent="0.35">
      <c r="A766" s="295" t="s">
        <v>3627</v>
      </c>
      <c r="B766" s="135">
        <v>5046706</v>
      </c>
      <c r="C766" s="290" t="s">
        <v>6851</v>
      </c>
      <c r="D766" s="288">
        <v>44676</v>
      </c>
      <c r="E766" s="279" t="s">
        <v>594</v>
      </c>
      <c r="F766" s="289">
        <v>44673</v>
      </c>
      <c r="G766" s="135" t="s">
        <v>6014</v>
      </c>
      <c r="H766" s="135" t="s">
        <v>175</v>
      </c>
      <c r="I766" s="281" t="s">
        <v>8863</v>
      </c>
      <c r="J766" s="281" t="s">
        <v>645</v>
      </c>
      <c r="K766" s="281" t="s">
        <v>9002</v>
      </c>
      <c r="L766" s="135" t="s">
        <v>87</v>
      </c>
      <c r="M766" s="5" t="s">
        <v>6015</v>
      </c>
      <c r="N766" s="282">
        <v>44683</v>
      </c>
      <c r="O766" s="283">
        <v>44677</v>
      </c>
      <c r="P766" s="283">
        <v>44674</v>
      </c>
      <c r="Q766" s="284">
        <v>44679</v>
      </c>
      <c r="R766" s="285" t="s">
        <v>4490</v>
      </c>
      <c r="S766" s="284"/>
      <c r="T766" s="286" t="s">
        <v>2564</v>
      </c>
      <c r="U766" s="291" t="s">
        <v>3900</v>
      </c>
      <c r="V766" s="135" t="s">
        <v>2821</v>
      </c>
      <c r="W766" s="302" t="s">
        <v>6031</v>
      </c>
      <c r="X766" s="272"/>
      <c r="Y766" s="272"/>
      <c r="Z766" s="272"/>
    </row>
    <row r="767" spans="1:26" ht="13" customHeight="1" x14ac:dyDescent="0.35">
      <c r="A767" s="295" t="s">
        <v>3627</v>
      </c>
      <c r="B767" s="124">
        <v>5114082</v>
      </c>
      <c r="C767" s="290" t="s">
        <v>6852</v>
      </c>
      <c r="D767" s="288">
        <v>44711</v>
      </c>
      <c r="E767" s="279" t="s">
        <v>594</v>
      </c>
      <c r="F767" s="289">
        <v>44673</v>
      </c>
      <c r="G767" s="135" t="s">
        <v>6016</v>
      </c>
      <c r="H767" s="135" t="s">
        <v>50</v>
      </c>
      <c r="I767" s="281" t="s">
        <v>17</v>
      </c>
      <c r="J767" s="281" t="s">
        <v>626</v>
      </c>
      <c r="K767" s="281" t="s">
        <v>9003</v>
      </c>
      <c r="L767" s="135" t="s">
        <v>20</v>
      </c>
      <c r="M767" s="5" t="s">
        <v>6017</v>
      </c>
      <c r="N767" s="282">
        <v>44719</v>
      </c>
      <c r="O767" s="283">
        <v>44713</v>
      </c>
      <c r="P767" s="283">
        <v>44711</v>
      </c>
      <c r="Q767" s="284">
        <v>44712</v>
      </c>
      <c r="R767" s="285" t="s">
        <v>6464</v>
      </c>
      <c r="S767" s="284"/>
      <c r="T767" s="286" t="s">
        <v>609</v>
      </c>
      <c r="U767" s="291" t="s">
        <v>3900</v>
      </c>
      <c r="V767" s="135" t="s">
        <v>3901</v>
      </c>
      <c r="W767" s="302" t="s">
        <v>6032</v>
      </c>
      <c r="X767" s="272"/>
      <c r="Y767" s="272"/>
      <c r="Z767" s="272"/>
    </row>
    <row r="768" spans="1:26" ht="13" customHeight="1" x14ac:dyDescent="0.35">
      <c r="A768" s="295" t="s">
        <v>1581</v>
      </c>
      <c r="B768" s="276" t="s">
        <v>630</v>
      </c>
      <c r="C768" s="277" t="s">
        <v>630</v>
      </c>
      <c r="D768" s="288">
        <v>44681</v>
      </c>
      <c r="E768" s="279" t="s">
        <v>630</v>
      </c>
      <c r="F768" s="289">
        <v>44673</v>
      </c>
      <c r="G768" s="135" t="s">
        <v>6018</v>
      </c>
      <c r="H768" s="135" t="s">
        <v>57</v>
      </c>
      <c r="I768" s="281" t="s">
        <v>8538</v>
      </c>
      <c r="J768" s="281" t="s">
        <v>626</v>
      </c>
      <c r="K768" s="281" t="s">
        <v>9003</v>
      </c>
      <c r="L768" s="135" t="s">
        <v>438</v>
      </c>
      <c r="M768" s="5" t="s">
        <v>6019</v>
      </c>
      <c r="N768" s="282" t="s">
        <v>1253</v>
      </c>
      <c r="O768" s="283" t="s">
        <v>1253</v>
      </c>
      <c r="P768" s="283" t="s">
        <v>1253</v>
      </c>
      <c r="Q768" s="284" t="s">
        <v>1253</v>
      </c>
      <c r="R768" s="285" t="s">
        <v>4687</v>
      </c>
      <c r="S768" s="280" t="s">
        <v>1253</v>
      </c>
      <c r="T768" s="286" t="s">
        <v>605</v>
      </c>
      <c r="U768" s="291" t="s">
        <v>3900</v>
      </c>
      <c r="V768" s="135"/>
      <c r="W768" s="276" t="s">
        <v>630</v>
      </c>
      <c r="X768" s="272"/>
      <c r="Y768" s="272"/>
      <c r="Z768" s="272"/>
    </row>
    <row r="769" spans="1:26" ht="13" customHeight="1" x14ac:dyDescent="0.35">
      <c r="A769" s="295" t="s">
        <v>3627</v>
      </c>
      <c r="B769" s="135">
        <v>5104250</v>
      </c>
      <c r="C769" s="290" t="s">
        <v>6853</v>
      </c>
      <c r="D769" s="288">
        <v>44695</v>
      </c>
      <c r="E769" s="279" t="s">
        <v>594</v>
      </c>
      <c r="F769" s="289">
        <v>44674</v>
      </c>
      <c r="G769" s="305" t="s">
        <v>7917</v>
      </c>
      <c r="H769" s="135" t="s">
        <v>4738</v>
      </c>
      <c r="I769" s="281" t="s">
        <v>2454</v>
      </c>
      <c r="J769" s="281" t="s">
        <v>18</v>
      </c>
      <c r="K769" s="281" t="s">
        <v>9005</v>
      </c>
      <c r="L769" s="135" t="s">
        <v>20</v>
      </c>
      <c r="M769" s="5" t="s">
        <v>6020</v>
      </c>
      <c r="N769" s="282">
        <v>44713</v>
      </c>
      <c r="O769" s="283">
        <v>44706</v>
      </c>
      <c r="P769" s="283">
        <v>44707</v>
      </c>
      <c r="Q769" s="284">
        <v>44708</v>
      </c>
      <c r="R769" s="285" t="s">
        <v>4686</v>
      </c>
      <c r="S769" s="284"/>
      <c r="T769" s="286" t="s">
        <v>605</v>
      </c>
      <c r="U769" s="291" t="s">
        <v>3900</v>
      </c>
      <c r="V769" s="135" t="s">
        <v>3901</v>
      </c>
      <c r="W769" s="302" t="s">
        <v>6033</v>
      </c>
      <c r="X769" s="272"/>
      <c r="Y769" s="272"/>
      <c r="Z769" s="272"/>
    </row>
    <row r="770" spans="1:26" ht="13" customHeight="1" x14ac:dyDescent="0.35">
      <c r="A770" s="295" t="s">
        <v>3627</v>
      </c>
      <c r="B770" s="292">
        <v>5079777</v>
      </c>
      <c r="C770" s="290" t="s">
        <v>6854</v>
      </c>
      <c r="D770" s="288">
        <v>44683</v>
      </c>
      <c r="E770" s="279" t="s">
        <v>594</v>
      </c>
      <c r="F770" s="289">
        <v>44674</v>
      </c>
      <c r="G770" s="135" t="s">
        <v>6021</v>
      </c>
      <c r="H770" s="135" t="s">
        <v>250</v>
      </c>
      <c r="I770" s="281" t="s">
        <v>4644</v>
      </c>
      <c r="J770" s="281" t="s">
        <v>18</v>
      </c>
      <c r="K770" s="281" t="s">
        <v>9005</v>
      </c>
      <c r="L770" s="135" t="s">
        <v>20</v>
      </c>
      <c r="M770" s="5" t="s">
        <v>6022</v>
      </c>
      <c r="N770" s="282">
        <v>44705</v>
      </c>
      <c r="O770" s="283">
        <v>44699</v>
      </c>
      <c r="P770" s="283">
        <v>44698</v>
      </c>
      <c r="Q770" s="284">
        <v>44700</v>
      </c>
      <c r="R770" s="285" t="s">
        <v>4685</v>
      </c>
      <c r="S770" s="284"/>
      <c r="T770" s="286" t="s">
        <v>605</v>
      </c>
      <c r="U770" s="291" t="s">
        <v>3900</v>
      </c>
      <c r="V770" s="135" t="s">
        <v>2821</v>
      </c>
      <c r="W770" s="302" t="s">
        <v>6034</v>
      </c>
      <c r="X770" s="272"/>
      <c r="Y770" s="272"/>
      <c r="Z770" s="272"/>
    </row>
    <row r="771" spans="1:26" ht="13" customHeight="1" x14ac:dyDescent="0.35">
      <c r="A771" s="295" t="s">
        <v>3627</v>
      </c>
      <c r="B771" s="124">
        <v>5135593</v>
      </c>
      <c r="C771" s="290" t="s">
        <v>6953</v>
      </c>
      <c r="D771" s="288">
        <v>44722</v>
      </c>
      <c r="E771" s="279" t="s">
        <v>594</v>
      </c>
      <c r="F771" s="289">
        <v>44674</v>
      </c>
      <c r="G771" s="135" t="s">
        <v>6023</v>
      </c>
      <c r="H771" s="135" t="s">
        <v>4738</v>
      </c>
      <c r="I771" s="281" t="s">
        <v>2454</v>
      </c>
      <c r="J771" s="281" t="s">
        <v>645</v>
      </c>
      <c r="K771" s="281" t="s">
        <v>9002</v>
      </c>
      <c r="L771" s="135" t="s">
        <v>27</v>
      </c>
      <c r="M771" s="5" t="s">
        <v>6024</v>
      </c>
      <c r="N771" s="282">
        <v>44730</v>
      </c>
      <c r="O771" s="283">
        <v>44727</v>
      </c>
      <c r="P771" s="283">
        <v>44722</v>
      </c>
      <c r="Q771" s="284">
        <v>44728</v>
      </c>
      <c r="R771" s="285" t="s">
        <v>4490</v>
      </c>
      <c r="S771" s="284"/>
      <c r="T771" s="286" t="s">
        <v>605</v>
      </c>
      <c r="U771" s="291" t="s">
        <v>3900</v>
      </c>
      <c r="V771" s="135" t="s">
        <v>3901</v>
      </c>
      <c r="W771" s="302" t="s">
        <v>6035</v>
      </c>
      <c r="X771" s="272"/>
      <c r="Y771" s="272"/>
      <c r="Z771" s="272"/>
    </row>
    <row r="772" spans="1:26" ht="13" customHeight="1" x14ac:dyDescent="0.35">
      <c r="A772" s="295" t="s">
        <v>1581</v>
      </c>
      <c r="B772" s="276" t="s">
        <v>630</v>
      </c>
      <c r="C772" s="277" t="s">
        <v>630</v>
      </c>
      <c r="D772" s="288">
        <v>44698</v>
      </c>
      <c r="E772" s="279" t="s">
        <v>630</v>
      </c>
      <c r="F772" s="289">
        <v>44674</v>
      </c>
      <c r="G772" s="135" t="s">
        <v>6025</v>
      </c>
      <c r="H772" s="135" t="s">
        <v>57</v>
      </c>
      <c r="I772" s="281" t="s">
        <v>8538</v>
      </c>
      <c r="J772" s="281" t="s">
        <v>45</v>
      </c>
      <c r="K772" s="281" t="s">
        <v>9009</v>
      </c>
      <c r="L772" s="135" t="s">
        <v>27</v>
      </c>
      <c r="M772" s="5" t="s">
        <v>6026</v>
      </c>
      <c r="N772" s="282" t="s">
        <v>1253</v>
      </c>
      <c r="O772" s="283" t="s">
        <v>1253</v>
      </c>
      <c r="P772" s="283" t="s">
        <v>1253</v>
      </c>
      <c r="Q772" s="284" t="s">
        <v>1253</v>
      </c>
      <c r="R772" s="285" t="s">
        <v>4482</v>
      </c>
      <c r="S772" s="280" t="s">
        <v>1253</v>
      </c>
      <c r="T772" s="286" t="s">
        <v>623</v>
      </c>
      <c r="U772" s="291" t="s">
        <v>3900</v>
      </c>
      <c r="V772" s="135"/>
      <c r="W772" s="276" t="s">
        <v>630</v>
      </c>
      <c r="X772" s="272"/>
      <c r="Y772" s="272"/>
      <c r="Z772" s="272"/>
    </row>
    <row r="773" spans="1:26" ht="13" customHeight="1" x14ac:dyDescent="0.35">
      <c r="A773" s="295" t="s">
        <v>3627</v>
      </c>
      <c r="B773" s="124">
        <v>5070477</v>
      </c>
      <c r="C773" s="290" t="s">
        <v>6855</v>
      </c>
      <c r="D773" s="288">
        <v>44681</v>
      </c>
      <c r="E773" s="279" t="s">
        <v>594</v>
      </c>
      <c r="F773" s="289">
        <v>44674</v>
      </c>
      <c r="G773" s="135" t="s">
        <v>6027</v>
      </c>
      <c r="H773" s="194" t="s">
        <v>3567</v>
      </c>
      <c r="I773" s="281" t="s">
        <v>685</v>
      </c>
      <c r="J773" s="281" t="s">
        <v>45</v>
      </c>
      <c r="K773" s="281" t="s">
        <v>9009</v>
      </c>
      <c r="L773" s="135" t="s">
        <v>20</v>
      </c>
      <c r="M773" s="5" t="s">
        <v>6028</v>
      </c>
      <c r="N773" s="282">
        <v>44686</v>
      </c>
      <c r="O773" s="283">
        <v>44685</v>
      </c>
      <c r="P773" s="283">
        <v>44681</v>
      </c>
      <c r="Q773" s="284">
        <v>44681</v>
      </c>
      <c r="R773" s="285" t="s">
        <v>4482</v>
      </c>
      <c r="S773" s="284"/>
      <c r="T773" s="286" t="s">
        <v>1648</v>
      </c>
      <c r="U773" s="291" t="s">
        <v>3900</v>
      </c>
      <c r="V773" s="135" t="s">
        <v>2821</v>
      </c>
      <c r="W773" s="302" t="s">
        <v>6036</v>
      </c>
      <c r="X773" s="272"/>
      <c r="Y773" s="272"/>
      <c r="Z773" s="272"/>
    </row>
    <row r="774" spans="1:26" ht="13" customHeight="1" x14ac:dyDescent="0.35">
      <c r="A774" s="295" t="s">
        <v>1581</v>
      </c>
      <c r="B774" s="276" t="s">
        <v>630</v>
      </c>
      <c r="C774" s="277" t="s">
        <v>630</v>
      </c>
      <c r="D774" s="288">
        <v>44723</v>
      </c>
      <c r="E774" s="279" t="s">
        <v>630</v>
      </c>
      <c r="F774" s="289">
        <v>44676</v>
      </c>
      <c r="G774" s="135" t="s">
        <v>6029</v>
      </c>
      <c r="H774" s="135" t="s">
        <v>16</v>
      </c>
      <c r="I774" s="281" t="s">
        <v>7086</v>
      </c>
      <c r="J774" s="281" t="s">
        <v>645</v>
      </c>
      <c r="K774" s="281" t="s">
        <v>9002</v>
      </c>
      <c r="L774" s="135" t="s">
        <v>27</v>
      </c>
      <c r="M774" s="5" t="s">
        <v>6030</v>
      </c>
      <c r="N774" s="282" t="s">
        <v>1253</v>
      </c>
      <c r="O774" s="283" t="s">
        <v>1253</v>
      </c>
      <c r="P774" s="283" t="s">
        <v>1253</v>
      </c>
      <c r="Q774" s="284" t="s">
        <v>1253</v>
      </c>
      <c r="R774" s="285" t="s">
        <v>4490</v>
      </c>
      <c r="S774" s="280" t="s">
        <v>1253</v>
      </c>
      <c r="T774" s="286" t="s">
        <v>605</v>
      </c>
      <c r="U774" s="291" t="s">
        <v>3900</v>
      </c>
      <c r="V774" s="135"/>
      <c r="W774" s="276" t="s">
        <v>630</v>
      </c>
      <c r="X774" s="272"/>
      <c r="Y774" s="272"/>
      <c r="Z774" s="272"/>
    </row>
    <row r="775" spans="1:26" ht="13" customHeight="1" x14ac:dyDescent="0.35">
      <c r="A775" s="295" t="s">
        <v>3627</v>
      </c>
      <c r="B775" s="135">
        <v>5076230</v>
      </c>
      <c r="C775" s="290" t="s">
        <v>6856</v>
      </c>
      <c r="D775" s="288">
        <v>44680</v>
      </c>
      <c r="E775" s="279" t="s">
        <v>594</v>
      </c>
      <c r="F775" s="289">
        <v>44676</v>
      </c>
      <c r="G775" s="135" t="s">
        <v>6037</v>
      </c>
      <c r="H775" s="135" t="s">
        <v>92</v>
      </c>
      <c r="I775" s="281" t="s">
        <v>2454</v>
      </c>
      <c r="J775" s="281" t="s">
        <v>626</v>
      </c>
      <c r="K775" s="281" t="s">
        <v>9003</v>
      </c>
      <c r="L775" s="135" t="s">
        <v>27</v>
      </c>
      <c r="M775" s="5" t="s">
        <v>6038</v>
      </c>
      <c r="N775" s="282">
        <v>44707</v>
      </c>
      <c r="O775" s="283">
        <v>44690</v>
      </c>
      <c r="P775" s="283">
        <v>44690</v>
      </c>
      <c r="Q775" s="284">
        <v>44701</v>
      </c>
      <c r="R775" s="285" t="s">
        <v>4687</v>
      </c>
      <c r="S775" s="284"/>
      <c r="T775" s="286" t="s">
        <v>605</v>
      </c>
      <c r="U775" s="291" t="s">
        <v>3900</v>
      </c>
      <c r="V775" s="135" t="s">
        <v>2821</v>
      </c>
      <c r="W775" s="302" t="s">
        <v>6056</v>
      </c>
      <c r="X775" s="272"/>
      <c r="Y775" s="272"/>
      <c r="Z775" s="272"/>
    </row>
    <row r="776" spans="1:26" ht="13" customHeight="1" x14ac:dyDescent="0.35">
      <c r="A776" s="295" t="s">
        <v>1581</v>
      </c>
      <c r="B776" s="276" t="s">
        <v>630</v>
      </c>
      <c r="C776" s="277" t="s">
        <v>630</v>
      </c>
      <c r="D776" s="288">
        <v>44774</v>
      </c>
      <c r="E776" s="279" t="s">
        <v>630</v>
      </c>
      <c r="F776" s="289">
        <v>44676</v>
      </c>
      <c r="G776" s="135" t="s">
        <v>6039</v>
      </c>
      <c r="H776" s="135" t="s">
        <v>4712</v>
      </c>
      <c r="I776" s="281" t="s">
        <v>17</v>
      </c>
      <c r="J776" s="281" t="s">
        <v>645</v>
      </c>
      <c r="K776" s="281" t="s">
        <v>9002</v>
      </c>
      <c r="L776" s="135" t="s">
        <v>20</v>
      </c>
      <c r="M776" s="5" t="s">
        <v>6040</v>
      </c>
      <c r="N776" s="282" t="s">
        <v>1253</v>
      </c>
      <c r="O776" s="283" t="s">
        <v>1253</v>
      </c>
      <c r="P776" s="283" t="s">
        <v>1253</v>
      </c>
      <c r="Q776" s="284" t="s">
        <v>1253</v>
      </c>
      <c r="R776" s="285" t="s">
        <v>4490</v>
      </c>
      <c r="S776" s="280" t="s">
        <v>1253</v>
      </c>
      <c r="T776" s="286" t="s">
        <v>605</v>
      </c>
      <c r="U776" s="291" t="s">
        <v>3900</v>
      </c>
      <c r="V776" s="135"/>
      <c r="W776" s="276" t="s">
        <v>630</v>
      </c>
      <c r="X776" s="272"/>
      <c r="Y776" s="272"/>
      <c r="Z776" s="272"/>
    </row>
    <row r="777" spans="1:26" ht="13" customHeight="1" x14ac:dyDescent="0.35">
      <c r="A777" s="295" t="s">
        <v>1581</v>
      </c>
      <c r="B777" s="276" t="s">
        <v>630</v>
      </c>
      <c r="C777" s="277" t="s">
        <v>630</v>
      </c>
      <c r="D777" s="288">
        <v>44695</v>
      </c>
      <c r="E777" s="279" t="s">
        <v>630</v>
      </c>
      <c r="F777" s="289">
        <v>44677</v>
      </c>
      <c r="G777" s="135" t="s">
        <v>6047</v>
      </c>
      <c r="H777" s="135" t="s">
        <v>32</v>
      </c>
      <c r="I777" s="281" t="s">
        <v>685</v>
      </c>
      <c r="J777" s="281" t="s">
        <v>2943</v>
      </c>
      <c r="K777" s="281" t="s">
        <v>9012</v>
      </c>
      <c r="L777" s="135" t="s">
        <v>20</v>
      </c>
      <c r="M777" s="5" t="s">
        <v>6048</v>
      </c>
      <c r="N777" s="282" t="s">
        <v>1253</v>
      </c>
      <c r="O777" s="283" t="s">
        <v>1253</v>
      </c>
      <c r="P777" s="283" t="s">
        <v>1253</v>
      </c>
      <c r="Q777" s="284" t="s">
        <v>1253</v>
      </c>
      <c r="R777" s="285" t="s">
        <v>6447</v>
      </c>
      <c r="S777" s="280" t="s">
        <v>1253</v>
      </c>
      <c r="T777" s="286" t="s">
        <v>605</v>
      </c>
      <c r="U777" s="291" t="s">
        <v>3900</v>
      </c>
      <c r="V777" s="135"/>
      <c r="W777" s="276" t="s">
        <v>630</v>
      </c>
      <c r="X777" s="272"/>
      <c r="Y777" s="272"/>
      <c r="Z777" s="272"/>
    </row>
    <row r="778" spans="1:26" ht="13" customHeight="1" x14ac:dyDescent="0.35">
      <c r="A778" s="295" t="s">
        <v>3627</v>
      </c>
      <c r="B778" s="292">
        <v>5079766</v>
      </c>
      <c r="C778" s="290" t="s">
        <v>6857</v>
      </c>
      <c r="D778" s="288">
        <v>44683</v>
      </c>
      <c r="E778" s="279" t="s">
        <v>594</v>
      </c>
      <c r="F778" s="289">
        <v>44677</v>
      </c>
      <c r="G778" s="135" t="s">
        <v>6049</v>
      </c>
      <c r="H778" s="135" t="s">
        <v>3708</v>
      </c>
      <c r="I778" s="281" t="s">
        <v>2454</v>
      </c>
      <c r="J778" s="281" t="s">
        <v>2943</v>
      </c>
      <c r="K778" s="281" t="s">
        <v>9012</v>
      </c>
      <c r="L778" s="135" t="s">
        <v>87</v>
      </c>
      <c r="M778" s="5" t="s">
        <v>6050</v>
      </c>
      <c r="N778" s="282">
        <v>44695</v>
      </c>
      <c r="O778" s="283">
        <v>44692</v>
      </c>
      <c r="P778" s="283">
        <v>44690</v>
      </c>
      <c r="Q778" s="284">
        <v>44692</v>
      </c>
      <c r="R778" s="285" t="s">
        <v>6447</v>
      </c>
      <c r="S778" s="284"/>
      <c r="T778" s="286" t="s">
        <v>623</v>
      </c>
      <c r="U778" s="291" t="s">
        <v>3900</v>
      </c>
      <c r="V778" s="135" t="s">
        <v>2821</v>
      </c>
      <c r="W778" s="302" t="s">
        <v>6055</v>
      </c>
      <c r="X778" s="272"/>
      <c r="Y778" s="272"/>
      <c r="Z778" s="272"/>
    </row>
    <row r="779" spans="1:26" ht="13" customHeight="1" x14ac:dyDescent="0.35">
      <c r="A779" s="295" t="s">
        <v>3627</v>
      </c>
      <c r="B779" s="124">
        <v>5146229</v>
      </c>
      <c r="C779" s="290" t="s">
        <v>7034</v>
      </c>
      <c r="D779" s="288">
        <v>44728</v>
      </c>
      <c r="E779" s="279" t="s">
        <v>594</v>
      </c>
      <c r="F779" s="289">
        <v>44677</v>
      </c>
      <c r="G779" s="135" t="s">
        <v>6041</v>
      </c>
      <c r="H779" s="135" t="s">
        <v>37</v>
      </c>
      <c r="I779" s="281" t="s">
        <v>685</v>
      </c>
      <c r="J779" s="281" t="s">
        <v>645</v>
      </c>
      <c r="K779" s="281" t="s">
        <v>9002</v>
      </c>
      <c r="L779" s="135" t="s">
        <v>20</v>
      </c>
      <c r="M779" s="5" t="s">
        <v>6088</v>
      </c>
      <c r="N779" s="282">
        <v>44736</v>
      </c>
      <c r="O779" s="283">
        <v>44732</v>
      </c>
      <c r="P779" s="283">
        <v>44728</v>
      </c>
      <c r="Q779" s="284">
        <v>44732</v>
      </c>
      <c r="R779" s="285" t="s">
        <v>4490</v>
      </c>
      <c r="S779" s="284"/>
      <c r="T779" s="286" t="s">
        <v>623</v>
      </c>
      <c r="U779" s="291" t="s">
        <v>3900</v>
      </c>
      <c r="V779" s="135" t="s">
        <v>3901</v>
      </c>
      <c r="W779" s="276" t="s">
        <v>7156</v>
      </c>
      <c r="X779" s="272"/>
      <c r="Y779" s="272"/>
      <c r="Z779" s="272"/>
    </row>
    <row r="780" spans="1:26" ht="13" customHeight="1" x14ac:dyDescent="0.35">
      <c r="A780" s="295" t="s">
        <v>3627</v>
      </c>
      <c r="B780" s="135">
        <v>5003381</v>
      </c>
      <c r="C780" s="290" t="s">
        <v>6858</v>
      </c>
      <c r="D780" s="288">
        <v>44677</v>
      </c>
      <c r="E780" s="279" t="s">
        <v>594</v>
      </c>
      <c r="F780" s="289">
        <v>44677</v>
      </c>
      <c r="G780" s="135" t="s">
        <v>6042</v>
      </c>
      <c r="H780" s="135" t="s">
        <v>6043</v>
      </c>
      <c r="I780" s="281" t="s">
        <v>4644</v>
      </c>
      <c r="J780" s="281" t="s">
        <v>622</v>
      </c>
      <c r="K780" s="281" t="s">
        <v>9007</v>
      </c>
      <c r="L780" s="135" t="s">
        <v>27</v>
      </c>
      <c r="M780" s="5" t="s">
        <v>6067</v>
      </c>
      <c r="N780" s="282">
        <v>44683</v>
      </c>
      <c r="O780" s="283">
        <v>44682</v>
      </c>
      <c r="P780" s="283">
        <v>44681</v>
      </c>
      <c r="Q780" s="284">
        <v>44683</v>
      </c>
      <c r="R780" s="285" t="s">
        <v>6544</v>
      </c>
      <c r="S780" s="284"/>
      <c r="T780" s="286" t="s">
        <v>623</v>
      </c>
      <c r="U780" s="291" t="s">
        <v>3900</v>
      </c>
      <c r="V780" s="135" t="s">
        <v>2821</v>
      </c>
      <c r="W780" s="276" t="s">
        <v>3909</v>
      </c>
      <c r="X780" s="272"/>
      <c r="Y780" s="272"/>
      <c r="Z780" s="272"/>
    </row>
    <row r="781" spans="1:26" ht="13" customHeight="1" x14ac:dyDescent="0.35">
      <c r="A781" s="295" t="s">
        <v>3627</v>
      </c>
      <c r="B781" s="124">
        <v>5135590</v>
      </c>
      <c r="C781" s="277" t="s">
        <v>7035</v>
      </c>
      <c r="D781" s="288">
        <v>44727</v>
      </c>
      <c r="E781" s="279" t="s">
        <v>594</v>
      </c>
      <c r="F781" s="289">
        <v>44677</v>
      </c>
      <c r="G781" s="135" t="s">
        <v>6044</v>
      </c>
      <c r="H781" s="135" t="s">
        <v>3708</v>
      </c>
      <c r="I781" s="281" t="s">
        <v>2454</v>
      </c>
      <c r="J781" s="281" t="s">
        <v>645</v>
      </c>
      <c r="K781" s="281" t="s">
        <v>9002</v>
      </c>
      <c r="L781" s="135" t="s">
        <v>20</v>
      </c>
      <c r="M781" s="5" t="s">
        <v>6082</v>
      </c>
      <c r="N781" s="282">
        <v>44743</v>
      </c>
      <c r="O781" s="283">
        <v>44732</v>
      </c>
      <c r="P781" s="283">
        <v>44727</v>
      </c>
      <c r="Q781" s="284">
        <v>44732</v>
      </c>
      <c r="R781" s="285" t="s">
        <v>4490</v>
      </c>
      <c r="S781" s="284"/>
      <c r="T781" s="286" t="s">
        <v>605</v>
      </c>
      <c r="U781" s="291" t="s">
        <v>3900</v>
      </c>
      <c r="V781" s="135" t="s">
        <v>5599</v>
      </c>
      <c r="W781" s="276" t="s">
        <v>7157</v>
      </c>
      <c r="X781" s="272"/>
      <c r="Y781" s="272"/>
      <c r="Z781" s="272"/>
    </row>
    <row r="782" spans="1:26" ht="13" customHeight="1" x14ac:dyDescent="0.35">
      <c r="A782" s="295" t="s">
        <v>1581</v>
      </c>
      <c r="B782" s="276" t="s">
        <v>630</v>
      </c>
      <c r="C782" s="277" t="s">
        <v>630</v>
      </c>
      <c r="D782" s="288">
        <v>44702</v>
      </c>
      <c r="E782" s="279" t="s">
        <v>630</v>
      </c>
      <c r="F782" s="289">
        <v>44677</v>
      </c>
      <c r="G782" s="135" t="s">
        <v>6045</v>
      </c>
      <c r="H782" s="135" t="s">
        <v>3567</v>
      </c>
      <c r="I782" s="281" t="s">
        <v>685</v>
      </c>
      <c r="J782" s="281" t="s">
        <v>626</v>
      </c>
      <c r="K782" s="281" t="s">
        <v>9003</v>
      </c>
      <c r="L782" s="135" t="s">
        <v>52</v>
      </c>
      <c r="M782" s="5" t="s">
        <v>6085</v>
      </c>
      <c r="N782" s="282" t="s">
        <v>1253</v>
      </c>
      <c r="O782" s="283" t="s">
        <v>1253</v>
      </c>
      <c r="P782" s="283" t="s">
        <v>1253</v>
      </c>
      <c r="Q782" s="284" t="s">
        <v>1253</v>
      </c>
      <c r="R782" s="285" t="s">
        <v>6464</v>
      </c>
      <c r="S782" s="280" t="s">
        <v>1253</v>
      </c>
      <c r="T782" s="286" t="s">
        <v>605</v>
      </c>
      <c r="U782" s="291" t="s">
        <v>3900</v>
      </c>
      <c r="V782" s="135"/>
      <c r="W782" s="276" t="s">
        <v>630</v>
      </c>
      <c r="X782" s="272"/>
      <c r="Y782" s="272"/>
      <c r="Z782" s="272"/>
    </row>
    <row r="783" spans="1:26" ht="13" customHeight="1" x14ac:dyDescent="0.35">
      <c r="A783" s="295" t="s">
        <v>3627</v>
      </c>
      <c r="B783" s="124">
        <v>5113569</v>
      </c>
      <c r="C783" s="290" t="s">
        <v>6859</v>
      </c>
      <c r="D783" s="288">
        <v>44711</v>
      </c>
      <c r="E783" s="279" t="s">
        <v>594</v>
      </c>
      <c r="F783" s="289">
        <v>44677</v>
      </c>
      <c r="G783" s="135" t="s">
        <v>6046</v>
      </c>
      <c r="H783" s="135" t="s">
        <v>4738</v>
      </c>
      <c r="I783" s="281" t="s">
        <v>2454</v>
      </c>
      <c r="J783" s="281" t="s">
        <v>626</v>
      </c>
      <c r="K783" s="281" t="s">
        <v>9003</v>
      </c>
      <c r="L783" s="135" t="s">
        <v>52</v>
      </c>
      <c r="M783" s="5" t="s">
        <v>6086</v>
      </c>
      <c r="N783" s="282">
        <v>44713</v>
      </c>
      <c r="O783" s="283">
        <v>44712</v>
      </c>
      <c r="P783" s="283">
        <v>44708</v>
      </c>
      <c r="Q783" s="284">
        <v>44712</v>
      </c>
      <c r="R783" s="285" t="s">
        <v>6464</v>
      </c>
      <c r="S783" s="284"/>
      <c r="T783" s="286" t="s">
        <v>605</v>
      </c>
      <c r="U783" s="291" t="s">
        <v>3900</v>
      </c>
      <c r="V783" s="135" t="s">
        <v>3901</v>
      </c>
      <c r="W783" s="276" t="s">
        <v>7158</v>
      </c>
      <c r="X783" s="272"/>
      <c r="Y783" s="272"/>
      <c r="Z783" s="272"/>
    </row>
    <row r="784" spans="1:26" ht="13" customHeight="1" x14ac:dyDescent="0.35">
      <c r="A784" s="295" t="s">
        <v>5</v>
      </c>
      <c r="B784" s="124" t="s">
        <v>319</v>
      </c>
      <c r="C784" s="277"/>
      <c r="D784" s="288"/>
      <c r="E784" s="279"/>
      <c r="F784" s="289">
        <v>44678</v>
      </c>
      <c r="G784" s="135" t="s">
        <v>6051</v>
      </c>
      <c r="H784" s="135" t="s">
        <v>250</v>
      </c>
      <c r="I784" s="281" t="s">
        <v>4644</v>
      </c>
      <c r="J784" s="281" t="s">
        <v>645</v>
      </c>
      <c r="K784" s="281" t="s">
        <v>9002</v>
      </c>
      <c r="L784" s="135" t="s">
        <v>27</v>
      </c>
      <c r="M784" s="5" t="s">
        <v>6094</v>
      </c>
      <c r="N784" s="282"/>
      <c r="O784" s="283"/>
      <c r="P784" s="283"/>
      <c r="Q784" s="284"/>
      <c r="R784" s="285" t="s">
        <v>4490</v>
      </c>
      <c r="S784" s="284"/>
      <c r="T784" s="286" t="s">
        <v>605</v>
      </c>
      <c r="U784" s="291" t="s">
        <v>3900</v>
      </c>
      <c r="V784" s="135"/>
      <c r="W784" s="276" t="s">
        <v>7159</v>
      </c>
      <c r="X784" s="272"/>
      <c r="Y784" s="272"/>
      <c r="Z784" s="272"/>
    </row>
    <row r="785" spans="1:26" ht="13" customHeight="1" x14ac:dyDescent="0.35">
      <c r="A785" s="295" t="s">
        <v>3627</v>
      </c>
      <c r="B785" s="135">
        <v>5060146</v>
      </c>
      <c r="C785" s="277" t="s">
        <v>6860</v>
      </c>
      <c r="D785" s="289">
        <v>44678</v>
      </c>
      <c r="E785" s="279" t="s">
        <v>594</v>
      </c>
      <c r="F785" s="289">
        <v>44678</v>
      </c>
      <c r="G785" s="135" t="s">
        <v>6054</v>
      </c>
      <c r="H785" s="135" t="s">
        <v>725</v>
      </c>
      <c r="I785" s="281" t="s">
        <v>2454</v>
      </c>
      <c r="J785" s="281" t="s">
        <v>160</v>
      </c>
      <c r="K785" s="281" t="s">
        <v>9010</v>
      </c>
      <c r="L785" s="135" t="s">
        <v>20</v>
      </c>
      <c r="M785" s="5" t="s">
        <v>4288</v>
      </c>
      <c r="N785" s="282">
        <v>44720</v>
      </c>
      <c r="O785" s="283">
        <v>44683</v>
      </c>
      <c r="P785" s="283">
        <v>44678</v>
      </c>
      <c r="Q785" s="284">
        <v>44680</v>
      </c>
      <c r="R785" s="285" t="s">
        <v>4493</v>
      </c>
      <c r="S785" s="284"/>
      <c r="T785" s="286" t="s">
        <v>609</v>
      </c>
      <c r="U785" s="291" t="s">
        <v>3900</v>
      </c>
      <c r="V785" s="135" t="s">
        <v>3901</v>
      </c>
      <c r="W785" s="302" t="s">
        <v>5144</v>
      </c>
      <c r="X785" s="272"/>
      <c r="Y785" s="272"/>
      <c r="Z785" s="272"/>
    </row>
    <row r="786" spans="1:26" ht="13" customHeight="1" x14ac:dyDescent="0.35">
      <c r="A786" s="295" t="s">
        <v>3627</v>
      </c>
      <c r="B786" s="124">
        <v>5145104</v>
      </c>
      <c r="C786" s="290" t="s">
        <v>7036</v>
      </c>
      <c r="D786" s="288">
        <v>44727</v>
      </c>
      <c r="E786" s="279" t="s">
        <v>594</v>
      </c>
      <c r="F786" s="289">
        <v>44679</v>
      </c>
      <c r="G786" s="135" t="s">
        <v>6058</v>
      </c>
      <c r="H786" s="194" t="s">
        <v>3708</v>
      </c>
      <c r="I786" s="281" t="s">
        <v>2454</v>
      </c>
      <c r="J786" s="281" t="s">
        <v>626</v>
      </c>
      <c r="K786" s="281" t="s">
        <v>9003</v>
      </c>
      <c r="L786" s="135" t="s">
        <v>20</v>
      </c>
      <c r="M786" s="5" t="s">
        <v>6089</v>
      </c>
      <c r="N786" s="282">
        <v>44736</v>
      </c>
      <c r="O786" s="283">
        <v>44732</v>
      </c>
      <c r="P786" s="283">
        <v>44727</v>
      </c>
      <c r="Q786" s="284">
        <v>44732</v>
      </c>
      <c r="R786" s="285" t="s">
        <v>6464</v>
      </c>
      <c r="S786" s="284"/>
      <c r="T786" s="286" t="s">
        <v>605</v>
      </c>
      <c r="U786" s="291" t="s">
        <v>3900</v>
      </c>
      <c r="V786" s="135" t="s">
        <v>3901</v>
      </c>
      <c r="W786" s="276" t="s">
        <v>7160</v>
      </c>
      <c r="X786" s="272"/>
      <c r="Y786" s="272"/>
      <c r="Z786" s="272"/>
    </row>
    <row r="787" spans="1:26" ht="13" customHeight="1" x14ac:dyDescent="0.35">
      <c r="A787" s="295" t="s">
        <v>3627</v>
      </c>
      <c r="B787" s="135">
        <v>5157822</v>
      </c>
      <c r="C787" s="277" t="s">
        <v>7139</v>
      </c>
      <c r="D787" s="288">
        <v>44730</v>
      </c>
      <c r="E787" s="279" t="s">
        <v>594</v>
      </c>
      <c r="F787" s="289">
        <v>44679</v>
      </c>
      <c r="G787" s="135" t="s">
        <v>6059</v>
      </c>
      <c r="H787" s="135" t="s">
        <v>102</v>
      </c>
      <c r="I787" s="281" t="s">
        <v>685</v>
      </c>
      <c r="J787" s="281" t="s">
        <v>18</v>
      </c>
      <c r="K787" s="281" t="s">
        <v>9005</v>
      </c>
      <c r="L787" s="135" t="s">
        <v>11</v>
      </c>
      <c r="M787" s="5" t="s">
        <v>6077</v>
      </c>
      <c r="N787" s="282">
        <v>44739</v>
      </c>
      <c r="O787" s="283">
        <v>44737</v>
      </c>
      <c r="P787" s="283">
        <v>44733</v>
      </c>
      <c r="Q787" s="284">
        <v>44739</v>
      </c>
      <c r="R787" s="285" t="s">
        <v>4686</v>
      </c>
      <c r="S787" s="284"/>
      <c r="T787" s="286" t="s">
        <v>2564</v>
      </c>
      <c r="U787" s="291" t="s">
        <v>3900</v>
      </c>
      <c r="V787" s="135" t="s">
        <v>3901</v>
      </c>
      <c r="W787" s="276" t="s">
        <v>7161</v>
      </c>
      <c r="X787" s="272"/>
      <c r="Y787" s="272"/>
      <c r="Z787" s="272"/>
    </row>
    <row r="788" spans="1:26" ht="13" customHeight="1" x14ac:dyDescent="0.35">
      <c r="A788" s="295" t="s">
        <v>1581</v>
      </c>
      <c r="B788" s="276" t="s">
        <v>630</v>
      </c>
      <c r="C788" s="277" t="s">
        <v>630</v>
      </c>
      <c r="D788" s="288">
        <v>44736</v>
      </c>
      <c r="E788" s="279" t="s">
        <v>630</v>
      </c>
      <c r="F788" s="289">
        <v>44679</v>
      </c>
      <c r="G788" s="135" t="s">
        <v>6060</v>
      </c>
      <c r="H788" s="135" t="s">
        <v>6043</v>
      </c>
      <c r="I788" s="281" t="s">
        <v>4644</v>
      </c>
      <c r="J788" s="281" t="s">
        <v>645</v>
      </c>
      <c r="K788" s="281" t="s">
        <v>9002</v>
      </c>
      <c r="L788" s="135" t="s">
        <v>27</v>
      </c>
      <c r="M788" s="5" t="s">
        <v>6095</v>
      </c>
      <c r="N788" s="282" t="s">
        <v>1253</v>
      </c>
      <c r="O788" s="283" t="s">
        <v>1253</v>
      </c>
      <c r="P788" s="283" t="s">
        <v>1253</v>
      </c>
      <c r="Q788" s="284" t="s">
        <v>1253</v>
      </c>
      <c r="R788" s="285" t="s">
        <v>4490</v>
      </c>
      <c r="S788" s="280" t="s">
        <v>1253</v>
      </c>
      <c r="T788" s="286" t="s">
        <v>605</v>
      </c>
      <c r="U788" s="291" t="s">
        <v>3900</v>
      </c>
      <c r="V788" s="135"/>
      <c r="W788" s="276" t="s">
        <v>630</v>
      </c>
      <c r="X788" s="272"/>
      <c r="Y788" s="272"/>
      <c r="Z788" s="272"/>
    </row>
    <row r="789" spans="1:26" ht="13" customHeight="1" x14ac:dyDescent="0.35">
      <c r="A789" s="295" t="s">
        <v>3627</v>
      </c>
      <c r="B789" s="124">
        <v>5113570</v>
      </c>
      <c r="C789" s="290" t="s">
        <v>6861</v>
      </c>
      <c r="D789" s="288">
        <v>44711</v>
      </c>
      <c r="E789" s="279" t="s">
        <v>594</v>
      </c>
      <c r="F789" s="289">
        <v>44679</v>
      </c>
      <c r="G789" s="135" t="s">
        <v>6061</v>
      </c>
      <c r="H789" s="135" t="s">
        <v>175</v>
      </c>
      <c r="I789" s="281" t="s">
        <v>8863</v>
      </c>
      <c r="J789" s="281" t="s">
        <v>626</v>
      </c>
      <c r="K789" s="281" t="s">
        <v>9003</v>
      </c>
      <c r="L789" s="135" t="s">
        <v>52</v>
      </c>
      <c r="M789" s="5" t="s">
        <v>6316</v>
      </c>
      <c r="N789" s="282">
        <v>44715</v>
      </c>
      <c r="O789" s="283">
        <v>44713</v>
      </c>
      <c r="P789" s="283">
        <v>44709</v>
      </c>
      <c r="Q789" s="284">
        <v>44712</v>
      </c>
      <c r="R789" s="285" t="s">
        <v>6464</v>
      </c>
      <c r="S789" s="284"/>
      <c r="T789" s="286" t="s">
        <v>623</v>
      </c>
      <c r="U789" s="291" t="s">
        <v>3900</v>
      </c>
      <c r="V789" s="135" t="s">
        <v>3901</v>
      </c>
      <c r="W789" s="276" t="s">
        <v>7162</v>
      </c>
      <c r="X789" s="272"/>
      <c r="Y789" s="272"/>
      <c r="Z789" s="272"/>
    </row>
    <row r="790" spans="1:26" ht="13" customHeight="1" x14ac:dyDescent="0.35">
      <c r="A790" s="295" t="s">
        <v>3627</v>
      </c>
      <c r="B790" s="86">
        <v>5174841</v>
      </c>
      <c r="C790" s="277" t="s">
        <v>7559</v>
      </c>
      <c r="D790" s="288">
        <v>44748</v>
      </c>
      <c r="E790" s="279" t="s">
        <v>594</v>
      </c>
      <c r="F790" s="289">
        <v>44679</v>
      </c>
      <c r="G790" s="135" t="s">
        <v>6062</v>
      </c>
      <c r="H790" s="135" t="s">
        <v>6043</v>
      </c>
      <c r="I790" s="281" t="s">
        <v>4644</v>
      </c>
      <c r="J790" s="281" t="s">
        <v>626</v>
      </c>
      <c r="K790" s="281" t="s">
        <v>9003</v>
      </c>
      <c r="L790" s="135" t="s">
        <v>20</v>
      </c>
      <c r="M790" s="5" t="s">
        <v>6087</v>
      </c>
      <c r="N790" s="282">
        <v>44762</v>
      </c>
      <c r="O790" s="283">
        <v>44749</v>
      </c>
      <c r="P790" s="283">
        <v>44748</v>
      </c>
      <c r="Q790" s="284">
        <v>44750</v>
      </c>
      <c r="R790" s="285" t="s">
        <v>6464</v>
      </c>
      <c r="S790" s="284"/>
      <c r="T790" s="286" t="s">
        <v>605</v>
      </c>
      <c r="U790" s="291" t="s">
        <v>3900</v>
      </c>
      <c r="V790" s="135" t="s">
        <v>5599</v>
      </c>
      <c r="W790" s="276" t="s">
        <v>7163</v>
      </c>
      <c r="X790" s="272"/>
      <c r="Y790" s="272"/>
      <c r="Z790" s="272"/>
    </row>
    <row r="791" spans="1:26" ht="13" customHeight="1" x14ac:dyDescent="0.35">
      <c r="A791" s="295" t="s">
        <v>3627</v>
      </c>
      <c r="B791" s="8">
        <v>5204103</v>
      </c>
      <c r="C791" s="277" t="s">
        <v>8172</v>
      </c>
      <c r="D791" s="288">
        <v>44768</v>
      </c>
      <c r="E791" s="279" t="s">
        <v>594</v>
      </c>
      <c r="F791" s="289">
        <v>44679</v>
      </c>
      <c r="G791" s="135" t="s">
        <v>6083</v>
      </c>
      <c r="H791" s="135" t="s">
        <v>6043</v>
      </c>
      <c r="I791" s="281" t="s">
        <v>4644</v>
      </c>
      <c r="J791" s="281" t="s">
        <v>645</v>
      </c>
      <c r="K791" s="281" t="s">
        <v>9002</v>
      </c>
      <c r="L791" s="135" t="s">
        <v>20</v>
      </c>
      <c r="M791" s="5" t="s">
        <v>6084</v>
      </c>
      <c r="N791" s="282">
        <v>44772</v>
      </c>
      <c r="O791" s="283">
        <v>44768</v>
      </c>
      <c r="P791" s="283">
        <v>44768</v>
      </c>
      <c r="Q791" s="284">
        <v>44768</v>
      </c>
      <c r="R791" s="285" t="s">
        <v>4490</v>
      </c>
      <c r="S791" s="284"/>
      <c r="T791" s="286" t="s">
        <v>609</v>
      </c>
      <c r="U791" s="291" t="s">
        <v>3900</v>
      </c>
      <c r="V791" s="135" t="s">
        <v>5599</v>
      </c>
      <c r="W791" s="276" t="s">
        <v>7164</v>
      </c>
      <c r="X791" s="272"/>
      <c r="Y791" s="272"/>
      <c r="Z791" s="272"/>
    </row>
    <row r="792" spans="1:26" ht="13" customHeight="1" x14ac:dyDescent="0.35">
      <c r="A792" s="295" t="s">
        <v>3627</v>
      </c>
      <c r="B792" s="83">
        <v>5144775</v>
      </c>
      <c r="C792" s="277" t="s">
        <v>7426</v>
      </c>
      <c r="D792" s="288">
        <v>44739</v>
      </c>
      <c r="E792" s="279" t="s">
        <v>594</v>
      </c>
      <c r="F792" s="289">
        <v>44679</v>
      </c>
      <c r="G792" s="135" t="s">
        <v>6063</v>
      </c>
      <c r="H792" s="135" t="s">
        <v>92</v>
      </c>
      <c r="I792" s="281" t="s">
        <v>2454</v>
      </c>
      <c r="J792" s="281" t="s">
        <v>18</v>
      </c>
      <c r="K792" s="281" t="s">
        <v>9005</v>
      </c>
      <c r="L792" s="135" t="s">
        <v>20</v>
      </c>
      <c r="M792" s="5" t="s">
        <v>6099</v>
      </c>
      <c r="N792" s="282">
        <v>44772</v>
      </c>
      <c r="O792" s="283">
        <v>44741</v>
      </c>
      <c r="P792" s="283">
        <v>44739</v>
      </c>
      <c r="Q792" s="284">
        <v>44741</v>
      </c>
      <c r="R792" s="285" t="s">
        <v>4686</v>
      </c>
      <c r="S792" s="284"/>
      <c r="T792" s="286" t="s">
        <v>2564</v>
      </c>
      <c r="U792" s="291" t="s">
        <v>3900</v>
      </c>
      <c r="V792" s="135" t="s">
        <v>5599</v>
      </c>
      <c r="W792" s="276" t="s">
        <v>7165</v>
      </c>
      <c r="X792" s="272"/>
      <c r="Y792" s="272"/>
      <c r="Z792" s="272"/>
    </row>
    <row r="793" spans="1:26" ht="13" customHeight="1" x14ac:dyDescent="0.35">
      <c r="A793" s="295" t="s">
        <v>1581</v>
      </c>
      <c r="B793" s="276" t="s">
        <v>630</v>
      </c>
      <c r="C793" s="277" t="s">
        <v>630</v>
      </c>
      <c r="D793" s="288">
        <v>44737</v>
      </c>
      <c r="E793" s="279" t="s">
        <v>630</v>
      </c>
      <c r="F793" s="289">
        <v>44679</v>
      </c>
      <c r="G793" s="135" t="s">
        <v>6064</v>
      </c>
      <c r="H793" s="135" t="s">
        <v>4126</v>
      </c>
      <c r="I793" s="281" t="s">
        <v>8538</v>
      </c>
      <c r="J793" s="281" t="s">
        <v>645</v>
      </c>
      <c r="K793" s="281" t="s">
        <v>9002</v>
      </c>
      <c r="L793" s="135" t="s">
        <v>20</v>
      </c>
      <c r="M793" s="5" t="s">
        <v>6098</v>
      </c>
      <c r="N793" s="282" t="s">
        <v>1253</v>
      </c>
      <c r="O793" s="283" t="s">
        <v>1253</v>
      </c>
      <c r="P793" s="283" t="s">
        <v>1253</v>
      </c>
      <c r="Q793" s="284" t="s">
        <v>1253</v>
      </c>
      <c r="R793" s="285" t="s">
        <v>4490</v>
      </c>
      <c r="S793" s="280" t="s">
        <v>1253</v>
      </c>
      <c r="T793" s="286" t="s">
        <v>623</v>
      </c>
      <c r="U793" s="291" t="s">
        <v>3900</v>
      </c>
      <c r="V793" s="135"/>
      <c r="W793" s="276" t="s">
        <v>630</v>
      </c>
      <c r="X793" s="272"/>
      <c r="Y793" s="272"/>
      <c r="Z793" s="272"/>
    </row>
    <row r="794" spans="1:26" ht="13" customHeight="1" x14ac:dyDescent="0.35">
      <c r="A794" s="295" t="s">
        <v>3627</v>
      </c>
      <c r="B794" s="292">
        <v>5073357</v>
      </c>
      <c r="C794" s="290" t="s">
        <v>6862</v>
      </c>
      <c r="D794" s="288">
        <v>44683</v>
      </c>
      <c r="E794" s="279" t="s">
        <v>594</v>
      </c>
      <c r="F794" s="289">
        <v>44679</v>
      </c>
      <c r="G794" s="135" t="s">
        <v>6065</v>
      </c>
      <c r="H794" s="135" t="s">
        <v>50</v>
      </c>
      <c r="I794" s="281" t="s">
        <v>17</v>
      </c>
      <c r="J794" s="281" t="s">
        <v>626</v>
      </c>
      <c r="K794" s="281" t="s">
        <v>9003</v>
      </c>
      <c r="L794" s="135" t="s">
        <v>27</v>
      </c>
      <c r="M794" s="5" t="s">
        <v>6066</v>
      </c>
      <c r="N794" s="282">
        <v>44685</v>
      </c>
      <c r="O794" s="283">
        <v>44692</v>
      </c>
      <c r="P794" s="283">
        <v>44691</v>
      </c>
      <c r="Q794" s="284">
        <v>44694</v>
      </c>
      <c r="R794" s="285" t="s">
        <v>6464</v>
      </c>
      <c r="S794" s="284"/>
      <c r="T794" s="286" t="s">
        <v>605</v>
      </c>
      <c r="U794" s="291" t="s">
        <v>3900</v>
      </c>
      <c r="V794" s="135" t="s">
        <v>2821</v>
      </c>
      <c r="W794" s="276" t="s">
        <v>7166</v>
      </c>
      <c r="X794" s="272"/>
      <c r="Y794" s="272"/>
      <c r="Z794" s="272"/>
    </row>
    <row r="795" spans="1:26" ht="13" customHeight="1" x14ac:dyDescent="0.35">
      <c r="A795" s="295" t="s">
        <v>3627</v>
      </c>
      <c r="B795" s="124">
        <v>5084511</v>
      </c>
      <c r="C795" s="290" t="s">
        <v>6863</v>
      </c>
      <c r="D795" s="288">
        <v>44711</v>
      </c>
      <c r="E795" s="279" t="s">
        <v>594</v>
      </c>
      <c r="F795" s="289">
        <v>44680</v>
      </c>
      <c r="G795" s="194" t="s">
        <v>6103</v>
      </c>
      <c r="H795" s="135" t="s">
        <v>725</v>
      </c>
      <c r="I795" s="281" t="s">
        <v>2454</v>
      </c>
      <c r="J795" s="281" t="s">
        <v>160</v>
      </c>
      <c r="K795" s="281" t="s">
        <v>9010</v>
      </c>
      <c r="L795" s="135" t="s">
        <v>20</v>
      </c>
      <c r="M795" s="5" t="s">
        <v>6104</v>
      </c>
      <c r="N795" s="282">
        <v>44726</v>
      </c>
      <c r="O795" s="283">
        <v>44713</v>
      </c>
      <c r="P795" s="283">
        <v>44708</v>
      </c>
      <c r="Q795" s="284">
        <v>44712</v>
      </c>
      <c r="R795" s="285" t="s">
        <v>4493</v>
      </c>
      <c r="S795" s="284"/>
      <c r="T795" s="286" t="s">
        <v>609</v>
      </c>
      <c r="U795" s="291" t="s">
        <v>3900</v>
      </c>
      <c r="V795" s="135" t="s">
        <v>3901</v>
      </c>
      <c r="W795" s="276" t="s">
        <v>7167</v>
      </c>
      <c r="X795" s="272"/>
      <c r="Y795" s="272"/>
      <c r="Z795" s="272"/>
    </row>
    <row r="796" spans="1:26" ht="13" customHeight="1" x14ac:dyDescent="0.35">
      <c r="A796" s="295" t="s">
        <v>5</v>
      </c>
      <c r="B796" s="124" t="s">
        <v>7918</v>
      </c>
      <c r="C796" s="290" t="s">
        <v>6405</v>
      </c>
      <c r="D796" s="288">
        <v>44718</v>
      </c>
      <c r="E796" s="279"/>
      <c r="F796" s="289">
        <v>44680</v>
      </c>
      <c r="G796" s="135" t="s">
        <v>6090</v>
      </c>
      <c r="H796" s="135" t="s">
        <v>232</v>
      </c>
      <c r="I796" s="281" t="s">
        <v>8863</v>
      </c>
      <c r="J796" s="281" t="s">
        <v>18</v>
      </c>
      <c r="K796" s="281" t="s">
        <v>9005</v>
      </c>
      <c r="L796" s="135" t="s">
        <v>20</v>
      </c>
      <c r="M796" s="5" t="s">
        <v>6100</v>
      </c>
      <c r="N796" s="282"/>
      <c r="O796" s="283"/>
      <c r="P796" s="283"/>
      <c r="Q796" s="284"/>
      <c r="R796" s="285" t="s">
        <v>4686</v>
      </c>
      <c r="S796" s="284"/>
      <c r="T796" s="286" t="s">
        <v>623</v>
      </c>
      <c r="U796" s="291" t="s">
        <v>3900</v>
      </c>
      <c r="V796" s="135"/>
      <c r="W796" s="276" t="s">
        <v>7168</v>
      </c>
      <c r="X796" s="272"/>
      <c r="Y796" s="272"/>
      <c r="Z796" s="272"/>
    </row>
    <row r="797" spans="1:26" ht="13" customHeight="1" x14ac:dyDescent="0.35">
      <c r="A797" s="295" t="s">
        <v>3627</v>
      </c>
      <c r="B797" s="135">
        <v>5146230</v>
      </c>
      <c r="C797" s="290" t="s">
        <v>7088</v>
      </c>
      <c r="D797" s="288">
        <v>44730</v>
      </c>
      <c r="E797" s="279" t="s">
        <v>594</v>
      </c>
      <c r="F797" s="289">
        <v>44680</v>
      </c>
      <c r="G797" s="135" t="s">
        <v>7089</v>
      </c>
      <c r="H797" s="135" t="s">
        <v>4738</v>
      </c>
      <c r="I797" s="281" t="s">
        <v>2454</v>
      </c>
      <c r="J797" s="281" t="s">
        <v>645</v>
      </c>
      <c r="K797" s="281" t="s">
        <v>9002</v>
      </c>
      <c r="L797" s="135" t="s">
        <v>20</v>
      </c>
      <c r="M797" s="5" t="s">
        <v>6093</v>
      </c>
      <c r="N797" s="282">
        <v>44735</v>
      </c>
      <c r="O797" s="283">
        <v>44732</v>
      </c>
      <c r="P797" s="283">
        <v>44730</v>
      </c>
      <c r="Q797" s="284">
        <v>44732</v>
      </c>
      <c r="R797" s="285" t="s">
        <v>4490</v>
      </c>
      <c r="S797" s="284"/>
      <c r="T797" s="286" t="s">
        <v>623</v>
      </c>
      <c r="U797" s="291" t="s">
        <v>3900</v>
      </c>
      <c r="V797" s="135" t="s">
        <v>3901</v>
      </c>
      <c r="W797" s="276" t="s">
        <v>7169</v>
      </c>
      <c r="X797" s="272"/>
      <c r="Y797" s="272"/>
      <c r="Z797" s="272"/>
    </row>
    <row r="798" spans="1:26" ht="13" customHeight="1" x14ac:dyDescent="0.35">
      <c r="A798" s="295" t="s">
        <v>1581</v>
      </c>
      <c r="B798" s="276" t="s">
        <v>630</v>
      </c>
      <c r="C798" s="277" t="s">
        <v>630</v>
      </c>
      <c r="D798" s="288">
        <v>44698</v>
      </c>
      <c r="E798" s="279" t="s">
        <v>630</v>
      </c>
      <c r="F798" s="289">
        <v>44680</v>
      </c>
      <c r="G798" s="135" t="s">
        <v>6068</v>
      </c>
      <c r="H798" s="135" t="s">
        <v>725</v>
      </c>
      <c r="I798" s="281" t="s">
        <v>2454</v>
      </c>
      <c r="J798" s="281" t="s">
        <v>160</v>
      </c>
      <c r="K798" s="281" t="s">
        <v>9010</v>
      </c>
      <c r="L798" s="135" t="s">
        <v>20</v>
      </c>
      <c r="M798" s="5" t="s">
        <v>6069</v>
      </c>
      <c r="N798" s="282" t="s">
        <v>1253</v>
      </c>
      <c r="O798" s="283" t="s">
        <v>1253</v>
      </c>
      <c r="P798" s="283" t="s">
        <v>1253</v>
      </c>
      <c r="Q798" s="284" t="s">
        <v>1253</v>
      </c>
      <c r="R798" s="285" t="s">
        <v>4493</v>
      </c>
      <c r="S798" s="280" t="s">
        <v>1253</v>
      </c>
      <c r="T798" s="286" t="s">
        <v>609</v>
      </c>
      <c r="U798" s="291" t="s">
        <v>3900</v>
      </c>
      <c r="V798" s="135"/>
      <c r="W798" s="276" t="s">
        <v>630</v>
      </c>
      <c r="X798" s="272"/>
      <c r="Y798" s="272"/>
      <c r="Z798" s="272"/>
    </row>
    <row r="799" spans="1:26" ht="13" customHeight="1" x14ac:dyDescent="0.35">
      <c r="A799" s="295" t="s">
        <v>3627</v>
      </c>
      <c r="B799" s="124">
        <v>5079783</v>
      </c>
      <c r="C799" s="290" t="s">
        <v>6864</v>
      </c>
      <c r="D799" s="288">
        <v>44690</v>
      </c>
      <c r="E799" s="279" t="s">
        <v>594</v>
      </c>
      <c r="F799" s="289">
        <v>44680</v>
      </c>
      <c r="G799" s="135" t="s">
        <v>6070</v>
      </c>
      <c r="H799" s="135" t="s">
        <v>250</v>
      </c>
      <c r="I799" s="281" t="s">
        <v>4644</v>
      </c>
      <c r="J799" s="281" t="s">
        <v>645</v>
      </c>
      <c r="K799" s="281" t="s">
        <v>9002</v>
      </c>
      <c r="L799" s="135" t="s">
        <v>20</v>
      </c>
      <c r="M799" s="5" t="s">
        <v>6105</v>
      </c>
      <c r="N799" s="282">
        <v>44700</v>
      </c>
      <c r="O799" s="283">
        <v>44691</v>
      </c>
      <c r="P799" s="283">
        <v>44690</v>
      </c>
      <c r="Q799" s="284">
        <v>44691</v>
      </c>
      <c r="R799" s="285" t="s">
        <v>4490</v>
      </c>
      <c r="S799" s="284"/>
      <c r="T799" s="286" t="s">
        <v>609</v>
      </c>
      <c r="U799" s="291" t="s">
        <v>3900</v>
      </c>
      <c r="V799" s="135" t="s">
        <v>2821</v>
      </c>
      <c r="W799" s="276" t="s">
        <v>7170</v>
      </c>
      <c r="X799" s="272"/>
      <c r="Y799" s="272"/>
      <c r="Z799" s="272"/>
    </row>
    <row r="800" spans="1:26" ht="13" customHeight="1" x14ac:dyDescent="0.35">
      <c r="A800" s="295" t="s">
        <v>5</v>
      </c>
      <c r="B800" s="83">
        <v>5264022</v>
      </c>
      <c r="C800" s="277" t="s">
        <v>8867</v>
      </c>
      <c r="D800" s="288">
        <v>44802</v>
      </c>
      <c r="E800" s="279" t="s">
        <v>594</v>
      </c>
      <c r="F800" s="289">
        <v>44681</v>
      </c>
      <c r="G800" s="135" t="s">
        <v>6072</v>
      </c>
      <c r="H800" s="135" t="s">
        <v>137</v>
      </c>
      <c r="I800" s="281" t="s">
        <v>17</v>
      </c>
      <c r="J800" s="281" t="s">
        <v>626</v>
      </c>
      <c r="K800" s="281" t="s">
        <v>9003</v>
      </c>
      <c r="L800" s="194" t="s">
        <v>52</v>
      </c>
      <c r="M800" s="11" t="s">
        <v>6078</v>
      </c>
      <c r="N800" s="282">
        <v>44811</v>
      </c>
      <c r="O800" s="283">
        <v>44811</v>
      </c>
      <c r="P800" s="283">
        <v>44810</v>
      </c>
      <c r="Q800" s="284"/>
      <c r="R800" s="285" t="s">
        <v>6464</v>
      </c>
      <c r="S800" s="284"/>
      <c r="T800" s="286" t="s">
        <v>623</v>
      </c>
      <c r="U800" s="291" t="s">
        <v>3900</v>
      </c>
      <c r="V800" s="135"/>
      <c r="W800" s="276" t="s">
        <v>7171</v>
      </c>
      <c r="X800" s="272"/>
      <c r="Y800" s="272"/>
      <c r="Z800" s="272"/>
    </row>
    <row r="801" spans="1:26" ht="13" customHeight="1" x14ac:dyDescent="0.35">
      <c r="A801" s="295" t="s">
        <v>1581</v>
      </c>
      <c r="B801" s="276" t="s">
        <v>630</v>
      </c>
      <c r="C801" s="277" t="s">
        <v>630</v>
      </c>
      <c r="D801" s="288">
        <v>44760</v>
      </c>
      <c r="E801" s="279" t="s">
        <v>630</v>
      </c>
      <c r="F801" s="289">
        <v>44681</v>
      </c>
      <c r="G801" s="135" t="s">
        <v>6073</v>
      </c>
      <c r="H801" s="135" t="s">
        <v>4126</v>
      </c>
      <c r="I801" s="281" t="s">
        <v>8538</v>
      </c>
      <c r="J801" s="281" t="s">
        <v>626</v>
      </c>
      <c r="K801" s="281" t="s">
        <v>9003</v>
      </c>
      <c r="L801" s="135" t="s">
        <v>52</v>
      </c>
      <c r="M801" s="5" t="s">
        <v>6079</v>
      </c>
      <c r="N801" s="282" t="s">
        <v>1253</v>
      </c>
      <c r="O801" s="283" t="s">
        <v>1253</v>
      </c>
      <c r="P801" s="283" t="s">
        <v>1253</v>
      </c>
      <c r="Q801" s="284" t="s">
        <v>1253</v>
      </c>
      <c r="R801" s="285" t="s">
        <v>6464</v>
      </c>
      <c r="S801" s="280" t="s">
        <v>1253</v>
      </c>
      <c r="T801" s="286" t="s">
        <v>623</v>
      </c>
      <c r="U801" s="291" t="s">
        <v>3900</v>
      </c>
      <c r="V801" s="135"/>
      <c r="W801" s="276" t="s">
        <v>630</v>
      </c>
      <c r="X801" s="272"/>
      <c r="Y801" s="272"/>
      <c r="Z801" s="272"/>
    </row>
    <row r="802" spans="1:26" ht="13" customHeight="1" x14ac:dyDescent="0.35">
      <c r="A802" s="295" t="s">
        <v>3627</v>
      </c>
      <c r="B802" s="124">
        <v>5070482</v>
      </c>
      <c r="C802" s="290" t="s">
        <v>6865</v>
      </c>
      <c r="D802" s="288">
        <v>44682</v>
      </c>
      <c r="E802" s="279" t="s">
        <v>594</v>
      </c>
      <c r="F802" s="289">
        <v>44681</v>
      </c>
      <c r="G802" s="135" t="s">
        <v>6074</v>
      </c>
      <c r="H802" s="135" t="s">
        <v>175</v>
      </c>
      <c r="I802" s="281" t="s">
        <v>8863</v>
      </c>
      <c r="J802" s="281" t="s">
        <v>626</v>
      </c>
      <c r="K802" s="281" t="s">
        <v>9003</v>
      </c>
      <c r="L802" s="135" t="s">
        <v>20</v>
      </c>
      <c r="M802" s="5" t="s">
        <v>6075</v>
      </c>
      <c r="N802" s="282">
        <v>44686</v>
      </c>
      <c r="O802" s="283">
        <v>44686</v>
      </c>
      <c r="P802" s="283">
        <v>44687</v>
      </c>
      <c r="Q802" s="284">
        <v>44686</v>
      </c>
      <c r="R802" s="285" t="s">
        <v>6464</v>
      </c>
      <c r="S802" s="284"/>
      <c r="T802" s="286" t="s">
        <v>609</v>
      </c>
      <c r="U802" s="291" t="s">
        <v>3900</v>
      </c>
      <c r="V802" s="135" t="s">
        <v>2821</v>
      </c>
      <c r="W802" s="276" t="s">
        <v>7172</v>
      </c>
      <c r="X802" s="272"/>
      <c r="Y802" s="272"/>
      <c r="Z802" s="272"/>
    </row>
    <row r="803" spans="1:26" ht="13" customHeight="1" x14ac:dyDescent="0.35">
      <c r="A803" s="295" t="s">
        <v>3627</v>
      </c>
      <c r="B803" s="8">
        <v>5243142</v>
      </c>
      <c r="C803" s="277" t="s">
        <v>8769</v>
      </c>
      <c r="D803" s="288">
        <v>44796</v>
      </c>
      <c r="E803" s="279" t="s">
        <v>594</v>
      </c>
      <c r="F803" s="289">
        <v>44683</v>
      </c>
      <c r="G803" s="135" t="s">
        <v>6096</v>
      </c>
      <c r="H803" s="135" t="s">
        <v>92</v>
      </c>
      <c r="I803" s="281" t="s">
        <v>2454</v>
      </c>
      <c r="J803" s="281" t="s">
        <v>645</v>
      </c>
      <c r="K803" s="281" t="s">
        <v>9002</v>
      </c>
      <c r="L803" s="135" t="s">
        <v>20</v>
      </c>
      <c r="M803" s="5" t="s">
        <v>6097</v>
      </c>
      <c r="N803" s="282">
        <v>44804</v>
      </c>
      <c r="O803" s="283">
        <v>44802</v>
      </c>
      <c r="P803" s="283">
        <v>44796</v>
      </c>
      <c r="Q803" s="284">
        <v>44802</v>
      </c>
      <c r="R803" s="285" t="s">
        <v>4490</v>
      </c>
      <c r="S803" s="284"/>
      <c r="T803" s="286" t="s">
        <v>605</v>
      </c>
      <c r="U803" s="291" t="s">
        <v>2821</v>
      </c>
      <c r="V803" s="291" t="s">
        <v>3366</v>
      </c>
      <c r="W803" s="276" t="s">
        <v>7173</v>
      </c>
      <c r="X803" s="272"/>
      <c r="Y803" s="272"/>
      <c r="Z803" s="272"/>
    </row>
    <row r="804" spans="1:26" ht="13" customHeight="1" x14ac:dyDescent="0.35">
      <c r="A804" s="295" t="s">
        <v>3627</v>
      </c>
      <c r="B804" s="135">
        <v>5049553</v>
      </c>
      <c r="C804" s="277" t="s">
        <v>6866</v>
      </c>
      <c r="D804" s="288">
        <v>44699</v>
      </c>
      <c r="E804" s="279" t="s">
        <v>594</v>
      </c>
      <c r="F804" s="289">
        <v>44683</v>
      </c>
      <c r="G804" s="135" t="s">
        <v>6091</v>
      </c>
      <c r="H804" s="135" t="s">
        <v>4150</v>
      </c>
      <c r="I804" s="281" t="s">
        <v>17</v>
      </c>
      <c r="J804" s="281" t="s">
        <v>2943</v>
      </c>
      <c r="K804" s="281" t="s">
        <v>9012</v>
      </c>
      <c r="L804" s="135" t="s">
        <v>20</v>
      </c>
      <c r="M804" s="5" t="s">
        <v>6092</v>
      </c>
      <c r="N804" s="282">
        <v>44701</v>
      </c>
      <c r="O804" s="283">
        <v>44698</v>
      </c>
      <c r="P804" s="283">
        <v>44698</v>
      </c>
      <c r="Q804" s="284">
        <v>44699</v>
      </c>
      <c r="R804" s="285" t="s">
        <v>6447</v>
      </c>
      <c r="S804" s="284"/>
      <c r="T804" s="286" t="s">
        <v>1648</v>
      </c>
      <c r="U804" s="291" t="s">
        <v>2821</v>
      </c>
      <c r="V804" s="135" t="s">
        <v>2821</v>
      </c>
      <c r="W804" s="276" t="s">
        <v>7174</v>
      </c>
      <c r="X804" s="272"/>
      <c r="Y804" s="272"/>
      <c r="Z804" s="272"/>
    </row>
    <row r="805" spans="1:26" ht="13" customHeight="1" x14ac:dyDescent="0.35">
      <c r="A805" s="295" t="s">
        <v>1581</v>
      </c>
      <c r="B805" s="276" t="s">
        <v>630</v>
      </c>
      <c r="C805" s="277" t="s">
        <v>630</v>
      </c>
      <c r="D805" s="288">
        <v>44721</v>
      </c>
      <c r="E805" s="279" t="s">
        <v>630</v>
      </c>
      <c r="F805" s="289">
        <v>44683</v>
      </c>
      <c r="G805" s="135" t="s">
        <v>6101</v>
      </c>
      <c r="H805" s="135" t="s">
        <v>725</v>
      </c>
      <c r="I805" s="281" t="s">
        <v>2454</v>
      </c>
      <c r="J805" s="281" t="s">
        <v>160</v>
      </c>
      <c r="K805" s="281" t="s">
        <v>9010</v>
      </c>
      <c r="L805" s="135" t="s">
        <v>20</v>
      </c>
      <c r="M805" s="5" t="s">
        <v>6102</v>
      </c>
      <c r="N805" s="282" t="s">
        <v>1253</v>
      </c>
      <c r="O805" s="283" t="s">
        <v>1253</v>
      </c>
      <c r="P805" s="283" t="s">
        <v>1253</v>
      </c>
      <c r="Q805" s="284" t="s">
        <v>1253</v>
      </c>
      <c r="R805" s="285" t="s">
        <v>4493</v>
      </c>
      <c r="S805" s="280" t="s">
        <v>1253</v>
      </c>
      <c r="T805" s="286" t="s">
        <v>609</v>
      </c>
      <c r="U805" s="291" t="s">
        <v>2821</v>
      </c>
      <c r="V805" s="135"/>
      <c r="W805" s="276" t="s">
        <v>630</v>
      </c>
      <c r="X805" s="272"/>
      <c r="Y805" s="272"/>
      <c r="Z805" s="272"/>
    </row>
    <row r="806" spans="1:26" ht="13" customHeight="1" x14ac:dyDescent="0.35">
      <c r="A806" s="295" t="s">
        <v>3627</v>
      </c>
      <c r="B806" s="135">
        <v>5092811</v>
      </c>
      <c r="C806" s="277" t="s">
        <v>6867</v>
      </c>
      <c r="D806" s="288">
        <v>44687</v>
      </c>
      <c r="E806" s="279" t="s">
        <v>594</v>
      </c>
      <c r="F806" s="289">
        <v>44683</v>
      </c>
      <c r="G806" s="135" t="s">
        <v>6106</v>
      </c>
      <c r="H806" s="135" t="s">
        <v>32</v>
      </c>
      <c r="I806" s="281" t="s">
        <v>685</v>
      </c>
      <c r="J806" s="281" t="s">
        <v>2943</v>
      </c>
      <c r="K806" s="281" t="s">
        <v>9012</v>
      </c>
      <c r="L806" s="135" t="s">
        <v>11</v>
      </c>
      <c r="M806" s="5" t="s">
        <v>6107</v>
      </c>
      <c r="N806" s="282">
        <v>44714</v>
      </c>
      <c r="O806" s="283">
        <v>44712</v>
      </c>
      <c r="P806" s="283">
        <v>44714</v>
      </c>
      <c r="Q806" s="284">
        <v>44713</v>
      </c>
      <c r="R806" s="285" t="s">
        <v>6447</v>
      </c>
      <c r="S806" s="284"/>
      <c r="T806" s="286" t="s">
        <v>609</v>
      </c>
      <c r="U806" s="291" t="s">
        <v>2821</v>
      </c>
      <c r="V806" s="135" t="s">
        <v>3901</v>
      </c>
      <c r="W806" s="276" t="s">
        <v>7175</v>
      </c>
      <c r="X806" s="272"/>
      <c r="Y806" s="272"/>
      <c r="Z806" s="272"/>
    </row>
    <row r="807" spans="1:26" ht="13" customHeight="1" x14ac:dyDescent="0.35">
      <c r="A807" s="295" t="s">
        <v>3627</v>
      </c>
      <c r="B807" s="124">
        <v>5076232</v>
      </c>
      <c r="C807" s="290" t="s">
        <v>6868</v>
      </c>
      <c r="D807" s="288">
        <v>44686</v>
      </c>
      <c r="E807" s="279" t="s">
        <v>594</v>
      </c>
      <c r="F807" s="289">
        <v>44683</v>
      </c>
      <c r="G807" s="135" t="s">
        <v>6108</v>
      </c>
      <c r="H807" s="135" t="s">
        <v>92</v>
      </c>
      <c r="I807" s="281" t="s">
        <v>2454</v>
      </c>
      <c r="J807" s="281" t="s">
        <v>18</v>
      </c>
      <c r="K807" s="281" t="s">
        <v>9005</v>
      </c>
      <c r="L807" s="135" t="s">
        <v>11</v>
      </c>
      <c r="M807" s="5" t="s">
        <v>6109</v>
      </c>
      <c r="N807" s="282">
        <v>44687</v>
      </c>
      <c r="O807" s="283">
        <v>44686</v>
      </c>
      <c r="P807" s="283">
        <v>44688</v>
      </c>
      <c r="Q807" s="284">
        <v>44686</v>
      </c>
      <c r="R807" s="285" t="s">
        <v>4685</v>
      </c>
      <c r="S807" s="284"/>
      <c r="T807" s="286" t="s">
        <v>605</v>
      </c>
      <c r="U807" s="291" t="s">
        <v>2821</v>
      </c>
      <c r="V807" s="135" t="s">
        <v>2821</v>
      </c>
      <c r="W807" s="276" t="s">
        <v>7176</v>
      </c>
      <c r="X807" s="272"/>
      <c r="Y807" s="272"/>
      <c r="Z807" s="272"/>
    </row>
    <row r="808" spans="1:26" ht="13" customHeight="1" x14ac:dyDescent="0.35">
      <c r="A808" s="295" t="s">
        <v>3627</v>
      </c>
      <c r="B808" s="292">
        <v>5027351</v>
      </c>
      <c r="C808" s="290" t="s">
        <v>6869</v>
      </c>
      <c r="D808" s="288">
        <v>44685</v>
      </c>
      <c r="E808" s="279" t="s">
        <v>594</v>
      </c>
      <c r="F808" s="289">
        <v>44684</v>
      </c>
      <c r="G808" s="135" t="s">
        <v>6130</v>
      </c>
      <c r="H808" s="135" t="s">
        <v>686</v>
      </c>
      <c r="I808" s="281" t="s">
        <v>8862</v>
      </c>
      <c r="J808" s="281" t="s">
        <v>38</v>
      </c>
      <c r="K808" s="281" t="s">
        <v>9001</v>
      </c>
      <c r="L808" s="135" t="s">
        <v>20</v>
      </c>
      <c r="M808" s="5" t="s">
        <v>6131</v>
      </c>
      <c r="N808" s="282">
        <v>44696</v>
      </c>
      <c r="O808" s="283">
        <v>44694</v>
      </c>
      <c r="P808" s="283">
        <v>44697</v>
      </c>
      <c r="Q808" s="284">
        <v>44694</v>
      </c>
      <c r="R808" s="285" t="s">
        <v>4489</v>
      </c>
      <c r="S808" s="284"/>
      <c r="T808" s="286" t="s">
        <v>623</v>
      </c>
      <c r="U808" s="291" t="s">
        <v>2821</v>
      </c>
      <c r="V808" s="135" t="s">
        <v>2821</v>
      </c>
      <c r="W808" s="276" t="s">
        <v>7177</v>
      </c>
      <c r="X808" s="272"/>
      <c r="Y808" s="272"/>
      <c r="Z808" s="272"/>
    </row>
    <row r="809" spans="1:26" ht="13" customHeight="1" x14ac:dyDescent="0.35">
      <c r="A809" s="295" t="s">
        <v>3627</v>
      </c>
      <c r="B809" s="92">
        <v>5194795</v>
      </c>
      <c r="C809" s="277" t="s">
        <v>7776</v>
      </c>
      <c r="D809" s="288">
        <v>44755</v>
      </c>
      <c r="E809" s="279" t="s">
        <v>594</v>
      </c>
      <c r="F809" s="289">
        <v>44684</v>
      </c>
      <c r="G809" s="135" t="s">
        <v>6112</v>
      </c>
      <c r="H809" s="135" t="s">
        <v>37</v>
      </c>
      <c r="I809" s="281" t="s">
        <v>685</v>
      </c>
      <c r="J809" s="281" t="s">
        <v>645</v>
      </c>
      <c r="K809" s="281" t="s">
        <v>9002</v>
      </c>
      <c r="L809" s="135" t="s">
        <v>20</v>
      </c>
      <c r="M809" s="5" t="s">
        <v>6113</v>
      </c>
      <c r="N809" s="282">
        <v>44773</v>
      </c>
      <c r="O809" s="283">
        <v>44767</v>
      </c>
      <c r="P809" s="283">
        <v>44755</v>
      </c>
      <c r="Q809" s="284">
        <v>44768</v>
      </c>
      <c r="R809" s="285" t="s">
        <v>4490</v>
      </c>
      <c r="S809" s="284"/>
      <c r="T809" s="286" t="s">
        <v>623</v>
      </c>
      <c r="U809" s="291" t="s">
        <v>2821</v>
      </c>
      <c r="V809" s="135" t="s">
        <v>5599</v>
      </c>
      <c r="W809" s="276" t="s">
        <v>7178</v>
      </c>
      <c r="X809" s="272"/>
      <c r="Y809" s="272"/>
      <c r="Z809" s="272"/>
    </row>
    <row r="810" spans="1:26" ht="13" customHeight="1" x14ac:dyDescent="0.35">
      <c r="A810" s="295" t="s">
        <v>3627</v>
      </c>
      <c r="B810" s="124">
        <v>5135589</v>
      </c>
      <c r="C810" s="290" t="s">
        <v>7037</v>
      </c>
      <c r="D810" s="288">
        <v>44727</v>
      </c>
      <c r="E810" s="279" t="s">
        <v>594</v>
      </c>
      <c r="F810" s="289">
        <v>44684</v>
      </c>
      <c r="G810" s="135" t="s">
        <v>6114</v>
      </c>
      <c r="H810" s="135" t="s">
        <v>32</v>
      </c>
      <c r="I810" s="281" t="s">
        <v>685</v>
      </c>
      <c r="J810" s="281" t="s">
        <v>645</v>
      </c>
      <c r="K810" s="281" t="s">
        <v>9002</v>
      </c>
      <c r="L810" s="135" t="s">
        <v>20</v>
      </c>
      <c r="M810" s="5" t="s">
        <v>6115</v>
      </c>
      <c r="N810" s="282">
        <v>44735</v>
      </c>
      <c r="O810" s="283">
        <v>44727</v>
      </c>
      <c r="P810" s="283">
        <v>44727</v>
      </c>
      <c r="Q810" s="284">
        <v>44727</v>
      </c>
      <c r="R810" s="285" t="s">
        <v>4490</v>
      </c>
      <c r="S810" s="284"/>
      <c r="T810" s="286" t="s">
        <v>623</v>
      </c>
      <c r="U810" s="291" t="s">
        <v>2821</v>
      </c>
      <c r="V810" s="135" t="s">
        <v>3901</v>
      </c>
      <c r="W810" s="276" t="s">
        <v>7179</v>
      </c>
      <c r="X810" s="272"/>
      <c r="Y810" s="272"/>
      <c r="Z810" s="272"/>
    </row>
    <row r="811" spans="1:26" ht="13" customHeight="1" x14ac:dyDescent="0.35">
      <c r="A811" s="295" t="s">
        <v>3627</v>
      </c>
      <c r="B811" s="135">
        <v>5099180</v>
      </c>
      <c r="C811" s="290" t="s">
        <v>6870</v>
      </c>
      <c r="D811" s="288">
        <v>44695</v>
      </c>
      <c r="E811" s="279" t="s">
        <v>594</v>
      </c>
      <c r="F811" s="289">
        <v>44684</v>
      </c>
      <c r="G811" s="135" t="s">
        <v>6116</v>
      </c>
      <c r="H811" s="135" t="s">
        <v>3567</v>
      </c>
      <c r="I811" s="281" t="s">
        <v>685</v>
      </c>
      <c r="J811" s="281" t="s">
        <v>645</v>
      </c>
      <c r="K811" s="281" t="s">
        <v>9002</v>
      </c>
      <c r="L811" s="135" t="s">
        <v>20</v>
      </c>
      <c r="M811" s="5" t="s">
        <v>6117</v>
      </c>
      <c r="N811" s="282">
        <v>44700</v>
      </c>
      <c r="O811" s="283">
        <v>44698</v>
      </c>
      <c r="P811" s="283">
        <v>44695</v>
      </c>
      <c r="Q811" s="284">
        <v>44699</v>
      </c>
      <c r="R811" s="285" t="s">
        <v>4490</v>
      </c>
      <c r="S811" s="284"/>
      <c r="T811" s="286" t="s">
        <v>623</v>
      </c>
      <c r="U811" s="291" t="s">
        <v>2821</v>
      </c>
      <c r="V811" s="135" t="s">
        <v>2821</v>
      </c>
      <c r="W811" s="276" t="s">
        <v>7180</v>
      </c>
      <c r="X811" s="272"/>
      <c r="Y811" s="272"/>
      <c r="Z811" s="272"/>
    </row>
    <row r="812" spans="1:26" ht="13" customHeight="1" x14ac:dyDescent="0.35">
      <c r="A812" s="295" t="s">
        <v>5</v>
      </c>
      <c r="B812" s="124" t="s">
        <v>319</v>
      </c>
      <c r="C812" s="277"/>
      <c r="D812" s="288"/>
      <c r="E812" s="279"/>
      <c r="F812" s="289">
        <v>44684</v>
      </c>
      <c r="G812" s="135" t="s">
        <v>6118</v>
      </c>
      <c r="H812" s="135" t="s">
        <v>50</v>
      </c>
      <c r="I812" s="281" t="s">
        <v>17</v>
      </c>
      <c r="J812" s="281" t="s">
        <v>645</v>
      </c>
      <c r="K812" s="281" t="s">
        <v>9002</v>
      </c>
      <c r="L812" s="135" t="s">
        <v>20</v>
      </c>
      <c r="M812" s="5" t="s">
        <v>6119</v>
      </c>
      <c r="N812" s="282"/>
      <c r="O812" s="283"/>
      <c r="P812" s="283"/>
      <c r="Q812" s="284"/>
      <c r="R812" s="285" t="s">
        <v>4490</v>
      </c>
      <c r="S812" s="284"/>
      <c r="T812" s="286" t="s">
        <v>609</v>
      </c>
      <c r="U812" s="291" t="s">
        <v>2821</v>
      </c>
      <c r="V812" s="135"/>
      <c r="W812" s="276" t="s">
        <v>7181</v>
      </c>
      <c r="X812" s="272"/>
      <c r="Y812" s="272"/>
      <c r="Z812" s="272"/>
    </row>
    <row r="813" spans="1:26" ht="13" customHeight="1" x14ac:dyDescent="0.35">
      <c r="A813" s="295" t="s">
        <v>1581</v>
      </c>
      <c r="B813" s="276" t="s">
        <v>630</v>
      </c>
      <c r="C813" s="277" t="s">
        <v>630</v>
      </c>
      <c r="D813" s="288">
        <v>44810</v>
      </c>
      <c r="E813" s="279" t="s">
        <v>630</v>
      </c>
      <c r="F813" s="289">
        <v>44684</v>
      </c>
      <c r="G813" s="135" t="s">
        <v>6136</v>
      </c>
      <c r="H813" s="135" t="s">
        <v>50</v>
      </c>
      <c r="I813" s="281" t="s">
        <v>17</v>
      </c>
      <c r="J813" s="281" t="s">
        <v>645</v>
      </c>
      <c r="K813" s="281" t="s">
        <v>9002</v>
      </c>
      <c r="L813" s="135" t="s">
        <v>20</v>
      </c>
      <c r="M813" s="5" t="s">
        <v>6137</v>
      </c>
      <c r="N813" s="282" t="s">
        <v>1253</v>
      </c>
      <c r="O813" s="283" t="s">
        <v>1253</v>
      </c>
      <c r="P813" s="283" t="s">
        <v>1253</v>
      </c>
      <c r="Q813" s="284" t="s">
        <v>1253</v>
      </c>
      <c r="R813" s="285" t="s">
        <v>4490</v>
      </c>
      <c r="S813" s="284"/>
      <c r="T813" s="286" t="s">
        <v>605</v>
      </c>
      <c r="U813" s="291" t="s">
        <v>2821</v>
      </c>
      <c r="V813" s="135"/>
      <c r="W813" s="276" t="s">
        <v>7182</v>
      </c>
      <c r="X813" s="272"/>
      <c r="Y813" s="272"/>
      <c r="Z813" s="272"/>
    </row>
    <row r="814" spans="1:26" ht="13" customHeight="1" x14ac:dyDescent="0.35">
      <c r="A814" s="295" t="s">
        <v>3627</v>
      </c>
      <c r="B814" s="124">
        <v>5106072</v>
      </c>
      <c r="C814" s="290" t="s">
        <v>6871</v>
      </c>
      <c r="D814" s="288">
        <v>44711</v>
      </c>
      <c r="E814" s="279" t="s">
        <v>594</v>
      </c>
      <c r="F814" s="289">
        <v>44684</v>
      </c>
      <c r="G814" s="135" t="s">
        <v>6138</v>
      </c>
      <c r="H814" s="135" t="s">
        <v>4738</v>
      </c>
      <c r="I814" s="281" t="s">
        <v>2454</v>
      </c>
      <c r="J814" s="281" t="s">
        <v>645</v>
      </c>
      <c r="K814" s="281" t="s">
        <v>9002</v>
      </c>
      <c r="L814" s="194" t="s">
        <v>6225</v>
      </c>
      <c r="M814" s="5" t="s">
        <v>6139</v>
      </c>
      <c r="N814" s="282">
        <v>44714</v>
      </c>
      <c r="O814" s="283">
        <v>44713</v>
      </c>
      <c r="P814" s="283">
        <v>44711</v>
      </c>
      <c r="Q814" s="284">
        <v>44712</v>
      </c>
      <c r="R814" s="285" t="s">
        <v>4490</v>
      </c>
      <c r="S814" s="284"/>
      <c r="T814" s="286" t="s">
        <v>605</v>
      </c>
      <c r="U814" s="291" t="s">
        <v>2821</v>
      </c>
      <c r="V814" s="135" t="s">
        <v>3901</v>
      </c>
      <c r="W814" s="276" t="s">
        <v>7183</v>
      </c>
      <c r="X814" s="272"/>
      <c r="Y814" s="272"/>
      <c r="Z814" s="272"/>
    </row>
    <row r="815" spans="1:26" ht="13" customHeight="1" x14ac:dyDescent="0.35">
      <c r="A815" s="295" t="s">
        <v>3627</v>
      </c>
      <c r="B815" s="83">
        <v>5174834</v>
      </c>
      <c r="C815" s="277" t="s">
        <v>7605</v>
      </c>
      <c r="D815" s="288">
        <v>44748</v>
      </c>
      <c r="E815" s="279" t="s">
        <v>594</v>
      </c>
      <c r="F815" s="289">
        <v>44684</v>
      </c>
      <c r="G815" s="135" t="s">
        <v>6140</v>
      </c>
      <c r="H815" s="194" t="s">
        <v>4738</v>
      </c>
      <c r="I815" s="281" t="s">
        <v>2454</v>
      </c>
      <c r="J815" s="281" t="s">
        <v>645</v>
      </c>
      <c r="K815" s="281" t="s">
        <v>9002</v>
      </c>
      <c r="L815" s="135" t="s">
        <v>20</v>
      </c>
      <c r="M815" s="5" t="s">
        <v>6141</v>
      </c>
      <c r="N815" s="282">
        <v>44758</v>
      </c>
      <c r="O815" s="283">
        <v>44754</v>
      </c>
      <c r="P815" s="283">
        <v>44748</v>
      </c>
      <c r="Q815" s="284">
        <v>44754</v>
      </c>
      <c r="R815" s="285" t="s">
        <v>4490</v>
      </c>
      <c r="S815" s="284"/>
      <c r="T815" s="286" t="s">
        <v>605</v>
      </c>
      <c r="U815" s="291" t="s">
        <v>2821</v>
      </c>
      <c r="V815" s="135" t="s">
        <v>5599</v>
      </c>
      <c r="W815" s="276" t="s">
        <v>7184</v>
      </c>
      <c r="X815" s="272"/>
      <c r="Y815" s="272"/>
      <c r="Z815" s="272"/>
    </row>
    <row r="816" spans="1:26" ht="13" customHeight="1" x14ac:dyDescent="0.35">
      <c r="A816" s="295" t="s">
        <v>3627</v>
      </c>
      <c r="B816" s="124">
        <v>5114083</v>
      </c>
      <c r="C816" s="290" t="s">
        <v>6872</v>
      </c>
      <c r="D816" s="288">
        <v>44718</v>
      </c>
      <c r="E816" s="279" t="s">
        <v>594</v>
      </c>
      <c r="F816" s="289">
        <v>44684</v>
      </c>
      <c r="G816" s="135" t="s">
        <v>6120</v>
      </c>
      <c r="H816" s="135" t="s">
        <v>92</v>
      </c>
      <c r="I816" s="281" t="s">
        <v>2454</v>
      </c>
      <c r="J816" s="281" t="s">
        <v>645</v>
      </c>
      <c r="K816" s="281" t="s">
        <v>9002</v>
      </c>
      <c r="L816" s="194" t="s">
        <v>20</v>
      </c>
      <c r="M816" s="5" t="s">
        <v>6121</v>
      </c>
      <c r="N816" s="282">
        <v>44722</v>
      </c>
      <c r="O816" s="283">
        <v>44720</v>
      </c>
      <c r="P816" s="283">
        <v>44720</v>
      </c>
      <c r="Q816" s="284">
        <v>44720</v>
      </c>
      <c r="R816" s="285" t="s">
        <v>4490</v>
      </c>
      <c r="S816" s="284"/>
      <c r="T816" s="286" t="s">
        <v>605</v>
      </c>
      <c r="U816" s="291" t="s">
        <v>2821</v>
      </c>
      <c r="V816" s="135" t="s">
        <v>3901</v>
      </c>
      <c r="W816" s="276" t="s">
        <v>7185</v>
      </c>
      <c r="X816" s="272"/>
      <c r="Y816" s="272"/>
      <c r="Z816" s="272"/>
    </row>
    <row r="817" spans="1:26" ht="13" customHeight="1" x14ac:dyDescent="0.35">
      <c r="A817" s="295" t="s">
        <v>3627</v>
      </c>
      <c r="B817" s="135">
        <v>5114085</v>
      </c>
      <c r="C817" s="290" t="s">
        <v>6873</v>
      </c>
      <c r="D817" s="288">
        <v>44711</v>
      </c>
      <c r="E817" s="279" t="s">
        <v>594</v>
      </c>
      <c r="F817" s="289">
        <v>44684</v>
      </c>
      <c r="G817" s="135" t="s">
        <v>6122</v>
      </c>
      <c r="H817" s="135" t="s">
        <v>25</v>
      </c>
      <c r="I817" s="281" t="s">
        <v>17</v>
      </c>
      <c r="J817" s="281" t="s">
        <v>645</v>
      </c>
      <c r="K817" s="281" t="s">
        <v>9002</v>
      </c>
      <c r="L817" s="135" t="s">
        <v>27</v>
      </c>
      <c r="M817" s="5" t="s">
        <v>6123</v>
      </c>
      <c r="N817" s="282">
        <v>44730</v>
      </c>
      <c r="O817" s="283">
        <v>44722</v>
      </c>
      <c r="P817" s="283">
        <v>44722</v>
      </c>
      <c r="Q817" s="284">
        <v>44725</v>
      </c>
      <c r="R817" s="285" t="s">
        <v>6444</v>
      </c>
      <c r="S817" s="284"/>
      <c r="T817" s="286" t="s">
        <v>609</v>
      </c>
      <c r="U817" s="291" t="s">
        <v>2821</v>
      </c>
      <c r="V817" s="135" t="s">
        <v>3901</v>
      </c>
      <c r="W817" s="276" t="s">
        <v>7186</v>
      </c>
      <c r="X817" s="272"/>
      <c r="Y817" s="272"/>
      <c r="Z817" s="272"/>
    </row>
    <row r="818" spans="1:26" ht="13" customHeight="1" x14ac:dyDescent="0.35">
      <c r="A818" s="295" t="s">
        <v>1581</v>
      </c>
      <c r="B818" s="276" t="s">
        <v>630</v>
      </c>
      <c r="C818" s="277" t="s">
        <v>630</v>
      </c>
      <c r="D818" s="288">
        <v>44760</v>
      </c>
      <c r="E818" s="279" t="s">
        <v>630</v>
      </c>
      <c r="F818" s="289">
        <v>44684</v>
      </c>
      <c r="G818" s="135" t="s">
        <v>6145</v>
      </c>
      <c r="H818" s="135" t="s">
        <v>4712</v>
      </c>
      <c r="I818" s="281" t="s">
        <v>17</v>
      </c>
      <c r="J818" s="281" t="s">
        <v>626</v>
      </c>
      <c r="K818" s="281" t="s">
        <v>9003</v>
      </c>
      <c r="L818" s="135" t="s">
        <v>52</v>
      </c>
      <c r="M818" s="5" t="s">
        <v>6146</v>
      </c>
      <c r="N818" s="282" t="s">
        <v>1253</v>
      </c>
      <c r="O818" s="283" t="s">
        <v>1253</v>
      </c>
      <c r="P818" s="283" t="s">
        <v>1253</v>
      </c>
      <c r="Q818" s="284" t="s">
        <v>1253</v>
      </c>
      <c r="R818" s="285" t="s">
        <v>4687</v>
      </c>
      <c r="S818" s="280" t="s">
        <v>1253</v>
      </c>
      <c r="T818" s="286" t="s">
        <v>605</v>
      </c>
      <c r="U818" s="291" t="s">
        <v>2821</v>
      </c>
      <c r="V818" s="135"/>
      <c r="W818" s="276" t="s">
        <v>630</v>
      </c>
      <c r="X818" s="272"/>
      <c r="Y818" s="272"/>
      <c r="Z818" s="272"/>
    </row>
    <row r="819" spans="1:26" ht="13" customHeight="1" x14ac:dyDescent="0.35">
      <c r="A819" s="295" t="s">
        <v>3627</v>
      </c>
      <c r="B819" s="292">
        <v>5076234</v>
      </c>
      <c r="C819" s="290" t="s">
        <v>6874</v>
      </c>
      <c r="D819" s="288">
        <v>44685</v>
      </c>
      <c r="E819" s="279" t="s">
        <v>594</v>
      </c>
      <c r="F819" s="289">
        <v>44684</v>
      </c>
      <c r="G819" s="135" t="s">
        <v>6128</v>
      </c>
      <c r="H819" s="135" t="s">
        <v>25</v>
      </c>
      <c r="I819" s="281" t="s">
        <v>17</v>
      </c>
      <c r="J819" s="281" t="s">
        <v>626</v>
      </c>
      <c r="K819" s="281" t="s">
        <v>9003</v>
      </c>
      <c r="L819" s="135" t="s">
        <v>27</v>
      </c>
      <c r="M819" s="5" t="s">
        <v>6129</v>
      </c>
      <c r="N819" s="282">
        <v>44692</v>
      </c>
      <c r="O819" s="283">
        <v>44689</v>
      </c>
      <c r="P819" s="283">
        <v>44690</v>
      </c>
      <c r="Q819" s="284">
        <v>44690</v>
      </c>
      <c r="R819" s="285" t="s">
        <v>4687</v>
      </c>
      <c r="S819" s="284"/>
      <c r="T819" s="286" t="s">
        <v>623</v>
      </c>
      <c r="U819" s="291" t="s">
        <v>2821</v>
      </c>
      <c r="V819" s="135" t="s">
        <v>2821</v>
      </c>
      <c r="W819" s="276" t="s">
        <v>7187</v>
      </c>
      <c r="X819" s="272"/>
      <c r="Y819" s="272"/>
      <c r="Z819" s="272"/>
    </row>
    <row r="820" spans="1:26" ht="13" customHeight="1" x14ac:dyDescent="0.35">
      <c r="A820" s="295" t="s">
        <v>3627</v>
      </c>
      <c r="B820" s="135">
        <v>5102690</v>
      </c>
      <c r="C820" s="290" t="s">
        <v>6875</v>
      </c>
      <c r="D820" s="288">
        <v>44694</v>
      </c>
      <c r="E820" s="279" t="s">
        <v>594</v>
      </c>
      <c r="F820" s="289">
        <v>44684</v>
      </c>
      <c r="G820" s="135" t="s">
        <v>6134</v>
      </c>
      <c r="H820" s="135" t="s">
        <v>232</v>
      </c>
      <c r="I820" s="281" t="s">
        <v>8863</v>
      </c>
      <c r="J820" s="281" t="s">
        <v>18</v>
      </c>
      <c r="K820" s="281" t="s">
        <v>9005</v>
      </c>
      <c r="L820" s="135" t="s">
        <v>461</v>
      </c>
      <c r="M820" s="5" t="s">
        <v>6135</v>
      </c>
      <c r="N820" s="282">
        <v>44717</v>
      </c>
      <c r="O820" s="283">
        <v>44713</v>
      </c>
      <c r="P820" s="283">
        <v>44712</v>
      </c>
      <c r="Q820" s="284">
        <v>44712</v>
      </c>
      <c r="R820" s="285" t="s">
        <v>4685</v>
      </c>
      <c r="S820" s="284"/>
      <c r="T820" s="286" t="s">
        <v>605</v>
      </c>
      <c r="U820" s="291" t="s">
        <v>2821</v>
      </c>
      <c r="V820" s="135" t="s">
        <v>3901</v>
      </c>
      <c r="W820" s="276" t="s">
        <v>7188</v>
      </c>
      <c r="X820" s="272"/>
      <c r="Y820" s="272"/>
      <c r="Z820" s="272"/>
    </row>
    <row r="821" spans="1:26" ht="13" customHeight="1" x14ac:dyDescent="0.35">
      <c r="A821" s="295" t="s">
        <v>3627</v>
      </c>
      <c r="B821" s="124">
        <v>5114084</v>
      </c>
      <c r="C821" s="290" t="s">
        <v>6876</v>
      </c>
      <c r="D821" s="288">
        <v>44713</v>
      </c>
      <c r="E821" s="279" t="s">
        <v>594</v>
      </c>
      <c r="F821" s="289">
        <v>44684</v>
      </c>
      <c r="G821" s="135" t="s">
        <v>6132</v>
      </c>
      <c r="H821" s="135" t="s">
        <v>686</v>
      </c>
      <c r="I821" s="281" t="s">
        <v>8862</v>
      </c>
      <c r="J821" s="281" t="s">
        <v>18</v>
      </c>
      <c r="K821" s="281" t="s">
        <v>9005</v>
      </c>
      <c r="L821" s="135" t="s">
        <v>20</v>
      </c>
      <c r="M821" s="5" t="s">
        <v>6133</v>
      </c>
      <c r="N821" s="282">
        <v>44720</v>
      </c>
      <c r="O821" s="283">
        <v>44715</v>
      </c>
      <c r="P821" s="283">
        <v>44716</v>
      </c>
      <c r="Q821" s="284">
        <v>44716</v>
      </c>
      <c r="R821" s="285" t="s">
        <v>4686</v>
      </c>
      <c r="S821" s="284"/>
      <c r="T821" s="286" t="s">
        <v>623</v>
      </c>
      <c r="U821" s="291" t="s">
        <v>2821</v>
      </c>
      <c r="V821" s="135" t="s">
        <v>3901</v>
      </c>
      <c r="W821" s="276" t="s">
        <v>7189</v>
      </c>
      <c r="X821" s="272"/>
      <c r="Y821" s="272"/>
      <c r="Z821" s="272"/>
    </row>
    <row r="822" spans="1:26" ht="13" customHeight="1" x14ac:dyDescent="0.35">
      <c r="A822" s="295" t="s">
        <v>3627</v>
      </c>
      <c r="B822" s="292">
        <v>5072218</v>
      </c>
      <c r="C822" s="290" t="s">
        <v>6877</v>
      </c>
      <c r="D822" s="288">
        <v>44718</v>
      </c>
      <c r="E822" s="279" t="s">
        <v>594</v>
      </c>
      <c r="F822" s="289">
        <v>44684</v>
      </c>
      <c r="G822" s="135" t="s">
        <v>6124</v>
      </c>
      <c r="H822" s="135" t="s">
        <v>57</v>
      </c>
      <c r="I822" s="281" t="s">
        <v>8538</v>
      </c>
      <c r="J822" s="281" t="s">
        <v>18</v>
      </c>
      <c r="K822" s="281" t="s">
        <v>9005</v>
      </c>
      <c r="L822" s="135" t="s">
        <v>20</v>
      </c>
      <c r="M822" s="5" t="s">
        <v>6125</v>
      </c>
      <c r="N822" s="282">
        <v>44695</v>
      </c>
      <c r="O822" s="283">
        <v>44692</v>
      </c>
      <c r="P822" s="283">
        <v>44692</v>
      </c>
      <c r="Q822" s="284">
        <v>44693</v>
      </c>
      <c r="R822" s="285" t="s">
        <v>4685</v>
      </c>
      <c r="S822" s="284"/>
      <c r="T822" s="286" t="s">
        <v>605</v>
      </c>
      <c r="U822" s="291" t="s">
        <v>2821</v>
      </c>
      <c r="V822" s="135" t="s">
        <v>2821</v>
      </c>
      <c r="W822" s="276" t="s">
        <v>7190</v>
      </c>
      <c r="X822" s="272"/>
      <c r="Y822" s="272"/>
      <c r="Z822" s="272"/>
    </row>
    <row r="823" spans="1:26" ht="13" customHeight="1" x14ac:dyDescent="0.35">
      <c r="A823" s="295" t="s">
        <v>1581</v>
      </c>
      <c r="B823" s="124" t="s">
        <v>630</v>
      </c>
      <c r="C823" s="277" t="s">
        <v>630</v>
      </c>
      <c r="D823" s="288">
        <v>44816</v>
      </c>
      <c r="E823" s="279"/>
      <c r="F823" s="289">
        <v>44684</v>
      </c>
      <c r="G823" s="135" t="s">
        <v>6126</v>
      </c>
      <c r="H823" s="135" t="s">
        <v>57</v>
      </c>
      <c r="I823" s="281" t="s">
        <v>8538</v>
      </c>
      <c r="J823" s="281" t="s">
        <v>18</v>
      </c>
      <c r="K823" s="281" t="s">
        <v>9005</v>
      </c>
      <c r="L823" s="135" t="s">
        <v>27</v>
      </c>
      <c r="M823" s="5" t="s">
        <v>6127</v>
      </c>
      <c r="N823" s="282"/>
      <c r="O823" s="283"/>
      <c r="P823" s="283"/>
      <c r="Q823" s="284"/>
      <c r="R823" s="285" t="s">
        <v>4685</v>
      </c>
      <c r="S823" s="284"/>
      <c r="T823" s="286" t="s">
        <v>623</v>
      </c>
      <c r="U823" s="291" t="s">
        <v>2821</v>
      </c>
      <c r="V823" s="135"/>
      <c r="W823" s="276" t="s">
        <v>7191</v>
      </c>
      <c r="X823" s="272"/>
      <c r="Y823" s="272"/>
      <c r="Z823" s="272"/>
    </row>
    <row r="824" spans="1:26" ht="13" customHeight="1" x14ac:dyDescent="0.35">
      <c r="A824" s="295" t="s">
        <v>5</v>
      </c>
      <c r="B824" s="124" t="s">
        <v>319</v>
      </c>
      <c r="C824" s="277"/>
      <c r="D824" s="288"/>
      <c r="E824" s="279"/>
      <c r="F824" s="289">
        <v>44684</v>
      </c>
      <c r="G824" s="135" t="s">
        <v>6143</v>
      </c>
      <c r="H824" s="135" t="s">
        <v>25</v>
      </c>
      <c r="I824" s="281" t="s">
        <v>17</v>
      </c>
      <c r="J824" s="281" t="s">
        <v>18</v>
      </c>
      <c r="K824" s="281" t="s">
        <v>9005</v>
      </c>
      <c r="L824" s="135" t="s">
        <v>11</v>
      </c>
      <c r="M824" s="5" t="s">
        <v>6144</v>
      </c>
      <c r="N824" s="282"/>
      <c r="O824" s="283"/>
      <c r="P824" s="283"/>
      <c r="Q824" s="284"/>
      <c r="R824" s="285" t="s">
        <v>4685</v>
      </c>
      <c r="S824" s="284"/>
      <c r="T824" s="286" t="s">
        <v>623</v>
      </c>
      <c r="U824" s="291" t="s">
        <v>2821</v>
      </c>
      <c r="V824" s="135"/>
      <c r="W824" s="319" t="s">
        <v>8545</v>
      </c>
      <c r="X824" s="272"/>
      <c r="Y824" s="272"/>
      <c r="Z824" s="272"/>
    </row>
    <row r="825" spans="1:26" ht="13" customHeight="1" x14ac:dyDescent="0.35">
      <c r="A825" s="295" t="s">
        <v>3627</v>
      </c>
      <c r="B825" s="135">
        <v>5099178</v>
      </c>
      <c r="C825" s="290" t="s">
        <v>6878</v>
      </c>
      <c r="D825" s="288">
        <v>44711</v>
      </c>
      <c r="E825" s="279" t="s">
        <v>594</v>
      </c>
      <c r="F825" s="289">
        <v>44684</v>
      </c>
      <c r="G825" s="194" t="s">
        <v>7919</v>
      </c>
      <c r="H825" s="135" t="s">
        <v>92</v>
      </c>
      <c r="I825" s="281" t="s">
        <v>2454</v>
      </c>
      <c r="J825" s="281" t="s">
        <v>18</v>
      </c>
      <c r="K825" s="281" t="s">
        <v>9005</v>
      </c>
      <c r="L825" s="135" t="s">
        <v>20</v>
      </c>
      <c r="M825" s="5" t="s">
        <v>6142</v>
      </c>
      <c r="N825" s="282">
        <v>44717</v>
      </c>
      <c r="O825" s="283">
        <v>44713</v>
      </c>
      <c r="P825" s="283">
        <v>44708</v>
      </c>
      <c r="Q825" s="284">
        <v>44711</v>
      </c>
      <c r="R825" s="285" t="s">
        <v>4685</v>
      </c>
      <c r="S825" s="284"/>
      <c r="T825" s="286" t="s">
        <v>605</v>
      </c>
      <c r="U825" s="291" t="s">
        <v>2821</v>
      </c>
      <c r="V825" s="135" t="s">
        <v>3901</v>
      </c>
      <c r="W825" s="276" t="s">
        <v>7192</v>
      </c>
      <c r="X825" s="272"/>
      <c r="Y825" s="272"/>
      <c r="Z825" s="272"/>
    </row>
    <row r="826" spans="1:26" ht="13" customHeight="1" x14ac:dyDescent="0.35">
      <c r="A826" s="295" t="s">
        <v>3627</v>
      </c>
      <c r="B826" s="124">
        <v>5113285</v>
      </c>
      <c r="C826" s="290" t="s">
        <v>6879</v>
      </c>
      <c r="D826" s="288">
        <v>44711</v>
      </c>
      <c r="E826" s="279" t="s">
        <v>594</v>
      </c>
      <c r="F826" s="289">
        <v>44684</v>
      </c>
      <c r="G826" s="135" t="s">
        <v>6110</v>
      </c>
      <c r="H826" s="135" t="s">
        <v>175</v>
      </c>
      <c r="I826" s="281" t="s">
        <v>8863</v>
      </c>
      <c r="J826" s="281" t="s">
        <v>632</v>
      </c>
      <c r="K826" s="281" t="s">
        <v>9006</v>
      </c>
      <c r="L826" s="135" t="s">
        <v>40</v>
      </c>
      <c r="M826" s="5" t="s">
        <v>6111</v>
      </c>
      <c r="N826" s="282">
        <v>44720</v>
      </c>
      <c r="O826" s="283">
        <v>44714</v>
      </c>
      <c r="P826" s="283">
        <v>44715</v>
      </c>
      <c r="Q826" s="284">
        <v>44715</v>
      </c>
      <c r="R826" s="285" t="s">
        <v>4484</v>
      </c>
      <c r="S826" s="284"/>
      <c r="T826" s="286" t="s">
        <v>609</v>
      </c>
      <c r="U826" s="291" t="s">
        <v>2821</v>
      </c>
      <c r="V826" s="135" t="s">
        <v>3901</v>
      </c>
      <c r="W826" s="276" t="s">
        <v>7193</v>
      </c>
      <c r="X826" s="272"/>
      <c r="Y826" s="272"/>
      <c r="Z826" s="272"/>
    </row>
    <row r="827" spans="1:26" ht="13" customHeight="1" x14ac:dyDescent="0.35">
      <c r="A827" s="295" t="s">
        <v>3627</v>
      </c>
      <c r="B827" s="124">
        <v>5086346</v>
      </c>
      <c r="C827" s="290" t="s">
        <v>6880</v>
      </c>
      <c r="D827" s="288">
        <v>44688</v>
      </c>
      <c r="E827" s="279" t="s">
        <v>594</v>
      </c>
      <c r="F827" s="289">
        <v>44685</v>
      </c>
      <c r="G827" s="135" t="s">
        <v>6147</v>
      </c>
      <c r="H827" s="135" t="s">
        <v>4712</v>
      </c>
      <c r="I827" s="281" t="s">
        <v>17</v>
      </c>
      <c r="J827" s="281" t="s">
        <v>45</v>
      </c>
      <c r="K827" s="281" t="s">
        <v>9009</v>
      </c>
      <c r="L827" s="135" t="s">
        <v>20</v>
      </c>
      <c r="M827" s="5" t="s">
        <v>6158</v>
      </c>
      <c r="N827" s="282">
        <v>44701</v>
      </c>
      <c r="O827" s="283">
        <v>44693</v>
      </c>
      <c r="P827" s="283">
        <v>44695</v>
      </c>
      <c r="Q827" s="284" t="s">
        <v>1685</v>
      </c>
      <c r="R827" s="285" t="s">
        <v>4495</v>
      </c>
      <c r="S827" s="284"/>
      <c r="T827" s="286" t="s">
        <v>605</v>
      </c>
      <c r="U827" s="291" t="s">
        <v>2821</v>
      </c>
      <c r="V827" s="135" t="s">
        <v>2821</v>
      </c>
      <c r="W827" s="276" t="s">
        <v>7194</v>
      </c>
      <c r="X827" s="272"/>
      <c r="Y827" s="272"/>
      <c r="Z827" s="272"/>
    </row>
    <row r="828" spans="1:26" ht="13" customHeight="1" x14ac:dyDescent="0.35">
      <c r="A828" s="295" t="s">
        <v>1581</v>
      </c>
      <c r="B828" s="276" t="s">
        <v>630</v>
      </c>
      <c r="C828" s="277" t="s">
        <v>630</v>
      </c>
      <c r="D828" s="288">
        <v>44695</v>
      </c>
      <c r="E828" s="279" t="s">
        <v>630</v>
      </c>
      <c r="F828" s="289">
        <v>44685</v>
      </c>
      <c r="G828" s="135" t="s">
        <v>6148</v>
      </c>
      <c r="H828" s="135" t="s">
        <v>232</v>
      </c>
      <c r="I828" s="281" t="s">
        <v>8863</v>
      </c>
      <c r="J828" s="281" t="s">
        <v>2943</v>
      </c>
      <c r="K828" s="281" t="s">
        <v>9012</v>
      </c>
      <c r="L828" s="135" t="s">
        <v>11</v>
      </c>
      <c r="M828" s="5" t="s">
        <v>6159</v>
      </c>
      <c r="N828" s="282" t="s">
        <v>1253</v>
      </c>
      <c r="O828" s="283" t="s">
        <v>1253</v>
      </c>
      <c r="P828" s="283" t="s">
        <v>1253</v>
      </c>
      <c r="Q828" s="284" t="s">
        <v>1253</v>
      </c>
      <c r="R828" s="285" t="s">
        <v>6447</v>
      </c>
      <c r="S828" s="280" t="s">
        <v>1253</v>
      </c>
      <c r="T828" s="286" t="s">
        <v>623</v>
      </c>
      <c r="U828" s="291" t="s">
        <v>2821</v>
      </c>
      <c r="V828" s="135"/>
      <c r="W828" s="276" t="s">
        <v>630</v>
      </c>
      <c r="X828" s="272"/>
      <c r="Y828" s="272"/>
      <c r="Z828" s="272"/>
    </row>
    <row r="829" spans="1:26" ht="13" customHeight="1" x14ac:dyDescent="0.35">
      <c r="A829" s="295" t="s">
        <v>1581</v>
      </c>
      <c r="B829" s="276" t="s">
        <v>630</v>
      </c>
      <c r="C829" s="277" t="s">
        <v>630</v>
      </c>
      <c r="D829" s="296">
        <v>44744</v>
      </c>
      <c r="E829" s="279" t="s">
        <v>630</v>
      </c>
      <c r="F829" s="289">
        <v>44685</v>
      </c>
      <c r="G829" s="135" t="s">
        <v>6149</v>
      </c>
      <c r="H829" s="135" t="s">
        <v>137</v>
      </c>
      <c r="I829" s="281" t="s">
        <v>17</v>
      </c>
      <c r="J829" s="281" t="s">
        <v>645</v>
      </c>
      <c r="K829" s="281" t="s">
        <v>9002</v>
      </c>
      <c r="L829" s="135" t="s">
        <v>20</v>
      </c>
      <c r="M829" s="5" t="s">
        <v>6160</v>
      </c>
      <c r="N829" s="282" t="s">
        <v>1253</v>
      </c>
      <c r="O829" s="283" t="s">
        <v>1253</v>
      </c>
      <c r="P829" s="283" t="s">
        <v>1253</v>
      </c>
      <c r="Q829" s="284" t="s">
        <v>1253</v>
      </c>
      <c r="R829" s="285" t="s">
        <v>4490</v>
      </c>
      <c r="S829" s="280" t="s">
        <v>1253</v>
      </c>
      <c r="T829" s="286" t="s">
        <v>609</v>
      </c>
      <c r="U829" s="291" t="s">
        <v>2821</v>
      </c>
      <c r="V829" s="135"/>
      <c r="W829" s="276" t="s">
        <v>630</v>
      </c>
      <c r="X829" s="272"/>
      <c r="Y829" s="272"/>
      <c r="Z829" s="272"/>
    </row>
    <row r="830" spans="1:26" ht="13" customHeight="1" x14ac:dyDescent="0.35">
      <c r="A830" s="295" t="s">
        <v>1581</v>
      </c>
      <c r="B830" s="276" t="s">
        <v>630</v>
      </c>
      <c r="C830" s="277" t="s">
        <v>630</v>
      </c>
      <c r="D830" s="288">
        <v>44749</v>
      </c>
      <c r="E830" s="279" t="s">
        <v>630</v>
      </c>
      <c r="F830" s="289">
        <v>44685</v>
      </c>
      <c r="G830" s="135" t="s">
        <v>6150</v>
      </c>
      <c r="H830" s="135" t="s">
        <v>686</v>
      </c>
      <c r="I830" s="281" t="s">
        <v>8862</v>
      </c>
      <c r="J830" s="281" t="s">
        <v>2943</v>
      </c>
      <c r="K830" s="281" t="s">
        <v>9012</v>
      </c>
      <c r="L830" s="135" t="s">
        <v>40</v>
      </c>
      <c r="M830" s="5" t="s">
        <v>6161</v>
      </c>
      <c r="N830" s="282" t="s">
        <v>1253</v>
      </c>
      <c r="O830" s="283" t="s">
        <v>1253</v>
      </c>
      <c r="P830" s="283" t="s">
        <v>1253</v>
      </c>
      <c r="Q830" s="284" t="s">
        <v>1253</v>
      </c>
      <c r="R830" s="285" t="s">
        <v>6447</v>
      </c>
      <c r="S830" s="280" t="s">
        <v>1253</v>
      </c>
      <c r="T830" s="286" t="s">
        <v>609</v>
      </c>
      <c r="U830" s="291" t="s">
        <v>2821</v>
      </c>
      <c r="V830" s="135"/>
      <c r="W830" s="276" t="s">
        <v>630</v>
      </c>
      <c r="X830" s="272"/>
      <c r="Y830" s="272"/>
      <c r="Z830" s="272"/>
    </row>
    <row r="831" spans="1:26" ht="13" customHeight="1" x14ac:dyDescent="0.35">
      <c r="A831" s="295" t="s">
        <v>3627</v>
      </c>
      <c r="B831" s="135">
        <v>5086336</v>
      </c>
      <c r="C831" s="290" t="s">
        <v>6881</v>
      </c>
      <c r="D831" s="288">
        <v>44691</v>
      </c>
      <c r="E831" s="279" t="s">
        <v>594</v>
      </c>
      <c r="F831" s="289">
        <v>44685</v>
      </c>
      <c r="G831" s="135" t="s">
        <v>6151</v>
      </c>
      <c r="H831" s="135" t="s">
        <v>92</v>
      </c>
      <c r="I831" s="281" t="s">
        <v>2454</v>
      </c>
      <c r="J831" s="281" t="s">
        <v>622</v>
      </c>
      <c r="K831" s="281" t="s">
        <v>9007</v>
      </c>
      <c r="L831" s="135" t="s">
        <v>20</v>
      </c>
      <c r="M831" s="5" t="s">
        <v>6162</v>
      </c>
      <c r="N831" s="282">
        <v>44720</v>
      </c>
      <c r="O831" s="283">
        <v>44712</v>
      </c>
      <c r="P831" s="283">
        <v>44694</v>
      </c>
      <c r="Q831" s="284">
        <v>44711</v>
      </c>
      <c r="R831" s="285" t="s">
        <v>6544</v>
      </c>
      <c r="S831" s="284"/>
      <c r="T831" s="286" t="s">
        <v>609</v>
      </c>
      <c r="U831" s="291" t="s">
        <v>2821</v>
      </c>
      <c r="V831" s="135" t="s">
        <v>3901</v>
      </c>
      <c r="W831" s="276" t="s">
        <v>7195</v>
      </c>
      <c r="X831" s="272"/>
      <c r="Y831" s="272"/>
      <c r="Z831" s="272"/>
    </row>
    <row r="832" spans="1:26" ht="13" customHeight="1" x14ac:dyDescent="0.35">
      <c r="A832" s="295" t="s">
        <v>3627</v>
      </c>
      <c r="B832" s="124">
        <v>5122507</v>
      </c>
      <c r="C832" s="290" t="s">
        <v>6954</v>
      </c>
      <c r="D832" s="288">
        <v>44721</v>
      </c>
      <c r="E832" s="279" t="s">
        <v>594</v>
      </c>
      <c r="F832" s="289">
        <v>44685</v>
      </c>
      <c r="G832" s="135" t="s">
        <v>6152</v>
      </c>
      <c r="H832" s="135" t="s">
        <v>4126</v>
      </c>
      <c r="I832" s="281" t="s">
        <v>8538</v>
      </c>
      <c r="J832" s="281" t="s">
        <v>18</v>
      </c>
      <c r="K832" s="281" t="s">
        <v>9005</v>
      </c>
      <c r="L832" s="135" t="s">
        <v>20</v>
      </c>
      <c r="M832" s="5" t="s">
        <v>6163</v>
      </c>
      <c r="N832" s="282">
        <v>44734</v>
      </c>
      <c r="O832" s="283">
        <v>44727</v>
      </c>
      <c r="P832" s="283">
        <v>44722</v>
      </c>
      <c r="Q832" s="284">
        <v>44732</v>
      </c>
      <c r="R832" s="285" t="s">
        <v>4686</v>
      </c>
      <c r="S832" s="284"/>
      <c r="T832" s="286" t="s">
        <v>623</v>
      </c>
      <c r="U832" s="291" t="s">
        <v>2821</v>
      </c>
      <c r="V832" s="135" t="s">
        <v>3901</v>
      </c>
      <c r="W832" s="276" t="s">
        <v>7196</v>
      </c>
      <c r="X832" s="272"/>
      <c r="Y832" s="272"/>
      <c r="Z832" s="272"/>
    </row>
    <row r="833" spans="1:26" ht="13" customHeight="1" x14ac:dyDescent="0.35">
      <c r="A833" s="295" t="s">
        <v>5</v>
      </c>
      <c r="B833" s="124" t="s">
        <v>7918</v>
      </c>
      <c r="C833" s="277" t="s">
        <v>3366</v>
      </c>
      <c r="D833" s="288">
        <v>44749</v>
      </c>
      <c r="E833" s="279"/>
      <c r="F833" s="289">
        <v>44685</v>
      </c>
      <c r="G833" s="135" t="s">
        <v>6153</v>
      </c>
      <c r="H833" s="135" t="s">
        <v>50</v>
      </c>
      <c r="I833" s="281" t="s">
        <v>17</v>
      </c>
      <c r="J833" s="281" t="s">
        <v>38</v>
      </c>
      <c r="K833" s="281" t="s">
        <v>9001</v>
      </c>
      <c r="L833" s="135" t="s">
        <v>87</v>
      </c>
      <c r="M833" s="5" t="s">
        <v>6164</v>
      </c>
      <c r="N833" s="282"/>
      <c r="O833" s="283"/>
      <c r="P833" s="283"/>
      <c r="Q833" s="284"/>
      <c r="R833" s="285" t="s">
        <v>4489</v>
      </c>
      <c r="S833" s="284"/>
      <c r="T833" s="286" t="s">
        <v>1648</v>
      </c>
      <c r="U833" s="291" t="s">
        <v>2821</v>
      </c>
      <c r="V833" s="135"/>
      <c r="W833" s="276" t="s">
        <v>7197</v>
      </c>
      <c r="X833" s="272"/>
      <c r="Y833" s="272"/>
      <c r="Z833" s="272"/>
    </row>
    <row r="834" spans="1:26" ht="13" customHeight="1" x14ac:dyDescent="0.35">
      <c r="A834" s="295" t="s">
        <v>5</v>
      </c>
      <c r="B834" s="124" t="s">
        <v>319</v>
      </c>
      <c r="C834" s="277"/>
      <c r="D834" s="288"/>
      <c r="E834" s="279"/>
      <c r="F834" s="289">
        <v>44685</v>
      </c>
      <c r="G834" s="135" t="s">
        <v>6154</v>
      </c>
      <c r="H834" s="135" t="s">
        <v>137</v>
      </c>
      <c r="I834" s="281" t="s">
        <v>17</v>
      </c>
      <c r="J834" s="281" t="s">
        <v>645</v>
      </c>
      <c r="K834" s="281" t="s">
        <v>9002</v>
      </c>
      <c r="L834" s="194" t="s">
        <v>87</v>
      </c>
      <c r="M834" s="5" t="s">
        <v>6165</v>
      </c>
      <c r="N834" s="282"/>
      <c r="O834" s="283"/>
      <c r="P834" s="283"/>
      <c r="Q834" s="284"/>
      <c r="R834" s="285" t="s">
        <v>4490</v>
      </c>
      <c r="S834" s="284"/>
      <c r="T834" s="286" t="s">
        <v>605</v>
      </c>
      <c r="U834" s="291" t="s">
        <v>2821</v>
      </c>
      <c r="V834" s="135"/>
      <c r="W834" s="276" t="s">
        <v>7198</v>
      </c>
      <c r="X834" s="272"/>
      <c r="Y834" s="272"/>
      <c r="Z834" s="272"/>
    </row>
    <row r="835" spans="1:26" ht="13" customHeight="1" x14ac:dyDescent="0.35">
      <c r="A835" s="295" t="s">
        <v>5</v>
      </c>
      <c r="B835" s="124" t="s">
        <v>319</v>
      </c>
      <c r="C835" s="277"/>
      <c r="D835" s="288"/>
      <c r="E835" s="279"/>
      <c r="F835" s="289">
        <v>44685</v>
      </c>
      <c r="G835" s="135" t="s">
        <v>6155</v>
      </c>
      <c r="H835" s="135" t="s">
        <v>3567</v>
      </c>
      <c r="I835" s="281" t="s">
        <v>685</v>
      </c>
      <c r="J835" s="281" t="s">
        <v>645</v>
      </c>
      <c r="K835" s="281" t="s">
        <v>9002</v>
      </c>
      <c r="L835" s="135" t="s">
        <v>27</v>
      </c>
      <c r="M835" s="5" t="s">
        <v>6166</v>
      </c>
      <c r="N835" s="282"/>
      <c r="O835" s="283"/>
      <c r="P835" s="283"/>
      <c r="Q835" s="284"/>
      <c r="R835" s="285" t="s">
        <v>4490</v>
      </c>
      <c r="S835" s="284"/>
      <c r="T835" s="286" t="s">
        <v>623</v>
      </c>
      <c r="U835" s="291" t="s">
        <v>2821</v>
      </c>
      <c r="V835" s="135"/>
      <c r="W835" s="276" t="s">
        <v>7199</v>
      </c>
      <c r="X835" s="272"/>
      <c r="Y835" s="272"/>
      <c r="Z835" s="272"/>
    </row>
    <row r="836" spans="1:26" ht="13" customHeight="1" x14ac:dyDescent="0.35">
      <c r="A836" s="295" t="s">
        <v>5</v>
      </c>
      <c r="B836" s="124" t="s">
        <v>319</v>
      </c>
      <c r="C836" s="277"/>
      <c r="D836" s="288"/>
      <c r="E836" s="279"/>
      <c r="F836" s="289">
        <v>44685</v>
      </c>
      <c r="G836" s="135" t="s">
        <v>6156</v>
      </c>
      <c r="H836" s="135" t="s">
        <v>6043</v>
      </c>
      <c r="I836" s="281" t="s">
        <v>4644</v>
      </c>
      <c r="J836" s="281" t="s">
        <v>645</v>
      </c>
      <c r="K836" s="281" t="s">
        <v>9002</v>
      </c>
      <c r="L836" s="135" t="s">
        <v>20</v>
      </c>
      <c r="M836" s="5" t="s">
        <v>6167</v>
      </c>
      <c r="N836" s="282"/>
      <c r="O836" s="283"/>
      <c r="P836" s="283"/>
      <c r="Q836" s="284"/>
      <c r="R836" s="285" t="s">
        <v>4490</v>
      </c>
      <c r="S836" s="284"/>
      <c r="T836" s="286" t="s">
        <v>2564</v>
      </c>
      <c r="U836" s="291" t="s">
        <v>2821</v>
      </c>
      <c r="V836" s="135"/>
      <c r="W836" s="276" t="s">
        <v>7200</v>
      </c>
      <c r="X836" s="272"/>
      <c r="Y836" s="272"/>
      <c r="Z836" s="272"/>
    </row>
    <row r="837" spans="1:26" ht="13" customHeight="1" x14ac:dyDescent="0.35">
      <c r="A837" s="295" t="s">
        <v>5</v>
      </c>
      <c r="B837" s="124" t="s">
        <v>319</v>
      </c>
      <c r="C837" s="277"/>
      <c r="D837" s="288"/>
      <c r="E837" s="279"/>
      <c r="F837" s="289">
        <v>44685</v>
      </c>
      <c r="G837" s="135" t="s">
        <v>6157</v>
      </c>
      <c r="H837" s="135" t="s">
        <v>4126</v>
      </c>
      <c r="I837" s="281" t="s">
        <v>8538</v>
      </c>
      <c r="J837" s="281" t="s">
        <v>645</v>
      </c>
      <c r="K837" s="281" t="s">
        <v>9002</v>
      </c>
      <c r="L837" s="135" t="s">
        <v>20</v>
      </c>
      <c r="M837" s="5" t="s">
        <v>6168</v>
      </c>
      <c r="N837" s="282"/>
      <c r="O837" s="283"/>
      <c r="P837" s="283"/>
      <c r="Q837" s="284"/>
      <c r="R837" s="285" t="s">
        <v>4490</v>
      </c>
      <c r="S837" s="284"/>
      <c r="T837" s="286" t="s">
        <v>605</v>
      </c>
      <c r="U837" s="291" t="s">
        <v>2821</v>
      </c>
      <c r="V837" s="135"/>
      <c r="W837" s="276" t="s">
        <v>7201</v>
      </c>
      <c r="X837" s="272"/>
      <c r="Y837" s="272"/>
      <c r="Z837" s="272"/>
    </row>
    <row r="838" spans="1:26" ht="13" customHeight="1" x14ac:dyDescent="0.35">
      <c r="A838" s="295" t="s">
        <v>3627</v>
      </c>
      <c r="B838" s="92">
        <v>5158038</v>
      </c>
      <c r="C838" s="277" t="s">
        <v>8157</v>
      </c>
      <c r="D838" s="288">
        <v>44767</v>
      </c>
      <c r="E838" s="279" t="s">
        <v>594</v>
      </c>
      <c r="F838" s="289">
        <v>44685</v>
      </c>
      <c r="G838" s="135" t="s">
        <v>6169</v>
      </c>
      <c r="H838" s="135" t="s">
        <v>6043</v>
      </c>
      <c r="I838" s="281" t="s">
        <v>4644</v>
      </c>
      <c r="J838" s="281" t="s">
        <v>38</v>
      </c>
      <c r="K838" s="281" t="s">
        <v>9001</v>
      </c>
      <c r="L838" s="194" t="s">
        <v>20</v>
      </c>
      <c r="M838" s="5" t="s">
        <v>6170</v>
      </c>
      <c r="N838" s="282">
        <v>44802</v>
      </c>
      <c r="O838" s="283">
        <v>44799</v>
      </c>
      <c r="P838" s="283">
        <v>44793</v>
      </c>
      <c r="Q838" s="284">
        <v>44799</v>
      </c>
      <c r="R838" s="285" t="s">
        <v>4489</v>
      </c>
      <c r="S838" s="284"/>
      <c r="T838" s="286" t="s">
        <v>609</v>
      </c>
      <c r="U838" s="291" t="s">
        <v>2821</v>
      </c>
      <c r="V838" s="291" t="s">
        <v>3366</v>
      </c>
      <c r="W838" s="276" t="s">
        <v>7202</v>
      </c>
      <c r="X838" s="272"/>
      <c r="Y838" s="272"/>
      <c r="Z838" s="272"/>
    </row>
    <row r="839" spans="1:26" ht="13" customHeight="1" x14ac:dyDescent="0.35">
      <c r="A839" s="295" t="s">
        <v>3627</v>
      </c>
      <c r="B839" s="124">
        <v>5070483</v>
      </c>
      <c r="C839" s="290" t="s">
        <v>6882</v>
      </c>
      <c r="D839" s="288">
        <v>44686</v>
      </c>
      <c r="E839" s="279" t="s">
        <v>594</v>
      </c>
      <c r="F839" s="289">
        <v>44685</v>
      </c>
      <c r="G839" s="135" t="s">
        <v>6171</v>
      </c>
      <c r="H839" s="135" t="s">
        <v>137</v>
      </c>
      <c r="I839" s="281" t="s">
        <v>17</v>
      </c>
      <c r="J839" s="281" t="s">
        <v>626</v>
      </c>
      <c r="K839" s="281" t="s">
        <v>9003</v>
      </c>
      <c r="L839" s="135" t="s">
        <v>20</v>
      </c>
      <c r="M839" s="5" t="s">
        <v>6172</v>
      </c>
      <c r="N839" s="282">
        <v>44690</v>
      </c>
      <c r="O839" s="283">
        <v>44685</v>
      </c>
      <c r="P839" s="283">
        <v>44687</v>
      </c>
      <c r="Q839" s="284">
        <v>44685</v>
      </c>
      <c r="R839" s="285" t="s">
        <v>6464</v>
      </c>
      <c r="S839" s="284"/>
      <c r="T839" s="286" t="s">
        <v>609</v>
      </c>
      <c r="U839" s="291" t="s">
        <v>2821</v>
      </c>
      <c r="V839" s="135" t="s">
        <v>2821</v>
      </c>
      <c r="W839" s="276" t="s">
        <v>7203</v>
      </c>
      <c r="X839" s="272"/>
      <c r="Y839" s="272"/>
      <c r="Z839" s="272"/>
    </row>
    <row r="840" spans="1:26" ht="13" customHeight="1" x14ac:dyDescent="0.35">
      <c r="A840" s="295" t="s">
        <v>3627</v>
      </c>
      <c r="B840" s="83">
        <v>5144961</v>
      </c>
      <c r="C840" s="277" t="s">
        <v>7026</v>
      </c>
      <c r="D840" s="288">
        <v>44733</v>
      </c>
      <c r="E840" s="279" t="s">
        <v>594</v>
      </c>
      <c r="F840" s="289">
        <v>44687</v>
      </c>
      <c r="G840" s="135" t="s">
        <v>6173</v>
      </c>
      <c r="H840" s="135" t="s">
        <v>102</v>
      </c>
      <c r="I840" s="281" t="s">
        <v>685</v>
      </c>
      <c r="J840" s="281" t="s">
        <v>18</v>
      </c>
      <c r="K840" s="281" t="s">
        <v>9005</v>
      </c>
      <c r="L840" s="135" t="s">
        <v>20</v>
      </c>
      <c r="M840" s="5" t="s">
        <v>6174</v>
      </c>
      <c r="N840" s="282">
        <v>44743</v>
      </c>
      <c r="O840" s="283">
        <v>44741</v>
      </c>
      <c r="P840" s="283">
        <v>44736</v>
      </c>
      <c r="Q840" s="284">
        <v>44742</v>
      </c>
      <c r="R840" s="285" t="s">
        <v>4686</v>
      </c>
      <c r="S840" s="284"/>
      <c r="T840" s="286" t="s">
        <v>609</v>
      </c>
      <c r="U840" s="291" t="s">
        <v>2821</v>
      </c>
      <c r="V840" s="135" t="s">
        <v>5599</v>
      </c>
      <c r="W840" s="276" t="s">
        <v>7204</v>
      </c>
      <c r="X840" s="272"/>
      <c r="Y840" s="272"/>
      <c r="Z840" s="272"/>
    </row>
    <row r="841" spans="1:26" ht="13" customHeight="1" x14ac:dyDescent="0.35">
      <c r="A841" s="295" t="s">
        <v>3627</v>
      </c>
      <c r="B841" s="8">
        <v>5174838</v>
      </c>
      <c r="C841" s="277" t="s">
        <v>7695</v>
      </c>
      <c r="D841" s="288">
        <v>44751</v>
      </c>
      <c r="E841" s="279" t="s">
        <v>594</v>
      </c>
      <c r="F841" s="289">
        <v>44687</v>
      </c>
      <c r="G841" s="135" t="s">
        <v>6175</v>
      </c>
      <c r="H841" s="135" t="s">
        <v>3567</v>
      </c>
      <c r="I841" s="281" t="s">
        <v>685</v>
      </c>
      <c r="J841" s="281" t="s">
        <v>645</v>
      </c>
      <c r="K841" s="281" t="s">
        <v>9002</v>
      </c>
      <c r="L841" s="135" t="s">
        <v>27</v>
      </c>
      <c r="M841" s="5" t="s">
        <v>6176</v>
      </c>
      <c r="N841" s="282">
        <v>44779</v>
      </c>
      <c r="O841" s="283">
        <v>44765</v>
      </c>
      <c r="P841" s="283">
        <v>44751</v>
      </c>
      <c r="Q841" s="284">
        <v>44767</v>
      </c>
      <c r="R841" s="285" t="s">
        <v>4490</v>
      </c>
      <c r="S841" s="284"/>
      <c r="T841" s="286" t="s">
        <v>605</v>
      </c>
      <c r="U841" s="291" t="s">
        <v>2821</v>
      </c>
      <c r="V841" s="291" t="s">
        <v>3366</v>
      </c>
      <c r="W841" s="276" t="s">
        <v>7205</v>
      </c>
      <c r="X841" s="272"/>
      <c r="Y841" s="272"/>
      <c r="Z841" s="272"/>
    </row>
    <row r="842" spans="1:26" ht="13" customHeight="1" x14ac:dyDescent="0.35">
      <c r="A842" s="295" t="s">
        <v>3627</v>
      </c>
      <c r="B842" s="124">
        <v>5079898</v>
      </c>
      <c r="C842" s="290" t="s">
        <v>6883</v>
      </c>
      <c r="D842" s="288">
        <v>44688</v>
      </c>
      <c r="E842" s="279" t="s">
        <v>594</v>
      </c>
      <c r="F842" s="289">
        <v>44687</v>
      </c>
      <c r="G842" s="135" t="s">
        <v>6177</v>
      </c>
      <c r="H842" s="135" t="s">
        <v>102</v>
      </c>
      <c r="I842" s="281" t="s">
        <v>685</v>
      </c>
      <c r="J842" s="281" t="s">
        <v>626</v>
      </c>
      <c r="K842" s="281" t="s">
        <v>9003</v>
      </c>
      <c r="L842" s="135" t="s">
        <v>52</v>
      </c>
      <c r="M842" s="5" t="s">
        <v>6178</v>
      </c>
      <c r="N842" s="282">
        <v>44700</v>
      </c>
      <c r="O842" s="283">
        <v>44695</v>
      </c>
      <c r="P842" s="283">
        <v>44695</v>
      </c>
      <c r="Q842" s="284">
        <v>44698</v>
      </c>
      <c r="R842" s="285" t="s">
        <v>4687</v>
      </c>
      <c r="S842" s="284"/>
      <c r="T842" s="286" t="s">
        <v>623</v>
      </c>
      <c r="U842" s="291" t="s">
        <v>2821</v>
      </c>
      <c r="V842" s="135" t="s">
        <v>2821</v>
      </c>
      <c r="W842" s="276" t="s">
        <v>7206</v>
      </c>
      <c r="X842" s="272"/>
      <c r="Y842" s="272"/>
      <c r="Z842" s="272"/>
    </row>
    <row r="843" spans="1:26" ht="13" customHeight="1" x14ac:dyDescent="0.35">
      <c r="A843" s="295" t="s">
        <v>1581</v>
      </c>
      <c r="B843" s="276" t="s">
        <v>630</v>
      </c>
      <c r="C843" s="277" t="s">
        <v>630</v>
      </c>
      <c r="D843" s="288">
        <v>44695</v>
      </c>
      <c r="E843" s="279" t="s">
        <v>630</v>
      </c>
      <c r="F843" s="289">
        <v>44687</v>
      </c>
      <c r="G843" s="135" t="s">
        <v>6179</v>
      </c>
      <c r="H843" s="135" t="s">
        <v>232</v>
      </c>
      <c r="I843" s="281" t="s">
        <v>8863</v>
      </c>
      <c r="J843" s="281" t="s">
        <v>622</v>
      </c>
      <c r="K843" s="281" t="s">
        <v>9007</v>
      </c>
      <c r="L843" s="135" t="s">
        <v>27</v>
      </c>
      <c r="M843" s="5" t="s">
        <v>6180</v>
      </c>
      <c r="N843" s="282" t="s">
        <v>1253</v>
      </c>
      <c r="O843" s="283" t="s">
        <v>1253</v>
      </c>
      <c r="P843" s="283" t="s">
        <v>1253</v>
      </c>
      <c r="Q843" s="284" t="s">
        <v>1253</v>
      </c>
      <c r="R843" s="285" t="s">
        <v>6544</v>
      </c>
      <c r="S843" s="280" t="s">
        <v>1253</v>
      </c>
      <c r="T843" s="286" t="s">
        <v>623</v>
      </c>
      <c r="U843" s="291" t="s">
        <v>2821</v>
      </c>
      <c r="V843" s="135"/>
      <c r="W843" s="276" t="s">
        <v>630</v>
      </c>
      <c r="X843" s="272"/>
      <c r="Y843" s="272"/>
      <c r="Z843" s="272"/>
    </row>
    <row r="844" spans="1:26" ht="13" customHeight="1" x14ac:dyDescent="0.35">
      <c r="A844" s="295" t="s">
        <v>3627</v>
      </c>
      <c r="B844" s="135">
        <v>5094192</v>
      </c>
      <c r="C844" s="290" t="s">
        <v>6884</v>
      </c>
      <c r="D844" s="288">
        <v>44691</v>
      </c>
      <c r="E844" s="279" t="s">
        <v>594</v>
      </c>
      <c r="F844" s="289">
        <v>44688</v>
      </c>
      <c r="G844" s="135" t="s">
        <v>6181</v>
      </c>
      <c r="H844" s="135" t="s">
        <v>16</v>
      </c>
      <c r="I844" s="281" t="s">
        <v>7086</v>
      </c>
      <c r="J844" s="281" t="s">
        <v>18</v>
      </c>
      <c r="K844" s="281" t="s">
        <v>9005</v>
      </c>
      <c r="L844" s="135" t="s">
        <v>20</v>
      </c>
      <c r="M844" s="5" t="s">
        <v>6182</v>
      </c>
      <c r="N844" s="282">
        <v>44708</v>
      </c>
      <c r="O844" s="283">
        <v>44701</v>
      </c>
      <c r="P844" s="283">
        <v>44701</v>
      </c>
      <c r="Q844" s="284">
        <v>44701</v>
      </c>
      <c r="R844" s="285" t="s">
        <v>6708</v>
      </c>
      <c r="S844" s="284"/>
      <c r="T844" s="286" t="s">
        <v>609</v>
      </c>
      <c r="U844" s="291" t="s">
        <v>2821</v>
      </c>
      <c r="V844" s="135" t="s">
        <v>2821</v>
      </c>
      <c r="W844" s="276" t="s">
        <v>7207</v>
      </c>
      <c r="X844" s="272"/>
      <c r="Y844" s="272"/>
      <c r="Z844" s="272"/>
    </row>
    <row r="845" spans="1:26" ht="13" customHeight="1" x14ac:dyDescent="0.35">
      <c r="A845" s="295" t="s">
        <v>1581</v>
      </c>
      <c r="B845" s="276" t="s">
        <v>630</v>
      </c>
      <c r="C845" s="277" t="s">
        <v>630</v>
      </c>
      <c r="D845" s="288">
        <v>44767</v>
      </c>
      <c r="E845" s="279" t="s">
        <v>630</v>
      </c>
      <c r="F845" s="289">
        <v>44688</v>
      </c>
      <c r="G845" s="135" t="s">
        <v>6183</v>
      </c>
      <c r="H845" s="135" t="s">
        <v>3708</v>
      </c>
      <c r="I845" s="281" t="s">
        <v>2454</v>
      </c>
      <c r="J845" s="281" t="s">
        <v>2943</v>
      </c>
      <c r="K845" s="281" t="s">
        <v>9012</v>
      </c>
      <c r="L845" s="194" t="s">
        <v>2970</v>
      </c>
      <c r="M845" s="5" t="s">
        <v>6184</v>
      </c>
      <c r="N845" s="282" t="s">
        <v>1253</v>
      </c>
      <c r="O845" s="283" t="s">
        <v>1253</v>
      </c>
      <c r="P845" s="283" t="s">
        <v>1253</v>
      </c>
      <c r="Q845" s="284" t="s">
        <v>1253</v>
      </c>
      <c r="R845" s="285" t="s">
        <v>6447</v>
      </c>
      <c r="S845" s="280" t="s">
        <v>1253</v>
      </c>
      <c r="T845" s="286" t="s">
        <v>623</v>
      </c>
      <c r="U845" s="291" t="s">
        <v>2821</v>
      </c>
      <c r="V845" s="135"/>
      <c r="W845" s="276" t="s">
        <v>630</v>
      </c>
      <c r="X845" s="272"/>
      <c r="Y845" s="272"/>
      <c r="Z845" s="272"/>
    </row>
    <row r="846" spans="1:26" ht="13" customHeight="1" x14ac:dyDescent="0.35">
      <c r="A846" s="295" t="s">
        <v>1581</v>
      </c>
      <c r="B846" s="276" t="s">
        <v>630</v>
      </c>
      <c r="C846" s="277" t="s">
        <v>630</v>
      </c>
      <c r="D846" s="288">
        <v>44714</v>
      </c>
      <c r="E846" s="279" t="s">
        <v>630</v>
      </c>
      <c r="F846" s="289">
        <v>44688</v>
      </c>
      <c r="G846" s="135" t="s">
        <v>6185</v>
      </c>
      <c r="H846" s="135" t="s">
        <v>6186</v>
      </c>
      <c r="I846" s="281" t="s">
        <v>8538</v>
      </c>
      <c r="J846" s="281" t="s">
        <v>622</v>
      </c>
      <c r="K846" s="281" t="s">
        <v>9007</v>
      </c>
      <c r="L846" s="135" t="s">
        <v>438</v>
      </c>
      <c r="M846" s="5" t="s">
        <v>6187</v>
      </c>
      <c r="N846" s="282" t="s">
        <v>1253</v>
      </c>
      <c r="O846" s="283" t="s">
        <v>1253</v>
      </c>
      <c r="P846" s="283" t="s">
        <v>1253</v>
      </c>
      <c r="Q846" s="284" t="s">
        <v>1253</v>
      </c>
      <c r="R846" s="285" t="s">
        <v>6544</v>
      </c>
      <c r="S846" s="280" t="s">
        <v>1253</v>
      </c>
      <c r="T846" s="286" t="s">
        <v>605</v>
      </c>
      <c r="U846" s="291" t="s">
        <v>2821</v>
      </c>
      <c r="V846" s="135"/>
      <c r="W846" s="276" t="s">
        <v>630</v>
      </c>
      <c r="X846" s="272"/>
      <c r="Y846" s="272"/>
      <c r="Z846" s="272"/>
    </row>
    <row r="847" spans="1:26" ht="13" customHeight="1" x14ac:dyDescent="0.35">
      <c r="A847" s="295" t="s">
        <v>1581</v>
      </c>
      <c r="B847" s="276" t="s">
        <v>630</v>
      </c>
      <c r="C847" s="277" t="s">
        <v>630</v>
      </c>
      <c r="D847" s="288">
        <v>44774</v>
      </c>
      <c r="E847" s="279" t="s">
        <v>630</v>
      </c>
      <c r="F847" s="289">
        <v>44688</v>
      </c>
      <c r="G847" s="135" t="s">
        <v>6188</v>
      </c>
      <c r="H847" s="135" t="s">
        <v>686</v>
      </c>
      <c r="I847" s="281" t="s">
        <v>8862</v>
      </c>
      <c r="J847" s="281" t="s">
        <v>645</v>
      </c>
      <c r="K847" s="281" t="s">
        <v>9002</v>
      </c>
      <c r="L847" s="135" t="s">
        <v>20</v>
      </c>
      <c r="M847" s="5" t="s">
        <v>6189</v>
      </c>
      <c r="N847" s="282" t="s">
        <v>1253</v>
      </c>
      <c r="O847" s="283" t="s">
        <v>1253</v>
      </c>
      <c r="P847" s="283" t="s">
        <v>1253</v>
      </c>
      <c r="Q847" s="284" t="s">
        <v>1253</v>
      </c>
      <c r="R847" s="285" t="s">
        <v>4490</v>
      </c>
      <c r="S847" s="284"/>
      <c r="T847" s="286" t="s">
        <v>605</v>
      </c>
      <c r="U847" s="291" t="s">
        <v>2821</v>
      </c>
      <c r="V847" s="135"/>
      <c r="W847" s="276" t="s">
        <v>7208</v>
      </c>
      <c r="X847" s="272"/>
      <c r="Y847" s="272"/>
      <c r="Z847" s="272"/>
    </row>
    <row r="848" spans="1:26" ht="13" customHeight="1" x14ac:dyDescent="0.35">
      <c r="A848" s="295" t="s">
        <v>5</v>
      </c>
      <c r="B848" s="135" t="s">
        <v>7918</v>
      </c>
      <c r="C848" s="277" t="s">
        <v>3877</v>
      </c>
      <c r="D848" s="288">
        <v>44774</v>
      </c>
      <c r="E848" s="279"/>
      <c r="F848" s="289">
        <v>44688</v>
      </c>
      <c r="G848" s="135" t="s">
        <v>6190</v>
      </c>
      <c r="H848" s="135" t="s">
        <v>4738</v>
      </c>
      <c r="I848" s="281" t="s">
        <v>2454</v>
      </c>
      <c r="J848" s="281" t="s">
        <v>38</v>
      </c>
      <c r="K848" s="281" t="s">
        <v>9001</v>
      </c>
      <c r="L848" s="135" t="s">
        <v>20</v>
      </c>
      <c r="M848" s="5" t="s">
        <v>6191</v>
      </c>
      <c r="N848" s="282"/>
      <c r="O848" s="283"/>
      <c r="P848" s="283"/>
      <c r="Q848" s="284"/>
      <c r="R848" s="285" t="s">
        <v>4486</v>
      </c>
      <c r="S848" s="284"/>
      <c r="T848" s="286" t="s">
        <v>609</v>
      </c>
      <c r="U848" s="291" t="s">
        <v>2821</v>
      </c>
      <c r="V848" s="135"/>
      <c r="W848" s="276" t="s">
        <v>7209</v>
      </c>
      <c r="X848" s="272"/>
      <c r="Y848" s="272"/>
      <c r="Z848" s="272"/>
    </row>
    <row r="849" spans="1:26" ht="13" customHeight="1" x14ac:dyDescent="0.35">
      <c r="A849" s="295" t="s">
        <v>3627</v>
      </c>
      <c r="B849" s="124">
        <v>5107747</v>
      </c>
      <c r="C849" s="290" t="s">
        <v>6885</v>
      </c>
      <c r="D849" s="288">
        <v>44712</v>
      </c>
      <c r="E849" s="279" t="s">
        <v>594</v>
      </c>
      <c r="F849" s="289">
        <v>44690</v>
      </c>
      <c r="G849" s="135" t="s">
        <v>6192</v>
      </c>
      <c r="H849" s="135" t="s">
        <v>32</v>
      </c>
      <c r="I849" s="281" t="s">
        <v>685</v>
      </c>
      <c r="J849" s="281" t="s">
        <v>45</v>
      </c>
      <c r="K849" s="281" t="s">
        <v>9009</v>
      </c>
      <c r="L849" s="135" t="s">
        <v>20</v>
      </c>
      <c r="M849" s="5" t="s">
        <v>6193</v>
      </c>
      <c r="N849" s="282">
        <v>44716</v>
      </c>
      <c r="O849" s="283">
        <v>44714</v>
      </c>
      <c r="P849" s="283">
        <v>44716</v>
      </c>
      <c r="Q849" s="284">
        <v>44714</v>
      </c>
      <c r="R849" s="285" t="s">
        <v>4495</v>
      </c>
      <c r="S849" s="284"/>
      <c r="T849" s="286" t="s">
        <v>605</v>
      </c>
      <c r="U849" s="291" t="s">
        <v>2821</v>
      </c>
      <c r="V849" s="135" t="s">
        <v>3901</v>
      </c>
      <c r="W849" s="276" t="s">
        <v>7210</v>
      </c>
      <c r="X849" s="272"/>
      <c r="Y849" s="272"/>
      <c r="Z849" s="272"/>
    </row>
    <row r="850" spans="1:26" ht="13" customHeight="1" x14ac:dyDescent="0.35">
      <c r="A850" s="295" t="s">
        <v>3627</v>
      </c>
      <c r="B850" s="124">
        <v>5090276</v>
      </c>
      <c r="C850" s="290" t="s">
        <v>6886</v>
      </c>
      <c r="D850" s="288">
        <v>44690</v>
      </c>
      <c r="E850" s="279" t="s">
        <v>594</v>
      </c>
      <c r="F850" s="289">
        <v>44690</v>
      </c>
      <c r="G850" s="135" t="s">
        <v>6194</v>
      </c>
      <c r="H850" s="135" t="s">
        <v>4126</v>
      </c>
      <c r="I850" s="281" t="s">
        <v>8538</v>
      </c>
      <c r="J850" s="281" t="s">
        <v>45</v>
      </c>
      <c r="K850" s="281" t="s">
        <v>9009</v>
      </c>
      <c r="L850" s="135" t="s">
        <v>20</v>
      </c>
      <c r="M850" s="5" t="s">
        <v>6195</v>
      </c>
      <c r="N850" s="282">
        <v>44700</v>
      </c>
      <c r="O850" s="283">
        <v>44694</v>
      </c>
      <c r="P850" s="283">
        <v>44694</v>
      </c>
      <c r="Q850" s="284">
        <v>44695</v>
      </c>
      <c r="R850" s="285" t="s">
        <v>4482</v>
      </c>
      <c r="S850" s="284"/>
      <c r="T850" s="286" t="s">
        <v>623</v>
      </c>
      <c r="U850" s="291" t="s">
        <v>2821</v>
      </c>
      <c r="V850" s="135" t="s">
        <v>2821</v>
      </c>
      <c r="W850" s="276" t="s">
        <v>7211</v>
      </c>
      <c r="X850" s="272"/>
      <c r="Y850" s="272"/>
      <c r="Z850" s="272"/>
    </row>
    <row r="851" spans="1:26" ht="13" customHeight="1" x14ac:dyDescent="0.35">
      <c r="A851" s="295" t="s">
        <v>3627</v>
      </c>
      <c r="B851" s="135">
        <v>5096624</v>
      </c>
      <c r="C851" s="290" t="s">
        <v>6887</v>
      </c>
      <c r="D851" s="288">
        <v>44691</v>
      </c>
      <c r="E851" s="279" t="s">
        <v>594</v>
      </c>
      <c r="F851" s="289">
        <v>44690</v>
      </c>
      <c r="G851" s="135" t="s">
        <v>6196</v>
      </c>
      <c r="H851" s="135" t="s">
        <v>6043</v>
      </c>
      <c r="I851" s="281" t="s">
        <v>4644</v>
      </c>
      <c r="J851" s="281" t="s">
        <v>645</v>
      </c>
      <c r="K851" s="281" t="s">
        <v>9002</v>
      </c>
      <c r="L851" s="135" t="s">
        <v>20</v>
      </c>
      <c r="M851" s="5" t="s">
        <v>6197</v>
      </c>
      <c r="N851" s="282">
        <v>44716</v>
      </c>
      <c r="O851" s="283">
        <v>44711</v>
      </c>
      <c r="P851" s="283">
        <v>44709</v>
      </c>
      <c r="Q851" s="284">
        <v>44712</v>
      </c>
      <c r="R851" s="285" t="s">
        <v>6444</v>
      </c>
      <c r="S851" s="284"/>
      <c r="T851" s="286" t="s">
        <v>623</v>
      </c>
      <c r="U851" s="291" t="s">
        <v>2821</v>
      </c>
      <c r="V851" s="135" t="s">
        <v>3901</v>
      </c>
      <c r="W851" s="276" t="s">
        <v>7212</v>
      </c>
      <c r="X851" s="272"/>
      <c r="Y851" s="272"/>
      <c r="Z851" s="272"/>
    </row>
    <row r="852" spans="1:26" ht="13" customHeight="1" x14ac:dyDescent="0.35">
      <c r="A852" s="295" t="s">
        <v>3627</v>
      </c>
      <c r="B852" s="124">
        <v>5135585</v>
      </c>
      <c r="C852" s="290" t="s">
        <v>7019</v>
      </c>
      <c r="D852" s="288">
        <v>44725</v>
      </c>
      <c r="E852" s="279" t="s">
        <v>594</v>
      </c>
      <c r="F852" s="289">
        <v>44690</v>
      </c>
      <c r="G852" s="135" t="s">
        <v>6198</v>
      </c>
      <c r="H852" s="135" t="s">
        <v>4126</v>
      </c>
      <c r="I852" s="281" t="s">
        <v>8538</v>
      </c>
      <c r="J852" s="281" t="s">
        <v>18</v>
      </c>
      <c r="K852" s="281" t="s">
        <v>9005</v>
      </c>
      <c r="L852" s="194" t="s">
        <v>11</v>
      </c>
      <c r="M852" s="5" t="s">
        <v>6199</v>
      </c>
      <c r="N852" s="282">
        <v>44736</v>
      </c>
      <c r="O852" s="283">
        <v>44732</v>
      </c>
      <c r="P852" s="283">
        <v>44729</v>
      </c>
      <c r="Q852" s="284">
        <v>44732</v>
      </c>
      <c r="R852" s="285" t="s">
        <v>4686</v>
      </c>
      <c r="S852" s="284"/>
      <c r="T852" s="286" t="s">
        <v>605</v>
      </c>
      <c r="U852" s="291" t="s">
        <v>2821</v>
      </c>
      <c r="V852" s="135" t="s">
        <v>3901</v>
      </c>
      <c r="W852" s="276" t="s">
        <v>7213</v>
      </c>
      <c r="X852" s="272"/>
      <c r="Y852" s="272"/>
      <c r="Z852" s="272"/>
    </row>
    <row r="853" spans="1:26" ht="13" customHeight="1" x14ac:dyDescent="0.35">
      <c r="A853" s="295" t="s">
        <v>1581</v>
      </c>
      <c r="B853" s="124" t="s">
        <v>630</v>
      </c>
      <c r="C853" s="277" t="s">
        <v>630</v>
      </c>
      <c r="D853" s="288">
        <v>44811</v>
      </c>
      <c r="E853" s="279" t="s">
        <v>630</v>
      </c>
      <c r="F853" s="289">
        <v>44690</v>
      </c>
      <c r="G853" s="135" t="s">
        <v>6080</v>
      </c>
      <c r="H853" s="135" t="s">
        <v>4712</v>
      </c>
      <c r="I853" s="281" t="s">
        <v>17</v>
      </c>
      <c r="J853" s="281" t="s">
        <v>645</v>
      </c>
      <c r="K853" s="281" t="s">
        <v>9002</v>
      </c>
      <c r="L853" s="135" t="s">
        <v>59</v>
      </c>
      <c r="M853" s="5" t="s">
        <v>6081</v>
      </c>
      <c r="N853" s="282" t="s">
        <v>1253</v>
      </c>
      <c r="O853" s="283" t="s">
        <v>1253</v>
      </c>
      <c r="P853" s="283" t="s">
        <v>1253</v>
      </c>
      <c r="Q853" s="284" t="s">
        <v>1253</v>
      </c>
      <c r="R853" s="285" t="s">
        <v>4490</v>
      </c>
      <c r="S853" s="284"/>
      <c r="T853" s="286" t="s">
        <v>623</v>
      </c>
      <c r="U853" s="291" t="s">
        <v>2821</v>
      </c>
      <c r="V853" s="135"/>
      <c r="W853" s="276" t="s">
        <v>7214</v>
      </c>
      <c r="X853" s="272"/>
      <c r="Y853" s="272"/>
      <c r="Z853" s="272"/>
    </row>
    <row r="854" spans="1:26" ht="13" customHeight="1" x14ac:dyDescent="0.35">
      <c r="A854" s="295" t="s">
        <v>3627</v>
      </c>
      <c r="B854" s="124">
        <v>5060734</v>
      </c>
      <c r="C854" s="290" t="s">
        <v>6888</v>
      </c>
      <c r="D854" s="288">
        <v>44690</v>
      </c>
      <c r="E854" s="279" t="s">
        <v>594</v>
      </c>
      <c r="F854" s="289">
        <v>44690</v>
      </c>
      <c r="G854" s="135" t="s">
        <v>6200</v>
      </c>
      <c r="H854" s="135" t="s">
        <v>6043</v>
      </c>
      <c r="I854" s="281" t="s">
        <v>4644</v>
      </c>
      <c r="J854" s="281" t="s">
        <v>45</v>
      </c>
      <c r="K854" s="281" t="s">
        <v>9009</v>
      </c>
      <c r="L854" s="135" t="s">
        <v>20</v>
      </c>
      <c r="M854" s="5" t="s">
        <v>6201</v>
      </c>
      <c r="N854" s="282">
        <v>44705</v>
      </c>
      <c r="O854" s="283">
        <v>44699</v>
      </c>
      <c r="P854" s="283">
        <v>44691</v>
      </c>
      <c r="Q854" s="284">
        <v>44700</v>
      </c>
      <c r="R854" s="285" t="s">
        <v>4482</v>
      </c>
      <c r="S854" s="284"/>
      <c r="T854" s="286" t="s">
        <v>623</v>
      </c>
      <c r="U854" s="291" t="s">
        <v>2821</v>
      </c>
      <c r="V854" s="135" t="s">
        <v>2821</v>
      </c>
      <c r="W854" s="276" t="s">
        <v>7215</v>
      </c>
      <c r="X854" s="272"/>
      <c r="Y854" s="272"/>
      <c r="Z854" s="272"/>
    </row>
    <row r="855" spans="1:26" ht="13" customHeight="1" x14ac:dyDescent="0.35">
      <c r="A855" s="295" t="s">
        <v>3627</v>
      </c>
      <c r="B855" s="83">
        <v>5157877</v>
      </c>
      <c r="C855" s="277" t="s">
        <v>7395</v>
      </c>
      <c r="D855" s="288">
        <v>44736</v>
      </c>
      <c r="E855" s="279" t="s">
        <v>594</v>
      </c>
      <c r="F855" s="289">
        <v>44690</v>
      </c>
      <c r="G855" s="135" t="s">
        <v>6202</v>
      </c>
      <c r="H855" s="135" t="s">
        <v>32</v>
      </c>
      <c r="I855" s="281" t="s">
        <v>685</v>
      </c>
      <c r="J855" s="281" t="s">
        <v>626</v>
      </c>
      <c r="K855" s="281" t="s">
        <v>9003</v>
      </c>
      <c r="L855" s="194" t="s">
        <v>52</v>
      </c>
      <c r="M855" s="5" t="s">
        <v>6203</v>
      </c>
      <c r="N855" s="282">
        <v>44752</v>
      </c>
      <c r="O855" s="283">
        <v>44740</v>
      </c>
      <c r="P855" s="283">
        <v>44736</v>
      </c>
      <c r="Q855" s="284">
        <v>44739</v>
      </c>
      <c r="R855" s="285" t="s">
        <v>6464</v>
      </c>
      <c r="S855" s="284"/>
      <c r="T855" s="286" t="s">
        <v>623</v>
      </c>
      <c r="U855" s="291" t="s">
        <v>2821</v>
      </c>
      <c r="V855" s="135" t="s">
        <v>5599</v>
      </c>
      <c r="W855" s="276" t="s">
        <v>7216</v>
      </c>
      <c r="X855" s="272"/>
      <c r="Y855" s="272"/>
      <c r="Z855" s="272"/>
    </row>
    <row r="856" spans="1:26" ht="13" customHeight="1" x14ac:dyDescent="0.35">
      <c r="A856" s="295" t="s">
        <v>3627</v>
      </c>
      <c r="B856" s="135">
        <v>5089283</v>
      </c>
      <c r="C856" s="290" t="s">
        <v>6889</v>
      </c>
      <c r="D856" s="288">
        <v>44711</v>
      </c>
      <c r="E856" s="279" t="s">
        <v>594</v>
      </c>
      <c r="F856" s="289">
        <v>44690</v>
      </c>
      <c r="G856" s="135" t="s">
        <v>6204</v>
      </c>
      <c r="H856" s="135" t="s">
        <v>6186</v>
      </c>
      <c r="I856" s="281" t="s">
        <v>8538</v>
      </c>
      <c r="J856" s="281" t="s">
        <v>18</v>
      </c>
      <c r="K856" s="281" t="s">
        <v>9005</v>
      </c>
      <c r="L856" s="135" t="s">
        <v>20</v>
      </c>
      <c r="M856" s="5" t="s">
        <v>6205</v>
      </c>
      <c r="N856" s="282">
        <v>44714</v>
      </c>
      <c r="O856" s="283">
        <v>44704</v>
      </c>
      <c r="P856" s="283">
        <v>44704</v>
      </c>
      <c r="Q856" s="284">
        <v>44707</v>
      </c>
      <c r="R856" s="285" t="s">
        <v>4685</v>
      </c>
      <c r="S856" s="284"/>
      <c r="T856" s="286" t="s">
        <v>605</v>
      </c>
      <c r="U856" s="291" t="s">
        <v>2821</v>
      </c>
      <c r="V856" s="135" t="s">
        <v>3901</v>
      </c>
      <c r="W856" s="276" t="s">
        <v>7217</v>
      </c>
      <c r="X856" s="272"/>
      <c r="Y856" s="272"/>
      <c r="Z856" s="272"/>
    </row>
    <row r="857" spans="1:26" ht="13" customHeight="1" x14ac:dyDescent="0.35">
      <c r="A857" s="295" t="s">
        <v>3627</v>
      </c>
      <c r="B857" s="124">
        <v>5086320</v>
      </c>
      <c r="C857" s="290" t="s">
        <v>6890</v>
      </c>
      <c r="D857" s="288">
        <v>44690</v>
      </c>
      <c r="E857" s="279" t="s">
        <v>594</v>
      </c>
      <c r="F857" s="289">
        <v>44690</v>
      </c>
      <c r="G857" s="135" t="s">
        <v>6206</v>
      </c>
      <c r="H857" s="135" t="s">
        <v>4126</v>
      </c>
      <c r="I857" s="281" t="s">
        <v>8538</v>
      </c>
      <c r="J857" s="281" t="s">
        <v>626</v>
      </c>
      <c r="K857" s="281" t="s">
        <v>9003</v>
      </c>
      <c r="L857" s="135" t="s">
        <v>52</v>
      </c>
      <c r="M857" s="5" t="s">
        <v>6207</v>
      </c>
      <c r="N857" s="282">
        <v>44703</v>
      </c>
      <c r="O857" s="283">
        <v>44699</v>
      </c>
      <c r="P857" s="283">
        <v>44699</v>
      </c>
      <c r="Q857" s="284">
        <v>44700</v>
      </c>
      <c r="R857" s="285" t="s">
        <v>4687</v>
      </c>
      <c r="S857" s="284"/>
      <c r="T857" s="286" t="s">
        <v>623</v>
      </c>
      <c r="U857" s="291" t="s">
        <v>2821</v>
      </c>
      <c r="V857" s="135" t="s">
        <v>2821</v>
      </c>
      <c r="W857" s="276" t="s">
        <v>7218</v>
      </c>
      <c r="X857" s="272"/>
      <c r="Y857" s="272"/>
      <c r="Z857" s="272"/>
    </row>
    <row r="858" spans="1:26" ht="13" customHeight="1" x14ac:dyDescent="0.35">
      <c r="A858" s="295" t="s">
        <v>3627</v>
      </c>
      <c r="B858" s="124">
        <v>5086318</v>
      </c>
      <c r="C858" s="290" t="s">
        <v>6891</v>
      </c>
      <c r="D858" s="288">
        <v>44691</v>
      </c>
      <c r="E858" s="279" t="s">
        <v>594</v>
      </c>
      <c r="F858" s="289">
        <v>44690</v>
      </c>
      <c r="G858" s="135" t="s">
        <v>6208</v>
      </c>
      <c r="H858" s="135" t="s">
        <v>25</v>
      </c>
      <c r="I858" s="281" t="s">
        <v>17</v>
      </c>
      <c r="J858" s="281" t="s">
        <v>626</v>
      </c>
      <c r="K858" s="281" t="s">
        <v>9003</v>
      </c>
      <c r="L858" s="135" t="s">
        <v>20</v>
      </c>
      <c r="M858" s="5" t="s">
        <v>6209</v>
      </c>
      <c r="N858" s="282">
        <v>44700</v>
      </c>
      <c r="O858" s="283">
        <v>44694</v>
      </c>
      <c r="P858" s="283">
        <v>44697</v>
      </c>
      <c r="Q858" s="284">
        <v>44697</v>
      </c>
      <c r="R858" s="285" t="s">
        <v>4687</v>
      </c>
      <c r="S858" s="284"/>
      <c r="T858" s="286" t="s">
        <v>623</v>
      </c>
      <c r="U858" s="291" t="s">
        <v>2821</v>
      </c>
      <c r="V858" s="135" t="s">
        <v>2821</v>
      </c>
      <c r="W858" s="276" t="s">
        <v>7219</v>
      </c>
      <c r="X858" s="272"/>
      <c r="Y858" s="272"/>
      <c r="Z858" s="272"/>
    </row>
    <row r="859" spans="1:26" ht="13" customHeight="1" x14ac:dyDescent="0.35">
      <c r="A859" s="295" t="s">
        <v>3627</v>
      </c>
      <c r="B859" s="124">
        <v>5076349</v>
      </c>
      <c r="C859" s="290" t="s">
        <v>6892</v>
      </c>
      <c r="D859" s="288">
        <v>44691</v>
      </c>
      <c r="E859" s="279" t="s">
        <v>594</v>
      </c>
      <c r="F859" s="289">
        <v>44690</v>
      </c>
      <c r="G859" s="135" t="s">
        <v>6210</v>
      </c>
      <c r="H859" s="135" t="s">
        <v>232</v>
      </c>
      <c r="I859" s="281" t="s">
        <v>8863</v>
      </c>
      <c r="J859" s="281" t="s">
        <v>18</v>
      </c>
      <c r="K859" s="281" t="s">
        <v>9005</v>
      </c>
      <c r="L859" s="135" t="s">
        <v>20</v>
      </c>
      <c r="M859" s="5" t="s">
        <v>6211</v>
      </c>
      <c r="N859" s="282">
        <v>44705</v>
      </c>
      <c r="O859" s="283">
        <v>44702</v>
      </c>
      <c r="P859" s="283">
        <v>44702</v>
      </c>
      <c r="Q859" s="284">
        <v>44704</v>
      </c>
      <c r="R859" s="285" t="s">
        <v>4685</v>
      </c>
      <c r="S859" s="284"/>
      <c r="T859" s="286" t="s">
        <v>623</v>
      </c>
      <c r="U859" s="291" t="s">
        <v>2821</v>
      </c>
      <c r="V859" s="135" t="s">
        <v>2821</v>
      </c>
      <c r="W859" s="276" t="s">
        <v>7220</v>
      </c>
      <c r="X859" s="272"/>
      <c r="Y859" s="272"/>
      <c r="Z859" s="272"/>
    </row>
    <row r="860" spans="1:26" ht="13" customHeight="1" x14ac:dyDescent="0.35">
      <c r="A860" s="295" t="s">
        <v>3627</v>
      </c>
      <c r="B860" s="136">
        <v>5099175</v>
      </c>
      <c r="C860" s="290" t="s">
        <v>6893</v>
      </c>
      <c r="D860" s="288">
        <v>44692</v>
      </c>
      <c r="E860" s="279" t="s">
        <v>594</v>
      </c>
      <c r="F860" s="289">
        <v>44690</v>
      </c>
      <c r="G860" s="135" t="s">
        <v>6212</v>
      </c>
      <c r="H860" s="135" t="s">
        <v>25</v>
      </c>
      <c r="I860" s="281" t="s">
        <v>17</v>
      </c>
      <c r="J860" s="281" t="s">
        <v>626</v>
      </c>
      <c r="K860" s="281" t="s">
        <v>9003</v>
      </c>
      <c r="L860" s="135" t="s">
        <v>20</v>
      </c>
      <c r="M860" s="5" t="s">
        <v>6213</v>
      </c>
      <c r="N860" s="282">
        <v>44700</v>
      </c>
      <c r="O860" s="283">
        <v>44695</v>
      </c>
      <c r="P860" s="283">
        <v>44697</v>
      </c>
      <c r="Q860" s="284">
        <v>44697</v>
      </c>
      <c r="R860" s="285" t="s">
        <v>4687</v>
      </c>
      <c r="S860" s="284"/>
      <c r="T860" s="286" t="s">
        <v>605</v>
      </c>
      <c r="U860" s="291" t="s">
        <v>2821</v>
      </c>
      <c r="V860" s="135" t="s">
        <v>2821</v>
      </c>
      <c r="W860" s="276" t="s">
        <v>7221</v>
      </c>
      <c r="X860" s="272"/>
      <c r="Y860" s="272"/>
      <c r="Z860" s="272"/>
    </row>
    <row r="861" spans="1:26" ht="13" customHeight="1" x14ac:dyDescent="0.35">
      <c r="A861" s="295" t="s">
        <v>3627</v>
      </c>
      <c r="B861" s="124">
        <v>5070473</v>
      </c>
      <c r="C861" s="290" t="s">
        <v>6894</v>
      </c>
      <c r="D861" s="288">
        <v>44691</v>
      </c>
      <c r="E861" s="279" t="s">
        <v>594</v>
      </c>
      <c r="F861" s="289">
        <v>44690</v>
      </c>
      <c r="G861" s="135" t="s">
        <v>6215</v>
      </c>
      <c r="H861" s="135" t="s">
        <v>175</v>
      </c>
      <c r="I861" s="281" t="s">
        <v>8863</v>
      </c>
      <c r="J861" s="281" t="s">
        <v>45</v>
      </c>
      <c r="K861" s="281" t="s">
        <v>9009</v>
      </c>
      <c r="L861" s="135" t="s">
        <v>20</v>
      </c>
      <c r="M861" s="5" t="s">
        <v>6216</v>
      </c>
      <c r="N861" s="282">
        <v>44703</v>
      </c>
      <c r="O861" s="283">
        <v>44699</v>
      </c>
      <c r="P861" s="283">
        <v>44700</v>
      </c>
      <c r="Q861" s="284">
        <v>44699</v>
      </c>
      <c r="R861" s="285" t="s">
        <v>4482</v>
      </c>
      <c r="S861" s="284"/>
      <c r="T861" s="286" t="s">
        <v>605</v>
      </c>
      <c r="U861" s="291" t="s">
        <v>2821</v>
      </c>
      <c r="V861" s="135" t="s">
        <v>2821</v>
      </c>
      <c r="W861" s="276" t="s">
        <v>7222</v>
      </c>
      <c r="X861" s="272"/>
      <c r="Y861" s="272"/>
      <c r="Z861" s="272"/>
    </row>
    <row r="862" spans="1:26" ht="13" customHeight="1" x14ac:dyDescent="0.35">
      <c r="A862" s="295" t="s">
        <v>3627</v>
      </c>
      <c r="B862" s="124">
        <v>5122509</v>
      </c>
      <c r="C862" s="290" t="s">
        <v>6932</v>
      </c>
      <c r="D862" s="288">
        <v>44720</v>
      </c>
      <c r="E862" s="279" t="s">
        <v>594</v>
      </c>
      <c r="F862" s="289">
        <v>44690</v>
      </c>
      <c r="G862" s="135" t="s">
        <v>6217</v>
      </c>
      <c r="H862" s="135" t="s">
        <v>3567</v>
      </c>
      <c r="I862" s="281" t="s">
        <v>685</v>
      </c>
      <c r="J862" s="281" t="s">
        <v>626</v>
      </c>
      <c r="K862" s="281" t="s">
        <v>9003</v>
      </c>
      <c r="L862" s="135" t="s">
        <v>20</v>
      </c>
      <c r="M862" s="5" t="s">
        <v>6218</v>
      </c>
      <c r="N862" s="282">
        <v>44728</v>
      </c>
      <c r="O862" s="283">
        <v>44726</v>
      </c>
      <c r="P862" s="283">
        <v>44720</v>
      </c>
      <c r="Q862" s="284">
        <v>44728</v>
      </c>
      <c r="R862" s="285" t="s">
        <v>6464</v>
      </c>
      <c r="S862" s="284"/>
      <c r="T862" s="286" t="s">
        <v>605</v>
      </c>
      <c r="U862" s="291" t="s">
        <v>2821</v>
      </c>
      <c r="V862" s="135" t="s">
        <v>3901</v>
      </c>
      <c r="W862" s="276" t="s">
        <v>7223</v>
      </c>
      <c r="X862" s="272"/>
      <c r="Y862" s="272"/>
      <c r="Z862" s="272"/>
    </row>
    <row r="863" spans="1:26" ht="13" customHeight="1" x14ac:dyDescent="0.35">
      <c r="A863" s="295" t="s">
        <v>3627</v>
      </c>
      <c r="B863" s="124">
        <v>5079768</v>
      </c>
      <c r="C863" s="290" t="s">
        <v>6895</v>
      </c>
      <c r="D863" s="288">
        <v>44691</v>
      </c>
      <c r="E863" s="279" t="s">
        <v>594</v>
      </c>
      <c r="F863" s="289">
        <v>44690</v>
      </c>
      <c r="G863" s="135" t="s">
        <v>6219</v>
      </c>
      <c r="H863" s="135" t="s">
        <v>4738</v>
      </c>
      <c r="I863" s="281" t="s">
        <v>2454</v>
      </c>
      <c r="J863" s="281" t="s">
        <v>38</v>
      </c>
      <c r="K863" s="281" t="s">
        <v>9001</v>
      </c>
      <c r="L863" s="135" t="s">
        <v>40</v>
      </c>
      <c r="M863" s="5" t="s">
        <v>6220</v>
      </c>
      <c r="N863" s="282">
        <v>44694</v>
      </c>
      <c r="O863" s="283">
        <v>44691</v>
      </c>
      <c r="P863" s="283">
        <v>44691</v>
      </c>
      <c r="Q863" s="284">
        <v>44692</v>
      </c>
      <c r="R863" s="285" t="s">
        <v>4489</v>
      </c>
      <c r="S863" s="284"/>
      <c r="T863" s="286" t="s">
        <v>605</v>
      </c>
      <c r="U863" s="291" t="s">
        <v>2821</v>
      </c>
      <c r="V863" s="135" t="s">
        <v>2821</v>
      </c>
      <c r="W863" s="276" t="s">
        <v>7224</v>
      </c>
      <c r="X863" s="272"/>
      <c r="Y863" s="272"/>
      <c r="Z863" s="272"/>
    </row>
    <row r="864" spans="1:26" ht="13" customHeight="1" x14ac:dyDescent="0.35">
      <c r="A864" s="295" t="s">
        <v>3627</v>
      </c>
      <c r="B864" s="124">
        <v>5089292</v>
      </c>
      <c r="C864" s="290" t="s">
        <v>6896</v>
      </c>
      <c r="D864" s="288">
        <v>44691</v>
      </c>
      <c r="E864" s="279" t="s">
        <v>594</v>
      </c>
      <c r="F864" s="289">
        <v>44690</v>
      </c>
      <c r="G864" s="135" t="s">
        <v>6221</v>
      </c>
      <c r="H864" s="135" t="s">
        <v>50</v>
      </c>
      <c r="I864" s="281" t="s">
        <v>17</v>
      </c>
      <c r="J864" s="281" t="s">
        <v>622</v>
      </c>
      <c r="K864" s="281" t="s">
        <v>9007</v>
      </c>
      <c r="L864" s="135" t="s">
        <v>27</v>
      </c>
      <c r="M864" s="5" t="s">
        <v>6222</v>
      </c>
      <c r="N864" s="282">
        <v>44708</v>
      </c>
      <c r="O864" s="283">
        <v>44703</v>
      </c>
      <c r="P864" s="283">
        <v>44704</v>
      </c>
      <c r="Q864" s="284" t="s">
        <v>1685</v>
      </c>
      <c r="R864" s="285" t="s">
        <v>6544</v>
      </c>
      <c r="S864" s="284"/>
      <c r="T864" s="286" t="s">
        <v>609</v>
      </c>
      <c r="U864" s="291" t="s">
        <v>2821</v>
      </c>
      <c r="V864" s="135" t="s">
        <v>2821</v>
      </c>
      <c r="W864" s="276" t="s">
        <v>7225</v>
      </c>
      <c r="X864" s="272"/>
      <c r="Y864" s="272"/>
      <c r="Z864" s="272"/>
    </row>
    <row r="865" spans="1:26" ht="13" customHeight="1" x14ac:dyDescent="0.35">
      <c r="A865" s="295" t="s">
        <v>3627</v>
      </c>
      <c r="B865" s="124">
        <v>5106823</v>
      </c>
      <c r="C865" s="290" t="s">
        <v>6897</v>
      </c>
      <c r="D865" s="288">
        <v>44701</v>
      </c>
      <c r="E865" s="279" t="s">
        <v>594</v>
      </c>
      <c r="F865" s="289">
        <v>44690</v>
      </c>
      <c r="G865" s="135" t="s">
        <v>6223</v>
      </c>
      <c r="H865" s="135" t="s">
        <v>250</v>
      </c>
      <c r="I865" s="281" t="s">
        <v>4644</v>
      </c>
      <c r="J865" s="281" t="s">
        <v>45</v>
      </c>
      <c r="K865" s="281" t="s">
        <v>9009</v>
      </c>
      <c r="L865" s="135" t="s">
        <v>20</v>
      </c>
      <c r="M865" s="5" t="s">
        <v>6224</v>
      </c>
      <c r="N865" s="282">
        <v>44714</v>
      </c>
      <c r="O865" s="283">
        <v>44706</v>
      </c>
      <c r="P865" s="283">
        <v>44706</v>
      </c>
      <c r="Q865" s="284">
        <v>44711</v>
      </c>
      <c r="R865" s="285" t="s">
        <v>4482</v>
      </c>
      <c r="S865" s="284"/>
      <c r="T865" s="286" t="s">
        <v>609</v>
      </c>
      <c r="U865" s="291" t="s">
        <v>2821</v>
      </c>
      <c r="V865" s="135" t="s">
        <v>3901</v>
      </c>
      <c r="W865" s="276" t="s">
        <v>7226</v>
      </c>
      <c r="X865" s="272"/>
      <c r="Y865" s="272"/>
      <c r="Z865" s="272"/>
    </row>
    <row r="866" spans="1:26" ht="13" customHeight="1" x14ac:dyDescent="0.35">
      <c r="A866" s="295" t="s">
        <v>3627</v>
      </c>
      <c r="B866" s="292">
        <v>5135584</v>
      </c>
      <c r="C866" s="277" t="s">
        <v>7227</v>
      </c>
      <c r="D866" s="288">
        <v>44735</v>
      </c>
      <c r="E866" s="279" t="s">
        <v>594</v>
      </c>
      <c r="F866" s="289">
        <v>44691</v>
      </c>
      <c r="G866" s="135" t="s">
        <v>6226</v>
      </c>
      <c r="H866" s="135" t="s">
        <v>175</v>
      </c>
      <c r="I866" s="281" t="s">
        <v>8863</v>
      </c>
      <c r="J866" s="281" t="s">
        <v>18</v>
      </c>
      <c r="K866" s="281" t="s">
        <v>9005</v>
      </c>
      <c r="L866" s="135" t="s">
        <v>20</v>
      </c>
      <c r="M866" s="5" t="s">
        <v>6227</v>
      </c>
      <c r="N866" s="282">
        <v>44741</v>
      </c>
      <c r="O866" s="283">
        <v>44736</v>
      </c>
      <c r="P866" s="283">
        <v>44735</v>
      </c>
      <c r="Q866" s="284">
        <v>44739</v>
      </c>
      <c r="R866" s="285" t="s">
        <v>4686</v>
      </c>
      <c r="S866" s="284"/>
      <c r="T866" s="286" t="s">
        <v>609</v>
      </c>
      <c r="U866" s="291" t="s">
        <v>2821</v>
      </c>
      <c r="V866" s="135" t="s">
        <v>3901</v>
      </c>
      <c r="W866" s="276" t="s">
        <v>7228</v>
      </c>
      <c r="X866" s="272"/>
      <c r="Y866" s="272"/>
      <c r="Z866" s="272"/>
    </row>
    <row r="867" spans="1:26" ht="13" customHeight="1" x14ac:dyDescent="0.35">
      <c r="A867" s="295" t="s">
        <v>3627</v>
      </c>
      <c r="B867" s="136">
        <v>5070474</v>
      </c>
      <c r="C867" s="290" t="s">
        <v>6898</v>
      </c>
      <c r="D867" s="288">
        <v>44692</v>
      </c>
      <c r="E867" s="279" t="s">
        <v>594</v>
      </c>
      <c r="F867" s="289">
        <v>44691</v>
      </c>
      <c r="G867" s="135" t="s">
        <v>6228</v>
      </c>
      <c r="H867" s="135" t="s">
        <v>250</v>
      </c>
      <c r="I867" s="281" t="s">
        <v>4644</v>
      </c>
      <c r="J867" s="281" t="s">
        <v>45</v>
      </c>
      <c r="K867" s="281" t="s">
        <v>9009</v>
      </c>
      <c r="L867" s="135" t="s">
        <v>20</v>
      </c>
      <c r="M867" s="5" t="s">
        <v>6229</v>
      </c>
      <c r="N867" s="282">
        <v>44694</v>
      </c>
      <c r="O867" s="283">
        <v>44692</v>
      </c>
      <c r="P867" s="283">
        <v>44692</v>
      </c>
      <c r="Q867" s="284">
        <v>44692</v>
      </c>
      <c r="R867" s="285" t="s">
        <v>4482</v>
      </c>
      <c r="S867" s="284"/>
      <c r="T867" s="286" t="s">
        <v>609</v>
      </c>
      <c r="U867" s="291" t="s">
        <v>2821</v>
      </c>
      <c r="V867" s="135" t="s">
        <v>2821</v>
      </c>
      <c r="W867" s="276" t="s">
        <v>7229</v>
      </c>
      <c r="X867" s="272"/>
      <c r="Y867" s="272"/>
      <c r="Z867" s="272"/>
    </row>
    <row r="868" spans="1:26" ht="13" customHeight="1" x14ac:dyDescent="0.35">
      <c r="A868" s="295" t="s">
        <v>3627</v>
      </c>
      <c r="B868" s="136">
        <v>5079770</v>
      </c>
      <c r="C868" s="290" t="s">
        <v>6899</v>
      </c>
      <c r="D868" s="288">
        <v>44693</v>
      </c>
      <c r="E868" s="279" t="s">
        <v>594</v>
      </c>
      <c r="F868" s="289">
        <v>44692</v>
      </c>
      <c r="G868" s="135" t="s">
        <v>6230</v>
      </c>
      <c r="H868" s="135" t="s">
        <v>32</v>
      </c>
      <c r="I868" s="281" t="s">
        <v>685</v>
      </c>
      <c r="J868" s="281" t="s">
        <v>622</v>
      </c>
      <c r="K868" s="281" t="s">
        <v>9007</v>
      </c>
      <c r="L868" s="135" t="s">
        <v>20</v>
      </c>
      <c r="M868" s="5" t="s">
        <v>6321</v>
      </c>
      <c r="N868" s="282">
        <v>44699</v>
      </c>
      <c r="O868" s="283">
        <v>44698</v>
      </c>
      <c r="P868" s="283">
        <v>44711</v>
      </c>
      <c r="Q868" s="284" t="s">
        <v>1685</v>
      </c>
      <c r="R868" s="285" t="s">
        <v>6544</v>
      </c>
      <c r="S868" s="284"/>
      <c r="T868" s="286" t="s">
        <v>2564</v>
      </c>
      <c r="U868" s="291" t="s">
        <v>2821</v>
      </c>
      <c r="V868" s="135" t="s">
        <v>2821</v>
      </c>
      <c r="W868" s="276" t="s">
        <v>7230</v>
      </c>
      <c r="X868" s="272"/>
      <c r="Y868" s="272"/>
      <c r="Z868" s="272"/>
    </row>
    <row r="869" spans="1:26" ht="13" customHeight="1" x14ac:dyDescent="0.35">
      <c r="A869" s="295" t="s">
        <v>3627</v>
      </c>
      <c r="B869" s="135">
        <v>5152898</v>
      </c>
      <c r="C869" s="277" t="s">
        <v>7140</v>
      </c>
      <c r="D869" s="288">
        <v>44733</v>
      </c>
      <c r="E869" s="279" t="s">
        <v>594</v>
      </c>
      <c r="F869" s="289">
        <v>44692</v>
      </c>
      <c r="G869" s="135" t="s">
        <v>6231</v>
      </c>
      <c r="H869" s="135" t="s">
        <v>3708</v>
      </c>
      <c r="I869" s="281" t="s">
        <v>2454</v>
      </c>
      <c r="J869" s="281" t="s">
        <v>626</v>
      </c>
      <c r="K869" s="281" t="s">
        <v>9003</v>
      </c>
      <c r="L869" s="135" t="s">
        <v>20</v>
      </c>
      <c r="M869" s="5" t="s">
        <v>6232</v>
      </c>
      <c r="N869" s="282">
        <v>44742</v>
      </c>
      <c r="O869" s="283">
        <v>44736</v>
      </c>
      <c r="P869" s="283">
        <v>44733</v>
      </c>
      <c r="Q869" s="284">
        <v>44736</v>
      </c>
      <c r="R869" s="285" t="s">
        <v>6464</v>
      </c>
      <c r="S869" s="284"/>
      <c r="T869" s="286" t="s">
        <v>623</v>
      </c>
      <c r="U869" s="291" t="s">
        <v>2821</v>
      </c>
      <c r="V869" s="135" t="s">
        <v>3901</v>
      </c>
      <c r="W869" s="276" t="s">
        <v>7231</v>
      </c>
      <c r="X869" s="272"/>
      <c r="Y869" s="272"/>
      <c r="Z869" s="272"/>
    </row>
    <row r="870" spans="1:26" ht="13" customHeight="1" x14ac:dyDescent="0.35">
      <c r="A870" s="295" t="s">
        <v>3627</v>
      </c>
      <c r="B870" s="329">
        <v>5069334</v>
      </c>
      <c r="C870" s="277" t="s">
        <v>7387</v>
      </c>
      <c r="D870" s="288">
        <v>44735</v>
      </c>
      <c r="E870" s="279" t="s">
        <v>594</v>
      </c>
      <c r="F870" s="289">
        <v>44692</v>
      </c>
      <c r="G870" s="135" t="s">
        <v>6233</v>
      </c>
      <c r="H870" s="135" t="s">
        <v>25</v>
      </c>
      <c r="I870" s="281" t="s">
        <v>17</v>
      </c>
      <c r="J870" s="281" t="s">
        <v>8377</v>
      </c>
      <c r="K870" s="281" t="s">
        <v>9004</v>
      </c>
      <c r="L870" s="135" t="s">
        <v>20</v>
      </c>
      <c r="M870" s="5" t="s">
        <v>6234</v>
      </c>
      <c r="N870" s="282">
        <v>44743</v>
      </c>
      <c r="O870" s="283">
        <v>44737</v>
      </c>
      <c r="P870" s="283">
        <v>44739</v>
      </c>
      <c r="Q870" s="284" t="s">
        <v>1685</v>
      </c>
      <c r="R870" s="285" t="s">
        <v>4485</v>
      </c>
      <c r="S870" s="284"/>
      <c r="T870" s="286" t="s">
        <v>609</v>
      </c>
      <c r="U870" s="291" t="s">
        <v>2821</v>
      </c>
      <c r="V870" s="135" t="s">
        <v>5599</v>
      </c>
      <c r="W870" s="276" t="s">
        <v>7232</v>
      </c>
      <c r="X870" s="272"/>
      <c r="Y870" s="272"/>
      <c r="Z870" s="272"/>
    </row>
    <row r="871" spans="1:26" ht="13" customHeight="1" x14ac:dyDescent="0.35">
      <c r="A871" s="295" t="s">
        <v>3627</v>
      </c>
      <c r="B871" s="135">
        <v>5152900</v>
      </c>
      <c r="C871" s="277" t="s">
        <v>7141</v>
      </c>
      <c r="D871" s="288">
        <v>44734</v>
      </c>
      <c r="E871" s="279" t="s">
        <v>594</v>
      </c>
      <c r="F871" s="289">
        <v>44692</v>
      </c>
      <c r="G871" s="135" t="s">
        <v>6235</v>
      </c>
      <c r="H871" s="135" t="s">
        <v>4126</v>
      </c>
      <c r="I871" s="281" t="s">
        <v>8538</v>
      </c>
      <c r="J871" s="281" t="s">
        <v>626</v>
      </c>
      <c r="K871" s="281" t="s">
        <v>9003</v>
      </c>
      <c r="L871" s="135" t="s">
        <v>20</v>
      </c>
      <c r="M871" s="5" t="s">
        <v>6236</v>
      </c>
      <c r="N871" s="282">
        <v>44742</v>
      </c>
      <c r="O871" s="283">
        <v>44736</v>
      </c>
      <c r="P871" s="283">
        <v>44734</v>
      </c>
      <c r="Q871" s="284">
        <v>44739</v>
      </c>
      <c r="R871" s="285" t="s">
        <v>6464</v>
      </c>
      <c r="S871" s="284"/>
      <c r="T871" s="286" t="s">
        <v>1648</v>
      </c>
      <c r="U871" s="291" t="s">
        <v>2821</v>
      </c>
      <c r="V871" s="135" t="s">
        <v>3901</v>
      </c>
      <c r="W871" s="276" t="s">
        <v>7233</v>
      </c>
      <c r="X871" s="272"/>
      <c r="Y871" s="272"/>
      <c r="Z871" s="272"/>
    </row>
    <row r="872" spans="1:26" ht="13" customHeight="1" x14ac:dyDescent="0.35">
      <c r="A872" s="295" t="s">
        <v>3627</v>
      </c>
      <c r="B872" s="8">
        <v>5194804</v>
      </c>
      <c r="C872" s="277" t="s">
        <v>7828</v>
      </c>
      <c r="D872" s="288">
        <v>44751</v>
      </c>
      <c r="E872" s="279" t="s">
        <v>594</v>
      </c>
      <c r="F872" s="289">
        <v>44692</v>
      </c>
      <c r="G872" s="135" t="s">
        <v>6237</v>
      </c>
      <c r="H872" s="194" t="s">
        <v>250</v>
      </c>
      <c r="I872" s="281" t="s">
        <v>4644</v>
      </c>
      <c r="J872" s="281" t="s">
        <v>18</v>
      </c>
      <c r="K872" s="281" t="s">
        <v>9005</v>
      </c>
      <c r="L872" s="135" t="s">
        <v>20</v>
      </c>
      <c r="M872" s="5" t="s">
        <v>6238</v>
      </c>
      <c r="N872" s="282">
        <v>44779</v>
      </c>
      <c r="O872" s="283">
        <v>44775</v>
      </c>
      <c r="P872" s="283">
        <v>44757</v>
      </c>
      <c r="Q872" s="284">
        <v>44772</v>
      </c>
      <c r="R872" s="285" t="s">
        <v>6708</v>
      </c>
      <c r="S872" s="284"/>
      <c r="T872" s="286" t="s">
        <v>605</v>
      </c>
      <c r="U872" s="291" t="s">
        <v>2821</v>
      </c>
      <c r="V872" s="291" t="s">
        <v>3366</v>
      </c>
      <c r="W872" s="276" t="s">
        <v>7234</v>
      </c>
      <c r="X872" s="272"/>
      <c r="Y872" s="272"/>
      <c r="Z872" s="272"/>
    </row>
    <row r="873" spans="1:26" ht="13" customHeight="1" x14ac:dyDescent="0.35">
      <c r="A873" s="295" t="s">
        <v>3627</v>
      </c>
      <c r="B873" s="136">
        <v>5070476</v>
      </c>
      <c r="C873" s="290" t="s">
        <v>6900</v>
      </c>
      <c r="D873" s="288">
        <v>44693</v>
      </c>
      <c r="E873" s="279" t="s">
        <v>594</v>
      </c>
      <c r="F873" s="289">
        <v>44692</v>
      </c>
      <c r="G873" s="135" t="s">
        <v>6239</v>
      </c>
      <c r="H873" s="194" t="s">
        <v>4712</v>
      </c>
      <c r="I873" s="281" t="s">
        <v>17</v>
      </c>
      <c r="J873" s="281" t="s">
        <v>45</v>
      </c>
      <c r="K873" s="281" t="s">
        <v>9009</v>
      </c>
      <c r="L873" s="135" t="s">
        <v>20</v>
      </c>
      <c r="M873" s="5" t="s">
        <v>6240</v>
      </c>
      <c r="N873" s="282">
        <v>44707</v>
      </c>
      <c r="O873" s="283">
        <v>44706</v>
      </c>
      <c r="P873" s="283">
        <v>44706</v>
      </c>
      <c r="Q873" s="284" t="s">
        <v>1685</v>
      </c>
      <c r="R873" s="285" t="s">
        <v>4482</v>
      </c>
      <c r="S873" s="284"/>
      <c r="T873" s="286" t="s">
        <v>623</v>
      </c>
      <c r="U873" s="291" t="s">
        <v>2821</v>
      </c>
      <c r="V873" s="135" t="s">
        <v>2821</v>
      </c>
      <c r="W873" s="276" t="s">
        <v>7235</v>
      </c>
      <c r="X873" s="272"/>
      <c r="Y873" s="272"/>
      <c r="Z873" s="272"/>
    </row>
    <row r="874" spans="1:26" ht="13" customHeight="1" x14ac:dyDescent="0.35">
      <c r="A874" s="295" t="s">
        <v>3627</v>
      </c>
      <c r="B874" s="124">
        <v>5072219</v>
      </c>
      <c r="C874" s="290" t="s">
        <v>6901</v>
      </c>
      <c r="D874" s="288">
        <v>44694</v>
      </c>
      <c r="E874" s="279" t="s">
        <v>594</v>
      </c>
      <c r="F874" s="289">
        <v>44693</v>
      </c>
      <c r="G874" s="135" t="s">
        <v>6241</v>
      </c>
      <c r="H874" s="135" t="s">
        <v>4712</v>
      </c>
      <c r="I874" s="281" t="s">
        <v>17</v>
      </c>
      <c r="J874" s="281" t="s">
        <v>2943</v>
      </c>
      <c r="K874" s="281" t="s">
        <v>9012</v>
      </c>
      <c r="L874" s="135" t="s">
        <v>11</v>
      </c>
      <c r="M874" s="5" t="s">
        <v>5913</v>
      </c>
      <c r="N874" s="282">
        <v>44703</v>
      </c>
      <c r="O874" s="283">
        <v>44700</v>
      </c>
      <c r="P874" s="283">
        <v>44701</v>
      </c>
      <c r="Q874" s="284">
        <v>44701</v>
      </c>
      <c r="R874" s="285" t="s">
        <v>6518</v>
      </c>
      <c r="S874" s="284"/>
      <c r="T874" s="286" t="s">
        <v>605</v>
      </c>
      <c r="U874" s="291" t="s">
        <v>2821</v>
      </c>
      <c r="V874" s="135" t="s">
        <v>2821</v>
      </c>
      <c r="W874" s="276" t="s">
        <v>7236</v>
      </c>
      <c r="X874" s="272"/>
      <c r="Y874" s="272"/>
      <c r="Z874" s="272"/>
    </row>
    <row r="875" spans="1:26" ht="13" customHeight="1" x14ac:dyDescent="0.35">
      <c r="A875" s="295" t="s">
        <v>1581</v>
      </c>
      <c r="B875" s="276" t="s">
        <v>630</v>
      </c>
      <c r="C875" s="277" t="s">
        <v>630</v>
      </c>
      <c r="D875" s="288">
        <v>44747</v>
      </c>
      <c r="E875" s="279" t="s">
        <v>630</v>
      </c>
      <c r="F875" s="289">
        <v>44693</v>
      </c>
      <c r="G875" s="135" t="s">
        <v>6242</v>
      </c>
      <c r="H875" s="135" t="s">
        <v>175</v>
      </c>
      <c r="I875" s="281" t="s">
        <v>8863</v>
      </c>
      <c r="J875" s="281" t="s">
        <v>18</v>
      </c>
      <c r="K875" s="281" t="s">
        <v>9005</v>
      </c>
      <c r="L875" s="135" t="s">
        <v>20</v>
      </c>
      <c r="M875" s="5" t="s">
        <v>6243</v>
      </c>
      <c r="N875" s="282" t="s">
        <v>1253</v>
      </c>
      <c r="O875" s="283" t="s">
        <v>1253</v>
      </c>
      <c r="P875" s="283" t="s">
        <v>1253</v>
      </c>
      <c r="Q875" s="284" t="s">
        <v>1253</v>
      </c>
      <c r="R875" s="285" t="s">
        <v>4686</v>
      </c>
      <c r="S875" s="280" t="s">
        <v>1253</v>
      </c>
      <c r="T875" s="286" t="s">
        <v>609</v>
      </c>
      <c r="U875" s="291" t="s">
        <v>2821</v>
      </c>
      <c r="V875" s="135"/>
      <c r="W875" s="276" t="s">
        <v>630</v>
      </c>
      <c r="X875" s="272"/>
      <c r="Y875" s="272"/>
      <c r="Z875" s="272"/>
    </row>
    <row r="876" spans="1:26" ht="13" customHeight="1" x14ac:dyDescent="0.35">
      <c r="A876" s="295" t="s">
        <v>1581</v>
      </c>
      <c r="B876" s="276" t="s">
        <v>630</v>
      </c>
      <c r="C876" s="277" t="s">
        <v>630</v>
      </c>
      <c r="D876" s="288">
        <v>44795</v>
      </c>
      <c r="E876" s="279" t="s">
        <v>630</v>
      </c>
      <c r="F876" s="289">
        <v>44693</v>
      </c>
      <c r="G876" s="135" t="s">
        <v>6244</v>
      </c>
      <c r="H876" s="135" t="s">
        <v>6186</v>
      </c>
      <c r="I876" s="281" t="s">
        <v>8538</v>
      </c>
      <c r="J876" s="281" t="s">
        <v>626</v>
      </c>
      <c r="K876" s="281" t="s">
        <v>9003</v>
      </c>
      <c r="L876" s="135" t="s">
        <v>20</v>
      </c>
      <c r="M876" s="5" t="s">
        <v>6245</v>
      </c>
      <c r="N876" s="282" t="s">
        <v>1253</v>
      </c>
      <c r="O876" s="283" t="s">
        <v>1253</v>
      </c>
      <c r="P876" s="283" t="s">
        <v>1253</v>
      </c>
      <c r="Q876" s="284" t="s">
        <v>1253</v>
      </c>
      <c r="R876" s="285" t="s">
        <v>6464</v>
      </c>
      <c r="S876" s="284"/>
      <c r="T876" s="286" t="s">
        <v>623</v>
      </c>
      <c r="U876" s="291" t="s">
        <v>2821</v>
      </c>
      <c r="V876" s="135"/>
      <c r="W876" s="276" t="s">
        <v>7237</v>
      </c>
      <c r="X876" s="272"/>
      <c r="Y876" s="272"/>
      <c r="Z876" s="272"/>
    </row>
    <row r="877" spans="1:26" ht="13" customHeight="1" x14ac:dyDescent="0.35">
      <c r="A877" s="295" t="s">
        <v>3627</v>
      </c>
      <c r="B877" s="124">
        <v>5065535</v>
      </c>
      <c r="C877" s="277" t="s">
        <v>6902</v>
      </c>
      <c r="D877" s="288">
        <v>44701</v>
      </c>
      <c r="E877" s="279" t="s">
        <v>594</v>
      </c>
      <c r="F877" s="289">
        <v>44693</v>
      </c>
      <c r="G877" s="135" t="s">
        <v>5719</v>
      </c>
      <c r="H877" s="135" t="s">
        <v>250</v>
      </c>
      <c r="I877" s="281" t="s">
        <v>4644</v>
      </c>
      <c r="J877" s="281" t="s">
        <v>45</v>
      </c>
      <c r="K877" s="281" t="s">
        <v>9009</v>
      </c>
      <c r="L877" s="135" t="s">
        <v>20</v>
      </c>
      <c r="M877" s="5" t="s">
        <v>5720</v>
      </c>
      <c r="N877" s="282">
        <v>44775</v>
      </c>
      <c r="O877" s="283">
        <v>44705</v>
      </c>
      <c r="P877" s="283">
        <v>44701</v>
      </c>
      <c r="Q877" s="284">
        <v>44712</v>
      </c>
      <c r="R877" s="285" t="s">
        <v>4482</v>
      </c>
      <c r="S877" s="284"/>
      <c r="T877" s="286" t="s">
        <v>609</v>
      </c>
      <c r="U877" s="291" t="s">
        <v>2821</v>
      </c>
      <c r="V877" s="291" t="s">
        <v>3366</v>
      </c>
      <c r="W877" s="276" t="s">
        <v>8097</v>
      </c>
      <c r="X877" s="272"/>
      <c r="Y877" s="272"/>
      <c r="Z877" s="272"/>
    </row>
    <row r="878" spans="1:26" ht="13" customHeight="1" x14ac:dyDescent="0.35">
      <c r="A878" s="295" t="s">
        <v>3627</v>
      </c>
      <c r="B878" s="124">
        <v>5086348</v>
      </c>
      <c r="C878" s="290" t="s">
        <v>6903</v>
      </c>
      <c r="D878" s="288">
        <v>44694</v>
      </c>
      <c r="E878" s="279" t="s">
        <v>594</v>
      </c>
      <c r="F878" s="289">
        <v>44693</v>
      </c>
      <c r="G878" s="135" t="s">
        <v>6246</v>
      </c>
      <c r="H878" s="135" t="s">
        <v>92</v>
      </c>
      <c r="I878" s="281" t="s">
        <v>2454</v>
      </c>
      <c r="J878" s="281" t="s">
        <v>45</v>
      </c>
      <c r="K878" s="281" t="s">
        <v>9009</v>
      </c>
      <c r="L878" s="135" t="s">
        <v>20</v>
      </c>
      <c r="M878" s="5" t="s">
        <v>6247</v>
      </c>
      <c r="N878" s="282">
        <v>44700</v>
      </c>
      <c r="O878" s="283">
        <v>44697</v>
      </c>
      <c r="P878" s="283">
        <v>44698</v>
      </c>
      <c r="Q878" s="284">
        <v>44697</v>
      </c>
      <c r="R878" s="285" t="s">
        <v>4495</v>
      </c>
      <c r="S878" s="284"/>
      <c r="T878" s="286" t="s">
        <v>605</v>
      </c>
      <c r="U878" s="291" t="s">
        <v>2821</v>
      </c>
      <c r="V878" s="135" t="s">
        <v>2821</v>
      </c>
      <c r="W878" s="276" t="s">
        <v>7238</v>
      </c>
      <c r="X878" s="272"/>
      <c r="Y878" s="272"/>
      <c r="Z878" s="272"/>
    </row>
    <row r="879" spans="1:26" ht="13" customHeight="1" x14ac:dyDescent="0.35">
      <c r="A879" s="295" t="s">
        <v>3627</v>
      </c>
      <c r="B879" s="124">
        <v>5092812</v>
      </c>
      <c r="C879" s="290" t="s">
        <v>6904</v>
      </c>
      <c r="D879" s="288">
        <v>44695</v>
      </c>
      <c r="E879" s="279" t="s">
        <v>594</v>
      </c>
      <c r="F879" s="289">
        <v>44694</v>
      </c>
      <c r="G879" s="135" t="s">
        <v>6248</v>
      </c>
      <c r="H879" s="135" t="s">
        <v>250</v>
      </c>
      <c r="I879" s="281" t="s">
        <v>4644</v>
      </c>
      <c r="J879" s="281" t="s">
        <v>626</v>
      </c>
      <c r="K879" s="281" t="s">
        <v>9003</v>
      </c>
      <c r="L879" s="135" t="s">
        <v>52</v>
      </c>
      <c r="M879" s="5" t="s">
        <v>6249</v>
      </c>
      <c r="N879" s="282">
        <v>44728</v>
      </c>
      <c r="O879" s="283">
        <v>44722</v>
      </c>
      <c r="P879" s="283">
        <v>44722</v>
      </c>
      <c r="Q879" s="284">
        <v>44725</v>
      </c>
      <c r="R879" s="285" t="s">
        <v>4687</v>
      </c>
      <c r="S879" s="284"/>
      <c r="T879" s="286" t="s">
        <v>605</v>
      </c>
      <c r="U879" s="291" t="s">
        <v>2821</v>
      </c>
      <c r="V879" s="135" t="s">
        <v>3901</v>
      </c>
      <c r="W879" s="276" t="s">
        <v>7239</v>
      </c>
      <c r="X879" s="272"/>
      <c r="Y879" s="272"/>
      <c r="Z879" s="272"/>
    </row>
    <row r="880" spans="1:26" ht="13" customHeight="1" x14ac:dyDescent="0.35">
      <c r="A880" s="295" t="s">
        <v>3627</v>
      </c>
      <c r="B880" s="124">
        <v>5039562</v>
      </c>
      <c r="C880" s="290" t="s">
        <v>6905</v>
      </c>
      <c r="D880" s="288">
        <v>44695</v>
      </c>
      <c r="E880" s="279" t="s">
        <v>594</v>
      </c>
      <c r="F880" s="289">
        <v>44694</v>
      </c>
      <c r="G880" s="135" t="s">
        <v>6250</v>
      </c>
      <c r="H880" s="135" t="s">
        <v>175</v>
      </c>
      <c r="I880" s="281" t="s">
        <v>8863</v>
      </c>
      <c r="J880" s="281" t="s">
        <v>18</v>
      </c>
      <c r="K880" s="281" t="s">
        <v>9005</v>
      </c>
      <c r="L880" s="135" t="s">
        <v>11</v>
      </c>
      <c r="M880" s="5" t="s">
        <v>6251</v>
      </c>
      <c r="N880" s="282">
        <v>44701</v>
      </c>
      <c r="O880" s="283">
        <v>44700</v>
      </c>
      <c r="P880" s="283">
        <v>44700</v>
      </c>
      <c r="Q880" s="284">
        <v>44700</v>
      </c>
      <c r="R880" s="285" t="s">
        <v>4686</v>
      </c>
      <c r="S880" s="284"/>
      <c r="T880" s="286" t="s">
        <v>605</v>
      </c>
      <c r="U880" s="291" t="s">
        <v>2821</v>
      </c>
      <c r="V880" s="135" t="s">
        <v>2821</v>
      </c>
      <c r="W880" s="276" t="s">
        <v>7240</v>
      </c>
      <c r="X880" s="272"/>
      <c r="Y880" s="272"/>
      <c r="Z880" s="272"/>
    </row>
    <row r="881" spans="1:26" ht="13" customHeight="1" x14ac:dyDescent="0.35">
      <c r="A881" s="295" t="s">
        <v>3627</v>
      </c>
      <c r="B881" s="135">
        <v>5102695</v>
      </c>
      <c r="C881" s="290" t="s">
        <v>6906</v>
      </c>
      <c r="D881" s="288">
        <v>44695</v>
      </c>
      <c r="E881" s="279" t="s">
        <v>594</v>
      </c>
      <c r="F881" s="289">
        <v>44694</v>
      </c>
      <c r="G881" s="135" t="s">
        <v>6252</v>
      </c>
      <c r="H881" s="135" t="s">
        <v>4738</v>
      </c>
      <c r="I881" s="281" t="s">
        <v>2454</v>
      </c>
      <c r="J881" s="281" t="s">
        <v>626</v>
      </c>
      <c r="K881" s="281" t="s">
        <v>9003</v>
      </c>
      <c r="L881" s="135" t="s">
        <v>20</v>
      </c>
      <c r="M881" s="5" t="s">
        <v>6253</v>
      </c>
      <c r="N881" s="282">
        <v>44707</v>
      </c>
      <c r="O881" s="283">
        <v>44701</v>
      </c>
      <c r="P881" s="283">
        <v>44701</v>
      </c>
      <c r="Q881" s="284">
        <v>44701</v>
      </c>
      <c r="R881" s="285" t="s">
        <v>6677</v>
      </c>
      <c r="S881" s="284"/>
      <c r="T881" s="286" t="s">
        <v>1648</v>
      </c>
      <c r="U881" s="291" t="s">
        <v>2821</v>
      </c>
      <c r="V881" s="135" t="s">
        <v>2821</v>
      </c>
      <c r="W881" s="276" t="s">
        <v>7241</v>
      </c>
      <c r="X881" s="272"/>
      <c r="Y881" s="272"/>
      <c r="Z881" s="272"/>
    </row>
    <row r="882" spans="1:26" ht="13" customHeight="1" x14ac:dyDescent="0.35">
      <c r="A882" s="295" t="s">
        <v>5</v>
      </c>
      <c r="B882" s="277" t="s">
        <v>4555</v>
      </c>
      <c r="C882" s="290" t="s">
        <v>4555</v>
      </c>
      <c r="D882" s="288"/>
      <c r="E882" s="279"/>
      <c r="F882" s="289">
        <v>44694</v>
      </c>
      <c r="G882" s="135" t="s">
        <v>6254</v>
      </c>
      <c r="H882" s="135" t="s">
        <v>175</v>
      </c>
      <c r="I882" s="281" t="s">
        <v>8863</v>
      </c>
      <c r="J882" s="281" t="s">
        <v>18</v>
      </c>
      <c r="K882" s="281" t="s">
        <v>9005</v>
      </c>
      <c r="L882" s="135" t="s">
        <v>20</v>
      </c>
      <c r="M882" s="5" t="s">
        <v>6255</v>
      </c>
      <c r="N882" s="282"/>
      <c r="O882" s="283"/>
      <c r="P882" s="283"/>
      <c r="Q882" s="284"/>
      <c r="R882" s="285" t="s">
        <v>4686</v>
      </c>
      <c r="S882" s="284"/>
      <c r="T882" s="286" t="s">
        <v>605</v>
      </c>
      <c r="U882" s="291" t="s">
        <v>2821</v>
      </c>
      <c r="V882" s="135"/>
      <c r="W882" s="276" t="s">
        <v>7939</v>
      </c>
      <c r="X882" s="272"/>
      <c r="Y882" s="272"/>
      <c r="Z882" s="272"/>
    </row>
    <row r="883" spans="1:26" ht="13" customHeight="1" x14ac:dyDescent="0.35">
      <c r="A883" s="295" t="s">
        <v>1581</v>
      </c>
      <c r="B883" s="276" t="s">
        <v>630</v>
      </c>
      <c r="C883" s="277" t="s">
        <v>630</v>
      </c>
      <c r="D883" s="296">
        <v>44744</v>
      </c>
      <c r="E883" s="279" t="s">
        <v>630</v>
      </c>
      <c r="F883" s="289">
        <v>44695</v>
      </c>
      <c r="G883" s="135" t="s">
        <v>6258</v>
      </c>
      <c r="H883" s="135" t="s">
        <v>57</v>
      </c>
      <c r="I883" s="281" t="s">
        <v>8538</v>
      </c>
      <c r="J883" s="281" t="s">
        <v>18</v>
      </c>
      <c r="K883" s="281" t="s">
        <v>9005</v>
      </c>
      <c r="L883" s="135" t="s">
        <v>20</v>
      </c>
      <c r="M883" s="5" t="s">
        <v>6259</v>
      </c>
      <c r="N883" s="282" t="s">
        <v>1253</v>
      </c>
      <c r="O883" s="283" t="s">
        <v>1253</v>
      </c>
      <c r="P883" s="283" t="s">
        <v>1253</v>
      </c>
      <c r="Q883" s="284" t="s">
        <v>1253</v>
      </c>
      <c r="R883" s="285" t="s">
        <v>4685</v>
      </c>
      <c r="S883" s="280" t="s">
        <v>1253</v>
      </c>
      <c r="T883" s="286" t="s">
        <v>605</v>
      </c>
      <c r="U883" s="291" t="s">
        <v>2821</v>
      </c>
      <c r="V883" s="135"/>
      <c r="W883" s="276" t="s">
        <v>630</v>
      </c>
      <c r="X883" s="272"/>
      <c r="Y883" s="272"/>
      <c r="Z883" s="272"/>
    </row>
    <row r="884" spans="1:26" ht="13" customHeight="1" x14ac:dyDescent="0.35">
      <c r="A884" s="295" t="s">
        <v>3627</v>
      </c>
      <c r="B884" s="124">
        <v>5135586</v>
      </c>
      <c r="C884" s="290" t="s">
        <v>7020</v>
      </c>
      <c r="D884" s="288">
        <v>44725</v>
      </c>
      <c r="E884" s="279" t="s">
        <v>594</v>
      </c>
      <c r="F884" s="289">
        <v>44695</v>
      </c>
      <c r="G884" s="135" t="s">
        <v>6260</v>
      </c>
      <c r="H884" s="135" t="s">
        <v>4126</v>
      </c>
      <c r="I884" s="281" t="s">
        <v>8538</v>
      </c>
      <c r="J884" s="281" t="s">
        <v>18</v>
      </c>
      <c r="K884" s="281" t="s">
        <v>9005</v>
      </c>
      <c r="L884" s="135" t="s">
        <v>11</v>
      </c>
      <c r="M884" s="5" t="s">
        <v>6261</v>
      </c>
      <c r="N884" s="282">
        <v>44736</v>
      </c>
      <c r="O884" s="283">
        <v>44732</v>
      </c>
      <c r="P884" s="283">
        <v>44729</v>
      </c>
      <c r="Q884" s="284">
        <v>44732</v>
      </c>
      <c r="R884" s="285" t="s">
        <v>4686</v>
      </c>
      <c r="S884" s="284"/>
      <c r="T884" s="286" t="s">
        <v>605</v>
      </c>
      <c r="U884" s="291" t="s">
        <v>2821</v>
      </c>
      <c r="V884" s="135" t="s">
        <v>3901</v>
      </c>
      <c r="W884" s="276" t="s">
        <v>7242</v>
      </c>
      <c r="X884" s="272"/>
      <c r="Y884" s="272"/>
      <c r="Z884" s="272"/>
    </row>
    <row r="885" spans="1:26" ht="13" customHeight="1" x14ac:dyDescent="0.35">
      <c r="A885" s="295" t="s">
        <v>3627</v>
      </c>
      <c r="B885" s="135">
        <v>5086350</v>
      </c>
      <c r="C885" s="290" t="s">
        <v>6907</v>
      </c>
      <c r="D885" s="288">
        <v>44697</v>
      </c>
      <c r="E885" s="279" t="s">
        <v>594</v>
      </c>
      <c r="F885" s="289">
        <v>44697</v>
      </c>
      <c r="G885" s="135" t="s">
        <v>6262</v>
      </c>
      <c r="H885" s="135" t="s">
        <v>32</v>
      </c>
      <c r="I885" s="281" t="s">
        <v>685</v>
      </c>
      <c r="J885" s="281" t="s">
        <v>45</v>
      </c>
      <c r="K885" s="281" t="s">
        <v>9009</v>
      </c>
      <c r="L885" s="135" t="s">
        <v>20</v>
      </c>
      <c r="M885" s="5" t="s">
        <v>6263</v>
      </c>
      <c r="N885" s="282">
        <v>44701</v>
      </c>
      <c r="O885" s="283">
        <v>44701</v>
      </c>
      <c r="P885" s="283">
        <v>44701</v>
      </c>
      <c r="Q885" s="284">
        <v>44701</v>
      </c>
      <c r="R885" s="285" t="s">
        <v>4495</v>
      </c>
      <c r="S885" s="284"/>
      <c r="T885" s="286" t="s">
        <v>609</v>
      </c>
      <c r="U885" s="291" t="s">
        <v>2821</v>
      </c>
      <c r="V885" s="135" t="s">
        <v>2821</v>
      </c>
      <c r="W885" s="276" t="s">
        <v>7243</v>
      </c>
      <c r="X885" s="272"/>
      <c r="Y885" s="272"/>
      <c r="Z885" s="272"/>
    </row>
    <row r="886" spans="1:26" ht="13" customHeight="1" x14ac:dyDescent="0.35">
      <c r="A886" s="295" t="s">
        <v>5</v>
      </c>
      <c r="B886" s="124" t="s">
        <v>4555</v>
      </c>
      <c r="C886" s="290" t="s">
        <v>4555</v>
      </c>
      <c r="D886" s="288"/>
      <c r="E886" s="279"/>
      <c r="F886" s="289">
        <v>44697</v>
      </c>
      <c r="G886" s="135" t="s">
        <v>6264</v>
      </c>
      <c r="H886" s="135" t="s">
        <v>25</v>
      </c>
      <c r="I886" s="281" t="s">
        <v>17</v>
      </c>
      <c r="J886" s="281" t="s">
        <v>632</v>
      </c>
      <c r="K886" s="281" t="s">
        <v>9006</v>
      </c>
      <c r="L886" s="135" t="s">
        <v>27</v>
      </c>
      <c r="M886" s="5" t="s">
        <v>6265</v>
      </c>
      <c r="N886" s="282"/>
      <c r="O886" s="283"/>
      <c r="P886" s="283"/>
      <c r="Q886" s="284"/>
      <c r="R886" s="285" t="s">
        <v>4484</v>
      </c>
      <c r="S886" s="284"/>
      <c r="T886" s="286" t="s">
        <v>609</v>
      </c>
      <c r="U886" s="291" t="s">
        <v>2821</v>
      </c>
      <c r="V886" s="135"/>
      <c r="W886" s="276" t="s">
        <v>7244</v>
      </c>
      <c r="X886" s="272"/>
      <c r="Y886" s="272"/>
      <c r="Z886" s="272"/>
    </row>
    <row r="887" spans="1:26" ht="13" customHeight="1" x14ac:dyDescent="0.35">
      <c r="A887" s="295" t="s">
        <v>1581</v>
      </c>
      <c r="B887" s="276" t="s">
        <v>630</v>
      </c>
      <c r="C887" s="277" t="s">
        <v>630</v>
      </c>
      <c r="D887" s="288">
        <v>44714</v>
      </c>
      <c r="E887" s="279" t="s">
        <v>630</v>
      </c>
      <c r="F887" s="289">
        <v>44697</v>
      </c>
      <c r="G887" s="135" t="s">
        <v>6266</v>
      </c>
      <c r="H887" s="135" t="s">
        <v>57</v>
      </c>
      <c r="I887" s="281" t="s">
        <v>8538</v>
      </c>
      <c r="J887" s="281" t="s">
        <v>18</v>
      </c>
      <c r="K887" s="281" t="s">
        <v>9005</v>
      </c>
      <c r="L887" s="194" t="s">
        <v>6225</v>
      </c>
      <c r="M887" s="5" t="s">
        <v>6267</v>
      </c>
      <c r="N887" s="282" t="s">
        <v>1253</v>
      </c>
      <c r="O887" s="283" t="s">
        <v>1253</v>
      </c>
      <c r="P887" s="283" t="s">
        <v>1253</v>
      </c>
      <c r="Q887" s="284" t="s">
        <v>1253</v>
      </c>
      <c r="R887" s="285" t="s">
        <v>4686</v>
      </c>
      <c r="S887" s="280" t="s">
        <v>1253</v>
      </c>
      <c r="T887" s="286" t="s">
        <v>623</v>
      </c>
      <c r="U887" s="291" t="s">
        <v>2821</v>
      </c>
      <c r="V887" s="135"/>
      <c r="W887" s="276" t="s">
        <v>630</v>
      </c>
      <c r="X887" s="272"/>
      <c r="Y887" s="272"/>
      <c r="Z887" s="272"/>
    </row>
    <row r="888" spans="1:26" ht="13" customHeight="1" x14ac:dyDescent="0.35">
      <c r="A888" s="295" t="s">
        <v>5</v>
      </c>
      <c r="B888" s="124" t="s">
        <v>319</v>
      </c>
      <c r="C888" s="277"/>
      <c r="D888" s="288"/>
      <c r="E888" s="279"/>
      <c r="F888" s="289">
        <v>44698</v>
      </c>
      <c r="G888" s="135" t="s">
        <v>6271</v>
      </c>
      <c r="H888" s="135" t="s">
        <v>137</v>
      </c>
      <c r="I888" s="281" t="s">
        <v>17</v>
      </c>
      <c r="J888" s="281" t="s">
        <v>18</v>
      </c>
      <c r="K888" s="281" t="s">
        <v>9005</v>
      </c>
      <c r="L888" s="315" t="s">
        <v>461</v>
      </c>
      <c r="M888" s="5" t="s">
        <v>6272</v>
      </c>
      <c r="N888" s="282"/>
      <c r="O888" s="283"/>
      <c r="P888" s="283"/>
      <c r="Q888" s="284"/>
      <c r="R888" s="285" t="s">
        <v>6708</v>
      </c>
      <c r="S888" s="284"/>
      <c r="T888" s="286" t="s">
        <v>609</v>
      </c>
      <c r="U888" s="291" t="s">
        <v>2821</v>
      </c>
      <c r="V888" s="135"/>
      <c r="W888" s="276" t="s">
        <v>7245</v>
      </c>
      <c r="X888" s="272"/>
      <c r="Y888" s="272"/>
      <c r="Z888" s="272"/>
    </row>
    <row r="889" spans="1:26" ht="13" customHeight="1" x14ac:dyDescent="0.35">
      <c r="A889" s="295" t="s">
        <v>5</v>
      </c>
      <c r="B889" s="124" t="s">
        <v>319</v>
      </c>
      <c r="C889" s="277"/>
      <c r="D889" s="288"/>
      <c r="E889" s="279"/>
      <c r="F889" s="289">
        <v>44699</v>
      </c>
      <c r="G889" s="135" t="s">
        <v>6273</v>
      </c>
      <c r="H889" s="135" t="s">
        <v>137</v>
      </c>
      <c r="I889" s="281" t="s">
        <v>17</v>
      </c>
      <c r="J889" s="281" t="s">
        <v>18</v>
      </c>
      <c r="K889" s="281" t="s">
        <v>9005</v>
      </c>
      <c r="L889" s="135" t="s">
        <v>11</v>
      </c>
      <c r="M889" s="5" t="s">
        <v>6274</v>
      </c>
      <c r="N889" s="282"/>
      <c r="O889" s="283"/>
      <c r="P889" s="283"/>
      <c r="Q889" s="284"/>
      <c r="R889" s="285" t="s">
        <v>4686</v>
      </c>
      <c r="S889" s="284"/>
      <c r="T889" s="286" t="s">
        <v>1648</v>
      </c>
      <c r="U889" s="291" t="s">
        <v>2821</v>
      </c>
      <c r="V889" s="135"/>
      <c r="W889" s="276" t="s">
        <v>7246</v>
      </c>
      <c r="X889" s="272"/>
      <c r="Y889" s="272"/>
      <c r="Z889" s="272"/>
    </row>
    <row r="890" spans="1:26" ht="13" customHeight="1" x14ac:dyDescent="0.35">
      <c r="A890" s="295" t="s">
        <v>3627</v>
      </c>
      <c r="B890" s="83">
        <v>5174034</v>
      </c>
      <c r="C890" s="277" t="s">
        <v>7606</v>
      </c>
      <c r="D890" s="288">
        <v>44748</v>
      </c>
      <c r="E890" s="279" t="s">
        <v>594</v>
      </c>
      <c r="F890" s="289">
        <v>44699</v>
      </c>
      <c r="G890" s="135" t="s">
        <v>6275</v>
      </c>
      <c r="H890" s="135" t="s">
        <v>4150</v>
      </c>
      <c r="I890" s="281" t="s">
        <v>17</v>
      </c>
      <c r="J890" s="281" t="s">
        <v>38</v>
      </c>
      <c r="K890" s="281" t="s">
        <v>9001</v>
      </c>
      <c r="L890" s="135" t="s">
        <v>40</v>
      </c>
      <c r="M890" s="5" t="s">
        <v>6276</v>
      </c>
      <c r="N890" s="282">
        <v>44765</v>
      </c>
      <c r="O890" s="283">
        <v>44762</v>
      </c>
      <c r="P890" s="283">
        <v>44755</v>
      </c>
      <c r="Q890" s="284">
        <v>44762</v>
      </c>
      <c r="R890" s="285" t="s">
        <v>4489</v>
      </c>
      <c r="S890" s="284"/>
      <c r="T890" s="286" t="s">
        <v>1648</v>
      </c>
      <c r="U890" s="291" t="s">
        <v>2821</v>
      </c>
      <c r="V890" s="135" t="s">
        <v>5599</v>
      </c>
      <c r="W890" s="276" t="s">
        <v>7247</v>
      </c>
      <c r="X890" s="272"/>
      <c r="Y890" s="272"/>
      <c r="Z890" s="272"/>
    </row>
    <row r="891" spans="1:26" ht="13" customHeight="1" x14ac:dyDescent="0.35">
      <c r="A891" s="295" t="s">
        <v>3627</v>
      </c>
      <c r="B891" s="135">
        <v>5079772</v>
      </c>
      <c r="C891" s="290" t="s">
        <v>6908</v>
      </c>
      <c r="D891" s="288">
        <v>44701</v>
      </c>
      <c r="E891" s="279" t="s">
        <v>594</v>
      </c>
      <c r="F891" s="289">
        <v>44700</v>
      </c>
      <c r="G891" s="135" t="s">
        <v>6277</v>
      </c>
      <c r="H891" s="135" t="s">
        <v>725</v>
      </c>
      <c r="I891" s="281" t="s">
        <v>2454</v>
      </c>
      <c r="J891" s="281" t="s">
        <v>38</v>
      </c>
      <c r="K891" s="281" t="s">
        <v>9001</v>
      </c>
      <c r="L891" s="135" t="s">
        <v>20</v>
      </c>
      <c r="M891" s="5" t="s">
        <v>6278</v>
      </c>
      <c r="N891" s="282">
        <v>44714</v>
      </c>
      <c r="O891" s="283">
        <v>44709</v>
      </c>
      <c r="P891" s="283">
        <v>44711</v>
      </c>
      <c r="Q891" s="284">
        <v>44711</v>
      </c>
      <c r="R891" s="285" t="s">
        <v>4489</v>
      </c>
      <c r="S891" s="284"/>
      <c r="T891" s="286" t="s">
        <v>623</v>
      </c>
      <c r="U891" s="291" t="s">
        <v>2821</v>
      </c>
      <c r="V891" s="135" t="s">
        <v>3901</v>
      </c>
      <c r="W891" s="276" t="s">
        <v>7248</v>
      </c>
      <c r="X891" s="272"/>
      <c r="Y891" s="272"/>
      <c r="Z891" s="272"/>
    </row>
    <row r="892" spans="1:26" ht="13" customHeight="1" x14ac:dyDescent="0.35">
      <c r="A892" s="295" t="s">
        <v>3627</v>
      </c>
      <c r="B892" s="135">
        <v>5052134</v>
      </c>
      <c r="C892" s="290" t="s">
        <v>6909</v>
      </c>
      <c r="D892" s="288">
        <v>44701</v>
      </c>
      <c r="E892" s="279" t="s">
        <v>594</v>
      </c>
      <c r="F892" s="289">
        <v>44700</v>
      </c>
      <c r="G892" s="135" t="s">
        <v>6279</v>
      </c>
      <c r="H892" s="135" t="s">
        <v>686</v>
      </c>
      <c r="I892" s="281" t="s">
        <v>8862</v>
      </c>
      <c r="J892" s="281" t="s">
        <v>18</v>
      </c>
      <c r="K892" s="281" t="s">
        <v>9005</v>
      </c>
      <c r="L892" s="135" t="s">
        <v>20</v>
      </c>
      <c r="M892" s="5" t="s">
        <v>6280</v>
      </c>
      <c r="N892" s="282">
        <v>44712</v>
      </c>
      <c r="O892" s="283">
        <v>44706</v>
      </c>
      <c r="P892" s="283">
        <v>44706</v>
      </c>
      <c r="Q892" s="284">
        <v>44707</v>
      </c>
      <c r="R892" s="285" t="s">
        <v>4685</v>
      </c>
      <c r="S892" s="284"/>
      <c r="T892" s="286" t="s">
        <v>605</v>
      </c>
      <c r="U892" s="291" t="s">
        <v>2821</v>
      </c>
      <c r="V892" s="135" t="s">
        <v>2821</v>
      </c>
      <c r="W892" s="276" t="s">
        <v>7249</v>
      </c>
      <c r="X892" s="272"/>
      <c r="Y892" s="272"/>
      <c r="Z892" s="272"/>
    </row>
    <row r="893" spans="1:26" ht="13" customHeight="1" x14ac:dyDescent="0.35">
      <c r="A893" s="295" t="s">
        <v>3627</v>
      </c>
      <c r="B893" s="124">
        <v>5135574</v>
      </c>
      <c r="C893" s="290" t="s">
        <v>6964</v>
      </c>
      <c r="D893" s="288">
        <v>44720</v>
      </c>
      <c r="E893" s="279" t="s">
        <v>594</v>
      </c>
      <c r="F893" s="289">
        <v>44700</v>
      </c>
      <c r="G893" s="135" t="s">
        <v>6281</v>
      </c>
      <c r="H893" s="135" t="s">
        <v>686</v>
      </c>
      <c r="I893" s="281" t="s">
        <v>8862</v>
      </c>
      <c r="J893" s="281" t="s">
        <v>18</v>
      </c>
      <c r="K893" s="281" t="s">
        <v>9005</v>
      </c>
      <c r="L893" s="135" t="s">
        <v>11</v>
      </c>
      <c r="M893" s="5" t="s">
        <v>6282</v>
      </c>
      <c r="N893" s="282">
        <v>44729</v>
      </c>
      <c r="O893" s="283">
        <v>44727</v>
      </c>
      <c r="P893" s="283">
        <v>44726</v>
      </c>
      <c r="Q893" s="284">
        <v>44727</v>
      </c>
      <c r="R893" s="285" t="s">
        <v>6708</v>
      </c>
      <c r="S893" s="284"/>
      <c r="T893" s="286" t="s">
        <v>605</v>
      </c>
      <c r="U893" s="291" t="s">
        <v>2821</v>
      </c>
      <c r="V893" s="135" t="s">
        <v>3901</v>
      </c>
      <c r="W893" s="276" t="s">
        <v>7250</v>
      </c>
      <c r="X893" s="272"/>
      <c r="Y893" s="272"/>
      <c r="Z893" s="272"/>
    </row>
    <row r="894" spans="1:26" ht="13" customHeight="1" x14ac:dyDescent="0.35">
      <c r="A894" s="295" t="s">
        <v>3627</v>
      </c>
      <c r="B894" s="328">
        <v>5153900</v>
      </c>
      <c r="C894" s="277" t="s">
        <v>7519</v>
      </c>
      <c r="D894" s="288">
        <v>44742</v>
      </c>
      <c r="E894" s="279" t="s">
        <v>594</v>
      </c>
      <c r="F894" s="289">
        <v>44700</v>
      </c>
      <c r="G894" s="135" t="s">
        <v>6283</v>
      </c>
      <c r="H894" s="135" t="s">
        <v>3708</v>
      </c>
      <c r="I894" s="281" t="s">
        <v>2454</v>
      </c>
      <c r="J894" s="281" t="s">
        <v>626</v>
      </c>
      <c r="K894" s="281" t="s">
        <v>9003</v>
      </c>
      <c r="L894" s="135" t="s">
        <v>20</v>
      </c>
      <c r="M894" s="5" t="s">
        <v>6284</v>
      </c>
      <c r="N894" s="282">
        <v>44752</v>
      </c>
      <c r="O894" s="283">
        <v>44746</v>
      </c>
      <c r="P894" s="283">
        <v>44742</v>
      </c>
      <c r="Q894" s="284">
        <v>44742</v>
      </c>
      <c r="R894" s="285" t="s">
        <v>6464</v>
      </c>
      <c r="S894" s="284"/>
      <c r="T894" s="286" t="s">
        <v>1648</v>
      </c>
      <c r="U894" s="291" t="s">
        <v>2821</v>
      </c>
      <c r="V894" s="135" t="s">
        <v>5599</v>
      </c>
      <c r="W894" s="276" t="s">
        <v>7251</v>
      </c>
      <c r="X894" s="272"/>
      <c r="Y894" s="272"/>
      <c r="Z894" s="272"/>
    </row>
    <row r="895" spans="1:26" ht="13" customHeight="1" x14ac:dyDescent="0.35">
      <c r="A895" s="295" t="s">
        <v>1581</v>
      </c>
      <c r="B895" s="276" t="s">
        <v>630</v>
      </c>
      <c r="C895" s="277" t="s">
        <v>630</v>
      </c>
      <c r="D895" s="288"/>
      <c r="E895" s="279" t="s">
        <v>630</v>
      </c>
      <c r="F895" s="289">
        <v>44700</v>
      </c>
      <c r="G895" s="135" t="s">
        <v>6285</v>
      </c>
      <c r="H895" s="135" t="s">
        <v>686</v>
      </c>
      <c r="I895" s="281" t="s">
        <v>8862</v>
      </c>
      <c r="J895" s="281" t="s">
        <v>45</v>
      </c>
      <c r="K895" s="281" t="s">
        <v>9009</v>
      </c>
      <c r="L895" s="135" t="s">
        <v>87</v>
      </c>
      <c r="M895" s="5" t="s">
        <v>6286</v>
      </c>
      <c r="N895" s="282" t="s">
        <v>1253</v>
      </c>
      <c r="O895" s="283" t="s">
        <v>1253</v>
      </c>
      <c r="P895" s="283" t="s">
        <v>1253</v>
      </c>
      <c r="Q895" s="284" t="s">
        <v>1253</v>
      </c>
      <c r="R895" s="285" t="s">
        <v>4482</v>
      </c>
      <c r="S895" s="284"/>
      <c r="T895" s="286" t="s">
        <v>623</v>
      </c>
      <c r="U895" s="291" t="s">
        <v>2821</v>
      </c>
      <c r="V895" s="135"/>
      <c r="W895" s="276" t="s">
        <v>7252</v>
      </c>
      <c r="X895" s="272"/>
      <c r="Y895" s="272"/>
      <c r="Z895" s="272"/>
    </row>
    <row r="896" spans="1:26" ht="13" customHeight="1" x14ac:dyDescent="0.35">
      <c r="A896" s="295" t="s">
        <v>3627</v>
      </c>
      <c r="B896" s="135">
        <v>5089288</v>
      </c>
      <c r="C896" s="290" t="s">
        <v>6910</v>
      </c>
      <c r="D896" s="288">
        <v>44701</v>
      </c>
      <c r="E896" s="279" t="s">
        <v>594</v>
      </c>
      <c r="F896" s="289">
        <v>44701</v>
      </c>
      <c r="G896" s="135" t="s">
        <v>6289</v>
      </c>
      <c r="H896" s="135" t="s">
        <v>16</v>
      </c>
      <c r="I896" s="281" t="s">
        <v>7086</v>
      </c>
      <c r="J896" s="281" t="s">
        <v>622</v>
      </c>
      <c r="K896" s="281" t="s">
        <v>9007</v>
      </c>
      <c r="L896" s="135" t="s">
        <v>20</v>
      </c>
      <c r="M896" s="5" t="s">
        <v>6290</v>
      </c>
      <c r="N896" s="282">
        <v>44715</v>
      </c>
      <c r="O896" s="283">
        <v>44713</v>
      </c>
      <c r="P896" s="283">
        <v>44711</v>
      </c>
      <c r="Q896" s="284">
        <v>44711</v>
      </c>
      <c r="R896" s="285" t="s">
        <v>6544</v>
      </c>
      <c r="S896" s="284"/>
      <c r="T896" s="286" t="s">
        <v>605</v>
      </c>
      <c r="U896" s="291" t="s">
        <v>2821</v>
      </c>
      <c r="V896" s="135" t="s">
        <v>3901</v>
      </c>
      <c r="W896" s="276" t="s">
        <v>7253</v>
      </c>
      <c r="X896" s="272"/>
      <c r="Y896" s="272"/>
      <c r="Z896" s="272"/>
    </row>
    <row r="897" spans="1:26" ht="13" customHeight="1" x14ac:dyDescent="0.35">
      <c r="A897" s="295" t="s">
        <v>3627</v>
      </c>
      <c r="B897" s="329">
        <v>5152903</v>
      </c>
      <c r="C897" s="277" t="s">
        <v>7396</v>
      </c>
      <c r="D897" s="288">
        <v>44736</v>
      </c>
      <c r="E897" s="279" t="s">
        <v>594</v>
      </c>
      <c r="F897" s="289">
        <v>44701</v>
      </c>
      <c r="G897" s="135" t="s">
        <v>6291</v>
      </c>
      <c r="H897" s="135" t="s">
        <v>250</v>
      </c>
      <c r="I897" s="281" t="s">
        <v>4644</v>
      </c>
      <c r="J897" s="281" t="s">
        <v>645</v>
      </c>
      <c r="K897" s="281" t="s">
        <v>9002</v>
      </c>
      <c r="L897" s="135" t="s">
        <v>20</v>
      </c>
      <c r="M897" s="5" t="s">
        <v>6292</v>
      </c>
      <c r="N897" s="282">
        <v>44747</v>
      </c>
      <c r="O897" s="283">
        <v>44740</v>
      </c>
      <c r="P897" s="283">
        <v>44736</v>
      </c>
      <c r="Q897" s="284">
        <v>44739</v>
      </c>
      <c r="R897" s="285" t="s">
        <v>4490</v>
      </c>
      <c r="S897" s="284"/>
      <c r="T897" s="286" t="s">
        <v>623</v>
      </c>
      <c r="U897" s="291" t="s">
        <v>2821</v>
      </c>
      <c r="V897" s="135" t="s">
        <v>5599</v>
      </c>
      <c r="W897" s="276" t="s">
        <v>7254</v>
      </c>
      <c r="X897" s="272"/>
      <c r="Y897" s="272"/>
      <c r="Z897" s="272"/>
    </row>
    <row r="898" spans="1:26" ht="13" customHeight="1" x14ac:dyDescent="0.35">
      <c r="A898" s="295" t="s">
        <v>3627</v>
      </c>
      <c r="B898" s="83">
        <v>5204110</v>
      </c>
      <c r="C898" s="277" t="s">
        <v>8149</v>
      </c>
      <c r="D898" s="288">
        <v>44760</v>
      </c>
      <c r="E898" s="279" t="s">
        <v>594</v>
      </c>
      <c r="F898" s="289">
        <v>44703</v>
      </c>
      <c r="G898" s="194" t="s">
        <v>8191</v>
      </c>
      <c r="H898" s="135" t="s">
        <v>37</v>
      </c>
      <c r="I898" s="281" t="s">
        <v>685</v>
      </c>
      <c r="J898" s="281" t="s">
        <v>2943</v>
      </c>
      <c r="K898" s="281" t="s">
        <v>9012</v>
      </c>
      <c r="L898" s="135" t="s">
        <v>40</v>
      </c>
      <c r="M898" s="328" t="s">
        <v>8192</v>
      </c>
      <c r="N898" s="282">
        <v>44794</v>
      </c>
      <c r="O898" s="283">
        <v>44773</v>
      </c>
      <c r="P898" s="283">
        <v>44770</v>
      </c>
      <c r="Q898" s="284">
        <v>44772</v>
      </c>
      <c r="R898" s="285" t="s">
        <v>6447</v>
      </c>
      <c r="S898" s="284"/>
      <c r="T898" s="286" t="s">
        <v>605</v>
      </c>
      <c r="U898" s="291" t="s">
        <v>2821</v>
      </c>
      <c r="V898" s="291" t="s">
        <v>3366</v>
      </c>
      <c r="W898" s="276" t="s">
        <v>7255</v>
      </c>
      <c r="X898" s="272"/>
      <c r="Y898" s="272"/>
      <c r="Z898" s="272"/>
    </row>
    <row r="899" spans="1:26" ht="13" customHeight="1" x14ac:dyDescent="0.35">
      <c r="A899" s="295" t="s">
        <v>3627</v>
      </c>
      <c r="B899" s="8">
        <v>5257125</v>
      </c>
      <c r="C899" s="277" t="s">
        <v>8770</v>
      </c>
      <c r="D899" s="288">
        <v>44796</v>
      </c>
      <c r="E899" s="279" t="s">
        <v>8466</v>
      </c>
      <c r="F899" s="289">
        <v>44703</v>
      </c>
      <c r="G899" s="194" t="s">
        <v>8724</v>
      </c>
      <c r="H899" s="135" t="s">
        <v>92</v>
      </c>
      <c r="I899" s="281" t="s">
        <v>2454</v>
      </c>
      <c r="J899" s="281" t="s">
        <v>18</v>
      </c>
      <c r="K899" s="281" t="s">
        <v>9005</v>
      </c>
      <c r="L899" s="135" t="s">
        <v>11</v>
      </c>
      <c r="M899" s="5" t="s">
        <v>6296</v>
      </c>
      <c r="N899" s="282">
        <v>0</v>
      </c>
      <c r="O899" s="283">
        <v>44804</v>
      </c>
      <c r="P899" s="283">
        <v>44796</v>
      </c>
      <c r="Q899" s="284" t="s">
        <v>1685</v>
      </c>
      <c r="R899" s="285" t="s">
        <v>4686</v>
      </c>
      <c r="S899" s="284"/>
      <c r="T899" s="286" t="s">
        <v>605</v>
      </c>
      <c r="U899" s="291" t="s">
        <v>2821</v>
      </c>
      <c r="V899" s="135"/>
      <c r="W899" s="276" t="s">
        <v>7256</v>
      </c>
      <c r="X899" s="272"/>
      <c r="Y899" s="272"/>
      <c r="Z899" s="272"/>
    </row>
    <row r="900" spans="1:26" ht="13" customHeight="1" x14ac:dyDescent="0.35">
      <c r="A900" s="295" t="s">
        <v>3627</v>
      </c>
      <c r="B900" s="124">
        <v>5039568</v>
      </c>
      <c r="C900" s="290" t="s">
        <v>6911</v>
      </c>
      <c r="D900" s="288">
        <v>44711</v>
      </c>
      <c r="E900" s="279" t="s">
        <v>594</v>
      </c>
      <c r="F900" s="289">
        <v>44703</v>
      </c>
      <c r="G900" s="135" t="s">
        <v>6293</v>
      </c>
      <c r="H900" s="194" t="s">
        <v>3567</v>
      </c>
      <c r="I900" s="281" t="s">
        <v>685</v>
      </c>
      <c r="J900" s="281" t="s">
        <v>38</v>
      </c>
      <c r="K900" s="281" t="s">
        <v>9001</v>
      </c>
      <c r="L900" s="135" t="s">
        <v>20</v>
      </c>
      <c r="M900" s="5" t="s">
        <v>6295</v>
      </c>
      <c r="N900" s="282">
        <v>44713</v>
      </c>
      <c r="O900" s="283">
        <v>44708</v>
      </c>
      <c r="P900" s="283">
        <v>44708</v>
      </c>
      <c r="Q900" s="284">
        <v>44708</v>
      </c>
      <c r="R900" s="285" t="s">
        <v>4489</v>
      </c>
      <c r="S900" s="284"/>
      <c r="T900" s="286" t="s">
        <v>623</v>
      </c>
      <c r="U900" s="291" t="s">
        <v>2821</v>
      </c>
      <c r="V900" s="135" t="s">
        <v>3901</v>
      </c>
      <c r="W900" s="276" t="s">
        <v>7940</v>
      </c>
      <c r="X900" s="272"/>
      <c r="Y900" s="272"/>
      <c r="Z900" s="272"/>
    </row>
    <row r="901" spans="1:26" ht="13" customHeight="1" x14ac:dyDescent="0.35">
      <c r="A901" s="295" t="s">
        <v>3627</v>
      </c>
      <c r="B901" s="292">
        <v>5145596</v>
      </c>
      <c r="C901" s="277" t="s">
        <v>7257</v>
      </c>
      <c r="D901" s="288">
        <v>44734</v>
      </c>
      <c r="E901" s="279" t="s">
        <v>594</v>
      </c>
      <c r="F901" s="289">
        <v>44704</v>
      </c>
      <c r="G901" s="135" t="s">
        <v>6297</v>
      </c>
      <c r="H901" s="135" t="s">
        <v>25</v>
      </c>
      <c r="I901" s="281" t="s">
        <v>17</v>
      </c>
      <c r="J901" s="281" t="s">
        <v>45</v>
      </c>
      <c r="K901" s="281" t="s">
        <v>9009</v>
      </c>
      <c r="L901" s="135" t="s">
        <v>20</v>
      </c>
      <c r="M901" s="5" t="s">
        <v>6298</v>
      </c>
      <c r="N901" s="282">
        <v>44744</v>
      </c>
      <c r="O901" s="283">
        <v>44740</v>
      </c>
      <c r="P901" s="283">
        <v>44739</v>
      </c>
      <c r="Q901" s="284">
        <v>44741</v>
      </c>
      <c r="R901" s="285" t="s">
        <v>4495</v>
      </c>
      <c r="S901" s="284"/>
      <c r="T901" s="286" t="s">
        <v>605</v>
      </c>
      <c r="U901" s="291" t="s">
        <v>2821</v>
      </c>
      <c r="V901" s="135" t="s">
        <v>5599</v>
      </c>
      <c r="W901" s="276" t="s">
        <v>7258</v>
      </c>
      <c r="X901" s="272"/>
      <c r="Y901" s="272"/>
      <c r="Z901" s="272"/>
    </row>
    <row r="902" spans="1:26" ht="13" customHeight="1" x14ac:dyDescent="0.35">
      <c r="A902" s="295" t="s">
        <v>3627</v>
      </c>
      <c r="B902" s="135">
        <v>5113290</v>
      </c>
      <c r="C902" s="290" t="s">
        <v>6912</v>
      </c>
      <c r="D902" s="288">
        <v>44711</v>
      </c>
      <c r="E902" s="279" t="s">
        <v>594</v>
      </c>
      <c r="F902" s="289">
        <v>44704</v>
      </c>
      <c r="G902" s="135" t="s">
        <v>6300</v>
      </c>
      <c r="H902" s="135" t="s">
        <v>6294</v>
      </c>
      <c r="I902" s="281" t="s">
        <v>8538</v>
      </c>
      <c r="J902" s="281" t="s">
        <v>626</v>
      </c>
      <c r="K902" s="281" t="s">
        <v>9003</v>
      </c>
      <c r="L902" s="135" t="s">
        <v>20</v>
      </c>
      <c r="M902" s="5" t="s">
        <v>6301</v>
      </c>
      <c r="N902" s="282">
        <v>44729</v>
      </c>
      <c r="O902" s="283">
        <v>44726</v>
      </c>
      <c r="P902" s="283">
        <v>44725</v>
      </c>
      <c r="Q902" s="284">
        <v>44726</v>
      </c>
      <c r="R902" s="285" t="s">
        <v>4687</v>
      </c>
      <c r="S902" s="284"/>
      <c r="T902" s="286" t="s">
        <v>623</v>
      </c>
      <c r="U902" s="291" t="s">
        <v>2821</v>
      </c>
      <c r="V902" s="135" t="s">
        <v>3901</v>
      </c>
      <c r="W902" s="276" t="s">
        <v>7259</v>
      </c>
      <c r="X902" s="272"/>
      <c r="Y902" s="272"/>
      <c r="Z902" s="272"/>
    </row>
    <row r="903" spans="1:26" ht="13" customHeight="1" x14ac:dyDescent="0.35">
      <c r="A903" s="295" t="s">
        <v>3627</v>
      </c>
      <c r="B903" s="124">
        <v>5107750</v>
      </c>
      <c r="C903" s="290" t="s">
        <v>6913</v>
      </c>
      <c r="D903" s="288">
        <v>44711</v>
      </c>
      <c r="E903" s="279" t="s">
        <v>594</v>
      </c>
      <c r="F903" s="289">
        <v>44705</v>
      </c>
      <c r="G903" s="135" t="s">
        <v>6302</v>
      </c>
      <c r="H903" s="135" t="s">
        <v>4712</v>
      </c>
      <c r="I903" s="281" t="s">
        <v>17</v>
      </c>
      <c r="J903" s="281" t="s">
        <v>45</v>
      </c>
      <c r="K903" s="281" t="s">
        <v>9009</v>
      </c>
      <c r="L903" s="135" t="s">
        <v>20</v>
      </c>
      <c r="M903" s="5" t="s">
        <v>6303</v>
      </c>
      <c r="N903" s="282">
        <v>44713</v>
      </c>
      <c r="O903" s="283">
        <v>44711</v>
      </c>
      <c r="P903" s="283">
        <v>44708</v>
      </c>
      <c r="Q903" s="284">
        <v>44712</v>
      </c>
      <c r="R903" s="285" t="s">
        <v>4482</v>
      </c>
      <c r="S903" s="284"/>
      <c r="T903" s="286" t="s">
        <v>605</v>
      </c>
      <c r="U903" s="291" t="s">
        <v>2821</v>
      </c>
      <c r="V903" s="135" t="s">
        <v>3901</v>
      </c>
      <c r="W903" s="276" t="s">
        <v>7260</v>
      </c>
      <c r="X903" s="272"/>
      <c r="Y903" s="272"/>
      <c r="Z903" s="272"/>
    </row>
    <row r="904" spans="1:26" ht="13" customHeight="1" x14ac:dyDescent="0.35">
      <c r="A904" s="295" t="s">
        <v>3627</v>
      </c>
      <c r="B904" s="135">
        <v>5089286</v>
      </c>
      <c r="C904" s="290" t="s">
        <v>6914</v>
      </c>
      <c r="D904" s="288">
        <v>44711</v>
      </c>
      <c r="E904" s="279" t="s">
        <v>594</v>
      </c>
      <c r="F904" s="289">
        <v>44706</v>
      </c>
      <c r="G904" s="135" t="s">
        <v>6310</v>
      </c>
      <c r="H904" s="135" t="s">
        <v>92</v>
      </c>
      <c r="I904" s="281" t="s">
        <v>2454</v>
      </c>
      <c r="J904" s="281" t="s">
        <v>38</v>
      </c>
      <c r="K904" s="281" t="s">
        <v>9001</v>
      </c>
      <c r="L904" s="135" t="s">
        <v>20</v>
      </c>
      <c r="M904" s="5" t="s">
        <v>6311</v>
      </c>
      <c r="N904" s="282">
        <v>44715</v>
      </c>
      <c r="O904" s="283">
        <v>44711</v>
      </c>
      <c r="P904" s="283">
        <v>44707</v>
      </c>
      <c r="Q904" s="284">
        <v>44711</v>
      </c>
      <c r="R904" s="285" t="s">
        <v>4489</v>
      </c>
      <c r="S904" s="284"/>
      <c r="T904" s="286" t="s">
        <v>605</v>
      </c>
      <c r="U904" s="291" t="s">
        <v>2821</v>
      </c>
      <c r="V904" s="135" t="s">
        <v>3901</v>
      </c>
      <c r="W904" s="276" t="s">
        <v>7261</v>
      </c>
      <c r="X904" s="272"/>
      <c r="Y904" s="272"/>
      <c r="Z904" s="272"/>
    </row>
    <row r="905" spans="1:26" ht="13" customHeight="1" x14ac:dyDescent="0.35">
      <c r="A905" s="295" t="s">
        <v>5</v>
      </c>
      <c r="B905" s="124" t="s">
        <v>319</v>
      </c>
      <c r="C905" s="277"/>
      <c r="D905" s="288"/>
      <c r="E905" s="279"/>
      <c r="F905" s="289">
        <v>44706</v>
      </c>
      <c r="G905" s="135" t="s">
        <v>6308</v>
      </c>
      <c r="H905" s="135" t="s">
        <v>137</v>
      </c>
      <c r="I905" s="281" t="s">
        <v>17</v>
      </c>
      <c r="J905" s="281" t="s">
        <v>45</v>
      </c>
      <c r="K905" s="281" t="s">
        <v>9009</v>
      </c>
      <c r="L905" s="135" t="s">
        <v>20</v>
      </c>
      <c r="M905" s="5" t="s">
        <v>6309</v>
      </c>
      <c r="N905" s="282"/>
      <c r="O905" s="283"/>
      <c r="P905" s="283"/>
      <c r="Q905" s="284"/>
      <c r="R905" s="285" t="s">
        <v>4495</v>
      </c>
      <c r="S905" s="284"/>
      <c r="T905" s="286" t="s">
        <v>605</v>
      </c>
      <c r="U905" s="291" t="s">
        <v>2821</v>
      </c>
      <c r="V905" s="135"/>
      <c r="W905" s="276" t="s">
        <v>7262</v>
      </c>
      <c r="X905" s="272"/>
      <c r="Y905" s="272"/>
      <c r="Z905" s="272"/>
    </row>
    <row r="906" spans="1:26" ht="13" customHeight="1" x14ac:dyDescent="0.35">
      <c r="A906" s="295" t="s">
        <v>3627</v>
      </c>
      <c r="B906" s="135">
        <v>5092809</v>
      </c>
      <c r="C906" s="290" t="s">
        <v>6915</v>
      </c>
      <c r="D906" s="288">
        <v>44711</v>
      </c>
      <c r="E906" s="279" t="s">
        <v>594</v>
      </c>
      <c r="F906" s="289">
        <v>44706</v>
      </c>
      <c r="G906" s="135" t="s">
        <v>6304</v>
      </c>
      <c r="H906" s="135" t="s">
        <v>116</v>
      </c>
      <c r="I906" s="281" t="s">
        <v>2454</v>
      </c>
      <c r="J906" s="281" t="s">
        <v>2943</v>
      </c>
      <c r="K906" s="281" t="s">
        <v>9012</v>
      </c>
      <c r="L906" s="135" t="s">
        <v>20</v>
      </c>
      <c r="M906" s="5" t="s">
        <v>6305</v>
      </c>
      <c r="N906" s="282">
        <v>44716</v>
      </c>
      <c r="O906" s="283">
        <v>44712</v>
      </c>
      <c r="P906" s="283">
        <v>44711</v>
      </c>
      <c r="Q906" s="284">
        <v>44712</v>
      </c>
      <c r="R906" s="285" t="s">
        <v>6447</v>
      </c>
      <c r="S906" s="284"/>
      <c r="T906" s="286" t="s">
        <v>605</v>
      </c>
      <c r="U906" s="291" t="s">
        <v>2821</v>
      </c>
      <c r="V906" s="135" t="s">
        <v>3901</v>
      </c>
      <c r="W906" s="276" t="s">
        <v>7263</v>
      </c>
      <c r="X906" s="272"/>
      <c r="Y906" s="272"/>
      <c r="Z906" s="272"/>
    </row>
    <row r="907" spans="1:26" ht="13" customHeight="1" x14ac:dyDescent="0.35">
      <c r="A907" s="295" t="s">
        <v>1581</v>
      </c>
      <c r="B907" s="276" t="s">
        <v>630</v>
      </c>
      <c r="C907" s="277" t="s">
        <v>630</v>
      </c>
      <c r="D907" s="288">
        <v>44737</v>
      </c>
      <c r="E907" s="279" t="s">
        <v>630</v>
      </c>
      <c r="F907" s="289">
        <v>44706</v>
      </c>
      <c r="G907" s="135" t="s">
        <v>6306</v>
      </c>
      <c r="H907" s="135" t="s">
        <v>4150</v>
      </c>
      <c r="I907" s="281" t="s">
        <v>17</v>
      </c>
      <c r="J907" s="281" t="s">
        <v>45</v>
      </c>
      <c r="K907" s="281" t="s">
        <v>9009</v>
      </c>
      <c r="L907" s="135" t="s">
        <v>1021</v>
      </c>
      <c r="M907" s="5" t="s">
        <v>6307</v>
      </c>
      <c r="N907" s="282" t="s">
        <v>1253</v>
      </c>
      <c r="O907" s="283" t="s">
        <v>1253</v>
      </c>
      <c r="P907" s="283" t="s">
        <v>1253</v>
      </c>
      <c r="Q907" s="284" t="s">
        <v>1253</v>
      </c>
      <c r="R907" s="285" t="s">
        <v>4495</v>
      </c>
      <c r="S907" s="280" t="s">
        <v>1253</v>
      </c>
      <c r="T907" s="286" t="s">
        <v>623</v>
      </c>
      <c r="U907" s="291" t="s">
        <v>2821</v>
      </c>
      <c r="V907" s="135"/>
      <c r="W907" s="276" t="s">
        <v>630</v>
      </c>
      <c r="X907" s="272"/>
      <c r="Y907" s="272"/>
      <c r="Z907" s="272"/>
    </row>
    <row r="908" spans="1:26" ht="13" customHeight="1" x14ac:dyDescent="0.35">
      <c r="A908" s="295" t="s">
        <v>3627</v>
      </c>
      <c r="B908" s="124">
        <v>5107754</v>
      </c>
      <c r="C908" s="290" t="s">
        <v>6916</v>
      </c>
      <c r="D908" s="288">
        <v>44713</v>
      </c>
      <c r="E908" s="279" t="s">
        <v>594</v>
      </c>
      <c r="F908" s="289">
        <v>44707</v>
      </c>
      <c r="G908" s="135" t="s">
        <v>6314</v>
      </c>
      <c r="H908" s="135" t="s">
        <v>3708</v>
      </c>
      <c r="I908" s="281" t="s">
        <v>2454</v>
      </c>
      <c r="J908" s="281" t="s">
        <v>45</v>
      </c>
      <c r="K908" s="281" t="s">
        <v>9009</v>
      </c>
      <c r="L908" s="135" t="s">
        <v>20</v>
      </c>
      <c r="M908" s="5" t="s">
        <v>6315</v>
      </c>
      <c r="N908" s="282">
        <v>44726</v>
      </c>
      <c r="O908" s="283">
        <v>44726</v>
      </c>
      <c r="P908" s="283">
        <v>44726</v>
      </c>
      <c r="Q908" s="284">
        <v>44726</v>
      </c>
      <c r="R908" s="285" t="s">
        <v>4482</v>
      </c>
      <c r="S908" s="284"/>
      <c r="T908" s="286" t="s">
        <v>605</v>
      </c>
      <c r="U908" s="291" t="s">
        <v>2821</v>
      </c>
      <c r="V908" s="135" t="s">
        <v>3901</v>
      </c>
      <c r="W908" s="276" t="s">
        <v>7264</v>
      </c>
      <c r="X908" s="272"/>
      <c r="Y908" s="272"/>
      <c r="Z908" s="272"/>
    </row>
    <row r="909" spans="1:26" ht="13" customHeight="1" x14ac:dyDescent="0.35">
      <c r="A909" s="295" t="s">
        <v>1581</v>
      </c>
      <c r="B909" s="276" t="s">
        <v>630</v>
      </c>
      <c r="C909" s="277" t="s">
        <v>630</v>
      </c>
      <c r="D909" s="288">
        <v>44734</v>
      </c>
      <c r="E909" s="279" t="s">
        <v>630</v>
      </c>
      <c r="F909" s="289">
        <v>44707</v>
      </c>
      <c r="G909" s="135" t="s">
        <v>6312</v>
      </c>
      <c r="H909" s="135" t="s">
        <v>57</v>
      </c>
      <c r="I909" s="281" t="s">
        <v>8538</v>
      </c>
      <c r="J909" s="281" t="s">
        <v>45</v>
      </c>
      <c r="K909" s="281" t="s">
        <v>9009</v>
      </c>
      <c r="L909" s="135" t="s">
        <v>87</v>
      </c>
      <c r="M909" s="5" t="s">
        <v>6313</v>
      </c>
      <c r="N909" s="282" t="s">
        <v>1253</v>
      </c>
      <c r="O909" s="283" t="s">
        <v>1253</v>
      </c>
      <c r="P909" s="283" t="s">
        <v>1253</v>
      </c>
      <c r="Q909" s="284" t="s">
        <v>1253</v>
      </c>
      <c r="R909" s="285" t="s">
        <v>4495</v>
      </c>
      <c r="S909" s="280" t="s">
        <v>1253</v>
      </c>
      <c r="T909" s="286" t="s">
        <v>605</v>
      </c>
      <c r="U909" s="291" t="s">
        <v>2821</v>
      </c>
      <c r="V909" s="135"/>
      <c r="W909" s="276" t="s">
        <v>630</v>
      </c>
      <c r="X909" s="272"/>
      <c r="Y909" s="272"/>
      <c r="Z909" s="272"/>
    </row>
    <row r="910" spans="1:26" ht="13" customHeight="1" x14ac:dyDescent="0.35">
      <c r="A910" s="295" t="s">
        <v>1581</v>
      </c>
      <c r="B910" s="276" t="s">
        <v>630</v>
      </c>
      <c r="C910" s="277" t="s">
        <v>630</v>
      </c>
      <c r="D910" s="288">
        <v>44747</v>
      </c>
      <c r="E910" s="279" t="s">
        <v>630</v>
      </c>
      <c r="F910" s="289">
        <v>44708</v>
      </c>
      <c r="G910" s="135" t="s">
        <v>7441</v>
      </c>
      <c r="H910" s="135" t="s">
        <v>6043</v>
      </c>
      <c r="I910" s="281" t="s">
        <v>4644</v>
      </c>
      <c r="J910" s="281" t="s">
        <v>2943</v>
      </c>
      <c r="K910" s="281" t="s">
        <v>9012</v>
      </c>
      <c r="L910" s="135" t="s">
        <v>11</v>
      </c>
      <c r="M910" s="5" t="s">
        <v>7107</v>
      </c>
      <c r="N910" s="282" t="s">
        <v>1253</v>
      </c>
      <c r="O910" s="283" t="s">
        <v>1253</v>
      </c>
      <c r="P910" s="283" t="s">
        <v>1253</v>
      </c>
      <c r="Q910" s="284" t="s">
        <v>1253</v>
      </c>
      <c r="R910" s="285" t="s">
        <v>6447</v>
      </c>
      <c r="S910" s="280" t="s">
        <v>1253</v>
      </c>
      <c r="T910" s="286" t="s">
        <v>623</v>
      </c>
      <c r="U910" s="291" t="s">
        <v>2821</v>
      </c>
      <c r="V910" s="135"/>
      <c r="W910" s="276" t="s">
        <v>630</v>
      </c>
      <c r="X910" s="272"/>
      <c r="Y910" s="272"/>
      <c r="Z910" s="272"/>
    </row>
    <row r="911" spans="1:26" ht="13" customHeight="1" x14ac:dyDescent="0.35">
      <c r="A911" s="295" t="s">
        <v>3627</v>
      </c>
      <c r="B911" s="124">
        <v>5102691</v>
      </c>
      <c r="C911" s="290" t="s">
        <v>6917</v>
      </c>
      <c r="D911" s="288">
        <v>44712</v>
      </c>
      <c r="E911" s="279" t="s">
        <v>594</v>
      </c>
      <c r="F911" s="289">
        <v>44709</v>
      </c>
      <c r="G911" s="135" t="s">
        <v>6317</v>
      </c>
      <c r="H911" s="135" t="s">
        <v>3708</v>
      </c>
      <c r="I911" s="281" t="s">
        <v>2454</v>
      </c>
      <c r="J911" s="281" t="s">
        <v>38</v>
      </c>
      <c r="K911" s="281" t="s">
        <v>9001</v>
      </c>
      <c r="L911" s="135" t="s">
        <v>20</v>
      </c>
      <c r="M911" s="5" t="s">
        <v>6318</v>
      </c>
      <c r="N911" s="282">
        <v>44714</v>
      </c>
      <c r="O911" s="283">
        <v>44713</v>
      </c>
      <c r="P911" s="283">
        <v>44712</v>
      </c>
      <c r="Q911" s="284">
        <v>44712</v>
      </c>
      <c r="R911" s="285" t="s">
        <v>4486</v>
      </c>
      <c r="S911" s="284"/>
      <c r="T911" s="286" t="s">
        <v>2564</v>
      </c>
      <c r="U911" s="291" t="s">
        <v>2821</v>
      </c>
      <c r="V911" s="135" t="s">
        <v>3901</v>
      </c>
      <c r="W911" s="276" t="s">
        <v>7266</v>
      </c>
      <c r="X911" s="272"/>
      <c r="Y911" s="272"/>
      <c r="Z911" s="272"/>
    </row>
    <row r="912" spans="1:26" ht="13" customHeight="1" x14ac:dyDescent="0.35">
      <c r="A912" s="295" t="s">
        <v>5</v>
      </c>
      <c r="B912" s="124" t="s">
        <v>319</v>
      </c>
      <c r="C912" s="277"/>
      <c r="D912" s="288"/>
      <c r="E912" s="279"/>
      <c r="F912" s="289">
        <v>44709</v>
      </c>
      <c r="G912" s="135" t="s">
        <v>6319</v>
      </c>
      <c r="H912" s="135" t="s">
        <v>92</v>
      </c>
      <c r="I912" s="281" t="s">
        <v>2454</v>
      </c>
      <c r="J912" s="281" t="s">
        <v>38</v>
      </c>
      <c r="K912" s="281" t="s">
        <v>9001</v>
      </c>
      <c r="L912" s="135" t="s">
        <v>20</v>
      </c>
      <c r="M912" s="5" t="s">
        <v>6320</v>
      </c>
      <c r="N912" s="282"/>
      <c r="O912" s="283"/>
      <c r="P912" s="283"/>
      <c r="Q912" s="284"/>
      <c r="R912" s="285" t="s">
        <v>4489</v>
      </c>
      <c r="S912" s="284"/>
      <c r="T912" s="286" t="s">
        <v>605</v>
      </c>
      <c r="U912" s="291" t="s">
        <v>2821</v>
      </c>
      <c r="V912" s="135"/>
      <c r="W912" s="276" t="s">
        <v>7267</v>
      </c>
      <c r="X912" s="272"/>
      <c r="Y912" s="272"/>
      <c r="Z912" s="272"/>
    </row>
    <row r="913" spans="1:26" ht="13" customHeight="1" x14ac:dyDescent="0.35">
      <c r="A913" s="295" t="s">
        <v>3627</v>
      </c>
      <c r="B913" s="124">
        <v>5107753</v>
      </c>
      <c r="C913" s="290" t="s">
        <v>6918</v>
      </c>
      <c r="D913" s="288">
        <v>44711</v>
      </c>
      <c r="E913" s="279" t="s">
        <v>594</v>
      </c>
      <c r="F913" s="289">
        <v>44709</v>
      </c>
      <c r="G913" s="135" t="s">
        <v>6322</v>
      </c>
      <c r="H913" s="135" t="s">
        <v>175</v>
      </c>
      <c r="I913" s="281" t="s">
        <v>8863</v>
      </c>
      <c r="J913" s="281" t="s">
        <v>45</v>
      </c>
      <c r="K913" s="281" t="s">
        <v>9009</v>
      </c>
      <c r="L913" s="135" t="s">
        <v>20</v>
      </c>
      <c r="M913" s="5" t="s">
        <v>6323</v>
      </c>
      <c r="N913" s="282">
        <v>44723</v>
      </c>
      <c r="O913" s="283">
        <v>44717</v>
      </c>
      <c r="P913" s="283">
        <v>44718</v>
      </c>
      <c r="Q913" s="284">
        <v>44718</v>
      </c>
      <c r="R913" s="285" t="s">
        <v>4482</v>
      </c>
      <c r="S913" s="284"/>
      <c r="T913" s="286" t="s">
        <v>623</v>
      </c>
      <c r="U913" s="291" t="s">
        <v>2821</v>
      </c>
      <c r="V913" s="135" t="s">
        <v>3901</v>
      </c>
      <c r="W913" s="276" t="s">
        <v>7268</v>
      </c>
      <c r="X913" s="272"/>
      <c r="Y913" s="272"/>
      <c r="Z913" s="272"/>
    </row>
    <row r="914" spans="1:26" ht="13" customHeight="1" x14ac:dyDescent="0.35">
      <c r="A914" s="295" t="s">
        <v>3627</v>
      </c>
      <c r="B914" s="124">
        <v>5092810</v>
      </c>
      <c r="C914" s="290" t="s">
        <v>6919</v>
      </c>
      <c r="D914" s="288">
        <v>44711</v>
      </c>
      <c r="E914" s="279" t="s">
        <v>594</v>
      </c>
      <c r="F914" s="289">
        <v>44709</v>
      </c>
      <c r="G914" s="135" t="s">
        <v>6324</v>
      </c>
      <c r="H914" s="135" t="s">
        <v>4712</v>
      </c>
      <c r="I914" s="281" t="s">
        <v>17</v>
      </c>
      <c r="J914" s="281" t="s">
        <v>2943</v>
      </c>
      <c r="K914" s="281" t="s">
        <v>9012</v>
      </c>
      <c r="L914" s="135" t="s">
        <v>20</v>
      </c>
      <c r="M914" s="5" t="s">
        <v>6325</v>
      </c>
      <c r="N914" s="282">
        <v>44728</v>
      </c>
      <c r="O914" s="283">
        <v>44727</v>
      </c>
      <c r="P914" s="283">
        <v>44726</v>
      </c>
      <c r="Q914" s="284">
        <v>44727</v>
      </c>
      <c r="R914" s="285" t="s">
        <v>6447</v>
      </c>
      <c r="S914" s="284"/>
      <c r="T914" s="286" t="s">
        <v>623</v>
      </c>
      <c r="U914" s="291" t="s">
        <v>2821</v>
      </c>
      <c r="V914" s="135" t="s">
        <v>3901</v>
      </c>
      <c r="W914" s="276" t="s">
        <v>7269</v>
      </c>
      <c r="X914" s="272"/>
      <c r="Y914" s="272"/>
      <c r="Z914" s="272"/>
    </row>
    <row r="915" spans="1:26" ht="13" customHeight="1" x14ac:dyDescent="0.35">
      <c r="A915" s="295" t="s">
        <v>3627</v>
      </c>
      <c r="B915" s="124">
        <v>5086319</v>
      </c>
      <c r="C915" s="290" t="s">
        <v>6920</v>
      </c>
      <c r="D915" s="288">
        <v>44711</v>
      </c>
      <c r="E915" s="279" t="s">
        <v>594</v>
      </c>
      <c r="F915" s="288">
        <v>44711</v>
      </c>
      <c r="G915" s="135" t="s">
        <v>6334</v>
      </c>
      <c r="H915" s="135" t="s">
        <v>137</v>
      </c>
      <c r="I915" s="281" t="s">
        <v>17</v>
      </c>
      <c r="J915" s="281" t="s">
        <v>626</v>
      </c>
      <c r="K915" s="281" t="s">
        <v>9003</v>
      </c>
      <c r="L915" s="135" t="s">
        <v>52</v>
      </c>
      <c r="M915" s="5" t="s">
        <v>6338</v>
      </c>
      <c r="N915" s="282">
        <v>44714</v>
      </c>
      <c r="O915" s="283">
        <v>44712</v>
      </c>
      <c r="P915" s="283">
        <v>44712</v>
      </c>
      <c r="Q915" s="284">
        <v>44712</v>
      </c>
      <c r="R915" s="285" t="s">
        <v>4687</v>
      </c>
      <c r="S915" s="284"/>
      <c r="T915" s="286" t="s">
        <v>2564</v>
      </c>
      <c r="U915" s="291" t="s">
        <v>2821</v>
      </c>
      <c r="V915" s="135" t="s">
        <v>3901</v>
      </c>
      <c r="W915" s="276" t="s">
        <v>7270</v>
      </c>
      <c r="X915" s="272"/>
      <c r="Y915" s="272"/>
      <c r="Z915" s="272"/>
    </row>
    <row r="916" spans="1:26" ht="13" customHeight="1" x14ac:dyDescent="0.35">
      <c r="A916" s="295" t="s">
        <v>5</v>
      </c>
      <c r="B916" s="124" t="s">
        <v>7918</v>
      </c>
      <c r="C916" s="277" t="s">
        <v>3905</v>
      </c>
      <c r="D916" s="288">
        <v>44762</v>
      </c>
      <c r="E916" s="279"/>
      <c r="F916" s="288">
        <v>44711</v>
      </c>
      <c r="G916" s="135" t="s">
        <v>6340</v>
      </c>
      <c r="H916" s="135" t="s">
        <v>3567</v>
      </c>
      <c r="I916" s="281" t="s">
        <v>685</v>
      </c>
      <c r="J916" s="281" t="s">
        <v>626</v>
      </c>
      <c r="K916" s="281" t="s">
        <v>9003</v>
      </c>
      <c r="L916" s="135" t="s">
        <v>20</v>
      </c>
      <c r="M916" s="5" t="s">
        <v>6339</v>
      </c>
      <c r="N916" s="282"/>
      <c r="O916" s="283"/>
      <c r="P916" s="283"/>
      <c r="Q916" s="284"/>
      <c r="R916" s="285" t="s">
        <v>6464</v>
      </c>
      <c r="S916" s="284"/>
      <c r="T916" s="286" t="s">
        <v>623</v>
      </c>
      <c r="U916" s="291" t="s">
        <v>2821</v>
      </c>
      <c r="V916" s="135"/>
      <c r="W916" s="276" t="s">
        <v>7271</v>
      </c>
      <c r="X916" s="272"/>
      <c r="Y916" s="272"/>
      <c r="Z916" s="272"/>
    </row>
    <row r="917" spans="1:26" ht="13" customHeight="1" x14ac:dyDescent="0.35">
      <c r="A917" s="295" t="s">
        <v>3627</v>
      </c>
      <c r="B917" s="124">
        <v>5100841</v>
      </c>
      <c r="C917" s="290" t="s">
        <v>6921</v>
      </c>
      <c r="D917" s="288">
        <v>44711</v>
      </c>
      <c r="E917" s="279" t="s">
        <v>594</v>
      </c>
      <c r="F917" s="288">
        <v>44711</v>
      </c>
      <c r="G917" s="135" t="s">
        <v>6331</v>
      </c>
      <c r="H917" s="135" t="s">
        <v>175</v>
      </c>
      <c r="I917" s="281" t="s">
        <v>8863</v>
      </c>
      <c r="J917" s="281" t="s">
        <v>626</v>
      </c>
      <c r="K917" s="281" t="s">
        <v>9003</v>
      </c>
      <c r="L917" s="135" t="s">
        <v>52</v>
      </c>
      <c r="M917" s="5" t="s">
        <v>6357</v>
      </c>
      <c r="N917" s="282">
        <v>44718</v>
      </c>
      <c r="O917" s="283">
        <v>44717</v>
      </c>
      <c r="P917" s="283">
        <v>44718</v>
      </c>
      <c r="Q917" s="284">
        <v>44718</v>
      </c>
      <c r="R917" s="285" t="s">
        <v>4687</v>
      </c>
      <c r="S917" s="284"/>
      <c r="T917" s="286" t="s">
        <v>1648</v>
      </c>
      <c r="U917" s="291" t="s">
        <v>2821</v>
      </c>
      <c r="V917" s="135" t="s">
        <v>3901</v>
      </c>
      <c r="W917" s="276" t="s">
        <v>7272</v>
      </c>
      <c r="X917" s="272"/>
      <c r="Y917" s="272"/>
      <c r="Z917" s="272"/>
    </row>
    <row r="918" spans="1:26" ht="13" customHeight="1" x14ac:dyDescent="0.35">
      <c r="A918" s="295" t="s">
        <v>5</v>
      </c>
      <c r="B918" s="124" t="s">
        <v>1883</v>
      </c>
      <c r="C918" s="277"/>
      <c r="D918" s="288">
        <v>44792</v>
      </c>
      <c r="E918" s="279"/>
      <c r="F918" s="288">
        <v>44711</v>
      </c>
      <c r="G918" s="135" t="s">
        <v>6333</v>
      </c>
      <c r="H918" s="135" t="s">
        <v>3567</v>
      </c>
      <c r="I918" s="281" t="s">
        <v>685</v>
      </c>
      <c r="J918" s="281" t="s">
        <v>18</v>
      </c>
      <c r="K918" s="281" t="s">
        <v>9005</v>
      </c>
      <c r="L918" s="135" t="s">
        <v>20</v>
      </c>
      <c r="M918" s="5" t="s">
        <v>6355</v>
      </c>
      <c r="N918" s="282"/>
      <c r="O918" s="283"/>
      <c r="P918" s="283"/>
      <c r="Q918" s="284"/>
      <c r="R918" s="285" t="s">
        <v>4685</v>
      </c>
      <c r="S918" s="284"/>
      <c r="T918" s="286" t="s">
        <v>623</v>
      </c>
      <c r="U918" s="291" t="s">
        <v>2821</v>
      </c>
      <c r="V918" s="135"/>
      <c r="W918" s="276" t="s">
        <v>7273</v>
      </c>
      <c r="X918" s="272"/>
      <c r="Y918" s="272"/>
      <c r="Z918" s="272"/>
    </row>
    <row r="919" spans="1:26" ht="13" customHeight="1" x14ac:dyDescent="0.35">
      <c r="A919" s="295" t="s">
        <v>3627</v>
      </c>
      <c r="B919" s="135">
        <v>5135575</v>
      </c>
      <c r="C919" s="290" t="s">
        <v>6955</v>
      </c>
      <c r="D919" s="288">
        <v>44718</v>
      </c>
      <c r="E919" s="279" t="s">
        <v>594</v>
      </c>
      <c r="F919" s="288">
        <v>44711</v>
      </c>
      <c r="G919" s="135" t="s">
        <v>6326</v>
      </c>
      <c r="H919" s="135" t="s">
        <v>57</v>
      </c>
      <c r="I919" s="281" t="s">
        <v>8538</v>
      </c>
      <c r="J919" s="281" t="s">
        <v>18</v>
      </c>
      <c r="K919" s="281" t="s">
        <v>9005</v>
      </c>
      <c r="L919" s="135" t="s">
        <v>11</v>
      </c>
      <c r="M919" s="5" t="s">
        <v>6347</v>
      </c>
      <c r="N919" s="282">
        <v>44731</v>
      </c>
      <c r="O919" s="283">
        <v>44729</v>
      </c>
      <c r="P919" s="283">
        <v>44723</v>
      </c>
      <c r="Q919" s="284" t="s">
        <v>1685</v>
      </c>
      <c r="R919" s="285" t="s">
        <v>6708</v>
      </c>
      <c r="S919" s="284"/>
      <c r="T919" s="286" t="s">
        <v>605</v>
      </c>
      <c r="U919" s="291" t="s">
        <v>2821</v>
      </c>
      <c r="V919" s="135" t="s">
        <v>3901</v>
      </c>
      <c r="W919" s="276" t="s">
        <v>7274</v>
      </c>
      <c r="X919" s="272"/>
      <c r="Y919" s="272"/>
      <c r="Z919" s="272"/>
    </row>
    <row r="920" spans="1:26" ht="13" customHeight="1" x14ac:dyDescent="0.35">
      <c r="A920" s="295" t="s">
        <v>1581</v>
      </c>
      <c r="B920" s="124" t="s">
        <v>630</v>
      </c>
      <c r="C920" s="277" t="s">
        <v>630</v>
      </c>
      <c r="D920" s="288">
        <v>44811</v>
      </c>
      <c r="E920" s="279" t="s">
        <v>630</v>
      </c>
      <c r="F920" s="288">
        <v>44711</v>
      </c>
      <c r="G920" s="135" t="s">
        <v>6327</v>
      </c>
      <c r="H920" s="135" t="s">
        <v>25</v>
      </c>
      <c r="I920" s="281" t="s">
        <v>17</v>
      </c>
      <c r="J920" s="281" t="s">
        <v>18</v>
      </c>
      <c r="K920" s="281" t="s">
        <v>9005</v>
      </c>
      <c r="L920" s="135" t="s">
        <v>87</v>
      </c>
      <c r="M920" s="5" t="s">
        <v>6359</v>
      </c>
      <c r="N920" s="282"/>
      <c r="O920" s="283"/>
      <c r="P920" s="283"/>
      <c r="Q920" s="284"/>
      <c r="R920" s="285" t="s">
        <v>6708</v>
      </c>
      <c r="S920" s="284"/>
      <c r="T920" s="286" t="s">
        <v>605</v>
      </c>
      <c r="U920" s="291" t="s">
        <v>2821</v>
      </c>
      <c r="V920" s="135"/>
      <c r="W920" s="276" t="s">
        <v>7275</v>
      </c>
      <c r="X920" s="272"/>
      <c r="Y920" s="272"/>
      <c r="Z920" s="272"/>
    </row>
    <row r="921" spans="1:26" ht="13" customHeight="1" x14ac:dyDescent="0.35">
      <c r="A921" s="295" t="s">
        <v>3627</v>
      </c>
      <c r="B921" s="135">
        <v>5116828</v>
      </c>
      <c r="C921" s="290" t="s">
        <v>7025</v>
      </c>
      <c r="D921" s="288">
        <v>44726</v>
      </c>
      <c r="E921" s="279" t="s">
        <v>594</v>
      </c>
      <c r="F921" s="288">
        <v>44711</v>
      </c>
      <c r="G921" s="135" t="s">
        <v>7676</v>
      </c>
      <c r="H921" s="135" t="s">
        <v>175</v>
      </c>
      <c r="I921" s="281" t="s">
        <v>8863</v>
      </c>
      <c r="J921" s="281" t="s">
        <v>18</v>
      </c>
      <c r="K921" s="281" t="s">
        <v>9005</v>
      </c>
      <c r="L921" s="135" t="s">
        <v>20</v>
      </c>
      <c r="M921" s="5" t="s">
        <v>6358</v>
      </c>
      <c r="N921" s="282">
        <v>44731</v>
      </c>
      <c r="O921" s="283">
        <v>44726</v>
      </c>
      <c r="P921" s="283">
        <v>44726</v>
      </c>
      <c r="Q921" s="284">
        <v>44727</v>
      </c>
      <c r="R921" s="285" t="s">
        <v>4686</v>
      </c>
      <c r="S921" s="284"/>
      <c r="T921" s="286" t="s">
        <v>609</v>
      </c>
      <c r="U921" s="291" t="s">
        <v>2821</v>
      </c>
      <c r="V921" s="135" t="s">
        <v>3901</v>
      </c>
      <c r="W921" s="276" t="s">
        <v>7677</v>
      </c>
      <c r="X921" s="272"/>
      <c r="Y921" s="272"/>
      <c r="Z921" s="272"/>
    </row>
    <row r="922" spans="1:26" ht="13" customHeight="1" x14ac:dyDescent="0.35">
      <c r="A922" s="295" t="s">
        <v>3627</v>
      </c>
      <c r="B922" s="328">
        <v>5223314</v>
      </c>
      <c r="C922" s="277" t="s">
        <v>8184</v>
      </c>
      <c r="D922" s="288">
        <v>44770</v>
      </c>
      <c r="E922" s="279" t="s">
        <v>594</v>
      </c>
      <c r="F922" s="288">
        <v>44711</v>
      </c>
      <c r="G922" s="135" t="s">
        <v>6328</v>
      </c>
      <c r="H922" s="135" t="s">
        <v>6043</v>
      </c>
      <c r="I922" s="281" t="s">
        <v>4644</v>
      </c>
      <c r="J922" s="281" t="s">
        <v>18</v>
      </c>
      <c r="K922" s="281" t="s">
        <v>9005</v>
      </c>
      <c r="L922" s="135" t="s">
        <v>87</v>
      </c>
      <c r="M922" s="5" t="s">
        <v>6346</v>
      </c>
      <c r="N922" s="282">
        <v>44802</v>
      </c>
      <c r="O922" s="283">
        <v>44797</v>
      </c>
      <c r="P922" s="283">
        <v>44795</v>
      </c>
      <c r="Q922" s="284" t="s">
        <v>1685</v>
      </c>
      <c r="R922" s="285" t="s">
        <v>4685</v>
      </c>
      <c r="S922" s="284"/>
      <c r="T922" s="286" t="s">
        <v>623</v>
      </c>
      <c r="U922" s="291" t="s">
        <v>2821</v>
      </c>
      <c r="V922" s="291" t="s">
        <v>3366</v>
      </c>
      <c r="W922" s="276" t="s">
        <v>7276</v>
      </c>
      <c r="X922" s="272"/>
      <c r="Y922" s="272"/>
      <c r="Z922" s="272"/>
    </row>
    <row r="923" spans="1:26" ht="13" customHeight="1" x14ac:dyDescent="0.35">
      <c r="A923" s="295" t="s">
        <v>1581</v>
      </c>
      <c r="B923" s="276" t="s">
        <v>630</v>
      </c>
      <c r="C923" s="277" t="s">
        <v>630</v>
      </c>
      <c r="D923" s="288">
        <v>44789</v>
      </c>
      <c r="E923" s="279" t="s">
        <v>630</v>
      </c>
      <c r="F923" s="288">
        <v>44711</v>
      </c>
      <c r="G923" s="135" t="s">
        <v>6329</v>
      </c>
      <c r="H923" s="135" t="s">
        <v>4150</v>
      </c>
      <c r="I923" s="281" t="s">
        <v>17</v>
      </c>
      <c r="J923" s="281" t="s">
        <v>626</v>
      </c>
      <c r="K923" s="281" t="s">
        <v>9003</v>
      </c>
      <c r="L923" s="194" t="s">
        <v>20</v>
      </c>
      <c r="M923" s="5" t="s">
        <v>6348</v>
      </c>
      <c r="N923" s="282" t="s">
        <v>1253</v>
      </c>
      <c r="O923" s="283" t="s">
        <v>1253</v>
      </c>
      <c r="P923" s="283" t="s">
        <v>1253</v>
      </c>
      <c r="Q923" s="284" t="s">
        <v>1253</v>
      </c>
      <c r="R923" s="285" t="s">
        <v>6464</v>
      </c>
      <c r="S923" s="280" t="s">
        <v>1253</v>
      </c>
      <c r="T923" s="286" t="s">
        <v>623</v>
      </c>
      <c r="U923" s="291" t="s">
        <v>2821</v>
      </c>
      <c r="V923" s="135"/>
      <c r="W923" s="319" t="s">
        <v>8546</v>
      </c>
      <c r="X923" s="272"/>
      <c r="Y923" s="272"/>
      <c r="Z923" s="272"/>
    </row>
    <row r="924" spans="1:26" ht="13" customHeight="1" x14ac:dyDescent="0.35">
      <c r="A924" s="295" t="s">
        <v>3627</v>
      </c>
      <c r="B924" s="135">
        <v>5162859</v>
      </c>
      <c r="C924" s="277" t="s">
        <v>7397</v>
      </c>
      <c r="D924" s="288">
        <v>44734</v>
      </c>
      <c r="E924" s="279" t="s">
        <v>594</v>
      </c>
      <c r="F924" s="288">
        <v>44711</v>
      </c>
      <c r="G924" s="135" t="s">
        <v>6330</v>
      </c>
      <c r="H924" s="135" t="s">
        <v>175</v>
      </c>
      <c r="I924" s="281" t="s">
        <v>8863</v>
      </c>
      <c r="J924" s="281" t="s">
        <v>626</v>
      </c>
      <c r="K924" s="281" t="s">
        <v>9003</v>
      </c>
      <c r="L924" s="135" t="s">
        <v>52</v>
      </c>
      <c r="M924" s="5" t="s">
        <v>6356</v>
      </c>
      <c r="N924" s="282">
        <v>44745</v>
      </c>
      <c r="O924" s="283">
        <v>44741</v>
      </c>
      <c r="P924" s="283">
        <v>44737</v>
      </c>
      <c r="Q924" s="284">
        <v>44742</v>
      </c>
      <c r="R924" s="285" t="s">
        <v>4687</v>
      </c>
      <c r="S924" s="284"/>
      <c r="T924" s="286" t="s">
        <v>623</v>
      </c>
      <c r="U924" s="291" t="s">
        <v>2821</v>
      </c>
      <c r="V924" s="135" t="s">
        <v>5599</v>
      </c>
      <c r="W924" s="276" t="s">
        <v>7277</v>
      </c>
      <c r="X924" s="272"/>
      <c r="Y924" s="272"/>
      <c r="Z924" s="272"/>
    </row>
    <row r="925" spans="1:26" ht="13" customHeight="1" x14ac:dyDescent="0.35">
      <c r="A925" s="295" t="s">
        <v>3627</v>
      </c>
      <c r="B925" s="83">
        <v>5241248</v>
      </c>
      <c r="C925" s="277" t="s">
        <v>8596</v>
      </c>
      <c r="D925" s="288">
        <v>44786</v>
      </c>
      <c r="E925" s="279" t="s">
        <v>594</v>
      </c>
      <c r="F925" s="288">
        <v>44711</v>
      </c>
      <c r="G925" s="194" t="s">
        <v>8636</v>
      </c>
      <c r="H925" s="135" t="s">
        <v>6043</v>
      </c>
      <c r="I925" s="281" t="s">
        <v>4644</v>
      </c>
      <c r="J925" s="281" t="s">
        <v>18</v>
      </c>
      <c r="K925" s="281" t="s">
        <v>9005</v>
      </c>
      <c r="L925" s="194" t="s">
        <v>20</v>
      </c>
      <c r="M925" s="5" t="s">
        <v>6343</v>
      </c>
      <c r="N925" s="282">
        <v>44796</v>
      </c>
      <c r="O925" s="283">
        <v>44793</v>
      </c>
      <c r="P925" s="283">
        <v>44786</v>
      </c>
      <c r="Q925" s="284">
        <v>44793</v>
      </c>
      <c r="R925" s="285" t="s">
        <v>4686</v>
      </c>
      <c r="S925" s="284"/>
      <c r="T925" s="286" t="s">
        <v>605</v>
      </c>
      <c r="U925" s="291" t="s">
        <v>2821</v>
      </c>
      <c r="V925" s="291" t="s">
        <v>3366</v>
      </c>
      <c r="W925" s="276" t="s">
        <v>7265</v>
      </c>
      <c r="X925" s="272"/>
      <c r="Y925" s="272"/>
      <c r="Z925" s="272"/>
    </row>
    <row r="926" spans="1:26" ht="13" customHeight="1" x14ac:dyDescent="0.35">
      <c r="A926" s="295" t="s">
        <v>3627</v>
      </c>
      <c r="B926" s="317">
        <v>5194726</v>
      </c>
      <c r="C926" s="277" t="s">
        <v>8093</v>
      </c>
      <c r="D926" s="288">
        <v>44769</v>
      </c>
      <c r="E926" s="279" t="s">
        <v>594</v>
      </c>
      <c r="F926" s="288">
        <v>44711</v>
      </c>
      <c r="G926" s="135" t="s">
        <v>6332</v>
      </c>
      <c r="H926" s="135" t="s">
        <v>6337</v>
      </c>
      <c r="I926" s="281" t="s">
        <v>4644</v>
      </c>
      <c r="J926" s="281" t="s">
        <v>626</v>
      </c>
      <c r="K926" s="281" t="s">
        <v>9003</v>
      </c>
      <c r="L926" s="135" t="s">
        <v>20</v>
      </c>
      <c r="M926" s="5" t="s">
        <v>6354</v>
      </c>
      <c r="N926" s="282">
        <v>44803</v>
      </c>
      <c r="O926" s="283">
        <v>44790</v>
      </c>
      <c r="P926" s="283">
        <v>44769</v>
      </c>
      <c r="Q926" s="284">
        <v>44772</v>
      </c>
      <c r="R926" s="285" t="s">
        <v>6464</v>
      </c>
      <c r="S926" s="284"/>
      <c r="T926" s="286" t="s">
        <v>623</v>
      </c>
      <c r="U926" s="291" t="s">
        <v>2821</v>
      </c>
      <c r="V926" s="291" t="s">
        <v>3366</v>
      </c>
      <c r="W926" s="276" t="s">
        <v>7278</v>
      </c>
      <c r="X926" s="272"/>
      <c r="Y926" s="272"/>
      <c r="Z926" s="272"/>
    </row>
    <row r="927" spans="1:26" ht="13" customHeight="1" x14ac:dyDescent="0.35">
      <c r="A927" s="295" t="s">
        <v>5</v>
      </c>
      <c r="B927" s="124" t="s">
        <v>7918</v>
      </c>
      <c r="C927" s="277" t="s">
        <v>6071</v>
      </c>
      <c r="D927" s="288"/>
      <c r="E927" s="279"/>
      <c r="F927" s="288">
        <v>44711</v>
      </c>
      <c r="G927" s="135" t="s">
        <v>6335</v>
      </c>
      <c r="H927" s="135" t="s">
        <v>92</v>
      </c>
      <c r="I927" s="281" t="s">
        <v>2454</v>
      </c>
      <c r="J927" s="281" t="s">
        <v>18</v>
      </c>
      <c r="K927" s="281" t="s">
        <v>9005</v>
      </c>
      <c r="L927" s="135" t="s">
        <v>20</v>
      </c>
      <c r="M927" s="5" t="s">
        <v>6353</v>
      </c>
      <c r="N927" s="282"/>
      <c r="O927" s="283"/>
      <c r="P927" s="283"/>
      <c r="Q927" s="284"/>
      <c r="R927" s="285" t="s">
        <v>4686</v>
      </c>
      <c r="S927" s="284"/>
      <c r="T927" s="286" t="s">
        <v>605</v>
      </c>
      <c r="U927" s="291" t="s">
        <v>2821</v>
      </c>
      <c r="V927" s="135"/>
      <c r="W927" s="276" t="s">
        <v>7279</v>
      </c>
      <c r="X927" s="272"/>
      <c r="Y927" s="272"/>
      <c r="Z927" s="272"/>
    </row>
    <row r="928" spans="1:26" ht="13" customHeight="1" x14ac:dyDescent="0.35">
      <c r="A928" s="295" t="s">
        <v>5</v>
      </c>
      <c r="B928" s="124" t="s">
        <v>4555</v>
      </c>
      <c r="C928" s="277" t="s">
        <v>4555</v>
      </c>
      <c r="D928" s="288">
        <v>44744</v>
      </c>
      <c r="E928" s="279"/>
      <c r="F928" s="288">
        <v>44711</v>
      </c>
      <c r="G928" s="135" t="s">
        <v>6336</v>
      </c>
      <c r="H928" s="135" t="s">
        <v>102</v>
      </c>
      <c r="I928" s="281" t="s">
        <v>685</v>
      </c>
      <c r="J928" s="281" t="s">
        <v>18</v>
      </c>
      <c r="K928" s="281" t="s">
        <v>9005</v>
      </c>
      <c r="L928" s="135" t="s">
        <v>20</v>
      </c>
      <c r="M928" s="5" t="s">
        <v>6362</v>
      </c>
      <c r="N928" s="282"/>
      <c r="O928" s="283"/>
      <c r="P928" s="283"/>
      <c r="Q928" s="284"/>
      <c r="R928" s="285" t="s">
        <v>4685</v>
      </c>
      <c r="S928" s="284"/>
      <c r="T928" s="286" t="s">
        <v>623</v>
      </c>
      <c r="U928" s="291" t="s">
        <v>2821</v>
      </c>
      <c r="V928" s="135"/>
      <c r="W928" s="276" t="s">
        <v>7280</v>
      </c>
      <c r="X928" s="272"/>
      <c r="Y928" s="272"/>
      <c r="Z928" s="272"/>
    </row>
    <row r="929" spans="1:26" ht="13" customHeight="1" x14ac:dyDescent="0.35">
      <c r="A929" s="295" t="s">
        <v>3627</v>
      </c>
      <c r="B929" s="124">
        <v>5107751</v>
      </c>
      <c r="C929" s="290" t="s">
        <v>6923</v>
      </c>
      <c r="D929" s="288">
        <v>44713</v>
      </c>
      <c r="E929" s="279" t="s">
        <v>594</v>
      </c>
      <c r="F929" s="289">
        <v>44713</v>
      </c>
      <c r="G929" s="135" t="s">
        <v>6360</v>
      </c>
      <c r="H929" s="135" t="s">
        <v>686</v>
      </c>
      <c r="I929" s="281" t="s">
        <v>8862</v>
      </c>
      <c r="J929" s="281" t="s">
        <v>45</v>
      </c>
      <c r="K929" s="281" t="s">
        <v>9009</v>
      </c>
      <c r="L929" s="135" t="s">
        <v>20</v>
      </c>
      <c r="M929" s="5" t="s">
        <v>6361</v>
      </c>
      <c r="N929" s="282">
        <v>44716</v>
      </c>
      <c r="O929" s="283">
        <v>44713</v>
      </c>
      <c r="P929" s="283">
        <v>44715</v>
      </c>
      <c r="Q929" s="284">
        <v>44714</v>
      </c>
      <c r="R929" s="285" t="s">
        <v>4482</v>
      </c>
      <c r="S929" s="284"/>
      <c r="T929" s="286" t="s">
        <v>605</v>
      </c>
      <c r="U929" s="291" t="s">
        <v>3901</v>
      </c>
      <c r="V929" s="135" t="s">
        <v>3901</v>
      </c>
      <c r="W929" s="276" t="s">
        <v>7281</v>
      </c>
      <c r="X929" s="272"/>
      <c r="Y929" s="272"/>
      <c r="Z929" s="272"/>
    </row>
    <row r="930" spans="1:26" ht="13" customHeight="1" x14ac:dyDescent="0.35">
      <c r="A930" s="295" t="s">
        <v>5</v>
      </c>
      <c r="B930" s="124" t="s">
        <v>319</v>
      </c>
      <c r="C930" s="277"/>
      <c r="D930" s="288"/>
      <c r="E930" s="279"/>
      <c r="F930" s="289">
        <v>44713</v>
      </c>
      <c r="G930" s="135" t="s">
        <v>6341</v>
      </c>
      <c r="H930" s="135" t="s">
        <v>6043</v>
      </c>
      <c r="I930" s="281" t="s">
        <v>4644</v>
      </c>
      <c r="J930" s="281" t="s">
        <v>626</v>
      </c>
      <c r="K930" s="281" t="s">
        <v>9003</v>
      </c>
      <c r="L930" s="135" t="s">
        <v>20</v>
      </c>
      <c r="M930" s="5" t="s">
        <v>6342</v>
      </c>
      <c r="N930" s="282"/>
      <c r="O930" s="283"/>
      <c r="P930" s="283"/>
      <c r="Q930" s="284"/>
      <c r="R930" s="285" t="s">
        <v>6464</v>
      </c>
      <c r="S930" s="284"/>
      <c r="T930" s="286" t="s">
        <v>623</v>
      </c>
      <c r="U930" s="291" t="s">
        <v>3901</v>
      </c>
      <c r="V930" s="135"/>
      <c r="W930" s="276" t="s">
        <v>7282</v>
      </c>
      <c r="X930" s="272"/>
      <c r="Y930" s="272"/>
      <c r="Z930" s="272"/>
    </row>
    <row r="931" spans="1:26" ht="13" customHeight="1" x14ac:dyDescent="0.35">
      <c r="A931" s="295" t="s">
        <v>5</v>
      </c>
      <c r="B931" s="328">
        <v>5266294</v>
      </c>
      <c r="C931" s="277" t="s">
        <v>8686</v>
      </c>
      <c r="D931" s="288">
        <v>44793</v>
      </c>
      <c r="E931" s="279" t="s">
        <v>8467</v>
      </c>
      <c r="F931" s="289">
        <v>44713</v>
      </c>
      <c r="G931" s="135" t="s">
        <v>6344</v>
      </c>
      <c r="H931" s="135" t="s">
        <v>6043</v>
      </c>
      <c r="I931" s="281" t="s">
        <v>4644</v>
      </c>
      <c r="J931" s="281" t="s">
        <v>45</v>
      </c>
      <c r="K931" s="281" t="s">
        <v>9009</v>
      </c>
      <c r="L931" s="194" t="s">
        <v>11</v>
      </c>
      <c r="M931" s="5" t="s">
        <v>6345</v>
      </c>
      <c r="N931" s="282">
        <v>0</v>
      </c>
      <c r="O931" s="283"/>
      <c r="P931" s="283">
        <v>44793</v>
      </c>
      <c r="Q931" s="284">
        <v>44807</v>
      </c>
      <c r="R931" s="285" t="s">
        <v>4482</v>
      </c>
      <c r="S931" s="284"/>
      <c r="T931" s="286" t="s">
        <v>623</v>
      </c>
      <c r="U931" s="291" t="s">
        <v>3901</v>
      </c>
      <c r="V931" s="135"/>
      <c r="W931" s="276" t="s">
        <v>7283</v>
      </c>
      <c r="X931" s="272"/>
      <c r="Y931" s="272"/>
      <c r="Z931" s="272"/>
    </row>
    <row r="932" spans="1:26" ht="13" customHeight="1" x14ac:dyDescent="0.35">
      <c r="A932" s="295" t="s">
        <v>3627</v>
      </c>
      <c r="B932" s="124">
        <v>5122481</v>
      </c>
      <c r="C932" s="290" t="s">
        <v>6924</v>
      </c>
      <c r="D932" s="288">
        <v>44715</v>
      </c>
      <c r="E932" s="279" t="s">
        <v>594</v>
      </c>
      <c r="F932" s="289">
        <v>44713</v>
      </c>
      <c r="G932" s="135" t="s">
        <v>6349</v>
      </c>
      <c r="H932" s="135" t="s">
        <v>4738</v>
      </c>
      <c r="I932" s="281" t="s">
        <v>2454</v>
      </c>
      <c r="J932" s="281" t="s">
        <v>2943</v>
      </c>
      <c r="K932" s="281" t="s">
        <v>9012</v>
      </c>
      <c r="L932" s="135" t="s">
        <v>20</v>
      </c>
      <c r="M932" s="5" t="s">
        <v>6350</v>
      </c>
      <c r="N932" s="282">
        <v>44721</v>
      </c>
      <c r="O932" s="283">
        <v>44720</v>
      </c>
      <c r="P932" s="283">
        <v>44720</v>
      </c>
      <c r="Q932" s="284">
        <v>44721</v>
      </c>
      <c r="R932" s="285" t="s">
        <v>6447</v>
      </c>
      <c r="S932" s="284"/>
      <c r="T932" s="286" t="s">
        <v>2564</v>
      </c>
      <c r="U932" s="291" t="s">
        <v>3901</v>
      </c>
      <c r="V932" s="135" t="s">
        <v>3901</v>
      </c>
      <c r="W932" s="276" t="s">
        <v>7284</v>
      </c>
      <c r="X932" s="272"/>
      <c r="Y932" s="272"/>
      <c r="Z932" s="272"/>
    </row>
    <row r="933" spans="1:26" ht="13" customHeight="1" x14ac:dyDescent="0.35">
      <c r="A933" s="295" t="s">
        <v>3627</v>
      </c>
      <c r="B933" s="328">
        <v>5213848</v>
      </c>
      <c r="C933" s="277" t="s">
        <v>8150</v>
      </c>
      <c r="D933" s="288">
        <v>44763</v>
      </c>
      <c r="E933" s="279" t="s">
        <v>594</v>
      </c>
      <c r="F933" s="289">
        <v>44713</v>
      </c>
      <c r="G933" s="135" t="s">
        <v>6351</v>
      </c>
      <c r="H933" s="135" t="s">
        <v>4738</v>
      </c>
      <c r="I933" s="281" t="s">
        <v>2454</v>
      </c>
      <c r="J933" s="281" t="s">
        <v>38</v>
      </c>
      <c r="K933" s="281" t="s">
        <v>9001</v>
      </c>
      <c r="L933" s="194" t="s">
        <v>40</v>
      </c>
      <c r="M933" s="5" t="s">
        <v>6352</v>
      </c>
      <c r="N933" s="282">
        <v>44774</v>
      </c>
      <c r="O933" s="283">
        <v>44769</v>
      </c>
      <c r="P933" s="283">
        <v>44767</v>
      </c>
      <c r="Q933" s="284">
        <v>44769</v>
      </c>
      <c r="R933" s="285" t="s">
        <v>4489</v>
      </c>
      <c r="S933" s="284"/>
      <c r="T933" s="286" t="s">
        <v>623</v>
      </c>
      <c r="U933" s="291" t="s">
        <v>3901</v>
      </c>
      <c r="V933" s="291" t="s">
        <v>3366</v>
      </c>
      <c r="W933" s="276" t="s">
        <v>3909</v>
      </c>
      <c r="X933" s="272"/>
      <c r="Y933" s="272"/>
      <c r="Z933" s="272"/>
    </row>
    <row r="934" spans="1:26" ht="13" customHeight="1" x14ac:dyDescent="0.35">
      <c r="A934" s="295" t="s">
        <v>3627</v>
      </c>
      <c r="B934" s="124">
        <v>5135577</v>
      </c>
      <c r="C934" s="290" t="s">
        <v>6933</v>
      </c>
      <c r="D934" s="288">
        <v>44720</v>
      </c>
      <c r="E934" s="279" t="s">
        <v>594</v>
      </c>
      <c r="F934" s="289">
        <v>44713</v>
      </c>
      <c r="G934" s="135" t="s">
        <v>6363</v>
      </c>
      <c r="H934" s="292" t="s">
        <v>37</v>
      </c>
      <c r="I934" s="281" t="s">
        <v>685</v>
      </c>
      <c r="J934" s="281" t="s">
        <v>626</v>
      </c>
      <c r="K934" s="281" t="s">
        <v>9003</v>
      </c>
      <c r="L934" s="135" t="s">
        <v>20</v>
      </c>
      <c r="M934" s="5" t="s">
        <v>6364</v>
      </c>
      <c r="N934" s="282">
        <v>44732</v>
      </c>
      <c r="O934" s="283">
        <v>44725</v>
      </c>
      <c r="P934" s="283">
        <v>44720</v>
      </c>
      <c r="Q934" s="284">
        <v>44725</v>
      </c>
      <c r="R934" s="285" t="s">
        <v>6464</v>
      </c>
      <c r="S934" s="284"/>
      <c r="T934" s="286" t="s">
        <v>1648</v>
      </c>
      <c r="U934" s="291" t="s">
        <v>3901</v>
      </c>
      <c r="V934" s="135" t="s">
        <v>3901</v>
      </c>
      <c r="W934" s="276" t="s">
        <v>5284</v>
      </c>
      <c r="X934" s="272"/>
      <c r="Y934" s="272"/>
      <c r="Z934" s="272"/>
    </row>
    <row r="935" spans="1:26" ht="13" customHeight="1" x14ac:dyDescent="0.35">
      <c r="A935" s="295" t="s">
        <v>1581</v>
      </c>
      <c r="B935" s="276" t="s">
        <v>630</v>
      </c>
      <c r="C935" s="277" t="s">
        <v>630</v>
      </c>
      <c r="D935" s="288">
        <v>44749</v>
      </c>
      <c r="E935" s="279" t="s">
        <v>630</v>
      </c>
      <c r="F935" s="289">
        <v>44713</v>
      </c>
      <c r="G935" s="135" t="s">
        <v>6365</v>
      </c>
      <c r="H935" s="135" t="s">
        <v>37</v>
      </c>
      <c r="I935" s="281" t="s">
        <v>685</v>
      </c>
      <c r="J935" s="281" t="s">
        <v>18</v>
      </c>
      <c r="K935" s="281" t="s">
        <v>9005</v>
      </c>
      <c r="L935" s="135" t="s">
        <v>20</v>
      </c>
      <c r="M935" s="5" t="s">
        <v>6366</v>
      </c>
      <c r="N935" s="282" t="s">
        <v>1253</v>
      </c>
      <c r="O935" s="283" t="s">
        <v>1253</v>
      </c>
      <c r="P935" s="283" t="s">
        <v>1253</v>
      </c>
      <c r="Q935" s="284" t="s">
        <v>1253</v>
      </c>
      <c r="R935" s="285" t="s">
        <v>4685</v>
      </c>
      <c r="S935" s="280" t="s">
        <v>1253</v>
      </c>
      <c r="T935" s="286" t="s">
        <v>623</v>
      </c>
      <c r="U935" s="291" t="s">
        <v>3901</v>
      </c>
      <c r="V935" s="135"/>
      <c r="W935" s="276" t="s">
        <v>630</v>
      </c>
      <c r="X935" s="272"/>
      <c r="Y935" s="272"/>
      <c r="Z935" s="272"/>
    </row>
    <row r="936" spans="1:26" ht="13" customHeight="1" x14ac:dyDescent="0.35">
      <c r="A936" s="295" t="s">
        <v>5</v>
      </c>
      <c r="B936" s="124" t="s">
        <v>319</v>
      </c>
      <c r="C936" s="277"/>
      <c r="D936" s="288"/>
      <c r="E936" s="279"/>
      <c r="F936" s="289">
        <v>44713</v>
      </c>
      <c r="G936" s="135" t="s">
        <v>6367</v>
      </c>
      <c r="H936" s="135" t="s">
        <v>92</v>
      </c>
      <c r="I936" s="281" t="s">
        <v>2454</v>
      </c>
      <c r="J936" s="281" t="s">
        <v>632</v>
      </c>
      <c r="K936" s="281" t="s">
        <v>9006</v>
      </c>
      <c r="L936" s="135" t="s">
        <v>11</v>
      </c>
      <c r="M936" s="5" t="s">
        <v>6368</v>
      </c>
      <c r="N936" s="282"/>
      <c r="O936" s="283"/>
      <c r="P936" s="283"/>
      <c r="Q936" s="284"/>
      <c r="R936" s="285" t="s">
        <v>4487</v>
      </c>
      <c r="S936" s="284"/>
      <c r="T936" s="286" t="s">
        <v>609</v>
      </c>
      <c r="U936" s="291" t="s">
        <v>3901</v>
      </c>
      <c r="V936" s="135"/>
      <c r="W936" s="276" t="s">
        <v>7285</v>
      </c>
      <c r="X936" s="272"/>
      <c r="Y936" s="272"/>
      <c r="Z936" s="272"/>
    </row>
    <row r="937" spans="1:26" ht="13" customHeight="1" x14ac:dyDescent="0.35">
      <c r="A937" s="295" t="s">
        <v>3627</v>
      </c>
      <c r="B937" s="124">
        <v>5114850</v>
      </c>
      <c r="C937" s="290" t="s">
        <v>6925</v>
      </c>
      <c r="D937" s="288">
        <v>44714</v>
      </c>
      <c r="E937" s="279" t="s">
        <v>594</v>
      </c>
      <c r="F937" s="289">
        <v>44714</v>
      </c>
      <c r="G937" s="135" t="s">
        <v>6369</v>
      </c>
      <c r="H937" s="135" t="s">
        <v>3708</v>
      </c>
      <c r="I937" s="281" t="s">
        <v>2454</v>
      </c>
      <c r="J937" s="281" t="s">
        <v>38</v>
      </c>
      <c r="K937" s="281" t="s">
        <v>9001</v>
      </c>
      <c r="L937" s="135" t="s">
        <v>40</v>
      </c>
      <c r="M937" s="5" t="s">
        <v>6370</v>
      </c>
      <c r="N937" s="282">
        <v>44731</v>
      </c>
      <c r="O937" s="283">
        <v>44728</v>
      </c>
      <c r="P937" s="283">
        <v>44728</v>
      </c>
      <c r="Q937" s="284">
        <v>44730</v>
      </c>
      <c r="R937" s="285" t="s">
        <v>4489</v>
      </c>
      <c r="S937" s="284"/>
      <c r="T937" s="286" t="s">
        <v>605</v>
      </c>
      <c r="U937" s="291" t="s">
        <v>3901</v>
      </c>
      <c r="V937" s="135" t="s">
        <v>3901</v>
      </c>
      <c r="W937" s="276" t="s">
        <v>7286</v>
      </c>
      <c r="X937" s="272"/>
      <c r="Y937" s="272"/>
      <c r="Z937" s="272"/>
    </row>
    <row r="938" spans="1:26" ht="13" customHeight="1" x14ac:dyDescent="0.35">
      <c r="A938" s="295" t="s">
        <v>3627</v>
      </c>
      <c r="B938" s="135">
        <v>5113286</v>
      </c>
      <c r="C938" s="290" t="s">
        <v>6926</v>
      </c>
      <c r="D938" s="289">
        <v>44714</v>
      </c>
      <c r="E938" s="279" t="s">
        <v>594</v>
      </c>
      <c r="F938" s="289">
        <v>44714</v>
      </c>
      <c r="G938" s="135" t="s">
        <v>6371</v>
      </c>
      <c r="H938" s="135" t="s">
        <v>4712</v>
      </c>
      <c r="I938" s="281" t="s">
        <v>17</v>
      </c>
      <c r="J938" s="281" t="s">
        <v>45</v>
      </c>
      <c r="K938" s="281" t="s">
        <v>9009</v>
      </c>
      <c r="L938" s="135" t="s">
        <v>438</v>
      </c>
      <c r="M938" s="5" t="s">
        <v>6372</v>
      </c>
      <c r="N938" s="282">
        <v>44720</v>
      </c>
      <c r="O938" s="283">
        <v>44719</v>
      </c>
      <c r="P938" s="283">
        <v>44719</v>
      </c>
      <c r="Q938" s="284">
        <v>44719</v>
      </c>
      <c r="R938" s="285" t="s">
        <v>4482</v>
      </c>
      <c r="S938" s="284"/>
      <c r="T938" s="286" t="s">
        <v>605</v>
      </c>
      <c r="U938" s="291" t="s">
        <v>3901</v>
      </c>
      <c r="V938" s="135" t="s">
        <v>3901</v>
      </c>
      <c r="W938" s="276" t="s">
        <v>7287</v>
      </c>
      <c r="X938" s="272"/>
      <c r="Y938" s="272"/>
      <c r="Z938" s="272"/>
    </row>
    <row r="939" spans="1:26" ht="13" customHeight="1" x14ac:dyDescent="0.35">
      <c r="A939" s="295" t="s">
        <v>3627</v>
      </c>
      <c r="B939" s="328">
        <v>5218644</v>
      </c>
      <c r="C939" s="277" t="s">
        <v>8404</v>
      </c>
      <c r="D939" s="288">
        <v>44769</v>
      </c>
      <c r="E939" s="279" t="s">
        <v>594</v>
      </c>
      <c r="F939" s="289">
        <v>44714</v>
      </c>
      <c r="G939" s="135" t="s">
        <v>6373</v>
      </c>
      <c r="H939" s="135" t="s">
        <v>3567</v>
      </c>
      <c r="I939" s="281" t="s">
        <v>685</v>
      </c>
      <c r="J939" s="281" t="s">
        <v>18</v>
      </c>
      <c r="K939" s="281" t="s">
        <v>9005</v>
      </c>
      <c r="L939" s="135" t="s">
        <v>11</v>
      </c>
      <c r="M939" s="5" t="s">
        <v>6374</v>
      </c>
      <c r="N939" s="282">
        <v>44788</v>
      </c>
      <c r="O939" s="283">
        <v>44784</v>
      </c>
      <c r="P939" s="283">
        <v>44778</v>
      </c>
      <c r="Q939" s="284">
        <v>44785</v>
      </c>
      <c r="R939" s="285" t="s">
        <v>4685</v>
      </c>
      <c r="S939" s="284"/>
      <c r="T939" s="286" t="s">
        <v>623</v>
      </c>
      <c r="U939" s="291" t="s">
        <v>3901</v>
      </c>
      <c r="V939" s="291" t="s">
        <v>3366</v>
      </c>
      <c r="W939" s="276" t="s">
        <v>7288</v>
      </c>
      <c r="X939" s="272"/>
      <c r="Y939" s="272"/>
      <c r="Z939" s="272"/>
    </row>
    <row r="940" spans="1:26" ht="13" customHeight="1" x14ac:dyDescent="0.35">
      <c r="A940" s="295" t="s">
        <v>3627</v>
      </c>
      <c r="B940" s="83">
        <v>5214820</v>
      </c>
      <c r="C940" s="277" t="s">
        <v>8405</v>
      </c>
      <c r="D940" s="288">
        <v>44778</v>
      </c>
      <c r="E940" s="279" t="s">
        <v>594</v>
      </c>
      <c r="F940" s="289">
        <v>44714</v>
      </c>
      <c r="G940" s="135" t="s">
        <v>6375</v>
      </c>
      <c r="H940" s="135" t="s">
        <v>725</v>
      </c>
      <c r="I940" s="281" t="s">
        <v>2454</v>
      </c>
      <c r="J940" s="281" t="s">
        <v>645</v>
      </c>
      <c r="K940" s="281" t="s">
        <v>9002</v>
      </c>
      <c r="L940" s="135" t="s">
        <v>27</v>
      </c>
      <c r="M940" s="5" t="s">
        <v>6376</v>
      </c>
      <c r="N940" s="282">
        <v>44805</v>
      </c>
      <c r="O940" s="283">
        <v>44800</v>
      </c>
      <c r="P940" s="283">
        <v>44799</v>
      </c>
      <c r="Q940" s="284">
        <v>44802</v>
      </c>
      <c r="R940" s="285" t="s">
        <v>4490</v>
      </c>
      <c r="S940" s="284"/>
      <c r="T940" s="286" t="s">
        <v>623</v>
      </c>
      <c r="U940" s="291" t="s">
        <v>3901</v>
      </c>
      <c r="V940" s="135"/>
      <c r="W940" s="276" t="s">
        <v>7289</v>
      </c>
      <c r="X940" s="272"/>
      <c r="Y940" s="272"/>
      <c r="Z940" s="272"/>
    </row>
    <row r="941" spans="1:26" ht="13" customHeight="1" x14ac:dyDescent="0.35">
      <c r="A941" s="295" t="s">
        <v>1581</v>
      </c>
      <c r="B941" s="276" t="s">
        <v>630</v>
      </c>
      <c r="C941" s="277" t="s">
        <v>630</v>
      </c>
      <c r="D941" s="288">
        <v>44760</v>
      </c>
      <c r="E941" s="279" t="s">
        <v>630</v>
      </c>
      <c r="F941" s="289">
        <v>44715</v>
      </c>
      <c r="G941" s="135" t="s">
        <v>6377</v>
      </c>
      <c r="H941" s="135" t="s">
        <v>4126</v>
      </c>
      <c r="I941" s="281" t="s">
        <v>8538</v>
      </c>
      <c r="J941" s="281" t="s">
        <v>45</v>
      </c>
      <c r="K941" s="281" t="s">
        <v>9009</v>
      </c>
      <c r="L941" s="135" t="s">
        <v>11</v>
      </c>
      <c r="M941" s="5" t="s">
        <v>6378</v>
      </c>
      <c r="N941" s="282" t="s">
        <v>1253</v>
      </c>
      <c r="O941" s="283" t="s">
        <v>1253</v>
      </c>
      <c r="P941" s="283" t="s">
        <v>1253</v>
      </c>
      <c r="Q941" s="284" t="s">
        <v>1253</v>
      </c>
      <c r="R941" s="285" t="s">
        <v>4482</v>
      </c>
      <c r="S941" s="280" t="s">
        <v>1253</v>
      </c>
      <c r="T941" s="286" t="s">
        <v>623</v>
      </c>
      <c r="U941" s="291" t="s">
        <v>3901</v>
      </c>
      <c r="V941" s="135"/>
      <c r="W941" s="276" t="s">
        <v>630</v>
      </c>
      <c r="X941" s="272"/>
      <c r="Y941" s="272"/>
      <c r="Z941" s="272"/>
    </row>
    <row r="942" spans="1:26" ht="13" customHeight="1" x14ac:dyDescent="0.35">
      <c r="A942" s="295" t="s">
        <v>1581</v>
      </c>
      <c r="B942" s="276" t="s">
        <v>630</v>
      </c>
      <c r="C942" s="277" t="s">
        <v>630</v>
      </c>
      <c r="D942" s="288">
        <v>44754</v>
      </c>
      <c r="E942" s="279" t="s">
        <v>630</v>
      </c>
      <c r="F942" s="289">
        <v>44715</v>
      </c>
      <c r="G942" s="135" t="s">
        <v>6379</v>
      </c>
      <c r="H942" s="135" t="s">
        <v>3708</v>
      </c>
      <c r="I942" s="281" t="s">
        <v>2454</v>
      </c>
      <c r="J942" s="281" t="s">
        <v>2943</v>
      </c>
      <c r="K942" s="281" t="s">
        <v>9012</v>
      </c>
      <c r="L942" s="135" t="s">
        <v>20</v>
      </c>
      <c r="M942" s="5" t="s">
        <v>6380</v>
      </c>
      <c r="N942" s="282" t="s">
        <v>1253</v>
      </c>
      <c r="O942" s="283" t="s">
        <v>1253</v>
      </c>
      <c r="P942" s="283" t="s">
        <v>1253</v>
      </c>
      <c r="Q942" s="284" t="s">
        <v>1253</v>
      </c>
      <c r="R942" s="285" t="s">
        <v>6447</v>
      </c>
      <c r="S942" s="280" t="s">
        <v>1253</v>
      </c>
      <c r="T942" s="286" t="s">
        <v>623</v>
      </c>
      <c r="U942" s="291" t="s">
        <v>3901</v>
      </c>
      <c r="V942" s="135"/>
      <c r="W942" s="276" t="s">
        <v>630</v>
      </c>
      <c r="X942" s="272"/>
      <c r="Y942" s="272"/>
      <c r="Z942" s="272"/>
    </row>
    <row r="943" spans="1:26" ht="13" customHeight="1" x14ac:dyDescent="0.35">
      <c r="A943" s="295" t="s">
        <v>1581</v>
      </c>
      <c r="B943" s="276" t="s">
        <v>630</v>
      </c>
      <c r="C943" s="277" t="s">
        <v>630</v>
      </c>
      <c r="D943" s="288">
        <v>44744</v>
      </c>
      <c r="E943" s="279" t="s">
        <v>630</v>
      </c>
      <c r="F943" s="289">
        <v>44715</v>
      </c>
      <c r="G943" s="135" t="s">
        <v>6381</v>
      </c>
      <c r="H943" s="135" t="s">
        <v>50</v>
      </c>
      <c r="I943" s="281" t="s">
        <v>17</v>
      </c>
      <c r="J943" s="281" t="s">
        <v>45</v>
      </c>
      <c r="K943" s="281" t="s">
        <v>9009</v>
      </c>
      <c r="L943" s="135" t="s">
        <v>438</v>
      </c>
      <c r="M943" s="5" t="s">
        <v>6382</v>
      </c>
      <c r="N943" s="282" t="s">
        <v>1253</v>
      </c>
      <c r="O943" s="283" t="s">
        <v>1253</v>
      </c>
      <c r="P943" s="283" t="s">
        <v>1253</v>
      </c>
      <c r="Q943" s="284" t="s">
        <v>1253</v>
      </c>
      <c r="R943" s="285" t="s">
        <v>4482</v>
      </c>
      <c r="S943" s="280" t="s">
        <v>1253</v>
      </c>
      <c r="T943" s="286" t="s">
        <v>605</v>
      </c>
      <c r="U943" s="291" t="s">
        <v>3901</v>
      </c>
      <c r="V943" s="135"/>
      <c r="W943" s="276" t="s">
        <v>630</v>
      </c>
      <c r="X943" s="272"/>
      <c r="Y943" s="272"/>
      <c r="Z943" s="272"/>
    </row>
    <row r="944" spans="1:26" ht="13" customHeight="1" x14ac:dyDescent="0.35">
      <c r="A944" s="295" t="s">
        <v>1581</v>
      </c>
      <c r="B944" s="276" t="s">
        <v>630</v>
      </c>
      <c r="C944" s="277" t="s">
        <v>630</v>
      </c>
      <c r="D944" s="288">
        <v>44758</v>
      </c>
      <c r="E944" s="279" t="s">
        <v>630</v>
      </c>
      <c r="F944" s="289">
        <v>44715</v>
      </c>
      <c r="G944" s="135" t="s">
        <v>6383</v>
      </c>
      <c r="H944" s="135" t="s">
        <v>4150</v>
      </c>
      <c r="I944" s="281" t="s">
        <v>17</v>
      </c>
      <c r="J944" s="281" t="s">
        <v>632</v>
      </c>
      <c r="K944" s="281" t="s">
        <v>9006</v>
      </c>
      <c r="L944" s="135" t="s">
        <v>87</v>
      </c>
      <c r="M944" s="5" t="s">
        <v>6384</v>
      </c>
      <c r="N944" s="282" t="s">
        <v>1253</v>
      </c>
      <c r="O944" s="283" t="s">
        <v>1253</v>
      </c>
      <c r="P944" s="283" t="s">
        <v>1253</v>
      </c>
      <c r="Q944" s="284" t="s">
        <v>1253</v>
      </c>
      <c r="R944" s="285" t="s">
        <v>4484</v>
      </c>
      <c r="S944" s="280" t="s">
        <v>1253</v>
      </c>
      <c r="T944" s="286" t="s">
        <v>623</v>
      </c>
      <c r="U944" s="291" t="s">
        <v>3901</v>
      </c>
      <c r="V944" s="135"/>
      <c r="W944" s="276" t="s">
        <v>630</v>
      </c>
      <c r="X944" s="272"/>
      <c r="Y944" s="272"/>
      <c r="Z944" s="272"/>
    </row>
    <row r="945" spans="1:26" ht="13" customHeight="1" x14ac:dyDescent="0.35">
      <c r="A945" s="295" t="s">
        <v>3627</v>
      </c>
      <c r="B945" s="124">
        <v>5070485</v>
      </c>
      <c r="C945" s="290" t="s">
        <v>6706</v>
      </c>
      <c r="D945" s="288">
        <v>44728</v>
      </c>
      <c r="E945" s="279" t="s">
        <v>594</v>
      </c>
      <c r="F945" s="289">
        <v>44715</v>
      </c>
      <c r="G945" s="135" t="s">
        <v>6385</v>
      </c>
      <c r="H945" s="135" t="s">
        <v>250</v>
      </c>
      <c r="I945" s="281" t="s">
        <v>4644</v>
      </c>
      <c r="J945" s="281" t="s">
        <v>18</v>
      </c>
      <c r="K945" s="281" t="s">
        <v>9005</v>
      </c>
      <c r="L945" s="135" t="s">
        <v>11</v>
      </c>
      <c r="M945" s="5" t="s">
        <v>6386</v>
      </c>
      <c r="N945" s="282">
        <v>44736</v>
      </c>
      <c r="O945" s="283">
        <v>44728</v>
      </c>
      <c r="P945" s="283">
        <v>44728</v>
      </c>
      <c r="Q945" s="284">
        <v>44729</v>
      </c>
      <c r="R945" s="285" t="s">
        <v>4686</v>
      </c>
      <c r="S945" s="284"/>
      <c r="T945" s="286" t="s">
        <v>609</v>
      </c>
      <c r="U945" s="291" t="s">
        <v>3901</v>
      </c>
      <c r="V945" s="135" t="s">
        <v>3901</v>
      </c>
      <c r="W945" s="276" t="s">
        <v>7290</v>
      </c>
      <c r="X945" s="272"/>
      <c r="Y945" s="272"/>
      <c r="Z945" s="272"/>
    </row>
    <row r="946" spans="1:26" ht="13" customHeight="1" x14ac:dyDescent="0.35">
      <c r="A946" s="295" t="s">
        <v>3627</v>
      </c>
      <c r="B946" s="124">
        <v>5135580</v>
      </c>
      <c r="C946" s="290" t="s">
        <v>6965</v>
      </c>
      <c r="D946" s="288">
        <v>44722</v>
      </c>
      <c r="E946" s="279" t="s">
        <v>594</v>
      </c>
      <c r="F946" s="289">
        <v>44715</v>
      </c>
      <c r="G946" s="135" t="s">
        <v>6387</v>
      </c>
      <c r="H946" s="135" t="s">
        <v>6294</v>
      </c>
      <c r="I946" s="281" t="s">
        <v>8538</v>
      </c>
      <c r="J946" s="281" t="s">
        <v>18</v>
      </c>
      <c r="K946" s="281" t="s">
        <v>9005</v>
      </c>
      <c r="L946" s="135" t="s">
        <v>20</v>
      </c>
      <c r="M946" s="5" t="s">
        <v>6388</v>
      </c>
      <c r="N946" s="282">
        <v>44731</v>
      </c>
      <c r="O946" s="283">
        <v>44729</v>
      </c>
      <c r="P946" s="283">
        <v>44729</v>
      </c>
      <c r="Q946" s="284">
        <v>44729</v>
      </c>
      <c r="R946" s="285" t="s">
        <v>4686</v>
      </c>
      <c r="S946" s="284"/>
      <c r="T946" s="286" t="s">
        <v>623</v>
      </c>
      <c r="U946" s="291" t="s">
        <v>3901</v>
      </c>
      <c r="V946" s="135" t="s">
        <v>3901</v>
      </c>
      <c r="W946" s="276" t="s">
        <v>7291</v>
      </c>
      <c r="X946" s="272"/>
      <c r="Y946" s="272"/>
      <c r="Z946" s="272"/>
    </row>
    <row r="947" spans="1:26" ht="13" customHeight="1" x14ac:dyDescent="0.35">
      <c r="A947" s="295" t="s">
        <v>1581</v>
      </c>
      <c r="B947" s="276" t="s">
        <v>630</v>
      </c>
      <c r="C947" s="277" t="s">
        <v>630</v>
      </c>
      <c r="D947" s="288">
        <v>44754</v>
      </c>
      <c r="E947" s="279" t="s">
        <v>630</v>
      </c>
      <c r="F947" s="289">
        <v>44715</v>
      </c>
      <c r="G947" s="135" t="s">
        <v>6389</v>
      </c>
      <c r="H947" s="135" t="s">
        <v>232</v>
      </c>
      <c r="I947" s="281" t="s">
        <v>8863</v>
      </c>
      <c r="J947" s="281" t="s">
        <v>45</v>
      </c>
      <c r="K947" s="281" t="s">
        <v>9009</v>
      </c>
      <c r="L947" s="135" t="s">
        <v>438</v>
      </c>
      <c r="M947" s="5" t="s">
        <v>6390</v>
      </c>
      <c r="N947" s="282" t="s">
        <v>1253</v>
      </c>
      <c r="O947" s="283" t="s">
        <v>1253</v>
      </c>
      <c r="P947" s="283" t="s">
        <v>1253</v>
      </c>
      <c r="Q947" s="284" t="s">
        <v>1253</v>
      </c>
      <c r="R947" s="285" t="s">
        <v>4495</v>
      </c>
      <c r="S947" s="280" t="s">
        <v>1253</v>
      </c>
      <c r="T947" s="286" t="s">
        <v>605</v>
      </c>
      <c r="U947" s="291" t="s">
        <v>3901</v>
      </c>
      <c r="V947" s="135"/>
      <c r="W947" s="276" t="s">
        <v>630</v>
      </c>
      <c r="X947" s="272"/>
      <c r="Y947" s="272"/>
      <c r="Z947" s="272"/>
    </row>
    <row r="948" spans="1:26" ht="13" customHeight="1" x14ac:dyDescent="0.35">
      <c r="A948" s="295" t="s">
        <v>3627</v>
      </c>
      <c r="B948" s="135">
        <v>5162857</v>
      </c>
      <c r="C948" s="277" t="s">
        <v>7423</v>
      </c>
      <c r="D948" s="288">
        <v>44734</v>
      </c>
      <c r="E948" s="279" t="s">
        <v>594</v>
      </c>
      <c r="F948" s="289">
        <v>44715</v>
      </c>
      <c r="G948" s="135" t="s">
        <v>6391</v>
      </c>
      <c r="H948" s="135" t="s">
        <v>250</v>
      </c>
      <c r="I948" s="281" t="s">
        <v>4644</v>
      </c>
      <c r="J948" s="281" t="s">
        <v>626</v>
      </c>
      <c r="K948" s="281" t="s">
        <v>9003</v>
      </c>
      <c r="L948" s="135" t="s">
        <v>52</v>
      </c>
      <c r="M948" s="5" t="s">
        <v>6392</v>
      </c>
      <c r="N948" s="282">
        <v>44743</v>
      </c>
      <c r="O948" s="283">
        <v>44740</v>
      </c>
      <c r="P948" s="283">
        <v>44739</v>
      </c>
      <c r="Q948" s="284">
        <v>44741</v>
      </c>
      <c r="R948" s="285" t="s">
        <v>6464</v>
      </c>
      <c r="S948" s="284"/>
      <c r="T948" s="286" t="s">
        <v>605</v>
      </c>
      <c r="U948" s="291" t="s">
        <v>3901</v>
      </c>
      <c r="V948" s="135" t="s">
        <v>5599</v>
      </c>
      <c r="W948" s="276" t="s">
        <v>7292</v>
      </c>
      <c r="X948" s="272"/>
      <c r="Y948" s="272"/>
      <c r="Z948" s="272"/>
    </row>
    <row r="949" spans="1:26" ht="13" customHeight="1" x14ac:dyDescent="0.35">
      <c r="A949" s="295" t="s">
        <v>1581</v>
      </c>
      <c r="B949" s="276" t="s">
        <v>630</v>
      </c>
      <c r="C949" s="277" t="s">
        <v>630</v>
      </c>
      <c r="D949" s="296">
        <v>44744</v>
      </c>
      <c r="E949" s="279" t="s">
        <v>630</v>
      </c>
      <c r="F949" s="289">
        <v>44716</v>
      </c>
      <c r="G949" s="135" t="s">
        <v>6393</v>
      </c>
      <c r="H949" s="135" t="s">
        <v>32</v>
      </c>
      <c r="I949" s="281" t="s">
        <v>685</v>
      </c>
      <c r="J949" s="281" t="s">
        <v>18</v>
      </c>
      <c r="K949" s="281" t="s">
        <v>9005</v>
      </c>
      <c r="L949" s="135" t="s">
        <v>20</v>
      </c>
      <c r="M949" s="5" t="s">
        <v>6394</v>
      </c>
      <c r="N949" s="282" t="s">
        <v>1253</v>
      </c>
      <c r="O949" s="283" t="s">
        <v>1253</v>
      </c>
      <c r="P949" s="283" t="s">
        <v>1253</v>
      </c>
      <c r="Q949" s="284" t="s">
        <v>1253</v>
      </c>
      <c r="R949" s="285" t="s">
        <v>4686</v>
      </c>
      <c r="S949" s="280" t="s">
        <v>1253</v>
      </c>
      <c r="T949" s="286" t="s">
        <v>623</v>
      </c>
      <c r="U949" s="291" t="s">
        <v>3901</v>
      </c>
      <c r="V949" s="135"/>
      <c r="W949" s="276" t="s">
        <v>630</v>
      </c>
      <c r="X949" s="272"/>
      <c r="Y949" s="272"/>
      <c r="Z949" s="272"/>
    </row>
    <row r="950" spans="1:26" ht="13" customHeight="1" x14ac:dyDescent="0.35">
      <c r="A950" s="295" t="s">
        <v>3627</v>
      </c>
      <c r="B950" s="8">
        <v>5154949</v>
      </c>
      <c r="C950" s="277" t="s">
        <v>7398</v>
      </c>
      <c r="D950" s="288">
        <v>44737</v>
      </c>
      <c r="E950" s="279" t="s">
        <v>594</v>
      </c>
      <c r="F950" s="289">
        <v>44716</v>
      </c>
      <c r="G950" s="135" t="s">
        <v>6395</v>
      </c>
      <c r="H950" s="135" t="s">
        <v>4712</v>
      </c>
      <c r="I950" s="281" t="s">
        <v>17</v>
      </c>
      <c r="J950" s="281" t="s">
        <v>45</v>
      </c>
      <c r="K950" s="281" t="s">
        <v>9009</v>
      </c>
      <c r="L950" s="194" t="s">
        <v>20</v>
      </c>
      <c r="M950" s="5" t="s">
        <v>6396</v>
      </c>
      <c r="N950" s="282">
        <v>44752</v>
      </c>
      <c r="O950" s="283">
        <v>44742</v>
      </c>
      <c r="P950" s="283">
        <v>44741</v>
      </c>
      <c r="Q950" s="284">
        <v>44742</v>
      </c>
      <c r="R950" s="285" t="s">
        <v>4495</v>
      </c>
      <c r="S950" s="284"/>
      <c r="T950" s="286" t="s">
        <v>623</v>
      </c>
      <c r="U950" s="291" t="s">
        <v>3901</v>
      </c>
      <c r="V950" s="135" t="s">
        <v>5599</v>
      </c>
      <c r="W950" s="276" t="s">
        <v>7293</v>
      </c>
      <c r="X950" s="272"/>
      <c r="Y950" s="272"/>
      <c r="Z950" s="272"/>
    </row>
    <row r="951" spans="1:26" ht="13" customHeight="1" x14ac:dyDescent="0.35">
      <c r="A951" s="295" t="s">
        <v>3627</v>
      </c>
      <c r="B951" s="124">
        <v>5089291</v>
      </c>
      <c r="C951" s="290" t="s">
        <v>6270</v>
      </c>
      <c r="D951" s="288">
        <v>44718</v>
      </c>
      <c r="E951" s="279" t="s">
        <v>594</v>
      </c>
      <c r="F951" s="289">
        <v>44716</v>
      </c>
      <c r="G951" s="135" t="s">
        <v>6399</v>
      </c>
      <c r="H951" s="135" t="s">
        <v>4712</v>
      </c>
      <c r="I951" s="281" t="s">
        <v>17</v>
      </c>
      <c r="J951" s="281" t="s">
        <v>622</v>
      </c>
      <c r="K951" s="281" t="s">
        <v>9007</v>
      </c>
      <c r="L951" s="135" t="s">
        <v>27</v>
      </c>
      <c r="M951" s="5" t="s">
        <v>6400</v>
      </c>
      <c r="N951" s="282">
        <v>44728</v>
      </c>
      <c r="O951" s="283">
        <v>44726</v>
      </c>
      <c r="P951" s="283">
        <v>44725</v>
      </c>
      <c r="Q951" s="284">
        <v>44726</v>
      </c>
      <c r="R951" s="285" t="s">
        <v>6544</v>
      </c>
      <c r="S951" s="284"/>
      <c r="T951" s="286" t="s">
        <v>623</v>
      </c>
      <c r="U951" s="291" t="s">
        <v>3901</v>
      </c>
      <c r="V951" s="135" t="s">
        <v>3901</v>
      </c>
      <c r="W951" s="276" t="s">
        <v>7294</v>
      </c>
      <c r="X951" s="272"/>
      <c r="Y951" s="272"/>
      <c r="Z951" s="272"/>
    </row>
    <row r="952" spans="1:26" ht="13" customHeight="1" x14ac:dyDescent="0.35">
      <c r="A952" s="295" t="s">
        <v>1581</v>
      </c>
      <c r="B952" s="276" t="s">
        <v>630</v>
      </c>
      <c r="C952" s="277" t="s">
        <v>630</v>
      </c>
      <c r="D952" s="288">
        <v>44760</v>
      </c>
      <c r="E952" s="279" t="s">
        <v>630</v>
      </c>
      <c r="F952" s="289">
        <v>44716</v>
      </c>
      <c r="G952" s="135" t="s">
        <v>6397</v>
      </c>
      <c r="H952" s="135" t="s">
        <v>50</v>
      </c>
      <c r="I952" s="281" t="s">
        <v>17</v>
      </c>
      <c r="J952" s="281" t="s">
        <v>45</v>
      </c>
      <c r="K952" s="281" t="s">
        <v>9009</v>
      </c>
      <c r="L952" s="135" t="s">
        <v>20</v>
      </c>
      <c r="M952" s="5" t="s">
        <v>6398</v>
      </c>
      <c r="N952" s="282" t="s">
        <v>1253</v>
      </c>
      <c r="O952" s="283" t="s">
        <v>1253</v>
      </c>
      <c r="P952" s="283" t="s">
        <v>1253</v>
      </c>
      <c r="Q952" s="284" t="s">
        <v>1253</v>
      </c>
      <c r="R952" s="285" t="s">
        <v>4482</v>
      </c>
      <c r="S952" s="280" t="s">
        <v>1253</v>
      </c>
      <c r="T952" s="286" t="s">
        <v>623</v>
      </c>
      <c r="U952" s="291" t="s">
        <v>3901</v>
      </c>
      <c r="V952" s="135"/>
      <c r="W952" s="276" t="s">
        <v>630</v>
      </c>
      <c r="X952" s="272"/>
      <c r="Y952" s="272"/>
      <c r="Z952" s="272"/>
    </row>
    <row r="953" spans="1:26" ht="13" customHeight="1" x14ac:dyDescent="0.35">
      <c r="A953" s="295" t="s">
        <v>1581</v>
      </c>
      <c r="B953" s="276" t="s">
        <v>630</v>
      </c>
      <c r="C953" s="277" t="s">
        <v>630</v>
      </c>
      <c r="D953" s="288">
        <v>44778</v>
      </c>
      <c r="E953" s="279" t="s">
        <v>630</v>
      </c>
      <c r="F953" s="289">
        <v>44716</v>
      </c>
      <c r="G953" s="135" t="s">
        <v>6403</v>
      </c>
      <c r="H953" s="135" t="s">
        <v>3708</v>
      </c>
      <c r="I953" s="281" t="s">
        <v>2454</v>
      </c>
      <c r="J953" s="281" t="s">
        <v>45</v>
      </c>
      <c r="K953" s="281" t="s">
        <v>9009</v>
      </c>
      <c r="L953" s="135" t="s">
        <v>11</v>
      </c>
      <c r="M953" s="5" t="s">
        <v>6404</v>
      </c>
      <c r="N953" s="282" t="s">
        <v>1253</v>
      </c>
      <c r="O953" s="283" t="s">
        <v>1253</v>
      </c>
      <c r="P953" s="283" t="s">
        <v>1253</v>
      </c>
      <c r="Q953" s="284" t="s">
        <v>1253</v>
      </c>
      <c r="R953" s="285" t="s">
        <v>4495</v>
      </c>
      <c r="S953" s="280" t="s">
        <v>1253</v>
      </c>
      <c r="T953" s="286" t="s">
        <v>605</v>
      </c>
      <c r="U953" s="291" t="s">
        <v>3901</v>
      </c>
      <c r="V953" s="135"/>
      <c r="W953" s="276" t="s">
        <v>630</v>
      </c>
      <c r="X953" s="272"/>
      <c r="Y953" s="272"/>
      <c r="Z953" s="272"/>
    </row>
    <row r="954" spans="1:26" ht="13" customHeight="1" x14ac:dyDescent="0.35">
      <c r="A954" s="295" t="s">
        <v>5</v>
      </c>
      <c r="B954" s="124" t="s">
        <v>7918</v>
      </c>
      <c r="C954" s="277" t="s">
        <v>4142</v>
      </c>
      <c r="D954" s="288">
        <v>44778</v>
      </c>
      <c r="E954" s="279"/>
      <c r="F954" s="289">
        <v>44716</v>
      </c>
      <c r="G954" s="135" t="s">
        <v>6401</v>
      </c>
      <c r="H954" s="135" t="s">
        <v>250</v>
      </c>
      <c r="I954" s="281" t="s">
        <v>4644</v>
      </c>
      <c r="J954" s="281" t="s">
        <v>645</v>
      </c>
      <c r="K954" s="281" t="s">
        <v>9002</v>
      </c>
      <c r="L954" s="135" t="s">
        <v>20</v>
      </c>
      <c r="M954" s="5" t="s">
        <v>6402</v>
      </c>
      <c r="N954" s="282"/>
      <c r="O954" s="283"/>
      <c r="P954" s="283"/>
      <c r="Q954" s="284"/>
      <c r="R954" s="285" t="s">
        <v>4490</v>
      </c>
      <c r="S954" s="284"/>
      <c r="T954" s="286" t="s">
        <v>609</v>
      </c>
      <c r="U954" s="291" t="s">
        <v>3901</v>
      </c>
      <c r="V954" s="135"/>
      <c r="W954" s="276" t="s">
        <v>7295</v>
      </c>
      <c r="X954" s="272"/>
      <c r="Y954" s="272"/>
      <c r="Z954" s="272"/>
    </row>
    <row r="955" spans="1:26" ht="13" customHeight="1" x14ac:dyDescent="0.35">
      <c r="A955" s="295" t="s">
        <v>3627</v>
      </c>
      <c r="B955" s="292">
        <v>5144658</v>
      </c>
      <c r="C955" s="277" t="s">
        <v>7296</v>
      </c>
      <c r="D955" s="288">
        <v>44734</v>
      </c>
      <c r="E955" s="279" t="s">
        <v>594</v>
      </c>
      <c r="F955" s="289">
        <v>44718</v>
      </c>
      <c r="G955" s="135" t="s">
        <v>6406</v>
      </c>
      <c r="H955" s="135" t="s">
        <v>57</v>
      </c>
      <c r="I955" s="281" t="s">
        <v>8538</v>
      </c>
      <c r="J955" s="281" t="s">
        <v>45</v>
      </c>
      <c r="K955" s="281" t="s">
        <v>9009</v>
      </c>
      <c r="L955" s="135" t="s">
        <v>20</v>
      </c>
      <c r="M955" s="5" t="s">
        <v>6407</v>
      </c>
      <c r="N955" s="282">
        <v>44759</v>
      </c>
      <c r="O955" s="283">
        <v>44753</v>
      </c>
      <c r="P955" s="283">
        <v>44742</v>
      </c>
      <c r="Q955" s="284">
        <v>44742</v>
      </c>
      <c r="R955" s="285" t="s">
        <v>4482</v>
      </c>
      <c r="S955" s="284"/>
      <c r="T955" s="286" t="s">
        <v>609</v>
      </c>
      <c r="U955" s="291" t="s">
        <v>3901</v>
      </c>
      <c r="V955" s="135" t="s">
        <v>5599</v>
      </c>
      <c r="W955" s="276" t="s">
        <v>7297</v>
      </c>
      <c r="X955" s="272"/>
      <c r="Y955" s="272"/>
      <c r="Z955" s="272"/>
    </row>
    <row r="956" spans="1:26" ht="13" customHeight="1" x14ac:dyDescent="0.35">
      <c r="A956" s="295" t="s">
        <v>3627</v>
      </c>
      <c r="B956" s="83">
        <v>5209576</v>
      </c>
      <c r="C956" s="277" t="s">
        <v>8185</v>
      </c>
      <c r="D956" s="288">
        <v>44762</v>
      </c>
      <c r="E956" s="279" t="s">
        <v>594</v>
      </c>
      <c r="F956" s="289">
        <v>44718</v>
      </c>
      <c r="G956" s="194" t="s">
        <v>8175</v>
      </c>
      <c r="H956" s="135" t="s">
        <v>4150</v>
      </c>
      <c r="I956" s="281" t="s">
        <v>17</v>
      </c>
      <c r="J956" s="281" t="s">
        <v>18</v>
      </c>
      <c r="K956" s="281" t="s">
        <v>9005</v>
      </c>
      <c r="L956" s="135" t="s">
        <v>11</v>
      </c>
      <c r="M956" s="328" t="s">
        <v>8193</v>
      </c>
      <c r="N956" s="282">
        <v>44776</v>
      </c>
      <c r="O956" s="283">
        <v>44773</v>
      </c>
      <c r="P956" s="283">
        <v>44770</v>
      </c>
      <c r="Q956" s="284" t="s">
        <v>1685</v>
      </c>
      <c r="R956" s="285" t="s">
        <v>4686</v>
      </c>
      <c r="S956" s="284"/>
      <c r="T956" s="286" t="s">
        <v>623</v>
      </c>
      <c r="U956" s="291" t="s">
        <v>3901</v>
      </c>
      <c r="V956" s="291" t="s">
        <v>3366</v>
      </c>
      <c r="W956" s="276" t="s">
        <v>7298</v>
      </c>
      <c r="X956" s="272"/>
      <c r="Y956" s="272"/>
      <c r="Z956" s="272"/>
    </row>
    <row r="957" spans="1:26" ht="13" customHeight="1" x14ac:dyDescent="0.35">
      <c r="A957" s="295" t="s">
        <v>1581</v>
      </c>
      <c r="B957" s="276" t="s">
        <v>630</v>
      </c>
      <c r="C957" s="277" t="s">
        <v>630</v>
      </c>
      <c r="D957" s="288">
        <v>44765</v>
      </c>
      <c r="E957" s="279" t="s">
        <v>630</v>
      </c>
      <c r="F957" s="289">
        <v>44718</v>
      </c>
      <c r="G957" s="135" t="s">
        <v>6408</v>
      </c>
      <c r="H957" s="135" t="s">
        <v>6043</v>
      </c>
      <c r="I957" s="281" t="s">
        <v>4644</v>
      </c>
      <c r="J957" s="281" t="s">
        <v>645</v>
      </c>
      <c r="K957" s="281" t="s">
        <v>9002</v>
      </c>
      <c r="L957" s="135" t="s">
        <v>20</v>
      </c>
      <c r="M957" s="5" t="s">
        <v>6409</v>
      </c>
      <c r="N957" s="282" t="s">
        <v>1253</v>
      </c>
      <c r="O957" s="283" t="s">
        <v>1253</v>
      </c>
      <c r="P957" s="283" t="s">
        <v>1253</v>
      </c>
      <c r="Q957" s="284" t="s">
        <v>1253</v>
      </c>
      <c r="R957" s="285" t="s">
        <v>4490</v>
      </c>
      <c r="S957" s="280" t="s">
        <v>1253</v>
      </c>
      <c r="T957" s="286" t="s">
        <v>1648</v>
      </c>
      <c r="U957" s="291" t="s">
        <v>3901</v>
      </c>
      <c r="V957" s="135"/>
      <c r="W957" s="276" t="s">
        <v>630</v>
      </c>
      <c r="X957" s="272"/>
      <c r="Y957" s="272"/>
      <c r="Z957" s="272"/>
    </row>
    <row r="958" spans="1:26" ht="13" customHeight="1" x14ac:dyDescent="0.35">
      <c r="A958" s="295" t="s">
        <v>1581</v>
      </c>
      <c r="B958" s="276" t="s">
        <v>630</v>
      </c>
      <c r="C958" s="277" t="s">
        <v>630</v>
      </c>
      <c r="D958" s="288">
        <v>44737</v>
      </c>
      <c r="E958" s="279" t="s">
        <v>630</v>
      </c>
      <c r="F958" s="289">
        <v>44718</v>
      </c>
      <c r="G958" s="135" t="s">
        <v>6410</v>
      </c>
      <c r="H958" s="135" t="s">
        <v>4150</v>
      </c>
      <c r="I958" s="281" t="s">
        <v>17</v>
      </c>
      <c r="J958" s="281" t="s">
        <v>18</v>
      </c>
      <c r="K958" s="281" t="s">
        <v>9005</v>
      </c>
      <c r="L958" s="135" t="s">
        <v>20</v>
      </c>
      <c r="M958" s="5" t="s">
        <v>6411</v>
      </c>
      <c r="N958" s="282" t="s">
        <v>1253</v>
      </c>
      <c r="O958" s="283" t="s">
        <v>1253</v>
      </c>
      <c r="P958" s="283" t="s">
        <v>1253</v>
      </c>
      <c r="Q958" s="284" t="s">
        <v>1253</v>
      </c>
      <c r="R958" s="285" t="s">
        <v>4685</v>
      </c>
      <c r="S958" s="280" t="s">
        <v>1253</v>
      </c>
      <c r="T958" s="286" t="s">
        <v>623</v>
      </c>
      <c r="U958" s="291" t="s">
        <v>3901</v>
      </c>
      <c r="V958" s="135"/>
      <c r="W958" s="276" t="s">
        <v>630</v>
      </c>
      <c r="X958" s="272"/>
      <c r="Y958" s="272"/>
      <c r="Z958" s="272"/>
    </row>
    <row r="959" spans="1:26" ht="13" customHeight="1" x14ac:dyDescent="0.35">
      <c r="A959" s="295" t="s">
        <v>3627</v>
      </c>
      <c r="B959" s="124">
        <v>5118988</v>
      </c>
      <c r="C959" s="277" t="s">
        <v>6927</v>
      </c>
      <c r="D959" s="288">
        <v>44718</v>
      </c>
      <c r="E959" s="279" t="s">
        <v>594</v>
      </c>
      <c r="F959" s="289">
        <v>44718</v>
      </c>
      <c r="G959" s="135" t="s">
        <v>6412</v>
      </c>
      <c r="H959" s="135" t="s">
        <v>188</v>
      </c>
      <c r="I959" s="281" t="s">
        <v>4645</v>
      </c>
      <c r="J959" s="281" t="s">
        <v>45</v>
      </c>
      <c r="K959" s="281" t="s">
        <v>9009</v>
      </c>
      <c r="L959" s="135" t="s">
        <v>20</v>
      </c>
      <c r="M959" s="5" t="s">
        <v>188</v>
      </c>
      <c r="N959" s="282">
        <v>44743</v>
      </c>
      <c r="O959" s="283">
        <v>44739</v>
      </c>
      <c r="P959" s="283">
        <v>44739</v>
      </c>
      <c r="Q959" s="284">
        <v>44739</v>
      </c>
      <c r="R959" s="285" t="s">
        <v>4482</v>
      </c>
      <c r="S959" s="284"/>
      <c r="T959" s="286"/>
      <c r="U959" s="291" t="s">
        <v>3901</v>
      </c>
      <c r="V959" s="135" t="s">
        <v>5599</v>
      </c>
      <c r="W959" s="276" t="s">
        <v>3909</v>
      </c>
      <c r="X959" s="272"/>
      <c r="Y959" s="272"/>
      <c r="Z959" s="272"/>
    </row>
    <row r="960" spans="1:26" ht="13" customHeight="1" x14ac:dyDescent="0.35">
      <c r="A960" s="295" t="s">
        <v>3627</v>
      </c>
      <c r="B960" s="135">
        <v>5152899</v>
      </c>
      <c r="C960" s="290" t="s">
        <v>7084</v>
      </c>
      <c r="D960" s="288">
        <v>44730</v>
      </c>
      <c r="E960" s="279" t="s">
        <v>594</v>
      </c>
      <c r="F960" s="289">
        <v>44718</v>
      </c>
      <c r="G960" s="135" t="s">
        <v>6426</v>
      </c>
      <c r="H960" s="135" t="s">
        <v>725</v>
      </c>
      <c r="I960" s="281" t="s">
        <v>2454</v>
      </c>
      <c r="J960" s="281" t="s">
        <v>626</v>
      </c>
      <c r="K960" s="281" t="s">
        <v>9003</v>
      </c>
      <c r="L960" s="135" t="s">
        <v>20</v>
      </c>
      <c r="M960" s="5" t="s">
        <v>6427</v>
      </c>
      <c r="N960" s="282">
        <v>44738</v>
      </c>
      <c r="O960" s="283">
        <v>44735</v>
      </c>
      <c r="P960" s="283">
        <v>44730</v>
      </c>
      <c r="Q960" s="284">
        <v>44735</v>
      </c>
      <c r="R960" s="285" t="s">
        <v>6464</v>
      </c>
      <c r="S960" s="284"/>
      <c r="T960" s="286" t="s">
        <v>605</v>
      </c>
      <c r="U960" s="291" t="s">
        <v>3901</v>
      </c>
      <c r="V960" s="135" t="s">
        <v>3901</v>
      </c>
      <c r="W960" s="276" t="s">
        <v>7299</v>
      </c>
      <c r="X960" s="272"/>
      <c r="Y960" s="272"/>
      <c r="Z960" s="272"/>
    </row>
    <row r="961" spans="1:26" ht="13" customHeight="1" x14ac:dyDescent="0.35">
      <c r="A961" s="295" t="s">
        <v>3627</v>
      </c>
      <c r="B961" s="124">
        <v>5122525</v>
      </c>
      <c r="C961" s="290" t="s">
        <v>6928</v>
      </c>
      <c r="D961" s="288">
        <v>44719</v>
      </c>
      <c r="E961" s="279" t="s">
        <v>594</v>
      </c>
      <c r="F961" s="289">
        <v>44718</v>
      </c>
      <c r="G961" s="135" t="s">
        <v>6422</v>
      </c>
      <c r="H961" s="135" t="s">
        <v>16</v>
      </c>
      <c r="I961" s="281" t="s">
        <v>7086</v>
      </c>
      <c r="J961" s="281" t="s">
        <v>626</v>
      </c>
      <c r="K961" s="281" t="s">
        <v>9003</v>
      </c>
      <c r="L961" s="135" t="s">
        <v>52</v>
      </c>
      <c r="M961" s="5" t="s">
        <v>6423</v>
      </c>
      <c r="N961" s="282">
        <v>44729</v>
      </c>
      <c r="O961" s="283">
        <v>44723</v>
      </c>
      <c r="P961" s="283">
        <v>44722</v>
      </c>
      <c r="Q961" s="284">
        <v>44723</v>
      </c>
      <c r="R961" s="285" t="s">
        <v>4687</v>
      </c>
      <c r="S961" s="284"/>
      <c r="T961" s="286" t="s">
        <v>605</v>
      </c>
      <c r="U961" s="291" t="s">
        <v>3901</v>
      </c>
      <c r="V961" s="135" t="s">
        <v>3901</v>
      </c>
      <c r="W961" s="276" t="s">
        <v>7300</v>
      </c>
      <c r="X961" s="272"/>
      <c r="Y961" s="272"/>
      <c r="Z961" s="272"/>
    </row>
    <row r="962" spans="1:26" ht="13" customHeight="1" x14ac:dyDescent="0.35">
      <c r="A962" s="295" t="s">
        <v>5</v>
      </c>
      <c r="B962" s="86" t="s">
        <v>7918</v>
      </c>
      <c r="C962" s="277" t="s">
        <v>8482</v>
      </c>
      <c r="D962" s="288">
        <v>44744</v>
      </c>
      <c r="E962" s="279"/>
      <c r="F962" s="289">
        <v>44782</v>
      </c>
      <c r="G962" s="135" t="s">
        <v>6413</v>
      </c>
      <c r="H962" s="135" t="s">
        <v>6043</v>
      </c>
      <c r="I962" s="281" t="s">
        <v>4644</v>
      </c>
      <c r="J962" s="281" t="s">
        <v>626</v>
      </c>
      <c r="K962" s="281" t="s">
        <v>9003</v>
      </c>
      <c r="L962" s="135" t="s">
        <v>52</v>
      </c>
      <c r="M962" s="5" t="s">
        <v>6414</v>
      </c>
      <c r="N962" s="282"/>
      <c r="O962" s="283"/>
      <c r="P962" s="283"/>
      <c r="Q962" s="284"/>
      <c r="R962" s="285" t="s">
        <v>4687</v>
      </c>
      <c r="S962" s="284"/>
      <c r="T962" s="286" t="s">
        <v>623</v>
      </c>
      <c r="U962" s="291" t="s">
        <v>3901</v>
      </c>
      <c r="V962" s="135"/>
      <c r="W962" s="276" t="s">
        <v>8098</v>
      </c>
      <c r="X962" s="272"/>
      <c r="Y962" s="272"/>
      <c r="Z962" s="272"/>
    </row>
    <row r="963" spans="1:26" ht="13" customHeight="1" x14ac:dyDescent="0.35">
      <c r="A963" s="295" t="s">
        <v>1581</v>
      </c>
      <c r="B963" s="276" t="s">
        <v>630</v>
      </c>
      <c r="C963" s="277" t="s">
        <v>630</v>
      </c>
      <c r="D963" s="288">
        <v>44778</v>
      </c>
      <c r="E963" s="279" t="s">
        <v>630</v>
      </c>
      <c r="F963" s="289">
        <v>44718</v>
      </c>
      <c r="G963" s="135" t="s">
        <v>6433</v>
      </c>
      <c r="H963" s="135" t="s">
        <v>3708</v>
      </c>
      <c r="I963" s="281" t="s">
        <v>2454</v>
      </c>
      <c r="J963" s="281" t="s">
        <v>626</v>
      </c>
      <c r="K963" s="281" t="s">
        <v>9003</v>
      </c>
      <c r="L963" s="135" t="s">
        <v>20</v>
      </c>
      <c r="M963" s="5" t="s">
        <v>6434</v>
      </c>
      <c r="N963" s="282" t="s">
        <v>1253</v>
      </c>
      <c r="O963" s="283" t="s">
        <v>1253</v>
      </c>
      <c r="P963" s="283" t="s">
        <v>1253</v>
      </c>
      <c r="Q963" s="284" t="s">
        <v>1253</v>
      </c>
      <c r="R963" s="285" t="s">
        <v>4687</v>
      </c>
      <c r="S963" s="280" t="s">
        <v>1253</v>
      </c>
      <c r="T963" s="286" t="s">
        <v>1461</v>
      </c>
      <c r="U963" s="291" t="s">
        <v>3901</v>
      </c>
      <c r="V963" s="135"/>
      <c r="W963" s="276" t="s">
        <v>630</v>
      </c>
      <c r="X963" s="272"/>
      <c r="Y963" s="272"/>
      <c r="Z963" s="272"/>
    </row>
    <row r="964" spans="1:26" ht="13" customHeight="1" x14ac:dyDescent="0.35">
      <c r="A964" s="295" t="s">
        <v>3627</v>
      </c>
      <c r="B964" s="92">
        <v>5156562</v>
      </c>
      <c r="C964" s="277" t="s">
        <v>7461</v>
      </c>
      <c r="D964" s="288">
        <v>44741</v>
      </c>
      <c r="E964" s="279" t="s">
        <v>594</v>
      </c>
      <c r="F964" s="289">
        <v>44718</v>
      </c>
      <c r="G964" s="194" t="s">
        <v>7920</v>
      </c>
      <c r="H964" s="135" t="s">
        <v>3567</v>
      </c>
      <c r="I964" s="281" t="s">
        <v>685</v>
      </c>
      <c r="J964" s="281" t="s">
        <v>18</v>
      </c>
      <c r="K964" s="281" t="s">
        <v>9005</v>
      </c>
      <c r="L964" s="135" t="s">
        <v>11</v>
      </c>
      <c r="M964" s="5" t="s">
        <v>6419</v>
      </c>
      <c r="N964" s="282">
        <v>44758</v>
      </c>
      <c r="O964" s="283">
        <v>44748</v>
      </c>
      <c r="P964" s="283">
        <v>44742</v>
      </c>
      <c r="Q964" s="284">
        <v>44744</v>
      </c>
      <c r="R964" s="285" t="s">
        <v>4686</v>
      </c>
      <c r="S964" s="284"/>
      <c r="T964" s="286" t="s">
        <v>605</v>
      </c>
      <c r="U964" s="291" t="s">
        <v>3901</v>
      </c>
      <c r="V964" s="135" t="s">
        <v>5599</v>
      </c>
      <c r="W964" s="276" t="s">
        <v>7301</v>
      </c>
      <c r="X964" s="272"/>
      <c r="Y964" s="272"/>
      <c r="Z964" s="272"/>
    </row>
    <row r="965" spans="1:26" ht="13" customHeight="1" x14ac:dyDescent="0.35">
      <c r="A965" s="295" t="s">
        <v>5</v>
      </c>
      <c r="B965" s="124" t="s">
        <v>4555</v>
      </c>
      <c r="C965" s="277" t="s">
        <v>4555</v>
      </c>
      <c r="D965" s="288">
        <v>44744</v>
      </c>
      <c r="E965" s="279"/>
      <c r="F965" s="289">
        <v>44718</v>
      </c>
      <c r="G965" s="135" t="s">
        <v>6420</v>
      </c>
      <c r="H965" s="135" t="s">
        <v>4126</v>
      </c>
      <c r="I965" s="281" t="s">
        <v>8538</v>
      </c>
      <c r="J965" s="281" t="s">
        <v>18</v>
      </c>
      <c r="K965" s="281" t="s">
        <v>9005</v>
      </c>
      <c r="L965" s="135" t="s">
        <v>11</v>
      </c>
      <c r="M965" s="5" t="s">
        <v>6421</v>
      </c>
      <c r="N965" s="282"/>
      <c r="O965" s="283"/>
      <c r="P965" s="283"/>
      <c r="Q965" s="284"/>
      <c r="R965" s="285" t="s">
        <v>4686</v>
      </c>
      <c r="S965" s="284"/>
      <c r="T965" s="286" t="s">
        <v>605</v>
      </c>
      <c r="U965" s="291" t="s">
        <v>3901</v>
      </c>
      <c r="V965" s="135"/>
      <c r="W965" s="276" t="s">
        <v>7302</v>
      </c>
      <c r="X965" s="272"/>
      <c r="Y965" s="272"/>
      <c r="Z965" s="272"/>
    </row>
    <row r="966" spans="1:26" ht="13" customHeight="1" x14ac:dyDescent="0.35">
      <c r="A966" s="295" t="s">
        <v>3627</v>
      </c>
      <c r="B966" s="328">
        <v>5156563</v>
      </c>
      <c r="C966" s="277" t="s">
        <v>7399</v>
      </c>
      <c r="D966" s="288">
        <v>44737</v>
      </c>
      <c r="E966" s="279" t="s">
        <v>594</v>
      </c>
      <c r="F966" s="289">
        <v>44718</v>
      </c>
      <c r="G966" s="135" t="s">
        <v>6431</v>
      </c>
      <c r="H966" s="135" t="s">
        <v>57</v>
      </c>
      <c r="I966" s="281" t="s">
        <v>8538</v>
      </c>
      <c r="J966" s="281" t="s">
        <v>18</v>
      </c>
      <c r="K966" s="281" t="s">
        <v>9005</v>
      </c>
      <c r="L966" s="135" t="s">
        <v>20</v>
      </c>
      <c r="M966" s="5" t="s">
        <v>6432</v>
      </c>
      <c r="N966" s="282">
        <v>44752</v>
      </c>
      <c r="O966" s="283">
        <v>44740</v>
      </c>
      <c r="P966" s="283">
        <v>44739</v>
      </c>
      <c r="Q966" s="284">
        <v>44741</v>
      </c>
      <c r="R966" s="285" t="s">
        <v>4686</v>
      </c>
      <c r="S966" s="284"/>
      <c r="T966" s="286" t="s">
        <v>2564</v>
      </c>
      <c r="U966" s="291" t="s">
        <v>3901</v>
      </c>
      <c r="V966" s="135" t="s">
        <v>5599</v>
      </c>
      <c r="W966" s="276" t="s">
        <v>7303</v>
      </c>
      <c r="X966" s="272"/>
      <c r="Y966" s="272"/>
      <c r="Z966" s="272"/>
    </row>
    <row r="967" spans="1:26" ht="13" customHeight="1" x14ac:dyDescent="0.35">
      <c r="A967" s="295" t="s">
        <v>3627</v>
      </c>
      <c r="B967" s="135">
        <v>5139436</v>
      </c>
      <c r="C967" s="277" t="s">
        <v>7133</v>
      </c>
      <c r="D967" s="288">
        <v>44732</v>
      </c>
      <c r="E967" s="279" t="s">
        <v>594</v>
      </c>
      <c r="F967" s="289">
        <v>44718</v>
      </c>
      <c r="G967" s="135" t="s">
        <v>6415</v>
      </c>
      <c r="H967" s="135" t="s">
        <v>3708</v>
      </c>
      <c r="I967" s="281" t="s">
        <v>2454</v>
      </c>
      <c r="J967" s="281" t="s">
        <v>18</v>
      </c>
      <c r="K967" s="281" t="s">
        <v>9005</v>
      </c>
      <c r="L967" s="135" t="s">
        <v>11</v>
      </c>
      <c r="M967" s="5" t="s">
        <v>6416</v>
      </c>
      <c r="N967" s="282">
        <v>44742</v>
      </c>
      <c r="O967" s="283">
        <v>44735</v>
      </c>
      <c r="P967" s="283">
        <v>44730</v>
      </c>
      <c r="Q967" s="284">
        <v>44736</v>
      </c>
      <c r="R967" s="285" t="s">
        <v>4686</v>
      </c>
      <c r="S967" s="284"/>
      <c r="T967" s="286" t="s">
        <v>623</v>
      </c>
      <c r="U967" s="291" t="s">
        <v>3901</v>
      </c>
      <c r="V967" s="135" t="s">
        <v>3901</v>
      </c>
      <c r="W967" s="276" t="s">
        <v>7304</v>
      </c>
      <c r="X967" s="272"/>
      <c r="Y967" s="272"/>
      <c r="Z967" s="272"/>
    </row>
    <row r="968" spans="1:26" ht="13" customHeight="1" x14ac:dyDescent="0.35">
      <c r="A968" s="295" t="s">
        <v>3627</v>
      </c>
      <c r="B968" s="135">
        <v>5113288</v>
      </c>
      <c r="C968" s="290" t="s">
        <v>6500</v>
      </c>
      <c r="D968" s="288">
        <v>44730</v>
      </c>
      <c r="E968" s="279" t="s">
        <v>594</v>
      </c>
      <c r="F968" s="289">
        <v>44718</v>
      </c>
      <c r="G968" s="135" t="s">
        <v>6428</v>
      </c>
      <c r="H968" s="135" t="s">
        <v>175</v>
      </c>
      <c r="I968" s="281" t="s">
        <v>8863</v>
      </c>
      <c r="J968" s="281" t="s">
        <v>18</v>
      </c>
      <c r="K968" s="281" t="s">
        <v>9005</v>
      </c>
      <c r="L968" s="194" t="s">
        <v>20</v>
      </c>
      <c r="M968" s="5" t="s">
        <v>6429</v>
      </c>
      <c r="N968" s="282">
        <v>44734</v>
      </c>
      <c r="O968" s="283">
        <v>44730</v>
      </c>
      <c r="P968" s="283">
        <v>44730</v>
      </c>
      <c r="Q968" s="284">
        <v>44730</v>
      </c>
      <c r="R968" s="285" t="s">
        <v>4686</v>
      </c>
      <c r="S968" s="284"/>
      <c r="T968" s="286" t="s">
        <v>605</v>
      </c>
      <c r="U968" s="291" t="s">
        <v>3901</v>
      </c>
      <c r="V968" s="135" t="s">
        <v>3901</v>
      </c>
      <c r="W968" s="276" t="s">
        <v>7305</v>
      </c>
      <c r="X968" s="272"/>
      <c r="Y968" s="272"/>
      <c r="Z968" s="272"/>
    </row>
    <row r="969" spans="1:26" ht="13" customHeight="1" x14ac:dyDescent="0.35">
      <c r="A969" s="295" t="s">
        <v>3627</v>
      </c>
      <c r="B969" s="124">
        <v>5095248</v>
      </c>
      <c r="C969" s="290" t="s">
        <v>6929</v>
      </c>
      <c r="D969" s="288">
        <v>44719</v>
      </c>
      <c r="E969" s="279" t="s">
        <v>594</v>
      </c>
      <c r="F969" s="289">
        <v>44718</v>
      </c>
      <c r="G969" s="194" t="s">
        <v>7002</v>
      </c>
      <c r="H969" s="135" t="s">
        <v>37</v>
      </c>
      <c r="I969" s="281" t="s">
        <v>685</v>
      </c>
      <c r="J969" s="281" t="s">
        <v>18</v>
      </c>
      <c r="K969" s="281" t="s">
        <v>9005</v>
      </c>
      <c r="L969" s="135" t="s">
        <v>11</v>
      </c>
      <c r="M969" s="5" t="s">
        <v>6430</v>
      </c>
      <c r="N969" s="282">
        <v>44729</v>
      </c>
      <c r="O969" s="283">
        <v>44728</v>
      </c>
      <c r="P969" s="283">
        <v>44727</v>
      </c>
      <c r="Q969" s="284">
        <v>44728</v>
      </c>
      <c r="R969" s="285" t="s">
        <v>4685</v>
      </c>
      <c r="S969" s="284"/>
      <c r="T969" s="286" t="s">
        <v>623</v>
      </c>
      <c r="U969" s="291" t="s">
        <v>3901</v>
      </c>
      <c r="V969" s="135" t="s">
        <v>3901</v>
      </c>
      <c r="W969" s="276" t="s">
        <v>7306</v>
      </c>
      <c r="X969" s="272"/>
      <c r="Y969" s="272"/>
      <c r="Z969" s="272"/>
    </row>
    <row r="970" spans="1:26" ht="13" customHeight="1" x14ac:dyDescent="0.35">
      <c r="A970" s="295" t="s">
        <v>3627</v>
      </c>
      <c r="B970" s="328">
        <v>5204112</v>
      </c>
      <c r="C970" s="277" t="s">
        <v>7779</v>
      </c>
      <c r="D970" s="288">
        <v>44756</v>
      </c>
      <c r="E970" s="279" t="s">
        <v>594</v>
      </c>
      <c r="F970" s="289">
        <v>44718</v>
      </c>
      <c r="G970" s="135" t="s">
        <v>6417</v>
      </c>
      <c r="H970" s="135" t="s">
        <v>232</v>
      </c>
      <c r="I970" s="281" t="s">
        <v>8863</v>
      </c>
      <c r="J970" s="281" t="s">
        <v>632</v>
      </c>
      <c r="K970" s="281" t="s">
        <v>9006</v>
      </c>
      <c r="L970" s="135" t="s">
        <v>20</v>
      </c>
      <c r="M970" s="5" t="s">
        <v>6418</v>
      </c>
      <c r="N970" s="282">
        <v>44767</v>
      </c>
      <c r="O970" s="283">
        <v>44763</v>
      </c>
      <c r="P970" s="283">
        <v>44765</v>
      </c>
      <c r="Q970" s="284">
        <v>44763</v>
      </c>
      <c r="R970" s="285" t="s">
        <v>4484</v>
      </c>
      <c r="S970" s="284"/>
      <c r="T970" s="286" t="s">
        <v>623</v>
      </c>
      <c r="U970" s="291" t="s">
        <v>3901</v>
      </c>
      <c r="V970" s="135" t="s">
        <v>5599</v>
      </c>
      <c r="W970" s="276" t="s">
        <v>7307</v>
      </c>
      <c r="X970" s="272"/>
      <c r="Y970" s="272"/>
      <c r="Z970" s="272"/>
    </row>
    <row r="971" spans="1:26" ht="13" customHeight="1" x14ac:dyDescent="0.35">
      <c r="A971" s="295" t="s">
        <v>3627</v>
      </c>
      <c r="B971" s="135">
        <v>5139379</v>
      </c>
      <c r="C971" s="277" t="s">
        <v>7142</v>
      </c>
      <c r="D971" s="288">
        <v>44734</v>
      </c>
      <c r="E971" s="279" t="s">
        <v>594</v>
      </c>
      <c r="F971" s="289">
        <v>44718</v>
      </c>
      <c r="G971" s="135" t="s">
        <v>6424</v>
      </c>
      <c r="H971" s="135" t="s">
        <v>3708</v>
      </c>
      <c r="I971" s="281" t="s">
        <v>2454</v>
      </c>
      <c r="J971" s="281" t="s">
        <v>45</v>
      </c>
      <c r="K971" s="281" t="s">
        <v>9009</v>
      </c>
      <c r="L971" s="135" t="s">
        <v>20</v>
      </c>
      <c r="M971" s="5" t="s">
        <v>6425</v>
      </c>
      <c r="N971" s="282">
        <v>44752</v>
      </c>
      <c r="O971" s="283">
        <v>44736</v>
      </c>
      <c r="P971" s="283">
        <v>44733</v>
      </c>
      <c r="Q971" s="284">
        <v>44740</v>
      </c>
      <c r="R971" s="285" t="s">
        <v>4495</v>
      </c>
      <c r="S971" s="284"/>
      <c r="T971" s="286" t="s">
        <v>605</v>
      </c>
      <c r="U971" s="291" t="s">
        <v>3901</v>
      </c>
      <c r="V971" s="135" t="s">
        <v>5599</v>
      </c>
      <c r="W971" s="276" t="s">
        <v>7308</v>
      </c>
      <c r="X971" s="272"/>
      <c r="Y971" s="272"/>
      <c r="Z971" s="272"/>
    </row>
    <row r="972" spans="1:26" ht="13" customHeight="1" x14ac:dyDescent="0.35">
      <c r="A972" s="295" t="s">
        <v>3627</v>
      </c>
      <c r="B972" s="328">
        <v>5214821</v>
      </c>
      <c r="C972" s="277" t="s">
        <v>8202</v>
      </c>
      <c r="D972" s="288">
        <v>44763</v>
      </c>
      <c r="E972" s="279" t="s">
        <v>594</v>
      </c>
      <c r="F972" s="289">
        <v>44719</v>
      </c>
      <c r="G972" s="194" t="s">
        <v>8056</v>
      </c>
      <c r="H972" s="135" t="s">
        <v>32</v>
      </c>
      <c r="I972" s="281" t="s">
        <v>685</v>
      </c>
      <c r="J972" s="281" t="s">
        <v>645</v>
      </c>
      <c r="K972" s="281" t="s">
        <v>9002</v>
      </c>
      <c r="L972" s="135" t="s">
        <v>27</v>
      </c>
      <c r="M972" s="5" t="s">
        <v>6934</v>
      </c>
      <c r="N972" s="282">
        <v>44780</v>
      </c>
      <c r="O972" s="283">
        <v>44773</v>
      </c>
      <c r="P972" s="283">
        <v>44771</v>
      </c>
      <c r="Q972" s="284">
        <v>44773</v>
      </c>
      <c r="R972" s="285" t="s">
        <v>4490</v>
      </c>
      <c r="S972" s="284"/>
      <c r="T972" s="286" t="s">
        <v>605</v>
      </c>
      <c r="U972" s="291" t="s">
        <v>3901</v>
      </c>
      <c r="V972" s="291" t="s">
        <v>3366</v>
      </c>
      <c r="W972" s="276" t="s">
        <v>7309</v>
      </c>
      <c r="X972" s="272"/>
      <c r="Y972" s="272"/>
      <c r="Z972" s="272"/>
    </row>
    <row r="973" spans="1:26" ht="13" customHeight="1" x14ac:dyDescent="0.35">
      <c r="A973" s="295" t="s">
        <v>3627</v>
      </c>
      <c r="B973" s="124">
        <v>5135583</v>
      </c>
      <c r="C973" s="290" t="s">
        <v>7038</v>
      </c>
      <c r="D973" s="288">
        <v>44727</v>
      </c>
      <c r="E973" s="279" t="s">
        <v>594</v>
      </c>
      <c r="F973" s="289">
        <v>44719</v>
      </c>
      <c r="G973" s="135" t="s">
        <v>6935</v>
      </c>
      <c r="H973" s="135" t="s">
        <v>137</v>
      </c>
      <c r="I973" s="281" t="s">
        <v>17</v>
      </c>
      <c r="J973" s="281" t="s">
        <v>18</v>
      </c>
      <c r="K973" s="281" t="s">
        <v>9005</v>
      </c>
      <c r="L973" s="135" t="s">
        <v>20</v>
      </c>
      <c r="M973" s="5" t="s">
        <v>6936</v>
      </c>
      <c r="N973" s="282">
        <v>44731</v>
      </c>
      <c r="O973" s="283">
        <v>44727</v>
      </c>
      <c r="P973" s="283">
        <v>44727</v>
      </c>
      <c r="Q973" s="284">
        <v>44728</v>
      </c>
      <c r="R973" s="285" t="s">
        <v>4686</v>
      </c>
      <c r="S973" s="284"/>
      <c r="T973" s="286" t="s">
        <v>609</v>
      </c>
      <c r="U973" s="291" t="s">
        <v>3901</v>
      </c>
      <c r="V973" s="135" t="s">
        <v>3901</v>
      </c>
      <c r="W973" s="276" t="s">
        <v>7310</v>
      </c>
      <c r="X973" s="272"/>
      <c r="Y973" s="272"/>
      <c r="Z973" s="272"/>
    </row>
    <row r="974" spans="1:26" ht="13" customHeight="1" x14ac:dyDescent="0.35">
      <c r="A974" s="295" t="s">
        <v>3627</v>
      </c>
      <c r="B974" s="124">
        <v>5146298</v>
      </c>
      <c r="C974" s="290" t="s">
        <v>7071</v>
      </c>
      <c r="D974" s="288">
        <v>44728</v>
      </c>
      <c r="E974" s="279" t="s">
        <v>594</v>
      </c>
      <c r="F974" s="289">
        <v>44719</v>
      </c>
      <c r="G974" s="135" t="s">
        <v>6937</v>
      </c>
      <c r="H974" s="135" t="s">
        <v>4738</v>
      </c>
      <c r="I974" s="281" t="s">
        <v>2454</v>
      </c>
      <c r="J974" s="281" t="s">
        <v>18</v>
      </c>
      <c r="K974" s="281" t="s">
        <v>9005</v>
      </c>
      <c r="L974" s="135" t="s">
        <v>11</v>
      </c>
      <c r="M974" s="5" t="s">
        <v>6938</v>
      </c>
      <c r="N974" s="282">
        <v>44736</v>
      </c>
      <c r="O974" s="283">
        <v>44733</v>
      </c>
      <c r="P974" s="283">
        <v>44729</v>
      </c>
      <c r="Q974" s="284">
        <v>44733</v>
      </c>
      <c r="R974" s="285" t="s">
        <v>4685</v>
      </c>
      <c r="S974" s="284"/>
      <c r="T974" s="286" t="s">
        <v>623</v>
      </c>
      <c r="U974" s="291" t="s">
        <v>3901</v>
      </c>
      <c r="V974" s="135" t="s">
        <v>3901</v>
      </c>
      <c r="W974" s="276" t="s">
        <v>7311</v>
      </c>
      <c r="X974" s="272"/>
      <c r="Y974" s="272"/>
      <c r="Z974" s="272"/>
    </row>
    <row r="975" spans="1:26" ht="13" customHeight="1" x14ac:dyDescent="0.35">
      <c r="A975" s="295" t="s">
        <v>3627</v>
      </c>
      <c r="B975" s="135">
        <v>5107091</v>
      </c>
      <c r="C975" s="277" t="s">
        <v>7091</v>
      </c>
      <c r="D975" s="288">
        <v>44730</v>
      </c>
      <c r="E975" s="279" t="s">
        <v>594</v>
      </c>
      <c r="F975" s="289">
        <v>44720</v>
      </c>
      <c r="G975" s="135" t="s">
        <v>6939</v>
      </c>
      <c r="H975" s="135" t="s">
        <v>32</v>
      </c>
      <c r="I975" s="281" t="s">
        <v>685</v>
      </c>
      <c r="J975" s="281" t="s">
        <v>2943</v>
      </c>
      <c r="K975" s="281" t="s">
        <v>9012</v>
      </c>
      <c r="L975" s="135" t="s">
        <v>20</v>
      </c>
      <c r="M975" s="5" t="s">
        <v>6940</v>
      </c>
      <c r="N975" s="282">
        <v>44752</v>
      </c>
      <c r="O975" s="283">
        <v>44741</v>
      </c>
      <c r="P975" s="283">
        <v>44740</v>
      </c>
      <c r="Q975" s="284">
        <v>44741</v>
      </c>
      <c r="R975" s="285" t="s">
        <v>6447</v>
      </c>
      <c r="S975" s="284"/>
      <c r="T975" s="286" t="s">
        <v>609</v>
      </c>
      <c r="U975" s="291" t="s">
        <v>3901</v>
      </c>
      <c r="V975" s="135" t="s">
        <v>5599</v>
      </c>
      <c r="W975" s="276" t="s">
        <v>7312</v>
      </c>
      <c r="X975" s="272"/>
      <c r="Y975" s="272"/>
      <c r="Z975" s="272"/>
    </row>
    <row r="976" spans="1:26" ht="13" customHeight="1" x14ac:dyDescent="0.35">
      <c r="A976" s="295" t="s">
        <v>3627</v>
      </c>
      <c r="B976" s="329">
        <v>5152904</v>
      </c>
      <c r="C976" s="277" t="s">
        <v>7400</v>
      </c>
      <c r="D976" s="288">
        <v>44736</v>
      </c>
      <c r="E976" s="279" t="s">
        <v>594</v>
      </c>
      <c r="F976" s="289">
        <v>44720</v>
      </c>
      <c r="G976" s="135" t="s">
        <v>6941</v>
      </c>
      <c r="H976" s="135" t="s">
        <v>137</v>
      </c>
      <c r="I976" s="281" t="s">
        <v>17</v>
      </c>
      <c r="J976" s="281" t="s">
        <v>645</v>
      </c>
      <c r="K976" s="281" t="s">
        <v>9002</v>
      </c>
      <c r="L976" s="135" t="s">
        <v>20</v>
      </c>
      <c r="M976" s="5" t="s">
        <v>6942</v>
      </c>
      <c r="N976" s="282">
        <v>44741</v>
      </c>
      <c r="O976" s="283">
        <v>44739</v>
      </c>
      <c r="P976" s="283">
        <v>44736</v>
      </c>
      <c r="Q976" s="284">
        <v>44739</v>
      </c>
      <c r="R976" s="285" t="s">
        <v>4490</v>
      </c>
      <c r="S976" s="284"/>
      <c r="T976" s="286" t="s">
        <v>623</v>
      </c>
      <c r="U976" s="291" t="s">
        <v>3901</v>
      </c>
      <c r="V976" s="135" t="s">
        <v>3901</v>
      </c>
      <c r="W976" s="276" t="s">
        <v>7313</v>
      </c>
      <c r="X976" s="272"/>
      <c r="Y976" s="272"/>
      <c r="Z976" s="272"/>
    </row>
    <row r="977" spans="1:26" ht="13" customHeight="1" x14ac:dyDescent="0.35">
      <c r="A977" s="295" t="s">
        <v>3627</v>
      </c>
      <c r="B977" s="124">
        <v>5122514</v>
      </c>
      <c r="C977" s="290" t="s">
        <v>6943</v>
      </c>
      <c r="D977" s="288">
        <v>44721</v>
      </c>
      <c r="E977" s="279" t="s">
        <v>594</v>
      </c>
      <c r="F977" s="289">
        <v>44720</v>
      </c>
      <c r="G977" s="135" t="s">
        <v>6944</v>
      </c>
      <c r="H977" s="135" t="s">
        <v>250</v>
      </c>
      <c r="I977" s="281" t="s">
        <v>4644</v>
      </c>
      <c r="J977" s="281" t="s">
        <v>645</v>
      </c>
      <c r="K977" s="281" t="s">
        <v>9002</v>
      </c>
      <c r="L977" s="135" t="s">
        <v>27</v>
      </c>
      <c r="M977" s="5" t="s">
        <v>6945</v>
      </c>
      <c r="N977" s="282">
        <v>44735</v>
      </c>
      <c r="O977" s="283">
        <v>44729</v>
      </c>
      <c r="P977" s="283">
        <v>44729</v>
      </c>
      <c r="Q977" s="284">
        <v>44730</v>
      </c>
      <c r="R977" s="285" t="s">
        <v>6444</v>
      </c>
      <c r="S977" s="284"/>
      <c r="T977" s="286" t="s">
        <v>1648</v>
      </c>
      <c r="U977" s="291" t="s">
        <v>3901</v>
      </c>
      <c r="V977" s="135" t="s">
        <v>3901</v>
      </c>
      <c r="W977" s="276" t="s">
        <v>7314</v>
      </c>
      <c r="X977" s="272"/>
      <c r="Y977" s="272"/>
      <c r="Z977" s="272"/>
    </row>
    <row r="978" spans="1:26" ht="13" customHeight="1" x14ac:dyDescent="0.35">
      <c r="A978" s="295" t="s">
        <v>3627</v>
      </c>
      <c r="B978" s="328">
        <v>5214819</v>
      </c>
      <c r="C978" s="277" t="s">
        <v>8203</v>
      </c>
      <c r="D978" s="288">
        <v>44763</v>
      </c>
      <c r="E978" s="279" t="s">
        <v>594</v>
      </c>
      <c r="F978" s="289">
        <v>44720</v>
      </c>
      <c r="G978" s="135" t="s">
        <v>6946</v>
      </c>
      <c r="H978" s="135" t="s">
        <v>4712</v>
      </c>
      <c r="I978" s="281" t="s">
        <v>17</v>
      </c>
      <c r="J978" s="281" t="s">
        <v>645</v>
      </c>
      <c r="K978" s="281" t="s">
        <v>9002</v>
      </c>
      <c r="L978" s="135" t="s">
        <v>27</v>
      </c>
      <c r="M978" s="5" t="s">
        <v>6947</v>
      </c>
      <c r="N978" s="282">
        <v>44782</v>
      </c>
      <c r="O978" s="283">
        <v>44773</v>
      </c>
      <c r="P978" s="283">
        <v>44771</v>
      </c>
      <c r="Q978" s="284">
        <v>44772</v>
      </c>
      <c r="R978" s="285" t="s">
        <v>4490</v>
      </c>
      <c r="S978" s="284"/>
      <c r="T978" s="286" t="s">
        <v>623</v>
      </c>
      <c r="U978" s="291" t="s">
        <v>3901</v>
      </c>
      <c r="V978" s="291" t="s">
        <v>3366</v>
      </c>
      <c r="W978" s="276" t="s">
        <v>7315</v>
      </c>
      <c r="X978" s="272"/>
      <c r="Y978" s="272"/>
      <c r="Z978" s="272"/>
    </row>
    <row r="979" spans="1:26" ht="13" customHeight="1" x14ac:dyDescent="0.35">
      <c r="A979" s="295" t="s">
        <v>1581</v>
      </c>
      <c r="B979" s="276" t="s">
        <v>630</v>
      </c>
      <c r="C979" s="277" t="s">
        <v>630</v>
      </c>
      <c r="D979" s="288">
        <v>44810</v>
      </c>
      <c r="E979" s="279" t="s">
        <v>630</v>
      </c>
      <c r="F979" s="289">
        <v>44720</v>
      </c>
      <c r="G979" s="135" t="s">
        <v>6948</v>
      </c>
      <c r="H979" s="135" t="s">
        <v>6043</v>
      </c>
      <c r="I979" s="281" t="s">
        <v>4644</v>
      </c>
      <c r="J979" s="281" t="s">
        <v>645</v>
      </c>
      <c r="K979" s="281" t="s">
        <v>9002</v>
      </c>
      <c r="L979" s="135" t="s">
        <v>20</v>
      </c>
      <c r="M979" s="5" t="s">
        <v>6949</v>
      </c>
      <c r="N979" s="282" t="s">
        <v>1253</v>
      </c>
      <c r="O979" s="283" t="s">
        <v>1253</v>
      </c>
      <c r="P979" s="283" t="s">
        <v>1253</v>
      </c>
      <c r="Q979" s="284" t="s">
        <v>1253</v>
      </c>
      <c r="R979" s="285" t="s">
        <v>4490</v>
      </c>
      <c r="S979" s="284"/>
      <c r="T979" s="286" t="s">
        <v>605</v>
      </c>
      <c r="U979" s="291" t="s">
        <v>3901</v>
      </c>
      <c r="V979" s="135"/>
      <c r="W979" s="276" t="s">
        <v>7316</v>
      </c>
      <c r="X979" s="272"/>
      <c r="Y979" s="272"/>
      <c r="Z979" s="272"/>
    </row>
    <row r="980" spans="1:26" ht="13" customHeight="1" x14ac:dyDescent="0.35">
      <c r="A980" s="295" t="s">
        <v>3627</v>
      </c>
      <c r="B980" s="328">
        <v>5168434</v>
      </c>
      <c r="C980" s="277" t="s">
        <v>7401</v>
      </c>
      <c r="D980" s="288">
        <v>44737</v>
      </c>
      <c r="E980" s="279" t="s">
        <v>594</v>
      </c>
      <c r="F980" s="289">
        <v>44720</v>
      </c>
      <c r="G980" s="135" t="s">
        <v>6950</v>
      </c>
      <c r="H980" s="135" t="s">
        <v>4738</v>
      </c>
      <c r="I980" s="281" t="s">
        <v>2454</v>
      </c>
      <c r="J980" s="281" t="s">
        <v>18</v>
      </c>
      <c r="K980" s="281" t="s">
        <v>9005</v>
      </c>
      <c r="L980" s="135" t="s">
        <v>11</v>
      </c>
      <c r="M980" s="5" t="s">
        <v>6951</v>
      </c>
      <c r="N980" s="282">
        <v>44743</v>
      </c>
      <c r="O980" s="283">
        <v>44740</v>
      </c>
      <c r="P980" s="283">
        <v>44737</v>
      </c>
      <c r="Q980" s="284">
        <v>44741</v>
      </c>
      <c r="R980" s="285" t="s">
        <v>4686</v>
      </c>
      <c r="S980" s="284"/>
      <c r="T980" s="286" t="s">
        <v>605</v>
      </c>
      <c r="U980" s="291" t="s">
        <v>3901</v>
      </c>
      <c r="V980" s="135" t="s">
        <v>5599</v>
      </c>
      <c r="W980" s="276" t="s">
        <v>7317</v>
      </c>
      <c r="X980" s="272"/>
      <c r="Y980" s="272"/>
      <c r="Z980" s="272"/>
    </row>
    <row r="981" spans="1:26" ht="13" customHeight="1" x14ac:dyDescent="0.35">
      <c r="A981" s="295" t="s">
        <v>1581</v>
      </c>
      <c r="B981" s="276" t="s">
        <v>630</v>
      </c>
      <c r="C981" s="277" t="s">
        <v>630</v>
      </c>
      <c r="D981" s="288">
        <v>44737</v>
      </c>
      <c r="E981" s="279" t="s">
        <v>630</v>
      </c>
      <c r="F981" s="289">
        <v>44721</v>
      </c>
      <c r="G981" s="135" t="s">
        <v>6957</v>
      </c>
      <c r="H981" s="135" t="s">
        <v>92</v>
      </c>
      <c r="I981" s="281" t="s">
        <v>2454</v>
      </c>
      <c r="J981" s="281" t="s">
        <v>45</v>
      </c>
      <c r="K981" s="281" t="s">
        <v>9009</v>
      </c>
      <c r="L981" s="135" t="s">
        <v>438</v>
      </c>
      <c r="M981" s="5" t="s">
        <v>6958</v>
      </c>
      <c r="N981" s="282" t="s">
        <v>1253</v>
      </c>
      <c r="O981" s="283" t="s">
        <v>1253</v>
      </c>
      <c r="P981" s="283" t="s">
        <v>1253</v>
      </c>
      <c r="Q981" s="284" t="s">
        <v>1253</v>
      </c>
      <c r="R981" s="285" t="s">
        <v>4495</v>
      </c>
      <c r="S981" s="280" t="s">
        <v>1253</v>
      </c>
      <c r="T981" s="286" t="s">
        <v>605</v>
      </c>
      <c r="U981" s="291" t="s">
        <v>3901</v>
      </c>
      <c r="V981" s="135"/>
      <c r="W981" s="276" t="s">
        <v>630</v>
      </c>
      <c r="X981" s="272"/>
      <c r="Y981" s="272"/>
      <c r="Z981" s="272"/>
    </row>
    <row r="982" spans="1:26" ht="13" customHeight="1" x14ac:dyDescent="0.35">
      <c r="A982" s="295" t="s">
        <v>3627</v>
      </c>
      <c r="B982" s="86">
        <v>5164181</v>
      </c>
      <c r="C982" s="277" t="s">
        <v>7520</v>
      </c>
      <c r="D982" s="288">
        <v>44742</v>
      </c>
      <c r="E982" s="279" t="s">
        <v>594</v>
      </c>
      <c r="F982" s="289">
        <v>44721</v>
      </c>
      <c r="G982" s="135" t="s">
        <v>6959</v>
      </c>
      <c r="H982" s="135" t="s">
        <v>250</v>
      </c>
      <c r="I982" s="281" t="s">
        <v>4644</v>
      </c>
      <c r="J982" s="281" t="s">
        <v>626</v>
      </c>
      <c r="K982" s="281" t="s">
        <v>9003</v>
      </c>
      <c r="L982" s="135" t="s">
        <v>52</v>
      </c>
      <c r="M982" s="5" t="s">
        <v>6960</v>
      </c>
      <c r="N982" s="282">
        <v>44749</v>
      </c>
      <c r="O982" s="283">
        <v>44742</v>
      </c>
      <c r="P982" s="283">
        <v>44742</v>
      </c>
      <c r="Q982" s="284">
        <v>44742</v>
      </c>
      <c r="R982" s="285" t="s">
        <v>6464</v>
      </c>
      <c r="S982" s="284"/>
      <c r="T982" s="286" t="s">
        <v>605</v>
      </c>
      <c r="U982" s="291" t="s">
        <v>3901</v>
      </c>
      <c r="V982" s="135" t="s">
        <v>5599</v>
      </c>
      <c r="W982" s="276" t="s">
        <v>7318</v>
      </c>
      <c r="X982" s="272"/>
      <c r="Y982" s="272"/>
      <c r="Z982" s="272"/>
    </row>
    <row r="983" spans="1:26" ht="13" customHeight="1" x14ac:dyDescent="0.35">
      <c r="A983" s="295" t="s">
        <v>3627</v>
      </c>
      <c r="B983" s="83">
        <v>5148619</v>
      </c>
      <c r="C983" s="277" t="s">
        <v>7033</v>
      </c>
      <c r="D983" s="288">
        <v>44740</v>
      </c>
      <c r="E983" s="279" t="s">
        <v>594</v>
      </c>
      <c r="F983" s="289">
        <v>44721</v>
      </c>
      <c r="G983" s="135" t="s">
        <v>6961</v>
      </c>
      <c r="H983" s="135" t="s">
        <v>4150</v>
      </c>
      <c r="I983" s="281" t="s">
        <v>17</v>
      </c>
      <c r="J983" s="281" t="s">
        <v>632</v>
      </c>
      <c r="K983" s="281" t="s">
        <v>9006</v>
      </c>
      <c r="L983" s="135" t="s">
        <v>11</v>
      </c>
      <c r="M983" s="5" t="s">
        <v>6962</v>
      </c>
      <c r="N983" s="282">
        <v>44752</v>
      </c>
      <c r="O983" s="283">
        <v>44744</v>
      </c>
      <c r="P983" s="283">
        <v>44741</v>
      </c>
      <c r="Q983" s="284">
        <v>44742</v>
      </c>
      <c r="R983" s="285" t="s">
        <v>4487</v>
      </c>
      <c r="S983" s="284"/>
      <c r="T983" s="286" t="s">
        <v>605</v>
      </c>
      <c r="U983" s="291" t="s">
        <v>3901</v>
      </c>
      <c r="V983" s="135" t="s">
        <v>5599</v>
      </c>
      <c r="W983" s="276" t="s">
        <v>7319</v>
      </c>
      <c r="X983" s="272"/>
      <c r="Y983" s="272"/>
      <c r="Z983" s="272"/>
    </row>
    <row r="984" spans="1:26" ht="13" customHeight="1" x14ac:dyDescent="0.35">
      <c r="A984" s="295" t="s">
        <v>3627</v>
      </c>
      <c r="B984" s="124">
        <v>5122494</v>
      </c>
      <c r="C984" s="290" t="s">
        <v>7027</v>
      </c>
      <c r="D984" s="288">
        <v>44723</v>
      </c>
      <c r="E984" s="279" t="s">
        <v>594</v>
      </c>
      <c r="F984" s="289">
        <v>44722</v>
      </c>
      <c r="G984" s="135" t="s">
        <v>6967</v>
      </c>
      <c r="H984" s="135" t="s">
        <v>102</v>
      </c>
      <c r="I984" s="281" t="s">
        <v>685</v>
      </c>
      <c r="J984" s="281" t="s">
        <v>2943</v>
      </c>
      <c r="K984" s="281" t="s">
        <v>9012</v>
      </c>
      <c r="L984" s="135" t="s">
        <v>11</v>
      </c>
      <c r="M984" s="5" t="s">
        <v>6968</v>
      </c>
      <c r="N984" s="282">
        <v>44736</v>
      </c>
      <c r="O984" s="283">
        <v>44733</v>
      </c>
      <c r="P984" s="283">
        <v>44730</v>
      </c>
      <c r="Q984" s="284">
        <v>44733</v>
      </c>
      <c r="R984" s="285" t="s">
        <v>6518</v>
      </c>
      <c r="S984" s="284"/>
      <c r="T984" s="286" t="s">
        <v>609</v>
      </c>
      <c r="U984" s="291" t="s">
        <v>3901</v>
      </c>
      <c r="V984" s="135" t="s">
        <v>3901</v>
      </c>
      <c r="W984" s="276" t="s">
        <v>7320</v>
      </c>
      <c r="X984" s="272"/>
      <c r="Y984" s="272"/>
      <c r="Z984" s="272"/>
    </row>
    <row r="985" spans="1:26" ht="13" customHeight="1" x14ac:dyDescent="0.35">
      <c r="A985" s="295" t="s">
        <v>3627</v>
      </c>
      <c r="B985" s="124">
        <v>5119911</v>
      </c>
      <c r="C985" s="290" t="s">
        <v>6969</v>
      </c>
      <c r="D985" s="288">
        <v>44723</v>
      </c>
      <c r="E985" s="279" t="s">
        <v>594</v>
      </c>
      <c r="F985" s="289">
        <v>44722</v>
      </c>
      <c r="G985" s="135" t="s">
        <v>6970</v>
      </c>
      <c r="H985" s="135" t="s">
        <v>92</v>
      </c>
      <c r="I985" s="281" t="s">
        <v>2454</v>
      </c>
      <c r="J985" s="281" t="s">
        <v>626</v>
      </c>
      <c r="K985" s="281" t="s">
        <v>9003</v>
      </c>
      <c r="L985" s="194" t="s">
        <v>6971</v>
      </c>
      <c r="M985" s="5" t="s">
        <v>6972</v>
      </c>
      <c r="N985" s="282">
        <v>44728</v>
      </c>
      <c r="O985" s="283">
        <v>44725</v>
      </c>
      <c r="P985" s="283">
        <v>44725</v>
      </c>
      <c r="Q985" s="284">
        <v>44726</v>
      </c>
      <c r="R985" s="285" t="s">
        <v>4687</v>
      </c>
      <c r="S985" s="284"/>
      <c r="T985" s="286" t="s">
        <v>1648</v>
      </c>
      <c r="U985" s="291" t="s">
        <v>3901</v>
      </c>
      <c r="V985" s="135" t="s">
        <v>3901</v>
      </c>
      <c r="W985" s="276" t="s">
        <v>7321</v>
      </c>
      <c r="X985" s="272"/>
      <c r="Y985" s="272"/>
      <c r="Z985" s="272"/>
    </row>
    <row r="986" spans="1:26" ht="13" customHeight="1" x14ac:dyDescent="0.35">
      <c r="A986" s="295" t="s">
        <v>3627</v>
      </c>
      <c r="B986" s="135">
        <v>5140947</v>
      </c>
      <c r="C986" s="277" t="s">
        <v>7322</v>
      </c>
      <c r="D986" s="288">
        <v>44734</v>
      </c>
      <c r="E986" s="279" t="s">
        <v>594</v>
      </c>
      <c r="F986" s="289">
        <v>44722</v>
      </c>
      <c r="G986" s="135" t="s">
        <v>6973</v>
      </c>
      <c r="H986" s="135" t="s">
        <v>6186</v>
      </c>
      <c r="I986" s="281" t="s">
        <v>8538</v>
      </c>
      <c r="J986" s="281" t="s">
        <v>45</v>
      </c>
      <c r="K986" s="281" t="s">
        <v>9009</v>
      </c>
      <c r="L986" s="135" t="s">
        <v>20</v>
      </c>
      <c r="M986" s="5" t="s">
        <v>6974</v>
      </c>
      <c r="N986" s="282">
        <v>44747</v>
      </c>
      <c r="O986" s="283">
        <v>44737</v>
      </c>
      <c r="P986" s="283">
        <v>44734</v>
      </c>
      <c r="Q986" s="284">
        <v>44741</v>
      </c>
      <c r="R986" s="285" t="s">
        <v>4495</v>
      </c>
      <c r="S986" s="284"/>
      <c r="T986" s="286" t="s">
        <v>623</v>
      </c>
      <c r="U986" s="291" t="s">
        <v>3901</v>
      </c>
      <c r="V986" s="135" t="s">
        <v>5599</v>
      </c>
      <c r="W986" s="276" t="s">
        <v>7941</v>
      </c>
      <c r="X986" s="272"/>
      <c r="Y986" s="272"/>
      <c r="Z986" s="272"/>
    </row>
    <row r="987" spans="1:26" ht="13" customHeight="1" x14ac:dyDescent="0.35">
      <c r="A987" s="295" t="s">
        <v>3627</v>
      </c>
      <c r="B987" s="83">
        <v>5163492</v>
      </c>
      <c r="C987" s="277" t="s">
        <v>7447</v>
      </c>
      <c r="D987" s="318">
        <v>44740</v>
      </c>
      <c r="E987" s="279" t="s">
        <v>594</v>
      </c>
      <c r="F987" s="289">
        <v>44723</v>
      </c>
      <c r="G987" s="135" t="s">
        <v>6977</v>
      </c>
      <c r="H987" s="135" t="s">
        <v>686</v>
      </c>
      <c r="I987" s="281" t="s">
        <v>8862</v>
      </c>
      <c r="J987" s="281" t="s">
        <v>645</v>
      </c>
      <c r="K987" s="281" t="s">
        <v>9002</v>
      </c>
      <c r="L987" s="135" t="s">
        <v>20</v>
      </c>
      <c r="M987" s="5" t="s">
        <v>6978</v>
      </c>
      <c r="N987" s="282">
        <v>44747</v>
      </c>
      <c r="O987" s="283">
        <v>44746</v>
      </c>
      <c r="P987" s="283">
        <v>44740</v>
      </c>
      <c r="Q987" s="284">
        <v>44741</v>
      </c>
      <c r="R987" s="285" t="s">
        <v>4490</v>
      </c>
      <c r="S987" s="284"/>
      <c r="T987" s="286" t="s">
        <v>623</v>
      </c>
      <c r="U987" s="291" t="s">
        <v>3901</v>
      </c>
      <c r="V987" s="135" t="s">
        <v>5599</v>
      </c>
      <c r="W987" s="276" t="s">
        <v>7323</v>
      </c>
      <c r="X987" s="272"/>
      <c r="Y987" s="272"/>
      <c r="Z987" s="272"/>
    </row>
    <row r="988" spans="1:26" ht="13" customHeight="1" x14ac:dyDescent="0.35">
      <c r="A988" s="295" t="s">
        <v>3627</v>
      </c>
      <c r="B988" s="92">
        <v>5157876</v>
      </c>
      <c r="C988" s="277" t="s">
        <v>7403</v>
      </c>
      <c r="D988" s="318">
        <v>44741</v>
      </c>
      <c r="E988" s="279" t="s">
        <v>594</v>
      </c>
      <c r="F988" s="289">
        <v>44723</v>
      </c>
      <c r="G988" s="135" t="s">
        <v>6979</v>
      </c>
      <c r="H988" s="135" t="s">
        <v>4712</v>
      </c>
      <c r="I988" s="281" t="s">
        <v>17</v>
      </c>
      <c r="J988" s="281" t="s">
        <v>626</v>
      </c>
      <c r="K988" s="281" t="s">
        <v>9003</v>
      </c>
      <c r="L988" s="135" t="s">
        <v>52</v>
      </c>
      <c r="M988" s="5" t="s">
        <v>6980</v>
      </c>
      <c r="N988" s="282">
        <v>44748</v>
      </c>
      <c r="O988" s="283">
        <v>44744</v>
      </c>
      <c r="P988" s="283">
        <v>44741</v>
      </c>
      <c r="Q988" s="284">
        <v>44740</v>
      </c>
      <c r="R988" s="285" t="s">
        <v>6464</v>
      </c>
      <c r="S988" s="284"/>
      <c r="T988" s="286" t="s">
        <v>605</v>
      </c>
      <c r="U988" s="291" t="s">
        <v>3901</v>
      </c>
      <c r="V988" s="135" t="s">
        <v>5599</v>
      </c>
      <c r="W988" s="276" t="s">
        <v>7324</v>
      </c>
      <c r="X988" s="272"/>
      <c r="Y988" s="272"/>
      <c r="Z988" s="272"/>
    </row>
    <row r="989" spans="1:26" ht="13" customHeight="1" x14ac:dyDescent="0.35">
      <c r="A989" s="295" t="s">
        <v>3627</v>
      </c>
      <c r="B989" s="135">
        <v>5144776</v>
      </c>
      <c r="C989" s="290" t="s">
        <v>7039</v>
      </c>
      <c r="D989" s="318">
        <v>44726</v>
      </c>
      <c r="E989" s="279" t="s">
        <v>594</v>
      </c>
      <c r="F989" s="289">
        <v>44723</v>
      </c>
      <c r="G989" s="135" t="s">
        <v>6981</v>
      </c>
      <c r="H989" s="135" t="s">
        <v>4738</v>
      </c>
      <c r="I989" s="281" t="s">
        <v>2454</v>
      </c>
      <c r="J989" s="281" t="s">
        <v>18</v>
      </c>
      <c r="K989" s="281" t="s">
        <v>9005</v>
      </c>
      <c r="L989" s="135" t="s">
        <v>11</v>
      </c>
      <c r="M989" s="5" t="s">
        <v>6982</v>
      </c>
      <c r="N989" s="282">
        <v>44735</v>
      </c>
      <c r="O989" s="283">
        <v>44733</v>
      </c>
      <c r="P989" s="283">
        <v>44729</v>
      </c>
      <c r="Q989" s="284">
        <v>44733</v>
      </c>
      <c r="R989" s="285" t="s">
        <v>4686</v>
      </c>
      <c r="S989" s="284"/>
      <c r="T989" s="286" t="s">
        <v>1648</v>
      </c>
      <c r="U989" s="291" t="s">
        <v>3901</v>
      </c>
      <c r="V989" s="135" t="s">
        <v>3901</v>
      </c>
      <c r="W989" s="276" t="s">
        <v>7325</v>
      </c>
      <c r="X989" s="272"/>
      <c r="Y989" s="272"/>
      <c r="Z989" s="272"/>
    </row>
    <row r="990" spans="1:26" ht="13" customHeight="1" x14ac:dyDescent="0.35">
      <c r="A990" s="295" t="s">
        <v>3627</v>
      </c>
      <c r="B990" s="135">
        <v>5140954</v>
      </c>
      <c r="C990" s="277" t="s">
        <v>7134</v>
      </c>
      <c r="D990" s="318">
        <v>44732</v>
      </c>
      <c r="E990" s="279" t="s">
        <v>594</v>
      </c>
      <c r="F990" s="289">
        <v>44723</v>
      </c>
      <c r="G990" s="135" t="s">
        <v>7108</v>
      </c>
      <c r="H990" s="135" t="s">
        <v>4126</v>
      </c>
      <c r="I990" s="281" t="s">
        <v>8538</v>
      </c>
      <c r="J990" s="281" t="s">
        <v>626</v>
      </c>
      <c r="K990" s="281" t="s">
        <v>9003</v>
      </c>
      <c r="L990" s="135" t="s">
        <v>27</v>
      </c>
      <c r="M990" s="5" t="s">
        <v>6983</v>
      </c>
      <c r="N990" s="282">
        <v>44738</v>
      </c>
      <c r="O990" s="283">
        <v>44732</v>
      </c>
      <c r="P990" s="283">
        <v>44732</v>
      </c>
      <c r="Q990" s="284">
        <v>44732</v>
      </c>
      <c r="R990" s="285" t="s">
        <v>6464</v>
      </c>
      <c r="S990" s="284"/>
      <c r="T990" s="286" t="s">
        <v>605</v>
      </c>
      <c r="U990" s="291" t="s">
        <v>3901</v>
      </c>
      <c r="V990" s="135" t="s">
        <v>3901</v>
      </c>
      <c r="W990" s="276" t="s">
        <v>7326</v>
      </c>
      <c r="X990" s="272"/>
      <c r="Y990" s="272"/>
      <c r="Z990" s="272"/>
    </row>
    <row r="991" spans="1:26" ht="13" customHeight="1" x14ac:dyDescent="0.35">
      <c r="A991" s="295" t="s">
        <v>3627</v>
      </c>
      <c r="B991" s="292">
        <v>5122739</v>
      </c>
      <c r="C991" s="290" t="s">
        <v>6984</v>
      </c>
      <c r="D991" s="318">
        <v>44725</v>
      </c>
      <c r="E991" s="279" t="s">
        <v>594</v>
      </c>
      <c r="F991" s="289">
        <v>44724</v>
      </c>
      <c r="G991" s="135" t="s">
        <v>6985</v>
      </c>
      <c r="H991" s="135" t="s">
        <v>4738</v>
      </c>
      <c r="I991" s="281" t="s">
        <v>2454</v>
      </c>
      <c r="J991" s="281" t="s">
        <v>38</v>
      </c>
      <c r="K991" s="281" t="s">
        <v>9001</v>
      </c>
      <c r="L991" s="135" t="s">
        <v>20</v>
      </c>
      <c r="M991" s="5" t="s">
        <v>6986</v>
      </c>
      <c r="N991" s="282">
        <v>44735</v>
      </c>
      <c r="O991" s="283">
        <v>44730</v>
      </c>
      <c r="P991" s="283">
        <v>44730</v>
      </c>
      <c r="Q991" s="284">
        <v>44730</v>
      </c>
      <c r="R991" s="285" t="s">
        <v>4489</v>
      </c>
      <c r="S991" s="284"/>
      <c r="T991" s="286" t="s">
        <v>1648</v>
      </c>
      <c r="U991" s="291" t="s">
        <v>3901</v>
      </c>
      <c r="V991" s="135" t="s">
        <v>3901</v>
      </c>
      <c r="W991" s="276" t="s">
        <v>7327</v>
      </c>
      <c r="X991" s="272"/>
      <c r="Y991" s="272"/>
      <c r="Z991" s="272"/>
    </row>
    <row r="992" spans="1:26" ht="13" customHeight="1" x14ac:dyDescent="0.35">
      <c r="A992" s="295" t="s">
        <v>3627</v>
      </c>
      <c r="B992" s="124">
        <v>5135579</v>
      </c>
      <c r="C992" s="290" t="s">
        <v>7072</v>
      </c>
      <c r="D992" s="318">
        <v>44729</v>
      </c>
      <c r="E992" s="279" t="s">
        <v>594</v>
      </c>
      <c r="F992" s="289">
        <v>44724</v>
      </c>
      <c r="G992" s="135" t="s">
        <v>7040</v>
      </c>
      <c r="H992" s="135" t="s">
        <v>6294</v>
      </c>
      <c r="I992" s="281" t="s">
        <v>8538</v>
      </c>
      <c r="J992" s="281" t="s">
        <v>626</v>
      </c>
      <c r="K992" s="281" t="s">
        <v>9003</v>
      </c>
      <c r="L992" s="135" t="s">
        <v>52</v>
      </c>
      <c r="M992" s="5" t="s">
        <v>6987</v>
      </c>
      <c r="N992" s="282">
        <v>44730</v>
      </c>
      <c r="O992" s="283">
        <v>44729</v>
      </c>
      <c r="P992" s="283">
        <v>44729</v>
      </c>
      <c r="Q992" s="284">
        <v>44729</v>
      </c>
      <c r="R992" s="285" t="s">
        <v>6464</v>
      </c>
      <c r="S992" s="284"/>
      <c r="T992" s="286" t="s">
        <v>605</v>
      </c>
      <c r="U992" s="291" t="s">
        <v>3901</v>
      </c>
      <c r="V992" s="135" t="s">
        <v>3901</v>
      </c>
      <c r="W992" s="276" t="s">
        <v>7328</v>
      </c>
      <c r="X992" s="272"/>
      <c r="Y992" s="272"/>
      <c r="Z992" s="272"/>
    </row>
    <row r="993" spans="1:26" ht="13" customHeight="1" x14ac:dyDescent="0.35">
      <c r="A993" s="295" t="s">
        <v>1581</v>
      </c>
      <c r="B993" s="276" t="s">
        <v>630</v>
      </c>
      <c r="C993" s="277" t="s">
        <v>630</v>
      </c>
      <c r="D993" s="318">
        <v>44786</v>
      </c>
      <c r="E993" s="279" t="s">
        <v>630</v>
      </c>
      <c r="F993" s="289">
        <v>44724</v>
      </c>
      <c r="G993" s="135" t="s">
        <v>6988</v>
      </c>
      <c r="H993" s="135" t="s">
        <v>6043</v>
      </c>
      <c r="I993" s="281" t="s">
        <v>4644</v>
      </c>
      <c r="J993" s="281" t="s">
        <v>45</v>
      </c>
      <c r="K993" s="281" t="s">
        <v>9009</v>
      </c>
      <c r="L993" s="194" t="s">
        <v>11</v>
      </c>
      <c r="M993" s="5" t="s">
        <v>6989</v>
      </c>
      <c r="N993" s="282" t="s">
        <v>1253</v>
      </c>
      <c r="O993" s="283" t="s">
        <v>1253</v>
      </c>
      <c r="P993" s="283" t="s">
        <v>1253</v>
      </c>
      <c r="Q993" s="284" t="s">
        <v>1253</v>
      </c>
      <c r="R993" s="285" t="s">
        <v>4482</v>
      </c>
      <c r="S993" s="280" t="s">
        <v>1253</v>
      </c>
      <c r="T993" s="286" t="s">
        <v>605</v>
      </c>
      <c r="U993" s="291" t="s">
        <v>3901</v>
      </c>
      <c r="V993" s="135"/>
      <c r="W993" s="276" t="s">
        <v>7329</v>
      </c>
      <c r="X993" s="272"/>
      <c r="Y993" s="272"/>
      <c r="Z993" s="272"/>
    </row>
    <row r="994" spans="1:26" ht="13" customHeight="1" x14ac:dyDescent="0.35">
      <c r="A994" s="295" t="s">
        <v>3627</v>
      </c>
      <c r="B994" s="92">
        <v>5194802</v>
      </c>
      <c r="C994" s="277" t="s">
        <v>7832</v>
      </c>
      <c r="D994" s="318">
        <v>44763</v>
      </c>
      <c r="E994" s="279" t="s">
        <v>594</v>
      </c>
      <c r="F994" s="289">
        <v>44724</v>
      </c>
      <c r="G994" s="135" t="s">
        <v>6990</v>
      </c>
      <c r="H994" s="135" t="s">
        <v>6043</v>
      </c>
      <c r="I994" s="281" t="s">
        <v>4644</v>
      </c>
      <c r="J994" s="281" t="s">
        <v>18</v>
      </c>
      <c r="K994" s="281" t="s">
        <v>9005</v>
      </c>
      <c r="L994" s="135" t="s">
        <v>20</v>
      </c>
      <c r="M994" s="5" t="s">
        <v>6991</v>
      </c>
      <c r="N994" s="282">
        <v>44772</v>
      </c>
      <c r="O994" s="283">
        <v>44767</v>
      </c>
      <c r="P994" s="283">
        <v>44763</v>
      </c>
      <c r="Q994" s="284">
        <v>44767</v>
      </c>
      <c r="R994" s="285" t="s">
        <v>4686</v>
      </c>
      <c r="S994" s="284"/>
      <c r="T994" s="286" t="s">
        <v>605</v>
      </c>
      <c r="U994" s="291" t="s">
        <v>3901</v>
      </c>
      <c r="V994" s="135" t="s">
        <v>5599</v>
      </c>
      <c r="W994" s="276" t="s">
        <v>7330</v>
      </c>
      <c r="X994" s="272"/>
      <c r="Y994" s="272"/>
      <c r="Z994" s="272"/>
    </row>
    <row r="995" spans="1:26" ht="13" customHeight="1" x14ac:dyDescent="0.35">
      <c r="A995" s="295" t="s">
        <v>3627</v>
      </c>
      <c r="B995" s="83">
        <v>5163494</v>
      </c>
      <c r="C995" s="277" t="s">
        <v>7402</v>
      </c>
      <c r="D995" s="288">
        <v>44736</v>
      </c>
      <c r="E995" s="279" t="s">
        <v>594</v>
      </c>
      <c r="F995" s="289">
        <v>44725</v>
      </c>
      <c r="G995" s="135" t="s">
        <v>6992</v>
      </c>
      <c r="H995" s="135" t="s">
        <v>4738</v>
      </c>
      <c r="I995" s="281" t="s">
        <v>2454</v>
      </c>
      <c r="J995" s="281" t="s">
        <v>18</v>
      </c>
      <c r="K995" s="281" t="s">
        <v>9005</v>
      </c>
      <c r="L995" s="135" t="s">
        <v>20</v>
      </c>
      <c r="M995" s="5" t="s">
        <v>6993</v>
      </c>
      <c r="N995" s="282">
        <v>44745</v>
      </c>
      <c r="O995" s="283">
        <v>44740</v>
      </c>
      <c r="P995" s="283">
        <v>44736</v>
      </c>
      <c r="Q995" s="284" t="s">
        <v>1685</v>
      </c>
      <c r="R995" s="285" t="s">
        <v>4686</v>
      </c>
      <c r="S995" s="284"/>
      <c r="T995" s="286" t="s">
        <v>605</v>
      </c>
      <c r="U995" s="291" t="s">
        <v>3901</v>
      </c>
      <c r="V995" s="135" t="s">
        <v>5599</v>
      </c>
      <c r="W995" s="276" t="s">
        <v>7331</v>
      </c>
      <c r="X995" s="272"/>
      <c r="Y995" s="272"/>
      <c r="Z995" s="272"/>
    </row>
    <row r="996" spans="1:26" ht="13" customHeight="1" x14ac:dyDescent="0.35">
      <c r="A996" s="295" t="s">
        <v>5</v>
      </c>
      <c r="B996" s="339">
        <v>5089285</v>
      </c>
      <c r="C996" s="277" t="s">
        <v>6922</v>
      </c>
      <c r="D996" s="288">
        <v>44816</v>
      </c>
      <c r="E996" s="279" t="s">
        <v>8467</v>
      </c>
      <c r="F996" s="289">
        <v>44725</v>
      </c>
      <c r="G996" s="135" t="s">
        <v>6994</v>
      </c>
      <c r="H996" s="135" t="s">
        <v>175</v>
      </c>
      <c r="I996" s="281" t="s">
        <v>8863</v>
      </c>
      <c r="J996" s="281" t="s">
        <v>18</v>
      </c>
      <c r="K996" s="281" t="s">
        <v>9005</v>
      </c>
      <c r="L996" s="135" t="s">
        <v>20</v>
      </c>
      <c r="M996" s="5" t="s">
        <v>6995</v>
      </c>
      <c r="N996" s="282">
        <v>0</v>
      </c>
      <c r="O996" s="283"/>
      <c r="P996" s="283">
        <v>44816</v>
      </c>
      <c r="Q996" s="284"/>
      <c r="R996" s="285" t="s">
        <v>4685</v>
      </c>
      <c r="S996" s="284"/>
      <c r="T996" s="286" t="s">
        <v>623</v>
      </c>
      <c r="U996" s="291" t="s">
        <v>3901</v>
      </c>
      <c r="V996" s="135"/>
      <c r="W996" s="276" t="s">
        <v>7332</v>
      </c>
      <c r="X996" s="272"/>
      <c r="Y996" s="272"/>
      <c r="Z996" s="272"/>
    </row>
    <row r="997" spans="1:26" ht="13" customHeight="1" x14ac:dyDescent="0.35">
      <c r="A997" s="295" t="s">
        <v>3627</v>
      </c>
      <c r="B997" s="328">
        <v>5174996</v>
      </c>
      <c r="C997" s="277" t="s">
        <v>7521</v>
      </c>
      <c r="D997" s="288">
        <v>44744</v>
      </c>
      <c r="E997" s="279" t="s">
        <v>594</v>
      </c>
      <c r="F997" s="289">
        <v>44725</v>
      </c>
      <c r="G997" s="135" t="s">
        <v>6996</v>
      </c>
      <c r="H997" s="135" t="s">
        <v>4738</v>
      </c>
      <c r="I997" s="281" t="s">
        <v>2454</v>
      </c>
      <c r="J997" s="281" t="s">
        <v>38</v>
      </c>
      <c r="K997" s="281" t="s">
        <v>9001</v>
      </c>
      <c r="L997" s="135" t="s">
        <v>438</v>
      </c>
      <c r="M997" s="5" t="s">
        <v>6997</v>
      </c>
      <c r="N997" s="282">
        <v>44758</v>
      </c>
      <c r="O997" s="283">
        <v>44754</v>
      </c>
      <c r="P997" s="283">
        <v>44751</v>
      </c>
      <c r="Q997" s="284">
        <v>44754</v>
      </c>
      <c r="R997" s="285" t="s">
        <v>4489</v>
      </c>
      <c r="S997" s="284"/>
      <c r="T997" s="286" t="s">
        <v>1648</v>
      </c>
      <c r="U997" s="291" t="s">
        <v>3901</v>
      </c>
      <c r="V997" s="135" t="s">
        <v>5599</v>
      </c>
      <c r="W997" s="276" t="s">
        <v>7333</v>
      </c>
      <c r="X997" s="272"/>
      <c r="Y997" s="272"/>
      <c r="Z997" s="272"/>
    </row>
    <row r="998" spans="1:26" ht="13" customHeight="1" x14ac:dyDescent="0.35">
      <c r="A998" s="295" t="s">
        <v>5</v>
      </c>
      <c r="B998" s="124" t="s">
        <v>319</v>
      </c>
      <c r="C998" s="277"/>
      <c r="D998" s="288"/>
      <c r="E998" s="279"/>
      <c r="F998" s="289">
        <v>44725</v>
      </c>
      <c r="G998" s="135" t="s">
        <v>6998</v>
      </c>
      <c r="H998" s="135" t="s">
        <v>6337</v>
      </c>
      <c r="I998" s="281" t="s">
        <v>4644</v>
      </c>
      <c r="J998" s="281" t="s">
        <v>626</v>
      </c>
      <c r="K998" s="281" t="s">
        <v>9003</v>
      </c>
      <c r="L998" s="135" t="s">
        <v>87</v>
      </c>
      <c r="M998" s="5" t="s">
        <v>6999</v>
      </c>
      <c r="N998" s="282"/>
      <c r="O998" s="283"/>
      <c r="P998" s="283"/>
      <c r="Q998" s="284"/>
      <c r="R998" s="285" t="s">
        <v>4687</v>
      </c>
      <c r="S998" s="284"/>
      <c r="T998" s="286" t="s">
        <v>623</v>
      </c>
      <c r="U998" s="291" t="s">
        <v>3901</v>
      </c>
      <c r="V998" s="135"/>
      <c r="W998" s="276" t="s">
        <v>7334</v>
      </c>
      <c r="X998" s="272"/>
      <c r="Y998" s="272"/>
      <c r="Z998" s="272"/>
    </row>
    <row r="999" spans="1:26" ht="13" customHeight="1" x14ac:dyDescent="0.35">
      <c r="A999" s="295" t="s">
        <v>3627</v>
      </c>
      <c r="B999" s="92">
        <v>5194798</v>
      </c>
      <c r="C999" s="277" t="s">
        <v>8037</v>
      </c>
      <c r="D999" s="288">
        <v>44763</v>
      </c>
      <c r="E999" s="279" t="s">
        <v>594</v>
      </c>
      <c r="F999" s="289">
        <v>44725</v>
      </c>
      <c r="G999" s="135" t="s">
        <v>7000</v>
      </c>
      <c r="H999" s="135" t="s">
        <v>4126</v>
      </c>
      <c r="I999" s="281" t="s">
        <v>8538</v>
      </c>
      <c r="J999" s="281" t="s">
        <v>645</v>
      </c>
      <c r="K999" s="281" t="s">
        <v>9002</v>
      </c>
      <c r="L999" s="194" t="s">
        <v>7942</v>
      </c>
      <c r="M999" s="5" t="s">
        <v>7001</v>
      </c>
      <c r="N999" s="282">
        <v>44787</v>
      </c>
      <c r="O999" s="283">
        <v>44768</v>
      </c>
      <c r="P999" s="283">
        <v>44763</v>
      </c>
      <c r="Q999" s="284">
        <v>44771</v>
      </c>
      <c r="R999" s="285" t="s">
        <v>4490</v>
      </c>
      <c r="S999" s="284"/>
      <c r="T999" s="286" t="s">
        <v>605</v>
      </c>
      <c r="U999" s="291" t="s">
        <v>3901</v>
      </c>
      <c r="V999" s="291" t="s">
        <v>3366</v>
      </c>
      <c r="W999" s="276" t="s">
        <v>7335</v>
      </c>
      <c r="X999" s="272"/>
      <c r="Y999" s="272"/>
      <c r="Z999" s="272"/>
    </row>
    <row r="1000" spans="1:26" ht="13" customHeight="1" x14ac:dyDescent="0.35">
      <c r="A1000" s="295" t="s">
        <v>3627</v>
      </c>
      <c r="B1000" s="92">
        <v>5204114</v>
      </c>
      <c r="C1000" s="277" t="s">
        <v>8151</v>
      </c>
      <c r="D1000" s="288">
        <v>44762</v>
      </c>
      <c r="E1000" s="279" t="s">
        <v>594</v>
      </c>
      <c r="F1000" s="289">
        <v>44725</v>
      </c>
      <c r="G1000" s="194" t="s">
        <v>7921</v>
      </c>
      <c r="H1000" s="135" t="s">
        <v>232</v>
      </c>
      <c r="I1000" s="281" t="s">
        <v>8863</v>
      </c>
      <c r="J1000" s="281" t="s">
        <v>18</v>
      </c>
      <c r="K1000" s="281" t="s">
        <v>9005</v>
      </c>
      <c r="L1000" s="135" t="s">
        <v>11</v>
      </c>
      <c r="M1000" s="5" t="s">
        <v>7003</v>
      </c>
      <c r="N1000" s="282">
        <v>44774</v>
      </c>
      <c r="O1000" s="283">
        <v>44767</v>
      </c>
      <c r="P1000" s="283">
        <v>44765</v>
      </c>
      <c r="Q1000" s="284">
        <v>44771</v>
      </c>
      <c r="R1000" s="285" t="s">
        <v>4686</v>
      </c>
      <c r="S1000" s="284"/>
      <c r="T1000" s="286" t="s">
        <v>605</v>
      </c>
      <c r="U1000" s="291" t="s">
        <v>3901</v>
      </c>
      <c r="V1000" s="291" t="s">
        <v>3366</v>
      </c>
      <c r="W1000" s="276" t="s">
        <v>7336</v>
      </c>
      <c r="X1000" s="272"/>
      <c r="Y1000" s="272"/>
      <c r="Z1000" s="272"/>
    </row>
    <row r="1001" spans="1:26" ht="13" customHeight="1" x14ac:dyDescent="0.35">
      <c r="A1001" s="295" t="s">
        <v>1581</v>
      </c>
      <c r="B1001" s="276" t="s">
        <v>630</v>
      </c>
      <c r="C1001" s="277" t="s">
        <v>630</v>
      </c>
      <c r="D1001" s="288">
        <v>44789</v>
      </c>
      <c r="E1001" s="279" t="s">
        <v>630</v>
      </c>
      <c r="F1001" s="289">
        <v>44725</v>
      </c>
      <c r="G1001" s="135" t="s">
        <v>7004</v>
      </c>
      <c r="H1001" s="135" t="s">
        <v>250</v>
      </c>
      <c r="I1001" s="281" t="s">
        <v>4644</v>
      </c>
      <c r="J1001" s="281" t="s">
        <v>18</v>
      </c>
      <c r="K1001" s="281" t="s">
        <v>9005</v>
      </c>
      <c r="L1001" s="135" t="s">
        <v>20</v>
      </c>
      <c r="M1001" s="5" t="s">
        <v>7005</v>
      </c>
      <c r="N1001" s="282" t="s">
        <v>1253</v>
      </c>
      <c r="O1001" s="283" t="s">
        <v>1253</v>
      </c>
      <c r="P1001" s="283" t="s">
        <v>1253</v>
      </c>
      <c r="Q1001" s="284" t="s">
        <v>1253</v>
      </c>
      <c r="R1001" s="285" t="s">
        <v>4686</v>
      </c>
      <c r="S1001" s="280" t="s">
        <v>1253</v>
      </c>
      <c r="T1001" s="286" t="s">
        <v>605</v>
      </c>
      <c r="U1001" s="291" t="s">
        <v>3901</v>
      </c>
      <c r="V1001" s="135"/>
      <c r="W1001" s="276" t="s">
        <v>7337</v>
      </c>
      <c r="X1001" s="272"/>
      <c r="Y1001" s="272"/>
      <c r="Z1001" s="272"/>
    </row>
    <row r="1002" spans="1:26" ht="13" customHeight="1" x14ac:dyDescent="0.35">
      <c r="A1002" s="295" t="s">
        <v>1581</v>
      </c>
      <c r="B1002" s="276" t="s">
        <v>630</v>
      </c>
      <c r="C1002" s="277" t="s">
        <v>630</v>
      </c>
      <c r="D1002" s="288">
        <v>44774</v>
      </c>
      <c r="E1002" s="279" t="s">
        <v>630</v>
      </c>
      <c r="F1002" s="289">
        <v>44725</v>
      </c>
      <c r="G1002" s="135" t="s">
        <v>7006</v>
      </c>
      <c r="H1002" s="135" t="s">
        <v>4712</v>
      </c>
      <c r="I1002" s="281" t="s">
        <v>17</v>
      </c>
      <c r="J1002" s="281" t="s">
        <v>45</v>
      </c>
      <c r="K1002" s="281" t="s">
        <v>9009</v>
      </c>
      <c r="L1002" s="135" t="s">
        <v>20</v>
      </c>
      <c r="M1002" s="5" t="s">
        <v>7007</v>
      </c>
      <c r="N1002" s="282" t="s">
        <v>1253</v>
      </c>
      <c r="O1002" s="283" t="s">
        <v>1253</v>
      </c>
      <c r="P1002" s="283" t="s">
        <v>1253</v>
      </c>
      <c r="Q1002" s="284" t="s">
        <v>1253</v>
      </c>
      <c r="R1002" s="285" t="s">
        <v>4495</v>
      </c>
      <c r="S1002" s="280" t="s">
        <v>1253</v>
      </c>
      <c r="T1002" s="286" t="s">
        <v>623</v>
      </c>
      <c r="U1002" s="291" t="s">
        <v>3901</v>
      </c>
      <c r="V1002" s="135"/>
      <c r="W1002" s="276" t="s">
        <v>630</v>
      </c>
      <c r="X1002" s="272"/>
      <c r="Y1002" s="272"/>
      <c r="Z1002" s="272"/>
    </row>
    <row r="1003" spans="1:26" ht="13" customHeight="1" x14ac:dyDescent="0.35">
      <c r="A1003" s="295" t="s">
        <v>3627</v>
      </c>
      <c r="B1003" s="5">
        <v>5194730</v>
      </c>
      <c r="C1003" s="277" t="s">
        <v>8088</v>
      </c>
      <c r="D1003" s="288">
        <v>44765</v>
      </c>
      <c r="E1003" s="279" t="s">
        <v>594</v>
      </c>
      <c r="F1003" s="289">
        <v>44725</v>
      </c>
      <c r="G1003" s="135" t="s">
        <v>7008</v>
      </c>
      <c r="H1003" s="135" t="s">
        <v>102</v>
      </c>
      <c r="I1003" s="281" t="s">
        <v>685</v>
      </c>
      <c r="J1003" s="281" t="s">
        <v>626</v>
      </c>
      <c r="K1003" s="281" t="s">
        <v>9003</v>
      </c>
      <c r="L1003" s="135" t="s">
        <v>20</v>
      </c>
      <c r="M1003" s="5" t="s">
        <v>7009</v>
      </c>
      <c r="N1003" s="282">
        <v>44774</v>
      </c>
      <c r="O1003" s="283">
        <v>44768</v>
      </c>
      <c r="P1003" s="283">
        <v>44765</v>
      </c>
      <c r="Q1003" s="284">
        <v>44771</v>
      </c>
      <c r="R1003" s="285" t="s">
        <v>6464</v>
      </c>
      <c r="S1003" s="284"/>
      <c r="T1003" s="286" t="s">
        <v>605</v>
      </c>
      <c r="U1003" s="291" t="s">
        <v>3901</v>
      </c>
      <c r="V1003" s="291" t="s">
        <v>3366</v>
      </c>
      <c r="W1003" s="276" t="s">
        <v>7338</v>
      </c>
      <c r="X1003" s="272"/>
      <c r="Y1003" s="272"/>
      <c r="Z1003" s="272"/>
    </row>
    <row r="1004" spans="1:26" ht="13" customHeight="1" x14ac:dyDescent="0.35">
      <c r="A1004" s="295" t="s">
        <v>3627</v>
      </c>
      <c r="B1004" s="135">
        <v>5135578</v>
      </c>
      <c r="C1004" s="290" t="s">
        <v>7028</v>
      </c>
      <c r="D1004" s="288">
        <v>44726</v>
      </c>
      <c r="E1004" s="279" t="s">
        <v>594</v>
      </c>
      <c r="F1004" s="289">
        <v>44725</v>
      </c>
      <c r="G1004" s="135" t="s">
        <v>7010</v>
      </c>
      <c r="H1004" s="135" t="s">
        <v>32</v>
      </c>
      <c r="I1004" s="281" t="s">
        <v>685</v>
      </c>
      <c r="J1004" s="281" t="s">
        <v>626</v>
      </c>
      <c r="K1004" s="281" t="s">
        <v>9003</v>
      </c>
      <c r="L1004" s="135" t="s">
        <v>52</v>
      </c>
      <c r="M1004" s="5" t="s">
        <v>7011</v>
      </c>
      <c r="N1004" s="282">
        <v>44736</v>
      </c>
      <c r="O1004" s="283">
        <v>44727</v>
      </c>
      <c r="P1004" s="283">
        <v>44726</v>
      </c>
      <c r="Q1004" s="284">
        <v>44727</v>
      </c>
      <c r="R1004" s="285" t="s">
        <v>6464</v>
      </c>
      <c r="S1004" s="284"/>
      <c r="T1004" s="286" t="s">
        <v>609</v>
      </c>
      <c r="U1004" s="291" t="s">
        <v>3901</v>
      </c>
      <c r="V1004" s="135" t="s">
        <v>3901</v>
      </c>
      <c r="W1004" s="276" t="s">
        <v>7339</v>
      </c>
      <c r="X1004" s="272"/>
      <c r="Y1004" s="272"/>
      <c r="Z1004" s="272"/>
    </row>
    <row r="1005" spans="1:26" ht="13" customHeight="1" x14ac:dyDescent="0.35">
      <c r="A1005" s="295" t="s">
        <v>3627</v>
      </c>
      <c r="B1005" s="83">
        <v>5235339</v>
      </c>
      <c r="C1005" s="277" t="s">
        <v>8517</v>
      </c>
      <c r="D1005" s="288">
        <v>44783</v>
      </c>
      <c r="E1005" s="279" t="s">
        <v>594</v>
      </c>
      <c r="F1005" s="289">
        <v>44725</v>
      </c>
      <c r="G1005" s="135" t="s">
        <v>7012</v>
      </c>
      <c r="H1005" s="135" t="s">
        <v>102</v>
      </c>
      <c r="I1005" s="281" t="s">
        <v>685</v>
      </c>
      <c r="J1005" s="281" t="s">
        <v>626</v>
      </c>
      <c r="K1005" s="281" t="s">
        <v>9003</v>
      </c>
      <c r="L1005" s="135" t="s">
        <v>52</v>
      </c>
      <c r="M1005" s="5" t="s">
        <v>7013</v>
      </c>
      <c r="N1005" s="282">
        <v>44787</v>
      </c>
      <c r="O1005" s="283">
        <v>44784</v>
      </c>
      <c r="P1005" s="283">
        <v>44783</v>
      </c>
      <c r="Q1005" s="284">
        <v>44784</v>
      </c>
      <c r="R1005" s="285" t="s">
        <v>4687</v>
      </c>
      <c r="S1005" s="284"/>
      <c r="T1005" s="286" t="s">
        <v>605</v>
      </c>
      <c r="U1005" s="291" t="s">
        <v>3901</v>
      </c>
      <c r="V1005" s="291" t="s">
        <v>3366</v>
      </c>
      <c r="W1005" s="276" t="s">
        <v>7340</v>
      </c>
      <c r="X1005" s="272"/>
      <c r="Y1005" s="272"/>
      <c r="Z1005" s="272"/>
    </row>
    <row r="1006" spans="1:26" ht="13" customHeight="1" x14ac:dyDescent="0.35">
      <c r="A1006" s="295" t="s">
        <v>3627</v>
      </c>
      <c r="B1006" s="124">
        <v>5148475</v>
      </c>
      <c r="C1006" s="290" t="s">
        <v>7041</v>
      </c>
      <c r="D1006" s="288">
        <v>44727</v>
      </c>
      <c r="E1006" s="279" t="s">
        <v>594</v>
      </c>
      <c r="F1006" s="289">
        <v>44725</v>
      </c>
      <c r="G1006" s="135" t="s">
        <v>7014</v>
      </c>
      <c r="H1006" s="135" t="s">
        <v>4738</v>
      </c>
      <c r="I1006" s="281" t="s">
        <v>2454</v>
      </c>
      <c r="J1006" s="281" t="s">
        <v>2943</v>
      </c>
      <c r="K1006" s="281" t="s">
        <v>9012</v>
      </c>
      <c r="L1006" s="135" t="s">
        <v>20</v>
      </c>
      <c r="M1006" s="5" t="s">
        <v>7015</v>
      </c>
      <c r="N1006" s="282">
        <v>44734</v>
      </c>
      <c r="O1006" s="283">
        <v>44733</v>
      </c>
      <c r="P1006" s="283">
        <v>44730</v>
      </c>
      <c r="Q1006" s="284">
        <v>44733</v>
      </c>
      <c r="R1006" s="285" t="s">
        <v>6447</v>
      </c>
      <c r="S1006" s="284"/>
      <c r="T1006" s="286" t="s">
        <v>605</v>
      </c>
      <c r="U1006" s="291" t="s">
        <v>3901</v>
      </c>
      <c r="V1006" s="135" t="s">
        <v>3901</v>
      </c>
      <c r="W1006" s="276" t="s">
        <v>7341</v>
      </c>
      <c r="X1006" s="272"/>
      <c r="Y1006" s="272"/>
      <c r="Z1006" s="272"/>
    </row>
    <row r="1007" spans="1:26" ht="13" customHeight="1" x14ac:dyDescent="0.35">
      <c r="A1007" s="295" t="s">
        <v>3627</v>
      </c>
      <c r="B1007" s="328">
        <v>5104256</v>
      </c>
      <c r="C1007" s="277" t="s">
        <v>8152</v>
      </c>
      <c r="D1007" s="288">
        <v>44767</v>
      </c>
      <c r="E1007" s="279" t="s">
        <v>594</v>
      </c>
      <c r="F1007" s="289">
        <v>44725</v>
      </c>
      <c r="G1007" s="135" t="s">
        <v>7016</v>
      </c>
      <c r="H1007" s="135" t="s">
        <v>725</v>
      </c>
      <c r="I1007" s="281" t="s">
        <v>2454</v>
      </c>
      <c r="J1007" s="281" t="s">
        <v>8377</v>
      </c>
      <c r="K1007" s="281" t="s">
        <v>9004</v>
      </c>
      <c r="L1007" s="135" t="s">
        <v>20</v>
      </c>
      <c r="M1007" s="5" t="s">
        <v>7017</v>
      </c>
      <c r="N1007" s="282">
        <v>44777</v>
      </c>
      <c r="O1007" s="283">
        <v>44773</v>
      </c>
      <c r="P1007" s="283">
        <v>44767</v>
      </c>
      <c r="Q1007" s="284" t="s">
        <v>1685</v>
      </c>
      <c r="R1007" s="285" t="s">
        <v>4485</v>
      </c>
      <c r="S1007" s="284"/>
      <c r="T1007" s="286" t="s">
        <v>609</v>
      </c>
      <c r="U1007" s="291" t="s">
        <v>3901</v>
      </c>
      <c r="V1007" s="291" t="s">
        <v>3366</v>
      </c>
      <c r="W1007" s="276" t="s">
        <v>7342</v>
      </c>
      <c r="X1007" s="272"/>
      <c r="Y1007" s="272"/>
      <c r="Z1007" s="272"/>
    </row>
    <row r="1008" spans="1:26" ht="13" customHeight="1" x14ac:dyDescent="0.35">
      <c r="A1008" s="295" t="s">
        <v>3627</v>
      </c>
      <c r="B1008" s="135">
        <v>5135582</v>
      </c>
      <c r="C1008" s="290" t="s">
        <v>7029</v>
      </c>
      <c r="D1008" s="288">
        <v>44726</v>
      </c>
      <c r="E1008" s="279" t="s">
        <v>594</v>
      </c>
      <c r="F1008" s="289">
        <v>44726</v>
      </c>
      <c r="G1008" s="135" t="s">
        <v>7022</v>
      </c>
      <c r="H1008" s="135" t="s">
        <v>175</v>
      </c>
      <c r="I1008" s="281" t="s">
        <v>8863</v>
      </c>
      <c r="J1008" s="281" t="s">
        <v>18</v>
      </c>
      <c r="K1008" s="281" t="s">
        <v>9005</v>
      </c>
      <c r="L1008" s="135" t="s">
        <v>20</v>
      </c>
      <c r="M1008" s="5" t="s">
        <v>7023</v>
      </c>
      <c r="N1008" s="282">
        <v>44731</v>
      </c>
      <c r="O1008" s="283">
        <v>44726</v>
      </c>
      <c r="P1008" s="283">
        <v>44726</v>
      </c>
      <c r="Q1008" s="284">
        <v>44727</v>
      </c>
      <c r="R1008" s="285" t="s">
        <v>4686</v>
      </c>
      <c r="S1008" s="284"/>
      <c r="T1008" s="286" t="s">
        <v>605</v>
      </c>
      <c r="U1008" s="291" t="s">
        <v>3901</v>
      </c>
      <c r="V1008" s="135" t="s">
        <v>3901</v>
      </c>
      <c r="W1008" s="276" t="s">
        <v>7343</v>
      </c>
      <c r="X1008" s="272"/>
      <c r="Y1008" s="272"/>
      <c r="Z1008" s="272"/>
    </row>
    <row r="1009" spans="1:26" ht="13" customHeight="1" x14ac:dyDescent="0.35">
      <c r="A1009" s="295" t="s">
        <v>1581</v>
      </c>
      <c r="B1009" s="276" t="s">
        <v>630</v>
      </c>
      <c r="C1009" s="277" t="s">
        <v>630</v>
      </c>
      <c r="D1009" s="288">
        <v>44789</v>
      </c>
      <c r="E1009" s="279" t="s">
        <v>630</v>
      </c>
      <c r="F1009" s="289">
        <v>44727</v>
      </c>
      <c r="G1009" s="135" t="s">
        <v>7042</v>
      </c>
      <c r="H1009" s="135" t="s">
        <v>32</v>
      </c>
      <c r="I1009" s="281" t="s">
        <v>685</v>
      </c>
      <c r="J1009" s="281" t="s">
        <v>45</v>
      </c>
      <c r="K1009" s="281" t="s">
        <v>9009</v>
      </c>
      <c r="L1009" s="135" t="s">
        <v>20</v>
      </c>
      <c r="M1009" s="5" t="s">
        <v>7043</v>
      </c>
      <c r="N1009" s="282" t="s">
        <v>1253</v>
      </c>
      <c r="O1009" s="283" t="s">
        <v>1253</v>
      </c>
      <c r="P1009" s="283" t="s">
        <v>1253</v>
      </c>
      <c r="Q1009" s="284" t="s">
        <v>1253</v>
      </c>
      <c r="R1009" s="285" t="s">
        <v>4482</v>
      </c>
      <c r="S1009" s="280" t="s">
        <v>1253</v>
      </c>
      <c r="T1009" s="286" t="s">
        <v>2564</v>
      </c>
      <c r="U1009" s="291" t="s">
        <v>3901</v>
      </c>
      <c r="V1009" s="135"/>
      <c r="W1009" s="276" t="s">
        <v>7344</v>
      </c>
      <c r="X1009" s="272"/>
      <c r="Y1009" s="272"/>
      <c r="Z1009" s="272"/>
    </row>
    <row r="1010" spans="1:26" ht="13" customHeight="1" x14ac:dyDescent="0.35">
      <c r="A1010" s="295" t="s">
        <v>5</v>
      </c>
      <c r="B1010" s="124" t="s">
        <v>319</v>
      </c>
      <c r="C1010" s="277"/>
      <c r="D1010" s="288"/>
      <c r="E1010" s="279"/>
      <c r="F1010" s="289">
        <v>44727</v>
      </c>
      <c r="G1010" s="135" t="s">
        <v>7044</v>
      </c>
      <c r="H1010" s="135" t="s">
        <v>137</v>
      </c>
      <c r="I1010" s="281" t="s">
        <v>17</v>
      </c>
      <c r="J1010" s="281" t="s">
        <v>18</v>
      </c>
      <c r="K1010" s="281" t="s">
        <v>9005</v>
      </c>
      <c r="L1010" s="135" t="s">
        <v>11</v>
      </c>
      <c r="M1010" s="5" t="s">
        <v>7045</v>
      </c>
      <c r="N1010" s="282"/>
      <c r="O1010" s="283"/>
      <c r="P1010" s="283"/>
      <c r="Q1010" s="284"/>
      <c r="R1010" s="285" t="s">
        <v>4686</v>
      </c>
      <c r="S1010" s="284"/>
      <c r="T1010" s="286" t="s">
        <v>605</v>
      </c>
      <c r="U1010" s="291" t="s">
        <v>3901</v>
      </c>
      <c r="V1010" s="135"/>
      <c r="W1010" s="276" t="s">
        <v>7345</v>
      </c>
      <c r="X1010" s="272"/>
      <c r="Y1010" s="272"/>
      <c r="Z1010" s="272"/>
    </row>
    <row r="1011" spans="1:26" ht="13" customHeight="1" x14ac:dyDescent="0.35">
      <c r="A1011" s="295" t="s">
        <v>1581</v>
      </c>
      <c r="B1011" s="276" t="s">
        <v>630</v>
      </c>
      <c r="C1011" s="277" t="s">
        <v>630</v>
      </c>
      <c r="D1011" s="288">
        <v>44737</v>
      </c>
      <c r="E1011" s="279" t="s">
        <v>630</v>
      </c>
      <c r="F1011" s="289">
        <v>44727</v>
      </c>
      <c r="G1011" s="135" t="s">
        <v>7046</v>
      </c>
      <c r="H1011" s="135" t="s">
        <v>37</v>
      </c>
      <c r="I1011" s="281" t="s">
        <v>685</v>
      </c>
      <c r="J1011" s="281" t="s">
        <v>645</v>
      </c>
      <c r="K1011" s="281" t="s">
        <v>9002</v>
      </c>
      <c r="L1011" s="135" t="s">
        <v>27</v>
      </c>
      <c r="M1011" s="5" t="s">
        <v>7047</v>
      </c>
      <c r="N1011" s="282" t="s">
        <v>1253</v>
      </c>
      <c r="O1011" s="283" t="s">
        <v>1253</v>
      </c>
      <c r="P1011" s="283" t="s">
        <v>1253</v>
      </c>
      <c r="Q1011" s="284" t="s">
        <v>1253</v>
      </c>
      <c r="R1011" s="285" t="s">
        <v>4490</v>
      </c>
      <c r="S1011" s="280" t="s">
        <v>1253</v>
      </c>
      <c r="T1011" s="286" t="s">
        <v>605</v>
      </c>
      <c r="U1011" s="291" t="s">
        <v>3901</v>
      </c>
      <c r="V1011" s="135"/>
      <c r="W1011" s="276" t="s">
        <v>630</v>
      </c>
      <c r="X1011" s="272"/>
      <c r="Y1011" s="272"/>
      <c r="Z1011" s="272"/>
    </row>
    <row r="1012" spans="1:26" ht="13" customHeight="1" x14ac:dyDescent="0.35">
      <c r="A1012" s="295" t="s">
        <v>1581</v>
      </c>
      <c r="B1012" s="276" t="s">
        <v>630</v>
      </c>
      <c r="C1012" s="277" t="s">
        <v>630</v>
      </c>
      <c r="D1012" s="288">
        <v>44758</v>
      </c>
      <c r="E1012" s="279" t="s">
        <v>630</v>
      </c>
      <c r="F1012" s="289">
        <v>44727</v>
      </c>
      <c r="G1012" s="135" t="s">
        <v>7048</v>
      </c>
      <c r="H1012" s="135" t="s">
        <v>57</v>
      </c>
      <c r="I1012" s="281" t="s">
        <v>8538</v>
      </c>
      <c r="J1012" s="281" t="s">
        <v>18</v>
      </c>
      <c r="K1012" s="281" t="s">
        <v>9005</v>
      </c>
      <c r="L1012" s="135" t="s">
        <v>20</v>
      </c>
      <c r="M1012" s="5" t="s">
        <v>7049</v>
      </c>
      <c r="N1012" s="282" t="s">
        <v>1253</v>
      </c>
      <c r="O1012" s="283" t="s">
        <v>1253</v>
      </c>
      <c r="P1012" s="283" t="s">
        <v>1253</v>
      </c>
      <c r="Q1012" s="284" t="s">
        <v>1253</v>
      </c>
      <c r="R1012" s="285" t="s">
        <v>4686</v>
      </c>
      <c r="S1012" s="280" t="s">
        <v>1253</v>
      </c>
      <c r="T1012" s="286" t="s">
        <v>609</v>
      </c>
      <c r="U1012" s="291" t="s">
        <v>3901</v>
      </c>
      <c r="V1012" s="135"/>
      <c r="W1012" s="276" t="s">
        <v>630</v>
      </c>
      <c r="X1012" s="272"/>
      <c r="Y1012" s="272"/>
      <c r="Z1012" s="272"/>
    </row>
    <row r="1013" spans="1:26" ht="13" customHeight="1" x14ac:dyDescent="0.35">
      <c r="A1013" s="295" t="s">
        <v>3627</v>
      </c>
      <c r="B1013" s="328">
        <v>5176369</v>
      </c>
      <c r="C1013" s="277" t="s">
        <v>7817</v>
      </c>
      <c r="D1013" s="288">
        <v>44756</v>
      </c>
      <c r="E1013" s="279" t="s">
        <v>594</v>
      </c>
      <c r="F1013" s="289">
        <v>44727</v>
      </c>
      <c r="G1013" s="135" t="s">
        <v>7050</v>
      </c>
      <c r="H1013" s="135" t="s">
        <v>57</v>
      </c>
      <c r="I1013" s="281" t="s">
        <v>8538</v>
      </c>
      <c r="J1013" s="281" t="s">
        <v>626</v>
      </c>
      <c r="K1013" s="281" t="s">
        <v>9003</v>
      </c>
      <c r="L1013" s="135" t="s">
        <v>20</v>
      </c>
      <c r="M1013" s="5" t="s">
        <v>7051</v>
      </c>
      <c r="N1013" s="282">
        <v>44759</v>
      </c>
      <c r="O1013" s="283">
        <v>44757</v>
      </c>
      <c r="P1013" s="283">
        <v>44756</v>
      </c>
      <c r="Q1013" s="284">
        <v>44757</v>
      </c>
      <c r="R1013" s="285" t="s">
        <v>6464</v>
      </c>
      <c r="S1013" s="284"/>
      <c r="T1013" s="286" t="s">
        <v>605</v>
      </c>
      <c r="U1013" s="291" t="s">
        <v>3901</v>
      </c>
      <c r="V1013" s="135" t="s">
        <v>5599</v>
      </c>
      <c r="W1013" s="276" t="s">
        <v>7346</v>
      </c>
      <c r="X1013" s="272"/>
      <c r="Y1013" s="272"/>
      <c r="Z1013" s="272"/>
    </row>
    <row r="1014" spans="1:26" ht="13" customHeight="1" x14ac:dyDescent="0.35">
      <c r="A1014" s="295" t="s">
        <v>3627</v>
      </c>
      <c r="B1014" s="83">
        <v>5174842</v>
      </c>
      <c r="C1014" s="277" t="s">
        <v>7607</v>
      </c>
      <c r="D1014" s="288">
        <v>44748</v>
      </c>
      <c r="E1014" s="279" t="s">
        <v>594</v>
      </c>
      <c r="F1014" s="289">
        <v>44727</v>
      </c>
      <c r="G1014" s="135" t="s">
        <v>7052</v>
      </c>
      <c r="H1014" s="135" t="s">
        <v>175</v>
      </c>
      <c r="I1014" s="281" t="s">
        <v>8863</v>
      </c>
      <c r="J1014" s="281" t="s">
        <v>626</v>
      </c>
      <c r="K1014" s="281" t="s">
        <v>9003</v>
      </c>
      <c r="L1014" s="135" t="s">
        <v>20</v>
      </c>
      <c r="M1014" s="5" t="s">
        <v>7053</v>
      </c>
      <c r="N1014" s="282">
        <v>44763</v>
      </c>
      <c r="O1014" s="283">
        <v>44760</v>
      </c>
      <c r="P1014" s="283">
        <v>44764</v>
      </c>
      <c r="Q1014" s="284">
        <v>44760</v>
      </c>
      <c r="R1014" s="285" t="s">
        <v>6464</v>
      </c>
      <c r="S1014" s="284"/>
      <c r="T1014" s="286" t="s">
        <v>609</v>
      </c>
      <c r="U1014" s="291" t="s">
        <v>3901</v>
      </c>
      <c r="V1014" s="135" t="s">
        <v>5599</v>
      </c>
      <c r="W1014" s="276" t="s">
        <v>7347</v>
      </c>
      <c r="X1014" s="272"/>
      <c r="Y1014" s="272"/>
      <c r="Z1014" s="272"/>
    </row>
    <row r="1015" spans="1:26" ht="13" customHeight="1" x14ac:dyDescent="0.35">
      <c r="A1015" s="295" t="s">
        <v>1581</v>
      </c>
      <c r="B1015" s="276" t="s">
        <v>630</v>
      </c>
      <c r="C1015" s="277" t="s">
        <v>630</v>
      </c>
      <c r="D1015" s="288">
        <v>44744</v>
      </c>
      <c r="E1015" s="279" t="s">
        <v>630</v>
      </c>
      <c r="F1015" s="289">
        <v>44728</v>
      </c>
      <c r="G1015" s="135" t="s">
        <v>7056</v>
      </c>
      <c r="H1015" s="135" t="s">
        <v>57</v>
      </c>
      <c r="I1015" s="281" t="s">
        <v>8538</v>
      </c>
      <c r="J1015" s="281" t="s">
        <v>45</v>
      </c>
      <c r="K1015" s="281" t="s">
        <v>9009</v>
      </c>
      <c r="L1015" s="135" t="s">
        <v>11</v>
      </c>
      <c r="M1015" s="5" t="s">
        <v>7057</v>
      </c>
      <c r="N1015" s="282" t="s">
        <v>1253</v>
      </c>
      <c r="O1015" s="283" t="s">
        <v>1253</v>
      </c>
      <c r="P1015" s="283" t="s">
        <v>1253</v>
      </c>
      <c r="Q1015" s="284" t="s">
        <v>1253</v>
      </c>
      <c r="R1015" s="285" t="s">
        <v>4482</v>
      </c>
      <c r="S1015" s="280" t="s">
        <v>1253</v>
      </c>
      <c r="T1015" s="286" t="s">
        <v>623</v>
      </c>
      <c r="U1015" s="291" t="s">
        <v>3901</v>
      </c>
      <c r="V1015" s="135"/>
      <c r="W1015" s="276" t="s">
        <v>630</v>
      </c>
      <c r="X1015" s="272"/>
      <c r="Y1015" s="272"/>
      <c r="Z1015" s="272"/>
    </row>
    <row r="1016" spans="1:26" ht="13" customHeight="1" x14ac:dyDescent="0.35">
      <c r="A1016" s="295" t="s">
        <v>3627</v>
      </c>
      <c r="B1016" s="328">
        <v>5204100</v>
      </c>
      <c r="C1016" s="277" t="s">
        <v>7829</v>
      </c>
      <c r="D1016" s="288">
        <v>44757</v>
      </c>
      <c r="E1016" s="279" t="s">
        <v>594</v>
      </c>
      <c r="F1016" s="289">
        <v>44728</v>
      </c>
      <c r="G1016" s="135" t="s">
        <v>7058</v>
      </c>
      <c r="H1016" s="135" t="s">
        <v>4126</v>
      </c>
      <c r="I1016" s="281" t="s">
        <v>8538</v>
      </c>
      <c r="J1016" s="281" t="s">
        <v>645</v>
      </c>
      <c r="K1016" s="281" t="s">
        <v>9002</v>
      </c>
      <c r="L1016" s="135" t="s">
        <v>20</v>
      </c>
      <c r="M1016" s="5" t="s">
        <v>7059</v>
      </c>
      <c r="N1016" s="282">
        <v>44777</v>
      </c>
      <c r="O1016" s="283">
        <v>44767</v>
      </c>
      <c r="P1016" s="283">
        <v>44757</v>
      </c>
      <c r="Q1016" s="284">
        <v>44768</v>
      </c>
      <c r="R1016" s="285" t="s">
        <v>4490</v>
      </c>
      <c r="S1016" s="284"/>
      <c r="T1016" s="286" t="s">
        <v>605</v>
      </c>
      <c r="U1016" s="291" t="s">
        <v>3901</v>
      </c>
      <c r="V1016" s="291" t="s">
        <v>3366</v>
      </c>
      <c r="W1016" s="276" t="s">
        <v>7348</v>
      </c>
      <c r="X1016" s="272"/>
      <c r="Y1016" s="272"/>
      <c r="Z1016" s="272"/>
    </row>
    <row r="1017" spans="1:26" ht="13" customHeight="1" x14ac:dyDescent="0.35">
      <c r="A1017" s="295" t="s">
        <v>1581</v>
      </c>
      <c r="B1017" s="276" t="s">
        <v>630</v>
      </c>
      <c r="C1017" s="277" t="s">
        <v>630</v>
      </c>
      <c r="D1017" s="288">
        <v>44746</v>
      </c>
      <c r="E1017" s="279" t="s">
        <v>630</v>
      </c>
      <c r="F1017" s="289">
        <v>44728</v>
      </c>
      <c r="G1017" s="135" t="s">
        <v>7060</v>
      </c>
      <c r="H1017" s="135" t="s">
        <v>32</v>
      </c>
      <c r="I1017" s="281" t="s">
        <v>685</v>
      </c>
      <c r="J1017" s="281" t="s">
        <v>45</v>
      </c>
      <c r="K1017" s="281" t="s">
        <v>9009</v>
      </c>
      <c r="L1017" s="194" t="s">
        <v>20</v>
      </c>
      <c r="M1017" s="5" t="s">
        <v>7061</v>
      </c>
      <c r="N1017" s="282" t="s">
        <v>1253</v>
      </c>
      <c r="O1017" s="283" t="s">
        <v>1253</v>
      </c>
      <c r="P1017" s="283" t="s">
        <v>1253</v>
      </c>
      <c r="Q1017" s="284" t="s">
        <v>1253</v>
      </c>
      <c r="R1017" s="285" t="s">
        <v>4495</v>
      </c>
      <c r="S1017" s="280" t="s">
        <v>1253</v>
      </c>
      <c r="T1017" s="286" t="s">
        <v>605</v>
      </c>
      <c r="U1017" s="291" t="s">
        <v>3901</v>
      </c>
      <c r="V1017" s="135"/>
      <c r="W1017" s="276" t="s">
        <v>630</v>
      </c>
      <c r="X1017" s="272"/>
      <c r="Y1017" s="272"/>
      <c r="Z1017" s="272"/>
    </row>
    <row r="1018" spans="1:26" ht="13" customHeight="1" x14ac:dyDescent="0.35">
      <c r="A1018" s="295" t="s">
        <v>1581</v>
      </c>
      <c r="B1018" s="276" t="s">
        <v>630</v>
      </c>
      <c r="C1018" s="277" t="s">
        <v>630</v>
      </c>
      <c r="D1018" s="288">
        <v>44774</v>
      </c>
      <c r="E1018" s="279" t="s">
        <v>630</v>
      </c>
      <c r="F1018" s="289">
        <v>44728</v>
      </c>
      <c r="G1018" s="135" t="s">
        <v>7062</v>
      </c>
      <c r="H1018" s="135" t="s">
        <v>4712</v>
      </c>
      <c r="I1018" s="281" t="s">
        <v>17</v>
      </c>
      <c r="J1018" s="281" t="s">
        <v>45</v>
      </c>
      <c r="K1018" s="281" t="s">
        <v>9009</v>
      </c>
      <c r="L1018" s="135" t="s">
        <v>20</v>
      </c>
      <c r="M1018" s="5" t="s">
        <v>7063</v>
      </c>
      <c r="N1018" s="282" t="s">
        <v>1253</v>
      </c>
      <c r="O1018" s="283" t="s">
        <v>1253</v>
      </c>
      <c r="P1018" s="283" t="s">
        <v>1253</v>
      </c>
      <c r="Q1018" s="284" t="s">
        <v>1253</v>
      </c>
      <c r="R1018" s="285" t="s">
        <v>4482</v>
      </c>
      <c r="S1018" s="280" t="s">
        <v>1253</v>
      </c>
      <c r="T1018" s="286" t="s">
        <v>609</v>
      </c>
      <c r="U1018" s="291" t="s">
        <v>3901</v>
      </c>
      <c r="V1018" s="135"/>
      <c r="W1018" s="276" t="s">
        <v>630</v>
      </c>
      <c r="X1018" s="272"/>
      <c r="Y1018" s="272"/>
      <c r="Z1018" s="272"/>
    </row>
    <row r="1019" spans="1:26" ht="13" customHeight="1" x14ac:dyDescent="0.35">
      <c r="A1019" s="295" t="s">
        <v>1581</v>
      </c>
      <c r="B1019" s="276" t="s">
        <v>630</v>
      </c>
      <c r="C1019" s="277" t="s">
        <v>630</v>
      </c>
      <c r="D1019" s="288">
        <v>44758</v>
      </c>
      <c r="E1019" s="279" t="s">
        <v>630</v>
      </c>
      <c r="F1019" s="289">
        <v>44728</v>
      </c>
      <c r="G1019" s="135" t="s">
        <v>7064</v>
      </c>
      <c r="H1019" s="135" t="s">
        <v>25</v>
      </c>
      <c r="I1019" s="281" t="s">
        <v>17</v>
      </c>
      <c r="J1019" s="281" t="s">
        <v>18</v>
      </c>
      <c r="K1019" s="281" t="s">
        <v>9005</v>
      </c>
      <c r="L1019" s="135" t="s">
        <v>20</v>
      </c>
      <c r="M1019" s="5" t="s">
        <v>7065</v>
      </c>
      <c r="N1019" s="282" t="s">
        <v>1253</v>
      </c>
      <c r="O1019" s="283" t="s">
        <v>1253</v>
      </c>
      <c r="P1019" s="283" t="s">
        <v>1253</v>
      </c>
      <c r="Q1019" s="284" t="s">
        <v>1253</v>
      </c>
      <c r="R1019" s="285" t="s">
        <v>4686</v>
      </c>
      <c r="S1019" s="280" t="s">
        <v>1253</v>
      </c>
      <c r="T1019" s="286" t="s">
        <v>605</v>
      </c>
      <c r="U1019" s="291" t="s">
        <v>3901</v>
      </c>
      <c r="V1019" s="135"/>
      <c r="W1019" s="276" t="s">
        <v>630</v>
      </c>
      <c r="X1019" s="272"/>
      <c r="Y1019" s="272"/>
      <c r="Z1019" s="272"/>
    </row>
    <row r="1020" spans="1:26" ht="13" customHeight="1" x14ac:dyDescent="0.35">
      <c r="A1020" s="295" t="s">
        <v>1581</v>
      </c>
      <c r="B1020" s="276" t="s">
        <v>630</v>
      </c>
      <c r="C1020" s="277" t="s">
        <v>630</v>
      </c>
      <c r="D1020" s="288">
        <v>44778</v>
      </c>
      <c r="E1020" s="279" t="s">
        <v>630</v>
      </c>
      <c r="F1020" s="289">
        <v>44728</v>
      </c>
      <c r="G1020" s="135" t="s">
        <v>7066</v>
      </c>
      <c r="H1020" s="135" t="s">
        <v>137</v>
      </c>
      <c r="I1020" s="281" t="s">
        <v>17</v>
      </c>
      <c r="J1020" s="281" t="s">
        <v>626</v>
      </c>
      <c r="K1020" s="281" t="s">
        <v>9003</v>
      </c>
      <c r="L1020" s="135" t="s">
        <v>20</v>
      </c>
      <c r="M1020" s="5" t="s">
        <v>7067</v>
      </c>
      <c r="N1020" s="282" t="s">
        <v>1253</v>
      </c>
      <c r="O1020" s="283" t="s">
        <v>1253</v>
      </c>
      <c r="P1020" s="283" t="s">
        <v>1253</v>
      </c>
      <c r="Q1020" s="284" t="s">
        <v>1253</v>
      </c>
      <c r="R1020" s="285" t="s">
        <v>6464</v>
      </c>
      <c r="S1020" s="280" t="s">
        <v>1253</v>
      </c>
      <c r="T1020" s="286" t="s">
        <v>623</v>
      </c>
      <c r="U1020" s="291" t="s">
        <v>3901</v>
      </c>
      <c r="V1020" s="135"/>
      <c r="W1020" s="276" t="s">
        <v>630</v>
      </c>
      <c r="X1020" s="272"/>
      <c r="Y1020" s="272"/>
      <c r="Z1020" s="272"/>
    </row>
    <row r="1021" spans="1:26" ht="13" customHeight="1" x14ac:dyDescent="0.35">
      <c r="A1021" s="295" t="s">
        <v>3627</v>
      </c>
      <c r="B1021" s="124">
        <v>5076236</v>
      </c>
      <c r="C1021" s="290" t="s">
        <v>7074</v>
      </c>
      <c r="D1021" s="289">
        <v>44728</v>
      </c>
      <c r="E1021" s="279" t="s">
        <v>594</v>
      </c>
      <c r="F1021" s="289">
        <v>44728</v>
      </c>
      <c r="G1021" s="135" t="s">
        <v>7068</v>
      </c>
      <c r="H1021" s="135" t="s">
        <v>6186</v>
      </c>
      <c r="I1021" s="281" t="s">
        <v>8538</v>
      </c>
      <c r="J1021" s="281" t="s">
        <v>622</v>
      </c>
      <c r="K1021" s="281" t="s">
        <v>9007</v>
      </c>
      <c r="L1021" s="135" t="s">
        <v>27</v>
      </c>
      <c r="M1021" s="5" t="s">
        <v>7069</v>
      </c>
      <c r="N1021" s="282">
        <v>44736</v>
      </c>
      <c r="O1021" s="283">
        <v>44734</v>
      </c>
      <c r="P1021" s="283">
        <v>44732</v>
      </c>
      <c r="Q1021" s="284">
        <v>44735</v>
      </c>
      <c r="R1021" s="285" t="s">
        <v>6562</v>
      </c>
      <c r="S1021" s="284"/>
      <c r="T1021" s="286" t="s">
        <v>623</v>
      </c>
      <c r="U1021" s="291" t="s">
        <v>3901</v>
      </c>
      <c r="V1021" s="135" t="s">
        <v>3901</v>
      </c>
      <c r="W1021" s="276" t="s">
        <v>7349</v>
      </c>
      <c r="X1021" s="272"/>
      <c r="Y1021" s="272"/>
      <c r="Z1021" s="272"/>
    </row>
    <row r="1022" spans="1:26" ht="13" customHeight="1" x14ac:dyDescent="0.35">
      <c r="A1022" s="295" t="s">
        <v>3627</v>
      </c>
      <c r="B1022" s="8">
        <v>5253360</v>
      </c>
      <c r="C1022" s="277" t="s">
        <v>8607</v>
      </c>
      <c r="D1022" s="288">
        <v>44789</v>
      </c>
      <c r="E1022" s="279" t="s">
        <v>594</v>
      </c>
      <c r="F1022" s="289">
        <v>44729</v>
      </c>
      <c r="G1022" s="135" t="s">
        <v>7075</v>
      </c>
      <c r="H1022" s="135" t="s">
        <v>4126</v>
      </c>
      <c r="I1022" s="281" t="s">
        <v>8538</v>
      </c>
      <c r="J1022" s="281" t="s">
        <v>45</v>
      </c>
      <c r="K1022" s="281" t="s">
        <v>9009</v>
      </c>
      <c r="L1022" s="135" t="s">
        <v>20</v>
      </c>
      <c r="M1022" s="5" t="s">
        <v>7076</v>
      </c>
      <c r="N1022" s="282">
        <v>44802</v>
      </c>
      <c r="O1022" s="283">
        <v>44800</v>
      </c>
      <c r="P1022" s="283">
        <v>44789</v>
      </c>
      <c r="Q1022" s="284" t="s">
        <v>1685</v>
      </c>
      <c r="R1022" s="285" t="s">
        <v>4495</v>
      </c>
      <c r="S1022" s="284"/>
      <c r="T1022" s="286" t="s">
        <v>623</v>
      </c>
      <c r="U1022" s="291" t="s">
        <v>3901</v>
      </c>
      <c r="V1022" s="291" t="s">
        <v>3366</v>
      </c>
      <c r="W1022" s="276" t="s">
        <v>7350</v>
      </c>
      <c r="X1022" s="272"/>
      <c r="Y1022" s="272"/>
      <c r="Z1022" s="272"/>
    </row>
    <row r="1023" spans="1:26" ht="13" customHeight="1" x14ac:dyDescent="0.35">
      <c r="A1023" s="295" t="s">
        <v>5</v>
      </c>
      <c r="B1023" s="124" t="s">
        <v>319</v>
      </c>
      <c r="C1023" s="277" t="s">
        <v>1883</v>
      </c>
      <c r="D1023" s="288">
        <v>44802</v>
      </c>
      <c r="E1023" s="279"/>
      <c r="F1023" s="289">
        <v>44729</v>
      </c>
      <c r="G1023" s="135" t="s">
        <v>7077</v>
      </c>
      <c r="H1023" s="135" t="s">
        <v>4126</v>
      </c>
      <c r="I1023" s="281" t="s">
        <v>8538</v>
      </c>
      <c r="J1023" s="281" t="s">
        <v>45</v>
      </c>
      <c r="K1023" s="281" t="s">
        <v>9009</v>
      </c>
      <c r="L1023" s="135" t="s">
        <v>20</v>
      </c>
      <c r="M1023" s="5" t="s">
        <v>7078</v>
      </c>
      <c r="N1023" s="282"/>
      <c r="O1023" s="283"/>
      <c r="P1023" s="283"/>
      <c r="Q1023" s="284"/>
      <c r="R1023" s="285" t="s">
        <v>4495</v>
      </c>
      <c r="S1023" s="284"/>
      <c r="T1023" s="286" t="s">
        <v>623</v>
      </c>
      <c r="U1023" s="291" t="s">
        <v>3901</v>
      </c>
      <c r="V1023" s="135"/>
      <c r="W1023" s="276" t="s">
        <v>7943</v>
      </c>
      <c r="X1023" s="272"/>
      <c r="Y1023" s="272"/>
      <c r="Z1023" s="272"/>
    </row>
    <row r="1024" spans="1:26" ht="13" customHeight="1" x14ac:dyDescent="0.35">
      <c r="A1024" s="295" t="s">
        <v>3627</v>
      </c>
      <c r="B1024" s="8">
        <v>5205955</v>
      </c>
      <c r="C1024" s="277" t="s">
        <v>8687</v>
      </c>
      <c r="D1024" s="288">
        <v>44795</v>
      </c>
      <c r="E1024" s="279" t="s">
        <v>594</v>
      </c>
      <c r="F1024" s="289">
        <v>44729</v>
      </c>
      <c r="G1024" s="135" t="s">
        <v>7079</v>
      </c>
      <c r="H1024" s="135" t="s">
        <v>25</v>
      </c>
      <c r="I1024" s="281" t="s">
        <v>17</v>
      </c>
      <c r="J1024" s="281" t="s">
        <v>45</v>
      </c>
      <c r="K1024" s="281" t="s">
        <v>9009</v>
      </c>
      <c r="L1024" s="194" t="s">
        <v>20</v>
      </c>
      <c r="M1024" s="5" t="s">
        <v>7080</v>
      </c>
      <c r="N1024" s="282">
        <v>44798</v>
      </c>
      <c r="O1024" s="283">
        <v>44795</v>
      </c>
      <c r="P1024" s="283">
        <v>44793</v>
      </c>
      <c r="Q1024" s="284">
        <v>44796</v>
      </c>
      <c r="R1024" s="285" t="s">
        <v>4482</v>
      </c>
      <c r="S1024" s="284"/>
      <c r="T1024" s="286" t="s">
        <v>623</v>
      </c>
      <c r="U1024" s="291" t="s">
        <v>3901</v>
      </c>
      <c r="V1024" s="291" t="s">
        <v>3366</v>
      </c>
      <c r="W1024" s="276" t="s">
        <v>7351</v>
      </c>
      <c r="X1024" s="272"/>
      <c r="Y1024" s="272"/>
      <c r="Z1024" s="272"/>
    </row>
    <row r="1025" spans="1:26" ht="13" customHeight="1" x14ac:dyDescent="0.35">
      <c r="A1025" s="295" t="s">
        <v>3627</v>
      </c>
      <c r="B1025" s="135">
        <v>5122492</v>
      </c>
      <c r="C1025" s="290" t="s">
        <v>7085</v>
      </c>
      <c r="D1025" s="288">
        <v>44730</v>
      </c>
      <c r="E1025" s="279" t="s">
        <v>594</v>
      </c>
      <c r="F1025" s="289">
        <v>44729</v>
      </c>
      <c r="G1025" s="135" t="s">
        <v>7081</v>
      </c>
      <c r="H1025" s="135" t="s">
        <v>725</v>
      </c>
      <c r="I1025" s="281" t="s">
        <v>2454</v>
      </c>
      <c r="J1025" s="281" t="s">
        <v>626</v>
      </c>
      <c r="K1025" s="281" t="s">
        <v>9003</v>
      </c>
      <c r="L1025" s="135" t="s">
        <v>52</v>
      </c>
      <c r="M1025" s="5" t="s">
        <v>7082</v>
      </c>
      <c r="N1025" s="282">
        <v>44736</v>
      </c>
      <c r="O1025" s="283">
        <v>44730</v>
      </c>
      <c r="P1025" s="283">
        <v>44730</v>
      </c>
      <c r="Q1025" s="284">
        <v>44730</v>
      </c>
      <c r="R1025" s="285" t="s">
        <v>4687</v>
      </c>
      <c r="S1025" s="284"/>
      <c r="T1025" s="286" t="s">
        <v>623</v>
      </c>
      <c r="U1025" s="291" t="s">
        <v>3901</v>
      </c>
      <c r="V1025" s="135" t="s">
        <v>3901</v>
      </c>
      <c r="W1025" s="276" t="s">
        <v>7352</v>
      </c>
      <c r="X1025" s="272"/>
      <c r="Y1025" s="272"/>
      <c r="Z1025" s="272"/>
    </row>
    <row r="1026" spans="1:26" ht="13" customHeight="1" x14ac:dyDescent="0.35">
      <c r="A1026" s="295" t="s">
        <v>3627</v>
      </c>
      <c r="B1026" s="135">
        <v>5158043</v>
      </c>
      <c r="C1026" s="277" t="s">
        <v>7144</v>
      </c>
      <c r="D1026" s="288">
        <v>44730</v>
      </c>
      <c r="E1026" s="279" t="s">
        <v>594</v>
      </c>
      <c r="F1026" s="289">
        <v>44729</v>
      </c>
      <c r="G1026" s="305" t="s">
        <v>7922</v>
      </c>
      <c r="H1026" s="135" t="s">
        <v>25</v>
      </c>
      <c r="I1026" s="281" t="s">
        <v>17</v>
      </c>
      <c r="J1026" s="281" t="s">
        <v>38</v>
      </c>
      <c r="K1026" s="281" t="s">
        <v>9001</v>
      </c>
      <c r="L1026" s="135" t="s">
        <v>438</v>
      </c>
      <c r="M1026" s="5" t="s">
        <v>7083</v>
      </c>
      <c r="N1026" s="282">
        <v>44743</v>
      </c>
      <c r="O1026" s="283">
        <v>44740</v>
      </c>
      <c r="P1026" s="283">
        <v>44739</v>
      </c>
      <c r="Q1026" s="284">
        <v>44741</v>
      </c>
      <c r="R1026" s="285" t="s">
        <v>4489</v>
      </c>
      <c r="S1026" s="284"/>
      <c r="T1026" s="286" t="s">
        <v>605</v>
      </c>
      <c r="U1026" s="291" t="s">
        <v>3901</v>
      </c>
      <c r="V1026" s="135" t="s">
        <v>5599</v>
      </c>
      <c r="W1026" s="276" t="s">
        <v>7353</v>
      </c>
      <c r="X1026" s="272"/>
      <c r="Y1026" s="272"/>
      <c r="Z1026" s="272"/>
    </row>
    <row r="1027" spans="1:26" ht="13" customHeight="1" x14ac:dyDescent="0.35">
      <c r="A1027" s="295" t="s">
        <v>5</v>
      </c>
      <c r="B1027" s="83">
        <v>5273425</v>
      </c>
      <c r="C1027" s="277" t="s">
        <v>8961</v>
      </c>
      <c r="D1027" s="288">
        <v>44799</v>
      </c>
      <c r="E1027" s="279" t="s">
        <v>8467</v>
      </c>
      <c r="F1027" s="289">
        <v>44807</v>
      </c>
      <c r="G1027" s="135" t="s">
        <v>7092</v>
      </c>
      <c r="H1027" s="135" t="s">
        <v>4712</v>
      </c>
      <c r="I1027" s="281" t="s">
        <v>17</v>
      </c>
      <c r="J1027" s="281" t="s">
        <v>38</v>
      </c>
      <c r="K1027" s="281" t="s">
        <v>9001</v>
      </c>
      <c r="L1027" s="135" t="s">
        <v>20</v>
      </c>
      <c r="M1027" s="5" t="s">
        <v>7093</v>
      </c>
      <c r="N1027" s="282">
        <v>44816</v>
      </c>
      <c r="O1027" s="283"/>
      <c r="P1027" s="283">
        <v>44813</v>
      </c>
      <c r="Q1027" s="284"/>
      <c r="R1027" s="285" t="s">
        <v>4489</v>
      </c>
      <c r="S1027" s="284"/>
      <c r="T1027" s="286" t="s">
        <v>623</v>
      </c>
      <c r="U1027" s="291" t="s">
        <v>3901</v>
      </c>
      <c r="V1027" s="135"/>
      <c r="W1027" s="276" t="s">
        <v>7354</v>
      </c>
      <c r="X1027" s="272"/>
      <c r="Y1027" s="272"/>
      <c r="Z1027" s="272"/>
    </row>
    <row r="1028" spans="1:26" ht="13" customHeight="1" x14ac:dyDescent="0.35">
      <c r="A1028" s="295" t="s">
        <v>3627</v>
      </c>
      <c r="B1028" s="83">
        <v>5204115</v>
      </c>
      <c r="C1028" s="277" t="s">
        <v>8089</v>
      </c>
      <c r="D1028" s="288">
        <v>44761</v>
      </c>
      <c r="E1028" s="279" t="s">
        <v>594</v>
      </c>
      <c r="F1028" s="289">
        <v>44730</v>
      </c>
      <c r="G1028" s="135" t="s">
        <v>7094</v>
      </c>
      <c r="H1028" s="135" t="s">
        <v>4150</v>
      </c>
      <c r="I1028" s="281" t="s">
        <v>17</v>
      </c>
      <c r="J1028" s="281" t="s">
        <v>18</v>
      </c>
      <c r="K1028" s="281" t="s">
        <v>9005</v>
      </c>
      <c r="L1028" s="135" t="s">
        <v>20</v>
      </c>
      <c r="M1028" s="5" t="s">
        <v>7095</v>
      </c>
      <c r="N1028" s="282">
        <v>44772</v>
      </c>
      <c r="O1028" s="283">
        <v>44768</v>
      </c>
      <c r="P1028" s="283">
        <v>44765</v>
      </c>
      <c r="Q1028" s="284" t="s">
        <v>1685</v>
      </c>
      <c r="R1028" s="285" t="s">
        <v>4686</v>
      </c>
      <c r="S1028" s="284"/>
      <c r="T1028" s="286" t="s">
        <v>605</v>
      </c>
      <c r="U1028" s="291" t="s">
        <v>3901</v>
      </c>
      <c r="V1028" s="135" t="s">
        <v>5599</v>
      </c>
      <c r="W1028" s="276" t="s">
        <v>7355</v>
      </c>
      <c r="X1028" s="272"/>
      <c r="Y1028" s="272"/>
      <c r="Z1028" s="272"/>
    </row>
    <row r="1029" spans="1:26" ht="13" customHeight="1" x14ac:dyDescent="0.35">
      <c r="A1029" s="295" t="s">
        <v>1581</v>
      </c>
      <c r="B1029" s="276" t="s">
        <v>630</v>
      </c>
      <c r="C1029" s="277" t="s">
        <v>630</v>
      </c>
      <c r="D1029" s="288">
        <v>44746</v>
      </c>
      <c r="E1029" s="279" t="s">
        <v>630</v>
      </c>
      <c r="F1029" s="289">
        <v>44730</v>
      </c>
      <c r="G1029" s="135" t="s">
        <v>7096</v>
      </c>
      <c r="H1029" s="135" t="s">
        <v>92</v>
      </c>
      <c r="I1029" s="281" t="s">
        <v>2454</v>
      </c>
      <c r="J1029" s="281" t="s">
        <v>18</v>
      </c>
      <c r="K1029" s="281" t="s">
        <v>9005</v>
      </c>
      <c r="L1029" s="135" t="s">
        <v>27</v>
      </c>
      <c r="M1029" s="5" t="s">
        <v>7097</v>
      </c>
      <c r="N1029" s="282" t="s">
        <v>1253</v>
      </c>
      <c r="O1029" s="283" t="s">
        <v>1253</v>
      </c>
      <c r="P1029" s="283" t="s">
        <v>1253</v>
      </c>
      <c r="Q1029" s="284" t="s">
        <v>1253</v>
      </c>
      <c r="R1029" s="285" t="s">
        <v>4686</v>
      </c>
      <c r="S1029" s="280" t="s">
        <v>1253</v>
      </c>
      <c r="T1029" s="286" t="s">
        <v>605</v>
      </c>
      <c r="U1029" s="291" t="s">
        <v>3901</v>
      </c>
      <c r="V1029" s="135"/>
      <c r="W1029" s="276" t="s">
        <v>630</v>
      </c>
      <c r="X1029" s="272"/>
      <c r="Y1029" s="272"/>
      <c r="Z1029" s="272"/>
    </row>
    <row r="1030" spans="1:26" ht="13" customHeight="1" x14ac:dyDescent="0.35">
      <c r="A1030" s="295" t="s">
        <v>3627</v>
      </c>
      <c r="B1030" s="328">
        <v>5255216</v>
      </c>
      <c r="C1030" s="277" t="s">
        <v>8540</v>
      </c>
      <c r="D1030" s="288">
        <v>44786</v>
      </c>
      <c r="E1030" s="279" t="s">
        <v>594</v>
      </c>
      <c r="F1030" s="289">
        <v>44730</v>
      </c>
      <c r="G1030" s="135" t="s">
        <v>7098</v>
      </c>
      <c r="H1030" s="135" t="s">
        <v>92</v>
      </c>
      <c r="I1030" s="281" t="s">
        <v>2454</v>
      </c>
      <c r="J1030" s="281" t="s">
        <v>632</v>
      </c>
      <c r="K1030" s="281" t="s">
        <v>9006</v>
      </c>
      <c r="L1030" s="135" t="s">
        <v>40</v>
      </c>
      <c r="M1030" s="5" t="s">
        <v>7099</v>
      </c>
      <c r="N1030" s="282">
        <v>44793</v>
      </c>
      <c r="O1030" s="283">
        <v>44790</v>
      </c>
      <c r="P1030" s="283">
        <v>44796</v>
      </c>
      <c r="Q1030" s="284">
        <v>44791</v>
      </c>
      <c r="R1030" s="285" t="s">
        <v>4487</v>
      </c>
      <c r="S1030" s="284"/>
      <c r="T1030" s="286" t="s">
        <v>623</v>
      </c>
      <c r="U1030" s="291" t="s">
        <v>3901</v>
      </c>
      <c r="V1030" s="291" t="s">
        <v>3366</v>
      </c>
      <c r="W1030" s="276" t="s">
        <v>7356</v>
      </c>
      <c r="X1030" s="272"/>
      <c r="Y1030" s="272"/>
      <c r="Z1030" s="272"/>
    </row>
    <row r="1031" spans="1:26" ht="13" customHeight="1" x14ac:dyDescent="0.35">
      <c r="A1031" s="295" t="s">
        <v>3627</v>
      </c>
      <c r="B1031" s="83">
        <v>5194735</v>
      </c>
      <c r="C1031" s="277" t="s">
        <v>8038</v>
      </c>
      <c r="D1031" s="288">
        <v>44761</v>
      </c>
      <c r="E1031" s="279" t="s">
        <v>594</v>
      </c>
      <c r="F1031" s="289">
        <v>44730</v>
      </c>
      <c r="G1031" s="305" t="s">
        <v>7923</v>
      </c>
      <c r="H1031" s="135" t="s">
        <v>32</v>
      </c>
      <c r="I1031" s="281" t="s">
        <v>685</v>
      </c>
      <c r="J1031" s="281" t="s">
        <v>626</v>
      </c>
      <c r="K1031" s="281" t="s">
        <v>9003</v>
      </c>
      <c r="L1031" s="135" t="s">
        <v>27</v>
      </c>
      <c r="M1031" s="5" t="s">
        <v>7100</v>
      </c>
      <c r="N1031" s="282">
        <v>44774</v>
      </c>
      <c r="O1031" s="283">
        <v>44765</v>
      </c>
      <c r="P1031" s="283">
        <v>44761</v>
      </c>
      <c r="Q1031" s="284">
        <v>44767</v>
      </c>
      <c r="R1031" s="285" t="s">
        <v>6464</v>
      </c>
      <c r="S1031" s="284"/>
      <c r="T1031" s="286" t="s">
        <v>605</v>
      </c>
      <c r="U1031" s="291" t="s">
        <v>3901</v>
      </c>
      <c r="V1031" s="291" t="s">
        <v>3366</v>
      </c>
      <c r="W1031" s="276" t="s">
        <v>7357</v>
      </c>
      <c r="X1031" s="272"/>
      <c r="Y1031" s="272"/>
      <c r="Z1031" s="272"/>
    </row>
    <row r="1032" spans="1:26" ht="13" customHeight="1" x14ac:dyDescent="0.35">
      <c r="A1032" s="295" t="s">
        <v>3627</v>
      </c>
      <c r="B1032" s="83">
        <v>5264021</v>
      </c>
      <c r="C1032" s="277" t="s">
        <v>8815</v>
      </c>
      <c r="D1032" s="288">
        <v>44797</v>
      </c>
      <c r="E1032" s="279" t="s">
        <v>594</v>
      </c>
      <c r="F1032" s="289">
        <v>44730</v>
      </c>
      <c r="G1032" s="135" t="s">
        <v>7101</v>
      </c>
      <c r="H1032" s="135" t="s">
        <v>32</v>
      </c>
      <c r="I1032" s="281" t="s">
        <v>685</v>
      </c>
      <c r="J1032" s="281" t="s">
        <v>626</v>
      </c>
      <c r="K1032" s="281" t="s">
        <v>9003</v>
      </c>
      <c r="L1032" s="135" t="s">
        <v>27</v>
      </c>
      <c r="M1032" s="5" t="s">
        <v>7102</v>
      </c>
      <c r="N1032" s="282">
        <v>44804</v>
      </c>
      <c r="O1032" s="283">
        <v>44802</v>
      </c>
      <c r="P1032" s="283">
        <v>44798</v>
      </c>
      <c r="Q1032" s="284">
        <v>44802</v>
      </c>
      <c r="R1032" s="285" t="s">
        <v>6464</v>
      </c>
      <c r="S1032" s="284"/>
      <c r="T1032" s="286" t="s">
        <v>605</v>
      </c>
      <c r="U1032" s="291" t="s">
        <v>3901</v>
      </c>
      <c r="V1032" s="291" t="s">
        <v>3366</v>
      </c>
      <c r="W1032" s="276" t="s">
        <v>7358</v>
      </c>
      <c r="X1032" s="272"/>
      <c r="Y1032" s="272"/>
      <c r="Z1032" s="272"/>
    </row>
    <row r="1033" spans="1:26" ht="13" customHeight="1" x14ac:dyDescent="0.35">
      <c r="A1033" s="295" t="s">
        <v>3627</v>
      </c>
      <c r="B1033" s="135">
        <v>5135597</v>
      </c>
      <c r="C1033" s="277" t="s">
        <v>7143</v>
      </c>
      <c r="D1033" s="288">
        <v>44734</v>
      </c>
      <c r="E1033" s="279" t="s">
        <v>594</v>
      </c>
      <c r="F1033" s="289">
        <v>44730</v>
      </c>
      <c r="G1033" s="135" t="s">
        <v>7103</v>
      </c>
      <c r="H1033" s="135" t="s">
        <v>6043</v>
      </c>
      <c r="I1033" s="281" t="s">
        <v>4644</v>
      </c>
      <c r="J1033" s="281" t="s">
        <v>45</v>
      </c>
      <c r="K1033" s="281" t="s">
        <v>9009</v>
      </c>
      <c r="L1033" s="135" t="s">
        <v>20</v>
      </c>
      <c r="M1033" s="5" t="s">
        <v>7104</v>
      </c>
      <c r="N1033" s="282">
        <v>44743</v>
      </c>
      <c r="O1033" s="283">
        <v>44736</v>
      </c>
      <c r="P1033" s="283">
        <v>44734</v>
      </c>
      <c r="Q1033" s="284">
        <v>44739</v>
      </c>
      <c r="R1033" s="285" t="s">
        <v>4495</v>
      </c>
      <c r="S1033" s="284"/>
      <c r="T1033" s="286" t="s">
        <v>605</v>
      </c>
      <c r="U1033" s="291" t="s">
        <v>3901</v>
      </c>
      <c r="V1033" s="135" t="s">
        <v>5599</v>
      </c>
      <c r="W1033" s="276" t="s">
        <v>7359</v>
      </c>
      <c r="X1033" s="272"/>
      <c r="Y1033" s="272"/>
      <c r="Z1033" s="272"/>
    </row>
    <row r="1034" spans="1:26" ht="13" customHeight="1" x14ac:dyDescent="0.35">
      <c r="A1034" s="295" t="s">
        <v>1581</v>
      </c>
      <c r="B1034" s="276" t="s">
        <v>630</v>
      </c>
      <c r="C1034" s="277" t="s">
        <v>630</v>
      </c>
      <c r="D1034" s="288">
        <v>44774</v>
      </c>
      <c r="E1034" s="279" t="s">
        <v>630</v>
      </c>
      <c r="F1034" s="289">
        <v>44730</v>
      </c>
      <c r="G1034" s="135" t="s">
        <v>7105</v>
      </c>
      <c r="H1034" s="135" t="s">
        <v>686</v>
      </c>
      <c r="I1034" s="281" t="s">
        <v>8862</v>
      </c>
      <c r="J1034" s="281" t="s">
        <v>45</v>
      </c>
      <c r="K1034" s="281" t="s">
        <v>9009</v>
      </c>
      <c r="L1034" s="135" t="s">
        <v>74</v>
      </c>
      <c r="M1034" s="5" t="s">
        <v>7106</v>
      </c>
      <c r="N1034" s="282" t="s">
        <v>1253</v>
      </c>
      <c r="O1034" s="283" t="s">
        <v>1253</v>
      </c>
      <c r="P1034" s="283" t="s">
        <v>1253</v>
      </c>
      <c r="Q1034" s="284" t="s">
        <v>1253</v>
      </c>
      <c r="R1034" s="285" t="s">
        <v>4482</v>
      </c>
      <c r="S1034" s="280" t="s">
        <v>1253</v>
      </c>
      <c r="T1034" s="286" t="s">
        <v>605</v>
      </c>
      <c r="U1034" s="291" t="s">
        <v>3901</v>
      </c>
      <c r="V1034" s="135"/>
      <c r="W1034" s="276" t="s">
        <v>630</v>
      </c>
      <c r="X1034" s="272"/>
      <c r="Y1034" s="272"/>
      <c r="Z1034" s="272"/>
    </row>
    <row r="1035" spans="1:26" ht="13" customHeight="1" x14ac:dyDescent="0.35">
      <c r="A1035" s="295" t="s">
        <v>1581</v>
      </c>
      <c r="B1035" s="276" t="s">
        <v>630</v>
      </c>
      <c r="C1035" s="277" t="s">
        <v>630</v>
      </c>
      <c r="D1035" s="288">
        <v>44781</v>
      </c>
      <c r="E1035" s="279" t="s">
        <v>630</v>
      </c>
      <c r="F1035" s="289">
        <v>44732</v>
      </c>
      <c r="G1035" s="135" t="s">
        <v>8350</v>
      </c>
      <c r="H1035" s="135" t="s">
        <v>102</v>
      </c>
      <c r="I1035" s="281" t="s">
        <v>685</v>
      </c>
      <c r="J1035" s="285" t="s">
        <v>626</v>
      </c>
      <c r="K1035" s="281" t="s">
        <v>9003</v>
      </c>
      <c r="L1035" s="135" t="s">
        <v>27</v>
      </c>
      <c r="M1035" s="5" t="s">
        <v>8351</v>
      </c>
      <c r="N1035" s="282" t="s">
        <v>1253</v>
      </c>
      <c r="O1035" s="283" t="s">
        <v>1253</v>
      </c>
      <c r="P1035" s="283" t="s">
        <v>1253</v>
      </c>
      <c r="Q1035" s="284" t="s">
        <v>1253</v>
      </c>
      <c r="R1035" s="285" t="s">
        <v>4687</v>
      </c>
      <c r="S1035" s="280" t="s">
        <v>1253</v>
      </c>
      <c r="T1035" s="286" t="s">
        <v>605</v>
      </c>
      <c r="U1035" s="291" t="s">
        <v>3901</v>
      </c>
      <c r="V1035" s="135"/>
      <c r="W1035" s="276" t="s">
        <v>630</v>
      </c>
      <c r="X1035" s="272"/>
      <c r="Y1035" s="272"/>
      <c r="Z1035" s="272"/>
    </row>
    <row r="1036" spans="1:26" ht="13" customHeight="1" x14ac:dyDescent="0.35">
      <c r="A1036" s="295" t="s">
        <v>3627</v>
      </c>
      <c r="B1036" s="328">
        <v>5198523</v>
      </c>
      <c r="C1036" s="277" t="s">
        <v>7830</v>
      </c>
      <c r="D1036" s="288">
        <v>44756</v>
      </c>
      <c r="E1036" s="279" t="s">
        <v>594</v>
      </c>
      <c r="F1036" s="289">
        <v>44732</v>
      </c>
      <c r="G1036" s="135" t="s">
        <v>7109</v>
      </c>
      <c r="H1036" s="135" t="s">
        <v>37</v>
      </c>
      <c r="I1036" s="281" t="s">
        <v>685</v>
      </c>
      <c r="J1036" s="281" t="s">
        <v>18</v>
      </c>
      <c r="K1036" s="281" t="s">
        <v>9005</v>
      </c>
      <c r="L1036" s="135" t="s">
        <v>20</v>
      </c>
      <c r="M1036" s="5" t="s">
        <v>7110</v>
      </c>
      <c r="N1036" s="282">
        <v>44766</v>
      </c>
      <c r="O1036" s="283">
        <v>44762</v>
      </c>
      <c r="P1036" s="283">
        <v>44758</v>
      </c>
      <c r="Q1036" s="284">
        <v>44762</v>
      </c>
      <c r="R1036" s="285" t="s">
        <v>4685</v>
      </c>
      <c r="S1036" s="284"/>
      <c r="T1036" s="286" t="s">
        <v>609</v>
      </c>
      <c r="U1036" s="291" t="s">
        <v>3901</v>
      </c>
      <c r="V1036" s="135" t="s">
        <v>5599</v>
      </c>
      <c r="W1036" s="276" t="s">
        <v>7360</v>
      </c>
      <c r="X1036" s="272"/>
      <c r="Y1036" s="272"/>
      <c r="Z1036" s="272"/>
    </row>
    <row r="1037" spans="1:26" ht="13" customHeight="1" x14ac:dyDescent="0.35">
      <c r="A1037" s="295" t="s">
        <v>1581</v>
      </c>
      <c r="B1037" s="276" t="s">
        <v>630</v>
      </c>
      <c r="C1037" s="277" t="s">
        <v>630</v>
      </c>
      <c r="D1037" s="288">
        <v>44806</v>
      </c>
      <c r="E1037" s="279" t="s">
        <v>630</v>
      </c>
      <c r="F1037" s="289">
        <v>44732</v>
      </c>
      <c r="G1037" s="135" t="s">
        <v>7111</v>
      </c>
      <c r="H1037" s="135" t="s">
        <v>4738</v>
      </c>
      <c r="I1037" s="281" t="s">
        <v>2454</v>
      </c>
      <c r="J1037" s="281" t="s">
        <v>18</v>
      </c>
      <c r="K1037" s="281" t="s">
        <v>9005</v>
      </c>
      <c r="L1037" s="135" t="s">
        <v>27</v>
      </c>
      <c r="M1037" s="5" t="s">
        <v>7112</v>
      </c>
      <c r="N1037" s="282" t="s">
        <v>1253</v>
      </c>
      <c r="O1037" s="283" t="s">
        <v>1253</v>
      </c>
      <c r="P1037" s="283" t="s">
        <v>1253</v>
      </c>
      <c r="Q1037" s="284" t="s">
        <v>1253</v>
      </c>
      <c r="R1037" s="285" t="s">
        <v>4686</v>
      </c>
      <c r="S1037" s="284"/>
      <c r="T1037" s="286" t="s">
        <v>1648</v>
      </c>
      <c r="U1037" s="291" t="s">
        <v>3901</v>
      </c>
      <c r="V1037" s="135"/>
      <c r="W1037" s="276" t="s">
        <v>7361</v>
      </c>
      <c r="X1037" s="272"/>
      <c r="Y1037" s="272"/>
      <c r="Z1037" s="272"/>
    </row>
    <row r="1038" spans="1:26" ht="13" customHeight="1" x14ac:dyDescent="0.35">
      <c r="A1038" s="295" t="s">
        <v>3627</v>
      </c>
      <c r="B1038" s="83">
        <v>5163493</v>
      </c>
      <c r="C1038" s="277" t="s">
        <v>7427</v>
      </c>
      <c r="D1038" s="288">
        <v>44740</v>
      </c>
      <c r="E1038" s="279" t="s">
        <v>594</v>
      </c>
      <c r="F1038" s="289">
        <v>44732</v>
      </c>
      <c r="G1038" s="135" t="s">
        <v>7113</v>
      </c>
      <c r="H1038" s="135" t="s">
        <v>3708</v>
      </c>
      <c r="I1038" s="281" t="s">
        <v>2454</v>
      </c>
      <c r="J1038" s="281" t="s">
        <v>645</v>
      </c>
      <c r="K1038" s="281" t="s">
        <v>9002</v>
      </c>
      <c r="L1038" s="135" t="s">
        <v>27</v>
      </c>
      <c r="M1038" s="5" t="s">
        <v>7114</v>
      </c>
      <c r="N1038" s="282">
        <v>44747</v>
      </c>
      <c r="O1038" s="283">
        <v>44743</v>
      </c>
      <c r="P1038" s="283">
        <v>44740</v>
      </c>
      <c r="Q1038" s="284">
        <v>44741</v>
      </c>
      <c r="R1038" s="285" t="s">
        <v>4490</v>
      </c>
      <c r="S1038" s="284"/>
      <c r="T1038" s="286" t="s">
        <v>623</v>
      </c>
      <c r="U1038" s="291" t="s">
        <v>3901</v>
      </c>
      <c r="V1038" s="135" t="s">
        <v>5599</v>
      </c>
      <c r="W1038" s="276" t="s">
        <v>7362</v>
      </c>
      <c r="X1038" s="272"/>
      <c r="Y1038" s="272"/>
      <c r="Z1038" s="272"/>
    </row>
    <row r="1039" spans="1:26" ht="13" customHeight="1" x14ac:dyDescent="0.35">
      <c r="A1039" s="295" t="s">
        <v>3627</v>
      </c>
      <c r="B1039" s="92">
        <v>5157875</v>
      </c>
      <c r="C1039" s="277" t="s">
        <v>7462</v>
      </c>
      <c r="D1039" s="288">
        <v>44741</v>
      </c>
      <c r="E1039" s="279" t="s">
        <v>594</v>
      </c>
      <c r="F1039" s="289">
        <v>44732</v>
      </c>
      <c r="G1039" s="135" t="s">
        <v>7115</v>
      </c>
      <c r="H1039" s="135" t="s">
        <v>137</v>
      </c>
      <c r="I1039" s="281" t="s">
        <v>17</v>
      </c>
      <c r="J1039" s="281" t="s">
        <v>626</v>
      </c>
      <c r="K1039" s="281" t="s">
        <v>9003</v>
      </c>
      <c r="L1039" s="135" t="s">
        <v>52</v>
      </c>
      <c r="M1039" s="5" t="s">
        <v>7116</v>
      </c>
      <c r="N1039" s="282">
        <v>44743</v>
      </c>
      <c r="O1039" s="283">
        <v>44739</v>
      </c>
      <c r="P1039" s="283">
        <v>44741</v>
      </c>
      <c r="Q1039" s="284">
        <v>44741</v>
      </c>
      <c r="R1039" s="285" t="s">
        <v>6464</v>
      </c>
      <c r="S1039" s="284"/>
      <c r="T1039" s="286" t="s">
        <v>1648</v>
      </c>
      <c r="U1039" s="291" t="s">
        <v>3901</v>
      </c>
      <c r="V1039" s="135" t="s">
        <v>5599</v>
      </c>
      <c r="W1039" s="276" t="s">
        <v>7363</v>
      </c>
      <c r="X1039" s="272"/>
      <c r="Y1039" s="272"/>
      <c r="Z1039" s="272"/>
    </row>
    <row r="1040" spans="1:26" ht="13" customHeight="1" x14ac:dyDescent="0.35">
      <c r="A1040" s="295" t="s">
        <v>3627</v>
      </c>
      <c r="B1040" s="135">
        <v>5100842</v>
      </c>
      <c r="C1040" s="277" t="s">
        <v>7135</v>
      </c>
      <c r="D1040" s="288">
        <v>44732</v>
      </c>
      <c r="E1040" s="279" t="s">
        <v>594</v>
      </c>
      <c r="F1040" s="289">
        <v>44732</v>
      </c>
      <c r="G1040" s="135" t="s">
        <v>7117</v>
      </c>
      <c r="H1040" s="135" t="s">
        <v>4738</v>
      </c>
      <c r="I1040" s="281" t="s">
        <v>2454</v>
      </c>
      <c r="J1040" s="281" t="s">
        <v>626</v>
      </c>
      <c r="K1040" s="281" t="s">
        <v>9003</v>
      </c>
      <c r="L1040" s="135" t="s">
        <v>20</v>
      </c>
      <c r="M1040" s="5" t="s">
        <v>7118</v>
      </c>
      <c r="N1040" s="282">
        <v>44743</v>
      </c>
      <c r="O1040" s="283">
        <v>44742</v>
      </c>
      <c r="P1040" s="283">
        <v>44740</v>
      </c>
      <c r="Q1040" s="284" t="s">
        <v>1685</v>
      </c>
      <c r="R1040" s="285" t="s">
        <v>4687</v>
      </c>
      <c r="S1040" s="284"/>
      <c r="T1040" s="286" t="s">
        <v>605</v>
      </c>
      <c r="U1040" s="291" t="s">
        <v>3901</v>
      </c>
      <c r="V1040" s="135" t="s">
        <v>5599</v>
      </c>
      <c r="W1040" s="276" t="s">
        <v>7364</v>
      </c>
      <c r="X1040" s="272"/>
      <c r="Y1040" s="272"/>
      <c r="Z1040" s="272"/>
    </row>
    <row r="1041" spans="1:26" ht="13" customHeight="1" x14ac:dyDescent="0.35">
      <c r="A1041" s="295" t="s">
        <v>3627</v>
      </c>
      <c r="B1041" s="8">
        <v>5241266</v>
      </c>
      <c r="C1041" s="277" t="s">
        <v>8688</v>
      </c>
      <c r="D1041" s="288">
        <v>44793</v>
      </c>
      <c r="E1041" s="279" t="s">
        <v>594</v>
      </c>
      <c r="F1041" s="289">
        <v>44732</v>
      </c>
      <c r="G1041" s="135" t="s">
        <v>7119</v>
      </c>
      <c r="H1041" s="135" t="s">
        <v>137</v>
      </c>
      <c r="I1041" s="281" t="s">
        <v>17</v>
      </c>
      <c r="J1041" s="281" t="s">
        <v>18</v>
      </c>
      <c r="K1041" s="281" t="s">
        <v>9005</v>
      </c>
      <c r="L1041" s="194" t="s">
        <v>20</v>
      </c>
      <c r="M1041" s="5" t="s">
        <v>7120</v>
      </c>
      <c r="N1041" s="282">
        <v>44810</v>
      </c>
      <c r="O1041" s="283">
        <v>44804</v>
      </c>
      <c r="P1041" s="283">
        <v>44793</v>
      </c>
      <c r="Q1041" s="284">
        <v>44805</v>
      </c>
      <c r="R1041" s="285" t="s">
        <v>4685</v>
      </c>
      <c r="S1041" s="284"/>
      <c r="T1041" s="286" t="s">
        <v>1648</v>
      </c>
      <c r="U1041" s="291" t="s">
        <v>3901</v>
      </c>
      <c r="V1041" s="135"/>
      <c r="W1041" s="276" t="s">
        <v>7365</v>
      </c>
      <c r="X1041" s="272"/>
      <c r="Y1041" s="272"/>
      <c r="Z1041" s="272"/>
    </row>
    <row r="1042" spans="1:26" ht="13" customHeight="1" x14ac:dyDescent="0.35">
      <c r="A1042" s="295" t="s">
        <v>3627</v>
      </c>
      <c r="B1042" s="319">
        <v>5166959</v>
      </c>
      <c r="C1042" s="277" t="s">
        <v>7463</v>
      </c>
      <c r="D1042" s="288">
        <v>44741</v>
      </c>
      <c r="E1042" s="279" t="s">
        <v>594</v>
      </c>
      <c r="F1042" s="289">
        <v>44732</v>
      </c>
      <c r="G1042" s="135" t="s">
        <v>7121</v>
      </c>
      <c r="H1042" s="135" t="s">
        <v>137</v>
      </c>
      <c r="I1042" s="281" t="s">
        <v>17</v>
      </c>
      <c r="J1042" s="281" t="s">
        <v>45</v>
      </c>
      <c r="K1042" s="281" t="s">
        <v>9009</v>
      </c>
      <c r="L1042" s="135" t="s">
        <v>20</v>
      </c>
      <c r="M1042" s="5" t="s">
        <v>7122</v>
      </c>
      <c r="N1042" s="282">
        <v>44750</v>
      </c>
      <c r="O1042" s="283">
        <v>44742</v>
      </c>
      <c r="P1042" s="283">
        <v>44741</v>
      </c>
      <c r="Q1042" s="284">
        <v>44742</v>
      </c>
      <c r="R1042" s="285" t="s">
        <v>4482</v>
      </c>
      <c r="S1042" s="284"/>
      <c r="T1042" s="286" t="s">
        <v>623</v>
      </c>
      <c r="U1042" s="291" t="s">
        <v>3901</v>
      </c>
      <c r="V1042" s="135" t="s">
        <v>5599</v>
      </c>
      <c r="W1042" s="276" t="s">
        <v>7367</v>
      </c>
      <c r="X1042" s="272"/>
      <c r="Y1042" s="272"/>
      <c r="Z1042" s="272"/>
    </row>
    <row r="1043" spans="1:26" ht="13" customHeight="1" x14ac:dyDescent="0.35">
      <c r="A1043" s="295" t="s">
        <v>3627</v>
      </c>
      <c r="B1043" s="135">
        <v>5135598</v>
      </c>
      <c r="C1043" s="277" t="s">
        <v>7368</v>
      </c>
      <c r="D1043" s="288">
        <v>44734</v>
      </c>
      <c r="E1043" s="279" t="s">
        <v>594</v>
      </c>
      <c r="F1043" s="289">
        <v>44732</v>
      </c>
      <c r="G1043" s="135" t="s">
        <v>7123</v>
      </c>
      <c r="H1043" s="135" t="s">
        <v>686</v>
      </c>
      <c r="I1043" s="281" t="s">
        <v>8862</v>
      </c>
      <c r="J1043" s="281" t="s">
        <v>45</v>
      </c>
      <c r="K1043" s="281" t="s">
        <v>9009</v>
      </c>
      <c r="L1043" s="135" t="s">
        <v>20</v>
      </c>
      <c r="M1043" s="5" t="s">
        <v>7124</v>
      </c>
      <c r="N1043" s="282">
        <v>44756</v>
      </c>
      <c r="O1043" s="283">
        <v>44741</v>
      </c>
      <c r="P1043" s="283">
        <v>44739</v>
      </c>
      <c r="Q1043" s="284">
        <v>44741</v>
      </c>
      <c r="R1043" s="285" t="s">
        <v>4482</v>
      </c>
      <c r="S1043" s="284"/>
      <c r="T1043" s="286" t="s">
        <v>623</v>
      </c>
      <c r="U1043" s="291" t="s">
        <v>3901</v>
      </c>
      <c r="V1043" s="135" t="s">
        <v>5599</v>
      </c>
      <c r="W1043" s="276" t="s">
        <v>7369</v>
      </c>
      <c r="X1043" s="272"/>
      <c r="Y1043" s="272"/>
      <c r="Z1043" s="272"/>
    </row>
    <row r="1044" spans="1:26" ht="13" customHeight="1" x14ac:dyDescent="0.35">
      <c r="A1044" s="295" t="s">
        <v>1581</v>
      </c>
      <c r="B1044" s="276" t="s">
        <v>630</v>
      </c>
      <c r="C1044" s="277" t="s">
        <v>630</v>
      </c>
      <c r="D1044" s="288">
        <v>44755</v>
      </c>
      <c r="E1044" s="279" t="s">
        <v>630</v>
      </c>
      <c r="F1044" s="289">
        <v>44732</v>
      </c>
      <c r="G1044" s="135" t="s">
        <v>7125</v>
      </c>
      <c r="H1044" s="135" t="s">
        <v>6043</v>
      </c>
      <c r="I1044" s="281" t="s">
        <v>4644</v>
      </c>
      <c r="J1044" s="281" t="s">
        <v>45</v>
      </c>
      <c r="K1044" s="281" t="s">
        <v>9009</v>
      </c>
      <c r="L1044" s="135" t="s">
        <v>20</v>
      </c>
      <c r="M1044" s="5" t="s">
        <v>7126</v>
      </c>
      <c r="N1044" s="282" t="s">
        <v>1253</v>
      </c>
      <c r="O1044" s="283" t="s">
        <v>1253</v>
      </c>
      <c r="P1044" s="283" t="s">
        <v>1253</v>
      </c>
      <c r="Q1044" s="284" t="s">
        <v>1253</v>
      </c>
      <c r="R1044" s="285" t="s">
        <v>4495</v>
      </c>
      <c r="S1044" s="280" t="s">
        <v>1253</v>
      </c>
      <c r="T1044" s="286" t="s">
        <v>623</v>
      </c>
      <c r="U1044" s="291" t="s">
        <v>3901</v>
      </c>
      <c r="V1044" s="135"/>
      <c r="W1044" s="276" t="s">
        <v>630</v>
      </c>
      <c r="X1044" s="272"/>
      <c r="Y1044" s="272"/>
      <c r="Z1044" s="272"/>
    </row>
    <row r="1045" spans="1:26" ht="13" customHeight="1" x14ac:dyDescent="0.35">
      <c r="A1045" s="295" t="s">
        <v>3627</v>
      </c>
      <c r="B1045" s="135">
        <v>5139259</v>
      </c>
      <c r="C1045" s="277" t="s">
        <v>7136</v>
      </c>
      <c r="D1045" s="288">
        <v>44732</v>
      </c>
      <c r="E1045" s="279" t="s">
        <v>594</v>
      </c>
      <c r="F1045" s="289">
        <v>44732</v>
      </c>
      <c r="G1045" s="135" t="s">
        <v>7127</v>
      </c>
      <c r="H1045" s="135" t="s">
        <v>57</v>
      </c>
      <c r="I1045" s="281" t="s">
        <v>8538</v>
      </c>
      <c r="J1045" s="281" t="s">
        <v>18</v>
      </c>
      <c r="K1045" s="281" t="s">
        <v>9005</v>
      </c>
      <c r="L1045" s="135" t="s">
        <v>20</v>
      </c>
      <c r="M1045" s="5" t="s">
        <v>7128</v>
      </c>
      <c r="N1045" s="282">
        <v>44735</v>
      </c>
      <c r="O1045" s="283">
        <v>44732</v>
      </c>
      <c r="P1045" s="283">
        <v>44732</v>
      </c>
      <c r="Q1045" s="284">
        <v>44732</v>
      </c>
      <c r="R1045" s="285" t="s">
        <v>4685</v>
      </c>
      <c r="S1045" s="284"/>
      <c r="T1045" s="286" t="s">
        <v>623</v>
      </c>
      <c r="U1045" s="291" t="s">
        <v>3901</v>
      </c>
      <c r="V1045" s="135" t="s">
        <v>3901</v>
      </c>
      <c r="W1045" s="276" t="s">
        <v>7371</v>
      </c>
      <c r="X1045" s="272"/>
      <c r="Y1045" s="272"/>
      <c r="Z1045" s="272"/>
    </row>
    <row r="1046" spans="1:26" ht="13" customHeight="1" x14ac:dyDescent="0.35">
      <c r="A1046" s="295" t="s">
        <v>1581</v>
      </c>
      <c r="B1046" s="276" t="s">
        <v>630</v>
      </c>
      <c r="C1046" s="277" t="s">
        <v>630</v>
      </c>
      <c r="D1046" s="288">
        <v>44763</v>
      </c>
      <c r="E1046" s="279" t="s">
        <v>630</v>
      </c>
      <c r="F1046" s="289">
        <v>44732</v>
      </c>
      <c r="G1046" s="135" t="s">
        <v>8057</v>
      </c>
      <c r="H1046" s="135" t="s">
        <v>4126</v>
      </c>
      <c r="I1046" s="281" t="s">
        <v>8538</v>
      </c>
      <c r="J1046" s="281" t="s">
        <v>45</v>
      </c>
      <c r="K1046" s="281" t="s">
        <v>9009</v>
      </c>
      <c r="L1046" s="135" t="s">
        <v>20</v>
      </c>
      <c r="M1046" s="5" t="s">
        <v>7129</v>
      </c>
      <c r="N1046" s="282" t="s">
        <v>1253</v>
      </c>
      <c r="O1046" s="283" t="s">
        <v>1253</v>
      </c>
      <c r="P1046" s="283" t="s">
        <v>1253</v>
      </c>
      <c r="Q1046" s="284" t="s">
        <v>1253</v>
      </c>
      <c r="R1046" s="285" t="s">
        <v>4495</v>
      </c>
      <c r="S1046" s="280" t="s">
        <v>1253</v>
      </c>
      <c r="T1046" s="286" t="s">
        <v>623</v>
      </c>
      <c r="U1046" s="291" t="s">
        <v>3901</v>
      </c>
      <c r="V1046" s="135"/>
      <c r="W1046" s="276" t="s">
        <v>630</v>
      </c>
      <c r="X1046" s="272"/>
      <c r="Y1046" s="272"/>
      <c r="Z1046" s="272"/>
    </row>
    <row r="1047" spans="1:26" ht="13" customHeight="1" x14ac:dyDescent="0.35">
      <c r="A1047" s="295" t="s">
        <v>3627</v>
      </c>
      <c r="B1047" s="92">
        <v>5168437</v>
      </c>
      <c r="C1047" s="277" t="s">
        <v>7464</v>
      </c>
      <c r="D1047" s="288">
        <v>44742</v>
      </c>
      <c r="E1047" s="279" t="s">
        <v>594</v>
      </c>
      <c r="F1047" s="289">
        <v>44732</v>
      </c>
      <c r="G1047" s="135" t="s">
        <v>7130</v>
      </c>
      <c r="H1047" s="135" t="s">
        <v>92</v>
      </c>
      <c r="I1047" s="281" t="s">
        <v>2454</v>
      </c>
      <c r="J1047" s="281" t="s">
        <v>18</v>
      </c>
      <c r="K1047" s="281" t="s">
        <v>9005</v>
      </c>
      <c r="L1047" s="135" t="s">
        <v>20</v>
      </c>
      <c r="M1047" s="5" t="s">
        <v>7131</v>
      </c>
      <c r="N1047" s="282">
        <v>44750</v>
      </c>
      <c r="O1047" s="283">
        <v>44748</v>
      </c>
      <c r="P1047" s="283">
        <v>44742</v>
      </c>
      <c r="Q1047" s="284">
        <v>44744</v>
      </c>
      <c r="R1047" s="285" t="s">
        <v>4686</v>
      </c>
      <c r="S1047" s="284"/>
      <c r="T1047" s="286" t="s">
        <v>623</v>
      </c>
      <c r="U1047" s="291" t="s">
        <v>3901</v>
      </c>
      <c r="V1047" s="135" t="s">
        <v>5599</v>
      </c>
      <c r="W1047" s="276" t="s">
        <v>7373</v>
      </c>
      <c r="X1047" s="272"/>
      <c r="Y1047" s="272"/>
      <c r="Z1047" s="272"/>
    </row>
    <row r="1048" spans="1:26" ht="13" customHeight="1" x14ac:dyDescent="0.35">
      <c r="A1048" s="295" t="s">
        <v>3627</v>
      </c>
      <c r="B1048" s="135">
        <v>5060730</v>
      </c>
      <c r="C1048" s="277" t="s">
        <v>7145</v>
      </c>
      <c r="D1048" s="288">
        <v>44734</v>
      </c>
      <c r="E1048" s="279" t="s">
        <v>594</v>
      </c>
      <c r="F1048" s="289">
        <v>44733</v>
      </c>
      <c r="G1048" s="135" t="s">
        <v>7146</v>
      </c>
      <c r="H1048" s="135" t="s">
        <v>25</v>
      </c>
      <c r="I1048" s="281" t="s">
        <v>17</v>
      </c>
      <c r="J1048" s="281" t="s">
        <v>8377</v>
      </c>
      <c r="K1048" s="281" t="s">
        <v>9004</v>
      </c>
      <c r="L1048" s="135" t="s">
        <v>40</v>
      </c>
      <c r="M1048" s="5" t="s">
        <v>7147</v>
      </c>
      <c r="N1048" s="282">
        <v>44743</v>
      </c>
      <c r="O1048" s="283">
        <v>44743</v>
      </c>
      <c r="P1048" s="283">
        <v>44739</v>
      </c>
      <c r="Q1048" s="284">
        <v>44741</v>
      </c>
      <c r="R1048" s="285" t="s">
        <v>4485</v>
      </c>
      <c r="S1048" s="284"/>
      <c r="T1048" s="286" t="s">
        <v>623</v>
      </c>
      <c r="U1048" s="291" t="s">
        <v>3901</v>
      </c>
      <c r="V1048" s="135" t="s">
        <v>5599</v>
      </c>
      <c r="W1048" s="276" t="s">
        <v>7374</v>
      </c>
      <c r="X1048" s="272"/>
      <c r="Y1048" s="272"/>
      <c r="Z1048" s="272"/>
    </row>
    <row r="1049" spans="1:26" ht="13" customHeight="1" x14ac:dyDescent="0.35">
      <c r="A1049" s="295" t="s">
        <v>3627</v>
      </c>
      <c r="B1049" s="83">
        <v>5204101</v>
      </c>
      <c r="C1049" s="277" t="s">
        <v>7837</v>
      </c>
      <c r="D1049" s="288">
        <v>44758</v>
      </c>
      <c r="E1049" s="279" t="s">
        <v>594</v>
      </c>
      <c r="F1049" s="289">
        <v>44733</v>
      </c>
      <c r="G1049" s="135" t="s">
        <v>7148</v>
      </c>
      <c r="H1049" s="194" t="s">
        <v>37</v>
      </c>
      <c r="I1049" s="281" t="s">
        <v>685</v>
      </c>
      <c r="J1049" s="281" t="s">
        <v>645</v>
      </c>
      <c r="K1049" s="281" t="s">
        <v>9002</v>
      </c>
      <c r="L1049" s="135" t="s">
        <v>20</v>
      </c>
      <c r="M1049" s="5" t="s">
        <v>7149</v>
      </c>
      <c r="N1049" s="282">
        <v>44779</v>
      </c>
      <c r="O1049" s="283">
        <v>44767</v>
      </c>
      <c r="P1049" s="283">
        <v>44758</v>
      </c>
      <c r="Q1049" s="284" t="s">
        <v>1685</v>
      </c>
      <c r="R1049" s="285" t="s">
        <v>4490</v>
      </c>
      <c r="S1049" s="284"/>
      <c r="T1049" s="286" t="s">
        <v>605</v>
      </c>
      <c r="U1049" s="291" t="s">
        <v>3901</v>
      </c>
      <c r="V1049" s="291" t="s">
        <v>3366</v>
      </c>
      <c r="W1049" s="276" t="s">
        <v>7299</v>
      </c>
      <c r="X1049" s="272"/>
      <c r="Y1049" s="272"/>
      <c r="Z1049" s="272"/>
    </row>
    <row r="1050" spans="1:26" ht="13" customHeight="1" x14ac:dyDescent="0.35">
      <c r="A1050" s="295" t="s">
        <v>3627</v>
      </c>
      <c r="B1050" s="135">
        <v>5153917</v>
      </c>
      <c r="C1050" s="277" t="s">
        <v>7150</v>
      </c>
      <c r="D1050" s="288">
        <v>44734</v>
      </c>
      <c r="E1050" s="279" t="s">
        <v>594</v>
      </c>
      <c r="F1050" s="289">
        <v>44733</v>
      </c>
      <c r="G1050" s="135" t="s">
        <v>7151</v>
      </c>
      <c r="H1050" s="135" t="s">
        <v>102</v>
      </c>
      <c r="I1050" s="281" t="s">
        <v>685</v>
      </c>
      <c r="J1050" s="281" t="s">
        <v>18</v>
      </c>
      <c r="K1050" s="281" t="s">
        <v>9005</v>
      </c>
      <c r="L1050" s="135" t="s">
        <v>11</v>
      </c>
      <c r="M1050" s="5" t="s">
        <v>7152</v>
      </c>
      <c r="N1050" s="282">
        <v>44744</v>
      </c>
      <c r="O1050" s="283">
        <v>44743</v>
      </c>
      <c r="P1050" s="283">
        <v>44736</v>
      </c>
      <c r="Q1050" s="284">
        <v>44742</v>
      </c>
      <c r="R1050" s="285" t="s">
        <v>4686</v>
      </c>
      <c r="S1050" s="284"/>
      <c r="T1050" s="286" t="s">
        <v>605</v>
      </c>
      <c r="U1050" s="291" t="s">
        <v>3901</v>
      </c>
      <c r="V1050" s="135" t="s">
        <v>5599</v>
      </c>
      <c r="W1050" s="276" t="s">
        <v>7375</v>
      </c>
      <c r="X1050" s="272"/>
      <c r="Y1050" s="272"/>
      <c r="Z1050" s="272"/>
    </row>
    <row r="1051" spans="1:26" ht="13" customHeight="1" x14ac:dyDescent="0.35">
      <c r="A1051" s="295" t="s">
        <v>3627</v>
      </c>
      <c r="B1051" s="92">
        <v>5119885</v>
      </c>
      <c r="C1051" s="277" t="s">
        <v>7523</v>
      </c>
      <c r="D1051" s="288">
        <v>44767</v>
      </c>
      <c r="E1051" s="279" t="s">
        <v>8466</v>
      </c>
      <c r="F1051" s="289">
        <v>44733</v>
      </c>
      <c r="G1051" s="135" t="s">
        <v>7153</v>
      </c>
      <c r="H1051" s="135" t="s">
        <v>250</v>
      </c>
      <c r="I1051" s="281" t="s">
        <v>4644</v>
      </c>
      <c r="J1051" s="281" t="s">
        <v>45</v>
      </c>
      <c r="K1051" s="281" t="s">
        <v>9009</v>
      </c>
      <c r="L1051" s="194" t="s">
        <v>20</v>
      </c>
      <c r="M1051" s="5" t="s">
        <v>7154</v>
      </c>
      <c r="N1051" s="282">
        <v>0</v>
      </c>
      <c r="O1051" s="283">
        <v>44793</v>
      </c>
      <c r="P1051" s="283">
        <v>44768</v>
      </c>
      <c r="Q1051" s="284">
        <v>44772</v>
      </c>
      <c r="R1051" s="285" t="s">
        <v>4482</v>
      </c>
      <c r="S1051" s="284"/>
      <c r="T1051" s="286" t="s">
        <v>609</v>
      </c>
      <c r="U1051" s="291" t="s">
        <v>3901</v>
      </c>
      <c r="V1051" s="135"/>
      <c r="W1051" s="276" t="s">
        <v>7376</v>
      </c>
      <c r="X1051" s="272"/>
      <c r="Y1051" s="272"/>
      <c r="Z1051" s="272"/>
    </row>
    <row r="1052" spans="1:26" ht="13" customHeight="1" x14ac:dyDescent="0.35">
      <c r="A1052" s="295" t="s">
        <v>3627</v>
      </c>
      <c r="B1052" s="83">
        <v>5243140</v>
      </c>
      <c r="C1052" s="277" t="s">
        <v>8719</v>
      </c>
      <c r="D1052" s="288">
        <v>44782</v>
      </c>
      <c r="E1052" s="279" t="s">
        <v>594</v>
      </c>
      <c r="F1052" s="289">
        <v>44734</v>
      </c>
      <c r="G1052" s="194" t="s">
        <v>8483</v>
      </c>
      <c r="H1052" s="135" t="s">
        <v>25</v>
      </c>
      <c r="I1052" s="281" t="s">
        <v>17</v>
      </c>
      <c r="J1052" s="281" t="s">
        <v>645</v>
      </c>
      <c r="K1052" s="281" t="s">
        <v>9002</v>
      </c>
      <c r="L1052" s="135" t="s">
        <v>20</v>
      </c>
      <c r="M1052" s="5" t="s">
        <v>7155</v>
      </c>
      <c r="N1052" s="282">
        <v>44803</v>
      </c>
      <c r="O1052" s="283">
        <v>44800</v>
      </c>
      <c r="P1052" s="283">
        <v>44796</v>
      </c>
      <c r="Q1052" s="284">
        <v>44800</v>
      </c>
      <c r="R1052" s="285" t="s">
        <v>4490</v>
      </c>
      <c r="S1052" s="284"/>
      <c r="T1052" s="286" t="s">
        <v>1461</v>
      </c>
      <c r="U1052" s="291" t="s">
        <v>3901</v>
      </c>
      <c r="V1052" s="291" t="s">
        <v>3366</v>
      </c>
      <c r="W1052" s="276" t="s">
        <v>7377</v>
      </c>
      <c r="X1052" s="272"/>
      <c r="Y1052" s="272"/>
      <c r="Z1052" s="272"/>
    </row>
    <row r="1053" spans="1:26" ht="13" customHeight="1" x14ac:dyDescent="0.35">
      <c r="A1053" s="295" t="s">
        <v>5</v>
      </c>
      <c r="B1053" s="83">
        <v>5273419</v>
      </c>
      <c r="C1053" s="277" t="s">
        <v>9017</v>
      </c>
      <c r="D1053" s="288">
        <v>44811</v>
      </c>
      <c r="E1053" s="279" t="s">
        <v>8467</v>
      </c>
      <c r="F1053" s="289">
        <v>44734</v>
      </c>
      <c r="G1053" s="194" t="s">
        <v>9018</v>
      </c>
      <c r="H1053" s="135" t="s">
        <v>175</v>
      </c>
      <c r="I1053" s="281" t="s">
        <v>8863</v>
      </c>
      <c r="J1053" s="281" t="s">
        <v>626</v>
      </c>
      <c r="K1053" s="281" t="s">
        <v>9003</v>
      </c>
      <c r="L1053" s="135" t="s">
        <v>20</v>
      </c>
      <c r="M1053" s="5" t="s">
        <v>7379</v>
      </c>
      <c r="N1053" s="282">
        <v>0</v>
      </c>
      <c r="O1053" s="283"/>
      <c r="P1053" s="283">
        <v>44811</v>
      </c>
      <c r="Q1053" s="284"/>
      <c r="R1053" s="285" t="s">
        <v>6464</v>
      </c>
      <c r="S1053" s="284"/>
      <c r="T1053" s="286" t="s">
        <v>605</v>
      </c>
      <c r="U1053" s="291" t="s">
        <v>3901</v>
      </c>
      <c r="V1053" s="135"/>
      <c r="W1053" s="276" t="s">
        <v>7380</v>
      </c>
      <c r="X1053" s="272"/>
      <c r="Y1053" s="272"/>
      <c r="Z1053" s="272"/>
    </row>
    <row r="1054" spans="1:26" ht="13" customHeight="1" x14ac:dyDescent="0.35">
      <c r="A1054" s="295" t="s">
        <v>5</v>
      </c>
      <c r="B1054" s="124" t="s">
        <v>319</v>
      </c>
      <c r="C1054" s="277"/>
      <c r="D1054" s="288"/>
      <c r="E1054" s="279"/>
      <c r="F1054" s="289">
        <v>44734</v>
      </c>
      <c r="G1054" s="135" t="s">
        <v>7381</v>
      </c>
      <c r="H1054" s="135" t="s">
        <v>57</v>
      </c>
      <c r="I1054" s="281" t="s">
        <v>8538</v>
      </c>
      <c r="J1054" s="281" t="s">
        <v>626</v>
      </c>
      <c r="K1054" s="281" t="s">
        <v>9003</v>
      </c>
      <c r="L1054" s="135" t="s">
        <v>52</v>
      </c>
      <c r="M1054" s="5" t="s">
        <v>7382</v>
      </c>
      <c r="N1054" s="282"/>
      <c r="O1054" s="283"/>
      <c r="P1054" s="283"/>
      <c r="Q1054" s="284"/>
      <c r="R1054" s="285" t="s">
        <v>4687</v>
      </c>
      <c r="S1054" s="284"/>
      <c r="T1054" s="286" t="s">
        <v>605</v>
      </c>
      <c r="U1054" s="291" t="s">
        <v>3901</v>
      </c>
      <c r="V1054" s="135"/>
      <c r="W1054" s="276" t="s">
        <v>7383</v>
      </c>
      <c r="X1054" s="272"/>
      <c r="Y1054" s="272"/>
      <c r="Z1054" s="272"/>
    </row>
    <row r="1055" spans="1:26" ht="13" customHeight="1" x14ac:dyDescent="0.35">
      <c r="A1055" s="295" t="s">
        <v>1581</v>
      </c>
      <c r="B1055" s="276" t="s">
        <v>630</v>
      </c>
      <c r="C1055" s="277" t="s">
        <v>630</v>
      </c>
      <c r="D1055" s="288">
        <v>44765</v>
      </c>
      <c r="E1055" s="279" t="s">
        <v>630</v>
      </c>
      <c r="F1055" s="289">
        <v>44734</v>
      </c>
      <c r="G1055" s="135" t="s">
        <v>7384</v>
      </c>
      <c r="H1055" s="135" t="s">
        <v>232</v>
      </c>
      <c r="I1055" s="281" t="s">
        <v>8863</v>
      </c>
      <c r="J1055" s="281" t="s">
        <v>18</v>
      </c>
      <c r="K1055" s="281" t="s">
        <v>9005</v>
      </c>
      <c r="L1055" s="135" t="s">
        <v>87</v>
      </c>
      <c r="M1055" s="5" t="s">
        <v>7385</v>
      </c>
      <c r="N1055" s="282" t="s">
        <v>1253</v>
      </c>
      <c r="O1055" s="283" t="s">
        <v>1253</v>
      </c>
      <c r="P1055" s="283" t="s">
        <v>1253</v>
      </c>
      <c r="Q1055" s="284" t="s">
        <v>1253</v>
      </c>
      <c r="R1055" s="285" t="s">
        <v>4686</v>
      </c>
      <c r="S1055" s="280" t="s">
        <v>1253</v>
      </c>
      <c r="T1055" s="286" t="s">
        <v>623</v>
      </c>
      <c r="U1055" s="291" t="s">
        <v>3901</v>
      </c>
      <c r="V1055" s="135"/>
      <c r="W1055" s="276" t="s">
        <v>630</v>
      </c>
      <c r="X1055" s="272"/>
      <c r="Y1055" s="272"/>
      <c r="Z1055" s="272"/>
    </row>
    <row r="1056" spans="1:26" ht="13" customHeight="1" x14ac:dyDescent="0.35">
      <c r="A1056" s="295" t="s">
        <v>3627</v>
      </c>
      <c r="B1056" s="329">
        <v>5158041</v>
      </c>
      <c r="C1056" s="277" t="s">
        <v>7391</v>
      </c>
      <c r="D1056" s="293">
        <v>44735</v>
      </c>
      <c r="E1056" s="279" t="s">
        <v>594</v>
      </c>
      <c r="F1056" s="327">
        <v>44735</v>
      </c>
      <c r="G1056" s="328" t="s">
        <v>7392</v>
      </c>
      <c r="H1056" s="328" t="s">
        <v>4712</v>
      </c>
      <c r="I1056" s="281" t="s">
        <v>17</v>
      </c>
      <c r="J1056" s="285" t="s">
        <v>38</v>
      </c>
      <c r="K1056" s="281" t="s">
        <v>9001</v>
      </c>
      <c r="L1056" s="328" t="s">
        <v>20</v>
      </c>
      <c r="M1056" s="319" t="s">
        <v>7404</v>
      </c>
      <c r="N1056" s="282">
        <v>44742</v>
      </c>
      <c r="O1056" s="283">
        <v>44739</v>
      </c>
      <c r="P1056" s="283">
        <v>44736</v>
      </c>
      <c r="Q1056" s="284">
        <v>44739</v>
      </c>
      <c r="R1056" s="285" t="s">
        <v>4489</v>
      </c>
      <c r="S1056" s="284"/>
      <c r="T1056" s="286" t="s">
        <v>605</v>
      </c>
      <c r="U1056" s="291" t="s">
        <v>3901</v>
      </c>
      <c r="V1056" s="135" t="s">
        <v>3901</v>
      </c>
      <c r="W1056" s="276" t="s">
        <v>3909</v>
      </c>
      <c r="X1056" s="272"/>
      <c r="Y1056" s="272"/>
      <c r="Z1056" s="272"/>
    </row>
    <row r="1057" spans="1:26" ht="13" customHeight="1" x14ac:dyDescent="0.35">
      <c r="A1057" s="295" t="s">
        <v>3627</v>
      </c>
      <c r="B1057" s="329">
        <v>5145597</v>
      </c>
      <c r="C1057" s="277" t="s">
        <v>7388</v>
      </c>
      <c r="D1057" s="293">
        <v>44735</v>
      </c>
      <c r="E1057" s="279" t="s">
        <v>594</v>
      </c>
      <c r="F1057" s="327">
        <v>44735</v>
      </c>
      <c r="G1057" s="328" t="s">
        <v>7416</v>
      </c>
      <c r="H1057" s="328" t="s">
        <v>102</v>
      </c>
      <c r="I1057" s="281" t="s">
        <v>685</v>
      </c>
      <c r="J1057" s="285" t="s">
        <v>45</v>
      </c>
      <c r="K1057" s="281" t="s">
        <v>9009</v>
      </c>
      <c r="L1057" s="328" t="s">
        <v>20</v>
      </c>
      <c r="M1057" s="5" t="s">
        <v>7417</v>
      </c>
      <c r="N1057" s="282">
        <v>44741</v>
      </c>
      <c r="O1057" s="283">
        <v>44740</v>
      </c>
      <c r="P1057" s="283">
        <v>44737</v>
      </c>
      <c r="Q1057" s="284">
        <v>44740</v>
      </c>
      <c r="R1057" s="285" t="s">
        <v>4495</v>
      </c>
      <c r="S1057" s="284"/>
      <c r="T1057" s="286" t="s">
        <v>623</v>
      </c>
      <c r="U1057" s="291" t="s">
        <v>3901</v>
      </c>
      <c r="V1057" s="135" t="s">
        <v>3901</v>
      </c>
      <c r="W1057" s="276" t="s">
        <v>7944</v>
      </c>
      <c r="X1057" s="272"/>
      <c r="Y1057" s="272"/>
      <c r="Z1057" s="272"/>
    </row>
    <row r="1058" spans="1:26" ht="13" customHeight="1" x14ac:dyDescent="0.35">
      <c r="A1058" s="295" t="s">
        <v>3627</v>
      </c>
      <c r="B1058" s="329">
        <v>5122504</v>
      </c>
      <c r="C1058" s="277" t="s">
        <v>7070</v>
      </c>
      <c r="D1058" s="293">
        <v>44736</v>
      </c>
      <c r="E1058" s="279" t="s">
        <v>594</v>
      </c>
      <c r="F1058" s="327">
        <v>44735</v>
      </c>
      <c r="G1058" s="328" t="s">
        <v>7393</v>
      </c>
      <c r="H1058" s="328" t="s">
        <v>102</v>
      </c>
      <c r="I1058" s="281" t="s">
        <v>685</v>
      </c>
      <c r="J1058" s="285" t="s">
        <v>18</v>
      </c>
      <c r="K1058" s="281" t="s">
        <v>9005</v>
      </c>
      <c r="L1058" s="328" t="s">
        <v>11</v>
      </c>
      <c r="M1058" s="5" t="s">
        <v>7418</v>
      </c>
      <c r="N1058" s="282">
        <v>44742</v>
      </c>
      <c r="O1058" s="283">
        <v>44742</v>
      </c>
      <c r="P1058" s="283">
        <v>44737</v>
      </c>
      <c r="Q1058" s="284">
        <v>44742</v>
      </c>
      <c r="R1058" s="285" t="s">
        <v>4686</v>
      </c>
      <c r="S1058" s="284"/>
      <c r="T1058" s="286" t="s">
        <v>623</v>
      </c>
      <c r="U1058" s="291" t="s">
        <v>3901</v>
      </c>
      <c r="V1058" s="135" t="s">
        <v>3901</v>
      </c>
      <c r="W1058" s="276" t="s">
        <v>7945</v>
      </c>
      <c r="X1058" s="272"/>
      <c r="Y1058" s="272"/>
      <c r="Z1058" s="272"/>
    </row>
    <row r="1059" spans="1:26" ht="13" customHeight="1" x14ac:dyDescent="0.35">
      <c r="A1059" s="295" t="s">
        <v>3627</v>
      </c>
      <c r="B1059" s="83">
        <v>5184327</v>
      </c>
      <c r="C1059" s="277" t="s">
        <v>7838</v>
      </c>
      <c r="D1059" s="293">
        <v>44758</v>
      </c>
      <c r="E1059" s="279" t="s">
        <v>594</v>
      </c>
      <c r="F1059" s="327">
        <v>44735</v>
      </c>
      <c r="G1059" s="328" t="s">
        <v>7389</v>
      </c>
      <c r="H1059" s="328" t="s">
        <v>6337</v>
      </c>
      <c r="I1059" s="281" t="s">
        <v>4644</v>
      </c>
      <c r="J1059" s="285" t="s">
        <v>2943</v>
      </c>
      <c r="K1059" s="281" t="s">
        <v>9012</v>
      </c>
      <c r="L1059" s="328" t="s">
        <v>40</v>
      </c>
      <c r="M1059" s="4" t="s">
        <v>7467</v>
      </c>
      <c r="N1059" s="282">
        <v>44784</v>
      </c>
      <c r="O1059" s="283">
        <v>44784</v>
      </c>
      <c r="P1059" s="283">
        <v>44764</v>
      </c>
      <c r="Q1059" s="284">
        <v>44776</v>
      </c>
      <c r="R1059" s="285" t="s">
        <v>6447</v>
      </c>
      <c r="S1059" s="284"/>
      <c r="T1059" s="286" t="s">
        <v>623</v>
      </c>
      <c r="U1059" s="291" t="s">
        <v>3901</v>
      </c>
      <c r="V1059" s="291" t="s">
        <v>3366</v>
      </c>
      <c r="W1059" s="276" t="s">
        <v>7924</v>
      </c>
      <c r="X1059" s="272"/>
      <c r="Y1059" s="272"/>
      <c r="Z1059" s="272"/>
    </row>
    <row r="1060" spans="1:26" ht="13" customHeight="1" x14ac:dyDescent="0.35">
      <c r="A1060" s="295" t="s">
        <v>3627</v>
      </c>
      <c r="B1060" s="8">
        <v>5180595</v>
      </c>
      <c r="C1060" s="277" t="s">
        <v>7670</v>
      </c>
      <c r="D1060" s="293">
        <v>44750</v>
      </c>
      <c r="E1060" s="279" t="s">
        <v>594</v>
      </c>
      <c r="F1060" s="327">
        <v>44735</v>
      </c>
      <c r="G1060" s="328" t="s">
        <v>7390</v>
      </c>
      <c r="H1060" s="328" t="s">
        <v>3567</v>
      </c>
      <c r="I1060" s="281" t="s">
        <v>685</v>
      </c>
      <c r="J1060" s="285" t="s">
        <v>18</v>
      </c>
      <c r="K1060" s="281" t="s">
        <v>9005</v>
      </c>
      <c r="L1060" s="328" t="s">
        <v>20</v>
      </c>
      <c r="M1060" s="4" t="s">
        <v>7468</v>
      </c>
      <c r="N1060" s="282">
        <v>44758</v>
      </c>
      <c r="O1060" s="283">
        <v>44753</v>
      </c>
      <c r="P1060" s="283">
        <v>44750</v>
      </c>
      <c r="Q1060" s="284">
        <v>44753</v>
      </c>
      <c r="R1060" s="285" t="s">
        <v>4686</v>
      </c>
      <c r="S1060" s="284"/>
      <c r="T1060" s="286" t="s">
        <v>609</v>
      </c>
      <c r="U1060" s="291" t="s">
        <v>3901</v>
      </c>
      <c r="V1060" s="135" t="s">
        <v>5599</v>
      </c>
      <c r="W1060" s="276" t="s">
        <v>7560</v>
      </c>
      <c r="X1060" s="272"/>
      <c r="Y1060" s="272"/>
      <c r="Z1060" s="272"/>
    </row>
    <row r="1061" spans="1:26" ht="13" customHeight="1" x14ac:dyDescent="0.35">
      <c r="A1061" s="295" t="s">
        <v>3627</v>
      </c>
      <c r="B1061" s="83">
        <v>5122487</v>
      </c>
      <c r="C1061" s="277" t="s">
        <v>7405</v>
      </c>
      <c r="D1061" s="293">
        <v>44736</v>
      </c>
      <c r="E1061" s="279" t="s">
        <v>594</v>
      </c>
      <c r="F1061" s="327">
        <v>44736</v>
      </c>
      <c r="G1061" s="328" t="s">
        <v>7406</v>
      </c>
      <c r="H1061" s="328" t="s">
        <v>25</v>
      </c>
      <c r="I1061" s="281" t="s">
        <v>17</v>
      </c>
      <c r="J1061" s="285" t="s">
        <v>38</v>
      </c>
      <c r="K1061" s="281" t="s">
        <v>9001</v>
      </c>
      <c r="L1061" s="328" t="s">
        <v>20</v>
      </c>
      <c r="M1061" s="5" t="s">
        <v>7407</v>
      </c>
      <c r="N1061" s="282">
        <v>44749</v>
      </c>
      <c r="O1061" s="283">
        <v>44740</v>
      </c>
      <c r="P1061" s="283">
        <v>44740</v>
      </c>
      <c r="Q1061" s="284">
        <v>44741</v>
      </c>
      <c r="R1061" s="285" t="s">
        <v>4489</v>
      </c>
      <c r="S1061" s="284"/>
      <c r="T1061" s="286" t="s">
        <v>623</v>
      </c>
      <c r="U1061" s="291" t="s">
        <v>3901</v>
      </c>
      <c r="V1061" s="135" t="s">
        <v>5599</v>
      </c>
      <c r="W1061" s="276" t="s">
        <v>7946</v>
      </c>
      <c r="X1061" s="272"/>
      <c r="Y1061" s="272"/>
      <c r="Z1061" s="272"/>
    </row>
    <row r="1062" spans="1:26" ht="13" customHeight="1" x14ac:dyDescent="0.35">
      <c r="A1062" s="295" t="s">
        <v>3627</v>
      </c>
      <c r="B1062" s="83">
        <v>5154950</v>
      </c>
      <c r="C1062" s="277" t="s">
        <v>7408</v>
      </c>
      <c r="D1062" s="293">
        <v>44757</v>
      </c>
      <c r="E1062" s="279" t="s">
        <v>594</v>
      </c>
      <c r="F1062" s="327">
        <v>44736</v>
      </c>
      <c r="G1062" s="328" t="s">
        <v>7409</v>
      </c>
      <c r="H1062" s="328" t="s">
        <v>92</v>
      </c>
      <c r="I1062" s="281" t="s">
        <v>2454</v>
      </c>
      <c r="J1062" s="285" t="s">
        <v>45</v>
      </c>
      <c r="K1062" s="281" t="s">
        <v>9009</v>
      </c>
      <c r="L1062" s="328" t="s">
        <v>20</v>
      </c>
      <c r="M1062" s="4" t="s">
        <v>7469</v>
      </c>
      <c r="N1062" s="282">
        <v>44764</v>
      </c>
      <c r="O1062" s="283">
        <v>44757</v>
      </c>
      <c r="P1062" s="283">
        <v>44757</v>
      </c>
      <c r="Q1062" s="284">
        <v>44757</v>
      </c>
      <c r="R1062" s="285" t="s">
        <v>4482</v>
      </c>
      <c r="S1062" s="284"/>
      <c r="T1062" s="286" t="s">
        <v>605</v>
      </c>
      <c r="U1062" s="291" t="s">
        <v>3901</v>
      </c>
      <c r="V1062" s="135" t="s">
        <v>5599</v>
      </c>
      <c r="W1062" s="276" t="s">
        <v>7801</v>
      </c>
      <c r="X1062" s="272"/>
      <c r="Y1062" s="272"/>
      <c r="Z1062" s="272"/>
    </row>
    <row r="1063" spans="1:26" ht="13" customHeight="1" x14ac:dyDescent="0.35">
      <c r="A1063" s="295" t="s">
        <v>1581</v>
      </c>
      <c r="B1063" s="276" t="s">
        <v>630</v>
      </c>
      <c r="C1063" s="277" t="s">
        <v>630</v>
      </c>
      <c r="D1063" s="293">
        <v>44760</v>
      </c>
      <c r="E1063" s="279" t="s">
        <v>630</v>
      </c>
      <c r="F1063" s="327">
        <v>44736</v>
      </c>
      <c r="G1063" s="328" t="s">
        <v>7470</v>
      </c>
      <c r="H1063" s="328" t="s">
        <v>37</v>
      </c>
      <c r="I1063" s="281" t="s">
        <v>685</v>
      </c>
      <c r="J1063" s="285" t="s">
        <v>626</v>
      </c>
      <c r="K1063" s="281" t="s">
        <v>9003</v>
      </c>
      <c r="L1063" s="328" t="s">
        <v>52</v>
      </c>
      <c r="M1063" s="4" t="s">
        <v>7471</v>
      </c>
      <c r="N1063" s="282" t="s">
        <v>1253</v>
      </c>
      <c r="O1063" s="283" t="s">
        <v>1253</v>
      </c>
      <c r="P1063" s="283" t="s">
        <v>1253</v>
      </c>
      <c r="Q1063" s="284" t="s">
        <v>1253</v>
      </c>
      <c r="R1063" s="285" t="s">
        <v>6464</v>
      </c>
      <c r="S1063" s="280" t="s">
        <v>1253</v>
      </c>
      <c r="T1063" s="286" t="s">
        <v>605</v>
      </c>
      <c r="U1063" s="291" t="s">
        <v>3901</v>
      </c>
      <c r="V1063" s="135"/>
      <c r="W1063" s="276" t="s">
        <v>630</v>
      </c>
      <c r="X1063" s="272"/>
      <c r="Y1063" s="272"/>
      <c r="Z1063" s="272"/>
    </row>
    <row r="1064" spans="1:26" ht="13" customHeight="1" x14ac:dyDescent="0.35">
      <c r="A1064" s="295" t="s">
        <v>3627</v>
      </c>
      <c r="B1064" s="8">
        <v>5233562</v>
      </c>
      <c r="C1064" s="277" t="s">
        <v>8406</v>
      </c>
      <c r="D1064" s="293">
        <v>44779</v>
      </c>
      <c r="E1064" s="279" t="s">
        <v>594</v>
      </c>
      <c r="F1064" s="327">
        <v>44736</v>
      </c>
      <c r="G1064" s="328" t="s">
        <v>7410</v>
      </c>
      <c r="H1064" s="328" t="s">
        <v>37</v>
      </c>
      <c r="I1064" s="281" t="s">
        <v>685</v>
      </c>
      <c r="J1064" s="285" t="s">
        <v>2943</v>
      </c>
      <c r="K1064" s="281" t="s">
        <v>9012</v>
      </c>
      <c r="L1064" s="328" t="s">
        <v>27</v>
      </c>
      <c r="M1064" s="4" t="s">
        <v>7472</v>
      </c>
      <c r="N1064" s="282">
        <v>44788</v>
      </c>
      <c r="O1064" s="283">
        <v>44785</v>
      </c>
      <c r="P1064" s="283">
        <v>44781</v>
      </c>
      <c r="Q1064" s="284">
        <v>44785</v>
      </c>
      <c r="R1064" s="285" t="s">
        <v>6447</v>
      </c>
      <c r="S1064" s="284"/>
      <c r="T1064" s="286" t="s">
        <v>2564</v>
      </c>
      <c r="U1064" s="291" t="s">
        <v>3901</v>
      </c>
      <c r="V1064" s="291" t="s">
        <v>3366</v>
      </c>
      <c r="W1064" s="276" t="s">
        <v>7947</v>
      </c>
      <c r="X1064" s="272"/>
      <c r="Y1064" s="272"/>
      <c r="Z1064" s="272"/>
    </row>
    <row r="1065" spans="1:26" ht="13" customHeight="1" x14ac:dyDescent="0.35">
      <c r="A1065" s="295" t="s">
        <v>3627</v>
      </c>
      <c r="B1065" s="328">
        <v>5194725</v>
      </c>
      <c r="C1065" s="277" t="s">
        <v>8040</v>
      </c>
      <c r="D1065" s="293">
        <v>44762</v>
      </c>
      <c r="E1065" s="279" t="s">
        <v>594</v>
      </c>
      <c r="F1065" s="327">
        <v>44736</v>
      </c>
      <c r="G1065" s="328" t="s">
        <v>7411</v>
      </c>
      <c r="H1065" s="328" t="s">
        <v>6337</v>
      </c>
      <c r="I1065" s="281" t="s">
        <v>4644</v>
      </c>
      <c r="J1065" s="285" t="s">
        <v>626</v>
      </c>
      <c r="K1065" s="281" t="s">
        <v>9003</v>
      </c>
      <c r="L1065" s="328" t="s">
        <v>20</v>
      </c>
      <c r="M1065" s="4" t="s">
        <v>7473</v>
      </c>
      <c r="N1065" s="282">
        <v>44777</v>
      </c>
      <c r="O1065" s="283">
        <v>44765</v>
      </c>
      <c r="P1065" s="283">
        <v>44762</v>
      </c>
      <c r="Q1065" s="284">
        <v>44767</v>
      </c>
      <c r="R1065" s="285" t="s">
        <v>6464</v>
      </c>
      <c r="S1065" s="284"/>
      <c r="T1065" s="286" t="s">
        <v>623</v>
      </c>
      <c r="U1065" s="291" t="s">
        <v>3901</v>
      </c>
      <c r="V1065" s="291" t="s">
        <v>3366</v>
      </c>
      <c r="W1065" s="276" t="s">
        <v>7802</v>
      </c>
      <c r="X1065" s="272"/>
      <c r="Y1065" s="272"/>
      <c r="Z1065" s="272"/>
    </row>
    <row r="1066" spans="1:26" ht="13" customHeight="1" x14ac:dyDescent="0.35">
      <c r="A1066" s="295" t="s">
        <v>5</v>
      </c>
      <c r="B1066" s="83" t="s">
        <v>319</v>
      </c>
      <c r="C1066" s="277"/>
      <c r="D1066" s="293"/>
      <c r="E1066" s="279"/>
      <c r="F1066" s="327">
        <v>44736</v>
      </c>
      <c r="G1066" s="328" t="s">
        <v>8380</v>
      </c>
      <c r="H1066" s="134" t="s">
        <v>7412</v>
      </c>
      <c r="I1066" s="281" t="s">
        <v>8538</v>
      </c>
      <c r="J1066" s="285" t="s">
        <v>645</v>
      </c>
      <c r="K1066" s="281" t="s">
        <v>9002</v>
      </c>
      <c r="L1066" s="328" t="s">
        <v>20</v>
      </c>
      <c r="M1066" s="4" t="s">
        <v>6038</v>
      </c>
      <c r="N1066" s="282"/>
      <c r="O1066" s="283"/>
      <c r="P1066" s="283"/>
      <c r="Q1066" s="284"/>
      <c r="R1066" s="285" t="s">
        <v>4490</v>
      </c>
      <c r="S1066" s="284"/>
      <c r="T1066" s="286" t="s">
        <v>605</v>
      </c>
      <c r="U1066" s="291" t="s">
        <v>3901</v>
      </c>
      <c r="V1066" s="135"/>
      <c r="W1066" s="276" t="s">
        <v>6056</v>
      </c>
      <c r="X1066" s="272"/>
      <c r="Y1066" s="272"/>
      <c r="Z1066" s="272"/>
    </row>
    <row r="1067" spans="1:26" ht="13" customHeight="1" x14ac:dyDescent="0.35">
      <c r="A1067" s="295" t="s">
        <v>5</v>
      </c>
      <c r="B1067" s="83" t="s">
        <v>319</v>
      </c>
      <c r="C1067" s="277"/>
      <c r="D1067" s="293"/>
      <c r="E1067" s="279"/>
      <c r="F1067" s="327">
        <v>44736</v>
      </c>
      <c r="G1067" s="328" t="s">
        <v>7413</v>
      </c>
      <c r="H1067" s="328" t="s">
        <v>7474</v>
      </c>
      <c r="I1067" s="281" t="s">
        <v>4644</v>
      </c>
      <c r="J1067" s="285" t="s">
        <v>626</v>
      </c>
      <c r="K1067" s="281" t="s">
        <v>9003</v>
      </c>
      <c r="L1067" s="328" t="s">
        <v>87</v>
      </c>
      <c r="M1067" s="4" t="s">
        <v>7475</v>
      </c>
      <c r="N1067" s="282"/>
      <c r="O1067" s="283"/>
      <c r="P1067" s="283"/>
      <c r="Q1067" s="284"/>
      <c r="R1067" s="285" t="s">
        <v>4687</v>
      </c>
      <c r="S1067" s="284"/>
      <c r="T1067" s="286" t="s">
        <v>2564</v>
      </c>
      <c r="U1067" s="291" t="s">
        <v>3901</v>
      </c>
      <c r="V1067" s="135"/>
      <c r="W1067" s="276" t="s">
        <v>7561</v>
      </c>
      <c r="X1067" s="272"/>
      <c r="Y1067" s="272"/>
      <c r="Z1067" s="272"/>
    </row>
    <row r="1068" spans="1:26" ht="13" customHeight="1" x14ac:dyDescent="0.35">
      <c r="A1068" s="295" t="s">
        <v>5</v>
      </c>
      <c r="B1068" s="83" t="s">
        <v>319</v>
      </c>
      <c r="C1068" s="277"/>
      <c r="D1068" s="293"/>
      <c r="E1068" s="279"/>
      <c r="F1068" s="327">
        <v>44736</v>
      </c>
      <c r="G1068" s="328" t="s">
        <v>7414</v>
      </c>
      <c r="H1068" s="328" t="s">
        <v>250</v>
      </c>
      <c r="I1068" s="281" t="s">
        <v>4644</v>
      </c>
      <c r="J1068" s="285" t="s">
        <v>645</v>
      </c>
      <c r="K1068" s="281" t="s">
        <v>9002</v>
      </c>
      <c r="L1068" s="328" t="s">
        <v>52</v>
      </c>
      <c r="M1068" s="4" t="s">
        <v>7476</v>
      </c>
      <c r="N1068" s="282"/>
      <c r="O1068" s="283"/>
      <c r="P1068" s="283"/>
      <c r="Q1068" s="284"/>
      <c r="R1068" s="285" t="s">
        <v>4490</v>
      </c>
      <c r="S1068" s="284"/>
      <c r="T1068" s="286" t="s">
        <v>623</v>
      </c>
      <c r="U1068" s="291" t="s">
        <v>3901</v>
      </c>
      <c r="V1068" s="135"/>
      <c r="W1068" s="276" t="s">
        <v>7948</v>
      </c>
      <c r="X1068" s="272"/>
      <c r="Y1068" s="272"/>
      <c r="Z1068" s="272"/>
    </row>
    <row r="1069" spans="1:26" ht="13" customHeight="1" x14ac:dyDescent="0.35">
      <c r="A1069" s="295" t="s">
        <v>3627</v>
      </c>
      <c r="B1069" s="331">
        <v>5165935</v>
      </c>
      <c r="C1069" s="277" t="s">
        <v>7671</v>
      </c>
      <c r="D1069" s="293">
        <v>44751</v>
      </c>
      <c r="E1069" s="279" t="s">
        <v>594</v>
      </c>
      <c r="F1069" s="327">
        <v>44737</v>
      </c>
      <c r="G1069" s="328" t="s">
        <v>7477</v>
      </c>
      <c r="H1069" s="328" t="s">
        <v>102</v>
      </c>
      <c r="I1069" s="281" t="s">
        <v>685</v>
      </c>
      <c r="J1069" s="285" t="s">
        <v>2943</v>
      </c>
      <c r="K1069" s="281" t="s">
        <v>9012</v>
      </c>
      <c r="L1069" s="328" t="s">
        <v>20</v>
      </c>
      <c r="M1069" s="4" t="s">
        <v>7478</v>
      </c>
      <c r="N1069" s="282">
        <v>44750</v>
      </c>
      <c r="O1069" s="283">
        <v>44751</v>
      </c>
      <c r="P1069" s="283">
        <v>44750</v>
      </c>
      <c r="Q1069" s="284">
        <v>44756</v>
      </c>
      <c r="R1069" s="285" t="s">
        <v>6447</v>
      </c>
      <c r="S1069" s="284"/>
      <c r="T1069" s="286" t="s">
        <v>623</v>
      </c>
      <c r="U1069" s="291" t="s">
        <v>3901</v>
      </c>
      <c r="V1069" s="135" t="s">
        <v>5599</v>
      </c>
      <c r="W1069" s="276" t="s">
        <v>7562</v>
      </c>
      <c r="X1069" s="272"/>
      <c r="Y1069" s="272"/>
      <c r="Z1069" s="272"/>
    </row>
    <row r="1070" spans="1:26" ht="13" customHeight="1" x14ac:dyDescent="0.35">
      <c r="A1070" s="295" t="s">
        <v>3627</v>
      </c>
      <c r="B1070" s="83">
        <v>5204620</v>
      </c>
      <c r="C1070" s="277" t="s">
        <v>7831</v>
      </c>
      <c r="D1070" s="293">
        <v>44757</v>
      </c>
      <c r="E1070" s="279" t="s">
        <v>594</v>
      </c>
      <c r="F1070" s="327">
        <v>44737</v>
      </c>
      <c r="G1070" s="328" t="s">
        <v>7415</v>
      </c>
      <c r="H1070" s="328" t="s">
        <v>4712</v>
      </c>
      <c r="I1070" s="281" t="s">
        <v>17</v>
      </c>
      <c r="J1070" s="285" t="s">
        <v>626</v>
      </c>
      <c r="K1070" s="281" t="s">
        <v>9003</v>
      </c>
      <c r="L1070" s="328" t="s">
        <v>20</v>
      </c>
      <c r="M1070" s="4" t="s">
        <v>7479</v>
      </c>
      <c r="N1070" s="282">
        <v>44773</v>
      </c>
      <c r="O1070" s="283">
        <v>44764</v>
      </c>
      <c r="P1070" s="283">
        <v>44758</v>
      </c>
      <c r="Q1070" s="284" t="s">
        <v>1685</v>
      </c>
      <c r="R1070" s="285" t="s">
        <v>4687</v>
      </c>
      <c r="S1070" s="284"/>
      <c r="T1070" s="286" t="s">
        <v>623</v>
      </c>
      <c r="U1070" s="291" t="s">
        <v>3901</v>
      </c>
      <c r="V1070" s="135" t="s">
        <v>5599</v>
      </c>
      <c r="W1070" s="276" t="s">
        <v>7563</v>
      </c>
      <c r="X1070" s="272"/>
      <c r="Y1070" s="272"/>
      <c r="Z1070" s="272"/>
    </row>
    <row r="1071" spans="1:26" ht="13" customHeight="1" x14ac:dyDescent="0.35">
      <c r="A1071" s="295" t="s">
        <v>5</v>
      </c>
      <c r="B1071" s="83" t="s">
        <v>319</v>
      </c>
      <c r="C1071" s="277"/>
      <c r="D1071" s="293"/>
      <c r="E1071" s="279"/>
      <c r="F1071" s="327">
        <v>44737</v>
      </c>
      <c r="G1071" s="328" t="s">
        <v>7419</v>
      </c>
      <c r="H1071" s="328" t="s">
        <v>4738</v>
      </c>
      <c r="I1071" s="281" t="s">
        <v>2454</v>
      </c>
      <c r="J1071" s="285" t="s">
        <v>626</v>
      </c>
      <c r="K1071" s="281" t="s">
        <v>9003</v>
      </c>
      <c r="L1071" s="328" t="s">
        <v>438</v>
      </c>
      <c r="M1071" s="4" t="s">
        <v>7480</v>
      </c>
      <c r="N1071" s="282"/>
      <c r="O1071" s="283"/>
      <c r="P1071" s="283"/>
      <c r="Q1071" s="284"/>
      <c r="R1071" s="285" t="s">
        <v>4687</v>
      </c>
      <c r="S1071" s="284"/>
      <c r="T1071" s="286" t="s">
        <v>605</v>
      </c>
      <c r="U1071" s="291" t="s">
        <v>3901</v>
      </c>
      <c r="V1071" s="135"/>
      <c r="W1071" s="276" t="s">
        <v>7564</v>
      </c>
      <c r="X1071" s="272"/>
      <c r="Y1071" s="272"/>
      <c r="Z1071" s="272"/>
    </row>
    <row r="1072" spans="1:26" ht="13" customHeight="1" x14ac:dyDescent="0.35">
      <c r="A1072" s="295" t="s">
        <v>3627</v>
      </c>
      <c r="B1072" s="92">
        <v>5135613</v>
      </c>
      <c r="C1072" s="277" t="s">
        <v>7090</v>
      </c>
      <c r="D1072" s="293">
        <v>44742</v>
      </c>
      <c r="E1072" s="279" t="s">
        <v>594</v>
      </c>
      <c r="F1072" s="327">
        <v>44737</v>
      </c>
      <c r="G1072" s="328" t="s">
        <v>7420</v>
      </c>
      <c r="H1072" s="328" t="s">
        <v>4126</v>
      </c>
      <c r="I1072" s="281" t="s">
        <v>8538</v>
      </c>
      <c r="J1072" s="285" t="s">
        <v>45</v>
      </c>
      <c r="K1072" s="281" t="s">
        <v>9009</v>
      </c>
      <c r="L1072" s="328" t="s">
        <v>438</v>
      </c>
      <c r="M1072" s="5" t="s">
        <v>7450</v>
      </c>
      <c r="N1072" s="282">
        <v>44749</v>
      </c>
      <c r="O1072" s="283">
        <v>44746</v>
      </c>
      <c r="P1072" s="283">
        <v>44742</v>
      </c>
      <c r="Q1072" s="284">
        <v>44746</v>
      </c>
      <c r="R1072" s="285" t="s">
        <v>4495</v>
      </c>
      <c r="S1072" s="284"/>
      <c r="T1072" s="286" t="s">
        <v>1461</v>
      </c>
      <c r="U1072" s="291" t="s">
        <v>3901</v>
      </c>
      <c r="V1072" s="135" t="s">
        <v>5599</v>
      </c>
      <c r="W1072" s="276" t="s">
        <v>7949</v>
      </c>
      <c r="X1072" s="272"/>
      <c r="Y1072" s="272"/>
      <c r="Z1072" s="272"/>
    </row>
    <row r="1073" spans="1:26" ht="13" customHeight="1" x14ac:dyDescent="0.35">
      <c r="A1073" s="295" t="s">
        <v>3627</v>
      </c>
      <c r="B1073" s="8">
        <v>5152966</v>
      </c>
      <c r="C1073" s="277" t="s">
        <v>7424</v>
      </c>
      <c r="D1073" s="293">
        <v>44739</v>
      </c>
      <c r="E1073" s="279" t="s">
        <v>594</v>
      </c>
      <c r="F1073" s="327">
        <v>44737</v>
      </c>
      <c r="G1073" s="328" t="s">
        <v>7421</v>
      </c>
      <c r="H1073" s="328" t="s">
        <v>102</v>
      </c>
      <c r="I1073" s="281" t="s">
        <v>685</v>
      </c>
      <c r="J1073" s="285" t="s">
        <v>38</v>
      </c>
      <c r="K1073" s="281" t="s">
        <v>9001</v>
      </c>
      <c r="L1073" s="328" t="s">
        <v>20</v>
      </c>
      <c r="M1073" s="5" t="s">
        <v>7422</v>
      </c>
      <c r="N1073" s="282">
        <v>44746</v>
      </c>
      <c r="O1073" s="283">
        <v>44746</v>
      </c>
      <c r="P1073" s="283">
        <v>44742</v>
      </c>
      <c r="Q1073" s="284">
        <v>44744</v>
      </c>
      <c r="R1073" s="285" t="s">
        <v>4486</v>
      </c>
      <c r="S1073" s="284"/>
      <c r="T1073" s="286" t="s">
        <v>623</v>
      </c>
      <c r="U1073" s="291" t="s">
        <v>3901</v>
      </c>
      <c r="V1073" s="135" t="s">
        <v>5599</v>
      </c>
      <c r="W1073" s="276" t="s">
        <v>7950</v>
      </c>
      <c r="X1073" s="272"/>
      <c r="Y1073" s="272"/>
      <c r="Z1073" s="272"/>
    </row>
    <row r="1074" spans="1:26" ht="13" customHeight="1" x14ac:dyDescent="0.35">
      <c r="A1074" s="295" t="s">
        <v>3627</v>
      </c>
      <c r="B1074" s="328">
        <v>5204117</v>
      </c>
      <c r="C1074" s="277" t="s">
        <v>7839</v>
      </c>
      <c r="D1074" s="293">
        <v>44740</v>
      </c>
      <c r="E1074" s="279" t="s">
        <v>594</v>
      </c>
      <c r="F1074" s="327">
        <v>44739</v>
      </c>
      <c r="G1074" s="328" t="s">
        <v>7428</v>
      </c>
      <c r="H1074" s="328" t="s">
        <v>250</v>
      </c>
      <c r="I1074" s="281" t="s">
        <v>4644</v>
      </c>
      <c r="J1074" s="285" t="s">
        <v>18</v>
      </c>
      <c r="K1074" s="281" t="s">
        <v>9005</v>
      </c>
      <c r="L1074" s="328" t="s">
        <v>11</v>
      </c>
      <c r="M1074" s="4" t="s">
        <v>7481</v>
      </c>
      <c r="N1074" s="282">
        <v>44766</v>
      </c>
      <c r="O1074" s="283">
        <v>44763</v>
      </c>
      <c r="P1074" s="283">
        <v>44758</v>
      </c>
      <c r="Q1074" s="284">
        <v>44763</v>
      </c>
      <c r="R1074" s="285" t="s">
        <v>4686</v>
      </c>
      <c r="S1074" s="284"/>
      <c r="T1074" s="286" t="s">
        <v>609</v>
      </c>
      <c r="U1074" s="291" t="s">
        <v>3901</v>
      </c>
      <c r="V1074" s="135" t="s">
        <v>5599</v>
      </c>
      <c r="W1074" s="276" t="s">
        <v>7565</v>
      </c>
      <c r="X1074" s="272"/>
      <c r="Y1074" s="272"/>
      <c r="Z1074" s="272"/>
    </row>
    <row r="1075" spans="1:26" ht="13" customHeight="1" x14ac:dyDescent="0.35">
      <c r="A1075" s="295" t="s">
        <v>5</v>
      </c>
      <c r="B1075" s="83" t="s">
        <v>319</v>
      </c>
      <c r="C1075" s="277"/>
      <c r="D1075" s="293"/>
      <c r="E1075" s="279"/>
      <c r="F1075" s="327">
        <v>44739</v>
      </c>
      <c r="G1075" s="328" t="s">
        <v>7429</v>
      </c>
      <c r="H1075" s="328" t="s">
        <v>175</v>
      </c>
      <c r="I1075" s="281" t="s">
        <v>8863</v>
      </c>
      <c r="J1075" s="285" t="s">
        <v>18</v>
      </c>
      <c r="K1075" s="281" t="s">
        <v>9005</v>
      </c>
      <c r="L1075" s="328" t="s">
        <v>11</v>
      </c>
      <c r="M1075" s="328" t="s">
        <v>7482</v>
      </c>
      <c r="N1075" s="282"/>
      <c r="O1075" s="283"/>
      <c r="P1075" s="283"/>
      <c r="Q1075" s="284"/>
      <c r="R1075" s="285" t="s">
        <v>4685</v>
      </c>
      <c r="S1075" s="284"/>
      <c r="T1075" s="286" t="s">
        <v>605</v>
      </c>
      <c r="U1075" s="291" t="s">
        <v>3901</v>
      </c>
      <c r="V1075" s="135"/>
      <c r="W1075" s="276" t="s">
        <v>7566</v>
      </c>
      <c r="X1075" s="272"/>
      <c r="Y1075" s="272"/>
      <c r="Z1075" s="272"/>
    </row>
    <row r="1076" spans="1:26" ht="13" customHeight="1" x14ac:dyDescent="0.35">
      <c r="A1076" s="295" t="s">
        <v>3627</v>
      </c>
      <c r="B1076" s="83">
        <v>5158805</v>
      </c>
      <c r="C1076" s="277" t="s">
        <v>7366</v>
      </c>
      <c r="D1076" s="293">
        <v>44739</v>
      </c>
      <c r="E1076" s="279" t="s">
        <v>594</v>
      </c>
      <c r="F1076" s="327">
        <v>44739</v>
      </c>
      <c r="G1076" s="328" t="s">
        <v>7430</v>
      </c>
      <c r="H1076" s="328" t="s">
        <v>25</v>
      </c>
      <c r="I1076" s="281" t="s">
        <v>17</v>
      </c>
      <c r="J1076" s="285" t="s">
        <v>45</v>
      </c>
      <c r="K1076" s="281" t="s">
        <v>9009</v>
      </c>
      <c r="L1076" s="328" t="s">
        <v>20</v>
      </c>
      <c r="M1076" s="5" t="s">
        <v>7431</v>
      </c>
      <c r="N1076" s="282">
        <v>44743</v>
      </c>
      <c r="O1076" s="283">
        <v>44740</v>
      </c>
      <c r="P1076" s="283">
        <v>44739</v>
      </c>
      <c r="Q1076" s="284">
        <v>44741</v>
      </c>
      <c r="R1076" s="285" t="s">
        <v>4482</v>
      </c>
      <c r="S1076" s="284"/>
      <c r="T1076" s="286" t="s">
        <v>605</v>
      </c>
      <c r="U1076" s="291" t="s">
        <v>3901</v>
      </c>
      <c r="V1076" s="135" t="s">
        <v>5599</v>
      </c>
      <c r="W1076" s="276" t="s">
        <v>7951</v>
      </c>
      <c r="X1076" s="272"/>
      <c r="Y1076" s="272"/>
      <c r="Z1076" s="272"/>
    </row>
    <row r="1077" spans="1:26" ht="13" customHeight="1" x14ac:dyDescent="0.35">
      <c r="A1077" s="295" t="s">
        <v>1581</v>
      </c>
      <c r="B1077" s="276" t="s">
        <v>630</v>
      </c>
      <c r="C1077" s="277" t="s">
        <v>630</v>
      </c>
      <c r="D1077" s="293">
        <v>44742</v>
      </c>
      <c r="E1077" s="279" t="s">
        <v>630</v>
      </c>
      <c r="F1077" s="327">
        <v>44739</v>
      </c>
      <c r="G1077" s="328" t="s">
        <v>7433</v>
      </c>
      <c r="H1077" s="328" t="s">
        <v>3567</v>
      </c>
      <c r="I1077" s="281" t="s">
        <v>685</v>
      </c>
      <c r="J1077" s="285" t="s">
        <v>632</v>
      </c>
      <c r="K1077" s="281" t="s">
        <v>9006</v>
      </c>
      <c r="L1077" s="328" t="s">
        <v>87</v>
      </c>
      <c r="M1077" s="4" t="s">
        <v>7483</v>
      </c>
      <c r="N1077" s="282" t="s">
        <v>1253</v>
      </c>
      <c r="O1077" s="283" t="s">
        <v>1253</v>
      </c>
      <c r="P1077" s="283" t="s">
        <v>1253</v>
      </c>
      <c r="Q1077" s="284" t="s">
        <v>1253</v>
      </c>
      <c r="R1077" s="285" t="s">
        <v>4484</v>
      </c>
      <c r="S1077" s="280" t="s">
        <v>1253</v>
      </c>
      <c r="T1077" s="286" t="s">
        <v>623</v>
      </c>
      <c r="U1077" s="291" t="s">
        <v>3901</v>
      </c>
      <c r="V1077" s="135"/>
      <c r="W1077" s="276" t="s">
        <v>630</v>
      </c>
      <c r="X1077" s="272"/>
      <c r="Y1077" s="272"/>
      <c r="Z1077" s="272"/>
    </row>
    <row r="1078" spans="1:26" ht="13" customHeight="1" x14ac:dyDescent="0.35">
      <c r="A1078" s="295" t="s">
        <v>3627</v>
      </c>
      <c r="B1078" s="83">
        <v>5166881</v>
      </c>
      <c r="C1078" s="277" t="s">
        <v>7434</v>
      </c>
      <c r="D1078" s="293">
        <v>44739</v>
      </c>
      <c r="E1078" s="279" t="s">
        <v>594</v>
      </c>
      <c r="F1078" s="327">
        <v>44739</v>
      </c>
      <c r="G1078" s="328" t="s">
        <v>7435</v>
      </c>
      <c r="H1078" s="328" t="s">
        <v>32</v>
      </c>
      <c r="I1078" s="281" t="s">
        <v>685</v>
      </c>
      <c r="J1078" s="285" t="s">
        <v>45</v>
      </c>
      <c r="K1078" s="281" t="s">
        <v>9009</v>
      </c>
      <c r="L1078" s="328" t="s">
        <v>20</v>
      </c>
      <c r="M1078" s="5" t="s">
        <v>7451</v>
      </c>
      <c r="N1078" s="282">
        <v>44755</v>
      </c>
      <c r="O1078" s="283">
        <v>44754</v>
      </c>
      <c r="P1078" s="283">
        <v>44742</v>
      </c>
      <c r="Q1078" s="284">
        <v>44746</v>
      </c>
      <c r="R1078" s="285" t="s">
        <v>4482</v>
      </c>
      <c r="S1078" s="284"/>
      <c r="T1078" s="286" t="s">
        <v>623</v>
      </c>
      <c r="U1078" s="291" t="s">
        <v>3901</v>
      </c>
      <c r="V1078" s="135" t="s">
        <v>5599</v>
      </c>
      <c r="W1078" s="276" t="s">
        <v>7952</v>
      </c>
      <c r="X1078" s="272"/>
      <c r="Y1078" s="272"/>
      <c r="Z1078" s="272"/>
    </row>
    <row r="1079" spans="1:26" ht="13" customHeight="1" x14ac:dyDescent="0.35">
      <c r="A1079" s="295" t="s">
        <v>3627</v>
      </c>
      <c r="B1079" s="8">
        <v>5243151</v>
      </c>
      <c r="C1079" s="277" t="s">
        <v>8619</v>
      </c>
      <c r="D1079" s="293">
        <v>44791</v>
      </c>
      <c r="E1079" s="279" t="s">
        <v>8466</v>
      </c>
      <c r="F1079" s="327">
        <v>44739</v>
      </c>
      <c r="G1079" s="330" t="s">
        <v>8725</v>
      </c>
      <c r="H1079" s="328" t="s">
        <v>4738</v>
      </c>
      <c r="I1079" s="281" t="s">
        <v>2454</v>
      </c>
      <c r="J1079" s="285" t="s">
        <v>626</v>
      </c>
      <c r="K1079" s="281" t="s">
        <v>9003</v>
      </c>
      <c r="L1079" s="328" t="s">
        <v>52</v>
      </c>
      <c r="M1079" s="4" t="s">
        <v>7484</v>
      </c>
      <c r="N1079" s="282">
        <v>0</v>
      </c>
      <c r="O1079" s="283">
        <v>44796</v>
      </c>
      <c r="P1079" s="283">
        <v>44791</v>
      </c>
      <c r="Q1079" s="284">
        <v>44796</v>
      </c>
      <c r="R1079" s="285" t="s">
        <v>6464</v>
      </c>
      <c r="S1079" s="284"/>
      <c r="T1079" s="286" t="s">
        <v>623</v>
      </c>
      <c r="U1079" s="291" t="s">
        <v>3901</v>
      </c>
      <c r="V1079" s="135"/>
      <c r="W1079" s="276" t="s">
        <v>7567</v>
      </c>
      <c r="X1079" s="272"/>
      <c r="Y1079" s="272"/>
      <c r="Z1079" s="272"/>
    </row>
    <row r="1080" spans="1:26" ht="13" customHeight="1" x14ac:dyDescent="0.35">
      <c r="A1080" s="295" t="s">
        <v>3627</v>
      </c>
      <c r="B1080" s="83">
        <v>5122491</v>
      </c>
      <c r="C1080" s="277" t="s">
        <v>7436</v>
      </c>
      <c r="D1080" s="293">
        <v>44739</v>
      </c>
      <c r="E1080" s="279" t="s">
        <v>594</v>
      </c>
      <c r="F1080" s="327">
        <v>44739</v>
      </c>
      <c r="G1080" s="328" t="s">
        <v>7437</v>
      </c>
      <c r="H1080" s="328" t="s">
        <v>175</v>
      </c>
      <c r="I1080" s="281" t="s">
        <v>8863</v>
      </c>
      <c r="J1080" s="285" t="s">
        <v>38</v>
      </c>
      <c r="K1080" s="281" t="s">
        <v>9001</v>
      </c>
      <c r="L1080" s="328" t="s">
        <v>40</v>
      </c>
      <c r="M1080" s="5" t="s">
        <v>7452</v>
      </c>
      <c r="N1080" s="282">
        <v>44747</v>
      </c>
      <c r="O1080" s="283">
        <v>44743</v>
      </c>
      <c r="P1080" s="283">
        <v>44742</v>
      </c>
      <c r="Q1080" s="284">
        <v>44743</v>
      </c>
      <c r="R1080" s="285" t="s">
        <v>4489</v>
      </c>
      <c r="S1080" s="284"/>
      <c r="T1080" s="286" t="s">
        <v>623</v>
      </c>
      <c r="U1080" s="291" t="s">
        <v>3901</v>
      </c>
      <c r="V1080" s="135" t="s">
        <v>5599</v>
      </c>
      <c r="W1080" s="276" t="s">
        <v>7953</v>
      </c>
      <c r="X1080" s="272"/>
      <c r="Y1080" s="272"/>
      <c r="Z1080" s="272"/>
    </row>
    <row r="1081" spans="1:26" ht="13" customHeight="1" x14ac:dyDescent="0.35">
      <c r="A1081" s="295" t="s">
        <v>3627</v>
      </c>
      <c r="B1081" s="83">
        <v>5118987</v>
      </c>
      <c r="C1081" s="277" t="s">
        <v>7438</v>
      </c>
      <c r="D1081" s="293">
        <v>44740</v>
      </c>
      <c r="E1081" s="279" t="s">
        <v>594</v>
      </c>
      <c r="F1081" s="327">
        <v>44740</v>
      </c>
      <c r="G1081" s="328" t="s">
        <v>7439</v>
      </c>
      <c r="H1081" s="328" t="s">
        <v>3567</v>
      </c>
      <c r="I1081" s="281" t="s">
        <v>685</v>
      </c>
      <c r="J1081" s="285" t="s">
        <v>45</v>
      </c>
      <c r="K1081" s="281" t="s">
        <v>9009</v>
      </c>
      <c r="L1081" s="328" t="s">
        <v>438</v>
      </c>
      <c r="M1081" s="5" t="s">
        <v>7453</v>
      </c>
      <c r="N1081" s="282">
        <v>44749</v>
      </c>
      <c r="O1081" s="283">
        <v>44741</v>
      </c>
      <c r="P1081" s="283">
        <v>44741</v>
      </c>
      <c r="Q1081" s="284" t="s">
        <v>1685</v>
      </c>
      <c r="R1081" s="285" t="s">
        <v>4482</v>
      </c>
      <c r="S1081" s="284"/>
      <c r="T1081" s="286" t="s">
        <v>623</v>
      </c>
      <c r="U1081" s="291" t="s">
        <v>3901</v>
      </c>
      <c r="V1081" s="135" t="s">
        <v>5599</v>
      </c>
      <c r="W1081" s="276" t="s">
        <v>7622</v>
      </c>
      <c r="X1081" s="272"/>
      <c r="Y1081" s="272"/>
      <c r="Z1081" s="272"/>
    </row>
    <row r="1082" spans="1:26" ht="13" customHeight="1" x14ac:dyDescent="0.35">
      <c r="A1082" s="295" t="s">
        <v>5</v>
      </c>
      <c r="B1082" s="83" t="s">
        <v>319</v>
      </c>
      <c r="C1082" s="277"/>
      <c r="D1082" s="293"/>
      <c r="E1082" s="279"/>
      <c r="F1082" s="327">
        <v>44740</v>
      </c>
      <c r="G1082" s="328" t="s">
        <v>7440</v>
      </c>
      <c r="H1082" s="328" t="s">
        <v>250</v>
      </c>
      <c r="I1082" s="281" t="s">
        <v>4644</v>
      </c>
      <c r="J1082" s="285" t="s">
        <v>645</v>
      </c>
      <c r="K1082" s="281" t="s">
        <v>9002</v>
      </c>
      <c r="L1082" s="328" t="s">
        <v>87</v>
      </c>
      <c r="M1082" s="4" t="s">
        <v>7485</v>
      </c>
      <c r="N1082" s="282"/>
      <c r="O1082" s="283"/>
      <c r="P1082" s="283"/>
      <c r="Q1082" s="284"/>
      <c r="R1082" s="285" t="s">
        <v>4490</v>
      </c>
      <c r="S1082" s="284"/>
      <c r="T1082" s="286" t="s">
        <v>605</v>
      </c>
      <c r="U1082" s="291" t="s">
        <v>3901</v>
      </c>
      <c r="V1082" s="135"/>
      <c r="W1082" s="276" t="s">
        <v>7568</v>
      </c>
      <c r="X1082" s="272"/>
      <c r="Y1082" s="272"/>
      <c r="Z1082" s="272"/>
    </row>
    <row r="1083" spans="1:26" ht="13" customHeight="1" x14ac:dyDescent="0.35">
      <c r="A1083" s="295" t="s">
        <v>5</v>
      </c>
      <c r="B1083" s="8" t="s">
        <v>1883</v>
      </c>
      <c r="C1083" s="277"/>
      <c r="D1083" s="293">
        <v>44760</v>
      </c>
      <c r="E1083" s="279"/>
      <c r="F1083" s="327">
        <v>44740</v>
      </c>
      <c r="G1083" s="328" t="s">
        <v>7442</v>
      </c>
      <c r="H1083" s="328" t="s">
        <v>6337</v>
      </c>
      <c r="I1083" s="281" t="s">
        <v>4644</v>
      </c>
      <c r="J1083" s="285" t="s">
        <v>45</v>
      </c>
      <c r="K1083" s="281" t="s">
        <v>9009</v>
      </c>
      <c r="L1083" s="328" t="s">
        <v>11</v>
      </c>
      <c r="M1083" s="4" t="s">
        <v>7486</v>
      </c>
      <c r="N1083" s="282"/>
      <c r="O1083" s="283"/>
      <c r="P1083" s="283"/>
      <c r="Q1083" s="284"/>
      <c r="R1083" s="285" t="s">
        <v>4482</v>
      </c>
      <c r="S1083" s="284"/>
      <c r="T1083" s="286" t="s">
        <v>605</v>
      </c>
      <c r="U1083" s="291" t="s">
        <v>3901</v>
      </c>
      <c r="V1083" s="135"/>
      <c r="W1083" s="276" t="s">
        <v>7569</v>
      </c>
      <c r="X1083" s="272"/>
      <c r="Y1083" s="272"/>
      <c r="Z1083" s="272"/>
    </row>
    <row r="1084" spans="1:26" ht="13" customHeight="1" x14ac:dyDescent="0.35">
      <c r="A1084" s="295" t="s">
        <v>3627</v>
      </c>
      <c r="B1084" s="83">
        <v>5243878</v>
      </c>
      <c r="C1084" s="277" t="s">
        <v>8541</v>
      </c>
      <c r="D1084" s="293">
        <v>44786</v>
      </c>
      <c r="E1084" s="279" t="s">
        <v>594</v>
      </c>
      <c r="F1084" s="327">
        <v>44740</v>
      </c>
      <c r="G1084" s="328" t="s">
        <v>7443</v>
      </c>
      <c r="H1084" s="328" t="s">
        <v>37</v>
      </c>
      <c r="I1084" s="281" t="s">
        <v>685</v>
      </c>
      <c r="J1084" s="285" t="s">
        <v>645</v>
      </c>
      <c r="K1084" s="281" t="s">
        <v>9002</v>
      </c>
      <c r="L1084" s="328" t="s">
        <v>20</v>
      </c>
      <c r="M1084" s="4" t="s">
        <v>7487</v>
      </c>
      <c r="N1084" s="282">
        <v>44774</v>
      </c>
      <c r="O1084" s="283">
        <v>44789</v>
      </c>
      <c r="P1084" s="283">
        <v>44786</v>
      </c>
      <c r="Q1084" s="284">
        <v>44789</v>
      </c>
      <c r="R1084" s="285" t="s">
        <v>4490</v>
      </c>
      <c r="S1084" s="284"/>
      <c r="T1084" s="286" t="s">
        <v>623</v>
      </c>
      <c r="U1084" s="291" t="s">
        <v>3901</v>
      </c>
      <c r="V1084" s="291" t="s">
        <v>3366</v>
      </c>
      <c r="W1084" s="276" t="s">
        <v>7570</v>
      </c>
      <c r="X1084" s="272"/>
      <c r="Y1084" s="272"/>
      <c r="Z1084" s="272"/>
    </row>
    <row r="1085" spans="1:26" ht="13" customHeight="1" x14ac:dyDescent="0.35">
      <c r="A1085" s="295" t="s">
        <v>1581</v>
      </c>
      <c r="B1085" s="276" t="s">
        <v>630</v>
      </c>
      <c r="C1085" s="277" t="s">
        <v>630</v>
      </c>
      <c r="D1085" s="293">
        <v>44796</v>
      </c>
      <c r="E1085" s="279" t="s">
        <v>630</v>
      </c>
      <c r="F1085" s="327">
        <v>44740</v>
      </c>
      <c r="G1085" s="328" t="s">
        <v>7444</v>
      </c>
      <c r="H1085" s="328" t="s">
        <v>6043</v>
      </c>
      <c r="I1085" s="281" t="s">
        <v>4644</v>
      </c>
      <c r="J1085" s="285" t="s">
        <v>18</v>
      </c>
      <c r="K1085" s="281" t="s">
        <v>9005</v>
      </c>
      <c r="L1085" s="328" t="s">
        <v>87</v>
      </c>
      <c r="M1085" s="4" t="s">
        <v>7488</v>
      </c>
      <c r="N1085" s="282" t="s">
        <v>1253</v>
      </c>
      <c r="O1085" s="283" t="s">
        <v>1253</v>
      </c>
      <c r="P1085" s="283" t="s">
        <v>1253</v>
      </c>
      <c r="Q1085" s="284" t="s">
        <v>1253</v>
      </c>
      <c r="R1085" s="285" t="s">
        <v>4686</v>
      </c>
      <c r="S1085" s="284"/>
      <c r="T1085" s="286" t="s">
        <v>605</v>
      </c>
      <c r="U1085" s="291" t="s">
        <v>3901</v>
      </c>
      <c r="V1085" s="135"/>
      <c r="W1085" s="276" t="s">
        <v>7571</v>
      </c>
      <c r="X1085" s="272"/>
      <c r="Y1085" s="272"/>
      <c r="Z1085" s="272"/>
    </row>
    <row r="1086" spans="1:26" ht="13" customHeight="1" x14ac:dyDescent="0.35">
      <c r="A1086" s="295" t="s">
        <v>3627</v>
      </c>
      <c r="B1086" s="83">
        <v>5144778</v>
      </c>
      <c r="C1086" s="277" t="s">
        <v>7448</v>
      </c>
      <c r="D1086" s="293">
        <v>44741</v>
      </c>
      <c r="E1086" s="279" t="s">
        <v>594</v>
      </c>
      <c r="F1086" s="327">
        <v>44740</v>
      </c>
      <c r="G1086" s="328" t="s">
        <v>7445</v>
      </c>
      <c r="H1086" s="328" t="s">
        <v>37</v>
      </c>
      <c r="I1086" s="281" t="s">
        <v>685</v>
      </c>
      <c r="J1086" s="285" t="s">
        <v>18</v>
      </c>
      <c r="K1086" s="281" t="s">
        <v>9005</v>
      </c>
      <c r="L1086" s="328" t="s">
        <v>11</v>
      </c>
      <c r="M1086" s="5" t="s">
        <v>7446</v>
      </c>
      <c r="N1086" s="282">
        <v>44772</v>
      </c>
      <c r="O1086" s="283">
        <v>44767</v>
      </c>
      <c r="P1086" s="283">
        <v>44762</v>
      </c>
      <c r="Q1086" s="284">
        <v>44769</v>
      </c>
      <c r="R1086" s="285" t="s">
        <v>4685</v>
      </c>
      <c r="S1086" s="284"/>
      <c r="T1086" s="286" t="s">
        <v>623</v>
      </c>
      <c r="U1086" s="291" t="s">
        <v>3901</v>
      </c>
      <c r="V1086" s="135" t="s">
        <v>5599</v>
      </c>
      <c r="W1086" s="276" t="s">
        <v>7954</v>
      </c>
      <c r="X1086" s="272"/>
      <c r="Y1086" s="272"/>
      <c r="Z1086" s="272"/>
    </row>
    <row r="1087" spans="1:26" ht="13" customHeight="1" x14ac:dyDescent="0.35">
      <c r="A1087" s="295" t="s">
        <v>3627</v>
      </c>
      <c r="B1087" s="83">
        <v>5168436</v>
      </c>
      <c r="C1087" s="277" t="s">
        <v>7465</v>
      </c>
      <c r="D1087" s="293">
        <v>44741</v>
      </c>
      <c r="E1087" s="279" t="s">
        <v>594</v>
      </c>
      <c r="F1087" s="327">
        <v>44740</v>
      </c>
      <c r="G1087" s="328" t="s">
        <v>7454</v>
      </c>
      <c r="H1087" s="328" t="s">
        <v>92</v>
      </c>
      <c r="I1087" s="281" t="s">
        <v>2454</v>
      </c>
      <c r="J1087" s="285" t="s">
        <v>18</v>
      </c>
      <c r="K1087" s="281" t="s">
        <v>9005</v>
      </c>
      <c r="L1087" s="328" t="s">
        <v>20</v>
      </c>
      <c r="M1087" s="5" t="s">
        <v>7455</v>
      </c>
      <c r="N1087" s="282">
        <v>44743</v>
      </c>
      <c r="O1087" s="283">
        <v>44742</v>
      </c>
      <c r="P1087" s="283">
        <v>44742</v>
      </c>
      <c r="Q1087" s="284">
        <v>44743</v>
      </c>
      <c r="R1087" s="285" t="s">
        <v>4686</v>
      </c>
      <c r="S1087" s="284"/>
      <c r="T1087" s="286" t="s">
        <v>623</v>
      </c>
      <c r="U1087" s="291" t="s">
        <v>3901</v>
      </c>
      <c r="V1087" s="135" t="s">
        <v>5599</v>
      </c>
      <c r="W1087" s="276" t="s">
        <v>7955</v>
      </c>
      <c r="X1087" s="272"/>
      <c r="Y1087" s="272"/>
      <c r="Z1087" s="272"/>
    </row>
    <row r="1088" spans="1:26" ht="13" customHeight="1" x14ac:dyDescent="0.35">
      <c r="A1088" s="295" t="s">
        <v>5</v>
      </c>
      <c r="B1088" s="83" t="s">
        <v>319</v>
      </c>
      <c r="C1088" s="277"/>
      <c r="D1088" s="293"/>
      <c r="E1088" s="279"/>
      <c r="F1088" s="327">
        <v>44740</v>
      </c>
      <c r="G1088" s="328" t="s">
        <v>7456</v>
      </c>
      <c r="H1088" s="328" t="s">
        <v>92</v>
      </c>
      <c r="I1088" s="281" t="s">
        <v>2454</v>
      </c>
      <c r="J1088" s="285" t="s">
        <v>645</v>
      </c>
      <c r="K1088" s="281" t="s">
        <v>9002</v>
      </c>
      <c r="L1088" s="328" t="s">
        <v>20</v>
      </c>
      <c r="M1088" s="4" t="s">
        <v>7489</v>
      </c>
      <c r="N1088" s="282"/>
      <c r="O1088" s="283"/>
      <c r="P1088" s="283"/>
      <c r="Q1088" s="284"/>
      <c r="R1088" s="285" t="s">
        <v>4490</v>
      </c>
      <c r="S1088" s="284"/>
      <c r="T1088" s="286" t="s">
        <v>623</v>
      </c>
      <c r="U1088" s="291" t="s">
        <v>3901</v>
      </c>
      <c r="V1088" s="135"/>
      <c r="W1088" s="276" t="s">
        <v>7956</v>
      </c>
      <c r="X1088" s="272"/>
      <c r="Y1088" s="272"/>
      <c r="Z1088" s="272"/>
    </row>
    <row r="1089" spans="1:26" ht="13" customHeight="1" x14ac:dyDescent="0.35">
      <c r="A1089" s="295" t="s">
        <v>3627</v>
      </c>
      <c r="B1089" s="83">
        <v>5194734</v>
      </c>
      <c r="C1089" s="277" t="s">
        <v>8518</v>
      </c>
      <c r="D1089" s="293">
        <v>44783</v>
      </c>
      <c r="E1089" s="279" t="s">
        <v>594</v>
      </c>
      <c r="F1089" s="327">
        <v>44741</v>
      </c>
      <c r="G1089" s="330" t="s">
        <v>8726</v>
      </c>
      <c r="H1089" s="328" t="s">
        <v>6337</v>
      </c>
      <c r="I1089" s="281" t="s">
        <v>4644</v>
      </c>
      <c r="J1089" s="285" t="s">
        <v>626</v>
      </c>
      <c r="K1089" s="281" t="s">
        <v>9003</v>
      </c>
      <c r="L1089" s="328" t="s">
        <v>87</v>
      </c>
      <c r="M1089" s="4" t="s">
        <v>7490</v>
      </c>
      <c r="N1089" s="282">
        <v>44791</v>
      </c>
      <c r="O1089" s="283">
        <v>44789</v>
      </c>
      <c r="P1089" s="283">
        <v>44783</v>
      </c>
      <c r="Q1089" s="284">
        <v>44790</v>
      </c>
      <c r="R1089" s="285" t="s">
        <v>6464</v>
      </c>
      <c r="S1089" s="284"/>
      <c r="T1089" s="286" t="s">
        <v>2564</v>
      </c>
      <c r="U1089" s="291" t="s">
        <v>3901</v>
      </c>
      <c r="V1089" s="291" t="s">
        <v>3366</v>
      </c>
      <c r="W1089" s="276" t="s">
        <v>7957</v>
      </c>
      <c r="X1089" s="272"/>
      <c r="Y1089" s="272"/>
      <c r="Z1089" s="272"/>
    </row>
    <row r="1090" spans="1:26" ht="13" customHeight="1" x14ac:dyDescent="0.35">
      <c r="A1090" s="295" t="s">
        <v>3627</v>
      </c>
      <c r="B1090" s="8">
        <v>5194729</v>
      </c>
      <c r="C1090" s="277" t="s">
        <v>8153</v>
      </c>
      <c r="D1090" s="293">
        <v>44765</v>
      </c>
      <c r="E1090" s="279" t="s">
        <v>594</v>
      </c>
      <c r="F1090" s="327">
        <v>44741</v>
      </c>
      <c r="G1090" s="328" t="s">
        <v>7457</v>
      </c>
      <c r="H1090" s="328" t="s">
        <v>92</v>
      </c>
      <c r="I1090" s="281" t="s">
        <v>2454</v>
      </c>
      <c r="J1090" s="285" t="s">
        <v>626</v>
      </c>
      <c r="K1090" s="281" t="s">
        <v>9003</v>
      </c>
      <c r="L1090" s="328" t="s">
        <v>20</v>
      </c>
      <c r="M1090" s="4" t="s">
        <v>7491</v>
      </c>
      <c r="N1090" s="282">
        <v>44787</v>
      </c>
      <c r="O1090" s="283">
        <v>44769</v>
      </c>
      <c r="P1090" s="283">
        <v>44765</v>
      </c>
      <c r="Q1090" s="284">
        <v>44771</v>
      </c>
      <c r="R1090" s="285" t="s">
        <v>6464</v>
      </c>
      <c r="S1090" s="284"/>
      <c r="T1090" s="286" t="s">
        <v>605</v>
      </c>
      <c r="U1090" s="291" t="s">
        <v>3901</v>
      </c>
      <c r="V1090" s="291" t="s">
        <v>3366</v>
      </c>
      <c r="W1090" s="276" t="s">
        <v>7572</v>
      </c>
      <c r="X1090" s="272"/>
      <c r="Y1090" s="272"/>
      <c r="Z1090" s="272"/>
    </row>
    <row r="1091" spans="1:26" ht="13" customHeight="1" x14ac:dyDescent="0.35">
      <c r="A1091" s="295" t="s">
        <v>3627</v>
      </c>
      <c r="B1091" s="83">
        <v>5174843</v>
      </c>
      <c r="C1091" s="277" t="s">
        <v>7608</v>
      </c>
      <c r="D1091" s="293">
        <v>44748</v>
      </c>
      <c r="E1091" s="279" t="s">
        <v>594</v>
      </c>
      <c r="F1091" s="327">
        <v>44741</v>
      </c>
      <c r="G1091" s="328" t="s">
        <v>7458</v>
      </c>
      <c r="H1091" s="328" t="s">
        <v>102</v>
      </c>
      <c r="I1091" s="281" t="s">
        <v>685</v>
      </c>
      <c r="J1091" s="285" t="s">
        <v>626</v>
      </c>
      <c r="K1091" s="281" t="s">
        <v>9003</v>
      </c>
      <c r="L1091" s="328" t="s">
        <v>52</v>
      </c>
      <c r="M1091" s="4" t="s">
        <v>7492</v>
      </c>
      <c r="N1091" s="282">
        <v>44755</v>
      </c>
      <c r="O1091" s="283">
        <v>44752</v>
      </c>
      <c r="P1091" s="283">
        <v>44748</v>
      </c>
      <c r="Q1091" s="284">
        <v>44753</v>
      </c>
      <c r="R1091" s="285" t="s">
        <v>6464</v>
      </c>
      <c r="S1091" s="284"/>
      <c r="T1091" s="286" t="s">
        <v>609</v>
      </c>
      <c r="U1091" s="291" t="s">
        <v>3901</v>
      </c>
      <c r="V1091" s="135" t="s">
        <v>5599</v>
      </c>
      <c r="W1091" s="276" t="s">
        <v>7573</v>
      </c>
      <c r="X1091" s="272"/>
      <c r="Y1091" s="272"/>
      <c r="Z1091" s="272"/>
    </row>
    <row r="1092" spans="1:26" ht="13" customHeight="1" x14ac:dyDescent="0.35">
      <c r="A1092" s="295" t="s">
        <v>1581</v>
      </c>
      <c r="B1092" s="276" t="s">
        <v>630</v>
      </c>
      <c r="C1092" s="277" t="s">
        <v>630</v>
      </c>
      <c r="D1092" s="293">
        <v>44760</v>
      </c>
      <c r="E1092" s="279" t="s">
        <v>630</v>
      </c>
      <c r="F1092" s="327">
        <v>44741</v>
      </c>
      <c r="G1092" s="328" t="s">
        <v>7459</v>
      </c>
      <c r="H1092" s="328" t="s">
        <v>3567</v>
      </c>
      <c r="I1092" s="281" t="s">
        <v>685</v>
      </c>
      <c r="J1092" s="285" t="s">
        <v>645</v>
      </c>
      <c r="K1092" s="281" t="s">
        <v>9002</v>
      </c>
      <c r="L1092" s="328" t="s">
        <v>20</v>
      </c>
      <c r="M1092" s="4" t="s">
        <v>7493</v>
      </c>
      <c r="N1092" s="282" t="s">
        <v>1253</v>
      </c>
      <c r="O1092" s="283" t="s">
        <v>1253</v>
      </c>
      <c r="P1092" s="283" t="s">
        <v>1253</v>
      </c>
      <c r="Q1092" s="284" t="s">
        <v>1253</v>
      </c>
      <c r="R1092" s="285" t="s">
        <v>4490</v>
      </c>
      <c r="S1092" s="280" t="s">
        <v>1253</v>
      </c>
      <c r="T1092" s="286" t="s">
        <v>605</v>
      </c>
      <c r="U1092" s="291" t="s">
        <v>3901</v>
      </c>
      <c r="V1092" s="135"/>
      <c r="W1092" s="276" t="s">
        <v>630</v>
      </c>
      <c r="X1092" s="272"/>
      <c r="Y1092" s="272"/>
      <c r="Z1092" s="272"/>
    </row>
    <row r="1093" spans="1:26" ht="13" customHeight="1" x14ac:dyDescent="0.35">
      <c r="A1093" s="295" t="s">
        <v>3627</v>
      </c>
      <c r="B1093" s="8">
        <v>5209587</v>
      </c>
      <c r="C1093" s="277" t="s">
        <v>8204</v>
      </c>
      <c r="D1093" s="293">
        <v>44771</v>
      </c>
      <c r="E1093" s="279" t="s">
        <v>594</v>
      </c>
      <c r="F1093" s="327">
        <v>44741</v>
      </c>
      <c r="G1093" s="328" t="s">
        <v>7494</v>
      </c>
      <c r="H1093" s="328" t="s">
        <v>3567</v>
      </c>
      <c r="I1093" s="281" t="s">
        <v>685</v>
      </c>
      <c r="J1093" s="285" t="s">
        <v>645</v>
      </c>
      <c r="K1093" s="281" t="s">
        <v>9002</v>
      </c>
      <c r="L1093" s="328" t="s">
        <v>20</v>
      </c>
      <c r="M1093" s="4" t="s">
        <v>7495</v>
      </c>
      <c r="N1093" s="282">
        <v>44780</v>
      </c>
      <c r="O1093" s="283">
        <v>44776</v>
      </c>
      <c r="P1093" s="283">
        <v>44772</v>
      </c>
      <c r="Q1093" s="284">
        <v>44772</v>
      </c>
      <c r="R1093" s="285" t="s">
        <v>4490</v>
      </c>
      <c r="S1093" s="284"/>
      <c r="T1093" s="286" t="s">
        <v>623</v>
      </c>
      <c r="U1093" s="291" t="s">
        <v>3901</v>
      </c>
      <c r="V1093" s="291" t="s">
        <v>3366</v>
      </c>
      <c r="W1093" s="276" t="s">
        <v>7574</v>
      </c>
      <c r="X1093" s="272"/>
      <c r="Y1093" s="272"/>
      <c r="Z1093" s="272"/>
    </row>
    <row r="1094" spans="1:26" ht="13" customHeight="1" x14ac:dyDescent="0.35">
      <c r="A1094" s="295" t="s">
        <v>5</v>
      </c>
      <c r="B1094" s="8">
        <v>5194808</v>
      </c>
      <c r="C1094" s="277" t="s">
        <v>8041</v>
      </c>
      <c r="D1094" s="293">
        <v>44750</v>
      </c>
      <c r="E1094" s="279" t="s">
        <v>8468</v>
      </c>
      <c r="F1094" s="327">
        <v>44742</v>
      </c>
      <c r="G1094" s="328" t="s">
        <v>7496</v>
      </c>
      <c r="H1094" s="328" t="s">
        <v>725</v>
      </c>
      <c r="I1094" s="281" t="s">
        <v>2454</v>
      </c>
      <c r="J1094" s="285" t="s">
        <v>45</v>
      </c>
      <c r="K1094" s="281" t="s">
        <v>9009</v>
      </c>
      <c r="L1094" s="328" t="s">
        <v>7497</v>
      </c>
      <c r="M1094" s="4" t="s">
        <v>7498</v>
      </c>
      <c r="N1094" s="282">
        <v>0</v>
      </c>
      <c r="O1094" s="283"/>
      <c r="P1094" s="283"/>
      <c r="Q1094" s="284"/>
      <c r="R1094" s="285" t="s">
        <v>4482</v>
      </c>
      <c r="S1094" s="284"/>
      <c r="T1094" s="286" t="s">
        <v>623</v>
      </c>
      <c r="U1094" s="291" t="s">
        <v>3901</v>
      </c>
      <c r="V1094" s="135"/>
      <c r="W1094" s="276" t="s">
        <v>7575</v>
      </c>
      <c r="X1094" s="272"/>
      <c r="Y1094" s="272"/>
      <c r="Z1094" s="272"/>
    </row>
    <row r="1095" spans="1:26" ht="13" customHeight="1" x14ac:dyDescent="0.35">
      <c r="A1095" s="295" t="s">
        <v>3627</v>
      </c>
      <c r="B1095" s="8">
        <v>5205954</v>
      </c>
      <c r="C1095" s="277" t="s">
        <v>8205</v>
      </c>
      <c r="D1095" s="293">
        <v>44770</v>
      </c>
      <c r="E1095" s="279" t="s">
        <v>594</v>
      </c>
      <c r="F1095" s="327">
        <v>44742</v>
      </c>
      <c r="G1095" s="328" t="s">
        <v>7499</v>
      </c>
      <c r="H1095" s="328" t="s">
        <v>4738</v>
      </c>
      <c r="I1095" s="281" t="s">
        <v>2454</v>
      </c>
      <c r="J1095" s="285" t="s">
        <v>18</v>
      </c>
      <c r="K1095" s="281" t="s">
        <v>9005</v>
      </c>
      <c r="L1095" s="330" t="s">
        <v>20</v>
      </c>
      <c r="M1095" s="328" t="s">
        <v>8194</v>
      </c>
      <c r="N1095" s="282">
        <v>44781</v>
      </c>
      <c r="O1095" s="283">
        <v>44781</v>
      </c>
      <c r="P1095" s="283">
        <v>44783</v>
      </c>
      <c r="Q1095" s="284">
        <v>44781</v>
      </c>
      <c r="R1095" s="285" t="s">
        <v>4686</v>
      </c>
      <c r="S1095" s="284"/>
      <c r="T1095" s="286" t="s">
        <v>605</v>
      </c>
      <c r="U1095" s="291" t="s">
        <v>3901</v>
      </c>
      <c r="V1095" s="291" t="s">
        <v>3366</v>
      </c>
      <c r="W1095" s="276" t="s">
        <v>7576</v>
      </c>
      <c r="X1095" s="272"/>
      <c r="Y1095" s="272"/>
      <c r="Z1095" s="272"/>
    </row>
    <row r="1096" spans="1:26" ht="13" customHeight="1" x14ac:dyDescent="0.35">
      <c r="A1096" s="295" t="s">
        <v>3627</v>
      </c>
      <c r="B1096" s="86">
        <v>5158806</v>
      </c>
      <c r="C1096" s="277" t="s">
        <v>7522</v>
      </c>
      <c r="D1096" s="293">
        <v>44742</v>
      </c>
      <c r="E1096" s="279" t="s">
        <v>594</v>
      </c>
      <c r="F1096" s="327">
        <v>44742</v>
      </c>
      <c r="G1096" s="328" t="s">
        <v>7500</v>
      </c>
      <c r="H1096" s="328" t="s">
        <v>92</v>
      </c>
      <c r="I1096" s="281" t="s">
        <v>2454</v>
      </c>
      <c r="J1096" s="285" t="s">
        <v>45</v>
      </c>
      <c r="K1096" s="281" t="s">
        <v>9009</v>
      </c>
      <c r="L1096" s="328" t="s">
        <v>20</v>
      </c>
      <c r="M1096" s="4" t="s">
        <v>7501</v>
      </c>
      <c r="N1096" s="282">
        <v>44756</v>
      </c>
      <c r="O1096" s="283">
        <v>44753</v>
      </c>
      <c r="P1096" s="283">
        <v>44751</v>
      </c>
      <c r="Q1096" s="284">
        <v>44754</v>
      </c>
      <c r="R1096" s="285" t="s">
        <v>4482</v>
      </c>
      <c r="S1096" s="284"/>
      <c r="T1096" s="286" t="s">
        <v>609</v>
      </c>
      <c r="U1096" s="291" t="s">
        <v>3901</v>
      </c>
      <c r="V1096" s="135" t="s">
        <v>5599</v>
      </c>
      <c r="W1096" s="276" t="s">
        <v>7577</v>
      </c>
      <c r="X1096" s="272"/>
      <c r="Y1096" s="272"/>
      <c r="Z1096" s="272"/>
    </row>
    <row r="1097" spans="1:26" ht="13" customHeight="1" x14ac:dyDescent="0.35">
      <c r="A1097" s="295" t="s">
        <v>1581</v>
      </c>
      <c r="B1097" s="276" t="s">
        <v>630</v>
      </c>
      <c r="C1097" s="277" t="s">
        <v>630</v>
      </c>
      <c r="D1097" s="293">
        <v>44767</v>
      </c>
      <c r="E1097" s="279" t="s">
        <v>630</v>
      </c>
      <c r="F1097" s="327">
        <v>44742</v>
      </c>
      <c r="G1097" s="328" t="s">
        <v>7502</v>
      </c>
      <c r="H1097" s="328" t="s">
        <v>6337</v>
      </c>
      <c r="I1097" s="281" t="s">
        <v>4644</v>
      </c>
      <c r="J1097" s="285" t="s">
        <v>45</v>
      </c>
      <c r="K1097" s="281" t="s">
        <v>9009</v>
      </c>
      <c r="L1097" s="328" t="s">
        <v>20</v>
      </c>
      <c r="M1097" s="4" t="s">
        <v>7503</v>
      </c>
      <c r="N1097" s="282" t="s">
        <v>1253</v>
      </c>
      <c r="O1097" s="283" t="s">
        <v>1253</v>
      </c>
      <c r="P1097" s="283" t="s">
        <v>1253</v>
      </c>
      <c r="Q1097" s="284" t="s">
        <v>1253</v>
      </c>
      <c r="R1097" s="285" t="s">
        <v>4482</v>
      </c>
      <c r="S1097" s="280" t="s">
        <v>1253</v>
      </c>
      <c r="T1097" s="286" t="s">
        <v>605</v>
      </c>
      <c r="U1097" s="291" t="s">
        <v>3901</v>
      </c>
      <c r="V1097" s="135"/>
      <c r="W1097" s="276" t="s">
        <v>630</v>
      </c>
      <c r="X1097" s="272"/>
      <c r="Y1097" s="272"/>
      <c r="Z1097" s="272"/>
    </row>
    <row r="1098" spans="1:26" ht="13" customHeight="1" x14ac:dyDescent="0.35">
      <c r="A1098" s="295" t="s">
        <v>5</v>
      </c>
      <c r="B1098" s="83" t="s">
        <v>319</v>
      </c>
      <c r="C1098" s="277"/>
      <c r="D1098" s="293"/>
      <c r="E1098" s="279"/>
      <c r="F1098" s="327">
        <v>44742</v>
      </c>
      <c r="G1098" s="328" t="s">
        <v>7504</v>
      </c>
      <c r="H1098" s="328" t="s">
        <v>6337</v>
      </c>
      <c r="I1098" s="281" t="s">
        <v>4644</v>
      </c>
      <c r="J1098" s="285" t="s">
        <v>626</v>
      </c>
      <c r="K1098" s="281" t="s">
        <v>9003</v>
      </c>
      <c r="L1098" s="328" t="s">
        <v>52</v>
      </c>
      <c r="M1098" s="4" t="s">
        <v>7505</v>
      </c>
      <c r="N1098" s="282"/>
      <c r="O1098" s="283"/>
      <c r="P1098" s="283"/>
      <c r="Q1098" s="284"/>
      <c r="R1098" s="285" t="s">
        <v>4687</v>
      </c>
      <c r="S1098" s="284"/>
      <c r="T1098" s="286" t="s">
        <v>1648</v>
      </c>
      <c r="U1098" s="291" t="s">
        <v>3901</v>
      </c>
      <c r="V1098" s="135"/>
      <c r="W1098" s="276" t="s">
        <v>7578</v>
      </c>
      <c r="X1098" s="272"/>
      <c r="Y1098" s="272"/>
      <c r="Z1098" s="272"/>
    </row>
    <row r="1099" spans="1:26" ht="13" customHeight="1" x14ac:dyDescent="0.35">
      <c r="A1099" s="295" t="s">
        <v>3627</v>
      </c>
      <c r="B1099" s="328">
        <v>5119295</v>
      </c>
      <c r="C1099" s="277" t="s">
        <v>7524</v>
      </c>
      <c r="D1099" s="293">
        <v>44742</v>
      </c>
      <c r="E1099" s="279" t="s">
        <v>594</v>
      </c>
      <c r="F1099" s="327">
        <v>44742</v>
      </c>
      <c r="G1099" s="328" t="s">
        <v>7506</v>
      </c>
      <c r="H1099" s="328" t="s">
        <v>116</v>
      </c>
      <c r="I1099" s="281" t="s">
        <v>2454</v>
      </c>
      <c r="J1099" s="285" t="s">
        <v>45</v>
      </c>
      <c r="K1099" s="281" t="s">
        <v>9009</v>
      </c>
      <c r="L1099" s="328" t="s">
        <v>438</v>
      </c>
      <c r="M1099" s="5" t="s">
        <v>7507</v>
      </c>
      <c r="N1099" s="282">
        <v>44743</v>
      </c>
      <c r="O1099" s="283">
        <v>44742</v>
      </c>
      <c r="P1099" s="283">
        <v>44742</v>
      </c>
      <c r="Q1099" s="284">
        <v>44743</v>
      </c>
      <c r="R1099" s="285" t="s">
        <v>4482</v>
      </c>
      <c r="S1099" s="284"/>
      <c r="T1099" s="286" t="s">
        <v>623</v>
      </c>
      <c r="U1099" s="291" t="s">
        <v>3901</v>
      </c>
      <c r="V1099" s="135" t="s">
        <v>5599</v>
      </c>
      <c r="W1099" s="276" t="s">
        <v>7958</v>
      </c>
      <c r="X1099" s="272"/>
      <c r="Y1099" s="272"/>
      <c r="Z1099" s="272"/>
    </row>
    <row r="1100" spans="1:26" ht="13" customHeight="1" x14ac:dyDescent="0.35">
      <c r="A1100" s="295" t="s">
        <v>3627</v>
      </c>
      <c r="B1100" s="328">
        <v>5213851</v>
      </c>
      <c r="C1100" s="277" t="s">
        <v>8158</v>
      </c>
      <c r="D1100" s="293">
        <v>44763</v>
      </c>
      <c r="E1100" s="279" t="s">
        <v>594</v>
      </c>
      <c r="F1100" s="327">
        <v>44743</v>
      </c>
      <c r="G1100" s="328" t="s">
        <v>7529</v>
      </c>
      <c r="H1100" s="328" t="s">
        <v>3567</v>
      </c>
      <c r="I1100" s="281" t="s">
        <v>685</v>
      </c>
      <c r="J1100" s="285" t="s">
        <v>45</v>
      </c>
      <c r="K1100" s="281" t="s">
        <v>9009</v>
      </c>
      <c r="L1100" s="328" t="s">
        <v>11</v>
      </c>
      <c r="M1100" s="328" t="s">
        <v>7530</v>
      </c>
      <c r="N1100" s="282">
        <v>44791</v>
      </c>
      <c r="O1100" s="283">
        <v>44790</v>
      </c>
      <c r="P1100" s="283">
        <v>44768</v>
      </c>
      <c r="Q1100" s="328" t="s">
        <v>597</v>
      </c>
      <c r="R1100" s="285" t="s">
        <v>4482</v>
      </c>
      <c r="S1100" s="284"/>
      <c r="T1100" s="286" t="s">
        <v>623</v>
      </c>
      <c r="U1100" s="291" t="s">
        <v>5599</v>
      </c>
      <c r="V1100" s="291" t="s">
        <v>3366</v>
      </c>
      <c r="W1100" s="276" t="s">
        <v>7579</v>
      </c>
      <c r="X1100" s="272"/>
      <c r="Y1100" s="272"/>
      <c r="Z1100" s="272"/>
    </row>
    <row r="1101" spans="1:26" ht="13" customHeight="1" x14ac:dyDescent="0.35">
      <c r="A1101" s="295" t="s">
        <v>3627</v>
      </c>
      <c r="B1101" s="92">
        <v>5194801</v>
      </c>
      <c r="C1101" s="277" t="s">
        <v>7777</v>
      </c>
      <c r="D1101" s="293">
        <v>44754</v>
      </c>
      <c r="E1101" s="279" t="s">
        <v>594</v>
      </c>
      <c r="F1101" s="327">
        <v>44744</v>
      </c>
      <c r="G1101" s="328" t="s">
        <v>7509</v>
      </c>
      <c r="H1101" s="328" t="s">
        <v>175</v>
      </c>
      <c r="I1101" s="281" t="s">
        <v>8863</v>
      </c>
      <c r="J1101" s="285" t="s">
        <v>18</v>
      </c>
      <c r="K1101" s="281" t="s">
        <v>9005</v>
      </c>
      <c r="L1101" s="328" t="s">
        <v>20</v>
      </c>
      <c r="M1101" s="328" t="s">
        <v>7510</v>
      </c>
      <c r="N1101" s="282">
        <v>44761</v>
      </c>
      <c r="O1101" s="283">
        <v>44761</v>
      </c>
      <c r="P1101" s="283">
        <v>44754</v>
      </c>
      <c r="Q1101" s="284">
        <v>44761</v>
      </c>
      <c r="R1101" s="285" t="s">
        <v>4686</v>
      </c>
      <c r="S1101" s="284"/>
      <c r="T1101" s="286" t="s">
        <v>609</v>
      </c>
      <c r="U1101" s="291" t="s">
        <v>5599</v>
      </c>
      <c r="V1101" s="135" t="s">
        <v>5599</v>
      </c>
      <c r="W1101" s="276" t="s">
        <v>7580</v>
      </c>
      <c r="X1101" s="272"/>
      <c r="Y1101" s="272"/>
      <c r="Z1101" s="272"/>
    </row>
    <row r="1102" spans="1:26" ht="13" customHeight="1" x14ac:dyDescent="0.35">
      <c r="A1102" s="295" t="s">
        <v>3627</v>
      </c>
      <c r="B1102" s="328">
        <v>5194727</v>
      </c>
      <c r="C1102" s="277" t="s">
        <v>8042</v>
      </c>
      <c r="D1102" s="293">
        <v>44762</v>
      </c>
      <c r="E1102" s="279" t="s">
        <v>594</v>
      </c>
      <c r="F1102" s="327">
        <v>44744</v>
      </c>
      <c r="G1102" s="328" t="s">
        <v>7511</v>
      </c>
      <c r="H1102" s="328" t="s">
        <v>6043</v>
      </c>
      <c r="I1102" s="281" t="s">
        <v>4644</v>
      </c>
      <c r="J1102" s="285" t="s">
        <v>626</v>
      </c>
      <c r="K1102" s="281" t="s">
        <v>9003</v>
      </c>
      <c r="L1102" s="328" t="s">
        <v>20</v>
      </c>
      <c r="M1102" s="328" t="s">
        <v>7512</v>
      </c>
      <c r="N1102" s="282">
        <v>44777</v>
      </c>
      <c r="O1102" s="283">
        <v>44768</v>
      </c>
      <c r="P1102" s="283">
        <v>44762</v>
      </c>
      <c r="Q1102" s="284">
        <v>44768</v>
      </c>
      <c r="R1102" s="285" t="s">
        <v>6464</v>
      </c>
      <c r="S1102" s="284"/>
      <c r="T1102" s="286" t="s">
        <v>623</v>
      </c>
      <c r="U1102" s="291" t="s">
        <v>5599</v>
      </c>
      <c r="V1102" s="291" t="s">
        <v>3366</v>
      </c>
      <c r="W1102" s="276" t="s">
        <v>7581</v>
      </c>
      <c r="X1102" s="272"/>
      <c r="Y1102" s="272"/>
      <c r="Z1102" s="272"/>
    </row>
    <row r="1103" spans="1:26" ht="13" customHeight="1" x14ac:dyDescent="0.35">
      <c r="A1103" s="295" t="s">
        <v>1581</v>
      </c>
      <c r="B1103" s="276" t="s">
        <v>630</v>
      </c>
      <c r="C1103" s="277" t="s">
        <v>630</v>
      </c>
      <c r="D1103" s="293">
        <v>44802</v>
      </c>
      <c r="E1103" s="279" t="s">
        <v>630</v>
      </c>
      <c r="F1103" s="327">
        <v>44744</v>
      </c>
      <c r="G1103" s="328" t="s">
        <v>7513</v>
      </c>
      <c r="H1103" s="328" t="s">
        <v>92</v>
      </c>
      <c r="I1103" s="281" t="s">
        <v>2454</v>
      </c>
      <c r="J1103" s="285" t="s">
        <v>45</v>
      </c>
      <c r="K1103" s="281" t="s">
        <v>9009</v>
      </c>
      <c r="L1103" s="328" t="s">
        <v>11</v>
      </c>
      <c r="M1103" s="328" t="s">
        <v>7514</v>
      </c>
      <c r="N1103" s="282" t="s">
        <v>1253</v>
      </c>
      <c r="O1103" s="283" t="s">
        <v>1253</v>
      </c>
      <c r="P1103" s="283" t="s">
        <v>1253</v>
      </c>
      <c r="Q1103" s="284" t="s">
        <v>1253</v>
      </c>
      <c r="R1103" s="285" t="s">
        <v>4482</v>
      </c>
      <c r="S1103" s="284"/>
      <c r="T1103" s="286" t="s">
        <v>605</v>
      </c>
      <c r="U1103" s="291" t="s">
        <v>5599</v>
      </c>
      <c r="V1103" s="135"/>
      <c r="W1103" s="276" t="s">
        <v>7582</v>
      </c>
      <c r="X1103" s="272"/>
      <c r="Y1103" s="272"/>
      <c r="Z1103" s="272"/>
    </row>
    <row r="1104" spans="1:26" ht="13" customHeight="1" x14ac:dyDescent="0.35">
      <c r="A1104" s="295" t="s">
        <v>3627</v>
      </c>
      <c r="B1104" s="5">
        <v>5172413</v>
      </c>
      <c r="C1104" s="277" t="s">
        <v>7525</v>
      </c>
      <c r="D1104" s="293">
        <v>44744</v>
      </c>
      <c r="E1104" s="279" t="s">
        <v>594</v>
      </c>
      <c r="F1104" s="327">
        <v>44744</v>
      </c>
      <c r="G1104" s="328" t="s">
        <v>7515</v>
      </c>
      <c r="H1104" s="328" t="s">
        <v>102</v>
      </c>
      <c r="I1104" s="281" t="s">
        <v>685</v>
      </c>
      <c r="J1104" s="285" t="s">
        <v>18</v>
      </c>
      <c r="K1104" s="281" t="s">
        <v>9005</v>
      </c>
      <c r="L1104" s="328" t="s">
        <v>20</v>
      </c>
      <c r="M1104" s="328" t="s">
        <v>7516</v>
      </c>
      <c r="N1104" s="282">
        <v>44755</v>
      </c>
      <c r="O1104" s="283">
        <v>44753</v>
      </c>
      <c r="P1104" s="283">
        <v>44748</v>
      </c>
      <c r="Q1104" s="284">
        <v>44755</v>
      </c>
      <c r="R1104" s="285" t="s">
        <v>4686</v>
      </c>
      <c r="S1104" s="284"/>
      <c r="T1104" s="286" t="s">
        <v>609</v>
      </c>
      <c r="U1104" s="291" t="s">
        <v>5599</v>
      </c>
      <c r="V1104" s="135" t="s">
        <v>5599</v>
      </c>
      <c r="W1104" s="276" t="s">
        <v>7583</v>
      </c>
      <c r="X1104" s="272"/>
      <c r="Y1104" s="272"/>
      <c r="Z1104" s="272"/>
    </row>
    <row r="1105" spans="1:26" ht="13" customHeight="1" x14ac:dyDescent="0.35">
      <c r="A1105" s="295" t="s">
        <v>3627</v>
      </c>
      <c r="B1105" s="86">
        <v>5168439</v>
      </c>
      <c r="C1105" s="277" t="s">
        <v>7526</v>
      </c>
      <c r="D1105" s="293">
        <v>44744</v>
      </c>
      <c r="E1105" s="279" t="s">
        <v>594</v>
      </c>
      <c r="F1105" s="327">
        <v>44744</v>
      </c>
      <c r="G1105" s="328" t="s">
        <v>7517</v>
      </c>
      <c r="H1105" s="328" t="s">
        <v>102</v>
      </c>
      <c r="I1105" s="281" t="s">
        <v>685</v>
      </c>
      <c r="J1105" s="285" t="s">
        <v>18</v>
      </c>
      <c r="K1105" s="281" t="s">
        <v>9005</v>
      </c>
      <c r="L1105" s="328" t="s">
        <v>11</v>
      </c>
      <c r="M1105" s="328" t="s">
        <v>7518</v>
      </c>
      <c r="N1105" s="282">
        <v>44755</v>
      </c>
      <c r="O1105" s="283">
        <v>44754</v>
      </c>
      <c r="P1105" s="283">
        <v>44749</v>
      </c>
      <c r="Q1105" s="284">
        <v>44754</v>
      </c>
      <c r="R1105" s="285" t="s">
        <v>4686</v>
      </c>
      <c r="S1105" s="284"/>
      <c r="T1105" s="286" t="s">
        <v>623</v>
      </c>
      <c r="U1105" s="291" t="s">
        <v>5599</v>
      </c>
      <c r="V1105" s="135" t="s">
        <v>5599</v>
      </c>
      <c r="W1105" s="276" t="s">
        <v>7584</v>
      </c>
      <c r="X1105" s="272"/>
      <c r="Y1105" s="272"/>
      <c r="Z1105" s="272"/>
    </row>
    <row r="1106" spans="1:26" ht="13" customHeight="1" x14ac:dyDescent="0.35">
      <c r="A1106" s="295" t="s">
        <v>3627</v>
      </c>
      <c r="B1106" s="86">
        <v>5122489</v>
      </c>
      <c r="C1106" s="277" t="s">
        <v>7531</v>
      </c>
      <c r="D1106" s="293">
        <v>44746</v>
      </c>
      <c r="E1106" s="279" t="s">
        <v>594</v>
      </c>
      <c r="F1106" s="327">
        <v>44744</v>
      </c>
      <c r="G1106" s="328" t="s">
        <v>7532</v>
      </c>
      <c r="H1106" s="328" t="s">
        <v>92</v>
      </c>
      <c r="I1106" s="281" t="s">
        <v>2454</v>
      </c>
      <c r="J1106" s="285" t="s">
        <v>38</v>
      </c>
      <c r="K1106" s="281" t="s">
        <v>9001</v>
      </c>
      <c r="L1106" s="328" t="s">
        <v>20</v>
      </c>
      <c r="M1106" s="328" t="s">
        <v>7533</v>
      </c>
      <c r="N1106" s="282">
        <v>44772</v>
      </c>
      <c r="O1106" s="283">
        <v>44755</v>
      </c>
      <c r="P1106" s="283">
        <v>44751</v>
      </c>
      <c r="Q1106" s="284">
        <v>44755</v>
      </c>
      <c r="R1106" s="285" t="s">
        <v>4489</v>
      </c>
      <c r="S1106" s="284"/>
      <c r="T1106" s="286" t="s">
        <v>605</v>
      </c>
      <c r="U1106" s="291" t="s">
        <v>5599</v>
      </c>
      <c r="V1106" s="135" t="s">
        <v>5599</v>
      </c>
      <c r="W1106" s="276" t="s">
        <v>7585</v>
      </c>
      <c r="X1106" s="272"/>
      <c r="Y1106" s="272"/>
      <c r="Z1106" s="272"/>
    </row>
    <row r="1107" spans="1:26" ht="13" customHeight="1" x14ac:dyDescent="0.35">
      <c r="A1107" s="295" t="s">
        <v>5</v>
      </c>
      <c r="B1107" s="83" t="s">
        <v>319</v>
      </c>
      <c r="C1107" s="277"/>
      <c r="D1107" s="293"/>
      <c r="E1107" s="279"/>
      <c r="F1107" s="327">
        <v>44746</v>
      </c>
      <c r="G1107" s="328" t="s">
        <v>7534</v>
      </c>
      <c r="H1107" s="328" t="s">
        <v>4712</v>
      </c>
      <c r="I1107" s="281" t="s">
        <v>17</v>
      </c>
      <c r="J1107" s="285" t="s">
        <v>45</v>
      </c>
      <c r="K1107" s="281" t="s">
        <v>9009</v>
      </c>
      <c r="L1107" s="328" t="s">
        <v>438</v>
      </c>
      <c r="M1107" s="328" t="s">
        <v>7535</v>
      </c>
      <c r="N1107" s="282"/>
      <c r="O1107" s="283"/>
      <c r="P1107" s="283"/>
      <c r="Q1107" s="284"/>
      <c r="R1107" s="285" t="s">
        <v>4482</v>
      </c>
      <c r="S1107" s="284"/>
      <c r="T1107" s="286" t="s">
        <v>609</v>
      </c>
      <c r="U1107" s="291" t="s">
        <v>5599</v>
      </c>
      <c r="V1107" s="135"/>
      <c r="W1107" s="276" t="s">
        <v>7586</v>
      </c>
      <c r="X1107" s="272"/>
      <c r="Y1107" s="272"/>
      <c r="Z1107" s="272"/>
    </row>
    <row r="1108" spans="1:26" ht="13" customHeight="1" x14ac:dyDescent="0.35">
      <c r="A1108" s="295" t="s">
        <v>3627</v>
      </c>
      <c r="B1108" s="328">
        <v>5194792</v>
      </c>
      <c r="C1108" s="277" t="s">
        <v>7727</v>
      </c>
      <c r="D1108" s="293">
        <v>44750</v>
      </c>
      <c r="E1108" s="279" t="s">
        <v>594</v>
      </c>
      <c r="F1108" s="327">
        <v>44746</v>
      </c>
      <c r="G1108" s="328" t="s">
        <v>7536</v>
      </c>
      <c r="H1108" s="328" t="s">
        <v>92</v>
      </c>
      <c r="I1108" s="281" t="s">
        <v>2454</v>
      </c>
      <c r="J1108" s="285" t="s">
        <v>38</v>
      </c>
      <c r="K1108" s="281" t="s">
        <v>9001</v>
      </c>
      <c r="L1108" s="328" t="s">
        <v>20</v>
      </c>
      <c r="M1108" s="328" t="s">
        <v>7537</v>
      </c>
      <c r="N1108" s="282">
        <v>44767</v>
      </c>
      <c r="O1108" s="283">
        <v>44763</v>
      </c>
      <c r="P1108" s="283">
        <v>44754</v>
      </c>
      <c r="Q1108" s="284">
        <v>44763</v>
      </c>
      <c r="R1108" s="285" t="s">
        <v>4486</v>
      </c>
      <c r="S1108" s="284"/>
      <c r="T1108" s="286" t="s">
        <v>605</v>
      </c>
      <c r="U1108" s="291" t="s">
        <v>5599</v>
      </c>
      <c r="V1108" s="135" t="s">
        <v>5599</v>
      </c>
      <c r="W1108" s="276" t="s">
        <v>7587</v>
      </c>
      <c r="X1108" s="272"/>
      <c r="Y1108" s="272"/>
      <c r="Z1108" s="272"/>
    </row>
    <row r="1109" spans="1:26" ht="13" customHeight="1" x14ac:dyDescent="0.35">
      <c r="A1109" s="295" t="s">
        <v>3627</v>
      </c>
      <c r="B1109" s="86">
        <v>5138803</v>
      </c>
      <c r="C1109" s="277" t="s">
        <v>7539</v>
      </c>
      <c r="D1109" s="293">
        <v>44747</v>
      </c>
      <c r="E1109" s="279" t="s">
        <v>594</v>
      </c>
      <c r="F1109" s="327">
        <v>44746</v>
      </c>
      <c r="G1109" s="328" t="s">
        <v>7540</v>
      </c>
      <c r="H1109" s="328" t="s">
        <v>4126</v>
      </c>
      <c r="I1109" s="281" t="s">
        <v>8538</v>
      </c>
      <c r="J1109" s="285" t="s">
        <v>38</v>
      </c>
      <c r="K1109" s="281" t="s">
        <v>9001</v>
      </c>
      <c r="L1109" s="328" t="s">
        <v>20</v>
      </c>
      <c r="M1109" s="328" t="s">
        <v>7541</v>
      </c>
      <c r="N1109" s="282">
        <v>44752</v>
      </c>
      <c r="O1109" s="283">
        <v>44750</v>
      </c>
      <c r="P1109" s="283">
        <v>44748</v>
      </c>
      <c r="Q1109" s="284">
        <v>44750</v>
      </c>
      <c r="R1109" s="285" t="s">
        <v>4489</v>
      </c>
      <c r="S1109" s="284"/>
      <c r="T1109" s="286" t="s">
        <v>605</v>
      </c>
      <c r="U1109" s="291" t="s">
        <v>5599</v>
      </c>
      <c r="V1109" s="135" t="s">
        <v>5599</v>
      </c>
      <c r="W1109" s="276" t="s">
        <v>7588</v>
      </c>
      <c r="X1109" s="272"/>
      <c r="Y1109" s="272"/>
      <c r="Z1109" s="272"/>
    </row>
    <row r="1110" spans="1:26" ht="13" customHeight="1" x14ac:dyDescent="0.35">
      <c r="A1110" s="295" t="s">
        <v>3627</v>
      </c>
      <c r="B1110" s="328">
        <v>5216202</v>
      </c>
      <c r="C1110" s="277" t="s">
        <v>8043</v>
      </c>
      <c r="D1110" s="293">
        <v>44764</v>
      </c>
      <c r="E1110" s="279" t="s">
        <v>594</v>
      </c>
      <c r="F1110" s="327">
        <v>44746</v>
      </c>
      <c r="G1110" s="328" t="s">
        <v>7542</v>
      </c>
      <c r="H1110" s="328" t="s">
        <v>250</v>
      </c>
      <c r="I1110" s="281" t="s">
        <v>4644</v>
      </c>
      <c r="J1110" s="285" t="s">
        <v>45</v>
      </c>
      <c r="K1110" s="281" t="s">
        <v>9009</v>
      </c>
      <c r="L1110" s="328" t="s">
        <v>438</v>
      </c>
      <c r="M1110" s="328" t="s">
        <v>7543</v>
      </c>
      <c r="N1110" s="282">
        <v>44773</v>
      </c>
      <c r="O1110" s="283">
        <v>44767</v>
      </c>
      <c r="P1110" s="283">
        <v>44763</v>
      </c>
      <c r="Q1110" s="284">
        <v>44768</v>
      </c>
      <c r="R1110" s="285" t="s">
        <v>4495</v>
      </c>
      <c r="S1110" s="284"/>
      <c r="T1110" s="286" t="s">
        <v>2564</v>
      </c>
      <c r="U1110" s="291" t="s">
        <v>5599</v>
      </c>
      <c r="V1110" s="135" t="s">
        <v>5599</v>
      </c>
      <c r="W1110" s="276" t="s">
        <v>7959</v>
      </c>
      <c r="X1110" s="272"/>
      <c r="Y1110" s="272"/>
      <c r="Z1110" s="272"/>
    </row>
    <row r="1111" spans="1:26" ht="13" customHeight="1" x14ac:dyDescent="0.35">
      <c r="A1111" s="295" t="s">
        <v>3627</v>
      </c>
      <c r="B1111" s="92">
        <v>5194732</v>
      </c>
      <c r="C1111" s="277" t="s">
        <v>8044</v>
      </c>
      <c r="D1111" s="293">
        <v>44762</v>
      </c>
      <c r="E1111" s="279" t="s">
        <v>594</v>
      </c>
      <c r="F1111" s="327">
        <v>44746</v>
      </c>
      <c r="G1111" s="328" t="s">
        <v>7544</v>
      </c>
      <c r="H1111" s="328" t="s">
        <v>7545</v>
      </c>
      <c r="I1111" s="281" t="s">
        <v>8538</v>
      </c>
      <c r="J1111" s="285" t="s">
        <v>626</v>
      </c>
      <c r="K1111" s="281" t="s">
        <v>9003</v>
      </c>
      <c r="L1111" s="328" t="s">
        <v>87</v>
      </c>
      <c r="M1111" s="328" t="s">
        <v>7546</v>
      </c>
      <c r="N1111" s="282">
        <v>44781</v>
      </c>
      <c r="O1111" s="283">
        <v>44767</v>
      </c>
      <c r="P1111" s="283">
        <v>44762</v>
      </c>
      <c r="Q1111" s="284">
        <v>44767</v>
      </c>
      <c r="R1111" s="285" t="s">
        <v>6464</v>
      </c>
      <c r="S1111" s="284"/>
      <c r="T1111" s="286" t="s">
        <v>1461</v>
      </c>
      <c r="U1111" s="291" t="s">
        <v>5599</v>
      </c>
      <c r="V1111" s="291" t="s">
        <v>3366</v>
      </c>
      <c r="W1111" s="276" t="s">
        <v>7589</v>
      </c>
      <c r="X1111" s="272"/>
      <c r="Y1111" s="272"/>
      <c r="Z1111" s="272"/>
    </row>
    <row r="1112" spans="1:26" ht="13" customHeight="1" x14ac:dyDescent="0.35">
      <c r="A1112" s="295" t="s">
        <v>3627</v>
      </c>
      <c r="B1112" s="8">
        <v>5182753</v>
      </c>
      <c r="C1112" s="277" t="s">
        <v>7655</v>
      </c>
      <c r="D1112" s="293">
        <v>44749</v>
      </c>
      <c r="E1112" s="279" t="s">
        <v>594</v>
      </c>
      <c r="F1112" s="327">
        <v>44746</v>
      </c>
      <c r="G1112" s="328" t="s">
        <v>7547</v>
      </c>
      <c r="H1112" s="328" t="s">
        <v>4712</v>
      </c>
      <c r="I1112" s="281" t="s">
        <v>17</v>
      </c>
      <c r="J1112" s="285" t="s">
        <v>626</v>
      </c>
      <c r="K1112" s="281" t="s">
        <v>9003</v>
      </c>
      <c r="L1112" s="328" t="s">
        <v>52</v>
      </c>
      <c r="M1112" s="328" t="s">
        <v>7548</v>
      </c>
      <c r="N1112" s="282">
        <v>44772</v>
      </c>
      <c r="O1112" s="283">
        <v>44765</v>
      </c>
      <c r="P1112" s="283">
        <v>44749</v>
      </c>
      <c r="Q1112" s="284">
        <v>44767</v>
      </c>
      <c r="R1112" s="285" t="s">
        <v>6464</v>
      </c>
      <c r="S1112" s="284"/>
      <c r="T1112" s="286" t="s">
        <v>623</v>
      </c>
      <c r="U1112" s="291" t="s">
        <v>5599</v>
      </c>
      <c r="V1112" s="135" t="s">
        <v>5599</v>
      </c>
      <c r="W1112" s="276" t="s">
        <v>7590</v>
      </c>
      <c r="X1112" s="272"/>
      <c r="Y1112" s="272"/>
      <c r="Z1112" s="272"/>
    </row>
    <row r="1113" spans="1:26" ht="13" customHeight="1" x14ac:dyDescent="0.35">
      <c r="A1113" s="295" t="s">
        <v>3627</v>
      </c>
      <c r="B1113" s="8">
        <v>5243141</v>
      </c>
      <c r="C1113" s="277" t="s">
        <v>8771</v>
      </c>
      <c r="D1113" s="293">
        <v>44796</v>
      </c>
      <c r="E1113" s="279" t="s">
        <v>594</v>
      </c>
      <c r="F1113" s="327">
        <v>44746</v>
      </c>
      <c r="G1113" s="328" t="s">
        <v>7549</v>
      </c>
      <c r="H1113" s="328" t="s">
        <v>232</v>
      </c>
      <c r="I1113" s="281" t="s">
        <v>8863</v>
      </c>
      <c r="J1113" s="285" t="s">
        <v>645</v>
      </c>
      <c r="K1113" s="281" t="s">
        <v>9002</v>
      </c>
      <c r="L1113" s="328" t="s">
        <v>20</v>
      </c>
      <c r="M1113" s="328" t="s">
        <v>7550</v>
      </c>
      <c r="N1113" s="282">
        <v>44804</v>
      </c>
      <c r="O1113" s="283">
        <v>44799</v>
      </c>
      <c r="P1113" s="283">
        <v>44796</v>
      </c>
      <c r="Q1113" s="284">
        <v>44799</v>
      </c>
      <c r="R1113" s="285" t="s">
        <v>4490</v>
      </c>
      <c r="S1113" s="284"/>
      <c r="T1113" s="286" t="s">
        <v>609</v>
      </c>
      <c r="U1113" s="291" t="s">
        <v>5599</v>
      </c>
      <c r="V1113" s="291" t="s">
        <v>3366</v>
      </c>
      <c r="W1113" s="276" t="s">
        <v>7591</v>
      </c>
      <c r="X1113" s="272"/>
      <c r="Y1113" s="272"/>
      <c r="Z1113" s="272"/>
    </row>
    <row r="1114" spans="1:26" ht="13" customHeight="1" x14ac:dyDescent="0.35">
      <c r="A1114" s="295" t="s">
        <v>3627</v>
      </c>
      <c r="B1114" s="8">
        <v>5223309</v>
      </c>
      <c r="C1114" s="277" t="s">
        <v>8206</v>
      </c>
      <c r="D1114" s="293">
        <v>44771</v>
      </c>
      <c r="E1114" s="279" t="s">
        <v>594</v>
      </c>
      <c r="F1114" s="327">
        <v>44746</v>
      </c>
      <c r="G1114" s="328" t="s">
        <v>7551</v>
      </c>
      <c r="H1114" s="328" t="s">
        <v>102</v>
      </c>
      <c r="I1114" s="281" t="s">
        <v>685</v>
      </c>
      <c r="J1114" s="285" t="s">
        <v>18</v>
      </c>
      <c r="K1114" s="281" t="s">
        <v>9005</v>
      </c>
      <c r="L1114" s="328" t="s">
        <v>20</v>
      </c>
      <c r="M1114" s="328" t="s">
        <v>7552</v>
      </c>
      <c r="N1114" s="282">
        <v>44784</v>
      </c>
      <c r="O1114" s="283">
        <v>44778</v>
      </c>
      <c r="P1114" s="283">
        <v>44771</v>
      </c>
      <c r="Q1114" s="284">
        <v>44775</v>
      </c>
      <c r="R1114" s="285" t="s">
        <v>4686</v>
      </c>
      <c r="S1114" s="284"/>
      <c r="T1114" s="286" t="s">
        <v>623</v>
      </c>
      <c r="U1114" s="291" t="s">
        <v>5599</v>
      </c>
      <c r="V1114" s="291" t="s">
        <v>3366</v>
      </c>
      <c r="W1114" s="276" t="s">
        <v>7592</v>
      </c>
      <c r="X1114" s="272"/>
      <c r="Y1114" s="272"/>
      <c r="Z1114" s="272"/>
    </row>
    <row r="1115" spans="1:26" ht="13" customHeight="1" x14ac:dyDescent="0.35">
      <c r="A1115" s="295" t="s">
        <v>3627</v>
      </c>
      <c r="B1115" s="83">
        <v>5180594</v>
      </c>
      <c r="C1115" s="277" t="s">
        <v>7609</v>
      </c>
      <c r="D1115" s="293">
        <v>44748</v>
      </c>
      <c r="E1115" s="279" t="s">
        <v>594</v>
      </c>
      <c r="F1115" s="327">
        <v>44746</v>
      </c>
      <c r="G1115" s="328" t="s">
        <v>7553</v>
      </c>
      <c r="H1115" s="328" t="s">
        <v>6186</v>
      </c>
      <c r="I1115" s="281" t="s">
        <v>8538</v>
      </c>
      <c r="J1115" s="285" t="s">
        <v>18</v>
      </c>
      <c r="K1115" s="281" t="s">
        <v>9005</v>
      </c>
      <c r="L1115" s="328" t="s">
        <v>20</v>
      </c>
      <c r="M1115" s="328" t="s">
        <v>7554</v>
      </c>
      <c r="N1115" s="282">
        <v>44760</v>
      </c>
      <c r="O1115" s="283">
        <v>44751</v>
      </c>
      <c r="P1115" s="283">
        <v>44748</v>
      </c>
      <c r="Q1115" s="284">
        <v>44755</v>
      </c>
      <c r="R1115" s="285" t="s">
        <v>4686</v>
      </c>
      <c r="S1115" s="284"/>
      <c r="T1115" s="286" t="s">
        <v>605</v>
      </c>
      <c r="U1115" s="291" t="s">
        <v>5599</v>
      </c>
      <c r="V1115" s="135" t="s">
        <v>5599</v>
      </c>
      <c r="W1115" s="276" t="s">
        <v>7593</v>
      </c>
      <c r="X1115" s="272"/>
      <c r="Y1115" s="272"/>
      <c r="Z1115" s="272"/>
    </row>
    <row r="1116" spans="1:26" ht="13" customHeight="1" x14ac:dyDescent="0.35">
      <c r="A1116" s="295" t="s">
        <v>5</v>
      </c>
      <c r="B1116" s="83" t="s">
        <v>319</v>
      </c>
      <c r="C1116" s="277"/>
      <c r="D1116" s="293">
        <v>44791</v>
      </c>
      <c r="E1116" s="279"/>
      <c r="F1116" s="327">
        <v>44746</v>
      </c>
      <c r="G1116" s="328" t="s">
        <v>7555</v>
      </c>
      <c r="H1116" s="328" t="s">
        <v>175</v>
      </c>
      <c r="I1116" s="281" t="s">
        <v>8863</v>
      </c>
      <c r="J1116" s="285" t="s">
        <v>18</v>
      </c>
      <c r="K1116" s="281" t="s">
        <v>9005</v>
      </c>
      <c r="L1116" s="328" t="s">
        <v>20</v>
      </c>
      <c r="M1116" s="328" t="s">
        <v>7556</v>
      </c>
      <c r="N1116" s="282"/>
      <c r="O1116" s="283"/>
      <c r="P1116" s="283"/>
      <c r="Q1116" s="284"/>
      <c r="R1116" s="285" t="s">
        <v>4686</v>
      </c>
      <c r="S1116" s="284"/>
      <c r="T1116" s="286" t="s">
        <v>623</v>
      </c>
      <c r="U1116" s="291" t="s">
        <v>5599</v>
      </c>
      <c r="V1116" s="135"/>
      <c r="W1116" s="276" t="s">
        <v>7594</v>
      </c>
      <c r="X1116" s="272"/>
      <c r="Y1116" s="272"/>
      <c r="Z1116" s="272"/>
    </row>
    <row r="1117" spans="1:26" ht="13" customHeight="1" x14ac:dyDescent="0.35">
      <c r="A1117" s="295" t="s">
        <v>3627</v>
      </c>
      <c r="B1117" s="8">
        <v>5257130</v>
      </c>
      <c r="C1117" s="277" t="s">
        <v>8772</v>
      </c>
      <c r="D1117" s="293">
        <v>44796</v>
      </c>
      <c r="E1117" s="279" t="s">
        <v>594</v>
      </c>
      <c r="F1117" s="327">
        <v>44746</v>
      </c>
      <c r="G1117" s="328" t="s">
        <v>7557</v>
      </c>
      <c r="H1117" s="328" t="s">
        <v>232</v>
      </c>
      <c r="I1117" s="281" t="s">
        <v>8863</v>
      </c>
      <c r="J1117" s="285" t="s">
        <v>626</v>
      </c>
      <c r="K1117" s="281" t="s">
        <v>9003</v>
      </c>
      <c r="L1117" s="330" t="s">
        <v>52</v>
      </c>
      <c r="M1117" s="328" t="s">
        <v>7558</v>
      </c>
      <c r="N1117" s="282">
        <v>44811</v>
      </c>
      <c r="O1117" s="283">
        <v>44800</v>
      </c>
      <c r="P1117" s="283">
        <v>44796</v>
      </c>
      <c r="Q1117" s="284">
        <v>44802</v>
      </c>
      <c r="R1117" s="285" t="s">
        <v>6464</v>
      </c>
      <c r="S1117" s="284"/>
      <c r="T1117" s="286" t="s">
        <v>609</v>
      </c>
      <c r="U1117" s="291" t="s">
        <v>5599</v>
      </c>
      <c r="V1117" s="135"/>
      <c r="W1117" s="276" t="s">
        <v>7595</v>
      </c>
      <c r="X1117" s="272"/>
      <c r="Y1117" s="272"/>
      <c r="Z1117" s="272"/>
    </row>
    <row r="1118" spans="1:26" ht="13" customHeight="1" x14ac:dyDescent="0.35">
      <c r="A1118" s="295" t="s">
        <v>3627</v>
      </c>
      <c r="B1118" s="92">
        <v>5194733</v>
      </c>
      <c r="C1118" s="277" t="s">
        <v>8045</v>
      </c>
      <c r="D1118" s="293">
        <v>44762</v>
      </c>
      <c r="E1118" s="279" t="s">
        <v>594</v>
      </c>
      <c r="F1118" s="327">
        <v>44747</v>
      </c>
      <c r="G1118" s="328" t="s">
        <v>7596</v>
      </c>
      <c r="H1118" s="328" t="s">
        <v>7597</v>
      </c>
      <c r="I1118" s="281" t="s">
        <v>17</v>
      </c>
      <c r="J1118" s="285" t="s">
        <v>626</v>
      </c>
      <c r="K1118" s="281" t="s">
        <v>9003</v>
      </c>
      <c r="L1118" s="328" t="s">
        <v>87</v>
      </c>
      <c r="M1118" s="328" t="s">
        <v>7598</v>
      </c>
      <c r="N1118" s="282">
        <v>44769</v>
      </c>
      <c r="O1118" s="283">
        <v>44767</v>
      </c>
      <c r="P1118" s="283">
        <v>44762</v>
      </c>
      <c r="Q1118" s="284">
        <v>44768</v>
      </c>
      <c r="R1118" s="285" t="s">
        <v>6464</v>
      </c>
      <c r="S1118" s="284"/>
      <c r="T1118" s="286" t="s">
        <v>605</v>
      </c>
      <c r="U1118" s="291" t="s">
        <v>5599</v>
      </c>
      <c r="V1118" s="135" t="s">
        <v>5599</v>
      </c>
      <c r="W1118" s="276" t="s">
        <v>7696</v>
      </c>
      <c r="X1118" s="272"/>
      <c r="Y1118" s="272"/>
      <c r="Z1118" s="272"/>
    </row>
    <row r="1119" spans="1:26" ht="13" customHeight="1" x14ac:dyDescent="0.35">
      <c r="A1119" s="295" t="s">
        <v>1581</v>
      </c>
      <c r="B1119" s="276" t="s">
        <v>630</v>
      </c>
      <c r="C1119" s="277" t="s">
        <v>630</v>
      </c>
      <c r="D1119" s="293">
        <v>44764</v>
      </c>
      <c r="E1119" s="279" t="s">
        <v>630</v>
      </c>
      <c r="F1119" s="327">
        <v>44747</v>
      </c>
      <c r="G1119" s="328" t="s">
        <v>7599</v>
      </c>
      <c r="H1119" s="328" t="s">
        <v>92</v>
      </c>
      <c r="I1119" s="281" t="s">
        <v>2454</v>
      </c>
      <c r="J1119" s="285" t="s">
        <v>626</v>
      </c>
      <c r="K1119" s="281" t="s">
        <v>9003</v>
      </c>
      <c r="L1119" s="328" t="s">
        <v>20</v>
      </c>
      <c r="M1119" s="328" t="s">
        <v>7600</v>
      </c>
      <c r="N1119" s="282" t="s">
        <v>1253</v>
      </c>
      <c r="O1119" s="283" t="s">
        <v>1253</v>
      </c>
      <c r="P1119" s="283" t="s">
        <v>1253</v>
      </c>
      <c r="Q1119" s="284" t="s">
        <v>1253</v>
      </c>
      <c r="R1119" s="285" t="s">
        <v>6464</v>
      </c>
      <c r="S1119" s="280" t="s">
        <v>1253</v>
      </c>
      <c r="T1119" s="286" t="s">
        <v>605</v>
      </c>
      <c r="U1119" s="291" t="s">
        <v>5599</v>
      </c>
      <c r="V1119" s="135"/>
      <c r="W1119" s="276" t="s">
        <v>630</v>
      </c>
      <c r="X1119" s="272"/>
      <c r="Y1119" s="272"/>
      <c r="Z1119" s="272"/>
    </row>
    <row r="1120" spans="1:26" ht="13" customHeight="1" x14ac:dyDescent="0.35">
      <c r="A1120" s="295" t="s">
        <v>3627</v>
      </c>
      <c r="B1120" s="8">
        <v>5213847</v>
      </c>
      <c r="C1120" s="277" t="s">
        <v>8207</v>
      </c>
      <c r="D1120" s="293">
        <v>44771</v>
      </c>
      <c r="E1120" s="279" t="s">
        <v>594</v>
      </c>
      <c r="F1120" s="327">
        <v>44747</v>
      </c>
      <c r="G1120" s="328" t="s">
        <v>7601</v>
      </c>
      <c r="H1120" s="328" t="s">
        <v>7412</v>
      </c>
      <c r="I1120" s="281" t="s">
        <v>8538</v>
      </c>
      <c r="J1120" s="285" t="s">
        <v>45</v>
      </c>
      <c r="K1120" s="281" t="s">
        <v>9009</v>
      </c>
      <c r="L1120" s="330" t="s">
        <v>20</v>
      </c>
      <c r="M1120" s="328" t="s">
        <v>7602</v>
      </c>
      <c r="N1120" s="282">
        <v>44784</v>
      </c>
      <c r="O1120" s="283">
        <v>44776</v>
      </c>
      <c r="P1120" s="283">
        <v>44772</v>
      </c>
      <c r="Q1120" s="284" t="s">
        <v>1685</v>
      </c>
      <c r="R1120" s="285" t="s">
        <v>4495</v>
      </c>
      <c r="S1120" s="284"/>
      <c r="T1120" s="286" t="s">
        <v>623</v>
      </c>
      <c r="U1120" s="291" t="s">
        <v>5599</v>
      </c>
      <c r="V1120" s="291" t="s">
        <v>3366</v>
      </c>
      <c r="W1120" s="276" t="s">
        <v>7728</v>
      </c>
      <c r="X1120" s="272"/>
      <c r="Y1120" s="272"/>
      <c r="Z1120" s="272"/>
    </row>
    <row r="1121" spans="1:26" ht="13" customHeight="1" x14ac:dyDescent="0.35">
      <c r="A1121" s="295" t="s">
        <v>3627</v>
      </c>
      <c r="B1121" s="86">
        <v>5172120</v>
      </c>
      <c r="C1121" s="277" t="s">
        <v>7656</v>
      </c>
      <c r="D1121" s="293">
        <v>44748</v>
      </c>
      <c r="E1121" s="279" t="s">
        <v>594</v>
      </c>
      <c r="F1121" s="327">
        <v>44747</v>
      </c>
      <c r="G1121" s="328" t="s">
        <v>7603</v>
      </c>
      <c r="H1121" s="328" t="s">
        <v>57</v>
      </c>
      <c r="I1121" s="281" t="s">
        <v>8538</v>
      </c>
      <c r="J1121" s="285" t="s">
        <v>18</v>
      </c>
      <c r="K1121" s="281" t="s">
        <v>9005</v>
      </c>
      <c r="L1121" s="328" t="s">
        <v>20</v>
      </c>
      <c r="M1121" s="328" t="s">
        <v>7604</v>
      </c>
      <c r="N1121" s="282">
        <v>44756</v>
      </c>
      <c r="O1121" s="283">
        <v>44756</v>
      </c>
      <c r="P1121" s="283">
        <v>44750</v>
      </c>
      <c r="Q1121" s="284">
        <v>44756</v>
      </c>
      <c r="R1121" s="285" t="s">
        <v>4686</v>
      </c>
      <c r="S1121" s="284"/>
      <c r="T1121" s="286" t="s">
        <v>605</v>
      </c>
      <c r="U1121" s="291" t="s">
        <v>5599</v>
      </c>
      <c r="V1121" s="135" t="s">
        <v>5599</v>
      </c>
      <c r="W1121" s="276" t="s">
        <v>7697</v>
      </c>
      <c r="X1121" s="272"/>
      <c r="Y1121" s="272"/>
      <c r="Z1121" s="272"/>
    </row>
    <row r="1122" spans="1:26" ht="13" customHeight="1" x14ac:dyDescent="0.35">
      <c r="A1122" s="295" t="s">
        <v>5</v>
      </c>
      <c r="B1122" s="83" t="s">
        <v>319</v>
      </c>
      <c r="C1122" s="277"/>
      <c r="D1122" s="293"/>
      <c r="E1122" s="279"/>
      <c r="F1122" s="327">
        <v>44748</v>
      </c>
      <c r="G1122" s="328" t="s">
        <v>7612</v>
      </c>
      <c r="H1122" s="328" t="s">
        <v>232</v>
      </c>
      <c r="I1122" s="281" t="s">
        <v>8863</v>
      </c>
      <c r="J1122" s="285" t="s">
        <v>45</v>
      </c>
      <c r="K1122" s="281" t="s">
        <v>9009</v>
      </c>
      <c r="L1122" s="328" t="s">
        <v>20</v>
      </c>
      <c r="M1122" s="328" t="s">
        <v>7613</v>
      </c>
      <c r="N1122" s="282"/>
      <c r="O1122" s="283"/>
      <c r="P1122" s="283"/>
      <c r="Q1122" s="284"/>
      <c r="R1122" s="285" t="s">
        <v>4482</v>
      </c>
      <c r="S1122" s="284"/>
      <c r="T1122" s="286" t="s">
        <v>623</v>
      </c>
      <c r="U1122" s="291" t="s">
        <v>5599</v>
      </c>
      <c r="V1122" s="135"/>
      <c r="W1122" s="276" t="s">
        <v>7960</v>
      </c>
      <c r="X1122" s="272"/>
      <c r="Y1122" s="272"/>
      <c r="Z1122" s="272"/>
    </row>
    <row r="1123" spans="1:26" ht="13" customHeight="1" x14ac:dyDescent="0.35">
      <c r="A1123" s="295" t="s">
        <v>5</v>
      </c>
      <c r="B1123" s="83" t="s">
        <v>319</v>
      </c>
      <c r="C1123" s="277" t="s">
        <v>2859</v>
      </c>
      <c r="D1123" s="293">
        <v>44811</v>
      </c>
      <c r="E1123" s="279"/>
      <c r="F1123" s="327">
        <v>44748</v>
      </c>
      <c r="G1123" s="328" t="s">
        <v>7614</v>
      </c>
      <c r="H1123" s="328" t="s">
        <v>137</v>
      </c>
      <c r="I1123" s="281" t="s">
        <v>17</v>
      </c>
      <c r="J1123" s="285" t="s">
        <v>2943</v>
      </c>
      <c r="K1123" s="281" t="s">
        <v>9012</v>
      </c>
      <c r="L1123" s="328" t="s">
        <v>11</v>
      </c>
      <c r="M1123" s="328" t="s">
        <v>7615</v>
      </c>
      <c r="N1123" s="282"/>
      <c r="O1123" s="283"/>
      <c r="P1123" s="283"/>
      <c r="Q1123" s="284"/>
      <c r="R1123" s="285" t="s">
        <v>6447</v>
      </c>
      <c r="S1123" s="284"/>
      <c r="T1123" s="286" t="s">
        <v>605</v>
      </c>
      <c r="U1123" s="291" t="s">
        <v>5599</v>
      </c>
      <c r="V1123" s="135"/>
      <c r="W1123" s="276" t="s">
        <v>7961</v>
      </c>
      <c r="X1123" s="272"/>
      <c r="Y1123" s="272"/>
      <c r="Z1123" s="272"/>
    </row>
    <row r="1124" spans="1:26" ht="13" customHeight="1" x14ac:dyDescent="0.35">
      <c r="A1124" s="295" t="s">
        <v>1581</v>
      </c>
      <c r="B1124" s="276" t="s">
        <v>630</v>
      </c>
      <c r="C1124" s="277" t="s">
        <v>630</v>
      </c>
      <c r="D1124" s="293">
        <v>44765</v>
      </c>
      <c r="E1124" s="279" t="s">
        <v>630</v>
      </c>
      <c r="F1124" s="327">
        <v>44748</v>
      </c>
      <c r="G1124" s="328" t="s">
        <v>7616</v>
      </c>
      <c r="H1124" s="328" t="s">
        <v>232</v>
      </c>
      <c r="I1124" s="281" t="s">
        <v>8863</v>
      </c>
      <c r="J1124" s="285" t="s">
        <v>626</v>
      </c>
      <c r="K1124" s="281" t="s">
        <v>9003</v>
      </c>
      <c r="L1124" s="328" t="s">
        <v>20</v>
      </c>
      <c r="M1124" s="328" t="s">
        <v>7617</v>
      </c>
      <c r="N1124" s="282" t="s">
        <v>1253</v>
      </c>
      <c r="O1124" s="283" t="s">
        <v>1253</v>
      </c>
      <c r="P1124" s="283" t="s">
        <v>1253</v>
      </c>
      <c r="Q1124" s="284" t="s">
        <v>1253</v>
      </c>
      <c r="R1124" s="285" t="s">
        <v>6464</v>
      </c>
      <c r="S1124" s="280" t="s">
        <v>1253</v>
      </c>
      <c r="T1124" s="286" t="s">
        <v>623</v>
      </c>
      <c r="U1124" s="291" t="s">
        <v>5599</v>
      </c>
      <c r="V1124" s="135"/>
      <c r="W1124" s="276" t="s">
        <v>630</v>
      </c>
      <c r="X1124" s="272"/>
      <c r="Y1124" s="272"/>
      <c r="Z1124" s="272"/>
    </row>
    <row r="1125" spans="1:26" ht="13" customHeight="1" x14ac:dyDescent="0.35">
      <c r="A1125" s="295" t="s">
        <v>3627</v>
      </c>
      <c r="B1125" s="328">
        <v>5194736</v>
      </c>
      <c r="C1125" s="277" t="s">
        <v>8046</v>
      </c>
      <c r="D1125" s="293">
        <v>44761</v>
      </c>
      <c r="E1125" s="279" t="s">
        <v>594</v>
      </c>
      <c r="F1125" s="327">
        <v>44748</v>
      </c>
      <c r="G1125" s="328" t="s">
        <v>7618</v>
      </c>
      <c r="H1125" s="328" t="s">
        <v>686</v>
      </c>
      <c r="I1125" s="281" t="s">
        <v>8862</v>
      </c>
      <c r="J1125" s="285" t="s">
        <v>626</v>
      </c>
      <c r="K1125" s="281" t="s">
        <v>9003</v>
      </c>
      <c r="L1125" s="328" t="s">
        <v>52</v>
      </c>
      <c r="M1125" s="328" t="s">
        <v>7619</v>
      </c>
      <c r="N1125" s="282">
        <v>44774</v>
      </c>
      <c r="O1125" s="283">
        <v>44769</v>
      </c>
      <c r="P1125" s="283">
        <v>44761</v>
      </c>
      <c r="Q1125" s="284">
        <v>44769</v>
      </c>
      <c r="R1125" s="285" t="s">
        <v>6464</v>
      </c>
      <c r="S1125" s="284"/>
      <c r="T1125" s="286" t="s">
        <v>623</v>
      </c>
      <c r="U1125" s="291" t="s">
        <v>5599</v>
      </c>
      <c r="V1125" s="291" t="s">
        <v>3366</v>
      </c>
      <c r="W1125" s="276" t="s">
        <v>7698</v>
      </c>
      <c r="X1125" s="272"/>
      <c r="Y1125" s="272"/>
      <c r="Z1125" s="272"/>
    </row>
    <row r="1126" spans="1:26" ht="13" customHeight="1" x14ac:dyDescent="0.35">
      <c r="A1126" s="295" t="s">
        <v>1581</v>
      </c>
      <c r="B1126" s="276" t="s">
        <v>630</v>
      </c>
      <c r="C1126" s="277" t="s">
        <v>630</v>
      </c>
      <c r="D1126" s="293">
        <v>44758</v>
      </c>
      <c r="E1126" s="279" t="s">
        <v>630</v>
      </c>
      <c r="F1126" s="327">
        <v>44748</v>
      </c>
      <c r="G1126" s="328" t="s">
        <v>7620</v>
      </c>
      <c r="H1126" s="328" t="s">
        <v>250</v>
      </c>
      <c r="I1126" s="281" t="s">
        <v>4644</v>
      </c>
      <c r="J1126" s="285" t="s">
        <v>18</v>
      </c>
      <c r="K1126" s="281" t="s">
        <v>9005</v>
      </c>
      <c r="L1126" s="328" t="s">
        <v>11</v>
      </c>
      <c r="M1126" s="328" t="s">
        <v>7621</v>
      </c>
      <c r="N1126" s="282" t="s">
        <v>1253</v>
      </c>
      <c r="O1126" s="283" t="s">
        <v>1253</v>
      </c>
      <c r="P1126" s="283" t="s">
        <v>1253</v>
      </c>
      <c r="Q1126" s="284" t="s">
        <v>1253</v>
      </c>
      <c r="R1126" s="285" t="s">
        <v>4686</v>
      </c>
      <c r="S1126" s="280" t="s">
        <v>1253</v>
      </c>
      <c r="T1126" s="286" t="s">
        <v>605</v>
      </c>
      <c r="U1126" s="291" t="s">
        <v>5599</v>
      </c>
      <c r="V1126" s="135"/>
      <c r="W1126" s="276" t="s">
        <v>630</v>
      </c>
      <c r="X1126" s="272"/>
      <c r="Y1126" s="272"/>
      <c r="Z1126" s="272"/>
    </row>
    <row r="1127" spans="1:26" ht="13" customHeight="1" x14ac:dyDescent="0.35">
      <c r="A1127" s="295" t="s">
        <v>3627</v>
      </c>
      <c r="B1127" s="328">
        <v>5194728</v>
      </c>
      <c r="C1127" s="277" t="s">
        <v>8047</v>
      </c>
      <c r="D1127" s="293">
        <v>44763</v>
      </c>
      <c r="E1127" s="279" t="s">
        <v>594</v>
      </c>
      <c r="F1127" s="327">
        <v>44749</v>
      </c>
      <c r="G1127" s="328" t="s">
        <v>7623</v>
      </c>
      <c r="H1127" s="328" t="s">
        <v>3567</v>
      </c>
      <c r="I1127" s="281" t="s">
        <v>685</v>
      </c>
      <c r="J1127" s="285" t="s">
        <v>626</v>
      </c>
      <c r="K1127" s="281" t="s">
        <v>9003</v>
      </c>
      <c r="L1127" s="328" t="s">
        <v>20</v>
      </c>
      <c r="M1127" s="328" t="s">
        <v>7624</v>
      </c>
      <c r="N1127" s="282">
        <v>44777</v>
      </c>
      <c r="O1127" s="283">
        <v>44771</v>
      </c>
      <c r="P1127" s="283">
        <v>44762</v>
      </c>
      <c r="Q1127" s="284">
        <v>44771</v>
      </c>
      <c r="R1127" s="285" t="s">
        <v>6464</v>
      </c>
      <c r="S1127" s="284"/>
      <c r="T1127" s="286" t="s">
        <v>623</v>
      </c>
      <c r="U1127" s="291" t="s">
        <v>5599</v>
      </c>
      <c r="V1127" s="291" t="s">
        <v>3366</v>
      </c>
      <c r="W1127" s="276" t="s">
        <v>7699</v>
      </c>
      <c r="X1127" s="272"/>
      <c r="Y1127" s="272"/>
      <c r="Z1127" s="272"/>
    </row>
    <row r="1128" spans="1:26" ht="13" customHeight="1" x14ac:dyDescent="0.35">
      <c r="A1128" s="295" t="s">
        <v>3627</v>
      </c>
      <c r="B1128" s="8">
        <v>5187356</v>
      </c>
      <c r="C1128" s="277" t="s">
        <v>7658</v>
      </c>
      <c r="D1128" s="293">
        <v>44750</v>
      </c>
      <c r="E1128" s="279" t="s">
        <v>594</v>
      </c>
      <c r="F1128" s="327">
        <v>44749</v>
      </c>
      <c r="G1128" s="328" t="s">
        <v>7625</v>
      </c>
      <c r="H1128" s="328" t="s">
        <v>4738</v>
      </c>
      <c r="I1128" s="281" t="s">
        <v>2454</v>
      </c>
      <c r="J1128" s="285" t="s">
        <v>38</v>
      </c>
      <c r="K1128" s="281" t="s">
        <v>9001</v>
      </c>
      <c r="L1128" s="328" t="s">
        <v>40</v>
      </c>
      <c r="M1128" s="328" t="s">
        <v>7626</v>
      </c>
      <c r="N1128" s="282">
        <v>44756</v>
      </c>
      <c r="O1128" s="283">
        <v>44753</v>
      </c>
      <c r="P1128" s="283">
        <v>44750</v>
      </c>
      <c r="Q1128" s="284">
        <v>44754</v>
      </c>
      <c r="R1128" s="285" t="s">
        <v>4489</v>
      </c>
      <c r="S1128" s="284"/>
      <c r="T1128" s="286" t="s">
        <v>623</v>
      </c>
      <c r="U1128" s="291" t="s">
        <v>5599</v>
      </c>
      <c r="V1128" s="135" t="s">
        <v>5599</v>
      </c>
      <c r="W1128" s="276" t="s">
        <v>7700</v>
      </c>
      <c r="X1128" s="272"/>
      <c r="Y1128" s="272"/>
      <c r="Z1128" s="272"/>
    </row>
    <row r="1129" spans="1:26" ht="13" customHeight="1" x14ac:dyDescent="0.35">
      <c r="A1129" s="295" t="s">
        <v>3627</v>
      </c>
      <c r="B1129" s="328">
        <v>5204116</v>
      </c>
      <c r="C1129" s="277" t="s">
        <v>7840</v>
      </c>
      <c r="D1129" s="293">
        <v>44758</v>
      </c>
      <c r="E1129" s="279" t="s">
        <v>594</v>
      </c>
      <c r="F1129" s="327">
        <v>44749</v>
      </c>
      <c r="G1129" s="328" t="s">
        <v>7627</v>
      </c>
      <c r="H1129" s="328" t="s">
        <v>3567</v>
      </c>
      <c r="I1129" s="281" t="s">
        <v>685</v>
      </c>
      <c r="J1129" s="285" t="s">
        <v>18</v>
      </c>
      <c r="K1129" s="281" t="s">
        <v>9005</v>
      </c>
      <c r="L1129" s="328" t="s">
        <v>11</v>
      </c>
      <c r="M1129" s="328" t="s">
        <v>7628</v>
      </c>
      <c r="N1129" s="282">
        <v>44783</v>
      </c>
      <c r="O1129" s="283">
        <v>44768</v>
      </c>
      <c r="P1129" s="283">
        <v>44758</v>
      </c>
      <c r="Q1129" s="284">
        <v>44772</v>
      </c>
      <c r="R1129" s="285" t="s">
        <v>4686</v>
      </c>
      <c r="S1129" s="284"/>
      <c r="T1129" s="286" t="s">
        <v>609</v>
      </c>
      <c r="U1129" s="291" t="s">
        <v>5599</v>
      </c>
      <c r="V1129" s="291" t="s">
        <v>3366</v>
      </c>
      <c r="W1129" s="276" t="s">
        <v>7701</v>
      </c>
      <c r="X1129" s="272"/>
      <c r="Y1129" s="272"/>
      <c r="Z1129" s="272"/>
    </row>
    <row r="1130" spans="1:26" ht="13" customHeight="1" x14ac:dyDescent="0.35">
      <c r="A1130" s="295" t="s">
        <v>5</v>
      </c>
      <c r="B1130" s="8" t="s">
        <v>1883</v>
      </c>
      <c r="C1130" s="277"/>
      <c r="D1130" s="293">
        <v>44755</v>
      </c>
      <c r="E1130" s="279"/>
      <c r="F1130" s="327">
        <v>44749</v>
      </c>
      <c r="G1130" s="328" t="s">
        <v>7629</v>
      </c>
      <c r="H1130" s="328" t="s">
        <v>6043</v>
      </c>
      <c r="I1130" s="281" t="s">
        <v>4644</v>
      </c>
      <c r="J1130" s="285" t="s">
        <v>8377</v>
      </c>
      <c r="K1130" s="281" t="s">
        <v>9004</v>
      </c>
      <c r="L1130" s="328" t="s">
        <v>40</v>
      </c>
      <c r="M1130" s="328" t="s">
        <v>7630</v>
      </c>
      <c r="N1130" s="282"/>
      <c r="O1130" s="283"/>
      <c r="P1130" s="283"/>
      <c r="Q1130" s="284"/>
      <c r="R1130" s="285" t="s">
        <v>4485</v>
      </c>
      <c r="S1130" s="284"/>
      <c r="T1130" s="286" t="s">
        <v>623</v>
      </c>
      <c r="U1130" s="291" t="s">
        <v>5599</v>
      </c>
      <c r="V1130" s="135"/>
      <c r="W1130" s="276" t="s">
        <v>7702</v>
      </c>
      <c r="X1130" s="272"/>
      <c r="Y1130" s="272"/>
      <c r="Z1130" s="272"/>
    </row>
    <row r="1131" spans="1:26" ht="13" customHeight="1" x14ac:dyDescent="0.35">
      <c r="A1131" s="295" t="s">
        <v>3627</v>
      </c>
      <c r="B1131" s="5">
        <v>5194731</v>
      </c>
      <c r="C1131" s="277" t="s">
        <v>8090</v>
      </c>
      <c r="D1131" s="293">
        <v>44765</v>
      </c>
      <c r="E1131" s="279" t="s">
        <v>594</v>
      </c>
      <c r="F1131" s="327">
        <v>44749</v>
      </c>
      <c r="G1131" s="328" t="s">
        <v>7631</v>
      </c>
      <c r="H1131" s="328" t="s">
        <v>6043</v>
      </c>
      <c r="I1131" s="281" t="s">
        <v>4644</v>
      </c>
      <c r="J1131" s="285" t="s">
        <v>626</v>
      </c>
      <c r="K1131" s="281" t="s">
        <v>9003</v>
      </c>
      <c r="L1131" s="328" t="s">
        <v>20</v>
      </c>
      <c r="M1131" s="328" t="s">
        <v>7632</v>
      </c>
      <c r="N1131" s="282">
        <v>44786</v>
      </c>
      <c r="O1131" s="283">
        <v>44779</v>
      </c>
      <c r="P1131" s="283">
        <v>44764</v>
      </c>
      <c r="Q1131" s="284">
        <v>44777</v>
      </c>
      <c r="R1131" s="285" t="s">
        <v>6464</v>
      </c>
      <c r="S1131" s="284"/>
      <c r="T1131" s="286" t="s">
        <v>623</v>
      </c>
      <c r="U1131" s="291" t="s">
        <v>5599</v>
      </c>
      <c r="V1131" s="291" t="s">
        <v>3366</v>
      </c>
      <c r="W1131" s="276" t="s">
        <v>7703</v>
      </c>
      <c r="X1131" s="272"/>
      <c r="Y1131" s="272"/>
      <c r="Z1131" s="272"/>
    </row>
    <row r="1132" spans="1:26" ht="13" customHeight="1" x14ac:dyDescent="0.35">
      <c r="A1132" s="295" t="s">
        <v>3627</v>
      </c>
      <c r="B1132" s="83">
        <v>5228329</v>
      </c>
      <c r="C1132" s="277" t="s">
        <v>8407</v>
      </c>
      <c r="D1132" s="293">
        <v>44778</v>
      </c>
      <c r="E1132" s="279" t="s">
        <v>594</v>
      </c>
      <c r="F1132" s="327">
        <v>44749</v>
      </c>
      <c r="G1132" s="328" t="s">
        <v>7633</v>
      </c>
      <c r="H1132" s="328" t="s">
        <v>25</v>
      </c>
      <c r="I1132" s="281" t="s">
        <v>17</v>
      </c>
      <c r="J1132" s="285" t="s">
        <v>38</v>
      </c>
      <c r="K1132" s="281" t="s">
        <v>9001</v>
      </c>
      <c r="L1132" s="328" t="s">
        <v>20</v>
      </c>
      <c r="M1132" s="328" t="s">
        <v>7634</v>
      </c>
      <c r="N1132" s="282">
        <v>44786</v>
      </c>
      <c r="O1132" s="283">
        <v>44782</v>
      </c>
      <c r="P1132" s="283">
        <v>44778</v>
      </c>
      <c r="Q1132" s="284">
        <v>44783</v>
      </c>
      <c r="R1132" s="285" t="s">
        <v>4486</v>
      </c>
      <c r="S1132" s="284"/>
      <c r="T1132" s="286" t="s">
        <v>623</v>
      </c>
      <c r="U1132" s="291" t="s">
        <v>5599</v>
      </c>
      <c r="V1132" s="291" t="s">
        <v>3366</v>
      </c>
      <c r="W1132" s="276" t="s">
        <v>7704</v>
      </c>
      <c r="X1132" s="272"/>
      <c r="Y1132" s="272"/>
      <c r="Z1132" s="272"/>
    </row>
    <row r="1133" spans="1:26" ht="13" customHeight="1" x14ac:dyDescent="0.35">
      <c r="A1133" s="295" t="s">
        <v>1581</v>
      </c>
      <c r="B1133" s="276" t="s">
        <v>630</v>
      </c>
      <c r="C1133" s="277" t="s">
        <v>630</v>
      </c>
      <c r="D1133" s="293">
        <v>44810</v>
      </c>
      <c r="E1133" s="279" t="s">
        <v>630</v>
      </c>
      <c r="F1133" s="327">
        <v>44749</v>
      </c>
      <c r="G1133" s="328" t="s">
        <v>7635</v>
      </c>
      <c r="H1133" s="328" t="s">
        <v>3708</v>
      </c>
      <c r="I1133" s="281" t="s">
        <v>2454</v>
      </c>
      <c r="J1133" s="285" t="s">
        <v>626</v>
      </c>
      <c r="K1133" s="281" t="s">
        <v>9003</v>
      </c>
      <c r="L1133" s="328" t="s">
        <v>27</v>
      </c>
      <c r="M1133" s="328" t="s">
        <v>7636</v>
      </c>
      <c r="N1133" s="282" t="s">
        <v>1253</v>
      </c>
      <c r="O1133" s="283" t="s">
        <v>1253</v>
      </c>
      <c r="P1133" s="283" t="s">
        <v>1253</v>
      </c>
      <c r="Q1133" s="284" t="s">
        <v>1253</v>
      </c>
      <c r="R1133" s="285" t="s">
        <v>6464</v>
      </c>
      <c r="S1133" s="280" t="s">
        <v>1253</v>
      </c>
      <c r="T1133" s="286" t="s">
        <v>605</v>
      </c>
      <c r="U1133" s="291" t="s">
        <v>5599</v>
      </c>
      <c r="V1133" s="135"/>
      <c r="W1133" s="276" t="s">
        <v>630</v>
      </c>
      <c r="X1133" s="272"/>
      <c r="Y1133" s="272"/>
      <c r="Z1133" s="272"/>
    </row>
    <row r="1134" spans="1:26" ht="13" customHeight="1" x14ac:dyDescent="0.35">
      <c r="A1134" s="295" t="s">
        <v>3627</v>
      </c>
      <c r="B1134" s="92">
        <v>5194800</v>
      </c>
      <c r="C1134" s="277" t="s">
        <v>7729</v>
      </c>
      <c r="D1134" s="293">
        <v>44753</v>
      </c>
      <c r="E1134" s="279" t="s">
        <v>594</v>
      </c>
      <c r="F1134" s="327">
        <v>44749</v>
      </c>
      <c r="G1134" s="328" t="s">
        <v>7637</v>
      </c>
      <c r="H1134" s="328" t="s">
        <v>57</v>
      </c>
      <c r="I1134" s="281" t="s">
        <v>8538</v>
      </c>
      <c r="J1134" s="285" t="s">
        <v>18</v>
      </c>
      <c r="K1134" s="281" t="s">
        <v>9005</v>
      </c>
      <c r="L1134" s="328" t="s">
        <v>20</v>
      </c>
      <c r="M1134" s="328" t="s">
        <v>7638</v>
      </c>
      <c r="N1134" s="282">
        <v>44763</v>
      </c>
      <c r="O1134" s="283">
        <v>44760</v>
      </c>
      <c r="P1134" s="283">
        <v>44765</v>
      </c>
      <c r="Q1134" s="284">
        <v>44760</v>
      </c>
      <c r="R1134" s="285" t="s">
        <v>4686</v>
      </c>
      <c r="S1134" s="284"/>
      <c r="T1134" s="286" t="s">
        <v>623</v>
      </c>
      <c r="U1134" s="291" t="s">
        <v>5599</v>
      </c>
      <c r="V1134" s="135" t="s">
        <v>5599</v>
      </c>
      <c r="W1134" s="276" t="s">
        <v>7730</v>
      </c>
      <c r="X1134" s="272"/>
      <c r="Y1134" s="272"/>
      <c r="Z1134" s="272"/>
    </row>
    <row r="1135" spans="1:26" ht="13" customHeight="1" x14ac:dyDescent="0.35">
      <c r="A1135" s="295" t="s">
        <v>3627</v>
      </c>
      <c r="B1135" s="92">
        <v>5157900</v>
      </c>
      <c r="C1135" s="277" t="s">
        <v>8173</v>
      </c>
      <c r="D1135" s="293">
        <v>44768</v>
      </c>
      <c r="E1135" s="279" t="s">
        <v>594</v>
      </c>
      <c r="F1135" s="327">
        <v>44749</v>
      </c>
      <c r="G1135" s="328" t="s">
        <v>7639</v>
      </c>
      <c r="H1135" s="328" t="s">
        <v>4738</v>
      </c>
      <c r="I1135" s="281" t="s">
        <v>2454</v>
      </c>
      <c r="J1135" s="285" t="s">
        <v>18</v>
      </c>
      <c r="K1135" s="281" t="s">
        <v>9005</v>
      </c>
      <c r="L1135" s="328" t="s">
        <v>11</v>
      </c>
      <c r="M1135" s="328" t="s">
        <v>7640</v>
      </c>
      <c r="N1135" s="282">
        <v>44772</v>
      </c>
      <c r="O1135" s="283">
        <v>44769</v>
      </c>
      <c r="P1135" s="283">
        <v>44768</v>
      </c>
      <c r="Q1135" s="284">
        <v>44769</v>
      </c>
      <c r="R1135" s="285" t="s">
        <v>4685</v>
      </c>
      <c r="S1135" s="284"/>
      <c r="T1135" s="286" t="s">
        <v>605</v>
      </c>
      <c r="U1135" s="291" t="s">
        <v>5599</v>
      </c>
      <c r="V1135" s="135" t="s">
        <v>5599</v>
      </c>
      <c r="W1135" s="276" t="s">
        <v>7705</v>
      </c>
      <c r="X1135" s="272"/>
      <c r="Y1135" s="272"/>
      <c r="Z1135" s="272"/>
    </row>
    <row r="1136" spans="1:26" ht="13" customHeight="1" x14ac:dyDescent="0.35">
      <c r="A1136" s="295" t="s">
        <v>3627</v>
      </c>
      <c r="B1136" s="83">
        <v>5204111</v>
      </c>
      <c r="C1136" s="277" t="s">
        <v>8154</v>
      </c>
      <c r="D1136" s="293">
        <v>44761</v>
      </c>
      <c r="E1136" s="279" t="s">
        <v>594</v>
      </c>
      <c r="F1136" s="327">
        <v>44749</v>
      </c>
      <c r="G1136" s="328" t="s">
        <v>7641</v>
      </c>
      <c r="H1136" s="328" t="s">
        <v>4738</v>
      </c>
      <c r="I1136" s="281" t="s">
        <v>2454</v>
      </c>
      <c r="J1136" s="285" t="s">
        <v>2943</v>
      </c>
      <c r="K1136" s="281" t="s">
        <v>9012</v>
      </c>
      <c r="L1136" s="328" t="s">
        <v>87</v>
      </c>
      <c r="M1136" s="328" t="s">
        <v>7642</v>
      </c>
      <c r="N1136" s="282">
        <v>44775</v>
      </c>
      <c r="O1136" s="283">
        <v>44771</v>
      </c>
      <c r="P1136" s="283">
        <v>44767</v>
      </c>
      <c r="Q1136" s="284">
        <v>44771</v>
      </c>
      <c r="R1136" s="285" t="s">
        <v>6447</v>
      </c>
      <c r="S1136" s="284"/>
      <c r="T1136" s="286" t="s">
        <v>605</v>
      </c>
      <c r="U1136" s="291" t="s">
        <v>5599</v>
      </c>
      <c r="V1136" s="291" t="s">
        <v>3366</v>
      </c>
      <c r="W1136" s="276" t="s">
        <v>7706</v>
      </c>
      <c r="X1136" s="272"/>
      <c r="Y1136" s="272"/>
      <c r="Z1136" s="272"/>
    </row>
    <row r="1137" spans="1:26" ht="13" customHeight="1" x14ac:dyDescent="0.35">
      <c r="A1137" s="295" t="s">
        <v>3627</v>
      </c>
      <c r="B1137" s="8">
        <v>5174033</v>
      </c>
      <c r="C1137" s="277" t="s">
        <v>7673</v>
      </c>
      <c r="D1137" s="293">
        <v>44750</v>
      </c>
      <c r="E1137" s="279" t="s">
        <v>594</v>
      </c>
      <c r="F1137" s="327">
        <v>44749</v>
      </c>
      <c r="G1137" s="328" t="s">
        <v>7643</v>
      </c>
      <c r="H1137" s="328" t="s">
        <v>4738</v>
      </c>
      <c r="I1137" s="281" t="s">
        <v>2454</v>
      </c>
      <c r="J1137" s="285" t="s">
        <v>38</v>
      </c>
      <c r="K1137" s="281" t="s">
        <v>9001</v>
      </c>
      <c r="L1137" s="328" t="s">
        <v>40</v>
      </c>
      <c r="M1137" s="328" t="s">
        <v>7644</v>
      </c>
      <c r="N1137" s="282">
        <v>44756</v>
      </c>
      <c r="O1137" s="283">
        <v>44754</v>
      </c>
      <c r="P1137" s="283">
        <v>44750</v>
      </c>
      <c r="Q1137" s="284">
        <v>44754</v>
      </c>
      <c r="R1137" s="285" t="s">
        <v>4489</v>
      </c>
      <c r="S1137" s="284"/>
      <c r="T1137" s="286" t="s">
        <v>623</v>
      </c>
      <c r="U1137" s="291" t="s">
        <v>5599</v>
      </c>
      <c r="V1137" s="135" t="s">
        <v>5599</v>
      </c>
      <c r="W1137" s="276" t="s">
        <v>7707</v>
      </c>
      <c r="X1137" s="272"/>
      <c r="Y1137" s="272"/>
      <c r="Z1137" s="272"/>
    </row>
    <row r="1138" spans="1:26" ht="13" customHeight="1" x14ac:dyDescent="0.35">
      <c r="A1138" s="295" t="s">
        <v>1581</v>
      </c>
      <c r="B1138" s="276" t="s">
        <v>630</v>
      </c>
      <c r="C1138" s="277" t="s">
        <v>630</v>
      </c>
      <c r="D1138" s="293">
        <v>44765</v>
      </c>
      <c r="E1138" s="279" t="s">
        <v>630</v>
      </c>
      <c r="F1138" s="327">
        <v>44749</v>
      </c>
      <c r="G1138" s="328" t="s">
        <v>7538</v>
      </c>
      <c r="H1138" s="328" t="s">
        <v>6337</v>
      </c>
      <c r="I1138" s="281" t="s">
        <v>4644</v>
      </c>
      <c r="J1138" s="285" t="s">
        <v>18</v>
      </c>
      <c r="K1138" s="281" t="s">
        <v>9005</v>
      </c>
      <c r="L1138" s="328" t="s">
        <v>20</v>
      </c>
      <c r="M1138" s="328" t="s">
        <v>7645</v>
      </c>
      <c r="N1138" s="282" t="s">
        <v>1253</v>
      </c>
      <c r="O1138" s="283" t="s">
        <v>1253</v>
      </c>
      <c r="P1138" s="283" t="s">
        <v>1253</v>
      </c>
      <c r="Q1138" s="284" t="s">
        <v>1253</v>
      </c>
      <c r="R1138" s="285" t="s">
        <v>4686</v>
      </c>
      <c r="S1138" s="280" t="s">
        <v>1253</v>
      </c>
      <c r="T1138" s="286" t="s">
        <v>605</v>
      </c>
      <c r="U1138" s="291" t="s">
        <v>5599</v>
      </c>
      <c r="V1138" s="135"/>
      <c r="W1138" s="276" t="s">
        <v>630</v>
      </c>
      <c r="X1138" s="272"/>
      <c r="Y1138" s="272"/>
      <c r="Z1138" s="272"/>
    </row>
    <row r="1139" spans="1:26" ht="13" customHeight="1" x14ac:dyDescent="0.35">
      <c r="A1139" s="295" t="s">
        <v>3627</v>
      </c>
      <c r="B1139" s="92">
        <v>5204619</v>
      </c>
      <c r="C1139" s="277" t="s">
        <v>8048</v>
      </c>
      <c r="D1139" s="293">
        <v>44763</v>
      </c>
      <c r="E1139" s="279" t="s">
        <v>594</v>
      </c>
      <c r="F1139" s="327">
        <v>44750</v>
      </c>
      <c r="G1139" s="328" t="s">
        <v>7646</v>
      </c>
      <c r="H1139" s="328" t="s">
        <v>32</v>
      </c>
      <c r="I1139" s="281" t="s">
        <v>685</v>
      </c>
      <c r="J1139" s="285" t="s">
        <v>18</v>
      </c>
      <c r="K1139" s="281" t="s">
        <v>9005</v>
      </c>
      <c r="L1139" s="328" t="s">
        <v>11</v>
      </c>
      <c r="M1139" s="328" t="s">
        <v>7647</v>
      </c>
      <c r="N1139" s="282">
        <v>44773</v>
      </c>
      <c r="O1139" s="283">
        <v>44768</v>
      </c>
      <c r="P1139" s="283">
        <v>44763</v>
      </c>
      <c r="Q1139" s="284">
        <v>44768</v>
      </c>
      <c r="R1139" s="285" t="s">
        <v>4685</v>
      </c>
      <c r="S1139" s="284"/>
      <c r="T1139" s="286" t="s">
        <v>623</v>
      </c>
      <c r="U1139" s="291" t="s">
        <v>5599</v>
      </c>
      <c r="V1139" s="135" t="s">
        <v>5599</v>
      </c>
      <c r="W1139" s="332" t="s">
        <v>8099</v>
      </c>
      <c r="X1139" s="272"/>
      <c r="Y1139" s="272"/>
      <c r="Z1139" s="272"/>
    </row>
    <row r="1140" spans="1:26" ht="13" customHeight="1" x14ac:dyDescent="0.35">
      <c r="A1140" s="295" t="s">
        <v>1581</v>
      </c>
      <c r="B1140" s="276" t="s">
        <v>630</v>
      </c>
      <c r="C1140" s="277" t="s">
        <v>630</v>
      </c>
      <c r="D1140" s="293">
        <v>44762</v>
      </c>
      <c r="E1140" s="279" t="s">
        <v>630</v>
      </c>
      <c r="F1140" s="327">
        <v>44750</v>
      </c>
      <c r="G1140" s="328" t="s">
        <v>7648</v>
      </c>
      <c r="H1140" s="328" t="s">
        <v>4738</v>
      </c>
      <c r="I1140" s="281" t="s">
        <v>2454</v>
      </c>
      <c r="J1140" s="285" t="s">
        <v>632</v>
      </c>
      <c r="K1140" s="281" t="s">
        <v>9006</v>
      </c>
      <c r="L1140" s="328" t="s">
        <v>87</v>
      </c>
      <c r="M1140" s="328" t="s">
        <v>7649</v>
      </c>
      <c r="N1140" s="282" t="s">
        <v>1253</v>
      </c>
      <c r="O1140" s="283" t="s">
        <v>1253</v>
      </c>
      <c r="P1140" s="283" t="s">
        <v>1253</v>
      </c>
      <c r="Q1140" s="284" t="s">
        <v>1253</v>
      </c>
      <c r="R1140" s="285" t="s">
        <v>4484</v>
      </c>
      <c r="S1140" s="280" t="s">
        <v>1253</v>
      </c>
      <c r="T1140" s="286"/>
      <c r="U1140" s="291" t="s">
        <v>5599</v>
      </c>
      <c r="V1140" s="135"/>
      <c r="W1140" s="276" t="s">
        <v>630</v>
      </c>
      <c r="X1140" s="272"/>
      <c r="Y1140" s="272"/>
      <c r="Z1140" s="272"/>
    </row>
    <row r="1141" spans="1:26" ht="13" customHeight="1" x14ac:dyDescent="0.35">
      <c r="A1141" s="295" t="s">
        <v>3627</v>
      </c>
      <c r="B1141" s="83">
        <v>5198522</v>
      </c>
      <c r="C1141" s="277" t="s">
        <v>8049</v>
      </c>
      <c r="D1141" s="293">
        <v>44760</v>
      </c>
      <c r="E1141" s="279" t="s">
        <v>594</v>
      </c>
      <c r="F1141" s="327">
        <v>44750</v>
      </c>
      <c r="G1141" s="328" t="s">
        <v>7650</v>
      </c>
      <c r="H1141" s="328" t="s">
        <v>250</v>
      </c>
      <c r="I1141" s="281" t="s">
        <v>4644</v>
      </c>
      <c r="J1141" s="285" t="s">
        <v>18</v>
      </c>
      <c r="K1141" s="281" t="s">
        <v>9005</v>
      </c>
      <c r="L1141" s="328" t="s">
        <v>20</v>
      </c>
      <c r="M1141" s="328" t="s">
        <v>7651</v>
      </c>
      <c r="N1141" s="282">
        <v>44782</v>
      </c>
      <c r="O1141" s="283">
        <v>44769</v>
      </c>
      <c r="P1141" s="283">
        <v>44764</v>
      </c>
      <c r="Q1141" s="284">
        <v>44772</v>
      </c>
      <c r="R1141" s="285" t="s">
        <v>4686</v>
      </c>
      <c r="S1141" s="284"/>
      <c r="T1141" s="286" t="s">
        <v>605</v>
      </c>
      <c r="U1141" s="291" t="s">
        <v>5599</v>
      </c>
      <c r="V1141" s="291" t="s">
        <v>3366</v>
      </c>
      <c r="W1141" s="276" t="s">
        <v>7708</v>
      </c>
      <c r="X1141" s="272"/>
      <c r="Y1141" s="272"/>
      <c r="Z1141" s="272"/>
    </row>
    <row r="1142" spans="1:26" ht="13" customHeight="1" x14ac:dyDescent="0.35">
      <c r="A1142" s="295" t="s">
        <v>3627</v>
      </c>
      <c r="B1142" s="83">
        <v>5204109</v>
      </c>
      <c r="C1142" s="277" t="s">
        <v>8050</v>
      </c>
      <c r="D1142" s="293">
        <v>44756</v>
      </c>
      <c r="E1142" s="279" t="s">
        <v>594</v>
      </c>
      <c r="F1142" s="327">
        <v>44750</v>
      </c>
      <c r="G1142" s="328" t="s">
        <v>7652</v>
      </c>
      <c r="H1142" s="328" t="s">
        <v>92</v>
      </c>
      <c r="I1142" s="281" t="s">
        <v>2454</v>
      </c>
      <c r="J1142" s="285" t="s">
        <v>45</v>
      </c>
      <c r="K1142" s="281" t="s">
        <v>9009</v>
      </c>
      <c r="L1142" s="328" t="s">
        <v>11</v>
      </c>
      <c r="M1142" s="328" t="s">
        <v>7653</v>
      </c>
      <c r="N1142" s="282">
        <v>44789</v>
      </c>
      <c r="O1142" s="283">
        <v>44765</v>
      </c>
      <c r="P1142" s="283">
        <v>44763</v>
      </c>
      <c r="Q1142" s="284">
        <v>44772</v>
      </c>
      <c r="R1142" s="285" t="s">
        <v>4495</v>
      </c>
      <c r="S1142" s="284"/>
      <c r="T1142" s="286" t="s">
        <v>605</v>
      </c>
      <c r="U1142" s="291" t="s">
        <v>5599</v>
      </c>
      <c r="V1142" s="291" t="s">
        <v>3366</v>
      </c>
      <c r="W1142" s="276" t="s">
        <v>7709</v>
      </c>
      <c r="X1142" s="272"/>
      <c r="Y1142" s="272"/>
      <c r="Z1142" s="272"/>
    </row>
    <row r="1143" spans="1:26" ht="13" customHeight="1" x14ac:dyDescent="0.35">
      <c r="A1143" s="295" t="s">
        <v>3627</v>
      </c>
      <c r="B1143" s="8">
        <v>5174849</v>
      </c>
      <c r="C1143" s="277" t="s">
        <v>7674</v>
      </c>
      <c r="D1143" s="293">
        <v>44751</v>
      </c>
      <c r="E1143" s="279" t="s">
        <v>594</v>
      </c>
      <c r="F1143" s="327">
        <v>44750</v>
      </c>
      <c r="G1143" s="328" t="s">
        <v>7659</v>
      </c>
      <c r="H1143" s="328" t="s">
        <v>6043</v>
      </c>
      <c r="I1143" s="281" t="s">
        <v>4644</v>
      </c>
      <c r="J1143" s="285" t="s">
        <v>45</v>
      </c>
      <c r="K1143" s="281" t="s">
        <v>9009</v>
      </c>
      <c r="L1143" s="328" t="s">
        <v>11</v>
      </c>
      <c r="M1143" s="328" t="s">
        <v>7660</v>
      </c>
      <c r="N1143" s="282">
        <v>44755</v>
      </c>
      <c r="O1143" s="283">
        <v>44753</v>
      </c>
      <c r="P1143" s="283">
        <v>44751</v>
      </c>
      <c r="Q1143" s="284">
        <v>44754</v>
      </c>
      <c r="R1143" s="285" t="s">
        <v>4482</v>
      </c>
      <c r="S1143" s="284"/>
      <c r="T1143" s="286" t="s">
        <v>623</v>
      </c>
      <c r="U1143" s="291" t="s">
        <v>5599</v>
      </c>
      <c r="V1143" s="135" t="s">
        <v>5599</v>
      </c>
      <c r="W1143" s="276" t="s">
        <v>7962</v>
      </c>
      <c r="X1143" s="272"/>
      <c r="Y1143" s="272"/>
      <c r="Z1143" s="272"/>
    </row>
    <row r="1144" spans="1:26" ht="13" customHeight="1" x14ac:dyDescent="0.35">
      <c r="A1144" s="295" t="s">
        <v>3627</v>
      </c>
      <c r="B1144" s="83">
        <v>5241251</v>
      </c>
      <c r="C1144" s="277" t="s">
        <v>8542</v>
      </c>
      <c r="D1144" s="293">
        <v>44785</v>
      </c>
      <c r="E1144" s="279" t="s">
        <v>594</v>
      </c>
      <c r="F1144" s="327">
        <v>44750</v>
      </c>
      <c r="G1144" s="330" t="s">
        <v>8727</v>
      </c>
      <c r="H1144" s="328" t="s">
        <v>102</v>
      </c>
      <c r="I1144" s="281" t="s">
        <v>685</v>
      </c>
      <c r="J1144" s="285" t="s">
        <v>18</v>
      </c>
      <c r="K1144" s="281" t="s">
        <v>9005</v>
      </c>
      <c r="L1144" s="328" t="s">
        <v>11</v>
      </c>
      <c r="M1144" s="328" t="s">
        <v>7661</v>
      </c>
      <c r="N1144" s="282">
        <v>44804</v>
      </c>
      <c r="O1144" s="283">
        <v>44793</v>
      </c>
      <c r="P1144" s="283">
        <v>44785</v>
      </c>
      <c r="Q1144" s="284">
        <v>44798</v>
      </c>
      <c r="R1144" s="285" t="s">
        <v>4686</v>
      </c>
      <c r="S1144" s="284"/>
      <c r="T1144" s="286" t="s">
        <v>605</v>
      </c>
      <c r="U1144" s="291" t="s">
        <v>5599</v>
      </c>
      <c r="V1144" s="291" t="s">
        <v>3366</v>
      </c>
      <c r="W1144" s="276" t="s">
        <v>7710</v>
      </c>
      <c r="X1144" s="272"/>
      <c r="Y1144" s="272"/>
      <c r="Z1144" s="272"/>
    </row>
    <row r="1145" spans="1:26" ht="13" customHeight="1" x14ac:dyDescent="0.35">
      <c r="A1145" s="295" t="s">
        <v>5</v>
      </c>
      <c r="B1145" s="83" t="s">
        <v>319</v>
      </c>
      <c r="C1145" s="277"/>
      <c r="D1145" s="293">
        <v>44782</v>
      </c>
      <c r="E1145" s="279"/>
      <c r="F1145" s="327">
        <v>44750</v>
      </c>
      <c r="G1145" s="328" t="s">
        <v>7662</v>
      </c>
      <c r="H1145" s="328" t="s">
        <v>250</v>
      </c>
      <c r="I1145" s="281" t="s">
        <v>4644</v>
      </c>
      <c r="J1145" s="285" t="s">
        <v>18</v>
      </c>
      <c r="K1145" s="281" t="s">
        <v>9005</v>
      </c>
      <c r="L1145" s="328" t="s">
        <v>20</v>
      </c>
      <c r="M1145" s="328" t="s">
        <v>7663</v>
      </c>
      <c r="N1145" s="282"/>
      <c r="O1145" s="283"/>
      <c r="P1145" s="283"/>
      <c r="Q1145" s="284"/>
      <c r="R1145" s="285" t="s">
        <v>4686</v>
      </c>
      <c r="S1145" s="284"/>
      <c r="T1145" s="286" t="s">
        <v>609</v>
      </c>
      <c r="U1145" s="291" t="s">
        <v>5599</v>
      </c>
      <c r="V1145" s="135"/>
      <c r="W1145" s="276" t="s">
        <v>7711</v>
      </c>
      <c r="X1145" s="272"/>
      <c r="Y1145" s="272"/>
      <c r="Z1145" s="272"/>
    </row>
    <row r="1146" spans="1:26" ht="13" customHeight="1" x14ac:dyDescent="0.35">
      <c r="A1146" s="295" t="s">
        <v>1581</v>
      </c>
      <c r="B1146" s="276" t="s">
        <v>630</v>
      </c>
      <c r="C1146" s="277" t="s">
        <v>630</v>
      </c>
      <c r="D1146" s="293">
        <v>44795</v>
      </c>
      <c r="E1146" s="279" t="s">
        <v>630</v>
      </c>
      <c r="F1146" s="327">
        <v>44750</v>
      </c>
      <c r="G1146" s="328" t="s">
        <v>7664</v>
      </c>
      <c r="H1146" s="328" t="s">
        <v>4126</v>
      </c>
      <c r="I1146" s="281" t="s">
        <v>8538</v>
      </c>
      <c r="J1146" s="285" t="s">
        <v>45</v>
      </c>
      <c r="K1146" s="281" t="s">
        <v>9009</v>
      </c>
      <c r="L1146" s="328" t="s">
        <v>20</v>
      </c>
      <c r="M1146" s="328" t="s">
        <v>7665</v>
      </c>
      <c r="N1146" s="282" t="s">
        <v>1253</v>
      </c>
      <c r="O1146" s="283" t="s">
        <v>1253</v>
      </c>
      <c r="P1146" s="283" t="s">
        <v>1253</v>
      </c>
      <c r="Q1146" s="284" t="s">
        <v>1253</v>
      </c>
      <c r="R1146" s="285" t="s">
        <v>4495</v>
      </c>
      <c r="S1146" s="284"/>
      <c r="T1146" s="286" t="s">
        <v>605</v>
      </c>
      <c r="U1146" s="291" t="s">
        <v>5599</v>
      </c>
      <c r="V1146" s="135"/>
      <c r="W1146" s="276" t="s">
        <v>7712</v>
      </c>
      <c r="X1146" s="272"/>
      <c r="Y1146" s="272"/>
      <c r="Z1146" s="272"/>
    </row>
    <row r="1147" spans="1:26" ht="13" customHeight="1" x14ac:dyDescent="0.35">
      <c r="A1147" s="295" t="s">
        <v>3627</v>
      </c>
      <c r="B1147" s="83">
        <v>5208984</v>
      </c>
      <c r="C1147" s="277" t="s">
        <v>8159</v>
      </c>
      <c r="D1147" s="293">
        <v>44760</v>
      </c>
      <c r="E1147" s="279" t="s">
        <v>594</v>
      </c>
      <c r="F1147" s="327">
        <v>44750</v>
      </c>
      <c r="G1147" s="328" t="s">
        <v>7666</v>
      </c>
      <c r="H1147" s="328" t="s">
        <v>4126</v>
      </c>
      <c r="I1147" s="281" t="s">
        <v>8538</v>
      </c>
      <c r="J1147" s="285" t="s">
        <v>18</v>
      </c>
      <c r="K1147" s="281" t="s">
        <v>9005</v>
      </c>
      <c r="L1147" s="328" t="s">
        <v>11</v>
      </c>
      <c r="M1147" s="328" t="s">
        <v>7667</v>
      </c>
      <c r="N1147" s="282">
        <v>44776</v>
      </c>
      <c r="O1147" s="283">
        <v>44769</v>
      </c>
      <c r="P1147" s="283">
        <v>44769</v>
      </c>
      <c r="Q1147" s="284">
        <v>44771</v>
      </c>
      <c r="R1147" s="285" t="s">
        <v>4685</v>
      </c>
      <c r="S1147" s="284"/>
      <c r="T1147" s="286" t="s">
        <v>623</v>
      </c>
      <c r="U1147" s="291" t="s">
        <v>5599</v>
      </c>
      <c r="V1147" s="291" t="s">
        <v>3366</v>
      </c>
      <c r="W1147" s="276" t="s">
        <v>7713</v>
      </c>
      <c r="X1147" s="272"/>
      <c r="Y1147" s="272"/>
      <c r="Z1147" s="272"/>
    </row>
    <row r="1148" spans="1:26" ht="13" customHeight="1" x14ac:dyDescent="0.35">
      <c r="A1148" s="295" t="s">
        <v>1581</v>
      </c>
      <c r="B1148" s="276" t="s">
        <v>630</v>
      </c>
      <c r="C1148" s="277" t="s">
        <v>630</v>
      </c>
      <c r="D1148" s="293">
        <v>44758</v>
      </c>
      <c r="E1148" s="279" t="s">
        <v>630</v>
      </c>
      <c r="F1148" s="327">
        <v>44750</v>
      </c>
      <c r="G1148" s="328" t="s">
        <v>7668</v>
      </c>
      <c r="H1148" s="328" t="s">
        <v>137</v>
      </c>
      <c r="I1148" s="281" t="s">
        <v>17</v>
      </c>
      <c r="J1148" s="285" t="s">
        <v>18</v>
      </c>
      <c r="K1148" s="281" t="s">
        <v>9005</v>
      </c>
      <c r="L1148" s="328" t="s">
        <v>11</v>
      </c>
      <c r="M1148" s="328" t="s">
        <v>7669</v>
      </c>
      <c r="N1148" s="282" t="s">
        <v>1253</v>
      </c>
      <c r="O1148" s="283" t="s">
        <v>1253</v>
      </c>
      <c r="P1148" s="283" t="s">
        <v>1253</v>
      </c>
      <c r="Q1148" s="284" t="s">
        <v>1253</v>
      </c>
      <c r="R1148" s="285" t="s">
        <v>4686</v>
      </c>
      <c r="S1148" s="280" t="s">
        <v>1253</v>
      </c>
      <c r="T1148" s="286" t="s">
        <v>623</v>
      </c>
      <c r="U1148" s="291" t="s">
        <v>5599</v>
      </c>
      <c r="V1148" s="135"/>
      <c r="W1148" s="276" t="s">
        <v>630</v>
      </c>
      <c r="X1148" s="272"/>
      <c r="Y1148" s="272"/>
      <c r="Z1148" s="272"/>
    </row>
    <row r="1149" spans="1:26" ht="13" customHeight="1" x14ac:dyDescent="0.35">
      <c r="A1149" s="295" t="s">
        <v>1581</v>
      </c>
      <c r="B1149" s="276" t="s">
        <v>630</v>
      </c>
      <c r="C1149" s="277" t="s">
        <v>630</v>
      </c>
      <c r="D1149" s="293">
        <v>44765</v>
      </c>
      <c r="E1149" s="279" t="s">
        <v>630</v>
      </c>
      <c r="F1149" s="327">
        <v>44751</v>
      </c>
      <c r="G1149" s="328" t="s">
        <v>7678</v>
      </c>
      <c r="H1149" s="328" t="s">
        <v>6043</v>
      </c>
      <c r="I1149" s="281" t="s">
        <v>4644</v>
      </c>
      <c r="J1149" s="285" t="s">
        <v>38</v>
      </c>
      <c r="K1149" s="281" t="s">
        <v>9001</v>
      </c>
      <c r="L1149" s="328" t="s">
        <v>20</v>
      </c>
      <c r="M1149" s="328" t="s">
        <v>7679</v>
      </c>
      <c r="N1149" s="282" t="s">
        <v>1253</v>
      </c>
      <c r="O1149" s="283" t="s">
        <v>1253</v>
      </c>
      <c r="P1149" s="283" t="s">
        <v>1253</v>
      </c>
      <c r="Q1149" s="284" t="s">
        <v>1253</v>
      </c>
      <c r="R1149" s="285" t="s">
        <v>4489</v>
      </c>
      <c r="S1149" s="280" t="s">
        <v>1253</v>
      </c>
      <c r="T1149" s="286" t="s">
        <v>623</v>
      </c>
      <c r="U1149" s="291" t="s">
        <v>5599</v>
      </c>
      <c r="V1149" s="135"/>
      <c r="W1149" s="276" t="s">
        <v>630</v>
      </c>
      <c r="X1149" s="272"/>
      <c r="Y1149" s="272"/>
      <c r="Z1149" s="272"/>
    </row>
    <row r="1150" spans="1:26" ht="13" customHeight="1" x14ac:dyDescent="0.35">
      <c r="A1150" s="295" t="s">
        <v>5</v>
      </c>
      <c r="B1150" s="83" t="s">
        <v>319</v>
      </c>
      <c r="C1150" s="277"/>
      <c r="D1150" s="293"/>
      <c r="E1150" s="279"/>
      <c r="F1150" s="327">
        <v>44751</v>
      </c>
      <c r="G1150" s="328" t="s">
        <v>7680</v>
      </c>
      <c r="H1150" s="328" t="s">
        <v>686</v>
      </c>
      <c r="I1150" s="281" t="s">
        <v>8862</v>
      </c>
      <c r="J1150" s="285" t="s">
        <v>645</v>
      </c>
      <c r="K1150" s="281" t="s">
        <v>9002</v>
      </c>
      <c r="L1150" s="328" t="s">
        <v>27</v>
      </c>
      <c r="M1150" s="328" t="s">
        <v>7681</v>
      </c>
      <c r="N1150" s="282"/>
      <c r="O1150" s="283"/>
      <c r="P1150" s="283"/>
      <c r="Q1150" s="284"/>
      <c r="R1150" s="285" t="s">
        <v>4490</v>
      </c>
      <c r="S1150" s="284"/>
      <c r="T1150" s="286" t="s">
        <v>605</v>
      </c>
      <c r="U1150" s="291" t="s">
        <v>5599</v>
      </c>
      <c r="V1150" s="135"/>
      <c r="W1150" s="276" t="s">
        <v>7715</v>
      </c>
      <c r="X1150" s="272"/>
      <c r="Y1150" s="272"/>
      <c r="Z1150" s="272"/>
    </row>
    <row r="1151" spans="1:26" ht="13" customHeight="1" x14ac:dyDescent="0.35">
      <c r="A1151" s="295" t="s">
        <v>5</v>
      </c>
      <c r="B1151" s="83" t="s">
        <v>319</v>
      </c>
      <c r="C1151" s="277"/>
      <c r="D1151" s="293"/>
      <c r="E1151" s="279"/>
      <c r="F1151" s="327">
        <v>44751</v>
      </c>
      <c r="G1151" s="328" t="s">
        <v>7682</v>
      </c>
      <c r="H1151" s="328" t="s">
        <v>4738</v>
      </c>
      <c r="I1151" s="281" t="s">
        <v>2454</v>
      </c>
      <c r="J1151" s="285" t="s">
        <v>645</v>
      </c>
      <c r="K1151" s="281" t="s">
        <v>9002</v>
      </c>
      <c r="L1151" s="328" t="s">
        <v>27</v>
      </c>
      <c r="M1151" s="328" t="s">
        <v>7683</v>
      </c>
      <c r="N1151" s="282"/>
      <c r="O1151" s="283"/>
      <c r="P1151" s="283"/>
      <c r="Q1151" s="284"/>
      <c r="R1151" s="285" t="s">
        <v>4490</v>
      </c>
      <c r="S1151" s="284"/>
      <c r="T1151" s="286" t="s">
        <v>605</v>
      </c>
      <c r="U1151" s="291" t="s">
        <v>5599</v>
      </c>
      <c r="V1151" s="135"/>
      <c r="W1151" s="276" t="s">
        <v>7716</v>
      </c>
      <c r="X1151" s="272"/>
      <c r="Y1151" s="272"/>
      <c r="Z1151" s="272"/>
    </row>
    <row r="1152" spans="1:26" ht="13" customHeight="1" x14ac:dyDescent="0.35">
      <c r="A1152" s="295" t="s">
        <v>5</v>
      </c>
      <c r="B1152" s="83" t="s">
        <v>319</v>
      </c>
      <c r="C1152" s="277"/>
      <c r="D1152" s="293"/>
      <c r="E1152" s="279"/>
      <c r="F1152" s="327">
        <v>44751</v>
      </c>
      <c r="G1152" s="328" t="s">
        <v>7684</v>
      </c>
      <c r="H1152" s="328" t="s">
        <v>4712</v>
      </c>
      <c r="I1152" s="281" t="s">
        <v>17</v>
      </c>
      <c r="J1152" s="285" t="s">
        <v>626</v>
      </c>
      <c r="K1152" s="281" t="s">
        <v>9003</v>
      </c>
      <c r="L1152" s="328" t="s">
        <v>87</v>
      </c>
      <c r="M1152" s="328" t="s">
        <v>7685</v>
      </c>
      <c r="N1152" s="282"/>
      <c r="O1152" s="283"/>
      <c r="P1152" s="283"/>
      <c r="Q1152" s="284"/>
      <c r="R1152" s="285" t="s">
        <v>6464</v>
      </c>
      <c r="S1152" s="284"/>
      <c r="T1152" s="286" t="s">
        <v>1648</v>
      </c>
      <c r="U1152" s="291" t="s">
        <v>5599</v>
      </c>
      <c r="V1152" s="135"/>
      <c r="W1152" s="276" t="s">
        <v>7717</v>
      </c>
      <c r="X1152" s="272"/>
      <c r="Y1152" s="272"/>
      <c r="Z1152" s="272"/>
    </row>
    <row r="1153" spans="1:26" ht="13" customHeight="1" x14ac:dyDescent="0.35">
      <c r="A1153" s="295" t="s">
        <v>5</v>
      </c>
      <c r="B1153" s="83" t="s">
        <v>319</v>
      </c>
      <c r="C1153" s="277"/>
      <c r="D1153" s="293"/>
      <c r="E1153" s="279"/>
      <c r="F1153" s="327">
        <v>44751</v>
      </c>
      <c r="G1153" s="328" t="s">
        <v>7686</v>
      </c>
      <c r="H1153" s="328" t="s">
        <v>32</v>
      </c>
      <c r="I1153" s="281" t="s">
        <v>685</v>
      </c>
      <c r="J1153" s="285" t="s">
        <v>626</v>
      </c>
      <c r="K1153" s="281" t="s">
        <v>9003</v>
      </c>
      <c r="L1153" s="328" t="s">
        <v>52</v>
      </c>
      <c r="M1153" s="328" t="s">
        <v>7687</v>
      </c>
      <c r="N1153" s="282"/>
      <c r="O1153" s="283"/>
      <c r="P1153" s="283"/>
      <c r="Q1153" s="284"/>
      <c r="R1153" s="285" t="s">
        <v>4687</v>
      </c>
      <c r="S1153" s="284"/>
      <c r="T1153" s="286" t="s">
        <v>623</v>
      </c>
      <c r="U1153" s="291" t="s">
        <v>5599</v>
      </c>
      <c r="V1153" s="135"/>
      <c r="W1153" s="276" t="s">
        <v>7718</v>
      </c>
      <c r="X1153" s="272"/>
      <c r="Y1153" s="272"/>
      <c r="Z1153" s="272"/>
    </row>
    <row r="1154" spans="1:26" ht="13" customHeight="1" x14ac:dyDescent="0.35">
      <c r="A1154" s="295" t="s">
        <v>3627</v>
      </c>
      <c r="B1154" s="8">
        <v>5174839</v>
      </c>
      <c r="C1154" s="277" t="s">
        <v>7719</v>
      </c>
      <c r="D1154" s="293">
        <v>44753</v>
      </c>
      <c r="E1154" s="279" t="s">
        <v>594</v>
      </c>
      <c r="F1154" s="327">
        <v>44751</v>
      </c>
      <c r="G1154" s="328" t="s">
        <v>7688</v>
      </c>
      <c r="H1154" s="328" t="s">
        <v>92</v>
      </c>
      <c r="I1154" s="281" t="s">
        <v>2454</v>
      </c>
      <c r="J1154" s="285" t="s">
        <v>626</v>
      </c>
      <c r="K1154" s="281" t="s">
        <v>9003</v>
      </c>
      <c r="L1154" s="328" t="s">
        <v>52</v>
      </c>
      <c r="M1154" s="328" t="s">
        <v>7689</v>
      </c>
      <c r="N1154" s="282">
        <v>44758</v>
      </c>
      <c r="O1154" s="283">
        <v>44754</v>
      </c>
      <c r="P1154" s="283">
        <v>44753</v>
      </c>
      <c r="Q1154" s="284">
        <v>44754</v>
      </c>
      <c r="R1154" s="285" t="s">
        <v>4687</v>
      </c>
      <c r="S1154" s="284"/>
      <c r="T1154" s="286" t="s">
        <v>605</v>
      </c>
      <c r="U1154" s="291" t="s">
        <v>5599</v>
      </c>
      <c r="V1154" s="135" t="s">
        <v>5599</v>
      </c>
      <c r="W1154" s="276" t="s">
        <v>7720</v>
      </c>
      <c r="X1154" s="272"/>
      <c r="Y1154" s="272"/>
      <c r="Z1154" s="272"/>
    </row>
    <row r="1155" spans="1:26" ht="13" customHeight="1" x14ac:dyDescent="0.35">
      <c r="A1155" s="295" t="s">
        <v>5</v>
      </c>
      <c r="B1155" s="83" t="s">
        <v>319</v>
      </c>
      <c r="C1155" s="277"/>
      <c r="D1155" s="293"/>
      <c r="E1155" s="279"/>
      <c r="F1155" s="327">
        <v>44751</v>
      </c>
      <c r="G1155" s="328" t="s">
        <v>7690</v>
      </c>
      <c r="H1155" s="328" t="s">
        <v>4126</v>
      </c>
      <c r="I1155" s="281" t="s">
        <v>8538</v>
      </c>
      <c r="J1155" s="285" t="s">
        <v>18</v>
      </c>
      <c r="K1155" s="281" t="s">
        <v>9005</v>
      </c>
      <c r="L1155" s="328" t="s">
        <v>11</v>
      </c>
      <c r="M1155" s="328" t="s">
        <v>7691</v>
      </c>
      <c r="N1155" s="282"/>
      <c r="O1155" s="283"/>
      <c r="P1155" s="283"/>
      <c r="Q1155" s="284"/>
      <c r="R1155" s="285" t="s">
        <v>4686</v>
      </c>
      <c r="S1155" s="284"/>
      <c r="T1155" s="286" t="s">
        <v>605</v>
      </c>
      <c r="U1155" s="291" t="s">
        <v>5599</v>
      </c>
      <c r="V1155" s="135"/>
      <c r="W1155" s="276" t="s">
        <v>7721</v>
      </c>
      <c r="X1155" s="272"/>
      <c r="Y1155" s="272"/>
      <c r="Z1155" s="272"/>
    </row>
    <row r="1156" spans="1:26" ht="13" customHeight="1" x14ac:dyDescent="0.35">
      <c r="A1156" s="295" t="s">
        <v>3627</v>
      </c>
      <c r="B1156" s="328">
        <v>5208985</v>
      </c>
      <c r="C1156" s="277" t="s">
        <v>8155</v>
      </c>
      <c r="D1156" s="293">
        <v>44758</v>
      </c>
      <c r="E1156" s="279" t="s">
        <v>594</v>
      </c>
      <c r="F1156" s="327">
        <v>44751</v>
      </c>
      <c r="G1156" s="328" t="s">
        <v>7692</v>
      </c>
      <c r="H1156" s="328" t="s">
        <v>4126</v>
      </c>
      <c r="I1156" s="281" t="s">
        <v>8538</v>
      </c>
      <c r="J1156" s="285" t="s">
        <v>18</v>
      </c>
      <c r="K1156" s="281" t="s">
        <v>9005</v>
      </c>
      <c r="L1156" s="328" t="s">
        <v>11</v>
      </c>
      <c r="M1156" s="328" t="s">
        <v>7693</v>
      </c>
      <c r="N1156" s="282">
        <v>44775</v>
      </c>
      <c r="O1156" s="283">
        <v>44771</v>
      </c>
      <c r="P1156" s="283">
        <v>44765</v>
      </c>
      <c r="Q1156" s="284">
        <v>44771</v>
      </c>
      <c r="R1156" s="285" t="s">
        <v>4686</v>
      </c>
      <c r="S1156" s="284"/>
      <c r="T1156" s="286" t="s">
        <v>623</v>
      </c>
      <c r="U1156" s="291" t="s">
        <v>5599</v>
      </c>
      <c r="V1156" s="291" t="s">
        <v>3366</v>
      </c>
      <c r="W1156" s="276" t="s">
        <v>7722</v>
      </c>
      <c r="X1156" s="272"/>
      <c r="Y1156" s="272"/>
      <c r="Z1156" s="272"/>
    </row>
    <row r="1157" spans="1:26" ht="13" customHeight="1" x14ac:dyDescent="0.35">
      <c r="A1157" s="295" t="s">
        <v>3627</v>
      </c>
      <c r="B1157" s="83">
        <v>5214811</v>
      </c>
      <c r="C1157" s="277" t="s">
        <v>8186</v>
      </c>
      <c r="D1157" s="293">
        <v>44764</v>
      </c>
      <c r="E1157" s="279" t="s">
        <v>594</v>
      </c>
      <c r="F1157" s="327">
        <v>44753</v>
      </c>
      <c r="G1157" s="328" t="s">
        <v>7731</v>
      </c>
      <c r="H1157" s="328" t="s">
        <v>6043</v>
      </c>
      <c r="I1157" s="281" t="s">
        <v>4644</v>
      </c>
      <c r="J1157" s="285" t="s">
        <v>18</v>
      </c>
      <c r="K1157" s="281" t="s">
        <v>9005</v>
      </c>
      <c r="L1157" s="328" t="s">
        <v>20</v>
      </c>
      <c r="M1157" s="328" t="s">
        <v>7732</v>
      </c>
      <c r="N1157" s="282">
        <v>44779</v>
      </c>
      <c r="O1157" s="283">
        <v>44773</v>
      </c>
      <c r="P1157" s="283">
        <v>44770</v>
      </c>
      <c r="Q1157" s="284">
        <v>44774</v>
      </c>
      <c r="R1157" s="285" t="s">
        <v>4685</v>
      </c>
      <c r="S1157" s="284"/>
      <c r="T1157" s="286" t="s">
        <v>605</v>
      </c>
      <c r="U1157" s="291" t="s">
        <v>5599</v>
      </c>
      <c r="V1157" s="291" t="s">
        <v>3366</v>
      </c>
      <c r="W1157" s="276" t="s">
        <v>7733</v>
      </c>
      <c r="X1157" s="272"/>
      <c r="Y1157" s="272"/>
      <c r="Z1157" s="272"/>
    </row>
    <row r="1158" spans="1:26" ht="13" customHeight="1" x14ac:dyDescent="0.35">
      <c r="A1158" s="295" t="s">
        <v>3627</v>
      </c>
      <c r="B1158" s="86">
        <v>5060731</v>
      </c>
      <c r="C1158" s="277" t="s">
        <v>7672</v>
      </c>
      <c r="D1158" s="293">
        <v>44755</v>
      </c>
      <c r="E1158" s="279" t="s">
        <v>594</v>
      </c>
      <c r="F1158" s="327">
        <v>44753</v>
      </c>
      <c r="G1158" s="328" t="s">
        <v>7734</v>
      </c>
      <c r="H1158" s="328" t="s">
        <v>725</v>
      </c>
      <c r="I1158" s="281" t="s">
        <v>2454</v>
      </c>
      <c r="J1158" s="285" t="s">
        <v>8377</v>
      </c>
      <c r="K1158" s="281" t="s">
        <v>9004</v>
      </c>
      <c r="L1158" s="328" t="s">
        <v>40</v>
      </c>
      <c r="M1158" s="328" t="s">
        <v>7735</v>
      </c>
      <c r="N1158" s="282">
        <v>44762</v>
      </c>
      <c r="O1158" s="283">
        <v>44756</v>
      </c>
      <c r="P1158" s="283">
        <v>44755</v>
      </c>
      <c r="Q1158" s="284">
        <v>44756</v>
      </c>
      <c r="R1158" s="285" t="s">
        <v>4485</v>
      </c>
      <c r="S1158" s="284"/>
      <c r="T1158" s="286" t="s">
        <v>623</v>
      </c>
      <c r="U1158" s="291" t="s">
        <v>5599</v>
      </c>
      <c r="V1158" s="135" t="s">
        <v>5599</v>
      </c>
      <c r="W1158" s="276" t="s">
        <v>7736</v>
      </c>
      <c r="X1158" s="272"/>
      <c r="Y1158" s="272"/>
      <c r="Z1158" s="272"/>
    </row>
    <row r="1159" spans="1:26" ht="13" customHeight="1" x14ac:dyDescent="0.35">
      <c r="A1159" s="295" t="s">
        <v>3627</v>
      </c>
      <c r="B1159" s="328">
        <v>5196243</v>
      </c>
      <c r="C1159" s="277" t="s">
        <v>8781</v>
      </c>
      <c r="D1159" s="293">
        <v>44767</v>
      </c>
      <c r="E1159" s="279" t="s">
        <v>594</v>
      </c>
      <c r="F1159" s="327">
        <v>44753</v>
      </c>
      <c r="G1159" s="328" t="s">
        <v>7737</v>
      </c>
      <c r="H1159" s="328" t="s">
        <v>4712</v>
      </c>
      <c r="I1159" s="281" t="s">
        <v>17</v>
      </c>
      <c r="J1159" s="285" t="s">
        <v>2943</v>
      </c>
      <c r="K1159" s="281" t="s">
        <v>9012</v>
      </c>
      <c r="L1159" s="328" t="s">
        <v>20</v>
      </c>
      <c r="M1159" s="328" t="s">
        <v>7738</v>
      </c>
      <c r="N1159" s="282">
        <v>44782</v>
      </c>
      <c r="O1159" s="283">
        <v>44773</v>
      </c>
      <c r="P1159" s="283">
        <v>44767</v>
      </c>
      <c r="Q1159" s="284">
        <v>44775</v>
      </c>
      <c r="R1159" s="285" t="s">
        <v>6447</v>
      </c>
      <c r="S1159" s="284"/>
      <c r="T1159" s="286" t="s">
        <v>609</v>
      </c>
      <c r="U1159" s="291" t="s">
        <v>5599</v>
      </c>
      <c r="V1159" s="291" t="s">
        <v>3366</v>
      </c>
      <c r="W1159" s="276" t="s">
        <v>7739</v>
      </c>
      <c r="X1159" s="272"/>
      <c r="Y1159" s="272"/>
      <c r="Z1159" s="272"/>
    </row>
    <row r="1160" spans="1:26" ht="13" customHeight="1" x14ac:dyDescent="0.35">
      <c r="A1160" s="295" t="s">
        <v>5</v>
      </c>
      <c r="B1160" s="83" t="s">
        <v>319</v>
      </c>
      <c r="C1160" s="277"/>
      <c r="D1160" s="293"/>
      <c r="E1160" s="279"/>
      <c r="F1160" s="327">
        <v>44753</v>
      </c>
      <c r="G1160" s="328" t="s">
        <v>7740</v>
      </c>
      <c r="H1160" s="328" t="s">
        <v>4712</v>
      </c>
      <c r="I1160" s="281" t="s">
        <v>17</v>
      </c>
      <c r="J1160" s="285" t="s">
        <v>634</v>
      </c>
      <c r="K1160" s="281" t="s">
        <v>9008</v>
      </c>
      <c r="L1160" s="328" t="s">
        <v>20</v>
      </c>
      <c r="M1160" s="328" t="s">
        <v>7741</v>
      </c>
      <c r="N1160" s="282"/>
      <c r="O1160" s="283"/>
      <c r="P1160" s="283"/>
      <c r="Q1160" s="284"/>
      <c r="R1160" s="285"/>
      <c r="S1160" s="284"/>
      <c r="T1160" s="286" t="s">
        <v>605</v>
      </c>
      <c r="U1160" s="291" t="s">
        <v>5599</v>
      </c>
      <c r="V1160" s="135"/>
      <c r="W1160" s="276" t="s">
        <v>7742</v>
      </c>
      <c r="X1160" s="272"/>
      <c r="Y1160" s="272"/>
      <c r="Z1160" s="272"/>
    </row>
    <row r="1161" spans="1:26" ht="13" customHeight="1" x14ac:dyDescent="0.35">
      <c r="A1161" s="295" t="s">
        <v>3627</v>
      </c>
      <c r="B1161" s="8">
        <v>5218643</v>
      </c>
      <c r="C1161" s="277" t="s">
        <v>8469</v>
      </c>
      <c r="D1161" s="293">
        <v>44781</v>
      </c>
      <c r="E1161" s="279" t="s">
        <v>594</v>
      </c>
      <c r="F1161" s="327">
        <v>44753</v>
      </c>
      <c r="G1161" s="330" t="s">
        <v>8728</v>
      </c>
      <c r="H1161" s="328" t="s">
        <v>4126</v>
      </c>
      <c r="I1161" s="281" t="s">
        <v>8538</v>
      </c>
      <c r="J1161" s="285" t="s">
        <v>626</v>
      </c>
      <c r="K1161" s="281" t="s">
        <v>9003</v>
      </c>
      <c r="L1161" s="328" t="s">
        <v>20</v>
      </c>
      <c r="M1161" s="328" t="s">
        <v>7743</v>
      </c>
      <c r="N1161" s="282">
        <v>44805</v>
      </c>
      <c r="O1161" s="283">
        <v>44793</v>
      </c>
      <c r="P1161" s="283">
        <v>44781</v>
      </c>
      <c r="Q1161" s="284">
        <v>44793</v>
      </c>
      <c r="R1161" s="285" t="s">
        <v>6464</v>
      </c>
      <c r="S1161" s="284"/>
      <c r="T1161" s="286" t="s">
        <v>605</v>
      </c>
      <c r="U1161" s="291" t="s">
        <v>5599</v>
      </c>
      <c r="V1161" s="135"/>
      <c r="W1161" s="276" t="s">
        <v>7744</v>
      </c>
      <c r="X1161" s="272"/>
      <c r="Y1161" s="272"/>
      <c r="Z1161" s="272"/>
    </row>
    <row r="1162" spans="1:26" ht="13" customHeight="1" x14ac:dyDescent="0.35">
      <c r="A1162" s="295" t="s">
        <v>1581</v>
      </c>
      <c r="B1162" s="276" t="s">
        <v>630</v>
      </c>
      <c r="C1162" s="277" t="s">
        <v>630</v>
      </c>
      <c r="D1162" s="293">
        <v>44758</v>
      </c>
      <c r="E1162" s="279" t="s">
        <v>630</v>
      </c>
      <c r="F1162" s="327">
        <v>44753</v>
      </c>
      <c r="G1162" s="328" t="s">
        <v>7745</v>
      </c>
      <c r="H1162" s="328" t="s">
        <v>6337</v>
      </c>
      <c r="I1162" s="281" t="s">
        <v>4644</v>
      </c>
      <c r="J1162" s="285" t="s">
        <v>38</v>
      </c>
      <c r="K1162" s="281" t="s">
        <v>9001</v>
      </c>
      <c r="L1162" s="328" t="s">
        <v>40</v>
      </c>
      <c r="M1162" s="328" t="s">
        <v>7746</v>
      </c>
      <c r="N1162" s="282" t="s">
        <v>1253</v>
      </c>
      <c r="O1162" s="283" t="s">
        <v>1253</v>
      </c>
      <c r="P1162" s="283" t="s">
        <v>1253</v>
      </c>
      <c r="Q1162" s="284" t="s">
        <v>1253</v>
      </c>
      <c r="R1162" s="285" t="s">
        <v>4486</v>
      </c>
      <c r="S1162" s="280" t="s">
        <v>1253</v>
      </c>
      <c r="T1162" s="286" t="s">
        <v>609</v>
      </c>
      <c r="U1162" s="291" t="s">
        <v>5599</v>
      </c>
      <c r="V1162" s="135"/>
      <c r="W1162" s="276" t="s">
        <v>630</v>
      </c>
      <c r="X1162" s="272"/>
      <c r="Y1162" s="272"/>
      <c r="Z1162" s="272"/>
    </row>
    <row r="1163" spans="1:26" ht="13" customHeight="1" x14ac:dyDescent="0.35">
      <c r="A1163" s="295" t="s">
        <v>1581</v>
      </c>
      <c r="B1163" s="276" t="s">
        <v>630</v>
      </c>
      <c r="C1163" s="277" t="s">
        <v>630</v>
      </c>
      <c r="D1163" s="288">
        <v>44781</v>
      </c>
      <c r="E1163" s="279" t="s">
        <v>630</v>
      </c>
      <c r="F1163" s="327">
        <v>44753</v>
      </c>
      <c r="G1163" s="328" t="s">
        <v>7747</v>
      </c>
      <c r="H1163" s="328" t="s">
        <v>6337</v>
      </c>
      <c r="I1163" s="281" t="s">
        <v>4644</v>
      </c>
      <c r="J1163" s="285" t="s">
        <v>645</v>
      </c>
      <c r="K1163" s="281" t="s">
        <v>9002</v>
      </c>
      <c r="L1163" s="328" t="s">
        <v>20</v>
      </c>
      <c r="M1163" s="328" t="s">
        <v>7748</v>
      </c>
      <c r="N1163" s="282" t="s">
        <v>1253</v>
      </c>
      <c r="O1163" s="283" t="s">
        <v>1253</v>
      </c>
      <c r="P1163" s="283" t="s">
        <v>1253</v>
      </c>
      <c r="Q1163" s="284" t="s">
        <v>1253</v>
      </c>
      <c r="R1163" s="285" t="s">
        <v>4490</v>
      </c>
      <c r="S1163" s="280" t="s">
        <v>1253</v>
      </c>
      <c r="T1163" s="286" t="s">
        <v>623</v>
      </c>
      <c r="U1163" s="291" t="s">
        <v>5599</v>
      </c>
      <c r="V1163" s="135"/>
      <c r="W1163" s="276" t="s">
        <v>630</v>
      </c>
      <c r="X1163" s="272"/>
      <c r="Y1163" s="272"/>
      <c r="Z1163" s="272"/>
    </row>
    <row r="1164" spans="1:26" ht="13" customHeight="1" x14ac:dyDescent="0.35">
      <c r="A1164" s="295" t="s">
        <v>5</v>
      </c>
      <c r="B1164" s="83" t="s">
        <v>4555</v>
      </c>
      <c r="C1164" s="277"/>
      <c r="D1164" s="293"/>
      <c r="E1164" s="279"/>
      <c r="F1164" s="327">
        <v>44753</v>
      </c>
      <c r="G1164" s="328" t="s">
        <v>7749</v>
      </c>
      <c r="H1164" s="328" t="s">
        <v>6337</v>
      </c>
      <c r="I1164" s="281" t="s">
        <v>4644</v>
      </c>
      <c r="J1164" s="285" t="s">
        <v>18</v>
      </c>
      <c r="K1164" s="281" t="s">
        <v>9005</v>
      </c>
      <c r="L1164" s="328" t="s">
        <v>392</v>
      </c>
      <c r="M1164" s="328" t="s">
        <v>7750</v>
      </c>
      <c r="N1164" s="282"/>
      <c r="O1164" s="283"/>
      <c r="P1164" s="283"/>
      <c r="Q1164" s="284"/>
      <c r="R1164" s="285" t="s">
        <v>4686</v>
      </c>
      <c r="S1164" s="284"/>
      <c r="T1164" s="286" t="s">
        <v>605</v>
      </c>
      <c r="U1164" s="291" t="s">
        <v>5599</v>
      </c>
      <c r="V1164" s="135"/>
      <c r="W1164" s="276" t="s">
        <v>7751</v>
      </c>
      <c r="X1164" s="272"/>
      <c r="Y1164" s="272"/>
      <c r="Z1164" s="272"/>
    </row>
    <row r="1165" spans="1:26" ht="13" customHeight="1" x14ac:dyDescent="0.35">
      <c r="A1165" s="295" t="s">
        <v>1581</v>
      </c>
      <c r="B1165" s="276" t="s">
        <v>630</v>
      </c>
      <c r="C1165" s="277" t="s">
        <v>630</v>
      </c>
      <c r="D1165" s="288">
        <v>44781</v>
      </c>
      <c r="E1165" s="279" t="s">
        <v>630</v>
      </c>
      <c r="F1165" s="327">
        <v>44753</v>
      </c>
      <c r="G1165" s="328" t="s">
        <v>7752</v>
      </c>
      <c r="H1165" s="328" t="s">
        <v>3567</v>
      </c>
      <c r="I1165" s="281" t="s">
        <v>685</v>
      </c>
      <c r="J1165" s="285" t="s">
        <v>18</v>
      </c>
      <c r="K1165" s="281" t="s">
        <v>9005</v>
      </c>
      <c r="L1165" s="328" t="s">
        <v>20</v>
      </c>
      <c r="M1165" s="328" t="s">
        <v>7753</v>
      </c>
      <c r="N1165" s="282" t="s">
        <v>1253</v>
      </c>
      <c r="O1165" s="283" t="s">
        <v>1253</v>
      </c>
      <c r="P1165" s="283" t="s">
        <v>1253</v>
      </c>
      <c r="Q1165" s="284" t="s">
        <v>1253</v>
      </c>
      <c r="R1165" s="285" t="s">
        <v>4686</v>
      </c>
      <c r="S1165" s="280" t="s">
        <v>1253</v>
      </c>
      <c r="T1165" s="286" t="s">
        <v>605</v>
      </c>
      <c r="U1165" s="291" t="s">
        <v>5599</v>
      </c>
      <c r="V1165" s="135"/>
      <c r="W1165" s="276" t="s">
        <v>630</v>
      </c>
      <c r="X1165" s="272"/>
      <c r="Y1165" s="272"/>
      <c r="Z1165" s="272"/>
    </row>
    <row r="1166" spans="1:26" ht="13" customHeight="1" x14ac:dyDescent="0.35">
      <c r="A1166" s="295" t="s">
        <v>5</v>
      </c>
      <c r="B1166" s="83" t="s">
        <v>319</v>
      </c>
      <c r="C1166" s="277"/>
      <c r="D1166" s="293"/>
      <c r="E1166" s="279"/>
      <c r="F1166" s="327">
        <v>44753</v>
      </c>
      <c r="G1166" s="328" t="s">
        <v>7754</v>
      </c>
      <c r="H1166" s="328" t="s">
        <v>3708</v>
      </c>
      <c r="I1166" s="281" t="s">
        <v>2454</v>
      </c>
      <c r="J1166" s="285" t="s">
        <v>645</v>
      </c>
      <c r="K1166" s="281" t="s">
        <v>9002</v>
      </c>
      <c r="L1166" s="328" t="s">
        <v>27</v>
      </c>
      <c r="M1166" s="328" t="s">
        <v>7755</v>
      </c>
      <c r="N1166" s="282"/>
      <c r="O1166" s="283"/>
      <c r="P1166" s="283"/>
      <c r="Q1166" s="284"/>
      <c r="R1166" s="285" t="s">
        <v>4490</v>
      </c>
      <c r="S1166" s="284"/>
      <c r="T1166" s="286" t="s">
        <v>623</v>
      </c>
      <c r="U1166" s="291" t="s">
        <v>5599</v>
      </c>
      <c r="V1166" s="135"/>
      <c r="W1166" s="276" t="s">
        <v>7756</v>
      </c>
      <c r="X1166" s="272"/>
      <c r="Y1166" s="272"/>
      <c r="Z1166" s="272"/>
    </row>
    <row r="1167" spans="1:26" ht="13" customHeight="1" x14ac:dyDescent="0.35">
      <c r="A1167" s="295" t="s">
        <v>5</v>
      </c>
      <c r="B1167" s="83" t="s">
        <v>319</v>
      </c>
      <c r="C1167" s="277"/>
      <c r="D1167" s="293"/>
      <c r="E1167" s="279"/>
      <c r="F1167" s="327">
        <v>44753</v>
      </c>
      <c r="G1167" s="328" t="s">
        <v>7757</v>
      </c>
      <c r="H1167" s="328" t="s">
        <v>686</v>
      </c>
      <c r="I1167" s="281" t="s">
        <v>8862</v>
      </c>
      <c r="J1167" s="285" t="s">
        <v>632</v>
      </c>
      <c r="K1167" s="281" t="s">
        <v>9006</v>
      </c>
      <c r="L1167" s="328" t="s">
        <v>40</v>
      </c>
      <c r="M1167" s="328" t="s">
        <v>7758</v>
      </c>
      <c r="N1167" s="282"/>
      <c r="O1167" s="283"/>
      <c r="P1167" s="283"/>
      <c r="Q1167" s="284"/>
      <c r="R1167" s="285" t="s">
        <v>4487</v>
      </c>
      <c r="S1167" s="284"/>
      <c r="T1167" s="286" t="s">
        <v>605</v>
      </c>
      <c r="U1167" s="291" t="s">
        <v>5599</v>
      </c>
      <c r="V1167" s="135"/>
      <c r="W1167" s="276" t="s">
        <v>7759</v>
      </c>
      <c r="X1167" s="272"/>
      <c r="Y1167" s="272"/>
      <c r="Z1167" s="272"/>
    </row>
    <row r="1168" spans="1:26" ht="13" customHeight="1" x14ac:dyDescent="0.35">
      <c r="A1168" s="295" t="s">
        <v>3627</v>
      </c>
      <c r="B1168" s="92">
        <v>5174846</v>
      </c>
      <c r="C1168" s="277" t="s">
        <v>7760</v>
      </c>
      <c r="D1168" s="293">
        <v>44753</v>
      </c>
      <c r="E1168" s="279" t="s">
        <v>594</v>
      </c>
      <c r="F1168" s="327">
        <v>44753</v>
      </c>
      <c r="G1168" s="328" t="s">
        <v>7761</v>
      </c>
      <c r="H1168" s="328" t="s">
        <v>250</v>
      </c>
      <c r="I1168" s="281" t="s">
        <v>4644</v>
      </c>
      <c r="J1168" s="285" t="s">
        <v>45</v>
      </c>
      <c r="K1168" s="281" t="s">
        <v>9009</v>
      </c>
      <c r="L1168" s="328" t="s">
        <v>20</v>
      </c>
      <c r="M1168" s="328" t="s">
        <v>7762</v>
      </c>
      <c r="N1168" s="282">
        <v>44756</v>
      </c>
      <c r="O1168" s="283">
        <v>44754</v>
      </c>
      <c r="P1168" s="283">
        <v>44753</v>
      </c>
      <c r="Q1168" s="284">
        <v>44754</v>
      </c>
      <c r="R1168" s="285" t="s">
        <v>4495</v>
      </c>
      <c r="S1168" s="284"/>
      <c r="T1168" s="286" t="s">
        <v>605</v>
      </c>
      <c r="U1168" s="291" t="s">
        <v>5599</v>
      </c>
      <c r="V1168" s="135" t="s">
        <v>5599</v>
      </c>
      <c r="W1168" s="276" t="s">
        <v>7763</v>
      </c>
      <c r="X1168" s="272"/>
      <c r="Y1168" s="272"/>
      <c r="Z1168" s="272"/>
    </row>
    <row r="1169" spans="1:26" ht="13" customHeight="1" x14ac:dyDescent="0.35">
      <c r="A1169" s="295" t="s">
        <v>5</v>
      </c>
      <c r="B1169" s="83" t="s">
        <v>319</v>
      </c>
      <c r="C1169" s="277" t="s">
        <v>8696</v>
      </c>
      <c r="D1169" s="293">
        <v>44816</v>
      </c>
      <c r="E1169" s="279"/>
      <c r="F1169" s="327">
        <v>44753</v>
      </c>
      <c r="G1169" s="328" t="s">
        <v>7764</v>
      </c>
      <c r="H1169" s="328" t="s">
        <v>250</v>
      </c>
      <c r="I1169" s="281" t="s">
        <v>4644</v>
      </c>
      <c r="J1169" s="285" t="s">
        <v>645</v>
      </c>
      <c r="K1169" s="281" t="s">
        <v>9002</v>
      </c>
      <c r="L1169" s="330" t="s">
        <v>27</v>
      </c>
      <c r="M1169" s="328" t="s">
        <v>7765</v>
      </c>
      <c r="N1169" s="282"/>
      <c r="O1169" s="283"/>
      <c r="P1169" s="283"/>
      <c r="Q1169" s="284"/>
      <c r="R1169" s="285" t="s">
        <v>4490</v>
      </c>
      <c r="S1169" s="284"/>
      <c r="T1169" s="286" t="s">
        <v>1461</v>
      </c>
      <c r="U1169" s="291" t="s">
        <v>5599</v>
      </c>
      <c r="V1169" s="135"/>
      <c r="W1169" s="276" t="s">
        <v>7766</v>
      </c>
      <c r="X1169" s="272"/>
      <c r="Y1169" s="272"/>
      <c r="Z1169" s="272"/>
    </row>
    <row r="1170" spans="1:26" ht="13" customHeight="1" x14ac:dyDescent="0.35">
      <c r="A1170" s="295" t="s">
        <v>3627</v>
      </c>
      <c r="B1170" s="83">
        <v>5174836</v>
      </c>
      <c r="C1170" s="277" t="s">
        <v>7694</v>
      </c>
      <c r="D1170" s="293">
        <v>44769</v>
      </c>
      <c r="E1170" s="279" t="s">
        <v>8466</v>
      </c>
      <c r="F1170" s="327">
        <v>44753</v>
      </c>
      <c r="G1170" s="328" t="s">
        <v>7767</v>
      </c>
      <c r="H1170" s="328" t="s">
        <v>37</v>
      </c>
      <c r="I1170" s="281" t="s">
        <v>685</v>
      </c>
      <c r="J1170" s="285" t="s">
        <v>645</v>
      </c>
      <c r="K1170" s="281" t="s">
        <v>9002</v>
      </c>
      <c r="L1170" s="328" t="s">
        <v>20</v>
      </c>
      <c r="M1170" s="328" t="s">
        <v>7768</v>
      </c>
      <c r="N1170" s="282">
        <v>0</v>
      </c>
      <c r="O1170" s="283">
        <v>44773</v>
      </c>
      <c r="P1170" s="283">
        <v>44769</v>
      </c>
      <c r="Q1170" s="284">
        <v>44775</v>
      </c>
      <c r="R1170" s="285" t="s">
        <v>4490</v>
      </c>
      <c r="S1170" s="284"/>
      <c r="T1170" s="286" t="s">
        <v>2564</v>
      </c>
      <c r="U1170" s="291" t="s">
        <v>5599</v>
      </c>
      <c r="V1170" s="135"/>
      <c r="W1170" s="276" t="s">
        <v>7769</v>
      </c>
      <c r="X1170" s="272"/>
      <c r="Y1170" s="272"/>
      <c r="Z1170" s="272"/>
    </row>
    <row r="1171" spans="1:26" ht="13" customHeight="1" x14ac:dyDescent="0.35">
      <c r="A1171" s="295" t="s">
        <v>5</v>
      </c>
      <c r="B1171" s="83" t="s">
        <v>319</v>
      </c>
      <c r="C1171" s="277"/>
      <c r="D1171" s="293"/>
      <c r="E1171" s="279"/>
      <c r="F1171" s="327">
        <v>44753</v>
      </c>
      <c r="G1171" s="328" t="s">
        <v>7770</v>
      </c>
      <c r="H1171" s="328" t="s">
        <v>92</v>
      </c>
      <c r="I1171" s="281" t="s">
        <v>2454</v>
      </c>
      <c r="J1171" s="285" t="s">
        <v>626</v>
      </c>
      <c r="K1171" s="281" t="s">
        <v>9003</v>
      </c>
      <c r="L1171" s="328" t="s">
        <v>52</v>
      </c>
      <c r="M1171" s="328" t="s">
        <v>7771</v>
      </c>
      <c r="N1171" s="282"/>
      <c r="O1171" s="283"/>
      <c r="P1171" s="283"/>
      <c r="Q1171" s="284"/>
      <c r="R1171" s="285" t="s">
        <v>6464</v>
      </c>
      <c r="S1171" s="284"/>
      <c r="T1171" s="286" t="s">
        <v>609</v>
      </c>
      <c r="U1171" s="291" t="s">
        <v>5599</v>
      </c>
      <c r="V1171" s="135"/>
      <c r="W1171" s="276" t="s">
        <v>7772</v>
      </c>
      <c r="X1171" s="272"/>
      <c r="Y1171" s="272"/>
      <c r="Z1171" s="272"/>
    </row>
    <row r="1172" spans="1:26" ht="13" customHeight="1" x14ac:dyDescent="0.35">
      <c r="A1172" s="295" t="s">
        <v>5</v>
      </c>
      <c r="B1172" s="83" t="s">
        <v>319</v>
      </c>
      <c r="C1172" s="277"/>
      <c r="D1172" s="293"/>
      <c r="E1172" s="279"/>
      <c r="F1172" s="327">
        <v>44753</v>
      </c>
      <c r="G1172" s="328" t="s">
        <v>7773</v>
      </c>
      <c r="H1172" s="328" t="s">
        <v>3567</v>
      </c>
      <c r="I1172" s="281" t="s">
        <v>685</v>
      </c>
      <c r="J1172" s="285" t="s">
        <v>626</v>
      </c>
      <c r="K1172" s="281" t="s">
        <v>9003</v>
      </c>
      <c r="L1172" s="328" t="s">
        <v>20</v>
      </c>
      <c r="M1172" s="328" t="s">
        <v>7774</v>
      </c>
      <c r="N1172" s="282"/>
      <c r="O1172" s="283"/>
      <c r="P1172" s="283"/>
      <c r="Q1172" s="284"/>
      <c r="R1172" s="285" t="s">
        <v>6464</v>
      </c>
      <c r="S1172" s="284"/>
      <c r="T1172" s="286" t="s">
        <v>605</v>
      </c>
      <c r="U1172" s="291" t="s">
        <v>5599</v>
      </c>
      <c r="V1172" s="135"/>
      <c r="W1172" s="276" t="s">
        <v>8100</v>
      </c>
      <c r="X1172" s="272"/>
      <c r="Y1172" s="272"/>
      <c r="Z1172" s="272"/>
    </row>
    <row r="1173" spans="1:26" ht="13" customHeight="1" x14ac:dyDescent="0.35">
      <c r="A1173" s="295" t="s">
        <v>5</v>
      </c>
      <c r="B1173" s="83" t="s">
        <v>319</v>
      </c>
      <c r="C1173" s="277"/>
      <c r="D1173" s="293"/>
      <c r="E1173" s="279"/>
      <c r="F1173" s="327">
        <v>44755</v>
      </c>
      <c r="G1173" s="328" t="s">
        <v>7781</v>
      </c>
      <c r="H1173" s="328" t="s">
        <v>37</v>
      </c>
      <c r="I1173" s="281" t="s">
        <v>685</v>
      </c>
      <c r="J1173" s="285" t="s">
        <v>634</v>
      </c>
      <c r="K1173" s="281" t="s">
        <v>9008</v>
      </c>
      <c r="L1173" s="330" t="s">
        <v>20</v>
      </c>
      <c r="M1173" s="328" t="s">
        <v>7782</v>
      </c>
      <c r="N1173" s="282"/>
      <c r="O1173" s="283"/>
      <c r="P1173" s="283"/>
      <c r="Q1173" s="284"/>
      <c r="R1173" s="285" t="s">
        <v>6584</v>
      </c>
      <c r="S1173" s="284"/>
      <c r="T1173" s="286" t="s">
        <v>605</v>
      </c>
      <c r="U1173" s="291" t="s">
        <v>5599</v>
      </c>
      <c r="V1173" s="135"/>
      <c r="W1173" s="276" t="s">
        <v>7803</v>
      </c>
      <c r="X1173" s="272"/>
      <c r="Y1173" s="272"/>
      <c r="Z1173" s="272"/>
    </row>
    <row r="1174" spans="1:26" ht="13" customHeight="1" x14ac:dyDescent="0.35">
      <c r="A1174" s="295" t="s">
        <v>3627</v>
      </c>
      <c r="B1174" s="86">
        <v>5139380</v>
      </c>
      <c r="C1174" s="277" t="s">
        <v>7370</v>
      </c>
      <c r="D1174" s="293">
        <v>44755</v>
      </c>
      <c r="E1174" s="279" t="s">
        <v>594</v>
      </c>
      <c r="F1174" s="327">
        <v>44755</v>
      </c>
      <c r="G1174" s="328" t="s">
        <v>7783</v>
      </c>
      <c r="H1174" s="328" t="s">
        <v>250</v>
      </c>
      <c r="I1174" s="281" t="s">
        <v>4644</v>
      </c>
      <c r="J1174" s="285" t="s">
        <v>45</v>
      </c>
      <c r="K1174" s="281" t="s">
        <v>9009</v>
      </c>
      <c r="L1174" s="328" t="s">
        <v>20</v>
      </c>
      <c r="M1174" s="328" t="s">
        <v>7784</v>
      </c>
      <c r="N1174" s="282">
        <v>44758</v>
      </c>
      <c r="O1174" s="283">
        <v>44756</v>
      </c>
      <c r="P1174" s="283">
        <v>44755</v>
      </c>
      <c r="Q1174" s="284">
        <v>44756</v>
      </c>
      <c r="R1174" s="285" t="s">
        <v>4495</v>
      </c>
      <c r="S1174" s="284"/>
      <c r="T1174" s="286" t="s">
        <v>623</v>
      </c>
      <c r="U1174" s="291" t="s">
        <v>5599</v>
      </c>
      <c r="V1174" s="135" t="s">
        <v>5599</v>
      </c>
      <c r="W1174" s="276" t="s">
        <v>7804</v>
      </c>
      <c r="X1174" s="272"/>
      <c r="Y1174" s="272"/>
      <c r="Z1174" s="272"/>
    </row>
    <row r="1175" spans="1:26" ht="13" customHeight="1" x14ac:dyDescent="0.35">
      <c r="A1175" s="295" t="s">
        <v>3627</v>
      </c>
      <c r="B1175" s="86">
        <v>5197928</v>
      </c>
      <c r="C1175" s="277" t="s">
        <v>8051</v>
      </c>
      <c r="D1175" s="293">
        <v>44755</v>
      </c>
      <c r="E1175" s="279" t="s">
        <v>594</v>
      </c>
      <c r="F1175" s="327">
        <v>44755</v>
      </c>
      <c r="G1175" s="328" t="s">
        <v>7785</v>
      </c>
      <c r="H1175" s="328" t="s">
        <v>6186</v>
      </c>
      <c r="I1175" s="281" t="s">
        <v>8538</v>
      </c>
      <c r="J1175" s="285" t="s">
        <v>626</v>
      </c>
      <c r="K1175" s="281" t="s">
        <v>9003</v>
      </c>
      <c r="L1175" s="328" t="s">
        <v>52</v>
      </c>
      <c r="M1175" s="328" t="s">
        <v>7786</v>
      </c>
      <c r="N1175" s="282">
        <v>44774</v>
      </c>
      <c r="O1175" s="283">
        <v>44767</v>
      </c>
      <c r="P1175" s="283">
        <v>44764</v>
      </c>
      <c r="Q1175" s="284">
        <v>44768</v>
      </c>
      <c r="R1175" s="285" t="s">
        <v>6464</v>
      </c>
      <c r="S1175" s="284"/>
      <c r="T1175" s="286" t="s">
        <v>605</v>
      </c>
      <c r="U1175" s="291" t="s">
        <v>5599</v>
      </c>
      <c r="V1175" s="291" t="s">
        <v>3366</v>
      </c>
      <c r="W1175" s="276" t="s">
        <v>7805</v>
      </c>
      <c r="X1175" s="272"/>
      <c r="Y1175" s="272"/>
      <c r="Z1175" s="272"/>
    </row>
    <row r="1176" spans="1:26" ht="13" customHeight="1" x14ac:dyDescent="0.35">
      <c r="A1176" s="295" t="s">
        <v>5</v>
      </c>
      <c r="B1176" s="83" t="s">
        <v>319</v>
      </c>
      <c r="C1176" s="277"/>
      <c r="D1176" s="293"/>
      <c r="E1176" s="279"/>
      <c r="F1176" s="327">
        <v>44755</v>
      </c>
      <c r="G1176" s="328" t="s">
        <v>7787</v>
      </c>
      <c r="H1176" s="328" t="s">
        <v>4126</v>
      </c>
      <c r="I1176" s="281" t="s">
        <v>8538</v>
      </c>
      <c r="J1176" s="285" t="s">
        <v>45</v>
      </c>
      <c r="K1176" s="281" t="s">
        <v>9009</v>
      </c>
      <c r="L1176" s="328" t="s">
        <v>20</v>
      </c>
      <c r="M1176" s="328" t="s">
        <v>7788</v>
      </c>
      <c r="N1176" s="282"/>
      <c r="O1176" s="283"/>
      <c r="P1176" s="283"/>
      <c r="Q1176" s="284"/>
      <c r="R1176" s="285" t="s">
        <v>4495</v>
      </c>
      <c r="S1176" s="284"/>
      <c r="T1176" s="286" t="s">
        <v>623</v>
      </c>
      <c r="U1176" s="291" t="s">
        <v>5599</v>
      </c>
      <c r="V1176" s="135"/>
      <c r="W1176" s="276" t="s">
        <v>7806</v>
      </c>
      <c r="X1176" s="272"/>
      <c r="Y1176" s="272"/>
      <c r="Z1176" s="272"/>
    </row>
    <row r="1177" spans="1:26" ht="13" customHeight="1" x14ac:dyDescent="0.35">
      <c r="A1177" s="295" t="s">
        <v>1581</v>
      </c>
      <c r="B1177" s="276" t="s">
        <v>630</v>
      </c>
      <c r="C1177" s="277" t="s">
        <v>630</v>
      </c>
      <c r="D1177" s="293">
        <v>44772</v>
      </c>
      <c r="E1177" s="279" t="s">
        <v>630</v>
      </c>
      <c r="F1177" s="327">
        <v>44755</v>
      </c>
      <c r="G1177" s="328" t="s">
        <v>7789</v>
      </c>
      <c r="H1177" s="328" t="s">
        <v>175</v>
      </c>
      <c r="I1177" s="281" t="s">
        <v>8863</v>
      </c>
      <c r="J1177" s="285" t="s">
        <v>18</v>
      </c>
      <c r="K1177" s="281" t="s">
        <v>9005</v>
      </c>
      <c r="L1177" s="328" t="s">
        <v>11</v>
      </c>
      <c r="M1177" s="328" t="s">
        <v>7790</v>
      </c>
      <c r="N1177" s="282" t="s">
        <v>1253</v>
      </c>
      <c r="O1177" s="283" t="s">
        <v>1253</v>
      </c>
      <c r="P1177" s="283" t="s">
        <v>1253</v>
      </c>
      <c r="Q1177" s="284" t="s">
        <v>1253</v>
      </c>
      <c r="R1177" s="285" t="s">
        <v>4686</v>
      </c>
      <c r="S1177" s="280" t="s">
        <v>1253</v>
      </c>
      <c r="T1177" s="286" t="s">
        <v>605</v>
      </c>
      <c r="U1177" s="291" t="s">
        <v>5599</v>
      </c>
      <c r="V1177" s="135"/>
      <c r="W1177" s="276" t="s">
        <v>630</v>
      </c>
      <c r="X1177" s="272"/>
      <c r="Y1177" s="272"/>
      <c r="Z1177" s="272"/>
    </row>
    <row r="1178" spans="1:26" ht="13" customHeight="1" x14ac:dyDescent="0.35">
      <c r="A1178" s="295" t="s">
        <v>3627</v>
      </c>
      <c r="B1178" s="83">
        <v>5205956</v>
      </c>
      <c r="C1178" s="277" t="s">
        <v>7841</v>
      </c>
      <c r="D1178" s="293">
        <v>44756</v>
      </c>
      <c r="E1178" s="279" t="s">
        <v>594</v>
      </c>
      <c r="F1178" s="327">
        <v>44755</v>
      </c>
      <c r="G1178" s="328" t="s">
        <v>7791</v>
      </c>
      <c r="H1178" s="328" t="s">
        <v>6186</v>
      </c>
      <c r="I1178" s="281" t="s">
        <v>8538</v>
      </c>
      <c r="J1178" s="285" t="s">
        <v>45</v>
      </c>
      <c r="K1178" s="281" t="s">
        <v>9009</v>
      </c>
      <c r="L1178" s="328" t="s">
        <v>20</v>
      </c>
      <c r="M1178" s="328" t="s">
        <v>7792</v>
      </c>
      <c r="N1178" s="282">
        <v>44766</v>
      </c>
      <c r="O1178" s="283">
        <v>44764</v>
      </c>
      <c r="P1178" s="283">
        <v>44760</v>
      </c>
      <c r="Q1178" s="284">
        <v>44764</v>
      </c>
      <c r="R1178" s="285" t="s">
        <v>4482</v>
      </c>
      <c r="S1178" s="284"/>
      <c r="T1178" s="286" t="s">
        <v>1648</v>
      </c>
      <c r="U1178" s="291" t="s">
        <v>5599</v>
      </c>
      <c r="V1178" s="135" t="s">
        <v>5599</v>
      </c>
      <c r="W1178" s="276" t="s">
        <v>7807</v>
      </c>
      <c r="X1178" s="272"/>
      <c r="Y1178" s="272"/>
      <c r="Z1178" s="272"/>
    </row>
    <row r="1179" spans="1:26" ht="13" customHeight="1" x14ac:dyDescent="0.35">
      <c r="A1179" s="295" t="s">
        <v>3627</v>
      </c>
      <c r="B1179" s="86">
        <v>5198515</v>
      </c>
      <c r="C1179" s="277" t="s">
        <v>7834</v>
      </c>
      <c r="D1179" s="293">
        <v>44756</v>
      </c>
      <c r="E1179" s="279" t="s">
        <v>594</v>
      </c>
      <c r="F1179" s="327">
        <v>44755</v>
      </c>
      <c r="G1179" s="330" t="s">
        <v>8352</v>
      </c>
      <c r="H1179" s="328" t="s">
        <v>4126</v>
      </c>
      <c r="I1179" s="281" t="s">
        <v>8538</v>
      </c>
      <c r="J1179" s="285" t="s">
        <v>45</v>
      </c>
      <c r="K1179" s="281" t="s">
        <v>9009</v>
      </c>
      <c r="L1179" s="328" t="s">
        <v>11</v>
      </c>
      <c r="M1179" s="328" t="s">
        <v>7793</v>
      </c>
      <c r="N1179" s="282">
        <v>44783</v>
      </c>
      <c r="O1179" s="283">
        <v>44776</v>
      </c>
      <c r="P1179" s="283">
        <v>44772</v>
      </c>
      <c r="Q1179" s="284">
        <v>44772</v>
      </c>
      <c r="R1179" s="285" t="s">
        <v>4482</v>
      </c>
      <c r="S1179" s="284"/>
      <c r="T1179" s="286" t="s">
        <v>623</v>
      </c>
      <c r="U1179" s="291" t="s">
        <v>5599</v>
      </c>
      <c r="V1179" s="291" t="s">
        <v>3366</v>
      </c>
      <c r="W1179" s="276" t="s">
        <v>7808</v>
      </c>
      <c r="X1179" s="272"/>
      <c r="Y1179" s="272"/>
      <c r="Z1179" s="272"/>
    </row>
    <row r="1180" spans="1:26" ht="13" customHeight="1" x14ac:dyDescent="0.35">
      <c r="A1180" s="295" t="s">
        <v>3627</v>
      </c>
      <c r="B1180" s="86">
        <v>5174848</v>
      </c>
      <c r="C1180" s="277" t="s">
        <v>7794</v>
      </c>
      <c r="D1180" s="293">
        <v>44756</v>
      </c>
      <c r="E1180" s="279" t="s">
        <v>594</v>
      </c>
      <c r="F1180" s="327">
        <v>44755</v>
      </c>
      <c r="G1180" s="328" t="s">
        <v>7795</v>
      </c>
      <c r="H1180" s="328" t="s">
        <v>7597</v>
      </c>
      <c r="I1180" s="281" t="s">
        <v>17</v>
      </c>
      <c r="J1180" s="285" t="s">
        <v>45</v>
      </c>
      <c r="K1180" s="281" t="s">
        <v>9009</v>
      </c>
      <c r="L1180" s="328" t="s">
        <v>20</v>
      </c>
      <c r="M1180" s="328" t="s">
        <v>7796</v>
      </c>
      <c r="N1180" s="282">
        <v>44758</v>
      </c>
      <c r="O1180" s="283">
        <v>44757</v>
      </c>
      <c r="P1180" s="283">
        <v>44757</v>
      </c>
      <c r="Q1180" s="284">
        <v>44757</v>
      </c>
      <c r="R1180" s="285" t="s">
        <v>4495</v>
      </c>
      <c r="S1180" s="284"/>
      <c r="T1180" s="286" t="s">
        <v>605</v>
      </c>
      <c r="U1180" s="291" t="s">
        <v>5599</v>
      </c>
      <c r="V1180" s="135" t="s">
        <v>5599</v>
      </c>
      <c r="W1180" s="276" t="s">
        <v>7809</v>
      </c>
      <c r="X1180" s="272"/>
      <c r="Y1180" s="272"/>
      <c r="Z1180" s="272"/>
    </row>
    <row r="1181" spans="1:26" ht="13" customHeight="1" x14ac:dyDescent="0.35">
      <c r="A1181" s="295" t="s">
        <v>3627</v>
      </c>
      <c r="B1181" s="86">
        <v>5135595</v>
      </c>
      <c r="C1181" s="277" t="s">
        <v>7797</v>
      </c>
      <c r="D1181" s="293">
        <v>44756</v>
      </c>
      <c r="E1181" s="279" t="s">
        <v>594</v>
      </c>
      <c r="F1181" s="327">
        <v>44756</v>
      </c>
      <c r="G1181" s="328" t="s">
        <v>7798</v>
      </c>
      <c r="H1181" s="328" t="s">
        <v>7474</v>
      </c>
      <c r="I1181" s="281" t="s">
        <v>4644</v>
      </c>
      <c r="J1181" s="285" t="s">
        <v>626</v>
      </c>
      <c r="K1181" s="281" t="s">
        <v>9003</v>
      </c>
      <c r="L1181" s="328" t="s">
        <v>20</v>
      </c>
      <c r="M1181" s="328" t="s">
        <v>7799</v>
      </c>
      <c r="N1181" s="282">
        <v>44779</v>
      </c>
      <c r="O1181" s="283">
        <v>44778</v>
      </c>
      <c r="P1181" s="283">
        <v>44756</v>
      </c>
      <c r="Q1181" s="284">
        <v>44772</v>
      </c>
      <c r="R1181" s="285" t="s">
        <v>4687</v>
      </c>
      <c r="S1181" s="284"/>
      <c r="T1181" s="286" t="s">
        <v>623</v>
      </c>
      <c r="U1181" s="291" t="s">
        <v>5599</v>
      </c>
      <c r="V1181" s="291" t="s">
        <v>3366</v>
      </c>
      <c r="W1181" s="276" t="s">
        <v>7810</v>
      </c>
      <c r="X1181" s="272"/>
      <c r="Y1181" s="272"/>
      <c r="Z1181" s="272"/>
    </row>
    <row r="1182" spans="1:26" ht="13" customHeight="1" x14ac:dyDescent="0.35">
      <c r="A1182" s="295" t="s">
        <v>1581</v>
      </c>
      <c r="B1182" s="276" t="s">
        <v>630</v>
      </c>
      <c r="C1182" s="277" t="s">
        <v>630</v>
      </c>
      <c r="D1182" s="293">
        <v>44795</v>
      </c>
      <c r="E1182" s="279" t="s">
        <v>630</v>
      </c>
      <c r="F1182" s="327">
        <v>44756</v>
      </c>
      <c r="G1182" s="328" t="s">
        <v>7811</v>
      </c>
      <c r="H1182" s="328" t="s">
        <v>37</v>
      </c>
      <c r="I1182" s="281" t="s">
        <v>685</v>
      </c>
      <c r="J1182" s="285" t="s">
        <v>634</v>
      </c>
      <c r="K1182" s="281" t="s">
        <v>9008</v>
      </c>
      <c r="L1182" s="328" t="s">
        <v>20</v>
      </c>
      <c r="M1182" s="328" t="s">
        <v>7812</v>
      </c>
      <c r="N1182" s="282" t="s">
        <v>1253</v>
      </c>
      <c r="O1182" s="283" t="s">
        <v>1253</v>
      </c>
      <c r="P1182" s="283" t="s">
        <v>1253</v>
      </c>
      <c r="Q1182" s="284" t="s">
        <v>1253</v>
      </c>
      <c r="R1182" s="285"/>
      <c r="S1182" s="284" t="s">
        <v>1253</v>
      </c>
      <c r="T1182" s="286" t="s">
        <v>605</v>
      </c>
      <c r="U1182" s="291" t="s">
        <v>5599</v>
      </c>
      <c r="V1182" s="135"/>
      <c r="W1182" s="276" t="s">
        <v>7963</v>
      </c>
      <c r="X1182" s="272"/>
      <c r="Y1182" s="272"/>
      <c r="Z1182" s="272"/>
    </row>
    <row r="1183" spans="1:26" ht="13" customHeight="1" x14ac:dyDescent="0.35">
      <c r="A1183" s="295" t="s">
        <v>1581</v>
      </c>
      <c r="B1183" s="276" t="s">
        <v>630</v>
      </c>
      <c r="C1183" s="277" t="s">
        <v>630</v>
      </c>
      <c r="D1183" s="293">
        <v>44786</v>
      </c>
      <c r="E1183" s="279" t="s">
        <v>630</v>
      </c>
      <c r="F1183" s="327">
        <v>44756</v>
      </c>
      <c r="G1183" s="328" t="s">
        <v>7813</v>
      </c>
      <c r="H1183" s="328" t="s">
        <v>92</v>
      </c>
      <c r="I1183" s="281" t="s">
        <v>2454</v>
      </c>
      <c r="J1183" s="285" t="s">
        <v>634</v>
      </c>
      <c r="K1183" s="281" t="s">
        <v>9008</v>
      </c>
      <c r="L1183" s="328" t="s">
        <v>20</v>
      </c>
      <c r="M1183" s="328" t="s">
        <v>7814</v>
      </c>
      <c r="N1183" s="282" t="s">
        <v>1253</v>
      </c>
      <c r="O1183" s="283" t="s">
        <v>1253</v>
      </c>
      <c r="P1183" s="283" t="s">
        <v>1253</v>
      </c>
      <c r="Q1183" s="284" t="s">
        <v>1253</v>
      </c>
      <c r="R1183" s="285" t="s">
        <v>6584</v>
      </c>
      <c r="S1183" s="280" t="s">
        <v>1253</v>
      </c>
      <c r="T1183" s="286" t="s">
        <v>623</v>
      </c>
      <c r="U1183" s="291" t="s">
        <v>5599</v>
      </c>
      <c r="V1183" s="135"/>
      <c r="W1183" s="276" t="s">
        <v>7925</v>
      </c>
      <c r="X1183" s="272"/>
      <c r="Y1183" s="272"/>
      <c r="Z1183" s="272"/>
    </row>
    <row r="1184" spans="1:26" ht="13" customHeight="1" x14ac:dyDescent="0.35">
      <c r="A1184" s="295" t="s">
        <v>5</v>
      </c>
      <c r="B1184" s="83" t="s">
        <v>319</v>
      </c>
      <c r="C1184" s="277"/>
      <c r="D1184" s="293"/>
      <c r="E1184" s="279"/>
      <c r="F1184" s="327">
        <v>44756</v>
      </c>
      <c r="G1184" s="328" t="s">
        <v>7815</v>
      </c>
      <c r="H1184" s="328" t="s">
        <v>32</v>
      </c>
      <c r="I1184" s="281" t="s">
        <v>685</v>
      </c>
      <c r="J1184" s="285" t="s">
        <v>634</v>
      </c>
      <c r="K1184" s="281" t="s">
        <v>9008</v>
      </c>
      <c r="L1184" s="328" t="s">
        <v>11</v>
      </c>
      <c r="M1184" s="328" t="s">
        <v>7816</v>
      </c>
      <c r="N1184" s="282"/>
      <c r="O1184" s="283"/>
      <c r="P1184" s="283"/>
      <c r="Q1184" s="284"/>
      <c r="R1184" s="285"/>
      <c r="S1184" s="284"/>
      <c r="T1184" s="286" t="s">
        <v>623</v>
      </c>
      <c r="U1184" s="291" t="s">
        <v>5599</v>
      </c>
      <c r="V1184" s="135"/>
      <c r="W1184" s="276" t="s">
        <v>7926</v>
      </c>
      <c r="X1184" s="272"/>
      <c r="Y1184" s="272"/>
      <c r="Z1184" s="272"/>
    </row>
    <row r="1185" spans="1:26" ht="13" customHeight="1" x14ac:dyDescent="0.35">
      <c r="A1185" s="295" t="s">
        <v>3627</v>
      </c>
      <c r="B1185" s="83">
        <v>5204102</v>
      </c>
      <c r="C1185" s="277" t="s">
        <v>7842</v>
      </c>
      <c r="D1185" s="293">
        <v>44760</v>
      </c>
      <c r="E1185" s="279" t="s">
        <v>594</v>
      </c>
      <c r="F1185" s="327">
        <v>44757</v>
      </c>
      <c r="G1185" s="328" t="s">
        <v>7818</v>
      </c>
      <c r="H1185" s="328" t="s">
        <v>175</v>
      </c>
      <c r="I1185" s="281" t="s">
        <v>8863</v>
      </c>
      <c r="J1185" s="285" t="s">
        <v>645</v>
      </c>
      <c r="K1185" s="281" t="s">
        <v>9002</v>
      </c>
      <c r="L1185" s="328" t="s">
        <v>20</v>
      </c>
      <c r="M1185" s="328" t="s">
        <v>7819</v>
      </c>
      <c r="N1185" s="282">
        <v>44763</v>
      </c>
      <c r="O1185" s="283">
        <v>44762</v>
      </c>
      <c r="P1185" s="283">
        <v>44760</v>
      </c>
      <c r="Q1185" s="284">
        <v>44762</v>
      </c>
      <c r="R1185" s="285" t="s">
        <v>4490</v>
      </c>
      <c r="S1185" s="284"/>
      <c r="T1185" s="286" t="s">
        <v>605</v>
      </c>
      <c r="U1185" s="291" t="s">
        <v>5599</v>
      </c>
      <c r="V1185" s="135" t="s">
        <v>5599</v>
      </c>
      <c r="W1185" s="276" t="s">
        <v>7927</v>
      </c>
      <c r="X1185" s="272"/>
      <c r="Y1185" s="272"/>
      <c r="Z1185" s="272"/>
    </row>
    <row r="1186" spans="1:26" ht="13" customHeight="1" x14ac:dyDescent="0.35">
      <c r="A1186" s="295" t="s">
        <v>3627</v>
      </c>
      <c r="B1186" s="8">
        <v>5243155</v>
      </c>
      <c r="C1186" s="277" t="s">
        <v>8470</v>
      </c>
      <c r="D1186" s="293">
        <v>44779</v>
      </c>
      <c r="E1186" s="279" t="s">
        <v>594</v>
      </c>
      <c r="F1186" s="327">
        <v>44757</v>
      </c>
      <c r="G1186" s="328" t="s">
        <v>7820</v>
      </c>
      <c r="H1186" s="328" t="s">
        <v>25</v>
      </c>
      <c r="I1186" s="281" t="s">
        <v>17</v>
      </c>
      <c r="J1186" s="285" t="s">
        <v>38</v>
      </c>
      <c r="K1186" s="281" t="s">
        <v>9001</v>
      </c>
      <c r="L1186" s="328" t="s">
        <v>20</v>
      </c>
      <c r="M1186" s="328" t="s">
        <v>7821</v>
      </c>
      <c r="N1186" s="282">
        <v>44798</v>
      </c>
      <c r="O1186" s="283">
        <v>44792</v>
      </c>
      <c r="P1186" s="283">
        <v>44785</v>
      </c>
      <c r="Q1186" s="284">
        <v>44792</v>
      </c>
      <c r="R1186" s="285" t="s">
        <v>4486</v>
      </c>
      <c r="S1186" s="284"/>
      <c r="T1186" s="286" t="s">
        <v>623</v>
      </c>
      <c r="U1186" s="291" t="s">
        <v>5599</v>
      </c>
      <c r="V1186" s="291" t="s">
        <v>3366</v>
      </c>
      <c r="W1186" s="276" t="s">
        <v>7928</v>
      </c>
      <c r="X1186" s="272"/>
      <c r="Y1186" s="272"/>
      <c r="Z1186" s="272"/>
    </row>
    <row r="1187" spans="1:26" ht="13" customHeight="1" x14ac:dyDescent="0.35">
      <c r="A1187" s="295" t="s">
        <v>3627</v>
      </c>
      <c r="B1187" s="92">
        <v>5182755</v>
      </c>
      <c r="C1187" s="277" t="s">
        <v>8052</v>
      </c>
      <c r="D1187" s="293">
        <v>44763</v>
      </c>
      <c r="E1187" s="279" t="s">
        <v>594</v>
      </c>
      <c r="F1187" s="327">
        <v>44757</v>
      </c>
      <c r="G1187" s="328" t="s">
        <v>7822</v>
      </c>
      <c r="H1187" s="328" t="s">
        <v>4712</v>
      </c>
      <c r="I1187" s="281" t="s">
        <v>17</v>
      </c>
      <c r="J1187" s="285" t="s">
        <v>45</v>
      </c>
      <c r="K1187" s="281" t="s">
        <v>9009</v>
      </c>
      <c r="L1187" s="328" t="s">
        <v>20</v>
      </c>
      <c r="M1187" s="328" t="s">
        <v>7823</v>
      </c>
      <c r="N1187" s="282">
        <v>44777</v>
      </c>
      <c r="O1187" s="283">
        <v>44765</v>
      </c>
      <c r="P1187" s="283">
        <v>44763</v>
      </c>
      <c r="Q1187" s="284">
        <v>44771</v>
      </c>
      <c r="R1187" s="285" t="s">
        <v>4495</v>
      </c>
      <c r="S1187" s="284"/>
      <c r="T1187" s="286" t="s">
        <v>2564</v>
      </c>
      <c r="U1187" s="291" t="s">
        <v>5599</v>
      </c>
      <c r="V1187" s="291" t="s">
        <v>3366</v>
      </c>
      <c r="W1187" s="276" t="s">
        <v>7929</v>
      </c>
      <c r="X1187" s="272"/>
      <c r="Y1187" s="272"/>
      <c r="Z1187" s="272"/>
    </row>
    <row r="1188" spans="1:26" ht="13" customHeight="1" x14ac:dyDescent="0.35">
      <c r="A1188" s="295" t="s">
        <v>3627</v>
      </c>
      <c r="B1188" s="86">
        <v>5214822</v>
      </c>
      <c r="C1188" s="277" t="s">
        <v>8338</v>
      </c>
      <c r="D1188" s="293">
        <v>44772</v>
      </c>
      <c r="E1188" s="279" t="s">
        <v>594</v>
      </c>
      <c r="F1188" s="327">
        <v>44757</v>
      </c>
      <c r="G1188" s="328" t="s">
        <v>7824</v>
      </c>
      <c r="H1188" s="328" t="s">
        <v>50</v>
      </c>
      <c r="I1188" s="281" t="s">
        <v>17</v>
      </c>
      <c r="J1188" s="285" t="s">
        <v>45</v>
      </c>
      <c r="K1188" s="281" t="s">
        <v>9009</v>
      </c>
      <c r="L1188" s="328" t="s">
        <v>20</v>
      </c>
      <c r="M1188" s="328" t="s">
        <v>7825</v>
      </c>
      <c r="N1188" s="282">
        <v>44781</v>
      </c>
      <c r="O1188" s="283">
        <v>44778</v>
      </c>
      <c r="P1188" s="283">
        <v>44772</v>
      </c>
      <c r="Q1188" s="284">
        <v>44775</v>
      </c>
      <c r="R1188" s="285" t="s">
        <v>4495</v>
      </c>
      <c r="S1188" s="284"/>
      <c r="T1188" s="286" t="s">
        <v>609</v>
      </c>
      <c r="U1188" s="291" t="s">
        <v>5599</v>
      </c>
      <c r="V1188" s="291" t="s">
        <v>3366</v>
      </c>
      <c r="W1188" s="276" t="s">
        <v>7930</v>
      </c>
      <c r="X1188" s="272"/>
      <c r="Y1188" s="272"/>
      <c r="Z1188" s="272"/>
    </row>
    <row r="1189" spans="1:26" ht="13" customHeight="1" x14ac:dyDescent="0.35">
      <c r="A1189" s="295" t="s">
        <v>1581</v>
      </c>
      <c r="B1189" s="276" t="s">
        <v>630</v>
      </c>
      <c r="C1189" s="277" t="s">
        <v>630</v>
      </c>
      <c r="D1189" s="293">
        <v>44774</v>
      </c>
      <c r="E1189" s="279" t="s">
        <v>630</v>
      </c>
      <c r="F1189" s="327">
        <v>44757</v>
      </c>
      <c r="G1189" s="328" t="s">
        <v>7826</v>
      </c>
      <c r="H1189" s="328" t="s">
        <v>102</v>
      </c>
      <c r="I1189" s="281" t="s">
        <v>685</v>
      </c>
      <c r="J1189" s="285" t="s">
        <v>18</v>
      </c>
      <c r="K1189" s="281" t="s">
        <v>9005</v>
      </c>
      <c r="L1189" s="328" t="s">
        <v>11</v>
      </c>
      <c r="M1189" s="328" t="s">
        <v>7827</v>
      </c>
      <c r="N1189" s="282" t="s">
        <v>1253</v>
      </c>
      <c r="O1189" s="283" t="s">
        <v>1253</v>
      </c>
      <c r="P1189" s="283" t="s">
        <v>1253</v>
      </c>
      <c r="Q1189" s="284" t="s">
        <v>1253</v>
      </c>
      <c r="R1189" s="285" t="s">
        <v>6708</v>
      </c>
      <c r="S1189" s="280" t="s">
        <v>1253</v>
      </c>
      <c r="T1189" s="286" t="s">
        <v>623</v>
      </c>
      <c r="U1189" s="291" t="s">
        <v>5599</v>
      </c>
      <c r="V1189" s="135"/>
      <c r="W1189" s="276" t="s">
        <v>630</v>
      </c>
      <c r="X1189" s="272"/>
      <c r="Y1189" s="272"/>
      <c r="Z1189" s="272"/>
    </row>
    <row r="1190" spans="1:26" ht="13" customHeight="1" x14ac:dyDescent="0.35">
      <c r="A1190" s="295" t="s">
        <v>1581</v>
      </c>
      <c r="B1190" s="276" t="s">
        <v>630</v>
      </c>
      <c r="C1190" s="277" t="s">
        <v>630</v>
      </c>
      <c r="D1190" s="293">
        <v>44795</v>
      </c>
      <c r="E1190" s="279" t="s">
        <v>630</v>
      </c>
      <c r="F1190" s="327">
        <v>44758</v>
      </c>
      <c r="G1190" s="328" t="s">
        <v>7843</v>
      </c>
      <c r="H1190" s="330" t="s">
        <v>37</v>
      </c>
      <c r="I1190" s="281" t="s">
        <v>685</v>
      </c>
      <c r="J1190" s="285" t="s">
        <v>2943</v>
      </c>
      <c r="K1190" s="281" t="s">
        <v>9012</v>
      </c>
      <c r="L1190" s="328" t="s">
        <v>11</v>
      </c>
      <c r="M1190" s="328" t="s">
        <v>7844</v>
      </c>
      <c r="N1190" s="282" t="s">
        <v>1253</v>
      </c>
      <c r="O1190" s="283" t="s">
        <v>1253</v>
      </c>
      <c r="P1190" s="283" t="s">
        <v>1253</v>
      </c>
      <c r="Q1190" s="284" t="s">
        <v>1253</v>
      </c>
      <c r="R1190" s="285" t="s">
        <v>6447</v>
      </c>
      <c r="S1190" s="284"/>
      <c r="T1190" s="286" t="s">
        <v>623</v>
      </c>
      <c r="U1190" s="291" t="s">
        <v>5599</v>
      </c>
      <c r="V1190" s="135"/>
      <c r="W1190" s="276" t="s">
        <v>7964</v>
      </c>
      <c r="X1190" s="272"/>
      <c r="Y1190" s="272"/>
      <c r="Z1190" s="272"/>
    </row>
    <row r="1191" spans="1:26" ht="13" customHeight="1" x14ac:dyDescent="0.35">
      <c r="A1191" s="295" t="s">
        <v>3627</v>
      </c>
      <c r="B1191" s="83">
        <v>5079779</v>
      </c>
      <c r="C1191" s="277" t="s">
        <v>7845</v>
      </c>
      <c r="D1191" s="293">
        <v>44760</v>
      </c>
      <c r="E1191" s="279" t="s">
        <v>594</v>
      </c>
      <c r="F1191" s="327">
        <v>44758</v>
      </c>
      <c r="G1191" s="328" t="s">
        <v>7846</v>
      </c>
      <c r="H1191" s="328" t="s">
        <v>116</v>
      </c>
      <c r="I1191" s="281" t="s">
        <v>2454</v>
      </c>
      <c r="J1191" s="285" t="s">
        <v>18</v>
      </c>
      <c r="K1191" s="281" t="s">
        <v>9005</v>
      </c>
      <c r="L1191" s="328" t="s">
        <v>20</v>
      </c>
      <c r="M1191" s="328" t="s">
        <v>7847</v>
      </c>
      <c r="N1191" s="282">
        <v>44774</v>
      </c>
      <c r="O1191" s="283">
        <v>44767</v>
      </c>
      <c r="P1191" s="283">
        <v>44763</v>
      </c>
      <c r="Q1191" s="284">
        <v>44768</v>
      </c>
      <c r="R1191" s="285" t="s">
        <v>4685</v>
      </c>
      <c r="S1191" s="284"/>
      <c r="T1191" s="286" t="s">
        <v>623</v>
      </c>
      <c r="U1191" s="291" t="s">
        <v>5599</v>
      </c>
      <c r="V1191" s="291" t="s">
        <v>3366</v>
      </c>
      <c r="W1191" s="276" t="s">
        <v>7931</v>
      </c>
      <c r="X1191" s="272"/>
      <c r="Y1191" s="272"/>
      <c r="Z1191" s="272"/>
    </row>
    <row r="1192" spans="1:26" ht="13" customHeight="1" x14ac:dyDescent="0.35">
      <c r="A1192" s="295" t="s">
        <v>3627</v>
      </c>
      <c r="B1192" s="328">
        <v>5257133</v>
      </c>
      <c r="C1192" s="277" t="s">
        <v>8773</v>
      </c>
      <c r="D1192" s="293">
        <v>44796</v>
      </c>
      <c r="E1192" s="279" t="s">
        <v>594</v>
      </c>
      <c r="F1192" s="327">
        <v>44758</v>
      </c>
      <c r="G1192" s="328" t="s">
        <v>7848</v>
      </c>
      <c r="H1192" s="328" t="s">
        <v>686</v>
      </c>
      <c r="I1192" s="281" t="s">
        <v>8862</v>
      </c>
      <c r="J1192" s="285" t="s">
        <v>626</v>
      </c>
      <c r="K1192" s="281" t="s">
        <v>9003</v>
      </c>
      <c r="L1192" s="328" t="s">
        <v>52</v>
      </c>
      <c r="M1192" s="328" t="s">
        <v>7849</v>
      </c>
      <c r="N1192" s="282">
        <v>44804</v>
      </c>
      <c r="O1192" s="283">
        <v>44800</v>
      </c>
      <c r="P1192" s="283">
        <v>44796</v>
      </c>
      <c r="Q1192" s="284">
        <v>44802</v>
      </c>
      <c r="R1192" s="285" t="s">
        <v>6464</v>
      </c>
      <c r="S1192" s="284"/>
      <c r="T1192" s="286" t="s">
        <v>623</v>
      </c>
      <c r="U1192" s="291" t="s">
        <v>5599</v>
      </c>
      <c r="V1192" s="291" t="s">
        <v>3366</v>
      </c>
      <c r="W1192" s="276" t="s">
        <v>7965</v>
      </c>
      <c r="X1192" s="272"/>
      <c r="Y1192" s="272"/>
      <c r="Z1192" s="272"/>
    </row>
    <row r="1193" spans="1:26" ht="13" customHeight="1" x14ac:dyDescent="0.35">
      <c r="A1193" s="295" t="s">
        <v>3627</v>
      </c>
      <c r="B1193" s="83">
        <v>5122490</v>
      </c>
      <c r="C1193" s="277" t="s">
        <v>7714</v>
      </c>
      <c r="D1193" s="293">
        <v>44760</v>
      </c>
      <c r="E1193" s="279" t="s">
        <v>594</v>
      </c>
      <c r="F1193" s="327">
        <v>44758</v>
      </c>
      <c r="G1193" s="328" t="s">
        <v>7850</v>
      </c>
      <c r="H1193" s="328" t="s">
        <v>102</v>
      </c>
      <c r="I1193" s="281" t="s">
        <v>685</v>
      </c>
      <c r="J1193" s="285" t="s">
        <v>38</v>
      </c>
      <c r="K1193" s="281" t="s">
        <v>9001</v>
      </c>
      <c r="L1193" s="328" t="s">
        <v>20</v>
      </c>
      <c r="M1193" s="328" t="s">
        <v>7851</v>
      </c>
      <c r="N1193" s="282">
        <v>44763</v>
      </c>
      <c r="O1193" s="283">
        <v>44762</v>
      </c>
      <c r="P1193" s="283">
        <v>44761</v>
      </c>
      <c r="Q1193" s="284">
        <v>44762</v>
      </c>
      <c r="R1193" s="285" t="s">
        <v>4489</v>
      </c>
      <c r="S1193" s="284"/>
      <c r="T1193" s="286" t="s">
        <v>605</v>
      </c>
      <c r="U1193" s="291" t="s">
        <v>5599</v>
      </c>
      <c r="V1193" s="135" t="s">
        <v>5599</v>
      </c>
      <c r="W1193" s="276" t="s">
        <v>7932</v>
      </c>
      <c r="X1193" s="272"/>
      <c r="Y1193" s="272"/>
      <c r="Z1193" s="272"/>
    </row>
    <row r="1194" spans="1:26" ht="13" customHeight="1" x14ac:dyDescent="0.35">
      <c r="A1194" s="295" t="s">
        <v>3627</v>
      </c>
      <c r="B1194" s="328">
        <v>5213849</v>
      </c>
      <c r="C1194" s="277" t="s">
        <v>8091</v>
      </c>
      <c r="D1194" s="293">
        <v>44763</v>
      </c>
      <c r="E1194" s="279" t="s">
        <v>594</v>
      </c>
      <c r="F1194" s="327">
        <v>44758</v>
      </c>
      <c r="G1194" s="328" t="s">
        <v>7852</v>
      </c>
      <c r="H1194" s="328" t="s">
        <v>102</v>
      </c>
      <c r="I1194" s="281" t="s">
        <v>685</v>
      </c>
      <c r="J1194" s="285" t="s">
        <v>38</v>
      </c>
      <c r="K1194" s="281" t="s">
        <v>9001</v>
      </c>
      <c r="L1194" s="328" t="s">
        <v>20</v>
      </c>
      <c r="M1194" s="328" t="s">
        <v>7853</v>
      </c>
      <c r="N1194" s="282">
        <v>44772</v>
      </c>
      <c r="O1194" s="283">
        <v>44769</v>
      </c>
      <c r="P1194" s="283">
        <v>44765</v>
      </c>
      <c r="Q1194" s="284">
        <v>44769</v>
      </c>
      <c r="R1194" s="285" t="s">
        <v>4489</v>
      </c>
      <c r="S1194" s="284"/>
      <c r="T1194" s="286" t="s">
        <v>605</v>
      </c>
      <c r="U1194" s="291" t="s">
        <v>5599</v>
      </c>
      <c r="V1194" s="135" t="s">
        <v>5599</v>
      </c>
      <c r="W1194" s="276" t="s">
        <v>7933</v>
      </c>
      <c r="X1194" s="272"/>
      <c r="Y1194" s="272"/>
      <c r="Z1194" s="272"/>
    </row>
    <row r="1195" spans="1:26" ht="13" customHeight="1" x14ac:dyDescent="0.35">
      <c r="A1195" s="295" t="s">
        <v>1581</v>
      </c>
      <c r="B1195" s="276" t="s">
        <v>630</v>
      </c>
      <c r="C1195" s="277" t="s">
        <v>630</v>
      </c>
      <c r="D1195" s="293">
        <v>44764</v>
      </c>
      <c r="E1195" s="279" t="s">
        <v>630</v>
      </c>
      <c r="F1195" s="327">
        <v>44759</v>
      </c>
      <c r="G1195" s="328" t="s">
        <v>7854</v>
      </c>
      <c r="H1195" s="328" t="s">
        <v>32</v>
      </c>
      <c r="I1195" s="281" t="s">
        <v>685</v>
      </c>
      <c r="J1195" s="285" t="s">
        <v>18</v>
      </c>
      <c r="K1195" s="281" t="s">
        <v>9005</v>
      </c>
      <c r="L1195" s="328" t="s">
        <v>11</v>
      </c>
      <c r="M1195" s="328" t="s">
        <v>7855</v>
      </c>
      <c r="N1195" s="282" t="s">
        <v>1253</v>
      </c>
      <c r="O1195" s="283" t="s">
        <v>1253</v>
      </c>
      <c r="P1195" s="283" t="s">
        <v>1253</v>
      </c>
      <c r="Q1195" s="284" t="s">
        <v>1253</v>
      </c>
      <c r="R1195" s="285" t="s">
        <v>4686</v>
      </c>
      <c r="S1195" s="280" t="s">
        <v>1253</v>
      </c>
      <c r="T1195" s="286" t="s">
        <v>623</v>
      </c>
      <c r="U1195" s="291" t="s">
        <v>5599</v>
      </c>
      <c r="V1195" s="135"/>
      <c r="W1195" s="276" t="s">
        <v>630</v>
      </c>
      <c r="X1195" s="272"/>
      <c r="Y1195" s="272"/>
      <c r="Z1195" s="272"/>
    </row>
    <row r="1196" spans="1:26" ht="13" customHeight="1" x14ac:dyDescent="0.35">
      <c r="A1196" s="295" t="s">
        <v>3627</v>
      </c>
      <c r="B1196" s="83">
        <v>5168037</v>
      </c>
      <c r="C1196" s="277" t="s">
        <v>7856</v>
      </c>
      <c r="D1196" s="293">
        <v>44760</v>
      </c>
      <c r="E1196" s="279" t="s">
        <v>594</v>
      </c>
      <c r="F1196" s="327">
        <v>44759</v>
      </c>
      <c r="G1196" s="328" t="s">
        <v>7857</v>
      </c>
      <c r="H1196" s="328" t="s">
        <v>4126</v>
      </c>
      <c r="I1196" s="281" t="s">
        <v>8538</v>
      </c>
      <c r="J1196" s="285" t="s">
        <v>38</v>
      </c>
      <c r="K1196" s="281" t="s">
        <v>9001</v>
      </c>
      <c r="L1196" s="328" t="s">
        <v>20</v>
      </c>
      <c r="M1196" s="328" t="s">
        <v>7858</v>
      </c>
      <c r="N1196" s="282">
        <v>44770</v>
      </c>
      <c r="O1196" s="283">
        <v>44767</v>
      </c>
      <c r="P1196" s="283">
        <v>44763</v>
      </c>
      <c r="Q1196" s="284">
        <v>44768</v>
      </c>
      <c r="R1196" s="285" t="s">
        <v>4489</v>
      </c>
      <c r="S1196" s="284"/>
      <c r="T1196" s="286" t="s">
        <v>2564</v>
      </c>
      <c r="U1196" s="291" t="s">
        <v>5599</v>
      </c>
      <c r="V1196" s="135" t="s">
        <v>5599</v>
      </c>
      <c r="W1196" s="276" t="s">
        <v>7934</v>
      </c>
      <c r="X1196" s="272"/>
      <c r="Y1196" s="272"/>
      <c r="Z1196" s="272"/>
    </row>
    <row r="1197" spans="1:26" ht="13" customHeight="1" x14ac:dyDescent="0.35">
      <c r="A1197" s="295" t="s">
        <v>1581</v>
      </c>
      <c r="B1197" s="276" t="s">
        <v>630</v>
      </c>
      <c r="C1197" s="277" t="s">
        <v>630</v>
      </c>
      <c r="D1197" s="293">
        <v>44772</v>
      </c>
      <c r="E1197" s="279" t="s">
        <v>630</v>
      </c>
      <c r="F1197" s="327">
        <v>44759</v>
      </c>
      <c r="G1197" s="328" t="s">
        <v>7859</v>
      </c>
      <c r="H1197" s="328" t="s">
        <v>232</v>
      </c>
      <c r="I1197" s="281" t="s">
        <v>8863</v>
      </c>
      <c r="J1197" s="285" t="s">
        <v>2943</v>
      </c>
      <c r="K1197" s="281" t="s">
        <v>9012</v>
      </c>
      <c r="L1197" s="328" t="s">
        <v>40</v>
      </c>
      <c r="M1197" s="328" t="s">
        <v>7860</v>
      </c>
      <c r="N1197" s="282" t="s">
        <v>1253</v>
      </c>
      <c r="O1197" s="283" t="s">
        <v>1253</v>
      </c>
      <c r="P1197" s="283" t="s">
        <v>1253</v>
      </c>
      <c r="Q1197" s="284" t="s">
        <v>1253</v>
      </c>
      <c r="R1197" s="285" t="s">
        <v>6447</v>
      </c>
      <c r="S1197" s="280" t="s">
        <v>1253</v>
      </c>
      <c r="T1197" s="286" t="s">
        <v>605</v>
      </c>
      <c r="U1197" s="291" t="s">
        <v>5599</v>
      </c>
      <c r="V1197" s="135"/>
      <c r="W1197" s="276" t="s">
        <v>630</v>
      </c>
      <c r="X1197" s="272"/>
      <c r="Y1197" s="272"/>
      <c r="Z1197" s="272"/>
    </row>
    <row r="1198" spans="1:26" ht="13" customHeight="1" x14ac:dyDescent="0.35">
      <c r="A1198" s="295" t="s">
        <v>1581</v>
      </c>
      <c r="B1198" s="276" t="s">
        <v>630</v>
      </c>
      <c r="C1198" s="277" t="s">
        <v>630</v>
      </c>
      <c r="D1198" s="293">
        <v>44763</v>
      </c>
      <c r="E1198" s="279" t="s">
        <v>630</v>
      </c>
      <c r="F1198" s="327">
        <v>44759</v>
      </c>
      <c r="G1198" s="328" t="s">
        <v>7861</v>
      </c>
      <c r="H1198" s="328" t="s">
        <v>3567</v>
      </c>
      <c r="I1198" s="281" t="s">
        <v>685</v>
      </c>
      <c r="J1198" s="285" t="s">
        <v>2943</v>
      </c>
      <c r="K1198" s="281" t="s">
        <v>9012</v>
      </c>
      <c r="L1198" s="328" t="s">
        <v>20</v>
      </c>
      <c r="M1198" s="328" t="s">
        <v>7862</v>
      </c>
      <c r="N1198" s="282" t="s">
        <v>1253</v>
      </c>
      <c r="O1198" s="283" t="s">
        <v>1253</v>
      </c>
      <c r="P1198" s="283" t="s">
        <v>1253</v>
      </c>
      <c r="Q1198" s="284" t="s">
        <v>1253</v>
      </c>
      <c r="R1198" s="285" t="s">
        <v>6518</v>
      </c>
      <c r="S1198" s="280" t="s">
        <v>1253</v>
      </c>
      <c r="T1198" s="286" t="s">
        <v>623</v>
      </c>
      <c r="U1198" s="291" t="s">
        <v>5599</v>
      </c>
      <c r="V1198" s="135"/>
      <c r="W1198" s="276" t="s">
        <v>630</v>
      </c>
      <c r="X1198" s="272"/>
      <c r="Y1198" s="272"/>
      <c r="Z1198" s="272"/>
    </row>
    <row r="1199" spans="1:26" ht="13" customHeight="1" x14ac:dyDescent="0.35">
      <c r="A1199" s="295" t="s">
        <v>3627</v>
      </c>
      <c r="B1199" s="83">
        <v>5182751</v>
      </c>
      <c r="C1199" s="277" t="s">
        <v>7863</v>
      </c>
      <c r="D1199" s="293">
        <v>44760</v>
      </c>
      <c r="E1199" s="279" t="s">
        <v>594</v>
      </c>
      <c r="F1199" s="327">
        <v>44759</v>
      </c>
      <c r="G1199" s="328" t="s">
        <v>7864</v>
      </c>
      <c r="H1199" s="328" t="s">
        <v>175</v>
      </c>
      <c r="I1199" s="281" t="s">
        <v>8863</v>
      </c>
      <c r="J1199" s="285" t="s">
        <v>626</v>
      </c>
      <c r="K1199" s="281" t="s">
        <v>9003</v>
      </c>
      <c r="L1199" s="328" t="s">
        <v>52</v>
      </c>
      <c r="M1199" s="328" t="s">
        <v>7865</v>
      </c>
      <c r="N1199" s="282">
        <v>44766</v>
      </c>
      <c r="O1199" s="283">
        <v>44764</v>
      </c>
      <c r="P1199" s="283">
        <v>44762</v>
      </c>
      <c r="Q1199" s="284">
        <v>44764</v>
      </c>
      <c r="R1199" s="285" t="s">
        <v>4687</v>
      </c>
      <c r="S1199" s="284"/>
      <c r="T1199" s="286" t="s">
        <v>623</v>
      </c>
      <c r="U1199" s="291" t="s">
        <v>5599</v>
      </c>
      <c r="V1199" s="135" t="s">
        <v>5599</v>
      </c>
      <c r="W1199" s="276" t="s">
        <v>7935</v>
      </c>
      <c r="X1199" s="272"/>
      <c r="Y1199" s="272"/>
      <c r="Z1199" s="272"/>
    </row>
    <row r="1200" spans="1:26" ht="13" customHeight="1" x14ac:dyDescent="0.35">
      <c r="A1200" s="295" t="s">
        <v>1581</v>
      </c>
      <c r="B1200" s="276" t="s">
        <v>630</v>
      </c>
      <c r="C1200" s="277" t="s">
        <v>630</v>
      </c>
      <c r="D1200" s="293">
        <v>44795</v>
      </c>
      <c r="E1200" s="279" t="s">
        <v>630</v>
      </c>
      <c r="F1200" s="327">
        <v>44759</v>
      </c>
      <c r="G1200" s="328" t="s">
        <v>7866</v>
      </c>
      <c r="H1200" s="328" t="s">
        <v>3567</v>
      </c>
      <c r="I1200" s="281" t="s">
        <v>685</v>
      </c>
      <c r="J1200" s="285" t="s">
        <v>45</v>
      </c>
      <c r="K1200" s="281" t="s">
        <v>9009</v>
      </c>
      <c r="L1200" s="328" t="s">
        <v>11</v>
      </c>
      <c r="M1200" s="328" t="s">
        <v>7867</v>
      </c>
      <c r="N1200" s="282" t="s">
        <v>1253</v>
      </c>
      <c r="O1200" s="283" t="s">
        <v>1253</v>
      </c>
      <c r="P1200" s="283" t="s">
        <v>1253</v>
      </c>
      <c r="Q1200" s="284" t="s">
        <v>1253</v>
      </c>
      <c r="R1200" s="285" t="s">
        <v>4482</v>
      </c>
      <c r="S1200" s="284"/>
      <c r="T1200" s="286" t="s">
        <v>623</v>
      </c>
      <c r="U1200" s="291" t="s">
        <v>5599</v>
      </c>
      <c r="V1200" s="135"/>
      <c r="W1200" s="276" t="s">
        <v>7936</v>
      </c>
      <c r="X1200" s="272"/>
      <c r="Y1200" s="272"/>
      <c r="Z1200" s="272"/>
    </row>
    <row r="1201" spans="1:26" ht="13" customHeight="1" x14ac:dyDescent="0.35">
      <c r="A1201" s="295" t="s">
        <v>5</v>
      </c>
      <c r="B1201" s="83" t="s">
        <v>319</v>
      </c>
      <c r="C1201" s="277"/>
      <c r="D1201" s="293"/>
      <c r="E1201" s="279"/>
      <c r="F1201" s="327">
        <v>44759</v>
      </c>
      <c r="G1201" s="328" t="s">
        <v>7868</v>
      </c>
      <c r="H1201" s="328" t="s">
        <v>4712</v>
      </c>
      <c r="I1201" s="281" t="s">
        <v>17</v>
      </c>
      <c r="J1201" s="285" t="s">
        <v>626</v>
      </c>
      <c r="K1201" s="281" t="s">
        <v>9003</v>
      </c>
      <c r="L1201" s="328" t="s">
        <v>52</v>
      </c>
      <c r="M1201" s="328" t="s">
        <v>7869</v>
      </c>
      <c r="N1201" s="282"/>
      <c r="O1201" s="283"/>
      <c r="P1201" s="283"/>
      <c r="Q1201" s="284"/>
      <c r="R1201" s="285" t="s">
        <v>6464</v>
      </c>
      <c r="S1201" s="284"/>
      <c r="T1201" s="286" t="s">
        <v>623</v>
      </c>
      <c r="U1201" s="291" t="s">
        <v>5599</v>
      </c>
      <c r="V1201" s="135"/>
      <c r="W1201" s="276" t="s">
        <v>8101</v>
      </c>
      <c r="X1201" s="272"/>
      <c r="Y1201" s="272"/>
      <c r="Z1201" s="272"/>
    </row>
    <row r="1202" spans="1:26" ht="13" customHeight="1" x14ac:dyDescent="0.35">
      <c r="A1202" s="295" t="s">
        <v>5</v>
      </c>
      <c r="B1202" s="83" t="s">
        <v>319</v>
      </c>
      <c r="C1202" s="277"/>
      <c r="D1202" s="293"/>
      <c r="E1202" s="279"/>
      <c r="F1202" s="327">
        <v>44759</v>
      </c>
      <c r="G1202" s="328" t="s">
        <v>7870</v>
      </c>
      <c r="H1202" s="328" t="s">
        <v>686</v>
      </c>
      <c r="I1202" s="281" t="s">
        <v>8862</v>
      </c>
      <c r="J1202" s="285" t="s">
        <v>45</v>
      </c>
      <c r="K1202" s="281" t="s">
        <v>9009</v>
      </c>
      <c r="L1202" s="328" t="s">
        <v>438</v>
      </c>
      <c r="M1202" s="328" t="s">
        <v>7871</v>
      </c>
      <c r="N1202" s="282"/>
      <c r="O1202" s="283"/>
      <c r="P1202" s="283"/>
      <c r="Q1202" s="284"/>
      <c r="R1202" s="285" t="s">
        <v>4482</v>
      </c>
      <c r="S1202" s="284"/>
      <c r="T1202" s="286" t="s">
        <v>605</v>
      </c>
      <c r="U1202" s="291" t="s">
        <v>5599</v>
      </c>
      <c r="V1202" s="135"/>
      <c r="W1202" s="276" t="s">
        <v>7937</v>
      </c>
      <c r="X1202" s="272"/>
      <c r="Y1202" s="272"/>
      <c r="Z1202" s="272"/>
    </row>
    <row r="1203" spans="1:26" ht="13" customHeight="1" x14ac:dyDescent="0.35">
      <c r="A1203" s="295" t="s">
        <v>3627</v>
      </c>
      <c r="B1203" s="83">
        <v>5188268</v>
      </c>
      <c r="C1203" s="277" t="s">
        <v>8053</v>
      </c>
      <c r="D1203" s="293">
        <v>44760</v>
      </c>
      <c r="E1203" s="279" t="s">
        <v>594</v>
      </c>
      <c r="F1203" s="327">
        <v>44760</v>
      </c>
      <c r="G1203" s="328" t="s">
        <v>7966</v>
      </c>
      <c r="H1203" s="328" t="s">
        <v>116</v>
      </c>
      <c r="I1203" s="281" t="s">
        <v>2454</v>
      </c>
      <c r="J1203" s="285" t="s">
        <v>38</v>
      </c>
      <c r="K1203" s="281" t="s">
        <v>9001</v>
      </c>
      <c r="L1203" s="328" t="s">
        <v>20</v>
      </c>
      <c r="M1203" s="328" t="s">
        <v>7967</v>
      </c>
      <c r="N1203" s="282">
        <v>44762</v>
      </c>
      <c r="O1203" s="283">
        <v>44760</v>
      </c>
      <c r="P1203" s="283">
        <v>44760</v>
      </c>
      <c r="Q1203" s="284">
        <v>44760</v>
      </c>
      <c r="R1203" s="285" t="s">
        <v>4489</v>
      </c>
      <c r="S1203" s="284"/>
      <c r="T1203" s="286" t="s">
        <v>605</v>
      </c>
      <c r="U1203" s="291" t="s">
        <v>5599</v>
      </c>
      <c r="V1203" s="135" t="s">
        <v>5599</v>
      </c>
      <c r="W1203" s="276" t="s">
        <v>7968</v>
      </c>
      <c r="X1203" s="272"/>
      <c r="Y1203" s="272"/>
      <c r="Z1203" s="272"/>
    </row>
    <row r="1204" spans="1:26" ht="13" customHeight="1" x14ac:dyDescent="0.35">
      <c r="A1204" s="295" t="s">
        <v>5</v>
      </c>
      <c r="B1204" s="83" t="s">
        <v>319</v>
      </c>
      <c r="C1204" s="277"/>
      <c r="D1204" s="293"/>
      <c r="E1204" s="279"/>
      <c r="F1204" s="327">
        <v>44760</v>
      </c>
      <c r="G1204" s="328" t="s">
        <v>7969</v>
      </c>
      <c r="H1204" s="328" t="s">
        <v>50</v>
      </c>
      <c r="I1204" s="281" t="s">
        <v>17</v>
      </c>
      <c r="J1204" s="285" t="s">
        <v>626</v>
      </c>
      <c r="K1204" s="281" t="s">
        <v>9003</v>
      </c>
      <c r="L1204" s="328" t="s">
        <v>52</v>
      </c>
      <c r="M1204" s="328" t="s">
        <v>7970</v>
      </c>
      <c r="N1204" s="282"/>
      <c r="O1204" s="283"/>
      <c r="P1204" s="283"/>
      <c r="Q1204" s="284"/>
      <c r="R1204" s="285" t="s">
        <v>6464</v>
      </c>
      <c r="S1204" s="284"/>
      <c r="T1204" s="286" t="s">
        <v>623</v>
      </c>
      <c r="U1204" s="291" t="s">
        <v>5599</v>
      </c>
      <c r="V1204" s="135"/>
      <c r="W1204" s="276" t="s">
        <v>7971</v>
      </c>
      <c r="X1204" s="272"/>
      <c r="Y1204" s="272"/>
      <c r="Z1204" s="272"/>
    </row>
    <row r="1205" spans="1:26" ht="13" customHeight="1" x14ac:dyDescent="0.35">
      <c r="A1205" s="295" t="s">
        <v>3627</v>
      </c>
      <c r="B1205" s="83">
        <v>5194807</v>
      </c>
      <c r="C1205" s="277" t="s">
        <v>7726</v>
      </c>
      <c r="D1205" s="293">
        <v>44760</v>
      </c>
      <c r="E1205" s="279" t="s">
        <v>594</v>
      </c>
      <c r="F1205" s="327">
        <v>44760</v>
      </c>
      <c r="G1205" s="328" t="s">
        <v>7972</v>
      </c>
      <c r="H1205" s="328" t="s">
        <v>92</v>
      </c>
      <c r="I1205" s="281" t="s">
        <v>2454</v>
      </c>
      <c r="J1205" s="285" t="s">
        <v>45</v>
      </c>
      <c r="K1205" s="281" t="s">
        <v>9009</v>
      </c>
      <c r="L1205" s="328" t="s">
        <v>11</v>
      </c>
      <c r="M1205" s="328" t="s">
        <v>7973</v>
      </c>
      <c r="N1205" s="282">
        <v>44779</v>
      </c>
      <c r="O1205" s="283">
        <v>44762</v>
      </c>
      <c r="P1205" s="283">
        <v>44760</v>
      </c>
      <c r="Q1205" s="284">
        <v>44765</v>
      </c>
      <c r="R1205" s="285" t="s">
        <v>4482</v>
      </c>
      <c r="S1205" s="284"/>
      <c r="T1205" s="286" t="s">
        <v>605</v>
      </c>
      <c r="U1205" s="291" t="s">
        <v>5599</v>
      </c>
      <c r="V1205" s="291" t="s">
        <v>3366</v>
      </c>
      <c r="W1205" s="276" t="s">
        <v>7974</v>
      </c>
      <c r="X1205" s="272"/>
      <c r="Y1205" s="272"/>
      <c r="Z1205" s="272"/>
    </row>
    <row r="1206" spans="1:26" ht="13" customHeight="1" x14ac:dyDescent="0.35">
      <c r="A1206" s="295" t="s">
        <v>1581</v>
      </c>
      <c r="B1206" s="276" t="s">
        <v>630</v>
      </c>
      <c r="C1206" s="277" t="s">
        <v>630</v>
      </c>
      <c r="D1206" s="293">
        <v>44810</v>
      </c>
      <c r="E1206" s="279" t="s">
        <v>630</v>
      </c>
      <c r="F1206" s="327">
        <v>44760</v>
      </c>
      <c r="G1206" s="328" t="s">
        <v>7975</v>
      </c>
      <c r="H1206" s="328" t="s">
        <v>3708</v>
      </c>
      <c r="I1206" s="281" t="s">
        <v>2454</v>
      </c>
      <c r="J1206" s="285" t="s">
        <v>634</v>
      </c>
      <c r="K1206" s="281" t="s">
        <v>9008</v>
      </c>
      <c r="L1206" s="328" t="s">
        <v>438</v>
      </c>
      <c r="M1206" s="5" t="s">
        <v>7976</v>
      </c>
      <c r="N1206" s="282" t="s">
        <v>1253</v>
      </c>
      <c r="O1206" s="283" t="s">
        <v>1253</v>
      </c>
      <c r="P1206" s="283" t="s">
        <v>1253</v>
      </c>
      <c r="Q1206" s="284" t="s">
        <v>1253</v>
      </c>
      <c r="R1206" s="285" t="s">
        <v>6584</v>
      </c>
      <c r="S1206" s="284"/>
      <c r="T1206" s="286" t="s">
        <v>605</v>
      </c>
      <c r="U1206" s="291" t="s">
        <v>5599</v>
      </c>
      <c r="V1206" s="135"/>
      <c r="W1206" s="276" t="s">
        <v>7977</v>
      </c>
      <c r="X1206" s="272"/>
      <c r="Y1206" s="272"/>
      <c r="Z1206" s="272"/>
    </row>
    <row r="1207" spans="1:26" ht="13" customHeight="1" x14ac:dyDescent="0.35">
      <c r="A1207" s="295" t="s">
        <v>3627</v>
      </c>
      <c r="B1207" s="83">
        <v>5228318</v>
      </c>
      <c r="C1207" s="277" t="s">
        <v>8537</v>
      </c>
      <c r="D1207" s="293">
        <v>44784</v>
      </c>
      <c r="E1207" s="279" t="s">
        <v>594</v>
      </c>
      <c r="F1207" s="327">
        <v>44760</v>
      </c>
      <c r="G1207" s="328" t="s">
        <v>7978</v>
      </c>
      <c r="H1207" s="328" t="s">
        <v>102</v>
      </c>
      <c r="I1207" s="281" t="s">
        <v>685</v>
      </c>
      <c r="J1207" s="285" t="s">
        <v>18</v>
      </c>
      <c r="K1207" s="281" t="s">
        <v>9005</v>
      </c>
      <c r="L1207" s="330" t="s">
        <v>11</v>
      </c>
      <c r="M1207" s="5" t="s">
        <v>7979</v>
      </c>
      <c r="N1207" s="282">
        <v>44797</v>
      </c>
      <c r="O1207" s="283">
        <v>44793</v>
      </c>
      <c r="P1207" s="283">
        <v>44784</v>
      </c>
      <c r="Q1207" s="284">
        <v>44795</v>
      </c>
      <c r="R1207" s="285" t="s">
        <v>4686</v>
      </c>
      <c r="S1207" s="284"/>
      <c r="T1207" s="286" t="s">
        <v>623</v>
      </c>
      <c r="U1207" s="291" t="s">
        <v>5599</v>
      </c>
      <c r="V1207" s="291" t="s">
        <v>3366</v>
      </c>
      <c r="W1207" s="276" t="s">
        <v>7980</v>
      </c>
      <c r="X1207" s="272"/>
      <c r="Y1207" s="272"/>
      <c r="Z1207" s="272"/>
    </row>
    <row r="1208" spans="1:26" ht="13" customHeight="1" x14ac:dyDescent="0.35">
      <c r="A1208" s="295" t="s">
        <v>1581</v>
      </c>
      <c r="B1208" s="276" t="s">
        <v>630</v>
      </c>
      <c r="C1208" s="277" t="s">
        <v>630</v>
      </c>
      <c r="D1208" s="293">
        <v>44774</v>
      </c>
      <c r="E1208" s="279" t="s">
        <v>630</v>
      </c>
      <c r="F1208" s="327">
        <v>44761</v>
      </c>
      <c r="G1208" s="328" t="s">
        <v>7981</v>
      </c>
      <c r="H1208" s="328" t="s">
        <v>116</v>
      </c>
      <c r="I1208" s="281" t="s">
        <v>2454</v>
      </c>
      <c r="J1208" s="285" t="s">
        <v>18</v>
      </c>
      <c r="K1208" s="281" t="s">
        <v>9005</v>
      </c>
      <c r="L1208" s="328" t="s">
        <v>20</v>
      </c>
      <c r="M1208" s="328" t="s">
        <v>7982</v>
      </c>
      <c r="N1208" s="282" t="s">
        <v>1253</v>
      </c>
      <c r="O1208" s="283" t="s">
        <v>1253</v>
      </c>
      <c r="P1208" s="283" t="s">
        <v>1253</v>
      </c>
      <c r="Q1208" s="284" t="s">
        <v>1253</v>
      </c>
      <c r="R1208" s="285" t="s">
        <v>4686</v>
      </c>
      <c r="S1208" s="280" t="s">
        <v>1253</v>
      </c>
      <c r="T1208" s="286" t="s">
        <v>605</v>
      </c>
      <c r="U1208" s="291" t="s">
        <v>5599</v>
      </c>
      <c r="V1208" s="135"/>
      <c r="W1208" s="276" t="s">
        <v>630</v>
      </c>
      <c r="X1208" s="272"/>
      <c r="Y1208" s="272"/>
      <c r="Z1208" s="272"/>
    </row>
    <row r="1209" spans="1:26" ht="13" customHeight="1" x14ac:dyDescent="0.35">
      <c r="A1209" s="295" t="s">
        <v>5</v>
      </c>
      <c r="B1209" s="11">
        <v>5272686</v>
      </c>
      <c r="C1209" s="277" t="s">
        <v>8868</v>
      </c>
      <c r="D1209" s="293">
        <v>44798</v>
      </c>
      <c r="E1209" s="279" t="s">
        <v>594</v>
      </c>
      <c r="F1209" s="327">
        <v>44761</v>
      </c>
      <c r="G1209" s="328" t="s">
        <v>7983</v>
      </c>
      <c r="H1209" s="328" t="s">
        <v>137</v>
      </c>
      <c r="I1209" s="281" t="s">
        <v>17</v>
      </c>
      <c r="J1209" s="285" t="s">
        <v>18</v>
      </c>
      <c r="K1209" s="281" t="s">
        <v>9005</v>
      </c>
      <c r="L1209" s="328" t="s">
        <v>11</v>
      </c>
      <c r="M1209" s="328" t="s">
        <v>7984</v>
      </c>
      <c r="N1209" s="282">
        <v>44808</v>
      </c>
      <c r="O1209" s="283">
        <v>44806</v>
      </c>
      <c r="P1209" s="283">
        <v>44803</v>
      </c>
      <c r="Q1209" s="284">
        <v>44807</v>
      </c>
      <c r="R1209" s="285" t="s">
        <v>4686</v>
      </c>
      <c r="S1209" s="284"/>
      <c r="T1209" s="286" t="s">
        <v>605</v>
      </c>
      <c r="U1209" s="291" t="s">
        <v>5599</v>
      </c>
      <c r="V1209" s="135"/>
      <c r="W1209" s="276" t="s">
        <v>7985</v>
      </c>
      <c r="X1209" s="272"/>
      <c r="Y1209" s="272"/>
      <c r="Z1209" s="272"/>
    </row>
    <row r="1210" spans="1:26" ht="13" customHeight="1" x14ac:dyDescent="0.35">
      <c r="A1210" s="295" t="s">
        <v>1581</v>
      </c>
      <c r="B1210" s="276" t="s">
        <v>630</v>
      </c>
      <c r="C1210" s="277" t="s">
        <v>630</v>
      </c>
      <c r="D1210" s="293">
        <v>44784</v>
      </c>
      <c r="E1210" s="279" t="s">
        <v>630</v>
      </c>
      <c r="F1210" s="327">
        <v>44761</v>
      </c>
      <c r="G1210" s="328" t="s">
        <v>7986</v>
      </c>
      <c r="H1210" s="328" t="s">
        <v>4738</v>
      </c>
      <c r="I1210" s="281" t="s">
        <v>2454</v>
      </c>
      <c r="J1210" s="285" t="s">
        <v>632</v>
      </c>
      <c r="K1210" s="281" t="s">
        <v>9006</v>
      </c>
      <c r="L1210" s="328" t="s">
        <v>11</v>
      </c>
      <c r="M1210" s="328" t="s">
        <v>7987</v>
      </c>
      <c r="N1210" s="282" t="s">
        <v>1253</v>
      </c>
      <c r="O1210" s="283" t="s">
        <v>1253</v>
      </c>
      <c r="P1210" s="283" t="s">
        <v>1253</v>
      </c>
      <c r="Q1210" s="284" t="s">
        <v>1253</v>
      </c>
      <c r="R1210" s="285" t="s">
        <v>4487</v>
      </c>
      <c r="S1210" s="280" t="s">
        <v>1253</v>
      </c>
      <c r="T1210" s="286" t="s">
        <v>605</v>
      </c>
      <c r="U1210" s="291" t="s">
        <v>5599</v>
      </c>
      <c r="V1210" s="135"/>
      <c r="W1210" s="276" t="s">
        <v>7988</v>
      </c>
      <c r="X1210" s="272"/>
      <c r="Y1210" s="272"/>
      <c r="Z1210" s="272"/>
    </row>
    <row r="1211" spans="1:26" ht="13" customHeight="1" x14ac:dyDescent="0.35">
      <c r="A1211" s="295" t="s">
        <v>5</v>
      </c>
      <c r="B1211" s="83" t="s">
        <v>319</v>
      </c>
      <c r="C1211" s="277" t="s">
        <v>2859</v>
      </c>
      <c r="D1211" s="293">
        <v>44798</v>
      </c>
      <c r="E1211" s="279"/>
      <c r="F1211" s="327">
        <v>44761</v>
      </c>
      <c r="G1211" s="328" t="s">
        <v>7989</v>
      </c>
      <c r="H1211" s="328" t="s">
        <v>6043</v>
      </c>
      <c r="I1211" s="281" t="s">
        <v>4644</v>
      </c>
      <c r="J1211" s="285" t="s">
        <v>634</v>
      </c>
      <c r="K1211" s="281" t="s">
        <v>9008</v>
      </c>
      <c r="L1211" s="328" t="s">
        <v>20</v>
      </c>
      <c r="M1211" s="328" t="s">
        <v>7990</v>
      </c>
      <c r="N1211" s="282"/>
      <c r="O1211" s="283"/>
      <c r="P1211" s="283"/>
      <c r="Q1211" s="284"/>
      <c r="R1211" s="285"/>
      <c r="S1211" s="284"/>
      <c r="T1211" s="286" t="s">
        <v>623</v>
      </c>
      <c r="U1211" s="291" t="s">
        <v>5599</v>
      </c>
      <c r="V1211" s="135"/>
      <c r="W1211" s="276" t="s">
        <v>7991</v>
      </c>
      <c r="X1211" s="272"/>
      <c r="Y1211" s="272"/>
      <c r="Z1211" s="272"/>
    </row>
    <row r="1212" spans="1:26" ht="13" customHeight="1" x14ac:dyDescent="0.35">
      <c r="A1212" s="295" t="s">
        <v>5</v>
      </c>
      <c r="B1212" s="83" t="s">
        <v>319</v>
      </c>
      <c r="C1212" s="277"/>
      <c r="D1212" s="293"/>
      <c r="E1212" s="279"/>
      <c r="F1212" s="327">
        <v>44762</v>
      </c>
      <c r="G1212" s="328" t="s">
        <v>7992</v>
      </c>
      <c r="H1212" s="328" t="s">
        <v>7545</v>
      </c>
      <c r="I1212" s="281" t="s">
        <v>8538</v>
      </c>
      <c r="J1212" s="285" t="s">
        <v>626</v>
      </c>
      <c r="K1212" s="281" t="s">
        <v>9003</v>
      </c>
      <c r="L1212" s="328" t="s">
        <v>20</v>
      </c>
      <c r="M1212" s="328" t="s">
        <v>7993</v>
      </c>
      <c r="N1212" s="282"/>
      <c r="O1212" s="283"/>
      <c r="P1212" s="283"/>
      <c r="Q1212" s="284"/>
      <c r="R1212" s="285" t="s">
        <v>4687</v>
      </c>
      <c r="S1212" s="284"/>
      <c r="T1212" s="286" t="s">
        <v>623</v>
      </c>
      <c r="U1212" s="291" t="s">
        <v>5599</v>
      </c>
      <c r="V1212" s="135"/>
      <c r="W1212" s="276" t="s">
        <v>7994</v>
      </c>
      <c r="X1212" s="272"/>
      <c r="Y1212" s="272"/>
      <c r="Z1212" s="272"/>
    </row>
    <row r="1213" spans="1:26" ht="13" customHeight="1" x14ac:dyDescent="0.35">
      <c r="A1213" s="295" t="s">
        <v>5</v>
      </c>
      <c r="B1213" s="83" t="s">
        <v>319</v>
      </c>
      <c r="C1213" s="277"/>
      <c r="D1213" s="293"/>
      <c r="E1213" s="279"/>
      <c r="F1213" s="327">
        <v>44762</v>
      </c>
      <c r="G1213" s="328" t="s">
        <v>7995</v>
      </c>
      <c r="H1213" s="328" t="s">
        <v>92</v>
      </c>
      <c r="I1213" s="281" t="s">
        <v>2454</v>
      </c>
      <c r="J1213" s="285" t="s">
        <v>45</v>
      </c>
      <c r="K1213" s="281" t="s">
        <v>9009</v>
      </c>
      <c r="L1213" s="328" t="s">
        <v>20</v>
      </c>
      <c r="M1213" s="328" t="s">
        <v>7996</v>
      </c>
      <c r="N1213" s="282"/>
      <c r="O1213" s="283"/>
      <c r="P1213" s="283"/>
      <c r="Q1213" s="284"/>
      <c r="R1213" s="285" t="s">
        <v>4495</v>
      </c>
      <c r="S1213" s="284"/>
      <c r="T1213" s="286" t="s">
        <v>623</v>
      </c>
      <c r="U1213" s="291" t="s">
        <v>5599</v>
      </c>
      <c r="V1213" s="135"/>
      <c r="W1213" s="276" t="s">
        <v>7997</v>
      </c>
      <c r="X1213" s="272"/>
      <c r="Y1213" s="272"/>
      <c r="Z1213" s="272"/>
    </row>
    <row r="1214" spans="1:26" ht="13" customHeight="1" x14ac:dyDescent="0.35">
      <c r="A1214" s="295" t="s">
        <v>3627</v>
      </c>
      <c r="B1214" s="8">
        <v>5140946</v>
      </c>
      <c r="C1214" s="277" t="s">
        <v>8054</v>
      </c>
      <c r="D1214" s="293">
        <v>44763</v>
      </c>
      <c r="E1214" s="279" t="s">
        <v>594</v>
      </c>
      <c r="F1214" s="327">
        <v>44762</v>
      </c>
      <c r="G1214" s="328" t="s">
        <v>7998</v>
      </c>
      <c r="H1214" s="328" t="s">
        <v>725</v>
      </c>
      <c r="I1214" s="281" t="s">
        <v>2454</v>
      </c>
      <c r="J1214" s="285" t="s">
        <v>45</v>
      </c>
      <c r="K1214" s="281" t="s">
        <v>9009</v>
      </c>
      <c r="L1214" s="328" t="s">
        <v>74</v>
      </c>
      <c r="M1214" s="328" t="s">
        <v>7999</v>
      </c>
      <c r="N1214" s="282">
        <v>44777</v>
      </c>
      <c r="O1214" s="283">
        <v>44773</v>
      </c>
      <c r="P1214" s="283">
        <v>44771</v>
      </c>
      <c r="Q1214" s="284">
        <v>44772</v>
      </c>
      <c r="R1214" s="285" t="s">
        <v>4482</v>
      </c>
      <c r="S1214" s="284"/>
      <c r="T1214" s="286" t="s">
        <v>623</v>
      </c>
      <c r="U1214" s="291" t="s">
        <v>5599</v>
      </c>
      <c r="V1214" s="291" t="s">
        <v>3366</v>
      </c>
      <c r="W1214" s="276" t="s">
        <v>8000</v>
      </c>
      <c r="X1214" s="272"/>
      <c r="Y1214" s="272"/>
      <c r="Z1214" s="272"/>
    </row>
    <row r="1215" spans="1:26" ht="13" customHeight="1" x14ac:dyDescent="0.35">
      <c r="A1215" s="295" t="s">
        <v>3627</v>
      </c>
      <c r="B1215" s="86">
        <v>5158809</v>
      </c>
      <c r="C1215" s="277" t="s">
        <v>8339</v>
      </c>
      <c r="D1215" s="293">
        <v>44772</v>
      </c>
      <c r="E1215" s="279" t="s">
        <v>594</v>
      </c>
      <c r="F1215" s="327">
        <v>44762</v>
      </c>
      <c r="G1215" s="328" t="s">
        <v>8001</v>
      </c>
      <c r="H1215" s="328" t="s">
        <v>7474</v>
      </c>
      <c r="I1215" s="281" t="s">
        <v>4644</v>
      </c>
      <c r="J1215" s="285" t="s">
        <v>45</v>
      </c>
      <c r="K1215" s="281" t="s">
        <v>9009</v>
      </c>
      <c r="L1215" s="328" t="s">
        <v>74</v>
      </c>
      <c r="M1215" s="328" t="s">
        <v>8213</v>
      </c>
      <c r="N1215" s="282">
        <v>44779</v>
      </c>
      <c r="O1215" s="283">
        <v>44770</v>
      </c>
      <c r="P1215" s="283">
        <v>44772</v>
      </c>
      <c r="Q1215" s="284">
        <v>44773</v>
      </c>
      <c r="R1215" s="285" t="s">
        <v>4482</v>
      </c>
      <c r="S1215" s="284"/>
      <c r="T1215" s="286" t="s">
        <v>605</v>
      </c>
      <c r="U1215" s="291" t="s">
        <v>5599</v>
      </c>
      <c r="V1215" s="291" t="s">
        <v>3366</v>
      </c>
      <c r="W1215" s="276" t="s">
        <v>8002</v>
      </c>
      <c r="X1215" s="272"/>
      <c r="Y1215" s="272"/>
      <c r="Z1215" s="272"/>
    </row>
    <row r="1216" spans="1:26" ht="13" customHeight="1" x14ac:dyDescent="0.35">
      <c r="A1216" s="295" t="s">
        <v>3627</v>
      </c>
      <c r="B1216" s="83">
        <v>5266780</v>
      </c>
      <c r="C1216" s="277" t="s">
        <v>8869</v>
      </c>
      <c r="D1216" s="293">
        <v>44803</v>
      </c>
      <c r="E1216" s="279" t="s">
        <v>594</v>
      </c>
      <c r="F1216" s="327">
        <v>44762</v>
      </c>
      <c r="G1216" s="328" t="s">
        <v>8003</v>
      </c>
      <c r="H1216" s="328" t="s">
        <v>32</v>
      </c>
      <c r="I1216" s="281" t="s">
        <v>685</v>
      </c>
      <c r="J1216" s="285" t="s">
        <v>18</v>
      </c>
      <c r="K1216" s="281" t="s">
        <v>9005</v>
      </c>
      <c r="L1216" s="328" t="s">
        <v>11</v>
      </c>
      <c r="M1216" s="328" t="s">
        <v>8004</v>
      </c>
      <c r="N1216" s="282">
        <v>44812</v>
      </c>
      <c r="O1216" s="283">
        <v>44804</v>
      </c>
      <c r="P1216" s="283">
        <v>44803</v>
      </c>
      <c r="Q1216" s="284">
        <v>44807</v>
      </c>
      <c r="R1216" s="285" t="s">
        <v>4686</v>
      </c>
      <c r="S1216" s="284"/>
      <c r="T1216" s="286" t="s">
        <v>623</v>
      </c>
      <c r="U1216" s="291" t="s">
        <v>5599</v>
      </c>
      <c r="V1216" s="135"/>
      <c r="W1216" s="276" t="s">
        <v>8005</v>
      </c>
      <c r="X1216" s="272"/>
      <c r="Y1216" s="272"/>
      <c r="Z1216" s="272"/>
    </row>
    <row r="1217" spans="1:26" ht="13" customHeight="1" x14ac:dyDescent="0.35">
      <c r="A1217" s="295" t="s">
        <v>5</v>
      </c>
      <c r="B1217" s="83" t="s">
        <v>319</v>
      </c>
      <c r="C1217" s="277"/>
      <c r="D1217" s="293">
        <v>44765</v>
      </c>
      <c r="E1217" s="279"/>
      <c r="F1217" s="327">
        <v>44762</v>
      </c>
      <c r="G1217" s="328" t="s">
        <v>8006</v>
      </c>
      <c r="H1217" s="328" t="s">
        <v>4738</v>
      </c>
      <c r="I1217" s="281" t="s">
        <v>2454</v>
      </c>
      <c r="J1217" s="285" t="s">
        <v>645</v>
      </c>
      <c r="K1217" s="281" t="s">
        <v>9002</v>
      </c>
      <c r="L1217" s="328" t="s">
        <v>20</v>
      </c>
      <c r="M1217" s="328" t="s">
        <v>8007</v>
      </c>
      <c r="N1217" s="282"/>
      <c r="O1217" s="283"/>
      <c r="P1217" s="283"/>
      <c r="Q1217" s="284"/>
      <c r="R1217" s="285" t="s">
        <v>4490</v>
      </c>
      <c r="S1217" s="284"/>
      <c r="T1217" s="286" t="s">
        <v>623</v>
      </c>
      <c r="U1217" s="291" t="s">
        <v>5599</v>
      </c>
      <c r="V1217" s="135"/>
      <c r="W1217" s="276" t="s">
        <v>8008</v>
      </c>
      <c r="X1217" s="272"/>
      <c r="Y1217" s="272"/>
      <c r="Z1217" s="272"/>
    </row>
    <row r="1218" spans="1:26" ht="13" customHeight="1" x14ac:dyDescent="0.35">
      <c r="A1218" s="295" t="s">
        <v>3627</v>
      </c>
      <c r="B1218" s="8">
        <v>5114086</v>
      </c>
      <c r="C1218" s="277" t="s">
        <v>8055</v>
      </c>
      <c r="D1218" s="293">
        <v>44763</v>
      </c>
      <c r="E1218" s="279" t="s">
        <v>594</v>
      </c>
      <c r="F1218" s="327">
        <v>44762</v>
      </c>
      <c r="G1218" s="328" t="s">
        <v>8009</v>
      </c>
      <c r="H1218" s="328" t="s">
        <v>725</v>
      </c>
      <c r="I1218" s="281" t="s">
        <v>2454</v>
      </c>
      <c r="J1218" s="285" t="s">
        <v>18</v>
      </c>
      <c r="K1218" s="281" t="s">
        <v>9005</v>
      </c>
      <c r="L1218" s="328" t="s">
        <v>20</v>
      </c>
      <c r="M1218" s="328" t="s">
        <v>8010</v>
      </c>
      <c r="N1218" s="282">
        <v>44780</v>
      </c>
      <c r="O1218" s="283">
        <v>44762</v>
      </c>
      <c r="P1218" s="283">
        <v>44762</v>
      </c>
      <c r="Q1218" s="284" t="s">
        <v>1685</v>
      </c>
      <c r="R1218" s="285" t="s">
        <v>4685</v>
      </c>
      <c r="S1218" s="284"/>
      <c r="T1218" s="286" t="s">
        <v>605</v>
      </c>
      <c r="U1218" s="291" t="s">
        <v>5599</v>
      </c>
      <c r="V1218" s="291" t="s">
        <v>3366</v>
      </c>
      <c r="W1218" s="276" t="s">
        <v>8011</v>
      </c>
      <c r="X1218" s="272"/>
      <c r="Y1218" s="272"/>
      <c r="Z1218" s="272"/>
    </row>
    <row r="1219" spans="1:26" ht="13" customHeight="1" x14ac:dyDescent="0.35">
      <c r="A1219" s="295" t="s">
        <v>5</v>
      </c>
      <c r="B1219" s="83" t="s">
        <v>319</v>
      </c>
      <c r="C1219" s="277"/>
      <c r="D1219" s="293"/>
      <c r="E1219" s="279"/>
      <c r="F1219" s="327">
        <v>44762</v>
      </c>
      <c r="G1219" s="328" t="s">
        <v>8012</v>
      </c>
      <c r="H1219" s="328" t="s">
        <v>4126</v>
      </c>
      <c r="I1219" s="281" t="s">
        <v>8538</v>
      </c>
      <c r="J1219" s="285" t="s">
        <v>18</v>
      </c>
      <c r="K1219" s="281" t="s">
        <v>9005</v>
      </c>
      <c r="L1219" s="328" t="s">
        <v>11</v>
      </c>
      <c r="M1219" s="328" t="s">
        <v>8013</v>
      </c>
      <c r="N1219" s="282"/>
      <c r="O1219" s="283"/>
      <c r="P1219" s="283"/>
      <c r="Q1219" s="284"/>
      <c r="R1219" s="285" t="s">
        <v>4686</v>
      </c>
      <c r="S1219" s="284"/>
      <c r="T1219" s="286" t="s">
        <v>605</v>
      </c>
      <c r="U1219" s="291" t="s">
        <v>5599</v>
      </c>
      <c r="V1219" s="135"/>
      <c r="W1219" s="276" t="s">
        <v>8014</v>
      </c>
      <c r="X1219" s="272"/>
      <c r="Y1219" s="272"/>
      <c r="Z1219" s="272"/>
    </row>
    <row r="1220" spans="1:26" ht="13" customHeight="1" x14ac:dyDescent="0.35">
      <c r="A1220" s="295" t="s">
        <v>5</v>
      </c>
      <c r="B1220" s="83">
        <v>5273432</v>
      </c>
      <c r="C1220" s="277" t="s">
        <v>8870</v>
      </c>
      <c r="D1220" s="293">
        <v>44803</v>
      </c>
      <c r="E1220" s="279" t="s">
        <v>594</v>
      </c>
      <c r="F1220" s="327">
        <v>44762</v>
      </c>
      <c r="G1220" s="328" t="s">
        <v>8015</v>
      </c>
      <c r="H1220" s="328" t="s">
        <v>6043</v>
      </c>
      <c r="I1220" s="281" t="s">
        <v>4644</v>
      </c>
      <c r="J1220" s="285" t="s">
        <v>645</v>
      </c>
      <c r="K1220" s="281" t="s">
        <v>9002</v>
      </c>
      <c r="L1220" s="328" t="s">
        <v>20</v>
      </c>
      <c r="M1220" s="328" t="s">
        <v>8016</v>
      </c>
      <c r="N1220" s="282">
        <v>44812</v>
      </c>
      <c r="O1220" s="283">
        <v>44809</v>
      </c>
      <c r="P1220" s="283">
        <v>44803</v>
      </c>
      <c r="Q1220" s="284">
        <v>44807</v>
      </c>
      <c r="R1220" s="285" t="s">
        <v>4490</v>
      </c>
      <c r="S1220" s="284"/>
      <c r="T1220" s="286" t="s">
        <v>2564</v>
      </c>
      <c r="U1220" s="291" t="s">
        <v>5599</v>
      </c>
      <c r="V1220" s="135"/>
      <c r="W1220" s="276" t="s">
        <v>8017</v>
      </c>
      <c r="X1220" s="272"/>
      <c r="Y1220" s="272"/>
      <c r="Z1220" s="272"/>
    </row>
    <row r="1221" spans="1:26" ht="13" customHeight="1" x14ac:dyDescent="0.35">
      <c r="A1221" s="295" t="s">
        <v>1581</v>
      </c>
      <c r="B1221" s="276" t="s">
        <v>630</v>
      </c>
      <c r="C1221" s="277" t="s">
        <v>630</v>
      </c>
      <c r="D1221" s="288">
        <v>44781</v>
      </c>
      <c r="E1221" s="279" t="s">
        <v>630</v>
      </c>
      <c r="F1221" s="327">
        <v>44762</v>
      </c>
      <c r="G1221" s="328" t="s">
        <v>8018</v>
      </c>
      <c r="H1221" s="328" t="s">
        <v>4150</v>
      </c>
      <c r="I1221" s="281" t="s">
        <v>17</v>
      </c>
      <c r="J1221" s="285" t="s">
        <v>626</v>
      </c>
      <c r="K1221" s="281" t="s">
        <v>9003</v>
      </c>
      <c r="L1221" s="328" t="s">
        <v>20</v>
      </c>
      <c r="M1221" s="328" t="s">
        <v>8019</v>
      </c>
      <c r="N1221" s="282" t="s">
        <v>1253</v>
      </c>
      <c r="O1221" s="283" t="s">
        <v>1253</v>
      </c>
      <c r="P1221" s="283" t="s">
        <v>1253</v>
      </c>
      <c r="Q1221" s="284" t="s">
        <v>1253</v>
      </c>
      <c r="R1221" s="285" t="s">
        <v>6464</v>
      </c>
      <c r="S1221" s="280" t="s">
        <v>1253</v>
      </c>
      <c r="T1221" s="286" t="s">
        <v>1648</v>
      </c>
      <c r="U1221" s="291" t="s">
        <v>5599</v>
      </c>
      <c r="V1221" s="135"/>
      <c r="W1221" s="276" t="s">
        <v>630</v>
      </c>
      <c r="X1221" s="272"/>
      <c r="Y1221" s="272"/>
      <c r="Z1221" s="272"/>
    </row>
    <row r="1222" spans="1:26" ht="13" customHeight="1" x14ac:dyDescent="0.35">
      <c r="A1222" s="295" t="s">
        <v>1581</v>
      </c>
      <c r="B1222" s="276" t="s">
        <v>630</v>
      </c>
      <c r="C1222" s="277" t="s">
        <v>630</v>
      </c>
      <c r="D1222" s="293">
        <v>44807</v>
      </c>
      <c r="E1222" s="279" t="s">
        <v>630</v>
      </c>
      <c r="F1222" s="327">
        <v>44762</v>
      </c>
      <c r="G1222" s="328" t="s">
        <v>8020</v>
      </c>
      <c r="H1222" s="328" t="s">
        <v>3567</v>
      </c>
      <c r="I1222" s="281" t="s">
        <v>685</v>
      </c>
      <c r="J1222" s="285" t="s">
        <v>2943</v>
      </c>
      <c r="K1222" s="281" t="s">
        <v>9012</v>
      </c>
      <c r="L1222" s="328" t="s">
        <v>20</v>
      </c>
      <c r="M1222" s="328" t="s">
        <v>8021</v>
      </c>
      <c r="N1222" s="282" t="s">
        <v>1253</v>
      </c>
      <c r="O1222" s="283" t="s">
        <v>1253</v>
      </c>
      <c r="P1222" s="283" t="s">
        <v>1253</v>
      </c>
      <c r="Q1222" s="284" t="s">
        <v>1253</v>
      </c>
      <c r="R1222" s="285" t="s">
        <v>6518</v>
      </c>
      <c r="S1222" s="284"/>
      <c r="T1222" s="286" t="s">
        <v>623</v>
      </c>
      <c r="U1222" s="291" t="s">
        <v>5599</v>
      </c>
      <c r="V1222" s="135"/>
      <c r="W1222" s="276" t="s">
        <v>8022</v>
      </c>
      <c r="X1222" s="272"/>
      <c r="Y1222" s="272"/>
      <c r="Z1222" s="272"/>
    </row>
    <row r="1223" spans="1:26" ht="13" customHeight="1" x14ac:dyDescent="0.35">
      <c r="A1223" s="295" t="s">
        <v>1581</v>
      </c>
      <c r="B1223" s="276" t="s">
        <v>630</v>
      </c>
      <c r="C1223" s="277" t="s">
        <v>630</v>
      </c>
      <c r="D1223" s="293">
        <v>44774</v>
      </c>
      <c r="E1223" s="279" t="s">
        <v>630</v>
      </c>
      <c r="F1223" s="327">
        <v>44762</v>
      </c>
      <c r="G1223" s="328" t="s">
        <v>8023</v>
      </c>
      <c r="H1223" s="328" t="s">
        <v>4712</v>
      </c>
      <c r="I1223" s="281" t="s">
        <v>17</v>
      </c>
      <c r="J1223" s="285" t="s">
        <v>18</v>
      </c>
      <c r="K1223" s="281" t="s">
        <v>9005</v>
      </c>
      <c r="L1223" s="328" t="s">
        <v>20</v>
      </c>
      <c r="M1223" s="328" t="s">
        <v>8024</v>
      </c>
      <c r="N1223" s="282" t="s">
        <v>1253</v>
      </c>
      <c r="O1223" s="283" t="s">
        <v>1253</v>
      </c>
      <c r="P1223" s="283" t="s">
        <v>1253</v>
      </c>
      <c r="Q1223" s="284" t="s">
        <v>1253</v>
      </c>
      <c r="R1223" s="285" t="s">
        <v>4686</v>
      </c>
      <c r="S1223" s="280" t="s">
        <v>1253</v>
      </c>
      <c r="T1223" s="286" t="s">
        <v>605</v>
      </c>
      <c r="U1223" s="291" t="s">
        <v>5599</v>
      </c>
      <c r="V1223" s="135"/>
      <c r="W1223" s="276" t="s">
        <v>630</v>
      </c>
      <c r="X1223" s="272"/>
      <c r="Y1223" s="272"/>
      <c r="Z1223" s="272"/>
    </row>
    <row r="1224" spans="1:26" ht="13" customHeight="1" x14ac:dyDescent="0.35">
      <c r="A1224" s="295" t="s">
        <v>3627</v>
      </c>
      <c r="B1224" s="83">
        <v>5266602</v>
      </c>
      <c r="C1224" s="277" t="s">
        <v>8871</v>
      </c>
      <c r="D1224" s="293">
        <v>44803</v>
      </c>
      <c r="E1224" s="279" t="s">
        <v>594</v>
      </c>
      <c r="F1224" s="327">
        <v>44762</v>
      </c>
      <c r="G1224" s="328" t="s">
        <v>8025</v>
      </c>
      <c r="H1224" s="328" t="s">
        <v>32</v>
      </c>
      <c r="I1224" s="281" t="s">
        <v>685</v>
      </c>
      <c r="J1224" s="285" t="s">
        <v>18</v>
      </c>
      <c r="K1224" s="281" t="s">
        <v>9005</v>
      </c>
      <c r="L1224" s="328" t="s">
        <v>11</v>
      </c>
      <c r="M1224" s="328" t="s">
        <v>8026</v>
      </c>
      <c r="N1224" s="282">
        <v>44812</v>
      </c>
      <c r="O1224" s="283">
        <v>44804</v>
      </c>
      <c r="P1224" s="283">
        <v>44803</v>
      </c>
      <c r="Q1224" s="284">
        <v>44807</v>
      </c>
      <c r="R1224" s="285" t="s">
        <v>4686</v>
      </c>
      <c r="S1224" s="284"/>
      <c r="T1224" s="286" t="s">
        <v>605</v>
      </c>
      <c r="U1224" s="291" t="s">
        <v>5599</v>
      </c>
      <c r="V1224" s="135"/>
      <c r="W1224" s="276" t="s">
        <v>8102</v>
      </c>
      <c r="X1224" s="272"/>
      <c r="Y1224" s="272"/>
      <c r="Z1224" s="272"/>
    </row>
    <row r="1225" spans="1:26" ht="13" customHeight="1" x14ac:dyDescent="0.35">
      <c r="A1225" s="295" t="s">
        <v>5</v>
      </c>
      <c r="B1225" s="83" t="s">
        <v>319</v>
      </c>
      <c r="C1225" s="277"/>
      <c r="D1225" s="293"/>
      <c r="E1225" s="279"/>
      <c r="F1225" s="327">
        <v>44763</v>
      </c>
      <c r="G1225" s="328" t="s">
        <v>8027</v>
      </c>
      <c r="H1225" s="328" t="s">
        <v>686</v>
      </c>
      <c r="I1225" s="281" t="s">
        <v>8862</v>
      </c>
      <c r="J1225" s="285" t="s">
        <v>634</v>
      </c>
      <c r="K1225" s="281" t="s">
        <v>9008</v>
      </c>
      <c r="L1225" s="330" t="s">
        <v>20</v>
      </c>
      <c r="M1225" s="328" t="s">
        <v>8028</v>
      </c>
      <c r="N1225" s="282"/>
      <c r="O1225" s="283"/>
      <c r="P1225" s="283"/>
      <c r="Q1225" s="284"/>
      <c r="R1225" s="285" t="s">
        <v>6584</v>
      </c>
      <c r="S1225" s="284"/>
      <c r="T1225" s="286" t="s">
        <v>605</v>
      </c>
      <c r="U1225" s="291" t="s">
        <v>5599</v>
      </c>
      <c r="V1225" s="135"/>
      <c r="W1225" s="276" t="s">
        <v>8029</v>
      </c>
      <c r="X1225" s="272"/>
      <c r="Y1225" s="272"/>
      <c r="Z1225" s="272"/>
    </row>
    <row r="1226" spans="1:26" ht="13" customHeight="1" x14ac:dyDescent="0.35">
      <c r="A1226" s="295" t="s">
        <v>5</v>
      </c>
      <c r="B1226" s="83" t="s">
        <v>319</v>
      </c>
      <c r="C1226" s="277"/>
      <c r="D1226" s="293"/>
      <c r="E1226" s="279"/>
      <c r="F1226" s="327">
        <v>44763</v>
      </c>
      <c r="G1226" s="328" t="s">
        <v>8030</v>
      </c>
      <c r="H1226" s="328" t="s">
        <v>137</v>
      </c>
      <c r="I1226" s="281" t="s">
        <v>17</v>
      </c>
      <c r="J1226" s="285" t="s">
        <v>18</v>
      </c>
      <c r="K1226" s="281" t="s">
        <v>9005</v>
      </c>
      <c r="L1226" s="328" t="s">
        <v>20</v>
      </c>
      <c r="M1226" s="328" t="s">
        <v>8031</v>
      </c>
      <c r="N1226" s="282"/>
      <c r="O1226" s="283"/>
      <c r="P1226" s="283"/>
      <c r="Q1226" s="284"/>
      <c r="R1226" s="285" t="s">
        <v>4686</v>
      </c>
      <c r="S1226" s="284"/>
      <c r="T1226" s="286" t="s">
        <v>605</v>
      </c>
      <c r="U1226" s="291" t="s">
        <v>5599</v>
      </c>
      <c r="V1226" s="135"/>
      <c r="W1226" s="276" t="s">
        <v>8032</v>
      </c>
      <c r="X1226" s="272"/>
      <c r="Y1226" s="272"/>
      <c r="Z1226" s="272"/>
    </row>
    <row r="1227" spans="1:26" ht="13" customHeight="1" x14ac:dyDescent="0.35">
      <c r="A1227" s="295" t="s">
        <v>5</v>
      </c>
      <c r="B1227" s="83" t="s">
        <v>319</v>
      </c>
      <c r="C1227" s="277"/>
      <c r="D1227" s="293"/>
      <c r="E1227" s="279"/>
      <c r="F1227" s="327">
        <v>44763</v>
      </c>
      <c r="G1227" s="328" t="s">
        <v>6340</v>
      </c>
      <c r="H1227" s="328" t="s">
        <v>3567</v>
      </c>
      <c r="I1227" s="281" t="s">
        <v>685</v>
      </c>
      <c r="J1227" s="285" t="s">
        <v>626</v>
      </c>
      <c r="K1227" s="281" t="s">
        <v>9003</v>
      </c>
      <c r="L1227" s="328" t="s">
        <v>20</v>
      </c>
      <c r="M1227" s="328" t="s">
        <v>8033</v>
      </c>
      <c r="N1227" s="282"/>
      <c r="O1227" s="283"/>
      <c r="P1227" s="283"/>
      <c r="Q1227" s="284"/>
      <c r="R1227" s="285" t="s">
        <v>6464</v>
      </c>
      <c r="S1227" s="284"/>
      <c r="T1227" s="286" t="s">
        <v>605</v>
      </c>
      <c r="U1227" s="291" t="s">
        <v>5599</v>
      </c>
      <c r="V1227" s="135"/>
      <c r="W1227" s="276" t="s">
        <v>7271</v>
      </c>
      <c r="X1227" s="272"/>
      <c r="Y1227" s="272"/>
      <c r="Z1227" s="272"/>
    </row>
    <row r="1228" spans="1:26" ht="13" customHeight="1" x14ac:dyDescent="0.35">
      <c r="A1228" s="295" t="s">
        <v>3627</v>
      </c>
      <c r="B1228" s="83">
        <v>5162860</v>
      </c>
      <c r="C1228" s="277" t="s">
        <v>8092</v>
      </c>
      <c r="D1228" s="293">
        <v>44764</v>
      </c>
      <c r="E1228" s="279" t="s">
        <v>594</v>
      </c>
      <c r="F1228" s="327">
        <v>44763</v>
      </c>
      <c r="G1228" s="328" t="s">
        <v>8058</v>
      </c>
      <c r="H1228" s="328" t="s">
        <v>25</v>
      </c>
      <c r="I1228" s="281" t="s">
        <v>17</v>
      </c>
      <c r="J1228" s="285" t="s">
        <v>38</v>
      </c>
      <c r="K1228" s="281" t="s">
        <v>9001</v>
      </c>
      <c r="L1228" s="328" t="s">
        <v>40</v>
      </c>
      <c r="M1228" s="328" t="s">
        <v>8059</v>
      </c>
      <c r="N1228" s="282">
        <v>44773</v>
      </c>
      <c r="O1228" s="283">
        <v>44767</v>
      </c>
      <c r="P1228" s="283">
        <v>44764</v>
      </c>
      <c r="Q1228" s="284">
        <v>44767</v>
      </c>
      <c r="R1228" s="285" t="s">
        <v>4489</v>
      </c>
      <c r="S1228" s="284"/>
      <c r="T1228" s="286" t="s">
        <v>623</v>
      </c>
      <c r="U1228" s="291" t="s">
        <v>5599</v>
      </c>
      <c r="V1228" s="135" t="s">
        <v>5599</v>
      </c>
      <c r="W1228" s="276" t="s">
        <v>8103</v>
      </c>
      <c r="X1228" s="272"/>
      <c r="Y1228" s="272"/>
      <c r="Z1228" s="272"/>
    </row>
    <row r="1229" spans="1:26" ht="13" customHeight="1" x14ac:dyDescent="0.35">
      <c r="A1229" s="295" t="s">
        <v>3627</v>
      </c>
      <c r="B1229" s="83">
        <v>5254328</v>
      </c>
      <c r="C1229" s="277" t="s">
        <v>8608</v>
      </c>
      <c r="D1229" s="293">
        <v>44786</v>
      </c>
      <c r="E1229" s="279" t="s">
        <v>594</v>
      </c>
      <c r="F1229" s="327">
        <v>44763</v>
      </c>
      <c r="G1229" s="328" t="s">
        <v>8060</v>
      </c>
      <c r="H1229" s="328" t="s">
        <v>4738</v>
      </c>
      <c r="I1229" s="281" t="s">
        <v>2454</v>
      </c>
      <c r="J1229" s="285" t="s">
        <v>38</v>
      </c>
      <c r="K1229" s="281" t="s">
        <v>9001</v>
      </c>
      <c r="L1229" s="328" t="s">
        <v>438</v>
      </c>
      <c r="M1229" s="328" t="s">
        <v>8061</v>
      </c>
      <c r="N1229" s="282">
        <v>44798</v>
      </c>
      <c r="O1229" s="283">
        <v>44795</v>
      </c>
      <c r="P1229" s="283">
        <v>44790</v>
      </c>
      <c r="Q1229" s="284">
        <v>44795</v>
      </c>
      <c r="R1229" s="285" t="s">
        <v>4489</v>
      </c>
      <c r="S1229" s="284"/>
      <c r="T1229" s="286" t="s">
        <v>623</v>
      </c>
      <c r="U1229" s="291" t="s">
        <v>5599</v>
      </c>
      <c r="V1229" s="291" t="s">
        <v>3366</v>
      </c>
      <c r="W1229" s="276" t="s">
        <v>8104</v>
      </c>
      <c r="X1229" s="272"/>
      <c r="Y1229" s="272"/>
      <c r="Z1229" s="272"/>
    </row>
    <row r="1230" spans="1:26" ht="13" customHeight="1" x14ac:dyDescent="0.35">
      <c r="A1230" s="295" t="s">
        <v>5</v>
      </c>
      <c r="B1230" s="83" t="s">
        <v>319</v>
      </c>
      <c r="C1230" s="277"/>
      <c r="D1230" s="293"/>
      <c r="E1230" s="279"/>
      <c r="F1230" s="327">
        <v>44763</v>
      </c>
      <c r="G1230" s="328" t="s">
        <v>8062</v>
      </c>
      <c r="H1230" s="328" t="s">
        <v>4738</v>
      </c>
      <c r="I1230" s="281" t="s">
        <v>2454</v>
      </c>
      <c r="J1230" s="285" t="s">
        <v>38</v>
      </c>
      <c r="K1230" s="281" t="s">
        <v>9001</v>
      </c>
      <c r="L1230" s="328" t="s">
        <v>4243</v>
      </c>
      <c r="M1230" s="328" t="s">
        <v>8063</v>
      </c>
      <c r="N1230" s="282"/>
      <c r="O1230" s="283"/>
      <c r="P1230" s="283"/>
      <c r="Q1230" s="284"/>
      <c r="R1230" s="285" t="s">
        <v>4489</v>
      </c>
      <c r="S1230" s="284"/>
      <c r="T1230" s="286" t="s">
        <v>605</v>
      </c>
      <c r="U1230" s="291" t="s">
        <v>5599</v>
      </c>
      <c r="V1230" s="135"/>
      <c r="W1230" s="276" t="s">
        <v>8105</v>
      </c>
      <c r="X1230" s="272"/>
      <c r="Y1230" s="272"/>
      <c r="Z1230" s="272"/>
    </row>
    <row r="1231" spans="1:26" ht="13" customHeight="1" x14ac:dyDescent="0.35">
      <c r="A1231" s="295" t="s">
        <v>3627</v>
      </c>
      <c r="B1231" s="8">
        <v>5228319</v>
      </c>
      <c r="C1231" s="277" t="s">
        <v>8520</v>
      </c>
      <c r="D1231" s="293">
        <v>44779</v>
      </c>
      <c r="E1231" s="279" t="s">
        <v>594</v>
      </c>
      <c r="F1231" s="327">
        <v>44763</v>
      </c>
      <c r="G1231" s="328" t="s">
        <v>8064</v>
      </c>
      <c r="H1231" s="328" t="s">
        <v>116</v>
      </c>
      <c r="I1231" s="281" t="s">
        <v>2454</v>
      </c>
      <c r="J1231" s="285" t="s">
        <v>2943</v>
      </c>
      <c r="K1231" s="281" t="s">
        <v>9012</v>
      </c>
      <c r="L1231" s="328" t="s">
        <v>11</v>
      </c>
      <c r="M1231" s="328" t="s">
        <v>8065</v>
      </c>
      <c r="N1231" s="282">
        <v>44804</v>
      </c>
      <c r="O1231" s="283">
        <v>44796</v>
      </c>
      <c r="P1231" s="283">
        <v>44783</v>
      </c>
      <c r="Q1231" s="284">
        <v>44799</v>
      </c>
      <c r="R1231" s="285" t="s">
        <v>6447</v>
      </c>
      <c r="S1231" s="284"/>
      <c r="T1231" s="286" t="s">
        <v>605</v>
      </c>
      <c r="U1231" s="291" t="s">
        <v>5599</v>
      </c>
      <c r="V1231" s="291" t="s">
        <v>3366</v>
      </c>
      <c r="W1231" s="276" t="s">
        <v>8106</v>
      </c>
      <c r="X1231" s="272"/>
      <c r="Y1231" s="272"/>
      <c r="Z1231" s="272"/>
    </row>
    <row r="1232" spans="1:26" ht="13" customHeight="1" x14ac:dyDescent="0.35">
      <c r="A1232" s="295" t="s">
        <v>5</v>
      </c>
      <c r="B1232" s="83" t="s">
        <v>319</v>
      </c>
      <c r="C1232" s="277"/>
      <c r="D1232" s="293"/>
      <c r="E1232" s="279"/>
      <c r="F1232" s="327">
        <v>44763</v>
      </c>
      <c r="G1232" s="328" t="s">
        <v>8066</v>
      </c>
      <c r="H1232" s="328" t="s">
        <v>37</v>
      </c>
      <c r="I1232" s="281" t="s">
        <v>685</v>
      </c>
      <c r="J1232" s="285" t="s">
        <v>18</v>
      </c>
      <c r="K1232" s="281" t="s">
        <v>9005</v>
      </c>
      <c r="L1232" s="328" t="s">
        <v>11</v>
      </c>
      <c r="M1232" s="328" t="s">
        <v>8067</v>
      </c>
      <c r="N1232" s="282"/>
      <c r="O1232" s="283"/>
      <c r="P1232" s="283"/>
      <c r="Q1232" s="284"/>
      <c r="R1232" s="285" t="s">
        <v>4686</v>
      </c>
      <c r="S1232" s="284"/>
      <c r="T1232" s="286" t="s">
        <v>623</v>
      </c>
      <c r="U1232" s="291" t="s">
        <v>5599</v>
      </c>
      <c r="V1232" s="135"/>
      <c r="W1232" s="276" t="s">
        <v>8107</v>
      </c>
      <c r="X1232" s="272"/>
      <c r="Y1232" s="272"/>
      <c r="Z1232" s="272"/>
    </row>
    <row r="1233" spans="1:26" ht="13" customHeight="1" x14ac:dyDescent="0.35">
      <c r="A1233" s="295" t="s">
        <v>3627</v>
      </c>
      <c r="B1233" s="83">
        <v>5241247</v>
      </c>
      <c r="C1233" s="277" t="s">
        <v>8543</v>
      </c>
      <c r="D1233" s="293">
        <v>44785</v>
      </c>
      <c r="E1233" s="279" t="s">
        <v>594</v>
      </c>
      <c r="F1233" s="327">
        <v>44763</v>
      </c>
      <c r="G1233" s="328" t="s">
        <v>8068</v>
      </c>
      <c r="H1233" s="328" t="s">
        <v>175</v>
      </c>
      <c r="I1233" s="281" t="s">
        <v>8863</v>
      </c>
      <c r="J1233" s="285" t="s">
        <v>18</v>
      </c>
      <c r="K1233" s="281" t="s">
        <v>9005</v>
      </c>
      <c r="L1233" s="330" t="s">
        <v>11</v>
      </c>
      <c r="M1233" s="328" t="s">
        <v>8069</v>
      </c>
      <c r="N1233" s="282">
        <v>44795</v>
      </c>
      <c r="O1233" s="283">
        <v>44793</v>
      </c>
      <c r="P1233" s="283">
        <v>44785</v>
      </c>
      <c r="Q1233" s="284" t="s">
        <v>1685</v>
      </c>
      <c r="R1233" s="285" t="s">
        <v>4686</v>
      </c>
      <c r="S1233" s="284"/>
      <c r="T1233" s="286" t="s">
        <v>605</v>
      </c>
      <c r="U1233" s="291" t="s">
        <v>5599</v>
      </c>
      <c r="V1233" s="291" t="s">
        <v>3366</v>
      </c>
      <c r="W1233" s="276" t="s">
        <v>8108</v>
      </c>
      <c r="X1233" s="272"/>
      <c r="Y1233" s="272"/>
      <c r="Z1233" s="272"/>
    </row>
    <row r="1234" spans="1:26" ht="13" customHeight="1" x14ac:dyDescent="0.35">
      <c r="A1234" s="295" t="s">
        <v>1581</v>
      </c>
      <c r="B1234" s="276" t="s">
        <v>630</v>
      </c>
      <c r="C1234" s="277" t="s">
        <v>630</v>
      </c>
      <c r="D1234" s="293">
        <v>44806</v>
      </c>
      <c r="E1234" s="279" t="s">
        <v>630</v>
      </c>
      <c r="F1234" s="327">
        <v>44763</v>
      </c>
      <c r="G1234" s="328" t="s">
        <v>8070</v>
      </c>
      <c r="H1234" s="328" t="s">
        <v>37</v>
      </c>
      <c r="I1234" s="281" t="s">
        <v>685</v>
      </c>
      <c r="J1234" s="285" t="s">
        <v>2943</v>
      </c>
      <c r="K1234" s="281" t="s">
        <v>9012</v>
      </c>
      <c r="L1234" s="328" t="s">
        <v>20</v>
      </c>
      <c r="M1234" s="328" t="s">
        <v>8071</v>
      </c>
      <c r="N1234" s="282" t="s">
        <v>1253</v>
      </c>
      <c r="O1234" s="283" t="s">
        <v>1253</v>
      </c>
      <c r="P1234" s="283" t="s">
        <v>1253</v>
      </c>
      <c r="Q1234" s="284" t="s">
        <v>1253</v>
      </c>
      <c r="R1234" s="285" t="s">
        <v>6447</v>
      </c>
      <c r="S1234" s="284"/>
      <c r="T1234" s="286" t="s">
        <v>605</v>
      </c>
      <c r="U1234" s="291" t="s">
        <v>5599</v>
      </c>
      <c r="V1234" s="135"/>
      <c r="W1234" s="276" t="s">
        <v>8109</v>
      </c>
      <c r="X1234" s="272"/>
      <c r="Y1234" s="272"/>
      <c r="Z1234" s="272"/>
    </row>
    <row r="1235" spans="1:26" ht="13" customHeight="1" x14ac:dyDescent="0.35">
      <c r="A1235" s="295" t="s">
        <v>5</v>
      </c>
      <c r="B1235" s="83" t="s">
        <v>319</v>
      </c>
      <c r="C1235" s="277" t="s">
        <v>2859</v>
      </c>
      <c r="D1235" s="293"/>
      <c r="E1235" s="279"/>
      <c r="F1235" s="327">
        <v>44763</v>
      </c>
      <c r="G1235" s="328" t="s">
        <v>8072</v>
      </c>
      <c r="H1235" s="328" t="s">
        <v>3708</v>
      </c>
      <c r="I1235" s="281" t="s">
        <v>2454</v>
      </c>
      <c r="J1235" s="285" t="s">
        <v>18</v>
      </c>
      <c r="K1235" s="281" t="s">
        <v>9005</v>
      </c>
      <c r="L1235" s="328" t="s">
        <v>20</v>
      </c>
      <c r="M1235" s="328" t="s">
        <v>8073</v>
      </c>
      <c r="N1235" s="282"/>
      <c r="O1235" s="283"/>
      <c r="P1235" s="283"/>
      <c r="Q1235" s="284"/>
      <c r="R1235" s="285" t="s">
        <v>4686</v>
      </c>
      <c r="S1235" s="284"/>
      <c r="T1235" s="286" t="s">
        <v>623</v>
      </c>
      <c r="U1235" s="291" t="s">
        <v>5599</v>
      </c>
      <c r="V1235" s="135"/>
      <c r="W1235" s="276" t="s">
        <v>8110</v>
      </c>
      <c r="X1235" s="272"/>
      <c r="Y1235" s="272"/>
      <c r="Z1235" s="272"/>
    </row>
    <row r="1236" spans="1:26" ht="13" customHeight="1" x14ac:dyDescent="0.35">
      <c r="A1236" s="295" t="s">
        <v>3627</v>
      </c>
      <c r="B1236" s="83">
        <v>5214812</v>
      </c>
      <c r="C1236" s="277" t="s">
        <v>8340</v>
      </c>
      <c r="D1236" s="293">
        <v>44764</v>
      </c>
      <c r="E1236" s="279" t="s">
        <v>594</v>
      </c>
      <c r="F1236" s="327">
        <v>44763</v>
      </c>
      <c r="G1236" s="328" t="s">
        <v>8074</v>
      </c>
      <c r="H1236" s="328" t="s">
        <v>32</v>
      </c>
      <c r="I1236" s="281" t="s">
        <v>685</v>
      </c>
      <c r="J1236" s="285" t="s">
        <v>632</v>
      </c>
      <c r="K1236" s="281" t="s">
        <v>9006</v>
      </c>
      <c r="L1236" s="328" t="s">
        <v>11</v>
      </c>
      <c r="M1236" s="328" t="s">
        <v>8075</v>
      </c>
      <c r="N1236" s="282">
        <v>44779</v>
      </c>
      <c r="O1236" s="283">
        <v>44777</v>
      </c>
      <c r="P1236" s="283">
        <v>44771</v>
      </c>
      <c r="Q1236" s="284">
        <v>44773</v>
      </c>
      <c r="R1236" s="285" t="s">
        <v>4484</v>
      </c>
      <c r="S1236" s="284"/>
      <c r="T1236" s="286" t="s">
        <v>605</v>
      </c>
      <c r="U1236" s="291" t="s">
        <v>5599</v>
      </c>
      <c r="V1236" s="291" t="s">
        <v>3366</v>
      </c>
      <c r="W1236" s="276" t="s">
        <v>8111</v>
      </c>
      <c r="X1236" s="272"/>
      <c r="Y1236" s="272"/>
      <c r="Z1236" s="272"/>
    </row>
    <row r="1237" spans="1:26" ht="13" customHeight="1" x14ac:dyDescent="0.35">
      <c r="A1237" s="295" t="s">
        <v>3627</v>
      </c>
      <c r="B1237" s="8">
        <v>5228326</v>
      </c>
      <c r="C1237" s="277" t="s">
        <v>8471</v>
      </c>
      <c r="D1237" s="293">
        <v>44781</v>
      </c>
      <c r="E1237" s="279" t="s">
        <v>594</v>
      </c>
      <c r="F1237" s="327">
        <v>44763</v>
      </c>
      <c r="G1237" s="328" t="s">
        <v>8076</v>
      </c>
      <c r="H1237" s="328" t="s">
        <v>137</v>
      </c>
      <c r="I1237" s="281" t="s">
        <v>17</v>
      </c>
      <c r="J1237" s="285" t="s">
        <v>626</v>
      </c>
      <c r="K1237" s="281" t="s">
        <v>9003</v>
      </c>
      <c r="L1237" s="330" t="s">
        <v>52</v>
      </c>
      <c r="M1237" s="328" t="s">
        <v>8077</v>
      </c>
      <c r="N1237" s="282">
        <v>44798</v>
      </c>
      <c r="O1237" s="283">
        <v>44797</v>
      </c>
      <c r="P1237" s="283">
        <v>44781</v>
      </c>
      <c r="Q1237" s="284" t="s">
        <v>1685</v>
      </c>
      <c r="R1237" s="285" t="s">
        <v>6464</v>
      </c>
      <c r="S1237" s="284"/>
      <c r="T1237" s="286" t="s">
        <v>605</v>
      </c>
      <c r="U1237" s="291" t="s">
        <v>5599</v>
      </c>
      <c r="V1237" s="291" t="s">
        <v>3366</v>
      </c>
      <c r="W1237" s="276" t="s">
        <v>8112</v>
      </c>
      <c r="X1237" s="272"/>
      <c r="Y1237" s="272"/>
      <c r="Z1237" s="272"/>
    </row>
    <row r="1238" spans="1:26" ht="13" customHeight="1" x14ac:dyDescent="0.35">
      <c r="A1238" s="295" t="s">
        <v>3627</v>
      </c>
      <c r="B1238" s="328">
        <v>5208983</v>
      </c>
      <c r="C1238" s="277" t="s">
        <v>8039</v>
      </c>
      <c r="D1238" s="293">
        <v>44765</v>
      </c>
      <c r="E1238" s="279" t="s">
        <v>594</v>
      </c>
      <c r="F1238" s="327">
        <v>44763</v>
      </c>
      <c r="G1238" s="328" t="s">
        <v>8078</v>
      </c>
      <c r="H1238" s="328" t="s">
        <v>4126</v>
      </c>
      <c r="I1238" s="281" t="s">
        <v>8538</v>
      </c>
      <c r="J1238" s="285" t="s">
        <v>45</v>
      </c>
      <c r="K1238" s="281" t="s">
        <v>9009</v>
      </c>
      <c r="L1238" s="328" t="s">
        <v>20</v>
      </c>
      <c r="M1238" s="328" t="s">
        <v>8079</v>
      </c>
      <c r="N1238" s="282">
        <v>44773</v>
      </c>
      <c r="O1238" s="283">
        <v>44767</v>
      </c>
      <c r="P1238" s="283">
        <v>44763</v>
      </c>
      <c r="Q1238" s="284">
        <v>44768</v>
      </c>
      <c r="R1238" s="285" t="s">
        <v>4495</v>
      </c>
      <c r="S1238" s="284"/>
      <c r="T1238" s="286" t="s">
        <v>623</v>
      </c>
      <c r="U1238" s="291" t="s">
        <v>5599</v>
      </c>
      <c r="V1238" s="135" t="s">
        <v>5599</v>
      </c>
      <c r="W1238" s="276" t="s">
        <v>7372</v>
      </c>
      <c r="X1238" s="272"/>
      <c r="Y1238" s="272"/>
      <c r="Z1238" s="272"/>
    </row>
    <row r="1239" spans="1:26" ht="13" customHeight="1" x14ac:dyDescent="0.35">
      <c r="A1239" s="295" t="s">
        <v>3627</v>
      </c>
      <c r="B1239" s="83">
        <v>5213846</v>
      </c>
      <c r="C1239" s="277" t="s">
        <v>8094</v>
      </c>
      <c r="D1239" s="293">
        <v>44764</v>
      </c>
      <c r="E1239" s="279" t="s">
        <v>594</v>
      </c>
      <c r="F1239" s="327">
        <v>44764</v>
      </c>
      <c r="G1239" s="328" t="s">
        <v>8080</v>
      </c>
      <c r="H1239" s="328" t="s">
        <v>3567</v>
      </c>
      <c r="I1239" s="281" t="s">
        <v>685</v>
      </c>
      <c r="J1239" s="285" t="s">
        <v>18</v>
      </c>
      <c r="K1239" s="281" t="s">
        <v>9005</v>
      </c>
      <c r="L1239" s="328" t="s">
        <v>354</v>
      </c>
      <c r="M1239" s="328" t="s">
        <v>8081</v>
      </c>
      <c r="N1239" s="282">
        <v>44773</v>
      </c>
      <c r="O1239" s="283">
        <v>44769</v>
      </c>
      <c r="P1239" s="283">
        <v>44764</v>
      </c>
      <c r="Q1239" s="284" t="s">
        <v>1685</v>
      </c>
      <c r="R1239" s="285" t="s">
        <v>4686</v>
      </c>
      <c r="S1239" s="284"/>
      <c r="T1239" s="286" t="s">
        <v>623</v>
      </c>
      <c r="U1239" s="291" t="s">
        <v>5599</v>
      </c>
      <c r="V1239" s="135" t="s">
        <v>5599</v>
      </c>
      <c r="W1239" s="276" t="s">
        <v>8113</v>
      </c>
      <c r="X1239" s="272"/>
      <c r="Y1239" s="272"/>
      <c r="Z1239" s="272"/>
    </row>
    <row r="1240" spans="1:26" ht="13" customHeight="1" x14ac:dyDescent="0.35">
      <c r="A1240" s="295" t="s">
        <v>3627</v>
      </c>
      <c r="B1240" s="328">
        <v>5224922</v>
      </c>
      <c r="C1240" s="277" t="s">
        <v>8341</v>
      </c>
      <c r="D1240" s="293">
        <v>44772</v>
      </c>
      <c r="E1240" s="279" t="s">
        <v>594</v>
      </c>
      <c r="F1240" s="327">
        <v>44764</v>
      </c>
      <c r="G1240" s="328" t="s">
        <v>8082</v>
      </c>
      <c r="H1240" s="328" t="s">
        <v>50</v>
      </c>
      <c r="I1240" s="281" t="s">
        <v>17</v>
      </c>
      <c r="J1240" s="285" t="s">
        <v>45</v>
      </c>
      <c r="K1240" s="281" t="s">
        <v>9009</v>
      </c>
      <c r="L1240" s="330" t="s">
        <v>20</v>
      </c>
      <c r="M1240" s="328" t="s">
        <v>8083</v>
      </c>
      <c r="N1240" s="282">
        <v>44794</v>
      </c>
      <c r="O1240" s="283">
        <v>44784</v>
      </c>
      <c r="P1240" s="283">
        <v>44781</v>
      </c>
      <c r="Q1240" s="284">
        <v>44784</v>
      </c>
      <c r="R1240" s="285" t="s">
        <v>4482</v>
      </c>
      <c r="S1240" s="284"/>
      <c r="T1240" s="286" t="s">
        <v>623</v>
      </c>
      <c r="U1240" s="291" t="s">
        <v>5599</v>
      </c>
      <c r="V1240" s="291" t="s">
        <v>3366</v>
      </c>
      <c r="W1240" s="276" t="s">
        <v>8114</v>
      </c>
      <c r="X1240" s="272"/>
      <c r="Y1240" s="272"/>
      <c r="Z1240" s="272"/>
    </row>
    <row r="1241" spans="1:26" ht="13" customHeight="1" x14ac:dyDescent="0.35">
      <c r="A1241" s="295" t="s">
        <v>3627</v>
      </c>
      <c r="B1241" s="83">
        <v>5228327</v>
      </c>
      <c r="C1241" s="277" t="s">
        <v>8408</v>
      </c>
      <c r="D1241" s="293">
        <v>44778</v>
      </c>
      <c r="E1241" s="279" t="s">
        <v>594</v>
      </c>
      <c r="F1241" s="327">
        <v>44764</v>
      </c>
      <c r="G1241" s="328" t="s">
        <v>8084</v>
      </c>
      <c r="H1241" s="328" t="s">
        <v>32</v>
      </c>
      <c r="I1241" s="281" t="s">
        <v>685</v>
      </c>
      <c r="J1241" s="285" t="s">
        <v>45</v>
      </c>
      <c r="K1241" s="281" t="s">
        <v>9009</v>
      </c>
      <c r="L1241" s="328" t="s">
        <v>20</v>
      </c>
      <c r="M1241" s="328" t="s">
        <v>8085</v>
      </c>
      <c r="N1241" s="282">
        <v>44798</v>
      </c>
      <c r="O1241" s="283">
        <v>44793</v>
      </c>
      <c r="P1241" s="283">
        <v>44778</v>
      </c>
      <c r="Q1241" s="284">
        <v>44793</v>
      </c>
      <c r="R1241" s="285" t="s">
        <v>4495</v>
      </c>
      <c r="S1241" s="284"/>
      <c r="T1241" s="286" t="s">
        <v>605</v>
      </c>
      <c r="U1241" s="291" t="s">
        <v>5599</v>
      </c>
      <c r="V1241" s="291" t="s">
        <v>3366</v>
      </c>
      <c r="W1241" s="276" t="s">
        <v>8115</v>
      </c>
      <c r="X1241" s="272"/>
      <c r="Y1241" s="272"/>
      <c r="Z1241" s="272"/>
    </row>
    <row r="1242" spans="1:26" ht="13" customHeight="1" x14ac:dyDescent="0.35">
      <c r="A1242" s="295" t="s">
        <v>3627</v>
      </c>
      <c r="B1242" s="8">
        <v>5214823</v>
      </c>
      <c r="C1242" s="277" t="s">
        <v>8472</v>
      </c>
      <c r="D1242" s="293">
        <v>44781</v>
      </c>
      <c r="E1242" s="279" t="s">
        <v>8466</v>
      </c>
      <c r="F1242" s="327">
        <v>44764</v>
      </c>
      <c r="G1242" s="328" t="s">
        <v>8086</v>
      </c>
      <c r="H1242" s="328" t="s">
        <v>4712</v>
      </c>
      <c r="I1242" s="281" t="s">
        <v>17</v>
      </c>
      <c r="J1242" s="285" t="s">
        <v>18</v>
      </c>
      <c r="K1242" s="281" t="s">
        <v>9005</v>
      </c>
      <c r="L1242" s="328" t="s">
        <v>11</v>
      </c>
      <c r="M1242" s="328" t="s">
        <v>8087</v>
      </c>
      <c r="N1242" s="282">
        <v>0</v>
      </c>
      <c r="O1242" s="283">
        <v>44790</v>
      </c>
      <c r="P1242" s="283">
        <v>44781</v>
      </c>
      <c r="Q1242" s="284">
        <v>44790</v>
      </c>
      <c r="R1242" s="285" t="s">
        <v>4686</v>
      </c>
      <c r="S1242" s="284"/>
      <c r="T1242" s="286" t="s">
        <v>605</v>
      </c>
      <c r="U1242" s="291" t="s">
        <v>5599</v>
      </c>
      <c r="V1242" s="135"/>
      <c r="W1242" s="276" t="s">
        <v>8116</v>
      </c>
      <c r="X1242" s="272"/>
      <c r="Y1242" s="272"/>
      <c r="Z1242" s="272"/>
    </row>
    <row r="1243" spans="1:26" ht="13" customHeight="1" x14ac:dyDescent="0.35">
      <c r="A1243" s="295" t="s">
        <v>3627</v>
      </c>
      <c r="B1243" s="8">
        <v>5228321</v>
      </c>
      <c r="C1243" s="277" t="s">
        <v>8439</v>
      </c>
      <c r="D1243" s="293">
        <v>44781</v>
      </c>
      <c r="E1243" s="279" t="s">
        <v>594</v>
      </c>
      <c r="F1243" s="327">
        <v>44765</v>
      </c>
      <c r="G1243" s="328" t="s">
        <v>8117</v>
      </c>
      <c r="H1243" s="328" t="s">
        <v>3567</v>
      </c>
      <c r="I1243" s="281" t="s">
        <v>685</v>
      </c>
      <c r="J1243" s="285" t="s">
        <v>645</v>
      </c>
      <c r="K1243" s="281" t="s">
        <v>9002</v>
      </c>
      <c r="L1243" s="328" t="s">
        <v>20</v>
      </c>
      <c r="M1243" s="328" t="s">
        <v>8118</v>
      </c>
      <c r="N1243" s="282">
        <v>44788</v>
      </c>
      <c r="O1243" s="283">
        <v>44782</v>
      </c>
      <c r="P1243" s="283">
        <v>44781</v>
      </c>
      <c r="Q1243" s="284" t="s">
        <v>1685</v>
      </c>
      <c r="R1243" s="285" t="s">
        <v>4490</v>
      </c>
      <c r="S1243" s="284"/>
      <c r="T1243" s="286" t="s">
        <v>623</v>
      </c>
      <c r="U1243" s="291" t="s">
        <v>5599</v>
      </c>
      <c r="V1243" s="291" t="s">
        <v>3366</v>
      </c>
      <c r="W1243" s="276" t="s">
        <v>8119</v>
      </c>
      <c r="X1243" s="272"/>
      <c r="Y1243" s="272"/>
      <c r="Z1243" s="272"/>
    </row>
    <row r="1244" spans="1:26" ht="13" customHeight="1" x14ac:dyDescent="0.35">
      <c r="A1244" s="295" t="s">
        <v>3627</v>
      </c>
      <c r="B1244" s="8">
        <v>5204105</v>
      </c>
      <c r="C1244" s="277" t="s">
        <v>8208</v>
      </c>
      <c r="D1244" s="293">
        <v>44770</v>
      </c>
      <c r="E1244" s="279" t="s">
        <v>594</v>
      </c>
      <c r="F1244" s="327">
        <v>44765</v>
      </c>
      <c r="G1244" s="328" t="s">
        <v>8120</v>
      </c>
      <c r="H1244" s="328" t="s">
        <v>686</v>
      </c>
      <c r="I1244" s="281" t="s">
        <v>8862</v>
      </c>
      <c r="J1244" s="285" t="s">
        <v>645</v>
      </c>
      <c r="K1244" s="281" t="s">
        <v>9002</v>
      </c>
      <c r="L1244" s="328" t="s">
        <v>20</v>
      </c>
      <c r="M1244" s="328" t="s">
        <v>8121</v>
      </c>
      <c r="N1244" s="282">
        <v>44784</v>
      </c>
      <c r="O1244" s="283">
        <v>44775</v>
      </c>
      <c r="P1244" s="283">
        <v>44770</v>
      </c>
      <c r="Q1244" s="284">
        <v>44772</v>
      </c>
      <c r="R1244" s="285" t="s">
        <v>4490</v>
      </c>
      <c r="S1244" s="284"/>
      <c r="T1244" s="286" t="s">
        <v>623</v>
      </c>
      <c r="U1244" s="291" t="s">
        <v>5599</v>
      </c>
      <c r="V1244" s="291" t="s">
        <v>3366</v>
      </c>
      <c r="W1244" s="276" t="s">
        <v>8122</v>
      </c>
      <c r="X1244" s="272"/>
      <c r="Y1244" s="272"/>
      <c r="Z1244" s="272"/>
    </row>
    <row r="1245" spans="1:26" ht="13" customHeight="1" x14ac:dyDescent="0.35">
      <c r="A1245" s="295" t="s">
        <v>3627</v>
      </c>
      <c r="B1245" s="328">
        <v>5221409</v>
      </c>
      <c r="C1245" s="277" t="s">
        <v>8187</v>
      </c>
      <c r="D1245" s="293">
        <v>44768</v>
      </c>
      <c r="E1245" s="279" t="s">
        <v>594</v>
      </c>
      <c r="F1245" s="327">
        <v>44765</v>
      </c>
      <c r="G1245" s="328" t="s">
        <v>8123</v>
      </c>
      <c r="H1245" s="328" t="s">
        <v>686</v>
      </c>
      <c r="I1245" s="281" t="s">
        <v>8862</v>
      </c>
      <c r="J1245" s="285" t="s">
        <v>18</v>
      </c>
      <c r="K1245" s="281" t="s">
        <v>9005</v>
      </c>
      <c r="L1245" s="328" t="s">
        <v>20</v>
      </c>
      <c r="M1245" s="328" t="s">
        <v>8124</v>
      </c>
      <c r="N1245" s="282">
        <v>44779</v>
      </c>
      <c r="O1245" s="283">
        <v>44773</v>
      </c>
      <c r="P1245" s="283">
        <v>44770</v>
      </c>
      <c r="Q1245" s="284">
        <v>44772</v>
      </c>
      <c r="R1245" s="285" t="s">
        <v>4685</v>
      </c>
      <c r="S1245" s="284"/>
      <c r="T1245" s="286" t="s">
        <v>623</v>
      </c>
      <c r="U1245" s="291" t="s">
        <v>5599</v>
      </c>
      <c r="V1245" s="291" t="s">
        <v>3366</v>
      </c>
      <c r="W1245" s="276" t="s">
        <v>8125</v>
      </c>
      <c r="X1245" s="272"/>
      <c r="Y1245" s="272"/>
      <c r="Z1245" s="272"/>
    </row>
    <row r="1246" spans="1:26" ht="13" customHeight="1" x14ac:dyDescent="0.35">
      <c r="A1246" s="295" t="s">
        <v>5</v>
      </c>
      <c r="B1246" s="83" t="s">
        <v>319</v>
      </c>
      <c r="C1246" s="277"/>
      <c r="D1246" s="293"/>
      <c r="E1246" s="279"/>
      <c r="F1246" s="327">
        <v>44765</v>
      </c>
      <c r="G1246" s="328" t="s">
        <v>8126</v>
      </c>
      <c r="H1246" s="328" t="s">
        <v>102</v>
      </c>
      <c r="I1246" s="281" t="s">
        <v>685</v>
      </c>
      <c r="J1246" s="285" t="s">
        <v>45</v>
      </c>
      <c r="K1246" s="281" t="s">
        <v>9009</v>
      </c>
      <c r="L1246" s="328" t="s">
        <v>74</v>
      </c>
      <c r="M1246" s="328" t="s">
        <v>8127</v>
      </c>
      <c r="N1246" s="282"/>
      <c r="O1246" s="283"/>
      <c r="P1246" s="283"/>
      <c r="Q1246" s="284"/>
      <c r="R1246" s="285" t="s">
        <v>4482</v>
      </c>
      <c r="S1246" s="284"/>
      <c r="T1246" s="286" t="s">
        <v>605</v>
      </c>
      <c r="U1246" s="291" t="s">
        <v>5599</v>
      </c>
      <c r="V1246" s="135"/>
      <c r="W1246" s="276" t="s">
        <v>8128</v>
      </c>
      <c r="X1246" s="272"/>
      <c r="Y1246" s="272"/>
      <c r="Z1246" s="272"/>
    </row>
    <row r="1247" spans="1:26" ht="13" customHeight="1" x14ac:dyDescent="0.35">
      <c r="A1247" s="295" t="s">
        <v>3627</v>
      </c>
      <c r="B1247" s="86">
        <v>5208982</v>
      </c>
      <c r="C1247" s="277" t="s">
        <v>8342</v>
      </c>
      <c r="D1247" s="293">
        <v>44771</v>
      </c>
      <c r="E1247" s="279" t="s">
        <v>594</v>
      </c>
      <c r="F1247" s="327">
        <v>44765</v>
      </c>
      <c r="G1247" s="328" t="s">
        <v>8129</v>
      </c>
      <c r="H1247" s="328" t="s">
        <v>7545</v>
      </c>
      <c r="I1247" s="281" t="s">
        <v>8538</v>
      </c>
      <c r="J1247" s="285" t="s">
        <v>45</v>
      </c>
      <c r="K1247" s="281" t="s">
        <v>9009</v>
      </c>
      <c r="L1247" s="328" t="s">
        <v>20</v>
      </c>
      <c r="M1247" s="328" t="s">
        <v>8130</v>
      </c>
      <c r="N1247" s="282">
        <v>44777</v>
      </c>
      <c r="O1247" s="283">
        <v>44772</v>
      </c>
      <c r="P1247" s="283">
        <v>44771</v>
      </c>
      <c r="Q1247" s="284">
        <v>44772</v>
      </c>
      <c r="R1247" s="285" t="s">
        <v>4495</v>
      </c>
      <c r="S1247" s="284"/>
      <c r="T1247" s="286" t="s">
        <v>605</v>
      </c>
      <c r="U1247" s="291" t="s">
        <v>5599</v>
      </c>
      <c r="V1247" s="291" t="s">
        <v>3366</v>
      </c>
      <c r="W1247" s="276" t="s">
        <v>8131</v>
      </c>
      <c r="X1247" s="272"/>
      <c r="Y1247" s="272"/>
      <c r="Z1247" s="272"/>
    </row>
    <row r="1248" spans="1:26" ht="13" customHeight="1" x14ac:dyDescent="0.35">
      <c r="A1248" s="295" t="s">
        <v>3627</v>
      </c>
      <c r="B1248" s="328">
        <v>5216562</v>
      </c>
      <c r="C1248" s="277" t="s">
        <v>8188</v>
      </c>
      <c r="D1248" s="293">
        <v>44769</v>
      </c>
      <c r="E1248" s="279" t="s">
        <v>594</v>
      </c>
      <c r="F1248" s="327">
        <v>44765</v>
      </c>
      <c r="G1248" s="328" t="s">
        <v>8132</v>
      </c>
      <c r="H1248" s="328" t="s">
        <v>250</v>
      </c>
      <c r="I1248" s="281" t="s">
        <v>4644</v>
      </c>
      <c r="J1248" s="285" t="s">
        <v>18</v>
      </c>
      <c r="K1248" s="281" t="s">
        <v>9005</v>
      </c>
      <c r="L1248" s="328" t="s">
        <v>20</v>
      </c>
      <c r="M1248" s="328" t="s">
        <v>8133</v>
      </c>
      <c r="N1248" s="282">
        <v>44787</v>
      </c>
      <c r="O1248" s="283">
        <v>44784</v>
      </c>
      <c r="P1248" s="283">
        <v>44772</v>
      </c>
      <c r="Q1248" s="284">
        <v>44776</v>
      </c>
      <c r="R1248" s="285" t="s">
        <v>4686</v>
      </c>
      <c r="S1248" s="284"/>
      <c r="T1248" s="286" t="s">
        <v>623</v>
      </c>
      <c r="U1248" s="291" t="s">
        <v>5599</v>
      </c>
      <c r="V1248" s="291" t="s">
        <v>3366</v>
      </c>
      <c r="W1248" s="276" t="s">
        <v>8134</v>
      </c>
      <c r="X1248" s="272"/>
      <c r="Y1248" s="272"/>
      <c r="Z1248" s="272"/>
    </row>
    <row r="1249" spans="1:26" ht="13" customHeight="1" x14ac:dyDescent="0.35">
      <c r="A1249" s="295" t="s">
        <v>3627</v>
      </c>
      <c r="B1249" s="83">
        <v>5241250</v>
      </c>
      <c r="C1249" s="277" t="s">
        <v>8521</v>
      </c>
      <c r="D1249" s="293">
        <v>44783</v>
      </c>
      <c r="E1249" s="279" t="s">
        <v>594</v>
      </c>
      <c r="F1249" s="327">
        <v>44765</v>
      </c>
      <c r="G1249" s="330" t="s">
        <v>8729</v>
      </c>
      <c r="H1249" s="328" t="s">
        <v>686</v>
      </c>
      <c r="I1249" s="281" t="s">
        <v>8862</v>
      </c>
      <c r="J1249" s="285" t="s">
        <v>18</v>
      </c>
      <c r="K1249" s="281" t="s">
        <v>9005</v>
      </c>
      <c r="L1249" s="328" t="s">
        <v>20</v>
      </c>
      <c r="M1249" s="328" t="s">
        <v>8135</v>
      </c>
      <c r="N1249" s="282">
        <v>44791</v>
      </c>
      <c r="O1249" s="283">
        <v>44789</v>
      </c>
      <c r="P1249" s="283">
        <v>44783</v>
      </c>
      <c r="Q1249" s="284">
        <v>44790</v>
      </c>
      <c r="R1249" s="285" t="s">
        <v>4686</v>
      </c>
      <c r="S1249" s="284"/>
      <c r="T1249" s="286" t="s">
        <v>623</v>
      </c>
      <c r="U1249" s="291" t="s">
        <v>5599</v>
      </c>
      <c r="V1249" s="291" t="s">
        <v>3366</v>
      </c>
      <c r="W1249" s="276" t="s">
        <v>8136</v>
      </c>
      <c r="X1249" s="272"/>
      <c r="Y1249" s="272"/>
      <c r="Z1249" s="272"/>
    </row>
    <row r="1250" spans="1:26" ht="13" customHeight="1" x14ac:dyDescent="0.35">
      <c r="A1250" s="295" t="s">
        <v>5</v>
      </c>
      <c r="B1250" s="8">
        <v>5266607</v>
      </c>
      <c r="C1250" s="277" t="s">
        <v>8872</v>
      </c>
      <c r="D1250" s="293">
        <v>44802</v>
      </c>
      <c r="E1250" s="279" t="s">
        <v>8467</v>
      </c>
      <c r="F1250" s="327">
        <v>44765</v>
      </c>
      <c r="G1250" s="328" t="s">
        <v>8137</v>
      </c>
      <c r="H1250" s="328" t="s">
        <v>7545</v>
      </c>
      <c r="I1250" s="281" t="s">
        <v>8538</v>
      </c>
      <c r="J1250" s="285" t="s">
        <v>18</v>
      </c>
      <c r="K1250" s="281" t="s">
        <v>9005</v>
      </c>
      <c r="L1250" s="328" t="s">
        <v>20</v>
      </c>
      <c r="M1250" s="328" t="s">
        <v>8138</v>
      </c>
      <c r="N1250" s="282">
        <v>0</v>
      </c>
      <c r="O1250" s="283"/>
      <c r="P1250" s="283">
        <v>44802</v>
      </c>
      <c r="Q1250" s="284">
        <v>44807</v>
      </c>
      <c r="R1250" s="285" t="s">
        <v>4686</v>
      </c>
      <c r="S1250" s="284"/>
      <c r="T1250" s="286" t="s">
        <v>623</v>
      </c>
      <c r="U1250" s="291" t="s">
        <v>5599</v>
      </c>
      <c r="V1250" s="135"/>
      <c r="W1250" s="276" t="s">
        <v>8139</v>
      </c>
      <c r="X1250" s="272"/>
      <c r="Y1250" s="272"/>
      <c r="Z1250" s="272"/>
    </row>
    <row r="1251" spans="1:26" ht="13" customHeight="1" x14ac:dyDescent="0.35">
      <c r="A1251" s="295" t="s">
        <v>5</v>
      </c>
      <c r="B1251" s="83" t="s">
        <v>319</v>
      </c>
      <c r="C1251" s="277"/>
      <c r="D1251" s="293"/>
      <c r="E1251" s="279"/>
      <c r="F1251" s="327">
        <v>44765</v>
      </c>
      <c r="G1251" s="328" t="s">
        <v>8140</v>
      </c>
      <c r="H1251" s="328" t="s">
        <v>102</v>
      </c>
      <c r="I1251" s="281" t="s">
        <v>685</v>
      </c>
      <c r="J1251" s="285" t="s">
        <v>18</v>
      </c>
      <c r="K1251" s="281" t="s">
        <v>9005</v>
      </c>
      <c r="L1251" s="328" t="s">
        <v>11</v>
      </c>
      <c r="M1251" s="328" t="s">
        <v>8141</v>
      </c>
      <c r="N1251" s="282"/>
      <c r="O1251" s="283"/>
      <c r="P1251" s="283"/>
      <c r="Q1251" s="284"/>
      <c r="R1251" s="285" t="s">
        <v>6708</v>
      </c>
      <c r="S1251" s="284"/>
      <c r="T1251" s="286" t="s">
        <v>623</v>
      </c>
      <c r="U1251" s="291" t="s">
        <v>5599</v>
      </c>
      <c r="V1251" s="135"/>
      <c r="W1251" s="276" t="s">
        <v>8142</v>
      </c>
      <c r="X1251" s="272"/>
      <c r="Y1251" s="272"/>
      <c r="Z1251" s="272"/>
    </row>
    <row r="1252" spans="1:26" ht="13" customHeight="1" x14ac:dyDescent="0.35">
      <c r="A1252" s="295" t="s">
        <v>5</v>
      </c>
      <c r="B1252" s="83" t="s">
        <v>319</v>
      </c>
      <c r="C1252" s="277"/>
      <c r="D1252" s="293"/>
      <c r="E1252" s="279"/>
      <c r="F1252" s="327">
        <v>44765</v>
      </c>
      <c r="G1252" s="328" t="s">
        <v>8143</v>
      </c>
      <c r="H1252" s="328" t="s">
        <v>102</v>
      </c>
      <c r="I1252" s="281" t="s">
        <v>685</v>
      </c>
      <c r="J1252" s="285" t="s">
        <v>18</v>
      </c>
      <c r="K1252" s="281" t="s">
        <v>9005</v>
      </c>
      <c r="L1252" s="328" t="s">
        <v>20</v>
      </c>
      <c r="M1252" s="328" t="s">
        <v>8144</v>
      </c>
      <c r="N1252" s="282"/>
      <c r="O1252" s="283"/>
      <c r="P1252" s="283"/>
      <c r="Q1252" s="284"/>
      <c r="R1252" s="285" t="s">
        <v>6708</v>
      </c>
      <c r="S1252" s="284"/>
      <c r="T1252" s="286" t="s">
        <v>623</v>
      </c>
      <c r="U1252" s="291" t="s">
        <v>5599</v>
      </c>
      <c r="V1252" s="135"/>
      <c r="W1252" s="276" t="s">
        <v>8145</v>
      </c>
      <c r="X1252" s="272"/>
      <c r="Y1252" s="272"/>
      <c r="Z1252" s="272"/>
    </row>
    <row r="1253" spans="1:26" ht="13" customHeight="1" x14ac:dyDescent="0.35">
      <c r="A1253" s="295" t="s">
        <v>3627</v>
      </c>
      <c r="B1253" s="83">
        <v>5205958</v>
      </c>
      <c r="C1253" s="277" t="s">
        <v>8189</v>
      </c>
      <c r="D1253" s="293">
        <v>44769</v>
      </c>
      <c r="E1253" s="279" t="s">
        <v>594</v>
      </c>
      <c r="F1253" s="327">
        <v>44765</v>
      </c>
      <c r="G1253" s="328" t="s">
        <v>8161</v>
      </c>
      <c r="H1253" s="328" t="s">
        <v>137</v>
      </c>
      <c r="I1253" s="281" t="s">
        <v>17</v>
      </c>
      <c r="J1253" s="285" t="s">
        <v>45</v>
      </c>
      <c r="K1253" s="281" t="s">
        <v>9009</v>
      </c>
      <c r="L1253" s="328" t="s">
        <v>20</v>
      </c>
      <c r="M1253" s="328" t="s">
        <v>8176</v>
      </c>
      <c r="N1253" s="282">
        <v>44796</v>
      </c>
      <c r="O1253" s="283">
        <v>44771</v>
      </c>
      <c r="P1253" s="283">
        <v>44769</v>
      </c>
      <c r="Q1253" s="284">
        <v>44772</v>
      </c>
      <c r="R1253" s="285" t="s">
        <v>4495</v>
      </c>
      <c r="S1253" s="284"/>
      <c r="T1253" s="286" t="s">
        <v>623</v>
      </c>
      <c r="U1253" s="291" t="s">
        <v>5599</v>
      </c>
      <c r="V1253" s="291" t="s">
        <v>3366</v>
      </c>
      <c r="W1253" s="276" t="s">
        <v>8214</v>
      </c>
      <c r="X1253" s="272"/>
      <c r="Y1253" s="272"/>
      <c r="Z1253" s="272"/>
    </row>
    <row r="1254" spans="1:26" ht="13" customHeight="1" x14ac:dyDescent="0.35">
      <c r="A1254" s="295" t="s">
        <v>5</v>
      </c>
      <c r="B1254" s="83" t="s">
        <v>319</v>
      </c>
      <c r="C1254" s="277"/>
      <c r="D1254" s="293"/>
      <c r="E1254" s="279"/>
      <c r="F1254" s="327">
        <v>44765</v>
      </c>
      <c r="G1254" s="328" t="s">
        <v>8162</v>
      </c>
      <c r="H1254" s="328" t="s">
        <v>3708</v>
      </c>
      <c r="I1254" s="281" t="s">
        <v>2454</v>
      </c>
      <c r="J1254" s="285" t="s">
        <v>634</v>
      </c>
      <c r="K1254" s="281" t="s">
        <v>9008</v>
      </c>
      <c r="L1254" s="328" t="s">
        <v>11</v>
      </c>
      <c r="M1254" s="328" t="s">
        <v>8215</v>
      </c>
      <c r="N1254" s="282"/>
      <c r="O1254" s="283"/>
      <c r="P1254" s="283"/>
      <c r="Q1254" s="284"/>
      <c r="R1254" s="285" t="s">
        <v>6584</v>
      </c>
      <c r="S1254" s="284"/>
      <c r="T1254" s="286" t="s">
        <v>605</v>
      </c>
      <c r="U1254" s="291" t="s">
        <v>5599</v>
      </c>
      <c r="V1254" s="135"/>
      <c r="W1254" s="276" t="s">
        <v>8216</v>
      </c>
      <c r="X1254" s="272"/>
      <c r="Y1254" s="272"/>
      <c r="Z1254" s="272"/>
    </row>
    <row r="1255" spans="1:26" ht="13" customHeight="1" x14ac:dyDescent="0.35">
      <c r="A1255" s="295" t="s">
        <v>3627</v>
      </c>
      <c r="B1255" s="83">
        <v>5257135</v>
      </c>
      <c r="C1255" s="277" t="s">
        <v>8835</v>
      </c>
      <c r="D1255" s="293">
        <v>44799</v>
      </c>
      <c r="E1255" s="279" t="s">
        <v>594</v>
      </c>
      <c r="F1255" s="327">
        <v>44765</v>
      </c>
      <c r="G1255" s="330" t="s">
        <v>8839</v>
      </c>
      <c r="H1255" s="328" t="s">
        <v>4712</v>
      </c>
      <c r="I1255" s="281" t="s">
        <v>17</v>
      </c>
      <c r="J1255" s="285" t="s">
        <v>626</v>
      </c>
      <c r="K1255" s="281" t="s">
        <v>9003</v>
      </c>
      <c r="L1255" s="328" t="s">
        <v>52</v>
      </c>
      <c r="M1255" s="328" t="s">
        <v>8217</v>
      </c>
      <c r="N1255" s="282">
        <v>44803</v>
      </c>
      <c r="O1255" s="283">
        <v>44803</v>
      </c>
      <c r="P1255" s="283">
        <v>44799</v>
      </c>
      <c r="Q1255" s="284">
        <v>44803</v>
      </c>
      <c r="R1255" s="285" t="s">
        <v>6464</v>
      </c>
      <c r="S1255" s="284"/>
      <c r="T1255" s="286" t="s">
        <v>605</v>
      </c>
      <c r="U1255" s="291" t="s">
        <v>5599</v>
      </c>
      <c r="V1255" s="291" t="s">
        <v>3366</v>
      </c>
      <c r="W1255" s="276" t="s">
        <v>8218</v>
      </c>
      <c r="X1255" s="272"/>
      <c r="Y1255" s="272"/>
      <c r="Z1255" s="272"/>
    </row>
    <row r="1256" spans="1:26" ht="13" customHeight="1" x14ac:dyDescent="0.35">
      <c r="A1256" s="295" t="s">
        <v>5</v>
      </c>
      <c r="B1256" s="83" t="s">
        <v>319</v>
      </c>
      <c r="C1256" s="277"/>
      <c r="D1256" s="293"/>
      <c r="E1256" s="279"/>
      <c r="F1256" s="327">
        <v>44765</v>
      </c>
      <c r="G1256" s="328" t="s">
        <v>8163</v>
      </c>
      <c r="H1256" s="328" t="s">
        <v>137</v>
      </c>
      <c r="I1256" s="281" t="s">
        <v>17</v>
      </c>
      <c r="J1256" s="285" t="s">
        <v>18</v>
      </c>
      <c r="K1256" s="281" t="s">
        <v>9005</v>
      </c>
      <c r="L1256" s="328" t="s">
        <v>20</v>
      </c>
      <c r="M1256" s="328" t="s">
        <v>8219</v>
      </c>
      <c r="N1256" s="282"/>
      <c r="O1256" s="283"/>
      <c r="P1256" s="283"/>
      <c r="Q1256" s="284"/>
      <c r="R1256" s="285" t="s">
        <v>4686</v>
      </c>
      <c r="S1256" s="284"/>
      <c r="T1256" s="286" t="s">
        <v>623</v>
      </c>
      <c r="U1256" s="291" t="s">
        <v>5599</v>
      </c>
      <c r="V1256" s="135"/>
      <c r="W1256" s="276" t="s">
        <v>8220</v>
      </c>
      <c r="X1256" s="272"/>
      <c r="Y1256" s="272"/>
      <c r="Z1256" s="272"/>
    </row>
    <row r="1257" spans="1:26" ht="13" customHeight="1" x14ac:dyDescent="0.35">
      <c r="A1257" s="295" t="s">
        <v>5</v>
      </c>
      <c r="B1257" s="83" t="s">
        <v>319</v>
      </c>
      <c r="C1257" s="277"/>
      <c r="D1257" s="293"/>
      <c r="E1257" s="279"/>
      <c r="F1257" s="327">
        <v>44765</v>
      </c>
      <c r="G1257" s="328" t="s">
        <v>8164</v>
      </c>
      <c r="H1257" s="328" t="s">
        <v>137</v>
      </c>
      <c r="I1257" s="281" t="s">
        <v>17</v>
      </c>
      <c r="J1257" s="285" t="s">
        <v>18</v>
      </c>
      <c r="K1257" s="281" t="s">
        <v>9005</v>
      </c>
      <c r="L1257" s="328" t="s">
        <v>20</v>
      </c>
      <c r="M1257" s="328" t="s">
        <v>8221</v>
      </c>
      <c r="N1257" s="282"/>
      <c r="O1257" s="283"/>
      <c r="P1257" s="283"/>
      <c r="Q1257" s="284"/>
      <c r="R1257" s="285" t="s">
        <v>4686</v>
      </c>
      <c r="S1257" s="284"/>
      <c r="T1257" s="286" t="s">
        <v>605</v>
      </c>
      <c r="U1257" s="291" t="s">
        <v>5599</v>
      </c>
      <c r="V1257" s="135"/>
      <c r="W1257" s="276" t="s">
        <v>8222</v>
      </c>
      <c r="X1257" s="272"/>
      <c r="Y1257" s="272"/>
      <c r="Z1257" s="272"/>
    </row>
    <row r="1258" spans="1:26" ht="13" customHeight="1" x14ac:dyDescent="0.35">
      <c r="A1258" s="295" t="s">
        <v>5</v>
      </c>
      <c r="B1258" s="83" t="s">
        <v>319</v>
      </c>
      <c r="C1258" s="277"/>
      <c r="D1258" s="293"/>
      <c r="E1258" s="279"/>
      <c r="F1258" s="327">
        <v>44766</v>
      </c>
      <c r="G1258" s="328" t="s">
        <v>8165</v>
      </c>
      <c r="H1258" s="328" t="s">
        <v>4738</v>
      </c>
      <c r="I1258" s="281" t="s">
        <v>2454</v>
      </c>
      <c r="J1258" s="285" t="s">
        <v>18</v>
      </c>
      <c r="K1258" s="281" t="s">
        <v>9005</v>
      </c>
      <c r="L1258" s="328" t="s">
        <v>11</v>
      </c>
      <c r="M1258" s="328" t="s">
        <v>8223</v>
      </c>
      <c r="N1258" s="282"/>
      <c r="O1258" s="283"/>
      <c r="P1258" s="283"/>
      <c r="Q1258" s="284"/>
      <c r="R1258" s="285" t="s">
        <v>4685</v>
      </c>
      <c r="S1258" s="284"/>
      <c r="T1258" s="286" t="s">
        <v>605</v>
      </c>
      <c r="U1258" s="291" t="s">
        <v>5599</v>
      </c>
      <c r="V1258" s="135"/>
      <c r="W1258" s="276" t="s">
        <v>8224</v>
      </c>
      <c r="X1258" s="272"/>
      <c r="Y1258" s="272"/>
      <c r="Z1258" s="272"/>
    </row>
    <row r="1259" spans="1:26" ht="13" customHeight="1" x14ac:dyDescent="0.35">
      <c r="A1259" s="295" t="s">
        <v>3627</v>
      </c>
      <c r="B1259" s="8">
        <v>5255211</v>
      </c>
      <c r="C1259" s="277" t="s">
        <v>8620</v>
      </c>
      <c r="D1259" s="293">
        <v>44791</v>
      </c>
      <c r="E1259" s="279" t="s">
        <v>594</v>
      </c>
      <c r="F1259" s="327">
        <v>44766</v>
      </c>
      <c r="G1259" s="328" t="s">
        <v>8166</v>
      </c>
      <c r="H1259" s="328" t="s">
        <v>4738</v>
      </c>
      <c r="I1259" s="281" t="s">
        <v>2454</v>
      </c>
      <c r="J1259" s="285" t="s">
        <v>18</v>
      </c>
      <c r="K1259" s="281" t="s">
        <v>9005</v>
      </c>
      <c r="L1259" s="320" t="s">
        <v>8167</v>
      </c>
      <c r="M1259" s="328" t="s">
        <v>8225</v>
      </c>
      <c r="N1259" s="282">
        <v>44804</v>
      </c>
      <c r="O1259" s="283">
        <v>44798</v>
      </c>
      <c r="P1259" s="283">
        <v>44791</v>
      </c>
      <c r="Q1259" s="284" t="s">
        <v>1685</v>
      </c>
      <c r="R1259" s="285" t="s">
        <v>4686</v>
      </c>
      <c r="S1259" s="284"/>
      <c r="T1259" s="286" t="s">
        <v>605</v>
      </c>
      <c r="U1259" s="291" t="s">
        <v>5599</v>
      </c>
      <c r="V1259" s="291" t="s">
        <v>3366</v>
      </c>
      <c r="W1259" s="276" t="s">
        <v>8226</v>
      </c>
      <c r="X1259" s="272"/>
      <c r="Y1259" s="272"/>
      <c r="Z1259" s="272"/>
    </row>
    <row r="1260" spans="1:26" ht="13" customHeight="1" x14ac:dyDescent="0.35">
      <c r="A1260" s="295" t="s">
        <v>5</v>
      </c>
      <c r="B1260" s="83" t="s">
        <v>319</v>
      </c>
      <c r="C1260" s="277"/>
      <c r="D1260" s="293"/>
      <c r="E1260" s="279"/>
      <c r="F1260" s="327">
        <v>44766</v>
      </c>
      <c r="G1260" s="328" t="s">
        <v>8168</v>
      </c>
      <c r="H1260" s="328" t="s">
        <v>4738</v>
      </c>
      <c r="I1260" s="281" t="s">
        <v>2454</v>
      </c>
      <c r="J1260" s="285" t="s">
        <v>18</v>
      </c>
      <c r="K1260" s="281" t="s">
        <v>9005</v>
      </c>
      <c r="L1260" s="328" t="s">
        <v>20</v>
      </c>
      <c r="M1260" s="328" t="s">
        <v>8227</v>
      </c>
      <c r="N1260" s="282"/>
      <c r="O1260" s="283"/>
      <c r="P1260" s="283"/>
      <c r="Q1260" s="284"/>
      <c r="R1260" s="285" t="s">
        <v>4686</v>
      </c>
      <c r="S1260" s="284"/>
      <c r="T1260" s="286" t="s">
        <v>605</v>
      </c>
      <c r="U1260" s="291" t="s">
        <v>5599</v>
      </c>
      <c r="V1260" s="135"/>
      <c r="W1260" s="276" t="s">
        <v>8228</v>
      </c>
      <c r="X1260" s="272"/>
      <c r="Y1260" s="272"/>
      <c r="Z1260" s="272"/>
    </row>
    <row r="1261" spans="1:26" ht="13" customHeight="1" x14ac:dyDescent="0.35">
      <c r="A1261" s="295" t="s">
        <v>5</v>
      </c>
      <c r="B1261" s="86">
        <v>5158807</v>
      </c>
      <c r="C1261" s="277" t="s">
        <v>8919</v>
      </c>
      <c r="D1261" s="293">
        <v>44804</v>
      </c>
      <c r="E1261" s="279" t="s">
        <v>594</v>
      </c>
      <c r="F1261" s="327">
        <v>44766</v>
      </c>
      <c r="G1261" s="328" t="s">
        <v>8169</v>
      </c>
      <c r="H1261" s="328" t="s">
        <v>686</v>
      </c>
      <c r="I1261" s="281" t="s">
        <v>8862</v>
      </c>
      <c r="J1261" s="285" t="s">
        <v>45</v>
      </c>
      <c r="K1261" s="281" t="s">
        <v>9009</v>
      </c>
      <c r="L1261" s="328" t="s">
        <v>438</v>
      </c>
      <c r="M1261" s="328" t="s">
        <v>8229</v>
      </c>
      <c r="N1261" s="282">
        <v>44813</v>
      </c>
      <c r="O1261" s="283">
        <v>44811</v>
      </c>
      <c r="P1261" s="283">
        <v>44804</v>
      </c>
      <c r="Q1261" s="284">
        <v>44807</v>
      </c>
      <c r="R1261" s="285" t="s">
        <v>4482</v>
      </c>
      <c r="S1261" s="284"/>
      <c r="T1261" s="286" t="s">
        <v>623</v>
      </c>
      <c r="U1261" s="291" t="s">
        <v>5599</v>
      </c>
      <c r="V1261" s="135"/>
      <c r="W1261" s="276" t="s">
        <v>8230</v>
      </c>
      <c r="X1261" s="272"/>
      <c r="Y1261" s="272"/>
      <c r="Z1261" s="272"/>
    </row>
    <row r="1262" spans="1:26" ht="13" customHeight="1" x14ac:dyDescent="0.35">
      <c r="A1262" s="295" t="s">
        <v>5</v>
      </c>
      <c r="B1262" s="83" t="s">
        <v>319</v>
      </c>
      <c r="C1262" s="277"/>
      <c r="D1262" s="293"/>
      <c r="E1262" s="279"/>
      <c r="F1262" s="327">
        <v>44766</v>
      </c>
      <c r="G1262" s="328" t="s">
        <v>8170</v>
      </c>
      <c r="H1262" s="328" t="s">
        <v>3708</v>
      </c>
      <c r="I1262" s="281" t="s">
        <v>2454</v>
      </c>
      <c r="J1262" s="285" t="s">
        <v>45</v>
      </c>
      <c r="K1262" s="281" t="s">
        <v>9009</v>
      </c>
      <c r="L1262" s="328" t="s">
        <v>74</v>
      </c>
      <c r="M1262" s="328" t="s">
        <v>8231</v>
      </c>
      <c r="N1262" s="282"/>
      <c r="O1262" s="283"/>
      <c r="P1262" s="283"/>
      <c r="Q1262" s="284"/>
      <c r="R1262" s="285" t="s">
        <v>4482</v>
      </c>
      <c r="S1262" s="284"/>
      <c r="T1262" s="286" t="s">
        <v>623</v>
      </c>
      <c r="U1262" s="291" t="s">
        <v>5599</v>
      </c>
      <c r="V1262" s="135"/>
      <c r="W1262" s="276" t="s">
        <v>8232</v>
      </c>
      <c r="X1262" s="272"/>
      <c r="Y1262" s="272"/>
      <c r="Z1262" s="272"/>
    </row>
    <row r="1263" spans="1:26" ht="13" customHeight="1" x14ac:dyDescent="0.35">
      <c r="A1263" s="295" t="s">
        <v>3627</v>
      </c>
      <c r="B1263" s="83">
        <v>5135599</v>
      </c>
      <c r="C1263" s="277" t="s">
        <v>8095</v>
      </c>
      <c r="D1263" s="293">
        <v>44769</v>
      </c>
      <c r="E1263" s="279" t="s">
        <v>594</v>
      </c>
      <c r="F1263" s="327">
        <v>44767</v>
      </c>
      <c r="G1263" s="328" t="s">
        <v>8177</v>
      </c>
      <c r="H1263" s="328" t="s">
        <v>137</v>
      </c>
      <c r="I1263" s="281" t="s">
        <v>17</v>
      </c>
      <c r="J1263" s="285" t="s">
        <v>45</v>
      </c>
      <c r="K1263" s="281" t="s">
        <v>9009</v>
      </c>
      <c r="L1263" s="321" t="s">
        <v>20</v>
      </c>
      <c r="M1263" s="328" t="s">
        <v>8178</v>
      </c>
      <c r="N1263" s="282">
        <v>44776</v>
      </c>
      <c r="O1263" s="283">
        <v>44773</v>
      </c>
      <c r="P1263" s="283">
        <v>44769</v>
      </c>
      <c r="Q1263" s="284">
        <v>44772</v>
      </c>
      <c r="R1263" s="285" t="s">
        <v>4482</v>
      </c>
      <c r="S1263" s="284"/>
      <c r="T1263" s="286" t="s">
        <v>605</v>
      </c>
      <c r="U1263" s="291" t="s">
        <v>5599</v>
      </c>
      <c r="V1263" s="291" t="s">
        <v>3366</v>
      </c>
      <c r="W1263" s="276" t="s">
        <v>8233</v>
      </c>
      <c r="X1263" s="272"/>
      <c r="Y1263" s="272"/>
      <c r="Z1263" s="272"/>
    </row>
    <row r="1264" spans="1:26" ht="13" customHeight="1" x14ac:dyDescent="0.35">
      <c r="A1264" s="295" t="s">
        <v>1581</v>
      </c>
      <c r="B1264" s="276" t="s">
        <v>630</v>
      </c>
      <c r="C1264" s="277" t="s">
        <v>630</v>
      </c>
      <c r="D1264" s="293">
        <v>44802</v>
      </c>
      <c r="E1264" s="279" t="s">
        <v>630</v>
      </c>
      <c r="F1264" s="327">
        <v>44769</v>
      </c>
      <c r="G1264" s="328" t="s">
        <v>8179</v>
      </c>
      <c r="H1264" s="328" t="s">
        <v>32</v>
      </c>
      <c r="I1264" s="281" t="s">
        <v>685</v>
      </c>
      <c r="J1264" s="285" t="s">
        <v>45</v>
      </c>
      <c r="K1264" s="281" t="s">
        <v>9009</v>
      </c>
      <c r="L1264" s="328" t="s">
        <v>438</v>
      </c>
      <c r="M1264" s="328" t="s">
        <v>8234</v>
      </c>
      <c r="N1264" s="282" t="s">
        <v>1253</v>
      </c>
      <c r="O1264" s="283" t="s">
        <v>1253</v>
      </c>
      <c r="P1264" s="283" t="s">
        <v>1253</v>
      </c>
      <c r="Q1264" s="284" t="s">
        <v>1253</v>
      </c>
      <c r="R1264" s="285" t="s">
        <v>4482</v>
      </c>
      <c r="S1264" s="284"/>
      <c r="T1264" s="286" t="s">
        <v>605</v>
      </c>
      <c r="U1264" s="291" t="s">
        <v>5599</v>
      </c>
      <c r="V1264" s="135"/>
      <c r="W1264" s="276" t="s">
        <v>8235</v>
      </c>
      <c r="X1264" s="272"/>
      <c r="Y1264" s="272"/>
      <c r="Z1264" s="272"/>
    </row>
    <row r="1265" spans="1:26" ht="13" customHeight="1" x14ac:dyDescent="0.35">
      <c r="A1265" s="295" t="s">
        <v>5</v>
      </c>
      <c r="B1265" s="83" t="s">
        <v>319</v>
      </c>
      <c r="C1265" s="277"/>
      <c r="D1265" s="293"/>
      <c r="E1265" s="279"/>
      <c r="F1265" s="327">
        <v>44769</v>
      </c>
      <c r="G1265" s="328" t="s">
        <v>8180</v>
      </c>
      <c r="H1265" s="328" t="s">
        <v>232</v>
      </c>
      <c r="I1265" s="281" t="s">
        <v>8863</v>
      </c>
      <c r="J1265" s="285" t="s">
        <v>18</v>
      </c>
      <c r="K1265" s="281" t="s">
        <v>9005</v>
      </c>
      <c r="L1265" s="328" t="s">
        <v>20</v>
      </c>
      <c r="M1265" s="328" t="s">
        <v>8236</v>
      </c>
      <c r="N1265" s="282"/>
      <c r="O1265" s="283"/>
      <c r="P1265" s="283"/>
      <c r="Q1265" s="284"/>
      <c r="R1265" s="285" t="s">
        <v>4686</v>
      </c>
      <c r="S1265" s="284"/>
      <c r="T1265" s="286" t="s">
        <v>605</v>
      </c>
      <c r="U1265" s="291" t="s">
        <v>5599</v>
      </c>
      <c r="V1265" s="135"/>
      <c r="W1265" s="276" t="s">
        <v>8237</v>
      </c>
      <c r="X1265" s="272"/>
      <c r="Y1265" s="272"/>
      <c r="Z1265" s="272"/>
    </row>
    <row r="1266" spans="1:26" ht="13" customHeight="1" x14ac:dyDescent="0.35">
      <c r="A1266" s="295" t="s">
        <v>5</v>
      </c>
      <c r="B1266" s="83" t="s">
        <v>319</v>
      </c>
      <c r="C1266" s="277"/>
      <c r="D1266" s="293"/>
      <c r="E1266" s="279"/>
      <c r="F1266" s="327">
        <v>44769</v>
      </c>
      <c r="G1266" s="328" t="s">
        <v>8181</v>
      </c>
      <c r="H1266" s="328" t="s">
        <v>3567</v>
      </c>
      <c r="I1266" s="281" t="s">
        <v>685</v>
      </c>
      <c r="J1266" s="285" t="s">
        <v>18</v>
      </c>
      <c r="K1266" s="281" t="s">
        <v>9005</v>
      </c>
      <c r="L1266" s="328" t="s">
        <v>20</v>
      </c>
      <c r="M1266" s="328" t="s">
        <v>8238</v>
      </c>
      <c r="N1266" s="282"/>
      <c r="O1266" s="283"/>
      <c r="P1266" s="283"/>
      <c r="Q1266" s="284"/>
      <c r="R1266" s="285" t="s">
        <v>4686</v>
      </c>
      <c r="S1266" s="284"/>
      <c r="T1266" s="286" t="s">
        <v>623</v>
      </c>
      <c r="U1266" s="291" t="s">
        <v>5599</v>
      </c>
      <c r="V1266" s="135"/>
      <c r="W1266" s="276" t="s">
        <v>8239</v>
      </c>
      <c r="X1266" s="272"/>
      <c r="Y1266" s="272"/>
      <c r="Z1266" s="272"/>
    </row>
    <row r="1267" spans="1:26" ht="13" customHeight="1" x14ac:dyDescent="0.35">
      <c r="A1267" s="295" t="s">
        <v>5</v>
      </c>
      <c r="B1267" s="83" t="s">
        <v>319</v>
      </c>
      <c r="C1267" s="277"/>
      <c r="D1267" s="293"/>
      <c r="E1267" s="279"/>
      <c r="F1267" s="327">
        <v>44769</v>
      </c>
      <c r="G1267" s="328" t="s">
        <v>8182</v>
      </c>
      <c r="H1267" s="328" t="s">
        <v>7412</v>
      </c>
      <c r="I1267" s="281" t="s">
        <v>8538</v>
      </c>
      <c r="J1267" s="285" t="s">
        <v>18</v>
      </c>
      <c r="K1267" s="281" t="s">
        <v>9005</v>
      </c>
      <c r="L1267" s="328" t="s">
        <v>11</v>
      </c>
      <c r="M1267" s="328" t="s">
        <v>8240</v>
      </c>
      <c r="N1267" s="282"/>
      <c r="O1267" s="283"/>
      <c r="P1267" s="283"/>
      <c r="Q1267" s="284"/>
      <c r="R1267" s="285" t="s">
        <v>4686</v>
      </c>
      <c r="S1267" s="284"/>
      <c r="T1267" s="286" t="s">
        <v>623</v>
      </c>
      <c r="U1267" s="291" t="s">
        <v>5599</v>
      </c>
      <c r="V1267" s="135"/>
      <c r="W1267" s="276" t="s">
        <v>8241</v>
      </c>
      <c r="X1267" s="272"/>
      <c r="Y1267" s="272"/>
      <c r="Z1267" s="272"/>
    </row>
    <row r="1268" spans="1:26" ht="13" customHeight="1" x14ac:dyDescent="0.35">
      <c r="A1268" s="295" t="s">
        <v>3627</v>
      </c>
      <c r="B1268" s="8">
        <v>5215271</v>
      </c>
      <c r="C1268" s="277" t="s">
        <v>8519</v>
      </c>
      <c r="D1268" s="293">
        <v>44789</v>
      </c>
      <c r="E1268" s="279" t="s">
        <v>8466</v>
      </c>
      <c r="F1268" s="327">
        <v>44769</v>
      </c>
      <c r="G1268" s="328" t="s">
        <v>8183</v>
      </c>
      <c r="H1268" s="328" t="s">
        <v>686</v>
      </c>
      <c r="I1268" s="281" t="s">
        <v>8862</v>
      </c>
      <c r="J1268" s="285" t="s">
        <v>2943</v>
      </c>
      <c r="K1268" s="281" t="s">
        <v>9012</v>
      </c>
      <c r="L1268" s="330" t="s">
        <v>11</v>
      </c>
      <c r="M1268" s="328" t="s">
        <v>8242</v>
      </c>
      <c r="N1268" s="282">
        <v>0</v>
      </c>
      <c r="O1268" s="283">
        <v>44799</v>
      </c>
      <c r="P1268" s="283">
        <v>44796</v>
      </c>
      <c r="Q1268" s="284">
        <v>44799</v>
      </c>
      <c r="R1268" s="285" t="s">
        <v>6447</v>
      </c>
      <c r="S1268" s="284"/>
      <c r="T1268" s="286" t="s">
        <v>605</v>
      </c>
      <c r="U1268" s="291" t="s">
        <v>5599</v>
      </c>
      <c r="V1268" s="135"/>
      <c r="W1268" s="332" t="s">
        <v>8243</v>
      </c>
      <c r="X1268" s="272"/>
      <c r="Y1268" s="272"/>
      <c r="Z1268" s="272"/>
    </row>
    <row r="1269" spans="1:26" ht="13" customHeight="1" x14ac:dyDescent="0.35">
      <c r="A1269" s="295" t="s">
        <v>3627</v>
      </c>
      <c r="B1269" s="8">
        <v>5139404</v>
      </c>
      <c r="C1269" s="277" t="s">
        <v>8209</v>
      </c>
      <c r="D1269" s="293">
        <v>44770</v>
      </c>
      <c r="E1269" s="279" t="s">
        <v>594</v>
      </c>
      <c r="F1269" s="327">
        <v>44770</v>
      </c>
      <c r="G1269" s="328" t="s">
        <v>8195</v>
      </c>
      <c r="H1269" s="328" t="s">
        <v>7412</v>
      </c>
      <c r="I1269" s="281" t="s">
        <v>8538</v>
      </c>
      <c r="J1269" s="285" t="s">
        <v>45</v>
      </c>
      <c r="K1269" s="281" t="s">
        <v>9009</v>
      </c>
      <c r="L1269" s="328" t="s">
        <v>20</v>
      </c>
      <c r="M1269" s="328" t="s">
        <v>8244</v>
      </c>
      <c r="N1269" s="282">
        <v>44786</v>
      </c>
      <c r="O1269" s="283">
        <v>44773</v>
      </c>
      <c r="P1269" s="283">
        <v>44771</v>
      </c>
      <c r="Q1269" s="284">
        <v>44772</v>
      </c>
      <c r="R1269" s="285" t="s">
        <v>4482</v>
      </c>
      <c r="S1269" s="284"/>
      <c r="T1269" s="286" t="s">
        <v>605</v>
      </c>
      <c r="U1269" s="291" t="s">
        <v>5599</v>
      </c>
      <c r="V1269" s="291" t="s">
        <v>3366</v>
      </c>
      <c r="W1269" s="276" t="s">
        <v>8245</v>
      </c>
      <c r="X1269" s="272"/>
      <c r="Y1269" s="272"/>
      <c r="Z1269" s="272"/>
    </row>
    <row r="1270" spans="1:26" ht="13" customHeight="1" x14ac:dyDescent="0.35">
      <c r="A1270" s="295" t="s">
        <v>3627</v>
      </c>
      <c r="B1270" s="328">
        <v>5200842</v>
      </c>
      <c r="C1270" s="277" t="s">
        <v>8344</v>
      </c>
      <c r="D1270" s="293">
        <v>44771</v>
      </c>
      <c r="E1270" s="279" t="s">
        <v>594</v>
      </c>
      <c r="F1270" s="327">
        <v>44770</v>
      </c>
      <c r="G1270" s="328" t="s">
        <v>8064</v>
      </c>
      <c r="H1270" s="328" t="s">
        <v>3708</v>
      </c>
      <c r="I1270" s="281" t="s">
        <v>2454</v>
      </c>
      <c r="J1270" s="285" t="s">
        <v>2943</v>
      </c>
      <c r="K1270" s="281" t="s">
        <v>9012</v>
      </c>
      <c r="L1270" s="328" t="s">
        <v>40</v>
      </c>
      <c r="M1270" s="328" t="s">
        <v>8196</v>
      </c>
      <c r="N1270" s="282">
        <v>44776</v>
      </c>
      <c r="O1270" s="283">
        <v>44773</v>
      </c>
      <c r="P1270" s="283">
        <v>44771</v>
      </c>
      <c r="Q1270" s="284">
        <v>44774</v>
      </c>
      <c r="R1270" s="285" t="s">
        <v>6447</v>
      </c>
      <c r="S1270" s="284"/>
      <c r="T1270" s="286" t="s">
        <v>623</v>
      </c>
      <c r="U1270" s="291" t="s">
        <v>5599</v>
      </c>
      <c r="V1270" s="291" t="s">
        <v>3366</v>
      </c>
      <c r="W1270" s="276" t="s">
        <v>8246</v>
      </c>
      <c r="X1270" s="272"/>
      <c r="Y1270" s="272"/>
      <c r="Z1270" s="272"/>
    </row>
    <row r="1271" spans="1:26" ht="13" customHeight="1" x14ac:dyDescent="0.35">
      <c r="A1271" s="295" t="s">
        <v>5</v>
      </c>
      <c r="B1271" s="83" t="s">
        <v>319</v>
      </c>
      <c r="C1271" s="277"/>
      <c r="D1271" s="293"/>
      <c r="E1271" s="279"/>
      <c r="F1271" s="327">
        <v>44770</v>
      </c>
      <c r="G1271" s="328" t="s">
        <v>8197</v>
      </c>
      <c r="H1271" s="328" t="s">
        <v>37</v>
      </c>
      <c r="I1271" s="281" t="s">
        <v>685</v>
      </c>
      <c r="J1271" s="285" t="s">
        <v>18</v>
      </c>
      <c r="K1271" s="281" t="s">
        <v>9005</v>
      </c>
      <c r="L1271" s="328" t="s">
        <v>20</v>
      </c>
      <c r="M1271" s="328" t="s">
        <v>8247</v>
      </c>
      <c r="N1271" s="282"/>
      <c r="O1271" s="283"/>
      <c r="P1271" s="283"/>
      <c r="Q1271" s="284"/>
      <c r="R1271" s="285" t="s">
        <v>4686</v>
      </c>
      <c r="S1271" s="284"/>
      <c r="T1271" s="286" t="s">
        <v>609</v>
      </c>
      <c r="U1271" s="291" t="s">
        <v>5599</v>
      </c>
      <c r="V1271" s="135"/>
      <c r="W1271" s="276" t="s">
        <v>8248</v>
      </c>
      <c r="X1271" s="272"/>
      <c r="Y1271" s="272"/>
      <c r="Z1271" s="272"/>
    </row>
    <row r="1272" spans="1:26" ht="13" customHeight="1" x14ac:dyDescent="0.35">
      <c r="A1272" s="295" t="s">
        <v>5</v>
      </c>
      <c r="B1272" s="83" t="s">
        <v>319</v>
      </c>
      <c r="C1272" s="277"/>
      <c r="D1272" s="293"/>
      <c r="E1272" s="279"/>
      <c r="F1272" s="327">
        <v>44770</v>
      </c>
      <c r="G1272" s="328" t="s">
        <v>8198</v>
      </c>
      <c r="H1272" s="328" t="s">
        <v>6043</v>
      </c>
      <c r="I1272" s="281" t="s">
        <v>4644</v>
      </c>
      <c r="J1272" s="285" t="s">
        <v>18</v>
      </c>
      <c r="K1272" s="281" t="s">
        <v>9005</v>
      </c>
      <c r="L1272" s="330" t="s">
        <v>20</v>
      </c>
      <c r="M1272" s="328" t="s">
        <v>8249</v>
      </c>
      <c r="N1272" s="282"/>
      <c r="O1272" s="283"/>
      <c r="P1272" s="283"/>
      <c r="Q1272" s="284"/>
      <c r="R1272" s="285" t="s">
        <v>4685</v>
      </c>
      <c r="S1272" s="284"/>
      <c r="T1272" s="286" t="s">
        <v>605</v>
      </c>
      <c r="U1272" s="291" t="s">
        <v>5599</v>
      </c>
      <c r="V1272" s="135"/>
      <c r="W1272" s="276" t="s">
        <v>8250</v>
      </c>
      <c r="X1272" s="272"/>
      <c r="Y1272" s="272"/>
      <c r="Z1272" s="272"/>
    </row>
    <row r="1273" spans="1:26" ht="13" customHeight="1" x14ac:dyDescent="0.35">
      <c r="A1273" s="295" t="s">
        <v>5</v>
      </c>
      <c r="B1273" s="83" t="s">
        <v>319</v>
      </c>
      <c r="C1273" s="277"/>
      <c r="D1273" s="293"/>
      <c r="E1273" s="279"/>
      <c r="F1273" s="327">
        <v>44770</v>
      </c>
      <c r="G1273" s="328" t="s">
        <v>8199</v>
      </c>
      <c r="H1273" s="328" t="s">
        <v>32</v>
      </c>
      <c r="I1273" s="281" t="s">
        <v>685</v>
      </c>
      <c r="J1273" s="285" t="s">
        <v>8377</v>
      </c>
      <c r="K1273" s="281" t="s">
        <v>9004</v>
      </c>
      <c r="L1273" s="328" t="s">
        <v>20</v>
      </c>
      <c r="M1273" s="328" t="s">
        <v>8251</v>
      </c>
      <c r="N1273" s="282"/>
      <c r="O1273" s="283"/>
      <c r="P1273" s="283"/>
      <c r="Q1273" s="284"/>
      <c r="R1273" s="285" t="s">
        <v>4485</v>
      </c>
      <c r="S1273" s="284"/>
      <c r="T1273" s="286" t="s">
        <v>1648</v>
      </c>
      <c r="U1273" s="291" t="s">
        <v>5599</v>
      </c>
      <c r="V1273" s="135"/>
      <c r="W1273" s="276" t="s">
        <v>8252</v>
      </c>
      <c r="X1273" s="272"/>
      <c r="Y1273" s="272"/>
      <c r="Z1273" s="272"/>
    </row>
    <row r="1274" spans="1:26" ht="13" customHeight="1" x14ac:dyDescent="0.35">
      <c r="A1274" s="295" t="s">
        <v>3627</v>
      </c>
      <c r="B1274" s="86">
        <v>5140945</v>
      </c>
      <c r="C1274" s="277" t="s">
        <v>8210</v>
      </c>
      <c r="D1274" s="293">
        <v>44771</v>
      </c>
      <c r="E1274" s="279" t="s">
        <v>594</v>
      </c>
      <c r="F1274" s="327">
        <v>44770</v>
      </c>
      <c r="G1274" s="328" t="s">
        <v>8200</v>
      </c>
      <c r="H1274" s="328" t="s">
        <v>686</v>
      </c>
      <c r="I1274" s="281" t="s">
        <v>8862</v>
      </c>
      <c r="J1274" s="285" t="s">
        <v>45</v>
      </c>
      <c r="K1274" s="281" t="s">
        <v>9009</v>
      </c>
      <c r="L1274" s="328" t="s">
        <v>20</v>
      </c>
      <c r="M1274" s="328" t="s">
        <v>8253</v>
      </c>
      <c r="N1274" s="282">
        <v>44784</v>
      </c>
      <c r="O1274" s="283">
        <v>44773</v>
      </c>
      <c r="P1274" s="283">
        <v>44772</v>
      </c>
      <c r="Q1274" s="284">
        <v>44772</v>
      </c>
      <c r="R1274" s="285" t="s">
        <v>4482</v>
      </c>
      <c r="S1274" s="284"/>
      <c r="T1274" s="286" t="s">
        <v>605</v>
      </c>
      <c r="U1274" s="291" t="s">
        <v>5599</v>
      </c>
      <c r="V1274" s="291" t="s">
        <v>3366</v>
      </c>
      <c r="W1274" s="276" t="s">
        <v>8254</v>
      </c>
      <c r="X1274" s="272"/>
      <c r="Y1274" s="272"/>
      <c r="Z1274" s="272"/>
    </row>
    <row r="1275" spans="1:26" ht="13" customHeight="1" x14ac:dyDescent="0.35">
      <c r="A1275" s="295" t="s">
        <v>5</v>
      </c>
      <c r="B1275" s="124" t="s">
        <v>319</v>
      </c>
      <c r="C1275" s="277"/>
      <c r="D1275" s="293"/>
      <c r="E1275" s="279"/>
      <c r="F1275" s="327">
        <v>44770</v>
      </c>
      <c r="G1275" s="328" t="s">
        <v>8201</v>
      </c>
      <c r="H1275" s="328" t="s">
        <v>6337</v>
      </c>
      <c r="I1275" s="281" t="s">
        <v>4644</v>
      </c>
      <c r="J1275" s="285" t="s">
        <v>45</v>
      </c>
      <c r="K1275" s="281" t="s">
        <v>9009</v>
      </c>
      <c r="L1275" s="328" t="s">
        <v>20</v>
      </c>
      <c r="M1275" s="328" t="s">
        <v>8255</v>
      </c>
      <c r="N1275" s="282"/>
      <c r="O1275" s="283"/>
      <c r="P1275" s="283"/>
      <c r="Q1275" s="284"/>
      <c r="R1275" s="285" t="s">
        <v>4495</v>
      </c>
      <c r="S1275" s="284"/>
      <c r="T1275" s="286" t="s">
        <v>605</v>
      </c>
      <c r="U1275" s="291" t="s">
        <v>5599</v>
      </c>
      <c r="V1275" s="135"/>
      <c r="W1275" s="319" t="s">
        <v>8256</v>
      </c>
      <c r="X1275" s="272"/>
      <c r="Y1275" s="272"/>
      <c r="Z1275" s="272"/>
    </row>
    <row r="1276" spans="1:26" ht="13" customHeight="1" x14ac:dyDescent="0.35">
      <c r="A1276" s="295" t="s">
        <v>3627</v>
      </c>
      <c r="B1276" s="83">
        <v>5228322</v>
      </c>
      <c r="C1276" s="277" t="s">
        <v>8516</v>
      </c>
      <c r="D1276" s="293">
        <v>44786</v>
      </c>
      <c r="E1276" s="279" t="s">
        <v>594</v>
      </c>
      <c r="F1276" s="327">
        <v>44771</v>
      </c>
      <c r="G1276" s="328" t="s">
        <v>8257</v>
      </c>
      <c r="H1276" s="328" t="s">
        <v>175</v>
      </c>
      <c r="I1276" s="281" t="s">
        <v>8863</v>
      </c>
      <c r="J1276" s="285" t="s">
        <v>645</v>
      </c>
      <c r="K1276" s="281" t="s">
        <v>9002</v>
      </c>
      <c r="L1276" s="328" t="s">
        <v>20</v>
      </c>
      <c r="M1276" s="328" t="s">
        <v>8258</v>
      </c>
      <c r="N1276" s="282">
        <v>44793</v>
      </c>
      <c r="O1276" s="283">
        <v>44791</v>
      </c>
      <c r="P1276" s="283">
        <v>44786</v>
      </c>
      <c r="Q1276" s="284">
        <v>44791</v>
      </c>
      <c r="R1276" s="285" t="s">
        <v>4490</v>
      </c>
      <c r="S1276" s="284"/>
      <c r="T1276" s="286" t="s">
        <v>605</v>
      </c>
      <c r="U1276" s="291" t="s">
        <v>5599</v>
      </c>
      <c r="V1276" s="291" t="s">
        <v>3366</v>
      </c>
      <c r="W1276" s="276" t="s">
        <v>8259</v>
      </c>
      <c r="X1276" s="272"/>
      <c r="Y1276" s="272"/>
      <c r="Z1276" s="272"/>
    </row>
    <row r="1277" spans="1:26" ht="13" customHeight="1" x14ac:dyDescent="0.35">
      <c r="A1277" s="295" t="s">
        <v>5</v>
      </c>
      <c r="B1277" s="83" t="s">
        <v>319</v>
      </c>
      <c r="C1277" s="277"/>
      <c r="D1277" s="293"/>
      <c r="E1277" s="279"/>
      <c r="F1277" s="327">
        <v>44771</v>
      </c>
      <c r="G1277" s="328" t="s">
        <v>8260</v>
      </c>
      <c r="H1277" s="328" t="s">
        <v>4712</v>
      </c>
      <c r="I1277" s="281" t="s">
        <v>17</v>
      </c>
      <c r="J1277" s="285" t="s">
        <v>18</v>
      </c>
      <c r="K1277" s="281" t="s">
        <v>9005</v>
      </c>
      <c r="L1277" s="328" t="s">
        <v>74</v>
      </c>
      <c r="M1277" s="328" t="s">
        <v>8261</v>
      </c>
      <c r="N1277" s="282"/>
      <c r="O1277" s="283"/>
      <c r="P1277" s="283"/>
      <c r="Q1277" s="284"/>
      <c r="R1277" s="285" t="s">
        <v>6708</v>
      </c>
      <c r="S1277" s="284"/>
      <c r="T1277" s="286" t="s">
        <v>605</v>
      </c>
      <c r="U1277" s="291" t="s">
        <v>5599</v>
      </c>
      <c r="V1277" s="135"/>
      <c r="W1277" s="276" t="s">
        <v>8262</v>
      </c>
      <c r="X1277" s="272"/>
      <c r="Y1277" s="272"/>
      <c r="Z1277" s="272"/>
    </row>
    <row r="1278" spans="1:26" ht="13" customHeight="1" x14ac:dyDescent="0.35">
      <c r="A1278" s="295" t="s">
        <v>3627</v>
      </c>
      <c r="B1278" s="86">
        <v>5214824</v>
      </c>
      <c r="C1278" s="277" t="s">
        <v>8345</v>
      </c>
      <c r="D1278" s="293">
        <v>44772</v>
      </c>
      <c r="E1278" s="279" t="s">
        <v>594</v>
      </c>
      <c r="F1278" s="327">
        <v>44772</v>
      </c>
      <c r="G1278" s="328" t="s">
        <v>8263</v>
      </c>
      <c r="H1278" s="328" t="s">
        <v>37</v>
      </c>
      <c r="I1278" s="281" t="s">
        <v>685</v>
      </c>
      <c r="J1278" s="285" t="s">
        <v>45</v>
      </c>
      <c r="K1278" s="281" t="s">
        <v>9009</v>
      </c>
      <c r="L1278" s="328" t="s">
        <v>20</v>
      </c>
      <c r="M1278" s="328" t="s">
        <v>8264</v>
      </c>
      <c r="N1278" s="282">
        <v>44779</v>
      </c>
      <c r="O1278" s="283">
        <v>44777</v>
      </c>
      <c r="P1278" s="283">
        <v>44772</v>
      </c>
      <c r="Q1278" s="284">
        <v>44777</v>
      </c>
      <c r="R1278" s="285" t="s">
        <v>4482</v>
      </c>
      <c r="S1278" s="284"/>
      <c r="T1278" s="286" t="s">
        <v>2564</v>
      </c>
      <c r="U1278" s="291" t="s">
        <v>5599</v>
      </c>
      <c r="V1278" s="291" t="s">
        <v>3366</v>
      </c>
      <c r="W1278" s="276" t="s">
        <v>8265</v>
      </c>
      <c r="X1278" s="272"/>
      <c r="Y1278" s="272"/>
      <c r="Z1278" s="272"/>
    </row>
    <row r="1279" spans="1:26" ht="13" customHeight="1" x14ac:dyDescent="0.35">
      <c r="A1279" s="295" t="s">
        <v>3627</v>
      </c>
      <c r="B1279" s="86">
        <v>5168435</v>
      </c>
      <c r="C1279" s="277" t="s">
        <v>7394</v>
      </c>
      <c r="D1279" s="293">
        <v>44772</v>
      </c>
      <c r="E1279" s="279" t="s">
        <v>594</v>
      </c>
      <c r="F1279" s="327">
        <v>44772</v>
      </c>
      <c r="G1279" s="328" t="s">
        <v>8266</v>
      </c>
      <c r="H1279" s="328" t="s">
        <v>102</v>
      </c>
      <c r="I1279" s="281" t="s">
        <v>685</v>
      </c>
      <c r="J1279" s="285" t="s">
        <v>18</v>
      </c>
      <c r="K1279" s="281" t="s">
        <v>9005</v>
      </c>
      <c r="L1279" s="328" t="s">
        <v>11</v>
      </c>
      <c r="M1279" s="328" t="s">
        <v>8267</v>
      </c>
      <c r="N1279" s="282">
        <v>44784</v>
      </c>
      <c r="O1279" s="283">
        <v>44782</v>
      </c>
      <c r="P1279" s="283">
        <v>44772</v>
      </c>
      <c r="Q1279" s="284" t="s">
        <v>1685</v>
      </c>
      <c r="R1279" s="285" t="s">
        <v>4686</v>
      </c>
      <c r="S1279" s="284"/>
      <c r="T1279" s="286" t="s">
        <v>605</v>
      </c>
      <c r="U1279" s="291" t="s">
        <v>5599</v>
      </c>
      <c r="V1279" s="291" t="s">
        <v>3366</v>
      </c>
      <c r="W1279" s="276" t="s">
        <v>8268</v>
      </c>
      <c r="X1279" s="272"/>
      <c r="Y1279" s="272"/>
      <c r="Z1279" s="272"/>
    </row>
    <row r="1280" spans="1:26" ht="13" customHeight="1" x14ac:dyDescent="0.35">
      <c r="A1280" s="295" t="s">
        <v>3627</v>
      </c>
      <c r="B1280" s="86">
        <v>5186589</v>
      </c>
      <c r="C1280" s="277" t="s">
        <v>8346</v>
      </c>
      <c r="D1280" s="293">
        <v>44772</v>
      </c>
      <c r="E1280" s="279" t="s">
        <v>594</v>
      </c>
      <c r="F1280" s="327">
        <v>44772</v>
      </c>
      <c r="G1280" s="328" t="s">
        <v>8269</v>
      </c>
      <c r="H1280" s="328" t="s">
        <v>7474</v>
      </c>
      <c r="I1280" s="281" t="s">
        <v>4644</v>
      </c>
      <c r="J1280" s="285" t="s">
        <v>2943</v>
      </c>
      <c r="K1280" s="281" t="s">
        <v>9012</v>
      </c>
      <c r="L1280" s="328" t="s">
        <v>11</v>
      </c>
      <c r="M1280" s="328" t="s">
        <v>8270</v>
      </c>
      <c r="N1280" s="282">
        <v>44783</v>
      </c>
      <c r="O1280" s="283">
        <v>44779</v>
      </c>
      <c r="P1280" s="283">
        <v>44772</v>
      </c>
      <c r="Q1280" s="284">
        <v>44776</v>
      </c>
      <c r="R1280" s="285" t="s">
        <v>6518</v>
      </c>
      <c r="S1280" s="284"/>
      <c r="T1280" s="286" t="s">
        <v>623</v>
      </c>
      <c r="U1280" s="291" t="s">
        <v>5599</v>
      </c>
      <c r="V1280" s="291" t="s">
        <v>3366</v>
      </c>
      <c r="W1280" s="276" t="s">
        <v>8271</v>
      </c>
      <c r="X1280" s="272"/>
      <c r="Y1280" s="272"/>
      <c r="Z1280" s="272"/>
    </row>
    <row r="1281" spans="1:26" ht="13" customHeight="1" x14ac:dyDescent="0.35">
      <c r="A1281" s="295" t="s">
        <v>3627</v>
      </c>
      <c r="B1281" s="86">
        <v>5209588</v>
      </c>
      <c r="C1281" s="277" t="s">
        <v>8347</v>
      </c>
      <c r="D1281" s="293">
        <v>44772</v>
      </c>
      <c r="E1281" s="279" t="s">
        <v>594</v>
      </c>
      <c r="F1281" s="327">
        <v>44772</v>
      </c>
      <c r="G1281" s="328" t="s">
        <v>8272</v>
      </c>
      <c r="H1281" s="328" t="s">
        <v>175</v>
      </c>
      <c r="I1281" s="281" t="s">
        <v>8863</v>
      </c>
      <c r="J1281" s="285" t="s">
        <v>645</v>
      </c>
      <c r="K1281" s="281" t="s">
        <v>9002</v>
      </c>
      <c r="L1281" s="328" t="s">
        <v>20</v>
      </c>
      <c r="M1281" s="328" t="s">
        <v>8273</v>
      </c>
      <c r="N1281" s="282">
        <v>44779</v>
      </c>
      <c r="O1281" s="283">
        <v>44775</v>
      </c>
      <c r="P1281" s="283">
        <v>44772</v>
      </c>
      <c r="Q1281" s="284">
        <v>44775</v>
      </c>
      <c r="R1281" s="285" t="s">
        <v>4490</v>
      </c>
      <c r="S1281" s="284"/>
      <c r="T1281" s="286" t="s">
        <v>605</v>
      </c>
      <c r="U1281" s="291" t="s">
        <v>5599</v>
      </c>
      <c r="V1281" s="291" t="s">
        <v>3366</v>
      </c>
      <c r="W1281" s="276" t="s">
        <v>8274</v>
      </c>
      <c r="X1281" s="272"/>
      <c r="Y1281" s="272"/>
      <c r="Z1281" s="272"/>
    </row>
    <row r="1282" spans="1:26" ht="13" customHeight="1" x14ac:dyDescent="0.35">
      <c r="A1282" s="295" t="s">
        <v>3627</v>
      </c>
      <c r="B1282" s="86">
        <v>5209589</v>
      </c>
      <c r="C1282" s="277" t="s">
        <v>8348</v>
      </c>
      <c r="D1282" s="293">
        <v>44772</v>
      </c>
      <c r="E1282" s="279" t="s">
        <v>594</v>
      </c>
      <c r="F1282" s="327">
        <v>44772</v>
      </c>
      <c r="G1282" s="328" t="s">
        <v>8275</v>
      </c>
      <c r="H1282" s="328" t="s">
        <v>175</v>
      </c>
      <c r="I1282" s="281" t="s">
        <v>8863</v>
      </c>
      <c r="J1282" s="285" t="s">
        <v>645</v>
      </c>
      <c r="K1282" s="281" t="s">
        <v>9002</v>
      </c>
      <c r="L1282" s="328" t="s">
        <v>20</v>
      </c>
      <c r="M1282" s="328" t="s">
        <v>8276</v>
      </c>
      <c r="N1282" s="282">
        <v>44779</v>
      </c>
      <c r="O1282" s="283">
        <v>44775</v>
      </c>
      <c r="P1282" s="283">
        <v>44772</v>
      </c>
      <c r="Q1282" s="284">
        <v>44775</v>
      </c>
      <c r="R1282" s="285" t="s">
        <v>4490</v>
      </c>
      <c r="S1282" s="284"/>
      <c r="T1282" s="286" t="s">
        <v>605</v>
      </c>
      <c r="U1282" s="291" t="s">
        <v>5599</v>
      </c>
      <c r="V1282" s="291" t="s">
        <v>3366</v>
      </c>
      <c r="W1282" s="276" t="s">
        <v>8277</v>
      </c>
      <c r="X1282" s="272"/>
      <c r="Y1282" s="272"/>
      <c r="Z1282" s="272"/>
    </row>
    <row r="1283" spans="1:26" ht="13" customHeight="1" x14ac:dyDescent="0.35">
      <c r="A1283" s="295" t="s">
        <v>3627</v>
      </c>
      <c r="B1283" s="328">
        <v>5264334</v>
      </c>
      <c r="C1283" s="277" t="s">
        <v>8633</v>
      </c>
      <c r="D1283" s="293">
        <v>44792</v>
      </c>
      <c r="E1283" s="279" t="s">
        <v>594</v>
      </c>
      <c r="F1283" s="327">
        <v>44772</v>
      </c>
      <c r="G1283" s="328" t="s">
        <v>8278</v>
      </c>
      <c r="H1283" s="328" t="s">
        <v>102</v>
      </c>
      <c r="I1283" s="281" t="s">
        <v>685</v>
      </c>
      <c r="J1283" s="285" t="s">
        <v>45</v>
      </c>
      <c r="K1283" s="281" t="s">
        <v>9009</v>
      </c>
      <c r="L1283" s="328" t="s">
        <v>20</v>
      </c>
      <c r="M1283" s="328" t="s">
        <v>8279</v>
      </c>
      <c r="N1283" s="282">
        <v>44803</v>
      </c>
      <c r="O1283" s="283">
        <v>44796</v>
      </c>
      <c r="P1283" s="283">
        <v>44792</v>
      </c>
      <c r="Q1283" s="284">
        <v>44796</v>
      </c>
      <c r="R1283" s="285" t="s">
        <v>4495</v>
      </c>
      <c r="S1283" s="284"/>
      <c r="T1283" s="286" t="s">
        <v>605</v>
      </c>
      <c r="U1283" s="291" t="s">
        <v>5599</v>
      </c>
      <c r="V1283" s="291" t="s">
        <v>3366</v>
      </c>
      <c r="W1283" s="276" t="s">
        <v>8280</v>
      </c>
      <c r="X1283" s="272"/>
      <c r="Y1283" s="272"/>
      <c r="Z1283" s="272"/>
    </row>
    <row r="1284" spans="1:26" ht="13" customHeight="1" x14ac:dyDescent="0.35">
      <c r="A1284" s="295" t="s">
        <v>3627</v>
      </c>
      <c r="B1284" s="83">
        <v>5266609</v>
      </c>
      <c r="C1284" s="277" t="s">
        <v>8816</v>
      </c>
      <c r="D1284" s="293">
        <v>44799</v>
      </c>
      <c r="E1284" s="279" t="s">
        <v>594</v>
      </c>
      <c r="F1284" s="327">
        <v>44772</v>
      </c>
      <c r="G1284" s="328" t="s">
        <v>8281</v>
      </c>
      <c r="H1284" s="328" t="s">
        <v>175</v>
      </c>
      <c r="I1284" s="281" t="s">
        <v>8863</v>
      </c>
      <c r="J1284" s="285" t="s">
        <v>18</v>
      </c>
      <c r="K1284" s="281" t="s">
        <v>9005</v>
      </c>
      <c r="L1284" s="328" t="s">
        <v>20</v>
      </c>
      <c r="M1284" s="328" t="s">
        <v>8282</v>
      </c>
      <c r="N1284" s="282">
        <v>44804</v>
      </c>
      <c r="O1284" s="283">
        <v>44803</v>
      </c>
      <c r="P1284" s="283">
        <v>44799</v>
      </c>
      <c r="Q1284" s="284">
        <v>44803</v>
      </c>
      <c r="R1284" s="285" t="s">
        <v>4686</v>
      </c>
      <c r="S1284" s="284"/>
      <c r="T1284" s="286" t="s">
        <v>623</v>
      </c>
      <c r="U1284" s="291" t="s">
        <v>5599</v>
      </c>
      <c r="V1284" s="291" t="s">
        <v>3366</v>
      </c>
      <c r="W1284" s="276" t="s">
        <v>8283</v>
      </c>
      <c r="X1284" s="272"/>
      <c r="Y1284" s="272"/>
      <c r="Z1284" s="272"/>
    </row>
    <row r="1285" spans="1:26" ht="13" customHeight="1" x14ac:dyDescent="0.35">
      <c r="A1285" s="295" t="s">
        <v>3627</v>
      </c>
      <c r="B1285" s="328">
        <v>5263446</v>
      </c>
      <c r="C1285" s="277" t="s">
        <v>8720</v>
      </c>
      <c r="D1285" s="293">
        <v>44791</v>
      </c>
      <c r="E1285" s="279" t="s">
        <v>594</v>
      </c>
      <c r="F1285" s="327">
        <v>44772</v>
      </c>
      <c r="G1285" s="328" t="s">
        <v>8730</v>
      </c>
      <c r="H1285" s="328" t="s">
        <v>175</v>
      </c>
      <c r="I1285" s="281" t="s">
        <v>8863</v>
      </c>
      <c r="J1285" s="285" t="s">
        <v>2943</v>
      </c>
      <c r="K1285" s="281" t="s">
        <v>9012</v>
      </c>
      <c r="L1285" s="328" t="s">
        <v>11</v>
      </c>
      <c r="M1285" s="328" t="s">
        <v>8284</v>
      </c>
      <c r="N1285" s="282">
        <v>44804</v>
      </c>
      <c r="O1285" s="283">
        <v>44800</v>
      </c>
      <c r="P1285" s="283">
        <v>44796</v>
      </c>
      <c r="Q1285" s="284">
        <v>44800</v>
      </c>
      <c r="R1285" s="285" t="s">
        <v>6518</v>
      </c>
      <c r="S1285" s="284"/>
      <c r="T1285" s="286" t="s">
        <v>609</v>
      </c>
      <c r="U1285" s="291" t="s">
        <v>5599</v>
      </c>
      <c r="V1285" s="291" t="s">
        <v>3366</v>
      </c>
      <c r="W1285" s="276" t="s">
        <v>8285</v>
      </c>
      <c r="X1285" s="272"/>
      <c r="Y1285" s="272"/>
      <c r="Z1285" s="272"/>
    </row>
    <row r="1286" spans="1:26" ht="13" customHeight="1" x14ac:dyDescent="0.35">
      <c r="A1286" s="295" t="s">
        <v>5</v>
      </c>
      <c r="B1286" s="83" t="s">
        <v>319</v>
      </c>
      <c r="C1286" s="277"/>
      <c r="D1286" s="293"/>
      <c r="E1286" s="279"/>
      <c r="F1286" s="327">
        <v>44772</v>
      </c>
      <c r="G1286" s="328" t="s">
        <v>8286</v>
      </c>
      <c r="H1286" s="328" t="s">
        <v>6294</v>
      </c>
      <c r="I1286" s="281" t="s">
        <v>8538</v>
      </c>
      <c r="J1286" s="285" t="s">
        <v>18</v>
      </c>
      <c r="K1286" s="281" t="s">
        <v>9005</v>
      </c>
      <c r="L1286" s="328" t="s">
        <v>20</v>
      </c>
      <c r="M1286" s="328" t="s">
        <v>8287</v>
      </c>
      <c r="N1286" s="282"/>
      <c r="O1286" s="283"/>
      <c r="P1286" s="283"/>
      <c r="Q1286" s="284"/>
      <c r="R1286" s="285" t="s">
        <v>4686</v>
      </c>
      <c r="S1286" s="284"/>
      <c r="T1286" s="286" t="s">
        <v>623</v>
      </c>
      <c r="U1286" s="291" t="s">
        <v>5599</v>
      </c>
      <c r="V1286" s="135"/>
      <c r="W1286" s="276" t="s">
        <v>8288</v>
      </c>
      <c r="X1286" s="272"/>
      <c r="Y1286" s="272"/>
      <c r="Z1286" s="272"/>
    </row>
    <row r="1287" spans="1:26" ht="13" customHeight="1" x14ac:dyDescent="0.35">
      <c r="A1287" s="295" t="s">
        <v>3627</v>
      </c>
      <c r="B1287" s="8">
        <v>5228325</v>
      </c>
      <c r="C1287" s="277" t="s">
        <v>8473</v>
      </c>
      <c r="D1287" s="293">
        <v>44781</v>
      </c>
      <c r="E1287" s="279" t="s">
        <v>594</v>
      </c>
      <c r="F1287" s="327">
        <v>44772</v>
      </c>
      <c r="G1287" s="330" t="s">
        <v>8731</v>
      </c>
      <c r="H1287" s="328" t="s">
        <v>250</v>
      </c>
      <c r="I1287" s="281" t="s">
        <v>4644</v>
      </c>
      <c r="J1287" s="285" t="s">
        <v>626</v>
      </c>
      <c r="K1287" s="281" t="s">
        <v>9003</v>
      </c>
      <c r="L1287" s="328" t="s">
        <v>52</v>
      </c>
      <c r="M1287" s="328" t="s">
        <v>8289</v>
      </c>
      <c r="N1287" s="282">
        <v>44803</v>
      </c>
      <c r="O1287" s="283">
        <v>44796</v>
      </c>
      <c r="P1287" s="283">
        <v>44781</v>
      </c>
      <c r="Q1287" s="284">
        <v>44796</v>
      </c>
      <c r="R1287" s="285" t="s">
        <v>6464</v>
      </c>
      <c r="S1287" s="284"/>
      <c r="T1287" s="286" t="s">
        <v>609</v>
      </c>
      <c r="U1287" s="291" t="s">
        <v>5599</v>
      </c>
      <c r="V1287" s="291" t="s">
        <v>3366</v>
      </c>
      <c r="W1287" s="276" t="s">
        <v>8290</v>
      </c>
      <c r="X1287" s="272"/>
      <c r="Y1287" s="272"/>
      <c r="Z1287" s="272"/>
    </row>
    <row r="1288" spans="1:26" ht="13" customHeight="1" x14ac:dyDescent="0.35">
      <c r="A1288" s="295" t="s">
        <v>1581</v>
      </c>
      <c r="B1288" s="276" t="s">
        <v>630</v>
      </c>
      <c r="C1288" s="277" t="s">
        <v>630</v>
      </c>
      <c r="D1288" s="293">
        <v>44802</v>
      </c>
      <c r="E1288" s="279" t="s">
        <v>630</v>
      </c>
      <c r="F1288" s="327">
        <v>44772</v>
      </c>
      <c r="G1288" s="328" t="s">
        <v>8291</v>
      </c>
      <c r="H1288" s="328" t="s">
        <v>4126</v>
      </c>
      <c r="I1288" s="281" t="s">
        <v>8538</v>
      </c>
      <c r="J1288" s="285" t="s">
        <v>626</v>
      </c>
      <c r="K1288" s="281" t="s">
        <v>9003</v>
      </c>
      <c r="L1288" s="328" t="s">
        <v>52</v>
      </c>
      <c r="M1288" s="328" t="s">
        <v>8292</v>
      </c>
      <c r="N1288" s="282" t="s">
        <v>1253</v>
      </c>
      <c r="O1288" s="283" t="s">
        <v>1253</v>
      </c>
      <c r="P1288" s="283" t="s">
        <v>1253</v>
      </c>
      <c r="Q1288" s="284" t="s">
        <v>1253</v>
      </c>
      <c r="R1288" s="285" t="s">
        <v>6464</v>
      </c>
      <c r="S1288" s="284" t="s">
        <v>1253</v>
      </c>
      <c r="T1288" s="286" t="s">
        <v>623</v>
      </c>
      <c r="U1288" s="291" t="s">
        <v>5599</v>
      </c>
      <c r="V1288" s="135"/>
      <c r="W1288" s="276" t="s">
        <v>8293</v>
      </c>
      <c r="X1288" s="272"/>
      <c r="Y1288" s="272"/>
      <c r="Z1288" s="272"/>
    </row>
    <row r="1289" spans="1:26" ht="13" customHeight="1" x14ac:dyDescent="0.35">
      <c r="A1289" s="295" t="s">
        <v>1581</v>
      </c>
      <c r="B1289" s="276" t="s">
        <v>630</v>
      </c>
      <c r="C1289" s="277" t="s">
        <v>630</v>
      </c>
      <c r="D1289" s="293">
        <v>44786</v>
      </c>
      <c r="E1289" s="279" t="s">
        <v>630</v>
      </c>
      <c r="F1289" s="327">
        <v>44772</v>
      </c>
      <c r="G1289" s="328" t="s">
        <v>8294</v>
      </c>
      <c r="H1289" s="328" t="s">
        <v>4712</v>
      </c>
      <c r="I1289" s="281" t="s">
        <v>17</v>
      </c>
      <c r="J1289" s="285" t="s">
        <v>18</v>
      </c>
      <c r="K1289" s="281" t="s">
        <v>9005</v>
      </c>
      <c r="L1289" s="328" t="s">
        <v>74</v>
      </c>
      <c r="M1289" s="328" t="s">
        <v>8295</v>
      </c>
      <c r="N1289" s="282" t="s">
        <v>1253</v>
      </c>
      <c r="O1289" s="283" t="s">
        <v>1253</v>
      </c>
      <c r="P1289" s="283" t="s">
        <v>1253</v>
      </c>
      <c r="Q1289" s="284" t="s">
        <v>1253</v>
      </c>
      <c r="R1289" s="285" t="s">
        <v>6708</v>
      </c>
      <c r="S1289" s="284" t="s">
        <v>1253</v>
      </c>
      <c r="T1289" s="286" t="s">
        <v>605</v>
      </c>
      <c r="U1289" s="291" t="s">
        <v>5599</v>
      </c>
      <c r="V1289" s="135"/>
      <c r="W1289" s="276" t="s">
        <v>8296</v>
      </c>
      <c r="X1289" s="272"/>
      <c r="Y1289" s="272"/>
      <c r="Z1289" s="272"/>
    </row>
    <row r="1290" spans="1:26" ht="13" customHeight="1" x14ac:dyDescent="0.35">
      <c r="A1290" s="295" t="s">
        <v>1581</v>
      </c>
      <c r="B1290" s="276" t="s">
        <v>630</v>
      </c>
      <c r="C1290" s="277" t="s">
        <v>630</v>
      </c>
      <c r="D1290" s="293">
        <v>44789</v>
      </c>
      <c r="E1290" s="279" t="s">
        <v>630</v>
      </c>
      <c r="F1290" s="327">
        <v>44772</v>
      </c>
      <c r="G1290" s="328" t="s">
        <v>8297</v>
      </c>
      <c r="H1290" s="328" t="s">
        <v>6337</v>
      </c>
      <c r="I1290" s="281" t="s">
        <v>4644</v>
      </c>
      <c r="J1290" s="285" t="s">
        <v>45</v>
      </c>
      <c r="K1290" s="281" t="s">
        <v>9009</v>
      </c>
      <c r="L1290" s="328" t="s">
        <v>87</v>
      </c>
      <c r="M1290" s="328" t="s">
        <v>8298</v>
      </c>
      <c r="N1290" s="282" t="s">
        <v>1253</v>
      </c>
      <c r="O1290" s="283" t="s">
        <v>1253</v>
      </c>
      <c r="P1290" s="283" t="s">
        <v>1253</v>
      </c>
      <c r="Q1290" s="284" t="s">
        <v>1253</v>
      </c>
      <c r="R1290" s="285" t="s">
        <v>4495</v>
      </c>
      <c r="S1290" s="284" t="s">
        <v>1253</v>
      </c>
      <c r="T1290" s="286" t="s">
        <v>623</v>
      </c>
      <c r="U1290" s="291" t="s">
        <v>5599</v>
      </c>
      <c r="V1290" s="135"/>
      <c r="W1290" s="276" t="s">
        <v>8299</v>
      </c>
      <c r="X1290" s="272"/>
      <c r="Y1290" s="272"/>
      <c r="Z1290" s="272"/>
    </row>
    <row r="1291" spans="1:26" ht="13" customHeight="1" x14ac:dyDescent="0.35">
      <c r="A1291" s="295" t="s">
        <v>5</v>
      </c>
      <c r="B1291" s="83">
        <v>5269414</v>
      </c>
      <c r="C1291" s="277" t="s">
        <v>8821</v>
      </c>
      <c r="D1291" s="293">
        <v>44790</v>
      </c>
      <c r="E1291" s="279" t="s">
        <v>8468</v>
      </c>
      <c r="F1291" s="327">
        <v>44772</v>
      </c>
      <c r="G1291" s="328" t="s">
        <v>8300</v>
      </c>
      <c r="H1291" s="328" t="s">
        <v>7412</v>
      </c>
      <c r="I1291" s="281" t="s">
        <v>8538</v>
      </c>
      <c r="J1291" s="285" t="s">
        <v>45</v>
      </c>
      <c r="K1291" s="281" t="s">
        <v>9009</v>
      </c>
      <c r="L1291" s="328" t="s">
        <v>20</v>
      </c>
      <c r="M1291" s="328" t="s">
        <v>8301</v>
      </c>
      <c r="N1291" s="282">
        <v>0</v>
      </c>
      <c r="O1291" s="283"/>
      <c r="P1291" s="283"/>
      <c r="Q1291" s="284"/>
      <c r="R1291" s="285" t="s">
        <v>4482</v>
      </c>
      <c r="S1291" s="284"/>
      <c r="T1291" s="286"/>
      <c r="U1291" s="291" t="s">
        <v>5599</v>
      </c>
      <c r="V1291" s="135"/>
      <c r="W1291" s="276" t="s">
        <v>8302</v>
      </c>
      <c r="X1291" s="272"/>
      <c r="Y1291" s="272"/>
      <c r="Z1291" s="272"/>
    </row>
    <row r="1292" spans="1:26" ht="13" customHeight="1" x14ac:dyDescent="0.35">
      <c r="A1292" s="295" t="s">
        <v>3627</v>
      </c>
      <c r="B1292" s="8">
        <v>5266612</v>
      </c>
      <c r="C1292" s="277" t="s">
        <v>8774</v>
      </c>
      <c r="D1292" s="293">
        <v>44796</v>
      </c>
      <c r="E1292" s="279" t="s">
        <v>594</v>
      </c>
      <c r="F1292" s="327">
        <v>44772</v>
      </c>
      <c r="G1292" s="328" t="s">
        <v>8303</v>
      </c>
      <c r="H1292" s="328" t="s">
        <v>4712</v>
      </c>
      <c r="I1292" s="281" t="s">
        <v>17</v>
      </c>
      <c r="J1292" s="285" t="s">
        <v>45</v>
      </c>
      <c r="K1292" s="281" t="s">
        <v>9009</v>
      </c>
      <c r="L1292" s="330" t="s">
        <v>11</v>
      </c>
      <c r="M1292" s="328" t="s">
        <v>8304</v>
      </c>
      <c r="N1292" s="282">
        <v>44804</v>
      </c>
      <c r="O1292" s="283">
        <v>44798</v>
      </c>
      <c r="P1292" s="283">
        <v>44796</v>
      </c>
      <c r="Q1292" s="284">
        <v>44799</v>
      </c>
      <c r="R1292" s="285" t="s">
        <v>4482</v>
      </c>
      <c r="S1292" s="284"/>
      <c r="T1292" s="286" t="s">
        <v>605</v>
      </c>
      <c r="U1292" s="291" t="s">
        <v>5599</v>
      </c>
      <c r="V1292" s="291" t="s">
        <v>3366</v>
      </c>
      <c r="W1292" s="276" t="s">
        <v>8305</v>
      </c>
      <c r="X1292" s="272"/>
      <c r="Y1292" s="272"/>
      <c r="Z1292" s="272"/>
    </row>
    <row r="1293" spans="1:26" ht="13" customHeight="1" x14ac:dyDescent="0.35">
      <c r="A1293" s="295" t="s">
        <v>5</v>
      </c>
      <c r="B1293" s="83" t="s">
        <v>319</v>
      </c>
      <c r="C1293" s="277"/>
      <c r="D1293" s="293"/>
      <c r="E1293" s="279"/>
      <c r="F1293" s="327">
        <v>44772</v>
      </c>
      <c r="G1293" s="328" t="s">
        <v>8306</v>
      </c>
      <c r="H1293" s="328" t="s">
        <v>250</v>
      </c>
      <c r="I1293" s="281" t="s">
        <v>4644</v>
      </c>
      <c r="J1293" s="285" t="s">
        <v>45</v>
      </c>
      <c r="K1293" s="281" t="s">
        <v>9009</v>
      </c>
      <c r="L1293" s="328" t="s">
        <v>20</v>
      </c>
      <c r="M1293" s="328" t="s">
        <v>8307</v>
      </c>
      <c r="N1293" s="282"/>
      <c r="O1293" s="283"/>
      <c r="P1293" s="283"/>
      <c r="Q1293" s="284"/>
      <c r="R1293" s="285" t="s">
        <v>4482</v>
      </c>
      <c r="S1293" s="284"/>
      <c r="T1293" s="286" t="s">
        <v>1648</v>
      </c>
      <c r="U1293" s="291" t="s">
        <v>5599</v>
      </c>
      <c r="V1293" s="135"/>
      <c r="W1293" s="276" t="s">
        <v>8308</v>
      </c>
      <c r="X1293" s="272"/>
      <c r="Y1293" s="272"/>
      <c r="Z1293" s="272"/>
    </row>
    <row r="1294" spans="1:26" ht="13" customHeight="1" x14ac:dyDescent="0.35">
      <c r="A1294" s="295" t="s">
        <v>3627</v>
      </c>
      <c r="B1294" s="83">
        <v>5241239</v>
      </c>
      <c r="C1294" s="277" t="s">
        <v>8597</v>
      </c>
      <c r="D1294" s="293">
        <v>44786</v>
      </c>
      <c r="E1294" s="279" t="s">
        <v>594</v>
      </c>
      <c r="F1294" s="327">
        <v>44772</v>
      </c>
      <c r="G1294" s="328" t="s">
        <v>8309</v>
      </c>
      <c r="H1294" s="328" t="s">
        <v>3708</v>
      </c>
      <c r="I1294" s="281" t="s">
        <v>2454</v>
      </c>
      <c r="J1294" s="285" t="s">
        <v>18</v>
      </c>
      <c r="K1294" s="281" t="s">
        <v>9005</v>
      </c>
      <c r="L1294" s="328" t="s">
        <v>11</v>
      </c>
      <c r="M1294" s="328" t="s">
        <v>8310</v>
      </c>
      <c r="N1294" s="282">
        <v>44798</v>
      </c>
      <c r="O1294" s="283">
        <v>44796</v>
      </c>
      <c r="P1294" s="283">
        <v>44790</v>
      </c>
      <c r="Q1294" s="284">
        <v>44796</v>
      </c>
      <c r="R1294" s="285" t="s">
        <v>4685</v>
      </c>
      <c r="S1294" s="284"/>
      <c r="T1294" s="286" t="s">
        <v>623</v>
      </c>
      <c r="U1294" s="291" t="s">
        <v>5599</v>
      </c>
      <c r="V1294" s="291" t="s">
        <v>3366</v>
      </c>
      <c r="W1294" s="276" t="s">
        <v>8311</v>
      </c>
      <c r="X1294" s="272"/>
      <c r="Y1294" s="272"/>
      <c r="Z1294" s="272"/>
    </row>
    <row r="1295" spans="1:26" ht="13" customHeight="1" x14ac:dyDescent="0.35">
      <c r="A1295" s="295" t="s">
        <v>5</v>
      </c>
      <c r="B1295" s="83">
        <v>5283887</v>
      </c>
      <c r="C1295" s="277" t="s">
        <v>9019</v>
      </c>
      <c r="D1295" s="293">
        <v>44812</v>
      </c>
      <c r="E1295" s="279" t="s">
        <v>8467</v>
      </c>
      <c r="F1295" s="327">
        <v>44772</v>
      </c>
      <c r="G1295" s="328" t="s">
        <v>8312</v>
      </c>
      <c r="H1295" s="328" t="s">
        <v>3567</v>
      </c>
      <c r="I1295" s="281" t="s">
        <v>685</v>
      </c>
      <c r="J1295" s="285" t="s">
        <v>18</v>
      </c>
      <c r="K1295" s="281" t="s">
        <v>9005</v>
      </c>
      <c r="L1295" s="328" t="s">
        <v>11</v>
      </c>
      <c r="M1295" s="328" t="s">
        <v>8313</v>
      </c>
      <c r="N1295" s="282">
        <v>0</v>
      </c>
      <c r="O1295" s="283"/>
      <c r="P1295" s="283">
        <v>44812</v>
      </c>
      <c r="Q1295" s="284"/>
      <c r="R1295" s="285" t="s">
        <v>4686</v>
      </c>
      <c r="S1295" s="284"/>
      <c r="T1295" s="286" t="s">
        <v>605</v>
      </c>
      <c r="U1295" s="291" t="s">
        <v>5599</v>
      </c>
      <c r="V1295" s="135"/>
      <c r="W1295" s="276" t="s">
        <v>8314</v>
      </c>
      <c r="X1295" s="272"/>
      <c r="Y1295" s="272"/>
      <c r="Z1295" s="272"/>
    </row>
    <row r="1296" spans="1:26" ht="13" customHeight="1" x14ac:dyDescent="0.35">
      <c r="A1296" s="295" t="s">
        <v>1581</v>
      </c>
      <c r="B1296" s="276" t="s">
        <v>630</v>
      </c>
      <c r="C1296" s="277" t="s">
        <v>630</v>
      </c>
      <c r="D1296" s="293">
        <v>44803</v>
      </c>
      <c r="E1296" s="279" t="s">
        <v>630</v>
      </c>
      <c r="F1296" s="327">
        <v>44774</v>
      </c>
      <c r="G1296" s="328" t="s">
        <v>8315</v>
      </c>
      <c r="H1296" s="328" t="s">
        <v>7474</v>
      </c>
      <c r="I1296" s="281" t="s">
        <v>4644</v>
      </c>
      <c r="J1296" s="285" t="s">
        <v>45</v>
      </c>
      <c r="K1296" s="281" t="s">
        <v>9009</v>
      </c>
      <c r="L1296" s="328" t="s">
        <v>20</v>
      </c>
      <c r="M1296" s="328" t="s">
        <v>8316</v>
      </c>
      <c r="N1296" s="282" t="s">
        <v>1253</v>
      </c>
      <c r="O1296" s="283" t="s">
        <v>1253</v>
      </c>
      <c r="P1296" s="283" t="s">
        <v>1253</v>
      </c>
      <c r="Q1296" s="284" t="s">
        <v>1253</v>
      </c>
      <c r="R1296" s="285" t="s">
        <v>4482</v>
      </c>
      <c r="S1296" s="284" t="s">
        <v>1253</v>
      </c>
      <c r="T1296" s="286"/>
      <c r="U1296" s="291" t="s">
        <v>3366</v>
      </c>
      <c r="V1296" s="135"/>
      <c r="W1296" s="276" t="s">
        <v>8317</v>
      </c>
      <c r="X1296" s="272"/>
      <c r="Y1296" s="272"/>
      <c r="Z1296" s="272"/>
    </row>
    <row r="1297" spans="1:26" ht="13" customHeight="1" x14ac:dyDescent="0.35">
      <c r="A1297" s="295" t="s">
        <v>5</v>
      </c>
      <c r="B1297" s="83" t="s">
        <v>319</v>
      </c>
      <c r="C1297" s="277"/>
      <c r="D1297" s="293"/>
      <c r="E1297" s="279"/>
      <c r="F1297" s="327">
        <v>44775</v>
      </c>
      <c r="G1297" s="328" t="s">
        <v>8318</v>
      </c>
      <c r="H1297" s="328" t="s">
        <v>3567</v>
      </c>
      <c r="I1297" s="281" t="s">
        <v>685</v>
      </c>
      <c r="J1297" s="285" t="s">
        <v>18</v>
      </c>
      <c r="K1297" s="281" t="s">
        <v>9005</v>
      </c>
      <c r="L1297" s="328" t="s">
        <v>20</v>
      </c>
      <c r="M1297" s="328" t="s">
        <v>8319</v>
      </c>
      <c r="N1297" s="282"/>
      <c r="O1297" s="283"/>
      <c r="P1297" s="283"/>
      <c r="Q1297" s="284"/>
      <c r="R1297" s="285" t="s">
        <v>4686</v>
      </c>
      <c r="S1297" s="284"/>
      <c r="T1297" s="286" t="s">
        <v>623</v>
      </c>
      <c r="U1297" s="291" t="s">
        <v>3366</v>
      </c>
      <c r="V1297" s="135"/>
      <c r="W1297" s="276" t="s">
        <v>8320</v>
      </c>
      <c r="X1297" s="272"/>
      <c r="Y1297" s="272"/>
      <c r="Z1297" s="272"/>
    </row>
    <row r="1298" spans="1:26" ht="13" customHeight="1" x14ac:dyDescent="0.35">
      <c r="A1298" s="295" t="s">
        <v>3627</v>
      </c>
      <c r="B1298" s="83">
        <v>5255221</v>
      </c>
      <c r="C1298" s="277" t="s">
        <v>8689</v>
      </c>
      <c r="D1298" s="293">
        <v>44786</v>
      </c>
      <c r="E1298" s="279" t="s">
        <v>594</v>
      </c>
      <c r="F1298" s="327">
        <v>44775</v>
      </c>
      <c r="G1298" s="328" t="s">
        <v>8321</v>
      </c>
      <c r="H1298" s="328" t="s">
        <v>3708</v>
      </c>
      <c r="I1298" s="281" t="s">
        <v>2454</v>
      </c>
      <c r="J1298" s="285" t="s">
        <v>2943</v>
      </c>
      <c r="K1298" s="281" t="s">
        <v>9012</v>
      </c>
      <c r="L1298" s="328" t="s">
        <v>87</v>
      </c>
      <c r="M1298" s="328" t="s">
        <v>8322</v>
      </c>
      <c r="N1298" s="282">
        <v>44809</v>
      </c>
      <c r="O1298" s="283">
        <v>44800</v>
      </c>
      <c r="P1298" s="283">
        <v>44794</v>
      </c>
      <c r="Q1298" s="284">
        <v>44802</v>
      </c>
      <c r="R1298" s="285" t="s">
        <v>6447</v>
      </c>
      <c r="S1298" s="284"/>
      <c r="T1298" s="286" t="s">
        <v>623</v>
      </c>
      <c r="U1298" s="291" t="s">
        <v>3366</v>
      </c>
      <c r="V1298" s="135"/>
      <c r="W1298" s="276" t="s">
        <v>8323</v>
      </c>
      <c r="X1298" s="272"/>
      <c r="Y1298" s="272"/>
      <c r="Z1298" s="272"/>
    </row>
    <row r="1299" spans="1:26" ht="13" customHeight="1" x14ac:dyDescent="0.35">
      <c r="A1299" s="295" t="s">
        <v>3627</v>
      </c>
      <c r="B1299" s="83">
        <v>5253358</v>
      </c>
      <c r="C1299" s="277" t="s">
        <v>8621</v>
      </c>
      <c r="D1299" s="293">
        <v>44786</v>
      </c>
      <c r="E1299" s="279" t="s">
        <v>594</v>
      </c>
      <c r="F1299" s="327">
        <v>44775</v>
      </c>
      <c r="G1299" s="328" t="s">
        <v>8324</v>
      </c>
      <c r="H1299" s="328" t="s">
        <v>50</v>
      </c>
      <c r="I1299" s="281" t="s">
        <v>17</v>
      </c>
      <c r="J1299" s="285" t="s">
        <v>18</v>
      </c>
      <c r="K1299" s="281" t="s">
        <v>9005</v>
      </c>
      <c r="L1299" s="328" t="s">
        <v>20</v>
      </c>
      <c r="M1299" s="328" t="s">
        <v>8325</v>
      </c>
      <c r="N1299" s="282">
        <v>44804</v>
      </c>
      <c r="O1299" s="283">
        <v>44800</v>
      </c>
      <c r="P1299" s="283">
        <v>44790</v>
      </c>
      <c r="Q1299" s="284">
        <v>44800</v>
      </c>
      <c r="R1299" s="285" t="s">
        <v>4686</v>
      </c>
      <c r="S1299" s="284"/>
      <c r="T1299" s="286" t="s">
        <v>623</v>
      </c>
      <c r="U1299" s="291" t="s">
        <v>3366</v>
      </c>
      <c r="V1299" s="291" t="s">
        <v>3366</v>
      </c>
      <c r="W1299" s="276" t="s">
        <v>8326</v>
      </c>
      <c r="X1299" s="272"/>
      <c r="Y1299" s="272"/>
      <c r="Z1299" s="272"/>
    </row>
    <row r="1300" spans="1:26" ht="13" customHeight="1" x14ac:dyDescent="0.35">
      <c r="A1300" s="295" t="s">
        <v>5</v>
      </c>
      <c r="B1300" s="83" t="s">
        <v>319</v>
      </c>
      <c r="C1300" s="277" t="s">
        <v>3626</v>
      </c>
      <c r="D1300" s="293">
        <v>44812</v>
      </c>
      <c r="E1300" s="279"/>
      <c r="F1300" s="327">
        <v>44775</v>
      </c>
      <c r="G1300" s="328" t="s">
        <v>8327</v>
      </c>
      <c r="H1300" s="328" t="s">
        <v>4712</v>
      </c>
      <c r="I1300" s="281" t="s">
        <v>17</v>
      </c>
      <c r="J1300" s="285" t="s">
        <v>45</v>
      </c>
      <c r="K1300" s="281" t="s">
        <v>9009</v>
      </c>
      <c r="L1300" s="328" t="s">
        <v>20</v>
      </c>
      <c r="M1300" s="328" t="s">
        <v>8328</v>
      </c>
      <c r="N1300" s="282"/>
      <c r="O1300" s="283"/>
      <c r="P1300" s="283"/>
      <c r="Q1300" s="284"/>
      <c r="R1300" s="285" t="s">
        <v>4482</v>
      </c>
      <c r="S1300" s="284"/>
      <c r="T1300" s="286" t="s">
        <v>605</v>
      </c>
      <c r="U1300" s="291" t="s">
        <v>3366</v>
      </c>
      <c r="V1300" s="135"/>
      <c r="W1300" s="276" t="s">
        <v>8329</v>
      </c>
      <c r="X1300" s="272"/>
      <c r="Y1300" s="272"/>
      <c r="Z1300" s="272"/>
    </row>
    <row r="1301" spans="1:26" ht="13" customHeight="1" x14ac:dyDescent="0.35">
      <c r="A1301" s="295" t="s">
        <v>3627</v>
      </c>
      <c r="B1301" s="328">
        <v>5266291</v>
      </c>
      <c r="C1301" s="277" t="s">
        <v>8775</v>
      </c>
      <c r="D1301" s="293">
        <v>44795</v>
      </c>
      <c r="E1301" s="279" t="s">
        <v>594</v>
      </c>
      <c r="F1301" s="327">
        <v>44775</v>
      </c>
      <c r="G1301" s="336" t="s">
        <v>8782</v>
      </c>
      <c r="H1301" s="328" t="s">
        <v>102</v>
      </c>
      <c r="I1301" s="281" t="s">
        <v>685</v>
      </c>
      <c r="J1301" s="285" t="s">
        <v>45</v>
      </c>
      <c r="K1301" s="281" t="s">
        <v>9009</v>
      </c>
      <c r="L1301" s="328" t="s">
        <v>20</v>
      </c>
      <c r="M1301" s="328" t="s">
        <v>8330</v>
      </c>
      <c r="N1301" s="282">
        <v>44807</v>
      </c>
      <c r="O1301" s="283">
        <v>44800</v>
      </c>
      <c r="P1301" s="283">
        <v>44797</v>
      </c>
      <c r="Q1301" s="284">
        <v>44802</v>
      </c>
      <c r="R1301" s="285" t="s">
        <v>4495</v>
      </c>
      <c r="S1301" s="284"/>
      <c r="T1301" s="286" t="s">
        <v>609</v>
      </c>
      <c r="U1301" s="291" t="s">
        <v>3366</v>
      </c>
      <c r="V1301" s="135"/>
      <c r="W1301" s="276" t="s">
        <v>8331</v>
      </c>
      <c r="X1301" s="272"/>
      <c r="Y1301" s="272"/>
      <c r="Z1301" s="272"/>
    </row>
    <row r="1302" spans="1:26" ht="13" customHeight="1" x14ac:dyDescent="0.35">
      <c r="A1302" s="295" t="s">
        <v>5</v>
      </c>
      <c r="B1302" s="83" t="s">
        <v>319</v>
      </c>
      <c r="C1302" s="277"/>
      <c r="D1302" s="293"/>
      <c r="E1302" s="279"/>
      <c r="F1302" s="327">
        <v>44775</v>
      </c>
      <c r="G1302" s="328" t="s">
        <v>8332</v>
      </c>
      <c r="H1302" s="328" t="s">
        <v>6337</v>
      </c>
      <c r="I1302" s="281" t="s">
        <v>4644</v>
      </c>
      <c r="J1302" s="285" t="s">
        <v>18</v>
      </c>
      <c r="K1302" s="281" t="s">
        <v>9005</v>
      </c>
      <c r="L1302" s="328" t="s">
        <v>11</v>
      </c>
      <c r="M1302" s="328" t="s">
        <v>8333</v>
      </c>
      <c r="N1302" s="282"/>
      <c r="O1302" s="283"/>
      <c r="P1302" s="283"/>
      <c r="Q1302" s="284"/>
      <c r="R1302" s="285" t="s">
        <v>4686</v>
      </c>
      <c r="S1302" s="284"/>
      <c r="T1302" s="286" t="s">
        <v>605</v>
      </c>
      <c r="U1302" s="291" t="s">
        <v>3366</v>
      </c>
      <c r="V1302" s="135"/>
      <c r="W1302" s="276" t="s">
        <v>8334</v>
      </c>
      <c r="X1302" s="272"/>
      <c r="Y1302" s="272"/>
      <c r="Z1302" s="272"/>
    </row>
    <row r="1303" spans="1:26" ht="13" customHeight="1" x14ac:dyDescent="0.35">
      <c r="A1303" s="295" t="s">
        <v>5</v>
      </c>
      <c r="B1303" s="83" t="s">
        <v>319</v>
      </c>
      <c r="C1303" s="277"/>
      <c r="D1303" s="293"/>
      <c r="E1303" s="279"/>
      <c r="F1303" s="327">
        <v>44775</v>
      </c>
      <c r="G1303" s="328" t="s">
        <v>8335</v>
      </c>
      <c r="H1303" s="328" t="s">
        <v>4126</v>
      </c>
      <c r="I1303" s="281" t="s">
        <v>8538</v>
      </c>
      <c r="J1303" s="285" t="s">
        <v>18</v>
      </c>
      <c r="K1303" s="281" t="s">
        <v>9005</v>
      </c>
      <c r="L1303" s="328" t="s">
        <v>11</v>
      </c>
      <c r="M1303" s="328" t="s">
        <v>8336</v>
      </c>
      <c r="N1303" s="282"/>
      <c r="O1303" s="283"/>
      <c r="P1303" s="283"/>
      <c r="Q1303" s="284"/>
      <c r="R1303" s="285" t="s">
        <v>4686</v>
      </c>
      <c r="S1303" s="284"/>
      <c r="T1303" s="286" t="s">
        <v>605</v>
      </c>
      <c r="U1303" s="291" t="s">
        <v>3366</v>
      </c>
      <c r="V1303" s="135"/>
      <c r="W1303" s="276" t="s">
        <v>8337</v>
      </c>
      <c r="X1303" s="272"/>
      <c r="Y1303" s="272"/>
      <c r="Z1303" s="272"/>
    </row>
    <row r="1304" spans="1:26" ht="13" customHeight="1" x14ac:dyDescent="0.35">
      <c r="A1304" s="295" t="s">
        <v>3627</v>
      </c>
      <c r="B1304" s="328">
        <v>5152609</v>
      </c>
      <c r="C1304" s="277" t="s">
        <v>8691</v>
      </c>
      <c r="D1304" s="293">
        <v>44793</v>
      </c>
      <c r="E1304" s="279" t="s">
        <v>594</v>
      </c>
      <c r="F1304" s="327">
        <v>44775</v>
      </c>
      <c r="G1304" s="328" t="s">
        <v>8353</v>
      </c>
      <c r="H1304" s="328" t="s">
        <v>232</v>
      </c>
      <c r="I1304" s="281" t="s">
        <v>8863</v>
      </c>
      <c r="J1304" s="285" t="s">
        <v>18</v>
      </c>
      <c r="K1304" s="281" t="s">
        <v>9005</v>
      </c>
      <c r="L1304" s="328" t="s">
        <v>20</v>
      </c>
      <c r="M1304" s="328" t="s">
        <v>8354</v>
      </c>
      <c r="N1304" s="282">
        <v>44801</v>
      </c>
      <c r="O1304" s="283">
        <v>44797</v>
      </c>
      <c r="P1304" s="283">
        <v>44793</v>
      </c>
      <c r="Q1304" s="284">
        <v>44797</v>
      </c>
      <c r="R1304" s="285" t="s">
        <v>4685</v>
      </c>
      <c r="S1304" s="284"/>
      <c r="T1304" s="286" t="s">
        <v>623</v>
      </c>
      <c r="U1304" s="291" t="s">
        <v>3366</v>
      </c>
      <c r="V1304" s="291" t="s">
        <v>3366</v>
      </c>
      <c r="W1304" s="276" t="s">
        <v>8411</v>
      </c>
      <c r="X1304" s="272"/>
      <c r="Y1304" s="272"/>
      <c r="Z1304" s="272"/>
    </row>
    <row r="1305" spans="1:26" ht="13" customHeight="1" x14ac:dyDescent="0.35">
      <c r="A1305" s="295" t="s">
        <v>5</v>
      </c>
      <c r="B1305" s="83" t="s">
        <v>319</v>
      </c>
      <c r="C1305" s="277"/>
      <c r="D1305" s="293"/>
      <c r="E1305" s="279"/>
      <c r="F1305" s="327">
        <v>44775</v>
      </c>
      <c r="G1305" s="328" t="s">
        <v>8355</v>
      </c>
      <c r="H1305" s="328" t="s">
        <v>102</v>
      </c>
      <c r="I1305" s="281" t="s">
        <v>685</v>
      </c>
      <c r="J1305" s="285" t="s">
        <v>18</v>
      </c>
      <c r="K1305" s="281" t="s">
        <v>9005</v>
      </c>
      <c r="L1305" s="328" t="s">
        <v>11</v>
      </c>
      <c r="M1305" s="328" t="s">
        <v>8356</v>
      </c>
      <c r="N1305" s="282"/>
      <c r="O1305" s="283"/>
      <c r="P1305" s="283"/>
      <c r="Q1305" s="284"/>
      <c r="R1305" s="285" t="s">
        <v>4686</v>
      </c>
      <c r="S1305" s="284"/>
      <c r="T1305" s="286" t="s">
        <v>609</v>
      </c>
      <c r="U1305" s="291" t="s">
        <v>3366</v>
      </c>
      <c r="V1305" s="135"/>
      <c r="W1305" s="276" t="s">
        <v>8412</v>
      </c>
      <c r="X1305" s="272"/>
      <c r="Y1305" s="272"/>
      <c r="Z1305" s="272"/>
    </row>
    <row r="1306" spans="1:26" ht="13" customHeight="1" x14ac:dyDescent="0.35">
      <c r="A1306" s="295" t="s">
        <v>3627</v>
      </c>
      <c r="B1306" s="328">
        <v>5266293</v>
      </c>
      <c r="C1306" s="277" t="s">
        <v>8776</v>
      </c>
      <c r="D1306" s="293">
        <v>44795</v>
      </c>
      <c r="E1306" s="279" t="s">
        <v>594</v>
      </c>
      <c r="F1306" s="327">
        <v>44775</v>
      </c>
      <c r="G1306" s="328" t="s">
        <v>8357</v>
      </c>
      <c r="H1306" s="328" t="s">
        <v>6337</v>
      </c>
      <c r="I1306" s="281" t="s">
        <v>4644</v>
      </c>
      <c r="J1306" s="285" t="s">
        <v>45</v>
      </c>
      <c r="K1306" s="281" t="s">
        <v>9009</v>
      </c>
      <c r="L1306" s="328" t="s">
        <v>20</v>
      </c>
      <c r="M1306" s="328" t="s">
        <v>8358</v>
      </c>
      <c r="N1306" s="282">
        <v>44804</v>
      </c>
      <c r="O1306" s="283">
        <v>44802</v>
      </c>
      <c r="P1306" s="283">
        <v>44797</v>
      </c>
      <c r="Q1306" s="284">
        <v>44802</v>
      </c>
      <c r="R1306" s="285" t="s">
        <v>4495</v>
      </c>
      <c r="S1306" s="284"/>
      <c r="T1306" s="286" t="s">
        <v>605</v>
      </c>
      <c r="U1306" s="291" t="s">
        <v>3366</v>
      </c>
      <c r="V1306" s="291" t="s">
        <v>3366</v>
      </c>
      <c r="W1306" s="276" t="s">
        <v>8413</v>
      </c>
      <c r="X1306" s="272"/>
      <c r="Y1306" s="272"/>
      <c r="Z1306" s="272"/>
    </row>
    <row r="1307" spans="1:26" ht="13" customHeight="1" x14ac:dyDescent="0.35">
      <c r="A1307" s="295" t="s">
        <v>5</v>
      </c>
      <c r="B1307" s="83" t="s">
        <v>319</v>
      </c>
      <c r="C1307" s="277"/>
      <c r="D1307" s="293"/>
      <c r="E1307" s="279"/>
      <c r="F1307" s="327">
        <v>44775</v>
      </c>
      <c r="G1307" s="328" t="s">
        <v>8359</v>
      </c>
      <c r="H1307" s="328" t="s">
        <v>92</v>
      </c>
      <c r="I1307" s="281" t="s">
        <v>2454</v>
      </c>
      <c r="J1307" s="285" t="s">
        <v>632</v>
      </c>
      <c r="K1307" s="281" t="s">
        <v>9006</v>
      </c>
      <c r="L1307" s="328" t="s">
        <v>11</v>
      </c>
      <c r="M1307" s="328" t="s">
        <v>8360</v>
      </c>
      <c r="N1307" s="282"/>
      <c r="O1307" s="283"/>
      <c r="P1307" s="283"/>
      <c r="Q1307" s="284"/>
      <c r="R1307" s="285" t="s">
        <v>4484</v>
      </c>
      <c r="S1307" s="284"/>
      <c r="T1307" s="286" t="s">
        <v>605</v>
      </c>
      <c r="U1307" s="291" t="s">
        <v>3366</v>
      </c>
      <c r="V1307" s="135"/>
      <c r="W1307" s="276" t="s">
        <v>8414</v>
      </c>
      <c r="X1307" s="272"/>
      <c r="Y1307" s="272"/>
      <c r="Z1307" s="272"/>
    </row>
    <row r="1308" spans="1:26" ht="13" customHeight="1" x14ac:dyDescent="0.35">
      <c r="A1308" s="295" t="s">
        <v>3627</v>
      </c>
      <c r="B1308" s="83">
        <v>5158040</v>
      </c>
      <c r="C1308" s="277" t="s">
        <v>8378</v>
      </c>
      <c r="D1308" s="293">
        <v>44777</v>
      </c>
      <c r="E1308" s="279" t="s">
        <v>594</v>
      </c>
      <c r="F1308" s="327">
        <v>44776</v>
      </c>
      <c r="G1308" s="328" t="s">
        <v>8361</v>
      </c>
      <c r="H1308" s="328" t="s">
        <v>250</v>
      </c>
      <c r="I1308" s="281" t="s">
        <v>4644</v>
      </c>
      <c r="J1308" s="285" t="s">
        <v>38</v>
      </c>
      <c r="K1308" s="281" t="s">
        <v>9001</v>
      </c>
      <c r="L1308" s="328" t="s">
        <v>20</v>
      </c>
      <c r="M1308" s="328" t="s">
        <v>8362</v>
      </c>
      <c r="N1308" s="282">
        <v>44783</v>
      </c>
      <c r="O1308" s="283">
        <v>44782</v>
      </c>
      <c r="P1308" s="283">
        <v>44778</v>
      </c>
      <c r="Q1308" s="284">
        <v>44782</v>
      </c>
      <c r="R1308" s="285" t="s">
        <v>4489</v>
      </c>
      <c r="S1308" s="284"/>
      <c r="T1308" s="286" t="s">
        <v>605</v>
      </c>
      <c r="U1308" s="291" t="s">
        <v>3366</v>
      </c>
      <c r="V1308" s="291" t="s">
        <v>3366</v>
      </c>
      <c r="W1308" s="276" t="s">
        <v>8415</v>
      </c>
      <c r="X1308" s="272"/>
      <c r="Y1308" s="272"/>
      <c r="Z1308" s="272"/>
    </row>
    <row r="1309" spans="1:26" ht="13" customHeight="1" x14ac:dyDescent="0.35">
      <c r="A1309" s="295" t="s">
        <v>3627</v>
      </c>
      <c r="B1309" s="83">
        <v>5194737</v>
      </c>
      <c r="C1309" s="277" t="s">
        <v>8522</v>
      </c>
      <c r="D1309" s="293">
        <v>44783</v>
      </c>
      <c r="E1309" s="279" t="s">
        <v>594</v>
      </c>
      <c r="F1309" s="327">
        <v>44776</v>
      </c>
      <c r="G1309" s="328" t="s">
        <v>8363</v>
      </c>
      <c r="H1309" s="328" t="s">
        <v>92</v>
      </c>
      <c r="I1309" s="281" t="s">
        <v>2454</v>
      </c>
      <c r="J1309" s="285" t="s">
        <v>626</v>
      </c>
      <c r="K1309" s="281" t="s">
        <v>9003</v>
      </c>
      <c r="L1309" s="328" t="s">
        <v>27</v>
      </c>
      <c r="M1309" s="328" t="s">
        <v>8364</v>
      </c>
      <c r="N1309" s="282">
        <v>44785</v>
      </c>
      <c r="O1309" s="283">
        <v>44784</v>
      </c>
      <c r="P1309" s="283">
        <v>44783</v>
      </c>
      <c r="Q1309" s="284">
        <v>44784</v>
      </c>
      <c r="R1309" s="285" t="s">
        <v>6464</v>
      </c>
      <c r="S1309" s="284"/>
      <c r="T1309" s="286" t="s">
        <v>623</v>
      </c>
      <c r="U1309" s="291" t="s">
        <v>3366</v>
      </c>
      <c r="V1309" s="291" t="s">
        <v>3366</v>
      </c>
      <c r="W1309" s="276" t="s">
        <v>8416</v>
      </c>
      <c r="X1309" s="272"/>
      <c r="Y1309" s="272"/>
      <c r="Z1309" s="272"/>
    </row>
    <row r="1310" spans="1:26" ht="13" customHeight="1" x14ac:dyDescent="0.35">
      <c r="A1310" s="295" t="s">
        <v>5</v>
      </c>
      <c r="B1310" s="83" t="s">
        <v>319</v>
      </c>
      <c r="C1310" s="277"/>
      <c r="D1310" s="293"/>
      <c r="E1310" s="279"/>
      <c r="F1310" s="327">
        <v>44776</v>
      </c>
      <c r="G1310" s="328" t="s">
        <v>8365</v>
      </c>
      <c r="H1310" s="328" t="s">
        <v>250</v>
      </c>
      <c r="I1310" s="281" t="s">
        <v>4644</v>
      </c>
      <c r="J1310" s="285" t="s">
        <v>18</v>
      </c>
      <c r="K1310" s="281" t="s">
        <v>9005</v>
      </c>
      <c r="L1310" s="328" t="s">
        <v>20</v>
      </c>
      <c r="M1310" s="328" t="s">
        <v>8366</v>
      </c>
      <c r="N1310" s="282"/>
      <c r="O1310" s="283"/>
      <c r="P1310" s="283"/>
      <c r="Q1310" s="284"/>
      <c r="R1310" s="285" t="s">
        <v>4686</v>
      </c>
      <c r="S1310" s="284"/>
      <c r="T1310" s="286" t="s">
        <v>609</v>
      </c>
      <c r="U1310" s="291" t="s">
        <v>3366</v>
      </c>
      <c r="V1310" s="135"/>
      <c r="W1310" s="276" t="s">
        <v>8417</v>
      </c>
      <c r="X1310" s="272"/>
      <c r="Y1310" s="272"/>
      <c r="Z1310" s="272"/>
    </row>
    <row r="1311" spans="1:26" ht="13" customHeight="1" x14ac:dyDescent="0.35">
      <c r="A1311" s="295" t="s">
        <v>3627</v>
      </c>
      <c r="B1311" s="83">
        <v>5205957</v>
      </c>
      <c r="C1311" s="277" t="s">
        <v>8379</v>
      </c>
      <c r="D1311" s="293">
        <v>44777</v>
      </c>
      <c r="E1311" s="279" t="s">
        <v>594</v>
      </c>
      <c r="F1311" s="327">
        <v>44776</v>
      </c>
      <c r="G1311" s="328" t="s">
        <v>8367</v>
      </c>
      <c r="H1311" s="328" t="s">
        <v>6043</v>
      </c>
      <c r="I1311" s="281" t="s">
        <v>4644</v>
      </c>
      <c r="J1311" s="285" t="s">
        <v>38</v>
      </c>
      <c r="K1311" s="281" t="s">
        <v>9001</v>
      </c>
      <c r="L1311" s="328" t="s">
        <v>40</v>
      </c>
      <c r="M1311" s="328" t="s">
        <v>8368</v>
      </c>
      <c r="N1311" s="282">
        <v>44793</v>
      </c>
      <c r="O1311" s="283">
        <v>44789</v>
      </c>
      <c r="P1311" s="283">
        <v>44786</v>
      </c>
      <c r="Q1311" s="284">
        <v>44790</v>
      </c>
      <c r="R1311" s="285" t="s">
        <v>4489</v>
      </c>
      <c r="S1311" s="284"/>
      <c r="T1311" s="286" t="s">
        <v>605</v>
      </c>
      <c r="U1311" s="291" t="s">
        <v>3366</v>
      </c>
      <c r="V1311" s="291" t="s">
        <v>3366</v>
      </c>
      <c r="W1311" s="276" t="s">
        <v>8418</v>
      </c>
      <c r="X1311" s="272"/>
      <c r="Y1311" s="272"/>
      <c r="Z1311" s="272"/>
    </row>
    <row r="1312" spans="1:26" ht="13" customHeight="1" x14ac:dyDescent="0.35">
      <c r="A1312" s="295" t="s">
        <v>5</v>
      </c>
      <c r="B1312" s="83" t="s">
        <v>319</v>
      </c>
      <c r="C1312" s="277"/>
      <c r="D1312" s="293"/>
      <c r="E1312" s="279"/>
      <c r="F1312" s="327">
        <v>44776</v>
      </c>
      <c r="G1312" s="328" t="s">
        <v>8369</v>
      </c>
      <c r="H1312" s="328" t="s">
        <v>57</v>
      </c>
      <c r="I1312" s="281" t="s">
        <v>8538</v>
      </c>
      <c r="J1312" s="285" t="s">
        <v>18</v>
      </c>
      <c r="K1312" s="281" t="s">
        <v>9005</v>
      </c>
      <c r="L1312" s="328" t="s">
        <v>20</v>
      </c>
      <c r="M1312" s="328" t="s">
        <v>8370</v>
      </c>
      <c r="N1312" s="282"/>
      <c r="O1312" s="283"/>
      <c r="P1312" s="283"/>
      <c r="Q1312" s="284"/>
      <c r="R1312" s="285" t="s">
        <v>4686</v>
      </c>
      <c r="S1312" s="284"/>
      <c r="T1312" s="286" t="s">
        <v>609</v>
      </c>
      <c r="U1312" s="291" t="s">
        <v>3366</v>
      </c>
      <c r="V1312" s="135"/>
      <c r="W1312" s="276" t="s">
        <v>8419</v>
      </c>
      <c r="X1312" s="272"/>
      <c r="Y1312" s="272"/>
      <c r="Z1312" s="272"/>
    </row>
    <row r="1313" spans="1:26" ht="13" customHeight="1" x14ac:dyDescent="0.35">
      <c r="A1313" s="295" t="s">
        <v>5</v>
      </c>
      <c r="B1313" s="83" t="s">
        <v>319</v>
      </c>
      <c r="C1313" s="277"/>
      <c r="D1313" s="293"/>
      <c r="E1313" s="279"/>
      <c r="F1313" s="327">
        <v>44776</v>
      </c>
      <c r="G1313" s="328" t="s">
        <v>8371</v>
      </c>
      <c r="H1313" s="328" t="s">
        <v>92</v>
      </c>
      <c r="I1313" s="281" t="s">
        <v>2454</v>
      </c>
      <c r="J1313" s="285" t="s">
        <v>45</v>
      </c>
      <c r="K1313" s="281" t="s">
        <v>9009</v>
      </c>
      <c r="L1313" s="328" t="s">
        <v>11</v>
      </c>
      <c r="M1313" s="328" t="s">
        <v>8372</v>
      </c>
      <c r="N1313" s="282"/>
      <c r="O1313" s="283"/>
      <c r="P1313" s="283"/>
      <c r="Q1313" s="284"/>
      <c r="R1313" s="285" t="s">
        <v>4482</v>
      </c>
      <c r="S1313" s="284"/>
      <c r="T1313" s="286" t="s">
        <v>609</v>
      </c>
      <c r="U1313" s="291" t="s">
        <v>3366</v>
      </c>
      <c r="V1313" s="135"/>
      <c r="W1313" s="276" t="s">
        <v>8420</v>
      </c>
      <c r="X1313" s="272"/>
      <c r="Y1313" s="272"/>
      <c r="Z1313" s="272"/>
    </row>
    <row r="1314" spans="1:26" ht="13" customHeight="1" x14ac:dyDescent="0.35">
      <c r="A1314" s="295" t="s">
        <v>3627</v>
      </c>
      <c r="B1314" s="83">
        <v>5235343</v>
      </c>
      <c r="C1314" s="277" t="s">
        <v>8544</v>
      </c>
      <c r="D1314" s="293">
        <v>44785</v>
      </c>
      <c r="E1314" s="279" t="s">
        <v>594</v>
      </c>
      <c r="F1314" s="327">
        <v>44776</v>
      </c>
      <c r="G1314" s="328" t="s">
        <v>8373</v>
      </c>
      <c r="H1314" s="328" t="s">
        <v>3708</v>
      </c>
      <c r="I1314" s="281" t="s">
        <v>2454</v>
      </c>
      <c r="J1314" s="285" t="s">
        <v>645</v>
      </c>
      <c r="K1314" s="281" t="s">
        <v>9002</v>
      </c>
      <c r="L1314" s="330" t="s">
        <v>20</v>
      </c>
      <c r="M1314" s="328" t="s">
        <v>8374</v>
      </c>
      <c r="N1314" s="282">
        <v>44798</v>
      </c>
      <c r="O1314" s="283">
        <v>44786</v>
      </c>
      <c r="P1314" s="283">
        <v>44785</v>
      </c>
      <c r="Q1314" s="284">
        <v>44789</v>
      </c>
      <c r="R1314" s="285" t="s">
        <v>4490</v>
      </c>
      <c r="S1314" s="284"/>
      <c r="T1314" s="286"/>
      <c r="U1314" s="291" t="s">
        <v>3366</v>
      </c>
      <c r="V1314" s="291" t="s">
        <v>3366</v>
      </c>
      <c r="W1314" s="276" t="s">
        <v>8421</v>
      </c>
      <c r="X1314" s="272"/>
      <c r="Y1314" s="272"/>
      <c r="Z1314" s="272"/>
    </row>
    <row r="1315" spans="1:26" ht="13" customHeight="1" x14ac:dyDescent="0.35">
      <c r="A1315" s="295" t="s">
        <v>5</v>
      </c>
      <c r="B1315" s="83">
        <v>5274575</v>
      </c>
      <c r="C1315" s="277" t="s">
        <v>8976</v>
      </c>
      <c r="D1315" s="293">
        <v>44779</v>
      </c>
      <c r="E1315" s="279" t="s">
        <v>8467</v>
      </c>
      <c r="F1315" s="327">
        <v>44807</v>
      </c>
      <c r="G1315" s="328" t="s">
        <v>8375</v>
      </c>
      <c r="H1315" s="328" t="s">
        <v>92</v>
      </c>
      <c r="I1315" s="281" t="s">
        <v>2454</v>
      </c>
      <c r="J1315" s="285" t="s">
        <v>2943</v>
      </c>
      <c r="K1315" s="281" t="s">
        <v>9012</v>
      </c>
      <c r="L1315" s="328" t="s">
        <v>40</v>
      </c>
      <c r="M1315" s="328" t="s">
        <v>8376</v>
      </c>
      <c r="N1315" s="282">
        <v>0</v>
      </c>
      <c r="O1315" s="283"/>
      <c r="P1315" s="283">
        <v>44812</v>
      </c>
      <c r="Q1315" s="284"/>
      <c r="R1315" s="285" t="s">
        <v>6518</v>
      </c>
      <c r="S1315" s="284"/>
      <c r="T1315" s="286" t="s">
        <v>1461</v>
      </c>
      <c r="U1315" s="291" t="s">
        <v>3366</v>
      </c>
      <c r="V1315" s="135"/>
      <c r="W1315" s="276" t="s">
        <v>8422</v>
      </c>
      <c r="X1315" s="272"/>
      <c r="Y1315" s="272"/>
      <c r="Z1315" s="272"/>
    </row>
    <row r="1316" spans="1:26" ht="13" customHeight="1" x14ac:dyDescent="0.35">
      <c r="A1316" s="295" t="s">
        <v>5</v>
      </c>
      <c r="B1316" s="83">
        <v>5269405</v>
      </c>
      <c r="C1316" s="277" t="s">
        <v>8874</v>
      </c>
      <c r="D1316" s="293">
        <v>44798</v>
      </c>
      <c r="E1316" s="279" t="s">
        <v>594</v>
      </c>
      <c r="F1316" s="327">
        <v>44777</v>
      </c>
      <c r="G1316" s="328" t="s">
        <v>8381</v>
      </c>
      <c r="H1316" s="328" t="s">
        <v>250</v>
      </c>
      <c r="I1316" s="281" t="s">
        <v>4644</v>
      </c>
      <c r="J1316" s="285" t="s">
        <v>18</v>
      </c>
      <c r="K1316" s="281" t="s">
        <v>9005</v>
      </c>
      <c r="L1316" s="328" t="s">
        <v>20</v>
      </c>
      <c r="M1316" s="328" t="s">
        <v>8382</v>
      </c>
      <c r="N1316" s="282">
        <v>44810</v>
      </c>
      <c r="O1316" s="283">
        <v>44809</v>
      </c>
      <c r="P1316" s="283">
        <v>44803</v>
      </c>
      <c r="Q1316" s="284">
        <v>44807</v>
      </c>
      <c r="R1316" s="285" t="s">
        <v>4686</v>
      </c>
      <c r="S1316" s="284"/>
      <c r="T1316" s="286" t="s">
        <v>605</v>
      </c>
      <c r="U1316" s="291" t="s">
        <v>3366</v>
      </c>
      <c r="V1316" s="135"/>
      <c r="W1316" s="276" t="s">
        <v>8423</v>
      </c>
      <c r="X1316" s="272"/>
      <c r="Y1316" s="272"/>
      <c r="Z1316" s="272"/>
    </row>
    <row r="1317" spans="1:26" ht="13" customHeight="1" x14ac:dyDescent="0.35">
      <c r="A1317" s="295" t="s">
        <v>3627</v>
      </c>
      <c r="B1317" s="8">
        <v>5241233</v>
      </c>
      <c r="C1317" s="277" t="s">
        <v>8474</v>
      </c>
      <c r="D1317" s="293">
        <v>44779</v>
      </c>
      <c r="E1317" s="279" t="s">
        <v>594</v>
      </c>
      <c r="F1317" s="327">
        <v>44777</v>
      </c>
      <c r="G1317" s="328" t="s">
        <v>8383</v>
      </c>
      <c r="H1317" s="328" t="s">
        <v>25</v>
      </c>
      <c r="I1317" s="281" t="s">
        <v>17</v>
      </c>
      <c r="J1317" s="285" t="s">
        <v>45</v>
      </c>
      <c r="K1317" s="281" t="s">
        <v>9009</v>
      </c>
      <c r="L1317" s="328" t="s">
        <v>11</v>
      </c>
      <c r="M1317" s="328" t="s">
        <v>8384</v>
      </c>
      <c r="N1317" s="282">
        <v>44798</v>
      </c>
      <c r="O1317" s="283">
        <v>44795</v>
      </c>
      <c r="P1317" s="283">
        <v>44785</v>
      </c>
      <c r="Q1317" s="284">
        <v>44796</v>
      </c>
      <c r="R1317" s="285" t="s">
        <v>4495</v>
      </c>
      <c r="S1317" s="284"/>
      <c r="T1317" s="286" t="s">
        <v>623</v>
      </c>
      <c r="U1317" s="291" t="s">
        <v>3366</v>
      </c>
      <c r="V1317" s="291" t="s">
        <v>3366</v>
      </c>
      <c r="W1317" s="276" t="s">
        <v>8424</v>
      </c>
      <c r="X1317" s="272"/>
      <c r="Y1317" s="272"/>
      <c r="Z1317" s="272"/>
    </row>
    <row r="1318" spans="1:26" ht="13" customHeight="1" x14ac:dyDescent="0.35">
      <c r="A1318" s="295" t="s">
        <v>5</v>
      </c>
      <c r="B1318" s="83" t="s">
        <v>319</v>
      </c>
      <c r="C1318" s="277"/>
      <c r="D1318" s="293"/>
      <c r="E1318" s="279"/>
      <c r="F1318" s="327">
        <v>44777</v>
      </c>
      <c r="G1318" s="328" t="s">
        <v>8385</v>
      </c>
      <c r="H1318" s="328" t="s">
        <v>102</v>
      </c>
      <c r="I1318" s="281" t="s">
        <v>685</v>
      </c>
      <c r="J1318" s="285" t="s">
        <v>18</v>
      </c>
      <c r="K1318" s="281" t="s">
        <v>9005</v>
      </c>
      <c r="L1318" s="328" t="s">
        <v>11</v>
      </c>
      <c r="M1318" s="328" t="s">
        <v>8386</v>
      </c>
      <c r="N1318" s="282"/>
      <c r="O1318" s="283"/>
      <c r="P1318" s="283"/>
      <c r="Q1318" s="284"/>
      <c r="R1318" s="285" t="s">
        <v>4686</v>
      </c>
      <c r="S1318" s="284"/>
      <c r="T1318" s="286" t="s">
        <v>623</v>
      </c>
      <c r="U1318" s="291" t="s">
        <v>3366</v>
      </c>
      <c r="V1318" s="135"/>
      <c r="W1318" s="276" t="s">
        <v>8425</v>
      </c>
      <c r="X1318" s="272"/>
      <c r="Y1318" s="272"/>
      <c r="Z1318" s="272"/>
    </row>
    <row r="1319" spans="1:26" ht="13" customHeight="1" x14ac:dyDescent="0.35">
      <c r="A1319" s="295" t="s">
        <v>5</v>
      </c>
      <c r="B1319" s="83" t="s">
        <v>319</v>
      </c>
      <c r="C1319" s="277"/>
      <c r="D1319" s="293"/>
      <c r="E1319" s="279"/>
      <c r="F1319" s="327">
        <v>44777</v>
      </c>
      <c r="G1319" s="328" t="s">
        <v>8015</v>
      </c>
      <c r="H1319" s="328" t="s">
        <v>6043</v>
      </c>
      <c r="I1319" s="281" t="s">
        <v>4644</v>
      </c>
      <c r="J1319" s="285" t="s">
        <v>645</v>
      </c>
      <c r="K1319" s="281" t="s">
        <v>9002</v>
      </c>
      <c r="L1319" s="328" t="s">
        <v>20</v>
      </c>
      <c r="M1319" s="328" t="s">
        <v>8387</v>
      </c>
      <c r="N1319" s="282"/>
      <c r="O1319" s="283"/>
      <c r="P1319" s="283"/>
      <c r="Q1319" s="284"/>
      <c r="R1319" s="285" t="s">
        <v>4490</v>
      </c>
      <c r="S1319" s="284"/>
      <c r="T1319" s="286" t="s">
        <v>605</v>
      </c>
      <c r="U1319" s="291" t="s">
        <v>3366</v>
      </c>
      <c r="V1319" s="135"/>
      <c r="W1319" s="276" t="s">
        <v>8017</v>
      </c>
      <c r="X1319" s="272"/>
      <c r="Y1319" s="272"/>
      <c r="Z1319" s="272"/>
    </row>
    <row r="1320" spans="1:26" ht="13" customHeight="1" x14ac:dyDescent="0.35">
      <c r="A1320" s="295" t="s">
        <v>3627</v>
      </c>
      <c r="B1320" s="83">
        <v>5221413</v>
      </c>
      <c r="C1320" s="277" t="s">
        <v>8409</v>
      </c>
      <c r="D1320" s="293">
        <v>44782</v>
      </c>
      <c r="E1320" s="279" t="s">
        <v>594</v>
      </c>
      <c r="F1320" s="327">
        <v>44777</v>
      </c>
      <c r="G1320" s="328" t="s">
        <v>8388</v>
      </c>
      <c r="H1320" s="328" t="s">
        <v>6294</v>
      </c>
      <c r="I1320" s="281" t="s">
        <v>8538</v>
      </c>
      <c r="J1320" s="285" t="s">
        <v>626</v>
      </c>
      <c r="K1320" s="281" t="s">
        <v>9003</v>
      </c>
      <c r="L1320" s="328" t="s">
        <v>52</v>
      </c>
      <c r="M1320" s="328" t="s">
        <v>8389</v>
      </c>
      <c r="N1320" s="282">
        <v>44787</v>
      </c>
      <c r="O1320" s="283">
        <v>44785</v>
      </c>
      <c r="P1320" s="283">
        <v>44784</v>
      </c>
      <c r="Q1320" s="284">
        <v>44785</v>
      </c>
      <c r="R1320" s="285" t="s">
        <v>4687</v>
      </c>
      <c r="S1320" s="284"/>
      <c r="T1320" s="286" t="s">
        <v>623</v>
      </c>
      <c r="U1320" s="291" t="s">
        <v>3366</v>
      </c>
      <c r="V1320" s="291" t="s">
        <v>3366</v>
      </c>
      <c r="W1320" s="276" t="s">
        <v>8426</v>
      </c>
      <c r="X1320" s="272"/>
      <c r="Y1320" s="272"/>
      <c r="Z1320" s="272"/>
    </row>
    <row r="1321" spans="1:26" ht="13" customHeight="1" x14ac:dyDescent="0.35">
      <c r="A1321" s="295" t="s">
        <v>5</v>
      </c>
      <c r="B1321" s="83" t="s">
        <v>319</v>
      </c>
      <c r="C1321" s="277"/>
      <c r="D1321" s="293"/>
      <c r="E1321" s="279"/>
      <c r="F1321" s="327">
        <v>44778</v>
      </c>
      <c r="G1321" s="328" t="s">
        <v>8390</v>
      </c>
      <c r="H1321" s="328" t="s">
        <v>250</v>
      </c>
      <c r="I1321" s="281" t="s">
        <v>4644</v>
      </c>
      <c r="J1321" s="285" t="s">
        <v>18</v>
      </c>
      <c r="K1321" s="281" t="s">
        <v>9005</v>
      </c>
      <c r="L1321" s="328" t="s">
        <v>20</v>
      </c>
      <c r="M1321" s="328" t="s">
        <v>8391</v>
      </c>
      <c r="N1321" s="282"/>
      <c r="O1321" s="283"/>
      <c r="P1321" s="283"/>
      <c r="Q1321" s="284"/>
      <c r="R1321" s="285" t="s">
        <v>4686</v>
      </c>
      <c r="S1321" s="284"/>
      <c r="T1321" s="286" t="s">
        <v>609</v>
      </c>
      <c r="U1321" s="291" t="s">
        <v>3366</v>
      </c>
      <c r="V1321" s="135"/>
      <c r="W1321" s="276" t="s">
        <v>8427</v>
      </c>
      <c r="X1321" s="272"/>
      <c r="Y1321" s="272"/>
      <c r="Z1321" s="272"/>
    </row>
    <row r="1322" spans="1:26" ht="13" customHeight="1" x14ac:dyDescent="0.35">
      <c r="A1322" s="295" t="s">
        <v>3627</v>
      </c>
      <c r="B1322" s="8">
        <v>5228324</v>
      </c>
      <c r="C1322" s="277" t="s">
        <v>8410</v>
      </c>
      <c r="D1322" s="293">
        <v>44779</v>
      </c>
      <c r="E1322" s="279" t="s">
        <v>594</v>
      </c>
      <c r="F1322" s="327">
        <v>44778</v>
      </c>
      <c r="G1322" s="328" t="s">
        <v>8392</v>
      </c>
      <c r="H1322" s="328" t="s">
        <v>3708</v>
      </c>
      <c r="I1322" s="281" t="s">
        <v>2454</v>
      </c>
      <c r="J1322" s="285" t="s">
        <v>626</v>
      </c>
      <c r="K1322" s="281" t="s">
        <v>9003</v>
      </c>
      <c r="L1322" s="328" t="s">
        <v>20</v>
      </c>
      <c r="M1322" s="328" t="s">
        <v>8393</v>
      </c>
      <c r="N1322" s="282">
        <v>44787</v>
      </c>
      <c r="O1322" s="283">
        <v>44784</v>
      </c>
      <c r="P1322" s="283">
        <v>44781</v>
      </c>
      <c r="Q1322" s="284">
        <v>44785</v>
      </c>
      <c r="R1322" s="285" t="s">
        <v>4687</v>
      </c>
      <c r="S1322" s="284"/>
      <c r="T1322" s="286" t="s">
        <v>605</v>
      </c>
      <c r="U1322" s="291" t="s">
        <v>3366</v>
      </c>
      <c r="V1322" s="291" t="s">
        <v>3366</v>
      </c>
      <c r="W1322" s="276" t="s">
        <v>8428</v>
      </c>
      <c r="X1322" s="272"/>
      <c r="Y1322" s="272"/>
      <c r="Z1322" s="272"/>
    </row>
    <row r="1323" spans="1:26" ht="13" customHeight="1" x14ac:dyDescent="0.35">
      <c r="A1323" s="295" t="s">
        <v>5</v>
      </c>
      <c r="B1323" s="83" t="s">
        <v>319</v>
      </c>
      <c r="C1323" s="277"/>
      <c r="D1323" s="293"/>
      <c r="E1323" s="279"/>
      <c r="F1323" s="327">
        <v>44778</v>
      </c>
      <c r="G1323" s="328" t="s">
        <v>8394</v>
      </c>
      <c r="H1323" s="328" t="s">
        <v>137</v>
      </c>
      <c r="I1323" s="281" t="s">
        <v>17</v>
      </c>
      <c r="J1323" s="285" t="s">
        <v>18</v>
      </c>
      <c r="K1323" s="281" t="s">
        <v>9005</v>
      </c>
      <c r="L1323" s="328" t="s">
        <v>20</v>
      </c>
      <c r="M1323" s="328" t="s">
        <v>8395</v>
      </c>
      <c r="N1323" s="282"/>
      <c r="O1323" s="283"/>
      <c r="P1323" s="283"/>
      <c r="Q1323" s="284"/>
      <c r="R1323" s="285" t="s">
        <v>4686</v>
      </c>
      <c r="S1323" s="284"/>
      <c r="T1323" s="286" t="s">
        <v>605</v>
      </c>
      <c r="U1323" s="291" t="s">
        <v>3366</v>
      </c>
      <c r="V1323" s="135"/>
      <c r="W1323" s="276" t="s">
        <v>8429</v>
      </c>
      <c r="X1323" s="272"/>
      <c r="Y1323" s="272"/>
      <c r="Z1323" s="272"/>
    </row>
    <row r="1324" spans="1:26" ht="13" customHeight="1" x14ac:dyDescent="0.35">
      <c r="A1324" s="295" t="s">
        <v>3627</v>
      </c>
      <c r="B1324" s="83">
        <v>5255222</v>
      </c>
      <c r="C1324" s="277" t="s">
        <v>8661</v>
      </c>
      <c r="D1324" s="293">
        <v>44786</v>
      </c>
      <c r="E1324" s="279" t="s">
        <v>594</v>
      </c>
      <c r="F1324" s="327">
        <v>44778</v>
      </c>
      <c r="G1324" s="328" t="s">
        <v>8396</v>
      </c>
      <c r="H1324" s="328" t="s">
        <v>175</v>
      </c>
      <c r="I1324" s="281" t="s">
        <v>8863</v>
      </c>
      <c r="J1324" s="285" t="s">
        <v>2943</v>
      </c>
      <c r="K1324" s="281" t="s">
        <v>9012</v>
      </c>
      <c r="L1324" s="328" t="s">
        <v>2970</v>
      </c>
      <c r="M1324" s="328" t="s">
        <v>8397</v>
      </c>
      <c r="N1324" s="282">
        <v>44801</v>
      </c>
      <c r="O1324" s="283">
        <v>44798</v>
      </c>
      <c r="P1324" s="283">
        <v>44793</v>
      </c>
      <c r="Q1324" s="284">
        <v>44798</v>
      </c>
      <c r="R1324" s="285" t="s">
        <v>6447</v>
      </c>
      <c r="S1324" s="284"/>
      <c r="T1324" s="286" t="s">
        <v>623</v>
      </c>
      <c r="U1324" s="291" t="s">
        <v>3366</v>
      </c>
      <c r="V1324" s="291" t="s">
        <v>3366</v>
      </c>
      <c r="W1324" s="276" t="s">
        <v>8430</v>
      </c>
      <c r="X1324" s="272"/>
      <c r="Y1324" s="272"/>
      <c r="Z1324" s="272"/>
    </row>
    <row r="1325" spans="1:26" ht="13" customHeight="1" x14ac:dyDescent="0.35">
      <c r="A1325" s="295" t="s">
        <v>3627</v>
      </c>
      <c r="B1325" s="83">
        <v>5243138</v>
      </c>
      <c r="C1325" s="277" t="s">
        <v>8523</v>
      </c>
      <c r="D1325" s="293">
        <v>44785</v>
      </c>
      <c r="E1325" s="279" t="s">
        <v>594</v>
      </c>
      <c r="F1325" s="327">
        <v>44778</v>
      </c>
      <c r="G1325" s="328" t="s">
        <v>8398</v>
      </c>
      <c r="H1325" s="328" t="s">
        <v>4712</v>
      </c>
      <c r="I1325" s="281" t="s">
        <v>17</v>
      </c>
      <c r="J1325" s="285" t="s">
        <v>2943</v>
      </c>
      <c r="K1325" s="281" t="s">
        <v>9012</v>
      </c>
      <c r="L1325" s="328" t="s">
        <v>40</v>
      </c>
      <c r="M1325" s="328" t="s">
        <v>8399</v>
      </c>
      <c r="N1325" s="282">
        <v>44798</v>
      </c>
      <c r="O1325" s="283">
        <v>44795</v>
      </c>
      <c r="P1325" s="283">
        <v>44785</v>
      </c>
      <c r="Q1325" s="284" t="s">
        <v>1685</v>
      </c>
      <c r="R1325" s="285" t="s">
        <v>6518</v>
      </c>
      <c r="S1325" s="284"/>
      <c r="T1325" s="286" t="s">
        <v>623</v>
      </c>
      <c r="U1325" s="291" t="s">
        <v>3366</v>
      </c>
      <c r="V1325" s="291" t="s">
        <v>3366</v>
      </c>
      <c r="W1325" s="276" t="s">
        <v>8431</v>
      </c>
      <c r="X1325" s="272"/>
      <c r="Y1325" s="272"/>
      <c r="Z1325" s="272"/>
    </row>
    <row r="1326" spans="1:26" ht="13" customHeight="1" x14ac:dyDescent="0.35">
      <c r="A1326" s="295" t="s">
        <v>5</v>
      </c>
      <c r="B1326" s="11" t="s">
        <v>319</v>
      </c>
      <c r="C1326" s="277"/>
      <c r="D1326" s="293"/>
      <c r="E1326" s="279"/>
      <c r="F1326" s="327">
        <v>44778</v>
      </c>
      <c r="G1326" s="328" t="s">
        <v>8400</v>
      </c>
      <c r="H1326" s="328" t="s">
        <v>7474</v>
      </c>
      <c r="I1326" s="281" t="s">
        <v>4644</v>
      </c>
      <c r="J1326" s="285" t="s">
        <v>18</v>
      </c>
      <c r="K1326" s="281" t="s">
        <v>9005</v>
      </c>
      <c r="L1326" s="328" t="s">
        <v>11</v>
      </c>
      <c r="M1326" s="328" t="s">
        <v>8401</v>
      </c>
      <c r="N1326" s="282"/>
      <c r="O1326" s="283"/>
      <c r="P1326" s="283"/>
      <c r="Q1326" s="284"/>
      <c r="R1326" s="285" t="s">
        <v>4686</v>
      </c>
      <c r="S1326" s="284"/>
      <c r="T1326" s="286" t="s">
        <v>623</v>
      </c>
      <c r="U1326" s="291" t="s">
        <v>3366</v>
      </c>
      <c r="V1326" s="135"/>
      <c r="W1326" s="276" t="s">
        <v>8432</v>
      </c>
      <c r="X1326" s="272"/>
      <c r="Y1326" s="272"/>
      <c r="Z1326" s="272"/>
    </row>
    <row r="1327" spans="1:26" ht="13" customHeight="1" x14ac:dyDescent="0.35">
      <c r="A1327" s="295" t="s">
        <v>5</v>
      </c>
      <c r="B1327" s="8" t="s">
        <v>319</v>
      </c>
      <c r="C1327" s="277"/>
      <c r="D1327" s="293"/>
      <c r="E1327" s="279"/>
      <c r="F1327" s="327">
        <v>44779</v>
      </c>
      <c r="G1327" s="328" t="s">
        <v>8433</v>
      </c>
      <c r="H1327" s="328" t="s">
        <v>7474</v>
      </c>
      <c r="I1327" s="281" t="s">
        <v>4644</v>
      </c>
      <c r="J1327" s="285" t="s">
        <v>38</v>
      </c>
      <c r="K1327" s="281" t="s">
        <v>9001</v>
      </c>
      <c r="L1327" s="328" t="s">
        <v>20</v>
      </c>
      <c r="M1327" s="328" t="s">
        <v>8434</v>
      </c>
      <c r="N1327" s="282"/>
      <c r="O1327" s="283"/>
      <c r="P1327" s="283"/>
      <c r="Q1327" s="284"/>
      <c r="R1327" s="285" t="s">
        <v>4486</v>
      </c>
      <c r="S1327" s="284"/>
      <c r="T1327" s="286" t="s">
        <v>623</v>
      </c>
      <c r="U1327" s="291" t="s">
        <v>3366</v>
      </c>
      <c r="V1327" s="135"/>
      <c r="W1327" s="277" t="s">
        <v>8440</v>
      </c>
      <c r="X1327" s="272"/>
      <c r="Y1327" s="272"/>
      <c r="Z1327" s="272"/>
    </row>
    <row r="1328" spans="1:26" ht="13" customHeight="1" x14ac:dyDescent="0.35">
      <c r="A1328" s="295" t="s">
        <v>5</v>
      </c>
      <c r="B1328" s="83" t="s">
        <v>319</v>
      </c>
      <c r="C1328" s="277"/>
      <c r="D1328" s="293"/>
      <c r="E1328" s="279"/>
      <c r="F1328" s="327">
        <v>44779</v>
      </c>
      <c r="G1328" s="328" t="s">
        <v>8435</v>
      </c>
      <c r="H1328" s="328" t="s">
        <v>57</v>
      </c>
      <c r="I1328" s="281" t="s">
        <v>8538</v>
      </c>
      <c r="J1328" s="285" t="s">
        <v>18</v>
      </c>
      <c r="K1328" s="281" t="s">
        <v>9005</v>
      </c>
      <c r="L1328" s="328" t="s">
        <v>11</v>
      </c>
      <c r="M1328" s="328" t="s">
        <v>8436</v>
      </c>
      <c r="N1328" s="282"/>
      <c r="O1328" s="283"/>
      <c r="P1328" s="283"/>
      <c r="Q1328" s="284"/>
      <c r="R1328" s="285" t="s">
        <v>4685</v>
      </c>
      <c r="S1328" s="284"/>
      <c r="T1328" s="286" t="s">
        <v>623</v>
      </c>
      <c r="U1328" s="291" t="s">
        <v>3366</v>
      </c>
      <c r="V1328" s="135"/>
      <c r="W1328" s="277" t="s">
        <v>8441</v>
      </c>
      <c r="X1328" s="272"/>
      <c r="Y1328" s="272"/>
      <c r="Z1328" s="272"/>
    </row>
    <row r="1329" spans="1:26" ht="13" customHeight="1" x14ac:dyDescent="0.35">
      <c r="A1329" s="295" t="s">
        <v>3627</v>
      </c>
      <c r="B1329" s="11">
        <v>5273426</v>
      </c>
      <c r="C1329" s="277" t="s">
        <v>8801</v>
      </c>
      <c r="D1329" s="293">
        <v>44798</v>
      </c>
      <c r="E1329" s="279" t="s">
        <v>594</v>
      </c>
      <c r="F1329" s="327">
        <v>44781</v>
      </c>
      <c r="G1329" s="328" t="s">
        <v>8437</v>
      </c>
      <c r="H1329" s="328" t="s">
        <v>3708</v>
      </c>
      <c r="I1329" s="281" t="s">
        <v>2454</v>
      </c>
      <c r="J1329" s="285" t="s">
        <v>38</v>
      </c>
      <c r="K1329" s="281" t="s">
        <v>9001</v>
      </c>
      <c r="L1329" s="328" t="s">
        <v>27</v>
      </c>
      <c r="M1329" s="328" t="s">
        <v>8438</v>
      </c>
      <c r="N1329" s="282">
        <v>44807</v>
      </c>
      <c r="O1329" s="283">
        <v>44802</v>
      </c>
      <c r="P1329" s="283">
        <v>44797</v>
      </c>
      <c r="Q1329" s="284">
        <v>44803</v>
      </c>
      <c r="R1329" s="285" t="s">
        <v>4489</v>
      </c>
      <c r="S1329" s="284"/>
      <c r="T1329" s="286" t="s">
        <v>623</v>
      </c>
      <c r="U1329" s="291" t="s">
        <v>3366</v>
      </c>
      <c r="V1329" s="135"/>
      <c r="W1329" s="277" t="s">
        <v>8442</v>
      </c>
      <c r="X1329" s="272"/>
      <c r="Y1329" s="272"/>
      <c r="Z1329" s="272"/>
    </row>
    <row r="1330" spans="1:26" ht="13" customHeight="1" x14ac:dyDescent="0.35">
      <c r="A1330" s="295" t="s">
        <v>5</v>
      </c>
      <c r="B1330" s="83" t="s">
        <v>319</v>
      </c>
      <c r="C1330" s="277" t="s">
        <v>3626</v>
      </c>
      <c r="D1330" s="293">
        <v>44800</v>
      </c>
      <c r="E1330" s="279"/>
      <c r="F1330" s="327">
        <v>44781</v>
      </c>
      <c r="G1330" s="328" t="s">
        <v>8443</v>
      </c>
      <c r="H1330" s="328" t="s">
        <v>37</v>
      </c>
      <c r="I1330" s="281" t="s">
        <v>685</v>
      </c>
      <c r="J1330" s="285" t="s">
        <v>38</v>
      </c>
      <c r="K1330" s="281" t="s">
        <v>9001</v>
      </c>
      <c r="L1330" s="328" t="s">
        <v>40</v>
      </c>
      <c r="M1330" s="328" t="s">
        <v>8444</v>
      </c>
      <c r="N1330" s="282"/>
      <c r="O1330" s="283"/>
      <c r="P1330" s="283"/>
      <c r="Q1330" s="284"/>
      <c r="R1330" s="285" t="s">
        <v>4489</v>
      </c>
      <c r="S1330" s="284"/>
      <c r="T1330" s="286" t="s">
        <v>623</v>
      </c>
      <c r="U1330" s="291" t="s">
        <v>3366</v>
      </c>
      <c r="V1330" s="135"/>
      <c r="W1330" s="277" t="s">
        <v>8445</v>
      </c>
      <c r="X1330" s="272"/>
      <c r="Y1330" s="272"/>
      <c r="Z1330" s="272"/>
    </row>
    <row r="1331" spans="1:26" ht="13" customHeight="1" x14ac:dyDescent="0.35">
      <c r="A1331" s="295" t="s">
        <v>5</v>
      </c>
      <c r="B1331" s="83" t="s">
        <v>319</v>
      </c>
      <c r="C1331" s="277"/>
      <c r="D1331" s="293"/>
      <c r="E1331" s="279"/>
      <c r="F1331" s="327">
        <v>44781</v>
      </c>
      <c r="G1331" s="328" t="s">
        <v>8446</v>
      </c>
      <c r="H1331" s="328" t="s">
        <v>4126</v>
      </c>
      <c r="I1331" s="281" t="s">
        <v>8538</v>
      </c>
      <c r="J1331" s="285" t="s">
        <v>18</v>
      </c>
      <c r="K1331" s="281" t="s">
        <v>9005</v>
      </c>
      <c r="L1331" s="328" t="s">
        <v>20</v>
      </c>
      <c r="M1331" s="328" t="s">
        <v>8447</v>
      </c>
      <c r="N1331" s="282"/>
      <c r="O1331" s="283"/>
      <c r="P1331" s="283"/>
      <c r="Q1331" s="284"/>
      <c r="R1331" s="285" t="s">
        <v>4686</v>
      </c>
      <c r="S1331" s="284"/>
      <c r="T1331" s="286" t="s">
        <v>605</v>
      </c>
      <c r="U1331" s="291" t="s">
        <v>3366</v>
      </c>
      <c r="V1331" s="135"/>
      <c r="W1331" s="277" t="s">
        <v>8448</v>
      </c>
      <c r="X1331" s="272"/>
      <c r="Y1331" s="272"/>
      <c r="Z1331" s="272"/>
    </row>
    <row r="1332" spans="1:26" ht="13" customHeight="1" x14ac:dyDescent="0.35">
      <c r="A1332" s="295" t="s">
        <v>5</v>
      </c>
      <c r="B1332" s="11">
        <v>5286312</v>
      </c>
      <c r="C1332" s="277" t="s">
        <v>8994</v>
      </c>
      <c r="D1332" s="293">
        <v>44809</v>
      </c>
      <c r="E1332" s="279" t="s">
        <v>8467</v>
      </c>
      <c r="F1332" s="327">
        <v>44781</v>
      </c>
      <c r="G1332" s="328" t="s">
        <v>8449</v>
      </c>
      <c r="H1332" s="328" t="s">
        <v>32</v>
      </c>
      <c r="I1332" s="281" t="s">
        <v>685</v>
      </c>
      <c r="J1332" s="285" t="s">
        <v>18</v>
      </c>
      <c r="K1332" s="281" t="s">
        <v>9005</v>
      </c>
      <c r="L1332" s="328" t="s">
        <v>20</v>
      </c>
      <c r="M1332" s="328" t="s">
        <v>8450</v>
      </c>
      <c r="N1332" s="282">
        <v>0</v>
      </c>
      <c r="O1332" s="283"/>
      <c r="P1332" s="283">
        <v>44811</v>
      </c>
      <c r="Q1332" s="284"/>
      <c r="R1332" s="285" t="s">
        <v>4686</v>
      </c>
      <c r="S1332" s="284"/>
      <c r="T1332" s="286" t="s">
        <v>623</v>
      </c>
      <c r="U1332" s="291" t="s">
        <v>3366</v>
      </c>
      <c r="V1332" s="135"/>
      <c r="W1332" s="9" t="s">
        <v>8451</v>
      </c>
      <c r="X1332" s="272"/>
      <c r="Y1332" s="272"/>
      <c r="Z1332" s="272"/>
    </row>
    <row r="1333" spans="1:26" ht="13" customHeight="1" x14ac:dyDescent="0.35">
      <c r="A1333" s="295" t="s">
        <v>5</v>
      </c>
      <c r="B1333" s="83" t="s">
        <v>319</v>
      </c>
      <c r="C1333" s="277"/>
      <c r="D1333" s="293"/>
      <c r="E1333" s="279"/>
      <c r="F1333" s="327">
        <v>44781</v>
      </c>
      <c r="G1333" s="328" t="s">
        <v>8452</v>
      </c>
      <c r="H1333" s="328" t="s">
        <v>4712</v>
      </c>
      <c r="I1333" s="281" t="s">
        <v>17</v>
      </c>
      <c r="J1333" s="285" t="s">
        <v>18</v>
      </c>
      <c r="K1333" s="281" t="s">
        <v>9005</v>
      </c>
      <c r="L1333" s="328" t="s">
        <v>11</v>
      </c>
      <c r="M1333" s="328" t="s">
        <v>8453</v>
      </c>
      <c r="N1333" s="282"/>
      <c r="O1333" s="283"/>
      <c r="P1333" s="283"/>
      <c r="Q1333" s="284"/>
      <c r="R1333" s="285" t="s">
        <v>4686</v>
      </c>
      <c r="S1333" s="284"/>
      <c r="T1333" s="286" t="s">
        <v>605</v>
      </c>
      <c r="U1333" s="291" t="s">
        <v>3366</v>
      </c>
      <c r="V1333" s="135"/>
      <c r="W1333" s="9" t="s">
        <v>8454</v>
      </c>
      <c r="X1333" s="272"/>
      <c r="Y1333" s="272"/>
      <c r="Z1333" s="272"/>
    </row>
    <row r="1334" spans="1:26" ht="13" customHeight="1" x14ac:dyDescent="0.35">
      <c r="A1334" s="295" t="s">
        <v>3627</v>
      </c>
      <c r="B1334" s="8">
        <v>5257127</v>
      </c>
      <c r="C1334" s="277" t="s">
        <v>8721</v>
      </c>
      <c r="D1334" s="293">
        <v>44795</v>
      </c>
      <c r="E1334" s="279" t="s">
        <v>594</v>
      </c>
      <c r="F1334" s="327">
        <v>44781</v>
      </c>
      <c r="G1334" s="330" t="s">
        <v>8732</v>
      </c>
      <c r="H1334" s="328" t="s">
        <v>32</v>
      </c>
      <c r="I1334" s="281" t="s">
        <v>685</v>
      </c>
      <c r="J1334" s="285" t="s">
        <v>626</v>
      </c>
      <c r="K1334" s="281" t="s">
        <v>9003</v>
      </c>
      <c r="L1334" s="328" t="s">
        <v>27</v>
      </c>
      <c r="M1334" s="328" t="s">
        <v>8455</v>
      </c>
      <c r="N1334" s="282">
        <v>44804</v>
      </c>
      <c r="O1334" s="283">
        <v>44802</v>
      </c>
      <c r="P1334" s="283">
        <v>44795</v>
      </c>
      <c r="Q1334" s="284">
        <v>44802</v>
      </c>
      <c r="R1334" s="285" t="s">
        <v>6464</v>
      </c>
      <c r="S1334" s="284"/>
      <c r="T1334" s="286" t="s">
        <v>605</v>
      </c>
      <c r="U1334" s="291" t="s">
        <v>3366</v>
      </c>
      <c r="V1334" s="291" t="s">
        <v>3366</v>
      </c>
      <c r="W1334" s="333" t="s">
        <v>8456</v>
      </c>
      <c r="X1334" s="272"/>
      <c r="Y1334" s="272"/>
      <c r="Z1334" s="272"/>
    </row>
    <row r="1335" spans="1:26" ht="13" customHeight="1" x14ac:dyDescent="0.35">
      <c r="A1335" s="295" t="s">
        <v>3627</v>
      </c>
      <c r="B1335" s="83">
        <v>5243147</v>
      </c>
      <c r="C1335" s="277" t="s">
        <v>8524</v>
      </c>
      <c r="D1335" s="293">
        <v>44783</v>
      </c>
      <c r="E1335" s="279" t="s">
        <v>594</v>
      </c>
      <c r="F1335" s="327">
        <v>44781</v>
      </c>
      <c r="G1335" s="328" t="s">
        <v>8457</v>
      </c>
      <c r="H1335" s="328" t="s">
        <v>7474</v>
      </c>
      <c r="I1335" s="281" t="s">
        <v>4644</v>
      </c>
      <c r="J1335" s="285" t="s">
        <v>626</v>
      </c>
      <c r="K1335" s="281" t="s">
        <v>9003</v>
      </c>
      <c r="L1335" s="328" t="s">
        <v>20</v>
      </c>
      <c r="M1335" s="328" t="s">
        <v>8458</v>
      </c>
      <c r="N1335" s="282">
        <v>44804</v>
      </c>
      <c r="O1335" s="283">
        <v>44792</v>
      </c>
      <c r="P1335" s="283">
        <v>44796</v>
      </c>
      <c r="Q1335" s="284">
        <v>44796</v>
      </c>
      <c r="R1335" s="285" t="s">
        <v>6464</v>
      </c>
      <c r="S1335" s="284"/>
      <c r="T1335" s="286" t="s">
        <v>605</v>
      </c>
      <c r="U1335" s="291" t="s">
        <v>3366</v>
      </c>
      <c r="V1335" s="291" t="s">
        <v>3366</v>
      </c>
      <c r="W1335" s="277" t="s">
        <v>8459</v>
      </c>
      <c r="X1335" s="272"/>
      <c r="Y1335" s="272"/>
      <c r="Z1335" s="272"/>
    </row>
    <row r="1336" spans="1:26" ht="13" customHeight="1" x14ac:dyDescent="0.35">
      <c r="A1336" s="295" t="s">
        <v>5</v>
      </c>
      <c r="B1336" s="124" t="s">
        <v>319</v>
      </c>
      <c r="C1336" s="277"/>
      <c r="D1336" s="293"/>
      <c r="E1336" s="279"/>
      <c r="F1336" s="327">
        <v>44781</v>
      </c>
      <c r="G1336" s="328" t="s">
        <v>8460</v>
      </c>
      <c r="H1336" s="328" t="s">
        <v>32</v>
      </c>
      <c r="I1336" s="281" t="s">
        <v>685</v>
      </c>
      <c r="J1336" s="285" t="s">
        <v>45</v>
      </c>
      <c r="K1336" s="281" t="s">
        <v>9009</v>
      </c>
      <c r="L1336" s="328" t="s">
        <v>27</v>
      </c>
      <c r="M1336" s="328" t="s">
        <v>8461</v>
      </c>
      <c r="N1336" s="282"/>
      <c r="O1336" s="283"/>
      <c r="P1336" s="283"/>
      <c r="Q1336" s="284"/>
      <c r="R1336" s="285" t="s">
        <v>4495</v>
      </c>
      <c r="S1336" s="284"/>
      <c r="T1336" s="286" t="s">
        <v>623</v>
      </c>
      <c r="U1336" s="291" t="s">
        <v>3366</v>
      </c>
      <c r="V1336" s="135"/>
      <c r="W1336" s="334" t="s">
        <v>8462</v>
      </c>
      <c r="X1336" s="272"/>
      <c r="Y1336" s="272"/>
      <c r="Z1336" s="272"/>
    </row>
    <row r="1337" spans="1:26" ht="13" customHeight="1" x14ac:dyDescent="0.35">
      <c r="A1337" s="295" t="s">
        <v>5</v>
      </c>
      <c r="B1337" s="83" t="s">
        <v>319</v>
      </c>
      <c r="C1337" s="277"/>
      <c r="D1337" s="293"/>
      <c r="E1337" s="279"/>
      <c r="F1337" s="327">
        <v>44781</v>
      </c>
      <c r="G1337" s="328" t="s">
        <v>8463</v>
      </c>
      <c r="H1337" s="328" t="s">
        <v>32</v>
      </c>
      <c r="I1337" s="281" t="s">
        <v>685</v>
      </c>
      <c r="J1337" s="285" t="s">
        <v>45</v>
      </c>
      <c r="K1337" s="281" t="s">
        <v>9009</v>
      </c>
      <c r="L1337" s="328" t="s">
        <v>20</v>
      </c>
      <c r="M1337" s="328" t="s">
        <v>8464</v>
      </c>
      <c r="N1337" s="282"/>
      <c r="O1337" s="283"/>
      <c r="P1337" s="283"/>
      <c r="Q1337" s="284"/>
      <c r="R1337" s="285" t="s">
        <v>4482</v>
      </c>
      <c r="S1337" s="284"/>
      <c r="T1337" s="286" t="s">
        <v>623</v>
      </c>
      <c r="U1337" s="291" t="s">
        <v>3366</v>
      </c>
      <c r="V1337" s="135"/>
      <c r="W1337" s="9" t="s">
        <v>8465</v>
      </c>
      <c r="X1337" s="272"/>
      <c r="Y1337" s="272"/>
      <c r="Z1337" s="272"/>
    </row>
    <row r="1338" spans="1:26" ht="13" customHeight="1" x14ac:dyDescent="0.35">
      <c r="A1338" s="295" t="s">
        <v>5</v>
      </c>
      <c r="B1338" s="83" t="s">
        <v>319</v>
      </c>
      <c r="C1338" s="277"/>
      <c r="D1338" s="293"/>
      <c r="E1338" s="279"/>
      <c r="F1338" s="327">
        <v>44782</v>
      </c>
      <c r="G1338" s="328" t="s">
        <v>8484</v>
      </c>
      <c r="H1338" s="328" t="s">
        <v>686</v>
      </c>
      <c r="I1338" s="281" t="s">
        <v>8862</v>
      </c>
      <c r="J1338" s="285" t="s">
        <v>38</v>
      </c>
      <c r="K1338" s="281" t="s">
        <v>9001</v>
      </c>
      <c r="L1338" s="328" t="s">
        <v>40</v>
      </c>
      <c r="M1338" s="328" t="s">
        <v>8485</v>
      </c>
      <c r="N1338" s="282"/>
      <c r="O1338" s="283"/>
      <c r="P1338" s="283"/>
      <c r="Q1338" s="284"/>
      <c r="R1338" s="285" t="s">
        <v>4486</v>
      </c>
      <c r="S1338" s="284"/>
      <c r="T1338" s="286" t="s">
        <v>623</v>
      </c>
      <c r="U1338" s="291" t="s">
        <v>3366</v>
      </c>
      <c r="V1338" s="135"/>
      <c r="W1338" s="276" t="s">
        <v>8525</v>
      </c>
      <c r="X1338" s="272"/>
      <c r="Y1338" s="272"/>
      <c r="Z1338" s="272"/>
    </row>
    <row r="1339" spans="1:26" ht="13" customHeight="1" x14ac:dyDescent="0.35">
      <c r="A1339" s="295" t="s">
        <v>3627</v>
      </c>
      <c r="B1339" s="83">
        <v>5219437</v>
      </c>
      <c r="C1339" s="277" t="s">
        <v>8526</v>
      </c>
      <c r="D1339" s="293">
        <v>44783</v>
      </c>
      <c r="E1339" s="279" t="s">
        <v>594</v>
      </c>
      <c r="F1339" s="327">
        <v>44782</v>
      </c>
      <c r="G1339" s="328" t="s">
        <v>8486</v>
      </c>
      <c r="H1339" s="328" t="s">
        <v>37</v>
      </c>
      <c r="I1339" s="281" t="s">
        <v>685</v>
      </c>
      <c r="J1339" s="285" t="s">
        <v>18</v>
      </c>
      <c r="K1339" s="281" t="s">
        <v>9005</v>
      </c>
      <c r="L1339" s="328" t="s">
        <v>11</v>
      </c>
      <c r="M1339" s="328" t="s">
        <v>8487</v>
      </c>
      <c r="N1339" s="282">
        <v>44788</v>
      </c>
      <c r="O1339" s="283">
        <v>44785</v>
      </c>
      <c r="P1339" s="283">
        <v>44783</v>
      </c>
      <c r="Q1339" s="284" t="s">
        <v>1685</v>
      </c>
      <c r="R1339" s="285" t="s">
        <v>4685</v>
      </c>
      <c r="S1339" s="284"/>
      <c r="T1339" s="286" t="s">
        <v>623</v>
      </c>
      <c r="U1339" s="291" t="s">
        <v>3366</v>
      </c>
      <c r="V1339" s="291" t="s">
        <v>3366</v>
      </c>
      <c r="W1339" s="276" t="s">
        <v>8525</v>
      </c>
      <c r="X1339" s="272"/>
      <c r="Y1339" s="272"/>
      <c r="Z1339" s="272"/>
    </row>
    <row r="1340" spans="1:26" ht="13" customHeight="1" x14ac:dyDescent="0.35">
      <c r="A1340" s="295" t="s">
        <v>5</v>
      </c>
      <c r="B1340" s="83" t="s">
        <v>319</v>
      </c>
      <c r="C1340" s="277"/>
      <c r="D1340" s="293"/>
      <c r="E1340" s="279"/>
      <c r="F1340" s="327">
        <v>44782</v>
      </c>
      <c r="G1340" s="328" t="s">
        <v>8488</v>
      </c>
      <c r="H1340" s="328" t="s">
        <v>250</v>
      </c>
      <c r="I1340" s="281" t="s">
        <v>4644</v>
      </c>
      <c r="J1340" s="285" t="s">
        <v>18</v>
      </c>
      <c r="K1340" s="281" t="s">
        <v>9005</v>
      </c>
      <c r="L1340" s="328" t="s">
        <v>11</v>
      </c>
      <c r="M1340" s="328" t="s">
        <v>8489</v>
      </c>
      <c r="N1340" s="282"/>
      <c r="O1340" s="283"/>
      <c r="P1340" s="283"/>
      <c r="Q1340" s="284"/>
      <c r="R1340" s="285" t="s">
        <v>4686</v>
      </c>
      <c r="S1340" s="284"/>
      <c r="T1340" s="286" t="s">
        <v>623</v>
      </c>
      <c r="U1340" s="291" t="s">
        <v>3366</v>
      </c>
      <c r="V1340" s="135"/>
      <c r="W1340" s="276" t="s">
        <v>8525</v>
      </c>
      <c r="X1340" s="272"/>
      <c r="Y1340" s="272"/>
      <c r="Z1340" s="272"/>
    </row>
    <row r="1341" spans="1:26" ht="13" customHeight="1" x14ac:dyDescent="0.35">
      <c r="A1341" s="295" t="s">
        <v>5</v>
      </c>
      <c r="B1341" s="83" t="s">
        <v>319</v>
      </c>
      <c r="C1341" s="277"/>
      <c r="D1341" s="293"/>
      <c r="E1341" s="279"/>
      <c r="F1341" s="327">
        <v>44782</v>
      </c>
      <c r="G1341" s="328" t="s">
        <v>8490</v>
      </c>
      <c r="H1341" s="328" t="s">
        <v>175</v>
      </c>
      <c r="I1341" s="281" t="s">
        <v>8863</v>
      </c>
      <c r="J1341" s="285" t="s">
        <v>18</v>
      </c>
      <c r="K1341" s="281" t="s">
        <v>9005</v>
      </c>
      <c r="L1341" s="328" t="s">
        <v>11</v>
      </c>
      <c r="M1341" s="328" t="s">
        <v>8491</v>
      </c>
      <c r="N1341" s="282"/>
      <c r="O1341" s="283"/>
      <c r="P1341" s="283"/>
      <c r="Q1341" s="284"/>
      <c r="R1341" s="285" t="s">
        <v>4686</v>
      </c>
      <c r="S1341" s="284"/>
      <c r="T1341" s="286" t="s">
        <v>609</v>
      </c>
      <c r="U1341" s="291" t="s">
        <v>3366</v>
      </c>
      <c r="V1341" s="135"/>
      <c r="W1341" s="276" t="s">
        <v>8525</v>
      </c>
      <c r="X1341" s="272"/>
      <c r="Y1341" s="272"/>
      <c r="Z1341" s="272"/>
    </row>
    <row r="1342" spans="1:26" ht="13" customHeight="1" x14ac:dyDescent="0.35">
      <c r="A1342" s="295" t="s">
        <v>5</v>
      </c>
      <c r="B1342" s="83" t="s">
        <v>319</v>
      </c>
      <c r="C1342" s="277"/>
      <c r="D1342" s="293"/>
      <c r="E1342" s="279"/>
      <c r="F1342" s="327">
        <v>44782</v>
      </c>
      <c r="G1342" s="328" t="s">
        <v>8492</v>
      </c>
      <c r="H1342" s="328" t="s">
        <v>25</v>
      </c>
      <c r="I1342" s="281" t="s">
        <v>17</v>
      </c>
      <c r="J1342" s="285" t="s">
        <v>632</v>
      </c>
      <c r="K1342" s="281" t="s">
        <v>9006</v>
      </c>
      <c r="L1342" s="328" t="s">
        <v>11</v>
      </c>
      <c r="M1342" s="328" t="s">
        <v>8493</v>
      </c>
      <c r="N1342" s="282"/>
      <c r="O1342" s="283"/>
      <c r="P1342" s="283"/>
      <c r="Q1342" s="284"/>
      <c r="R1342" s="285" t="s">
        <v>4487</v>
      </c>
      <c r="S1342" s="284"/>
      <c r="T1342" s="286" t="s">
        <v>605</v>
      </c>
      <c r="U1342" s="291" t="s">
        <v>3366</v>
      </c>
      <c r="V1342" s="135"/>
      <c r="W1342" s="319" t="s">
        <v>8494</v>
      </c>
      <c r="X1342" s="272"/>
      <c r="Y1342" s="272"/>
      <c r="Z1342" s="272"/>
    </row>
    <row r="1343" spans="1:26" ht="13" customHeight="1" x14ac:dyDescent="0.35">
      <c r="A1343" s="295" t="s">
        <v>5</v>
      </c>
      <c r="B1343" s="83" t="s">
        <v>319</v>
      </c>
      <c r="C1343" s="277"/>
      <c r="D1343" s="293"/>
      <c r="E1343" s="279"/>
      <c r="F1343" s="327">
        <v>44782</v>
      </c>
      <c r="G1343" s="328" t="s">
        <v>8495</v>
      </c>
      <c r="H1343" s="328" t="s">
        <v>4712</v>
      </c>
      <c r="I1343" s="281" t="s">
        <v>17</v>
      </c>
      <c r="J1343" s="285" t="s">
        <v>632</v>
      </c>
      <c r="K1343" s="281" t="s">
        <v>9006</v>
      </c>
      <c r="L1343" s="328" t="s">
        <v>20</v>
      </c>
      <c r="M1343" s="328" t="s">
        <v>8496</v>
      </c>
      <c r="N1343" s="282"/>
      <c r="O1343" s="283"/>
      <c r="P1343" s="283"/>
      <c r="Q1343" s="284"/>
      <c r="R1343" s="285" t="s">
        <v>4487</v>
      </c>
      <c r="S1343" s="284"/>
      <c r="T1343" s="286" t="s">
        <v>605</v>
      </c>
      <c r="U1343" s="291" t="s">
        <v>3366</v>
      </c>
      <c r="V1343" s="135"/>
      <c r="W1343" s="319" t="s">
        <v>8497</v>
      </c>
      <c r="X1343" s="272"/>
      <c r="Y1343" s="272"/>
      <c r="Z1343" s="272"/>
    </row>
    <row r="1344" spans="1:26" ht="13" customHeight="1" x14ac:dyDescent="0.35">
      <c r="A1344" s="295" t="s">
        <v>3627</v>
      </c>
      <c r="B1344" s="83">
        <v>5243144</v>
      </c>
      <c r="C1344" s="277" t="s">
        <v>8527</v>
      </c>
      <c r="D1344" s="293">
        <v>44783</v>
      </c>
      <c r="E1344" s="279" t="s">
        <v>594</v>
      </c>
      <c r="F1344" s="327">
        <v>44782</v>
      </c>
      <c r="G1344" s="328" t="s">
        <v>8498</v>
      </c>
      <c r="H1344" s="328" t="s">
        <v>32</v>
      </c>
      <c r="I1344" s="281" t="s">
        <v>685</v>
      </c>
      <c r="J1344" s="285" t="s">
        <v>626</v>
      </c>
      <c r="K1344" s="281" t="s">
        <v>9003</v>
      </c>
      <c r="L1344" s="328" t="s">
        <v>20</v>
      </c>
      <c r="M1344" s="328" t="s">
        <v>8499</v>
      </c>
      <c r="N1344" s="282">
        <v>44793</v>
      </c>
      <c r="O1344" s="283">
        <v>44790</v>
      </c>
      <c r="P1344" s="283">
        <v>44783</v>
      </c>
      <c r="Q1344" s="284">
        <v>44791</v>
      </c>
      <c r="R1344" s="285" t="s">
        <v>6464</v>
      </c>
      <c r="S1344" s="284"/>
      <c r="T1344" s="286" t="s">
        <v>609</v>
      </c>
      <c r="U1344" s="291" t="s">
        <v>3366</v>
      </c>
      <c r="V1344" s="291" t="s">
        <v>3366</v>
      </c>
      <c r="W1344" s="276" t="s">
        <v>8525</v>
      </c>
      <c r="X1344" s="272"/>
      <c r="Y1344" s="272"/>
      <c r="Z1344" s="272"/>
    </row>
    <row r="1345" spans="1:26" ht="13" customHeight="1" x14ac:dyDescent="0.35">
      <c r="A1345" s="295" t="s">
        <v>5</v>
      </c>
      <c r="B1345" s="83" t="s">
        <v>319</v>
      </c>
      <c r="C1345" s="277"/>
      <c r="D1345" s="293"/>
      <c r="E1345" s="279"/>
      <c r="F1345" s="327">
        <v>44783</v>
      </c>
      <c r="G1345" s="328" t="s">
        <v>8500</v>
      </c>
      <c r="H1345" s="328" t="s">
        <v>6294</v>
      </c>
      <c r="I1345" s="281" t="s">
        <v>8538</v>
      </c>
      <c r="J1345" s="285" t="s">
        <v>38</v>
      </c>
      <c r="K1345" s="281" t="s">
        <v>9001</v>
      </c>
      <c r="L1345" s="328" t="s">
        <v>40</v>
      </c>
      <c r="M1345" s="328" t="s">
        <v>8501</v>
      </c>
      <c r="N1345" s="282"/>
      <c r="O1345" s="283"/>
      <c r="P1345" s="283"/>
      <c r="Q1345" s="284"/>
      <c r="R1345" s="285" t="s">
        <v>4489</v>
      </c>
      <c r="S1345" s="284"/>
      <c r="T1345" s="286" t="s">
        <v>623</v>
      </c>
      <c r="U1345" s="291" t="s">
        <v>3366</v>
      </c>
      <c r="V1345" s="135"/>
      <c r="W1345" s="276" t="s">
        <v>8525</v>
      </c>
      <c r="X1345" s="272"/>
      <c r="Y1345" s="272"/>
      <c r="Z1345" s="272"/>
    </row>
    <row r="1346" spans="1:26" ht="13" customHeight="1" x14ac:dyDescent="0.35">
      <c r="A1346" s="295" t="s">
        <v>5</v>
      </c>
      <c r="B1346" s="83" t="s">
        <v>319</v>
      </c>
      <c r="C1346" s="277"/>
      <c r="D1346" s="293"/>
      <c r="E1346" s="279"/>
      <c r="F1346" s="327">
        <v>44783</v>
      </c>
      <c r="G1346" s="328" t="s">
        <v>8502</v>
      </c>
      <c r="H1346" s="328" t="s">
        <v>175</v>
      </c>
      <c r="I1346" s="281" t="s">
        <v>8863</v>
      </c>
      <c r="J1346" s="285" t="s">
        <v>38</v>
      </c>
      <c r="K1346" s="281" t="s">
        <v>9001</v>
      </c>
      <c r="L1346" s="328" t="s">
        <v>20</v>
      </c>
      <c r="M1346" s="328" t="s">
        <v>8503</v>
      </c>
      <c r="N1346" s="282"/>
      <c r="O1346" s="283"/>
      <c r="P1346" s="283"/>
      <c r="Q1346" s="284"/>
      <c r="R1346" s="285" t="s">
        <v>4486</v>
      </c>
      <c r="S1346" s="284"/>
      <c r="T1346" s="286" t="s">
        <v>605</v>
      </c>
      <c r="U1346" s="291" t="s">
        <v>3366</v>
      </c>
      <c r="V1346" s="135"/>
      <c r="W1346" s="319" t="s">
        <v>8504</v>
      </c>
      <c r="X1346" s="272"/>
      <c r="Y1346" s="272"/>
      <c r="Z1346" s="272"/>
    </row>
    <row r="1347" spans="1:26" ht="13" customHeight="1" x14ac:dyDescent="0.35">
      <c r="A1347" s="295" t="s">
        <v>5</v>
      </c>
      <c r="B1347" s="83" t="s">
        <v>319</v>
      </c>
      <c r="C1347" s="277"/>
      <c r="D1347" s="293"/>
      <c r="E1347" s="279"/>
      <c r="F1347" s="327">
        <v>44783</v>
      </c>
      <c r="G1347" s="328" t="s">
        <v>8505</v>
      </c>
      <c r="H1347" s="328" t="s">
        <v>4738</v>
      </c>
      <c r="I1347" s="281" t="s">
        <v>2454</v>
      </c>
      <c r="J1347" s="285" t="s">
        <v>645</v>
      </c>
      <c r="K1347" s="281" t="s">
        <v>9002</v>
      </c>
      <c r="L1347" s="328" t="s">
        <v>20</v>
      </c>
      <c r="M1347" s="328" t="s">
        <v>8506</v>
      </c>
      <c r="N1347" s="282"/>
      <c r="O1347" s="283"/>
      <c r="P1347" s="283"/>
      <c r="Q1347" s="284"/>
      <c r="R1347" s="285" t="s">
        <v>4490</v>
      </c>
      <c r="S1347" s="284"/>
      <c r="T1347" s="286" t="s">
        <v>605</v>
      </c>
      <c r="U1347" s="291" t="s">
        <v>3366</v>
      </c>
      <c r="V1347" s="135"/>
      <c r="W1347" s="335" t="s">
        <v>8507</v>
      </c>
      <c r="X1347" s="272"/>
      <c r="Y1347" s="272"/>
      <c r="Z1347" s="272"/>
    </row>
    <row r="1348" spans="1:26" ht="13" customHeight="1" x14ac:dyDescent="0.35">
      <c r="A1348" s="295" t="s">
        <v>3627</v>
      </c>
      <c r="B1348" s="83">
        <v>5198513</v>
      </c>
      <c r="C1348" s="277" t="s">
        <v>8343</v>
      </c>
      <c r="D1348" s="293">
        <v>44784</v>
      </c>
      <c r="E1348" s="279" t="s">
        <v>594</v>
      </c>
      <c r="F1348" s="327">
        <v>44783</v>
      </c>
      <c r="G1348" s="328" t="s">
        <v>8508</v>
      </c>
      <c r="H1348" s="328" t="s">
        <v>50</v>
      </c>
      <c r="I1348" s="281" t="s">
        <v>17</v>
      </c>
      <c r="J1348" s="285" t="s">
        <v>45</v>
      </c>
      <c r="K1348" s="281" t="s">
        <v>9009</v>
      </c>
      <c r="L1348" s="328" t="s">
        <v>438</v>
      </c>
      <c r="M1348" s="328" t="s">
        <v>8509</v>
      </c>
      <c r="N1348" s="282">
        <v>44804</v>
      </c>
      <c r="O1348" s="283">
        <v>44796</v>
      </c>
      <c r="P1348" s="283">
        <v>44786</v>
      </c>
      <c r="Q1348" s="284">
        <v>44797</v>
      </c>
      <c r="R1348" s="285" t="s">
        <v>4482</v>
      </c>
      <c r="S1348" s="284"/>
      <c r="T1348" s="286" t="s">
        <v>605</v>
      </c>
      <c r="U1348" s="291" t="s">
        <v>3366</v>
      </c>
      <c r="V1348" s="291" t="s">
        <v>3366</v>
      </c>
      <c r="W1348" s="276" t="s">
        <v>8525</v>
      </c>
      <c r="X1348" s="272"/>
      <c r="Y1348" s="272"/>
      <c r="Z1348" s="272"/>
    </row>
    <row r="1349" spans="1:26" ht="13" customHeight="1" x14ac:dyDescent="0.35">
      <c r="A1349" s="295" t="s">
        <v>3627</v>
      </c>
      <c r="B1349" s="83">
        <v>5257959</v>
      </c>
      <c r="C1349" s="277" t="s">
        <v>8622</v>
      </c>
      <c r="D1349" s="293">
        <v>44786</v>
      </c>
      <c r="E1349" s="279" t="s">
        <v>594</v>
      </c>
      <c r="F1349" s="327">
        <v>44783</v>
      </c>
      <c r="G1349" s="328" t="s">
        <v>8510</v>
      </c>
      <c r="H1349" s="328" t="s">
        <v>37</v>
      </c>
      <c r="I1349" s="281" t="s">
        <v>685</v>
      </c>
      <c r="J1349" s="285" t="s">
        <v>18</v>
      </c>
      <c r="K1349" s="281" t="s">
        <v>9005</v>
      </c>
      <c r="L1349" s="328" t="s">
        <v>74</v>
      </c>
      <c r="M1349" s="328" t="s">
        <v>8511</v>
      </c>
      <c r="N1349" s="282">
        <v>44797</v>
      </c>
      <c r="O1349" s="283">
        <v>44796</v>
      </c>
      <c r="P1349" s="283">
        <v>44796</v>
      </c>
      <c r="Q1349" s="284" t="s">
        <v>1685</v>
      </c>
      <c r="R1349" s="285" t="s">
        <v>4685</v>
      </c>
      <c r="S1349" s="284"/>
      <c r="T1349" s="286" t="s">
        <v>605</v>
      </c>
      <c r="U1349" s="291" t="s">
        <v>3366</v>
      </c>
      <c r="V1349" s="291" t="s">
        <v>3366</v>
      </c>
      <c r="W1349" s="276" t="s">
        <v>8512</v>
      </c>
      <c r="X1349" s="272"/>
      <c r="Y1349" s="272"/>
      <c r="Z1349" s="272"/>
    </row>
    <row r="1350" spans="1:26" ht="13" customHeight="1" x14ac:dyDescent="0.35">
      <c r="A1350" s="295" t="s">
        <v>3627</v>
      </c>
      <c r="B1350" s="83">
        <v>5144962</v>
      </c>
      <c r="C1350" s="277" t="s">
        <v>8528</v>
      </c>
      <c r="D1350" s="293">
        <v>44784</v>
      </c>
      <c r="E1350" s="279" t="s">
        <v>594</v>
      </c>
      <c r="F1350" s="327">
        <v>44783</v>
      </c>
      <c r="G1350" s="328" t="s">
        <v>8513</v>
      </c>
      <c r="H1350" s="328" t="s">
        <v>37</v>
      </c>
      <c r="I1350" s="281" t="s">
        <v>685</v>
      </c>
      <c r="J1350" s="285" t="s">
        <v>632</v>
      </c>
      <c r="K1350" s="281" t="s">
        <v>9006</v>
      </c>
      <c r="L1350" s="328" t="s">
        <v>87</v>
      </c>
      <c r="M1350" s="328" t="s">
        <v>8514</v>
      </c>
      <c r="N1350" s="282">
        <v>44811</v>
      </c>
      <c r="O1350" s="283">
        <v>44796</v>
      </c>
      <c r="P1350" s="283">
        <v>44784</v>
      </c>
      <c r="Q1350" s="284">
        <v>44797</v>
      </c>
      <c r="R1350" s="285" t="s">
        <v>4484</v>
      </c>
      <c r="S1350" s="284"/>
      <c r="T1350" s="286" t="s">
        <v>605</v>
      </c>
      <c r="U1350" s="291" t="s">
        <v>3366</v>
      </c>
      <c r="V1350" s="135"/>
      <c r="W1350" s="319" t="s">
        <v>8515</v>
      </c>
      <c r="X1350" s="272"/>
      <c r="Y1350" s="272"/>
      <c r="Z1350" s="272"/>
    </row>
    <row r="1351" spans="1:26" ht="13" customHeight="1" x14ac:dyDescent="0.35">
      <c r="A1351" s="295" t="s">
        <v>5</v>
      </c>
      <c r="B1351" s="83">
        <v>5286320</v>
      </c>
      <c r="C1351" s="277" t="s">
        <v>9020</v>
      </c>
      <c r="D1351" s="293">
        <v>44812</v>
      </c>
      <c r="E1351" s="279" t="s">
        <v>8467</v>
      </c>
      <c r="F1351" s="327">
        <v>44784</v>
      </c>
      <c r="G1351" s="328" t="s">
        <v>8529</v>
      </c>
      <c r="H1351" s="328" t="s">
        <v>686</v>
      </c>
      <c r="I1351" s="281" t="s">
        <v>8862</v>
      </c>
      <c r="J1351" s="285" t="s">
        <v>18</v>
      </c>
      <c r="K1351" s="281" t="s">
        <v>9005</v>
      </c>
      <c r="L1351" s="328" t="s">
        <v>20</v>
      </c>
      <c r="M1351" s="328" t="s">
        <v>8530</v>
      </c>
      <c r="N1351" s="282">
        <v>0</v>
      </c>
      <c r="O1351" s="283"/>
      <c r="P1351" s="283">
        <v>44812</v>
      </c>
      <c r="Q1351" s="284"/>
      <c r="R1351" s="285" t="s">
        <v>4686</v>
      </c>
      <c r="S1351" s="284"/>
      <c r="T1351" s="286" t="s">
        <v>605</v>
      </c>
      <c r="U1351" s="291" t="s">
        <v>3366</v>
      </c>
      <c r="V1351" s="135"/>
      <c r="W1351" s="319" t="s">
        <v>8547</v>
      </c>
      <c r="X1351" s="272"/>
      <c r="Y1351" s="272"/>
      <c r="Z1351" s="272"/>
    </row>
    <row r="1352" spans="1:26" ht="13" customHeight="1" x14ac:dyDescent="0.35">
      <c r="A1352" s="295" t="s">
        <v>3627</v>
      </c>
      <c r="B1352" s="328">
        <v>5264335</v>
      </c>
      <c r="C1352" s="277" t="s">
        <v>8802</v>
      </c>
      <c r="D1352" s="293">
        <v>44791</v>
      </c>
      <c r="E1352" s="279" t="s">
        <v>594</v>
      </c>
      <c r="F1352" s="327">
        <v>44784</v>
      </c>
      <c r="G1352" s="328" t="s">
        <v>8531</v>
      </c>
      <c r="H1352" s="328" t="s">
        <v>6043</v>
      </c>
      <c r="I1352" s="281" t="s">
        <v>4644</v>
      </c>
      <c r="J1352" s="285" t="s">
        <v>45</v>
      </c>
      <c r="K1352" s="281" t="s">
        <v>9009</v>
      </c>
      <c r="L1352" s="328" t="s">
        <v>27</v>
      </c>
      <c r="M1352" s="328" t="s">
        <v>8532</v>
      </c>
      <c r="N1352" s="282">
        <v>44804</v>
      </c>
      <c r="O1352" s="283">
        <v>44802</v>
      </c>
      <c r="P1352" s="283">
        <v>44798</v>
      </c>
      <c r="Q1352" s="284">
        <v>44802</v>
      </c>
      <c r="R1352" s="285" t="s">
        <v>4482</v>
      </c>
      <c r="S1352" s="284"/>
      <c r="T1352" s="286" t="s">
        <v>605</v>
      </c>
      <c r="U1352" s="291" t="s">
        <v>3366</v>
      </c>
      <c r="V1352" s="291" t="s">
        <v>3366</v>
      </c>
      <c r="W1352" s="335" t="s">
        <v>8548</v>
      </c>
      <c r="X1352" s="272"/>
      <c r="Y1352" s="272"/>
      <c r="Z1352" s="272"/>
    </row>
    <row r="1353" spans="1:26" ht="13" customHeight="1" x14ac:dyDescent="0.35">
      <c r="A1353" s="295" t="s">
        <v>3627</v>
      </c>
      <c r="B1353" s="328">
        <v>5266292</v>
      </c>
      <c r="C1353" s="277" t="s">
        <v>8777</v>
      </c>
      <c r="D1353" s="293">
        <v>44795</v>
      </c>
      <c r="E1353" s="279" t="s">
        <v>594</v>
      </c>
      <c r="F1353" s="327">
        <v>44784</v>
      </c>
      <c r="G1353" s="328" t="s">
        <v>8533</v>
      </c>
      <c r="H1353" s="328" t="s">
        <v>102</v>
      </c>
      <c r="I1353" s="281" t="s">
        <v>685</v>
      </c>
      <c r="J1353" s="285" t="s">
        <v>45</v>
      </c>
      <c r="K1353" s="281" t="s">
        <v>9009</v>
      </c>
      <c r="L1353" s="328" t="s">
        <v>20</v>
      </c>
      <c r="M1353" s="328" t="s">
        <v>8534</v>
      </c>
      <c r="N1353" s="282">
        <v>44807</v>
      </c>
      <c r="O1353" s="283">
        <v>44800</v>
      </c>
      <c r="P1353" s="283">
        <v>44797</v>
      </c>
      <c r="Q1353" s="284">
        <v>44800</v>
      </c>
      <c r="R1353" s="285" t="s">
        <v>4495</v>
      </c>
      <c r="S1353" s="284"/>
      <c r="T1353" s="286" t="s">
        <v>605</v>
      </c>
      <c r="U1353" s="291" t="s">
        <v>3366</v>
      </c>
      <c r="V1353" s="135"/>
      <c r="W1353" s="335" t="s">
        <v>8549</v>
      </c>
      <c r="X1353" s="272"/>
      <c r="Y1353" s="272"/>
      <c r="Z1353" s="272"/>
    </row>
    <row r="1354" spans="1:26" ht="13" customHeight="1" x14ac:dyDescent="0.35">
      <c r="A1354" s="295" t="s">
        <v>5</v>
      </c>
      <c r="B1354" s="86">
        <v>5273430</v>
      </c>
      <c r="C1354" s="277" t="s">
        <v>8884</v>
      </c>
      <c r="D1354" s="293">
        <v>44804</v>
      </c>
      <c r="E1354" s="279" t="s">
        <v>8467</v>
      </c>
      <c r="F1354" s="327">
        <v>44784</v>
      </c>
      <c r="G1354" s="328" t="s">
        <v>8889</v>
      </c>
      <c r="H1354" s="328" t="s">
        <v>6043</v>
      </c>
      <c r="I1354" s="281" t="s">
        <v>4644</v>
      </c>
      <c r="J1354" s="285" t="s">
        <v>645</v>
      </c>
      <c r="K1354" s="281" t="s">
        <v>9002</v>
      </c>
      <c r="L1354" s="328" t="s">
        <v>20</v>
      </c>
      <c r="M1354" s="328" t="s">
        <v>8535</v>
      </c>
      <c r="N1354" s="282">
        <v>0</v>
      </c>
      <c r="O1354" s="283"/>
      <c r="P1354" s="283">
        <v>44804</v>
      </c>
      <c r="Q1354" s="284">
        <v>44807</v>
      </c>
      <c r="R1354" s="285" t="s">
        <v>4490</v>
      </c>
      <c r="S1354" s="284"/>
      <c r="T1354" s="286" t="s">
        <v>605</v>
      </c>
      <c r="U1354" s="291" t="s">
        <v>3366</v>
      </c>
      <c r="V1354" s="135"/>
      <c r="W1354" s="276" t="s">
        <v>8550</v>
      </c>
      <c r="X1354" s="272"/>
      <c r="Y1354" s="272"/>
      <c r="Z1354" s="272"/>
    </row>
    <row r="1355" spans="1:26" ht="13" customHeight="1" x14ac:dyDescent="0.35">
      <c r="A1355" s="295" t="s">
        <v>3627</v>
      </c>
      <c r="B1355" s="83">
        <v>5214810</v>
      </c>
      <c r="C1355" s="277" t="s">
        <v>8598</v>
      </c>
      <c r="D1355" s="293">
        <v>44786</v>
      </c>
      <c r="E1355" s="279" t="s">
        <v>594</v>
      </c>
      <c r="F1355" s="327">
        <v>44785</v>
      </c>
      <c r="G1355" s="328" t="s">
        <v>8551</v>
      </c>
      <c r="H1355" s="328" t="s">
        <v>82</v>
      </c>
      <c r="I1355" s="281" t="s">
        <v>4644</v>
      </c>
      <c r="J1355" s="285" t="s">
        <v>18</v>
      </c>
      <c r="K1355" s="281" t="s">
        <v>9005</v>
      </c>
      <c r="L1355" s="328" t="s">
        <v>20</v>
      </c>
      <c r="M1355" s="328" t="s">
        <v>8552</v>
      </c>
      <c r="N1355" s="282">
        <v>44795</v>
      </c>
      <c r="O1355" s="283">
        <v>44790</v>
      </c>
      <c r="P1355" s="283">
        <v>44786</v>
      </c>
      <c r="Q1355" s="284">
        <v>44790</v>
      </c>
      <c r="R1355" s="285" t="s">
        <v>4685</v>
      </c>
      <c r="S1355" s="284"/>
      <c r="T1355" s="286" t="s">
        <v>623</v>
      </c>
      <c r="U1355" s="291" t="s">
        <v>3366</v>
      </c>
      <c r="V1355" s="291" t="s">
        <v>3366</v>
      </c>
      <c r="W1355" s="276" t="s">
        <v>8553</v>
      </c>
      <c r="X1355" s="272"/>
      <c r="Y1355" s="272"/>
      <c r="Z1355" s="272"/>
    </row>
    <row r="1356" spans="1:26" ht="13" customHeight="1" x14ac:dyDescent="0.35">
      <c r="A1356" s="295" t="s">
        <v>5</v>
      </c>
      <c r="B1356" s="83" t="s">
        <v>319</v>
      </c>
      <c r="C1356" s="277"/>
      <c r="D1356" s="293"/>
      <c r="E1356" s="279"/>
      <c r="F1356" s="327">
        <v>44785</v>
      </c>
      <c r="G1356" s="328" t="s">
        <v>8554</v>
      </c>
      <c r="H1356" s="328" t="s">
        <v>8555</v>
      </c>
      <c r="I1356" s="281" t="s">
        <v>8862</v>
      </c>
      <c r="J1356" s="285" t="s">
        <v>634</v>
      </c>
      <c r="K1356" s="281" t="s">
        <v>9008</v>
      </c>
      <c r="L1356" s="328" t="s">
        <v>20</v>
      </c>
      <c r="M1356" s="328" t="s">
        <v>8556</v>
      </c>
      <c r="N1356" s="282"/>
      <c r="O1356" s="283"/>
      <c r="P1356" s="283"/>
      <c r="Q1356" s="284"/>
      <c r="R1356" s="285" t="s">
        <v>6584</v>
      </c>
      <c r="S1356" s="284"/>
      <c r="T1356" s="286" t="s">
        <v>605</v>
      </c>
      <c r="U1356" s="291" t="s">
        <v>3366</v>
      </c>
      <c r="V1356" s="135"/>
      <c r="W1356" s="276" t="s">
        <v>8557</v>
      </c>
      <c r="X1356" s="272"/>
      <c r="Y1356" s="272"/>
      <c r="Z1356" s="272"/>
    </row>
    <row r="1357" spans="1:26" ht="13" customHeight="1" x14ac:dyDescent="0.35">
      <c r="A1357" s="295" t="s">
        <v>3627</v>
      </c>
      <c r="B1357" s="83">
        <v>5266286</v>
      </c>
      <c r="C1357" s="277" t="s">
        <v>8817</v>
      </c>
      <c r="D1357" s="293">
        <v>44799</v>
      </c>
      <c r="E1357" s="279" t="s">
        <v>594</v>
      </c>
      <c r="F1357" s="327">
        <v>44785</v>
      </c>
      <c r="G1357" s="328" t="s">
        <v>8558</v>
      </c>
      <c r="H1357" s="328" t="s">
        <v>32</v>
      </c>
      <c r="I1357" s="281" t="s">
        <v>685</v>
      </c>
      <c r="J1357" s="285" t="s">
        <v>18</v>
      </c>
      <c r="K1357" s="281" t="s">
        <v>9005</v>
      </c>
      <c r="L1357" s="328" t="s">
        <v>20</v>
      </c>
      <c r="M1357" s="328" t="s">
        <v>8559</v>
      </c>
      <c r="N1357" s="282">
        <v>44805</v>
      </c>
      <c r="O1357" s="283">
        <v>44803</v>
      </c>
      <c r="P1357" s="283">
        <v>44799</v>
      </c>
      <c r="Q1357" s="284">
        <v>44803</v>
      </c>
      <c r="R1357" s="285" t="s">
        <v>4686</v>
      </c>
      <c r="S1357" s="284"/>
      <c r="T1357" s="286" t="s">
        <v>605</v>
      </c>
      <c r="U1357" s="291" t="s">
        <v>3366</v>
      </c>
      <c r="V1357" s="135"/>
      <c r="W1357" s="319" t="s">
        <v>8560</v>
      </c>
      <c r="X1357" s="272"/>
      <c r="Y1357" s="272"/>
      <c r="Z1357" s="272"/>
    </row>
    <row r="1358" spans="1:26" ht="13" customHeight="1" x14ac:dyDescent="0.35">
      <c r="A1358" s="295" t="s">
        <v>5</v>
      </c>
      <c r="B1358" s="328">
        <v>5263447</v>
      </c>
      <c r="C1358" s="277" t="s">
        <v>8875</v>
      </c>
      <c r="D1358" s="293">
        <v>44791</v>
      </c>
      <c r="E1358" s="279" t="s">
        <v>594</v>
      </c>
      <c r="F1358" s="327">
        <v>44785</v>
      </c>
      <c r="G1358" s="328" t="s">
        <v>8561</v>
      </c>
      <c r="H1358" s="328" t="s">
        <v>175</v>
      </c>
      <c r="I1358" s="281" t="s">
        <v>8863</v>
      </c>
      <c r="J1358" s="285" t="s">
        <v>626</v>
      </c>
      <c r="K1358" s="281" t="s">
        <v>9003</v>
      </c>
      <c r="L1358" s="328" t="s">
        <v>52</v>
      </c>
      <c r="M1358" s="328" t="s">
        <v>8562</v>
      </c>
      <c r="N1358" s="282">
        <v>44812</v>
      </c>
      <c r="O1358" s="283">
        <v>44809</v>
      </c>
      <c r="P1358" s="283">
        <v>44804</v>
      </c>
      <c r="Q1358" s="284">
        <v>44807</v>
      </c>
      <c r="R1358" s="285" t="s">
        <v>6464</v>
      </c>
      <c r="S1358" s="284"/>
      <c r="T1358" s="286" t="s">
        <v>605</v>
      </c>
      <c r="U1358" s="291" t="s">
        <v>3366</v>
      </c>
      <c r="V1358" s="135"/>
      <c r="W1358" s="319" t="s">
        <v>8563</v>
      </c>
      <c r="X1358" s="272"/>
      <c r="Y1358" s="272"/>
      <c r="Z1358" s="272"/>
    </row>
    <row r="1359" spans="1:26" ht="13" customHeight="1" x14ac:dyDescent="0.35">
      <c r="A1359" s="295" t="s">
        <v>5</v>
      </c>
      <c r="B1359" s="83" t="s">
        <v>319</v>
      </c>
      <c r="C1359" s="277"/>
      <c r="D1359" s="293"/>
      <c r="E1359" s="279"/>
      <c r="F1359" s="327">
        <v>44786</v>
      </c>
      <c r="G1359" s="328" t="s">
        <v>8564</v>
      </c>
      <c r="H1359" s="328" t="s">
        <v>3567</v>
      </c>
      <c r="I1359" s="281" t="s">
        <v>685</v>
      </c>
      <c r="J1359" s="285" t="s">
        <v>18</v>
      </c>
      <c r="K1359" s="281" t="s">
        <v>9005</v>
      </c>
      <c r="L1359" s="328" t="s">
        <v>20</v>
      </c>
      <c r="M1359" s="328" t="s">
        <v>8565</v>
      </c>
      <c r="N1359" s="282"/>
      <c r="O1359" s="283"/>
      <c r="P1359" s="283"/>
      <c r="Q1359" s="284"/>
      <c r="R1359" s="285" t="s">
        <v>4686</v>
      </c>
      <c r="S1359" s="284"/>
      <c r="T1359" s="286" t="s">
        <v>623</v>
      </c>
      <c r="U1359" s="291" t="s">
        <v>3366</v>
      </c>
      <c r="V1359" s="135"/>
      <c r="W1359" s="276" t="s">
        <v>8566</v>
      </c>
      <c r="X1359" s="272"/>
      <c r="Y1359" s="272"/>
      <c r="Z1359" s="272"/>
    </row>
    <row r="1360" spans="1:26" ht="13" customHeight="1" x14ac:dyDescent="0.35">
      <c r="A1360" s="295" t="s">
        <v>5</v>
      </c>
      <c r="B1360" s="83" t="s">
        <v>319</v>
      </c>
      <c r="C1360" s="277"/>
      <c r="D1360" s="293"/>
      <c r="E1360" s="279"/>
      <c r="F1360" s="327">
        <v>44786</v>
      </c>
      <c r="G1360" s="328" t="s">
        <v>8567</v>
      </c>
      <c r="H1360" s="328" t="s">
        <v>6043</v>
      </c>
      <c r="I1360" s="281" t="s">
        <v>4644</v>
      </c>
      <c r="J1360" s="285" t="s">
        <v>18</v>
      </c>
      <c r="K1360" s="281" t="s">
        <v>9005</v>
      </c>
      <c r="L1360" s="328" t="s">
        <v>11</v>
      </c>
      <c r="M1360" s="328" t="s">
        <v>8568</v>
      </c>
      <c r="N1360" s="282"/>
      <c r="O1360" s="283"/>
      <c r="P1360" s="283"/>
      <c r="Q1360" s="284"/>
      <c r="R1360" s="285" t="s">
        <v>4686</v>
      </c>
      <c r="S1360" s="284"/>
      <c r="T1360" s="286" t="s">
        <v>623</v>
      </c>
      <c r="U1360" s="291" t="s">
        <v>3366</v>
      </c>
      <c r="V1360" s="135"/>
      <c r="W1360" s="335" t="s">
        <v>8569</v>
      </c>
      <c r="X1360" s="272"/>
      <c r="Y1360" s="272"/>
      <c r="Z1360" s="272"/>
    </row>
    <row r="1361" spans="1:26" ht="13" customHeight="1" x14ac:dyDescent="0.35">
      <c r="A1361" s="295" t="s">
        <v>3627</v>
      </c>
      <c r="B1361" s="83">
        <v>5266606</v>
      </c>
      <c r="C1361" s="277" t="s">
        <v>8818</v>
      </c>
      <c r="D1361" s="293">
        <v>44799</v>
      </c>
      <c r="E1361" s="279" t="s">
        <v>594</v>
      </c>
      <c r="F1361" s="327">
        <v>44786</v>
      </c>
      <c r="G1361" s="330" t="s">
        <v>8825</v>
      </c>
      <c r="H1361" s="328" t="s">
        <v>50</v>
      </c>
      <c r="I1361" s="281" t="s">
        <v>17</v>
      </c>
      <c r="J1361" s="285" t="s">
        <v>18</v>
      </c>
      <c r="K1361" s="281" t="s">
        <v>9005</v>
      </c>
      <c r="L1361" s="328" t="s">
        <v>20</v>
      </c>
      <c r="M1361" s="328" t="s">
        <v>8570</v>
      </c>
      <c r="N1361" s="282">
        <v>44805</v>
      </c>
      <c r="O1361" s="283">
        <v>44803</v>
      </c>
      <c r="P1361" s="283">
        <v>44799</v>
      </c>
      <c r="Q1361" s="284">
        <v>44803</v>
      </c>
      <c r="R1361" s="285" t="s">
        <v>4686</v>
      </c>
      <c r="S1361" s="284"/>
      <c r="T1361" s="286" t="s">
        <v>605</v>
      </c>
      <c r="U1361" s="291" t="s">
        <v>3366</v>
      </c>
      <c r="V1361" s="135"/>
      <c r="W1361" s="319" t="s">
        <v>8571</v>
      </c>
      <c r="X1361" s="272"/>
      <c r="Y1361" s="272"/>
      <c r="Z1361" s="272"/>
    </row>
    <row r="1362" spans="1:26" ht="13" customHeight="1" x14ac:dyDescent="0.35">
      <c r="A1362" s="295" t="s">
        <v>3627</v>
      </c>
      <c r="B1362" s="328">
        <v>5263450</v>
      </c>
      <c r="C1362" s="277" t="s">
        <v>8623</v>
      </c>
      <c r="D1362" s="293">
        <v>44791</v>
      </c>
      <c r="E1362" s="279" t="s">
        <v>594</v>
      </c>
      <c r="F1362" s="327">
        <v>44786</v>
      </c>
      <c r="G1362" s="328" t="s">
        <v>8572</v>
      </c>
      <c r="H1362" s="328" t="s">
        <v>6043</v>
      </c>
      <c r="I1362" s="281" t="s">
        <v>4644</v>
      </c>
      <c r="J1362" s="285" t="s">
        <v>45</v>
      </c>
      <c r="K1362" s="281" t="s">
        <v>9009</v>
      </c>
      <c r="L1362" s="328" t="s">
        <v>438</v>
      </c>
      <c r="M1362" s="328" t="s">
        <v>8573</v>
      </c>
      <c r="N1362" s="282">
        <v>44804</v>
      </c>
      <c r="O1362" s="283">
        <v>44797</v>
      </c>
      <c r="P1362" s="283">
        <v>44791</v>
      </c>
      <c r="Q1362" s="284">
        <v>44797</v>
      </c>
      <c r="R1362" s="285" t="s">
        <v>4482</v>
      </c>
      <c r="S1362" s="284"/>
      <c r="T1362" s="286" t="s">
        <v>605</v>
      </c>
      <c r="U1362" s="291" t="s">
        <v>3366</v>
      </c>
      <c r="V1362" s="291" t="s">
        <v>3366</v>
      </c>
      <c r="W1362" s="319" t="s">
        <v>8574</v>
      </c>
      <c r="X1362" s="272"/>
      <c r="Y1362" s="272"/>
      <c r="Z1362" s="272"/>
    </row>
    <row r="1363" spans="1:26" ht="13" customHeight="1" x14ac:dyDescent="0.35">
      <c r="A1363" s="295" t="s">
        <v>5</v>
      </c>
      <c r="B1363" s="8">
        <v>5265299</v>
      </c>
      <c r="C1363" s="277" t="s">
        <v>8836</v>
      </c>
      <c r="D1363" s="293">
        <v>44796</v>
      </c>
      <c r="E1363" s="279" t="s">
        <v>594</v>
      </c>
      <c r="F1363" s="327">
        <v>44786</v>
      </c>
      <c r="G1363" s="328" t="s">
        <v>8575</v>
      </c>
      <c r="H1363" s="328" t="s">
        <v>175</v>
      </c>
      <c r="I1363" s="281" t="s">
        <v>8863</v>
      </c>
      <c r="J1363" s="285" t="s">
        <v>45</v>
      </c>
      <c r="K1363" s="281" t="s">
        <v>9009</v>
      </c>
      <c r="L1363" s="328" t="s">
        <v>20</v>
      </c>
      <c r="M1363" s="328" t="s">
        <v>8576</v>
      </c>
      <c r="N1363" s="282">
        <v>44805</v>
      </c>
      <c r="O1363" s="283">
        <v>44805</v>
      </c>
      <c r="P1363" s="283">
        <v>44800</v>
      </c>
      <c r="Q1363" s="284">
        <v>44804</v>
      </c>
      <c r="R1363" s="285" t="s">
        <v>4495</v>
      </c>
      <c r="S1363" s="284"/>
      <c r="T1363" s="286" t="s">
        <v>623</v>
      </c>
      <c r="U1363" s="291" t="s">
        <v>3366</v>
      </c>
      <c r="V1363" s="135"/>
      <c r="W1363" s="276" t="s">
        <v>8577</v>
      </c>
      <c r="X1363" s="272"/>
      <c r="Y1363" s="272"/>
      <c r="Z1363" s="272"/>
    </row>
    <row r="1364" spans="1:26" ht="13" customHeight="1" x14ac:dyDescent="0.35">
      <c r="A1364" s="295" t="s">
        <v>5</v>
      </c>
      <c r="B1364" s="83">
        <v>5286325</v>
      </c>
      <c r="C1364" s="277" t="s">
        <v>9021</v>
      </c>
      <c r="D1364" s="293">
        <v>44811</v>
      </c>
      <c r="E1364" s="279" t="s">
        <v>8467</v>
      </c>
      <c r="F1364" s="327">
        <v>44786</v>
      </c>
      <c r="G1364" s="328" t="s">
        <v>8578</v>
      </c>
      <c r="H1364" s="328" t="s">
        <v>250</v>
      </c>
      <c r="I1364" s="281" t="s">
        <v>4644</v>
      </c>
      <c r="J1364" s="285" t="s">
        <v>45</v>
      </c>
      <c r="K1364" s="281" t="s">
        <v>9009</v>
      </c>
      <c r="L1364" s="328" t="s">
        <v>20</v>
      </c>
      <c r="M1364" s="328" t="s">
        <v>8579</v>
      </c>
      <c r="N1364" s="282">
        <v>0</v>
      </c>
      <c r="O1364" s="283"/>
      <c r="P1364" s="283">
        <v>44811</v>
      </c>
      <c r="Q1364" s="284"/>
      <c r="R1364" s="285" t="s">
        <v>4495</v>
      </c>
      <c r="S1364" s="284"/>
      <c r="T1364" s="286" t="s">
        <v>605</v>
      </c>
      <c r="U1364" s="291" t="s">
        <v>3366</v>
      </c>
      <c r="V1364" s="135"/>
      <c r="W1364" s="319" t="s">
        <v>8580</v>
      </c>
      <c r="X1364" s="272"/>
      <c r="Y1364" s="272"/>
      <c r="Z1364" s="272"/>
    </row>
    <row r="1365" spans="1:26" ht="13" customHeight="1" x14ac:dyDescent="0.35">
      <c r="A1365" s="295" t="s">
        <v>5</v>
      </c>
      <c r="B1365" s="83" t="s">
        <v>319</v>
      </c>
      <c r="C1365" s="277"/>
      <c r="D1365" s="293"/>
      <c r="E1365" s="279"/>
      <c r="F1365" s="327">
        <v>44787</v>
      </c>
      <c r="G1365" s="328" t="s">
        <v>8581</v>
      </c>
      <c r="H1365" s="328" t="s">
        <v>232</v>
      </c>
      <c r="I1365" s="281" t="s">
        <v>8863</v>
      </c>
      <c r="J1365" s="285" t="s">
        <v>634</v>
      </c>
      <c r="K1365" s="281" t="s">
        <v>9008</v>
      </c>
      <c r="L1365" s="328" t="s">
        <v>40</v>
      </c>
      <c r="M1365" s="328" t="s">
        <v>8582</v>
      </c>
      <c r="N1365" s="282"/>
      <c r="O1365" s="283"/>
      <c r="P1365" s="283"/>
      <c r="Q1365" s="284"/>
      <c r="R1365" s="285" t="s">
        <v>6584</v>
      </c>
      <c r="S1365" s="284"/>
      <c r="T1365" s="286" t="s">
        <v>605</v>
      </c>
      <c r="U1365" s="291" t="s">
        <v>3366</v>
      </c>
      <c r="V1365" s="135"/>
      <c r="W1365" s="276" t="s">
        <v>8583</v>
      </c>
      <c r="X1365" s="272"/>
      <c r="Y1365" s="272"/>
      <c r="Z1365" s="272"/>
    </row>
    <row r="1366" spans="1:26" ht="13" customHeight="1" x14ac:dyDescent="0.35">
      <c r="A1366" s="295" t="s">
        <v>5</v>
      </c>
      <c r="B1366" s="83" t="s">
        <v>319</v>
      </c>
      <c r="C1366" s="277"/>
      <c r="D1366" s="293"/>
      <c r="E1366" s="279"/>
      <c r="F1366" s="327">
        <v>44789</v>
      </c>
      <c r="G1366" s="328" t="s">
        <v>8584</v>
      </c>
      <c r="H1366" s="328" t="s">
        <v>250</v>
      </c>
      <c r="I1366" s="281" t="s">
        <v>4644</v>
      </c>
      <c r="J1366" s="285" t="s">
        <v>626</v>
      </c>
      <c r="K1366" s="281" t="s">
        <v>9003</v>
      </c>
      <c r="L1366" s="328" t="s">
        <v>20</v>
      </c>
      <c r="M1366" s="328" t="s">
        <v>8585</v>
      </c>
      <c r="N1366" s="282"/>
      <c r="O1366" s="283"/>
      <c r="P1366" s="283"/>
      <c r="Q1366" s="284"/>
      <c r="R1366" s="285" t="s">
        <v>6464</v>
      </c>
      <c r="S1366" s="284"/>
      <c r="T1366" s="286" t="s">
        <v>609</v>
      </c>
      <c r="U1366" s="291" t="s">
        <v>3366</v>
      </c>
      <c r="V1366" s="135"/>
      <c r="W1366" s="276" t="s">
        <v>8586</v>
      </c>
      <c r="X1366" s="272"/>
      <c r="Y1366" s="272"/>
      <c r="Z1366" s="272"/>
    </row>
    <row r="1367" spans="1:26" ht="13" customHeight="1" x14ac:dyDescent="0.35">
      <c r="A1367" s="295" t="s">
        <v>1581</v>
      </c>
      <c r="B1367" s="276" t="s">
        <v>630</v>
      </c>
      <c r="C1367" s="277" t="s">
        <v>630</v>
      </c>
      <c r="D1367" s="293">
        <v>44810</v>
      </c>
      <c r="E1367" s="279" t="s">
        <v>630</v>
      </c>
      <c r="F1367" s="327">
        <v>44789</v>
      </c>
      <c r="G1367" s="328" t="s">
        <v>8587</v>
      </c>
      <c r="H1367" s="328" t="s">
        <v>102</v>
      </c>
      <c r="I1367" s="281" t="s">
        <v>685</v>
      </c>
      <c r="J1367" s="285" t="s">
        <v>45</v>
      </c>
      <c r="K1367" s="281" t="s">
        <v>9009</v>
      </c>
      <c r="L1367" s="328" t="s">
        <v>11</v>
      </c>
      <c r="M1367" s="328" t="s">
        <v>8588</v>
      </c>
      <c r="N1367" s="282" t="s">
        <v>1253</v>
      </c>
      <c r="O1367" s="283" t="s">
        <v>1253</v>
      </c>
      <c r="P1367" s="283" t="s">
        <v>1253</v>
      </c>
      <c r="Q1367" s="284" t="s">
        <v>1253</v>
      </c>
      <c r="R1367" s="285" t="s">
        <v>4495</v>
      </c>
      <c r="S1367" s="284"/>
      <c r="T1367" s="286" t="s">
        <v>1648</v>
      </c>
      <c r="U1367" s="291" t="s">
        <v>3366</v>
      </c>
      <c r="V1367" s="135"/>
      <c r="W1367" s="276" t="s">
        <v>7944</v>
      </c>
      <c r="X1367" s="272"/>
      <c r="Y1367" s="272"/>
      <c r="Z1367" s="272"/>
    </row>
    <row r="1368" spans="1:26" ht="13" customHeight="1" x14ac:dyDescent="0.35">
      <c r="A1368" s="295" t="s">
        <v>5</v>
      </c>
      <c r="B1368" s="124" t="s">
        <v>319</v>
      </c>
      <c r="C1368" s="277"/>
      <c r="D1368" s="293"/>
      <c r="E1368" s="279"/>
      <c r="F1368" s="327">
        <v>44789</v>
      </c>
      <c r="G1368" s="328" t="s">
        <v>8589</v>
      </c>
      <c r="H1368" s="328" t="s">
        <v>25</v>
      </c>
      <c r="I1368" s="281" t="s">
        <v>17</v>
      </c>
      <c r="J1368" s="285" t="s">
        <v>45</v>
      </c>
      <c r="K1368" s="281" t="s">
        <v>9009</v>
      </c>
      <c r="L1368" s="328" t="s">
        <v>11</v>
      </c>
      <c r="M1368" s="328" t="s">
        <v>8590</v>
      </c>
      <c r="N1368" s="282"/>
      <c r="O1368" s="283"/>
      <c r="P1368" s="283"/>
      <c r="Q1368" s="284"/>
      <c r="R1368" s="285" t="s">
        <v>4495</v>
      </c>
      <c r="S1368" s="284"/>
      <c r="T1368" s="286" t="s">
        <v>605</v>
      </c>
      <c r="U1368" s="291" t="s">
        <v>3366</v>
      </c>
      <c r="V1368" s="135"/>
      <c r="W1368" s="319" t="s">
        <v>8591</v>
      </c>
      <c r="X1368" s="272"/>
      <c r="Y1368" s="272"/>
      <c r="Z1368" s="272"/>
    </row>
    <row r="1369" spans="1:26" ht="13" customHeight="1" x14ac:dyDescent="0.35">
      <c r="A1369" s="295" t="s">
        <v>5</v>
      </c>
      <c r="B1369" s="83" t="s">
        <v>319</v>
      </c>
      <c r="C1369" s="277"/>
      <c r="D1369" s="293"/>
      <c r="E1369" s="279"/>
      <c r="F1369" s="327">
        <v>44789</v>
      </c>
      <c r="G1369" s="328" t="s">
        <v>8592</v>
      </c>
      <c r="H1369" s="328" t="s">
        <v>3567</v>
      </c>
      <c r="I1369" s="281" t="s">
        <v>685</v>
      </c>
      <c r="J1369" s="285" t="s">
        <v>632</v>
      </c>
      <c r="K1369" s="281" t="s">
        <v>9006</v>
      </c>
      <c r="L1369" s="328" t="s">
        <v>11</v>
      </c>
      <c r="M1369" s="328" t="s">
        <v>8593</v>
      </c>
      <c r="N1369" s="282"/>
      <c r="O1369" s="283"/>
      <c r="P1369" s="283"/>
      <c r="Q1369" s="284"/>
      <c r="R1369" s="285" t="s">
        <v>4484</v>
      </c>
      <c r="S1369" s="284"/>
      <c r="T1369" s="286" t="s">
        <v>623</v>
      </c>
      <c r="U1369" s="291" t="s">
        <v>3366</v>
      </c>
      <c r="V1369" s="135"/>
      <c r="W1369" s="319" t="s">
        <v>8594</v>
      </c>
      <c r="X1369" s="272"/>
      <c r="Y1369" s="272"/>
      <c r="Z1369" s="272"/>
    </row>
    <row r="1370" spans="1:26" ht="13" customHeight="1" x14ac:dyDescent="0.35">
      <c r="A1370" s="295" t="s">
        <v>3627</v>
      </c>
      <c r="B1370" s="8">
        <v>5176367</v>
      </c>
      <c r="C1370" s="277" t="s">
        <v>8624</v>
      </c>
      <c r="D1370" s="293">
        <v>44790</v>
      </c>
      <c r="E1370" s="279" t="s">
        <v>594</v>
      </c>
      <c r="F1370" s="327">
        <v>44789</v>
      </c>
      <c r="G1370" s="328" t="s">
        <v>8599</v>
      </c>
      <c r="H1370" s="328" t="s">
        <v>82</v>
      </c>
      <c r="I1370" s="281" t="s">
        <v>4644</v>
      </c>
      <c r="J1370" s="285" t="s">
        <v>626</v>
      </c>
      <c r="K1370" s="281" t="s">
        <v>9003</v>
      </c>
      <c r="L1370" s="328" t="s">
        <v>20</v>
      </c>
      <c r="M1370" s="328" t="s">
        <v>8600</v>
      </c>
      <c r="N1370" s="282">
        <v>44804</v>
      </c>
      <c r="O1370" s="283">
        <v>44798</v>
      </c>
      <c r="P1370" s="283">
        <v>44790</v>
      </c>
      <c r="Q1370" s="284">
        <v>44799</v>
      </c>
      <c r="R1370" s="285" t="s">
        <v>6464</v>
      </c>
      <c r="S1370" s="284"/>
      <c r="T1370" s="286" t="s">
        <v>2564</v>
      </c>
      <c r="U1370" s="291" t="s">
        <v>3366</v>
      </c>
      <c r="V1370" s="291" t="s">
        <v>3366</v>
      </c>
      <c r="W1370" s="276" t="s">
        <v>8637</v>
      </c>
      <c r="X1370" s="272"/>
      <c r="Y1370" s="272"/>
      <c r="Z1370" s="272"/>
    </row>
    <row r="1371" spans="1:26" ht="13" customHeight="1" x14ac:dyDescent="0.35">
      <c r="A1371" s="295" t="s">
        <v>5</v>
      </c>
      <c r="B1371" s="8">
        <v>5253364</v>
      </c>
      <c r="C1371" s="277" t="s">
        <v>8876</v>
      </c>
      <c r="D1371" s="293">
        <v>44792</v>
      </c>
      <c r="E1371" s="279" t="s">
        <v>8467</v>
      </c>
      <c r="F1371" s="327">
        <v>44789</v>
      </c>
      <c r="G1371" s="328" t="s">
        <v>8626</v>
      </c>
      <c r="H1371" s="328" t="s">
        <v>102</v>
      </c>
      <c r="I1371" s="281" t="s">
        <v>685</v>
      </c>
      <c r="J1371" s="285" t="s">
        <v>626</v>
      </c>
      <c r="K1371" s="281" t="s">
        <v>9003</v>
      </c>
      <c r="L1371" s="328" t="s">
        <v>20</v>
      </c>
      <c r="M1371" s="328" t="s">
        <v>8638</v>
      </c>
      <c r="N1371" s="282">
        <v>0</v>
      </c>
      <c r="O1371" s="283"/>
      <c r="P1371" s="283">
        <v>44803</v>
      </c>
      <c r="Q1371" s="284">
        <v>44807</v>
      </c>
      <c r="R1371" s="285" t="s">
        <v>6464</v>
      </c>
      <c r="S1371" s="284"/>
      <c r="T1371" s="286" t="s">
        <v>605</v>
      </c>
      <c r="U1371" s="291" t="s">
        <v>3366</v>
      </c>
      <c r="V1371" s="135"/>
      <c r="W1371" s="276" t="s">
        <v>8639</v>
      </c>
      <c r="X1371" s="272"/>
      <c r="Y1371" s="272"/>
      <c r="Z1371" s="272"/>
    </row>
    <row r="1372" spans="1:26" ht="13" customHeight="1" x14ac:dyDescent="0.35">
      <c r="A1372" s="295" t="s">
        <v>1581</v>
      </c>
      <c r="B1372" s="276" t="s">
        <v>630</v>
      </c>
      <c r="C1372" s="277" t="s">
        <v>630</v>
      </c>
      <c r="D1372" s="293">
        <v>44795</v>
      </c>
      <c r="E1372" s="279" t="s">
        <v>630</v>
      </c>
      <c r="F1372" s="327">
        <v>44789</v>
      </c>
      <c r="G1372" s="328" t="s">
        <v>8601</v>
      </c>
      <c r="H1372" s="328" t="s">
        <v>6043</v>
      </c>
      <c r="I1372" s="281" t="s">
        <v>4644</v>
      </c>
      <c r="J1372" s="285" t="s">
        <v>626</v>
      </c>
      <c r="K1372" s="281" t="s">
        <v>9003</v>
      </c>
      <c r="L1372" s="328" t="s">
        <v>20</v>
      </c>
      <c r="M1372" s="328" t="s">
        <v>8602</v>
      </c>
      <c r="N1372" s="282" t="s">
        <v>1253</v>
      </c>
      <c r="O1372" s="283" t="s">
        <v>1253</v>
      </c>
      <c r="P1372" s="283" t="s">
        <v>1253</v>
      </c>
      <c r="Q1372" s="284" t="s">
        <v>1253</v>
      </c>
      <c r="R1372" s="285" t="s">
        <v>6464</v>
      </c>
      <c r="S1372" s="284" t="s">
        <v>1253</v>
      </c>
      <c r="T1372" s="286" t="s">
        <v>623</v>
      </c>
      <c r="U1372" s="291" t="s">
        <v>3366</v>
      </c>
      <c r="V1372" s="135"/>
      <c r="W1372" s="276" t="s">
        <v>8640</v>
      </c>
      <c r="X1372" s="272"/>
      <c r="Y1372" s="272"/>
      <c r="Z1372" s="272"/>
    </row>
    <row r="1373" spans="1:26" ht="13" customHeight="1" x14ac:dyDescent="0.35">
      <c r="A1373" s="295" t="s">
        <v>5</v>
      </c>
      <c r="B1373" s="83" t="s">
        <v>319</v>
      </c>
      <c r="C1373" s="277"/>
      <c r="D1373" s="293"/>
      <c r="E1373" s="279"/>
      <c r="F1373" s="327">
        <v>44789</v>
      </c>
      <c r="G1373" s="328" t="s">
        <v>8603</v>
      </c>
      <c r="H1373" s="328" t="s">
        <v>4150</v>
      </c>
      <c r="I1373" s="281" t="s">
        <v>17</v>
      </c>
      <c r="J1373" s="285" t="s">
        <v>45</v>
      </c>
      <c r="K1373" s="281" t="s">
        <v>9009</v>
      </c>
      <c r="L1373" s="328" t="s">
        <v>11</v>
      </c>
      <c r="M1373" s="328" t="s">
        <v>8604</v>
      </c>
      <c r="N1373" s="282"/>
      <c r="O1373" s="283"/>
      <c r="P1373" s="283"/>
      <c r="Q1373" s="284"/>
      <c r="R1373" s="285" t="s">
        <v>4482</v>
      </c>
      <c r="S1373" s="284"/>
      <c r="T1373" s="286" t="s">
        <v>623</v>
      </c>
      <c r="U1373" s="291" t="s">
        <v>3366</v>
      </c>
      <c r="V1373" s="135"/>
      <c r="W1373" s="276" t="s">
        <v>8641</v>
      </c>
      <c r="X1373" s="272"/>
      <c r="Y1373" s="272"/>
      <c r="Z1373" s="272"/>
    </row>
    <row r="1374" spans="1:26" ht="13" customHeight="1" x14ac:dyDescent="0.35">
      <c r="A1374" s="295" t="s">
        <v>5</v>
      </c>
      <c r="B1374" s="339">
        <v>5299313</v>
      </c>
      <c r="C1374" s="277" t="s">
        <v>9060</v>
      </c>
      <c r="D1374" s="293">
        <v>44816</v>
      </c>
      <c r="E1374" s="279" t="s">
        <v>8467</v>
      </c>
      <c r="F1374" s="327">
        <v>44789</v>
      </c>
      <c r="G1374" s="328" t="s">
        <v>8605</v>
      </c>
      <c r="H1374" s="328" t="s">
        <v>82</v>
      </c>
      <c r="I1374" s="281" t="s">
        <v>4644</v>
      </c>
      <c r="J1374" s="285" t="s">
        <v>45</v>
      </c>
      <c r="K1374" s="281" t="s">
        <v>9009</v>
      </c>
      <c r="L1374" s="328" t="s">
        <v>20</v>
      </c>
      <c r="M1374" s="328" t="s">
        <v>8606</v>
      </c>
      <c r="N1374" s="282">
        <v>0</v>
      </c>
      <c r="O1374" s="283"/>
      <c r="P1374" s="283">
        <v>44816</v>
      </c>
      <c r="Q1374" s="284"/>
      <c r="R1374" s="285" t="s">
        <v>4495</v>
      </c>
      <c r="S1374" s="284"/>
      <c r="T1374" s="286" t="s">
        <v>1648</v>
      </c>
      <c r="U1374" s="291" t="s">
        <v>3366</v>
      </c>
      <c r="V1374" s="135"/>
      <c r="W1374" s="276" t="s">
        <v>8642</v>
      </c>
      <c r="X1374" s="272"/>
      <c r="Y1374" s="272"/>
      <c r="Z1374" s="272"/>
    </row>
    <row r="1375" spans="1:26" ht="13" customHeight="1" x14ac:dyDescent="0.35">
      <c r="A1375" s="295" t="s">
        <v>3627</v>
      </c>
      <c r="B1375" s="8">
        <v>5253359</v>
      </c>
      <c r="C1375" s="277" t="s">
        <v>8625</v>
      </c>
      <c r="D1375" s="293">
        <v>44791</v>
      </c>
      <c r="E1375" s="279" t="s">
        <v>594</v>
      </c>
      <c r="F1375" s="327">
        <v>44790</v>
      </c>
      <c r="G1375" s="328" t="s">
        <v>8611</v>
      </c>
      <c r="H1375" s="328" t="s">
        <v>4738</v>
      </c>
      <c r="I1375" s="281" t="s">
        <v>2454</v>
      </c>
      <c r="J1375" s="285" t="s">
        <v>645</v>
      </c>
      <c r="K1375" s="281" t="s">
        <v>9002</v>
      </c>
      <c r="L1375" s="328" t="s">
        <v>20</v>
      </c>
      <c r="M1375" s="328" t="s">
        <v>8612</v>
      </c>
      <c r="N1375" s="282">
        <v>44801</v>
      </c>
      <c r="O1375" s="283">
        <v>44795</v>
      </c>
      <c r="P1375" s="283">
        <v>44791</v>
      </c>
      <c r="Q1375" s="284">
        <v>44795</v>
      </c>
      <c r="R1375" s="285" t="s">
        <v>4490</v>
      </c>
      <c r="S1375" s="284"/>
      <c r="T1375" s="286" t="s">
        <v>609</v>
      </c>
      <c r="U1375" s="291" t="s">
        <v>3366</v>
      </c>
      <c r="V1375" s="291" t="s">
        <v>3366</v>
      </c>
      <c r="W1375" s="276" t="s">
        <v>8643</v>
      </c>
      <c r="X1375" s="272"/>
      <c r="Y1375" s="272"/>
      <c r="Z1375" s="272"/>
    </row>
    <row r="1376" spans="1:26" ht="13" customHeight="1" x14ac:dyDescent="0.35">
      <c r="A1376" s="295" t="s">
        <v>5</v>
      </c>
      <c r="B1376" s="83">
        <v>5273428</v>
      </c>
      <c r="C1376" s="277" t="s">
        <v>8920</v>
      </c>
      <c r="D1376" s="293">
        <v>44805</v>
      </c>
      <c r="E1376" s="279" t="s">
        <v>8468</v>
      </c>
      <c r="F1376" s="327">
        <v>44790</v>
      </c>
      <c r="G1376" s="328" t="s">
        <v>8613</v>
      </c>
      <c r="H1376" s="328" t="s">
        <v>6337</v>
      </c>
      <c r="I1376" s="281" t="s">
        <v>4644</v>
      </c>
      <c r="J1376" s="285" t="s">
        <v>18</v>
      </c>
      <c r="K1376" s="281" t="s">
        <v>9005</v>
      </c>
      <c r="L1376" s="328" t="s">
        <v>20</v>
      </c>
      <c r="M1376" s="328" t="s">
        <v>8614</v>
      </c>
      <c r="N1376" s="282">
        <v>0</v>
      </c>
      <c r="O1376" s="283"/>
      <c r="P1376" s="283"/>
      <c r="Q1376" s="284"/>
      <c r="R1376" s="285" t="s">
        <v>4685</v>
      </c>
      <c r="S1376" s="284"/>
      <c r="T1376" s="286"/>
      <c r="U1376" s="291" t="s">
        <v>3366</v>
      </c>
      <c r="V1376" s="135"/>
      <c r="W1376" s="276" t="s">
        <v>8644</v>
      </c>
      <c r="X1376" s="272"/>
      <c r="Y1376" s="272"/>
      <c r="Z1376" s="272"/>
    </row>
    <row r="1377" spans="1:26" ht="13" customHeight="1" x14ac:dyDescent="0.35">
      <c r="A1377" s="295" t="s">
        <v>5</v>
      </c>
      <c r="B1377" s="83" t="s">
        <v>319</v>
      </c>
      <c r="C1377" s="277"/>
      <c r="D1377" s="293"/>
      <c r="E1377" s="279"/>
      <c r="F1377" s="327">
        <v>44790</v>
      </c>
      <c r="G1377" s="328" t="s">
        <v>8615</v>
      </c>
      <c r="H1377" s="328" t="s">
        <v>6337</v>
      </c>
      <c r="I1377" s="281" t="s">
        <v>4644</v>
      </c>
      <c r="J1377" s="285" t="s">
        <v>626</v>
      </c>
      <c r="K1377" s="281" t="s">
        <v>9003</v>
      </c>
      <c r="L1377" s="328" t="s">
        <v>52</v>
      </c>
      <c r="M1377" s="328" t="s">
        <v>8616</v>
      </c>
      <c r="N1377" s="282"/>
      <c r="O1377" s="283"/>
      <c r="P1377" s="283"/>
      <c r="Q1377" s="284"/>
      <c r="R1377" s="285" t="s">
        <v>6464</v>
      </c>
      <c r="S1377" s="284"/>
      <c r="T1377" s="286" t="s">
        <v>605</v>
      </c>
      <c r="U1377" s="291" t="s">
        <v>3366</v>
      </c>
      <c r="V1377" s="135"/>
      <c r="W1377" s="276" t="s">
        <v>8645</v>
      </c>
      <c r="X1377" s="272"/>
      <c r="Y1377" s="272"/>
      <c r="Z1377" s="272"/>
    </row>
    <row r="1378" spans="1:26" ht="13" customHeight="1" x14ac:dyDescent="0.35">
      <c r="A1378" s="295" t="s">
        <v>3627</v>
      </c>
      <c r="B1378" s="8">
        <v>5188271</v>
      </c>
      <c r="C1378" s="277" t="s">
        <v>8634</v>
      </c>
      <c r="D1378" s="293">
        <v>44792</v>
      </c>
      <c r="E1378" s="279" t="s">
        <v>594</v>
      </c>
      <c r="F1378" s="327">
        <v>44791</v>
      </c>
      <c r="G1378" s="328" t="s">
        <v>8627</v>
      </c>
      <c r="H1378" s="328" t="s">
        <v>82</v>
      </c>
      <c r="I1378" s="281" t="s">
        <v>4644</v>
      </c>
      <c r="J1378" s="285" t="s">
        <v>2943</v>
      </c>
      <c r="K1378" s="281" t="s">
        <v>9012</v>
      </c>
      <c r="L1378" s="328" t="s">
        <v>20</v>
      </c>
      <c r="M1378" s="328" t="s">
        <v>8628</v>
      </c>
      <c r="N1378" s="282">
        <v>44798</v>
      </c>
      <c r="O1378" s="283">
        <v>44793</v>
      </c>
      <c r="P1378" s="283">
        <v>44792</v>
      </c>
      <c r="Q1378" s="284">
        <v>44795</v>
      </c>
      <c r="R1378" s="285" t="s">
        <v>6447</v>
      </c>
      <c r="S1378" s="284"/>
      <c r="T1378" s="286" t="s">
        <v>623</v>
      </c>
      <c r="U1378" s="291" t="s">
        <v>3366</v>
      </c>
      <c r="V1378" s="291" t="s">
        <v>3366</v>
      </c>
      <c r="W1378" s="332" t="s">
        <v>8629</v>
      </c>
      <c r="X1378" s="272"/>
      <c r="Y1378" s="272"/>
      <c r="Z1378" s="272"/>
    </row>
    <row r="1379" spans="1:26" ht="13" customHeight="1" x14ac:dyDescent="0.35">
      <c r="A1379" s="295" t="s">
        <v>3627</v>
      </c>
      <c r="B1379" s="8">
        <v>5221408</v>
      </c>
      <c r="C1379" s="277" t="s">
        <v>8635</v>
      </c>
      <c r="D1379" s="293">
        <v>44792</v>
      </c>
      <c r="E1379" s="279" t="s">
        <v>594</v>
      </c>
      <c r="F1379" s="327">
        <v>44791</v>
      </c>
      <c r="G1379" s="328" t="s">
        <v>8630</v>
      </c>
      <c r="H1379" s="328" t="s">
        <v>3567</v>
      </c>
      <c r="I1379" s="281" t="s">
        <v>685</v>
      </c>
      <c r="J1379" s="285" t="s">
        <v>632</v>
      </c>
      <c r="K1379" s="281" t="s">
        <v>9006</v>
      </c>
      <c r="L1379" s="328" t="s">
        <v>20</v>
      </c>
      <c r="M1379" s="328" t="s">
        <v>8631</v>
      </c>
      <c r="N1379" s="282">
        <v>44804</v>
      </c>
      <c r="O1379" s="283">
        <v>44797</v>
      </c>
      <c r="P1379" s="283">
        <v>44793</v>
      </c>
      <c r="Q1379" s="284">
        <v>44798</v>
      </c>
      <c r="R1379" s="285" t="s">
        <v>4484</v>
      </c>
      <c r="S1379" s="284"/>
      <c r="T1379" s="286" t="s">
        <v>623</v>
      </c>
      <c r="U1379" s="291" t="s">
        <v>3366</v>
      </c>
      <c r="V1379" s="291" t="s">
        <v>3366</v>
      </c>
      <c r="W1379" s="332" t="s">
        <v>8632</v>
      </c>
      <c r="X1379" s="272"/>
      <c r="Y1379" s="272"/>
      <c r="Z1379" s="272"/>
    </row>
    <row r="1380" spans="1:26" ht="13" customHeight="1" x14ac:dyDescent="0.35">
      <c r="A1380" s="295" t="s">
        <v>5</v>
      </c>
      <c r="B1380" s="83" t="s">
        <v>319</v>
      </c>
      <c r="C1380" s="277"/>
      <c r="D1380" s="293"/>
      <c r="E1380" s="279"/>
      <c r="F1380" s="327">
        <v>44792</v>
      </c>
      <c r="G1380" s="328" t="s">
        <v>8646</v>
      </c>
      <c r="H1380" s="328" t="s">
        <v>250</v>
      </c>
      <c r="I1380" s="281" t="s">
        <v>4644</v>
      </c>
      <c r="J1380" s="285" t="s">
        <v>634</v>
      </c>
      <c r="K1380" s="281" t="s">
        <v>9008</v>
      </c>
      <c r="L1380" s="328" t="s">
        <v>40</v>
      </c>
      <c r="M1380" s="328" t="s">
        <v>8647</v>
      </c>
      <c r="N1380" s="282"/>
      <c r="O1380" s="283"/>
      <c r="P1380" s="283"/>
      <c r="Q1380" s="284"/>
      <c r="R1380" s="285" t="s">
        <v>6584</v>
      </c>
      <c r="S1380" s="284"/>
      <c r="T1380" s="286" t="s">
        <v>605</v>
      </c>
      <c r="U1380" s="291" t="s">
        <v>3366</v>
      </c>
      <c r="V1380" s="135"/>
      <c r="W1380" s="276" t="s">
        <v>8648</v>
      </c>
      <c r="X1380" s="272"/>
      <c r="Y1380" s="272"/>
      <c r="Z1380" s="272"/>
    </row>
    <row r="1381" spans="1:26" ht="13" customHeight="1" x14ac:dyDescent="0.35">
      <c r="A1381" s="295" t="s">
        <v>5</v>
      </c>
      <c r="B1381" s="83">
        <v>5299316</v>
      </c>
      <c r="C1381" s="277" t="s">
        <v>9059</v>
      </c>
      <c r="D1381" s="293">
        <v>44812</v>
      </c>
      <c r="E1381" s="279" t="s">
        <v>9016</v>
      </c>
      <c r="F1381" s="327">
        <v>44792</v>
      </c>
      <c r="G1381" s="328" t="s">
        <v>8649</v>
      </c>
      <c r="H1381" s="328" t="s">
        <v>57</v>
      </c>
      <c r="I1381" s="281" t="s">
        <v>8538</v>
      </c>
      <c r="J1381" s="285" t="s">
        <v>2943</v>
      </c>
      <c r="K1381" s="281" t="s">
        <v>9012</v>
      </c>
      <c r="L1381" s="328" t="s">
        <v>2970</v>
      </c>
      <c r="M1381" s="328" t="s">
        <v>8650</v>
      </c>
      <c r="N1381" s="282"/>
      <c r="O1381" s="283"/>
      <c r="P1381" s="283"/>
      <c r="Q1381" s="284"/>
      <c r="R1381" s="285" t="s">
        <v>6518</v>
      </c>
      <c r="S1381" s="284"/>
      <c r="T1381" s="286" t="s">
        <v>623</v>
      </c>
      <c r="U1381" s="291" t="s">
        <v>3366</v>
      </c>
      <c r="V1381" s="135"/>
      <c r="W1381" s="276" t="s">
        <v>8651</v>
      </c>
      <c r="X1381" s="272"/>
      <c r="Y1381" s="272"/>
      <c r="Z1381" s="272"/>
    </row>
    <row r="1382" spans="1:26" ht="13" customHeight="1" x14ac:dyDescent="0.35">
      <c r="A1382" s="295" t="s">
        <v>5</v>
      </c>
      <c r="B1382" s="83" t="s">
        <v>319</v>
      </c>
      <c r="C1382" s="277"/>
      <c r="D1382" s="293"/>
      <c r="E1382" s="279"/>
      <c r="F1382" s="327">
        <v>44792</v>
      </c>
      <c r="G1382" s="328" t="s">
        <v>8652</v>
      </c>
      <c r="H1382" s="328" t="s">
        <v>92</v>
      </c>
      <c r="I1382" s="281" t="s">
        <v>2454</v>
      </c>
      <c r="J1382" s="285" t="s">
        <v>645</v>
      </c>
      <c r="K1382" s="281" t="s">
        <v>9002</v>
      </c>
      <c r="L1382" s="328" t="s">
        <v>20</v>
      </c>
      <c r="M1382" s="328" t="s">
        <v>8653</v>
      </c>
      <c r="N1382" s="282"/>
      <c r="O1382" s="283"/>
      <c r="P1382" s="283"/>
      <c r="Q1382" s="284"/>
      <c r="R1382" s="285" t="s">
        <v>4490</v>
      </c>
      <c r="S1382" s="284"/>
      <c r="T1382" s="286" t="s">
        <v>623</v>
      </c>
      <c r="U1382" s="291" t="s">
        <v>3366</v>
      </c>
      <c r="V1382" s="135"/>
      <c r="W1382" s="335" t="s">
        <v>8733</v>
      </c>
      <c r="X1382" s="272"/>
      <c r="Y1382" s="272"/>
      <c r="Z1382" s="272"/>
    </row>
    <row r="1383" spans="1:26" ht="13" customHeight="1" x14ac:dyDescent="0.35">
      <c r="A1383" s="295" t="s">
        <v>3627</v>
      </c>
      <c r="B1383" s="83">
        <v>5174840</v>
      </c>
      <c r="C1383" s="277" t="s">
        <v>8662</v>
      </c>
      <c r="D1383" s="293">
        <v>44793</v>
      </c>
      <c r="E1383" s="279" t="s">
        <v>594</v>
      </c>
      <c r="F1383" s="327">
        <v>44792</v>
      </c>
      <c r="G1383" s="328" t="s">
        <v>8654</v>
      </c>
      <c r="H1383" s="328" t="s">
        <v>250</v>
      </c>
      <c r="I1383" s="281" t="s">
        <v>4644</v>
      </c>
      <c r="J1383" s="285" t="s">
        <v>626</v>
      </c>
      <c r="K1383" s="281" t="s">
        <v>9003</v>
      </c>
      <c r="L1383" s="328" t="s">
        <v>52</v>
      </c>
      <c r="M1383" s="328" t="s">
        <v>8655</v>
      </c>
      <c r="N1383" s="282">
        <v>44804</v>
      </c>
      <c r="O1383" s="283">
        <v>44799</v>
      </c>
      <c r="P1383" s="283">
        <v>44793</v>
      </c>
      <c r="Q1383" s="284">
        <v>44799</v>
      </c>
      <c r="R1383" s="285" t="s">
        <v>4687</v>
      </c>
      <c r="S1383" s="284"/>
      <c r="T1383" s="286" t="s">
        <v>605</v>
      </c>
      <c r="U1383" s="291" t="s">
        <v>3366</v>
      </c>
      <c r="V1383" s="291" t="s">
        <v>3366</v>
      </c>
      <c r="W1383" s="276" t="s">
        <v>8656</v>
      </c>
      <c r="X1383" s="272"/>
      <c r="Y1383" s="272"/>
      <c r="Z1383" s="272"/>
    </row>
    <row r="1384" spans="1:26" ht="13" customHeight="1" x14ac:dyDescent="0.35">
      <c r="A1384" s="295" t="s">
        <v>3627</v>
      </c>
      <c r="B1384" s="83">
        <v>5269416</v>
      </c>
      <c r="C1384" s="277" t="s">
        <v>8819</v>
      </c>
      <c r="D1384" s="293">
        <v>44798</v>
      </c>
      <c r="E1384" s="279" t="s">
        <v>594</v>
      </c>
      <c r="F1384" s="327">
        <v>44792</v>
      </c>
      <c r="G1384" s="328" t="s">
        <v>8657</v>
      </c>
      <c r="H1384" s="328" t="s">
        <v>6043</v>
      </c>
      <c r="I1384" s="281" t="s">
        <v>4644</v>
      </c>
      <c r="J1384" s="285" t="s">
        <v>45</v>
      </c>
      <c r="K1384" s="281" t="s">
        <v>9009</v>
      </c>
      <c r="L1384" s="328" t="s">
        <v>438</v>
      </c>
      <c r="M1384" s="328" t="s">
        <v>8658</v>
      </c>
      <c r="N1384" s="282">
        <v>44804</v>
      </c>
      <c r="O1384" s="283">
        <v>44803</v>
      </c>
      <c r="P1384" s="283">
        <v>44798</v>
      </c>
      <c r="Q1384" s="284">
        <v>44803</v>
      </c>
      <c r="R1384" s="285" t="s">
        <v>4482</v>
      </c>
      <c r="S1384" s="284"/>
      <c r="T1384" s="286" t="s">
        <v>605</v>
      </c>
      <c r="U1384" s="291" t="s">
        <v>3366</v>
      </c>
      <c r="V1384" s="291" t="s">
        <v>3366</v>
      </c>
      <c r="W1384" s="276" t="s">
        <v>8659</v>
      </c>
      <c r="X1384" s="272"/>
      <c r="Y1384" s="272"/>
      <c r="Z1384" s="272"/>
    </row>
    <row r="1385" spans="1:26" ht="13" customHeight="1" x14ac:dyDescent="0.35">
      <c r="A1385" s="295" t="s">
        <v>5</v>
      </c>
      <c r="B1385" s="83" t="s">
        <v>319</v>
      </c>
      <c r="C1385" s="277" t="s">
        <v>3626</v>
      </c>
      <c r="D1385" s="293">
        <v>44798</v>
      </c>
      <c r="E1385" s="279"/>
      <c r="F1385" s="327">
        <v>44793</v>
      </c>
      <c r="G1385" s="328" t="s">
        <v>8663</v>
      </c>
      <c r="H1385" s="328" t="s">
        <v>4712</v>
      </c>
      <c r="I1385" s="281" t="s">
        <v>17</v>
      </c>
      <c r="J1385" s="285" t="s">
        <v>18</v>
      </c>
      <c r="K1385" s="281" t="s">
        <v>9005</v>
      </c>
      <c r="L1385" s="337" t="s">
        <v>11</v>
      </c>
      <c r="M1385" s="328" t="s">
        <v>8664</v>
      </c>
      <c r="N1385" s="282"/>
      <c r="O1385" s="283"/>
      <c r="P1385" s="283"/>
      <c r="Q1385" s="284"/>
      <c r="R1385" s="285" t="s">
        <v>4685</v>
      </c>
      <c r="S1385" s="284"/>
      <c r="T1385" s="286" t="s">
        <v>623</v>
      </c>
      <c r="U1385" s="291" t="s">
        <v>3366</v>
      </c>
      <c r="V1385" s="135"/>
      <c r="W1385" s="276" t="s">
        <v>8734</v>
      </c>
      <c r="X1385" s="272"/>
      <c r="Y1385" s="272"/>
      <c r="Z1385" s="272"/>
    </row>
    <row r="1386" spans="1:26" ht="13" customHeight="1" x14ac:dyDescent="0.35">
      <c r="A1386" s="295" t="s">
        <v>5</v>
      </c>
      <c r="B1386" s="83" t="s">
        <v>319</v>
      </c>
      <c r="C1386" s="277"/>
      <c r="D1386" s="293"/>
      <c r="E1386" s="279"/>
      <c r="F1386" s="327">
        <v>44793</v>
      </c>
      <c r="G1386" s="328" t="s">
        <v>8665</v>
      </c>
      <c r="H1386" s="328" t="s">
        <v>8666</v>
      </c>
      <c r="I1386" s="281" t="s">
        <v>2454</v>
      </c>
      <c r="J1386" s="285" t="s">
        <v>626</v>
      </c>
      <c r="K1386" s="281" t="s">
        <v>9003</v>
      </c>
      <c r="L1386" s="328" t="s">
        <v>52</v>
      </c>
      <c r="M1386" s="328" t="s">
        <v>8667</v>
      </c>
      <c r="N1386" s="282"/>
      <c r="O1386" s="283"/>
      <c r="P1386" s="283"/>
      <c r="Q1386" s="284"/>
      <c r="R1386" s="285" t="s">
        <v>4687</v>
      </c>
      <c r="S1386" s="284"/>
      <c r="T1386" s="286" t="s">
        <v>623</v>
      </c>
      <c r="U1386" s="291" t="s">
        <v>3366</v>
      </c>
      <c r="V1386" s="135"/>
      <c r="W1386" s="276" t="s">
        <v>8735</v>
      </c>
      <c r="X1386" s="272"/>
      <c r="Y1386" s="272"/>
      <c r="Z1386" s="272"/>
    </row>
    <row r="1387" spans="1:26" ht="13" customHeight="1" x14ac:dyDescent="0.35">
      <c r="A1387" s="295" t="s">
        <v>3627</v>
      </c>
      <c r="B1387" s="8">
        <v>5139405</v>
      </c>
      <c r="C1387" s="277" t="s">
        <v>8349</v>
      </c>
      <c r="D1387" s="293">
        <v>44793</v>
      </c>
      <c r="E1387" s="279" t="s">
        <v>594</v>
      </c>
      <c r="F1387" s="327">
        <v>44793</v>
      </c>
      <c r="G1387" s="328" t="s">
        <v>8668</v>
      </c>
      <c r="H1387" s="328" t="s">
        <v>232</v>
      </c>
      <c r="I1387" s="281" t="s">
        <v>8863</v>
      </c>
      <c r="J1387" s="285" t="s">
        <v>45</v>
      </c>
      <c r="K1387" s="281" t="s">
        <v>9009</v>
      </c>
      <c r="L1387" s="328" t="s">
        <v>20</v>
      </c>
      <c r="M1387" s="328" t="s">
        <v>8669</v>
      </c>
      <c r="N1387" s="282">
        <v>44803</v>
      </c>
      <c r="O1387" s="283">
        <v>44803</v>
      </c>
      <c r="P1387" s="283">
        <v>44793</v>
      </c>
      <c r="Q1387" s="284">
        <v>44803</v>
      </c>
      <c r="R1387" s="285" t="s">
        <v>4482</v>
      </c>
      <c r="S1387" s="284"/>
      <c r="T1387" s="286" t="s">
        <v>605</v>
      </c>
      <c r="U1387" s="291" t="s">
        <v>3366</v>
      </c>
      <c r="V1387" s="291" t="s">
        <v>3366</v>
      </c>
      <c r="W1387" s="319" t="s">
        <v>8736</v>
      </c>
      <c r="X1387" s="272"/>
      <c r="Y1387" s="272"/>
      <c r="Z1387" s="272"/>
    </row>
    <row r="1388" spans="1:26" ht="13" customHeight="1" x14ac:dyDescent="0.35">
      <c r="A1388" s="295" t="s">
        <v>3627</v>
      </c>
      <c r="B1388" s="83">
        <v>5257126</v>
      </c>
      <c r="C1388" s="277" t="s">
        <v>8820</v>
      </c>
      <c r="D1388" s="293">
        <v>44799</v>
      </c>
      <c r="E1388" s="279" t="s">
        <v>594</v>
      </c>
      <c r="F1388" s="327">
        <v>44793</v>
      </c>
      <c r="G1388" s="328" t="s">
        <v>8670</v>
      </c>
      <c r="H1388" s="328" t="s">
        <v>6043</v>
      </c>
      <c r="I1388" s="281" t="s">
        <v>4644</v>
      </c>
      <c r="J1388" s="285" t="s">
        <v>626</v>
      </c>
      <c r="K1388" s="281" t="s">
        <v>9003</v>
      </c>
      <c r="L1388" s="328" t="s">
        <v>20</v>
      </c>
      <c r="M1388" s="328" t="s">
        <v>8671</v>
      </c>
      <c r="N1388" s="282">
        <v>44804</v>
      </c>
      <c r="O1388" s="283">
        <v>44803</v>
      </c>
      <c r="P1388" s="283">
        <v>44799</v>
      </c>
      <c r="Q1388" s="284">
        <v>44803</v>
      </c>
      <c r="R1388" s="285" t="s">
        <v>6464</v>
      </c>
      <c r="S1388" s="284"/>
      <c r="T1388" s="286" t="s">
        <v>609</v>
      </c>
      <c r="U1388" s="291" t="s">
        <v>3366</v>
      </c>
      <c r="V1388" s="291" t="s">
        <v>3366</v>
      </c>
      <c r="W1388" s="276" t="s">
        <v>8737</v>
      </c>
      <c r="X1388" s="272"/>
      <c r="Y1388" s="272"/>
      <c r="Z1388" s="272"/>
    </row>
    <row r="1389" spans="1:26" ht="13" customHeight="1" x14ac:dyDescent="0.35">
      <c r="A1389" s="295" t="s">
        <v>1581</v>
      </c>
      <c r="B1389" s="276" t="s">
        <v>630</v>
      </c>
      <c r="C1389" s="277" t="s">
        <v>630</v>
      </c>
      <c r="D1389" s="293">
        <v>44810</v>
      </c>
      <c r="E1389" s="279" t="s">
        <v>630</v>
      </c>
      <c r="F1389" s="327">
        <v>44793</v>
      </c>
      <c r="G1389" s="328" t="s">
        <v>8672</v>
      </c>
      <c r="H1389" s="328" t="s">
        <v>4150</v>
      </c>
      <c r="I1389" s="281" t="s">
        <v>17</v>
      </c>
      <c r="J1389" s="285" t="s">
        <v>45</v>
      </c>
      <c r="K1389" s="281" t="s">
        <v>9009</v>
      </c>
      <c r="L1389" s="328" t="s">
        <v>74</v>
      </c>
      <c r="M1389" s="328" t="s">
        <v>8673</v>
      </c>
      <c r="N1389" s="282" t="s">
        <v>1253</v>
      </c>
      <c r="O1389" s="283" t="s">
        <v>1253</v>
      </c>
      <c r="P1389" s="283" t="s">
        <v>1253</v>
      </c>
      <c r="Q1389" s="284" t="s">
        <v>1253</v>
      </c>
      <c r="R1389" s="285" t="s">
        <v>4482</v>
      </c>
      <c r="S1389" s="284"/>
      <c r="T1389" s="286" t="s">
        <v>623</v>
      </c>
      <c r="U1389" s="291" t="s">
        <v>3366</v>
      </c>
      <c r="V1389" s="135"/>
      <c r="W1389" s="319" t="s">
        <v>8738</v>
      </c>
      <c r="X1389" s="272"/>
      <c r="Y1389" s="272"/>
      <c r="Z1389" s="272"/>
    </row>
    <row r="1390" spans="1:26" ht="13" customHeight="1" x14ac:dyDescent="0.35">
      <c r="A1390" s="295" t="s">
        <v>5</v>
      </c>
      <c r="B1390" s="83" t="s">
        <v>319</v>
      </c>
      <c r="C1390" s="277"/>
      <c r="D1390" s="293"/>
      <c r="E1390" s="279"/>
      <c r="F1390" s="327">
        <v>44793</v>
      </c>
      <c r="G1390" s="328" t="s">
        <v>8674</v>
      </c>
      <c r="H1390" s="328" t="s">
        <v>7474</v>
      </c>
      <c r="I1390" s="281" t="s">
        <v>4644</v>
      </c>
      <c r="J1390" s="285" t="s">
        <v>38</v>
      </c>
      <c r="K1390" s="281" t="s">
        <v>9001</v>
      </c>
      <c r="L1390" s="328" t="s">
        <v>20</v>
      </c>
      <c r="M1390" s="5"/>
      <c r="N1390" s="282"/>
      <c r="O1390" s="283"/>
      <c r="P1390" s="283"/>
      <c r="Q1390" s="284"/>
      <c r="R1390" s="285"/>
      <c r="S1390" s="284"/>
      <c r="T1390" s="286"/>
      <c r="U1390" s="291" t="s">
        <v>3366</v>
      </c>
      <c r="V1390" s="135"/>
      <c r="W1390" s="276"/>
      <c r="X1390" s="272"/>
      <c r="Y1390" s="272"/>
      <c r="Z1390" s="272"/>
    </row>
    <row r="1391" spans="1:26" ht="13" customHeight="1" x14ac:dyDescent="0.35">
      <c r="A1391" s="295" t="s">
        <v>3627</v>
      </c>
      <c r="B1391" s="8">
        <v>5158810</v>
      </c>
      <c r="C1391" s="277" t="s">
        <v>8692</v>
      </c>
      <c r="D1391" s="293">
        <v>44795</v>
      </c>
      <c r="E1391" s="279" t="s">
        <v>8466</v>
      </c>
      <c r="F1391" s="327">
        <v>44793</v>
      </c>
      <c r="G1391" s="328" t="s">
        <v>8675</v>
      </c>
      <c r="H1391" s="328" t="s">
        <v>4126</v>
      </c>
      <c r="I1391" s="281" t="s">
        <v>8538</v>
      </c>
      <c r="J1391" s="285" t="s">
        <v>45</v>
      </c>
      <c r="K1391" s="281" t="s">
        <v>9009</v>
      </c>
      <c r="L1391" s="328" t="s">
        <v>74</v>
      </c>
      <c r="M1391" s="328" t="s">
        <v>8676</v>
      </c>
      <c r="N1391" s="282">
        <v>0</v>
      </c>
      <c r="O1391" s="283">
        <v>44803</v>
      </c>
      <c r="P1391" s="283">
        <v>44794</v>
      </c>
      <c r="Q1391" s="284">
        <v>44803</v>
      </c>
      <c r="R1391" s="285" t="s">
        <v>4482</v>
      </c>
      <c r="S1391" s="284"/>
      <c r="T1391" s="286" t="s">
        <v>623</v>
      </c>
      <c r="U1391" s="291" t="s">
        <v>3366</v>
      </c>
      <c r="V1391" s="135"/>
      <c r="W1391" s="319" t="s">
        <v>8739</v>
      </c>
      <c r="X1391" s="272"/>
      <c r="Y1391" s="272"/>
      <c r="Z1391" s="272"/>
    </row>
    <row r="1392" spans="1:26" ht="13" customHeight="1" x14ac:dyDescent="0.35">
      <c r="A1392" s="295" t="s">
        <v>3627</v>
      </c>
      <c r="B1392" s="8">
        <v>5224712</v>
      </c>
      <c r="C1392" s="277" t="s">
        <v>8693</v>
      </c>
      <c r="D1392" s="293">
        <v>44795</v>
      </c>
      <c r="E1392" s="279" t="s">
        <v>594</v>
      </c>
      <c r="F1392" s="327">
        <v>44793</v>
      </c>
      <c r="G1392" s="328" t="s">
        <v>8677</v>
      </c>
      <c r="H1392" s="328" t="s">
        <v>32</v>
      </c>
      <c r="I1392" s="281" t="s">
        <v>685</v>
      </c>
      <c r="J1392" s="285" t="s">
        <v>45</v>
      </c>
      <c r="K1392" s="281" t="s">
        <v>9009</v>
      </c>
      <c r="L1392" s="328" t="s">
        <v>87</v>
      </c>
      <c r="M1392" s="328" t="s">
        <v>8678</v>
      </c>
      <c r="N1392" s="282">
        <v>44798</v>
      </c>
      <c r="O1392" s="283">
        <v>44796</v>
      </c>
      <c r="P1392" s="283">
        <v>44794</v>
      </c>
      <c r="Q1392" s="284">
        <v>44796</v>
      </c>
      <c r="R1392" s="285" t="s">
        <v>4495</v>
      </c>
      <c r="S1392" s="284"/>
      <c r="T1392" s="286" t="s">
        <v>605</v>
      </c>
      <c r="U1392" s="291" t="s">
        <v>3366</v>
      </c>
      <c r="V1392" s="291" t="s">
        <v>3366</v>
      </c>
      <c r="W1392" s="276" t="s">
        <v>8740</v>
      </c>
      <c r="X1392" s="272"/>
      <c r="Y1392" s="272"/>
      <c r="Z1392" s="272"/>
    </row>
    <row r="1393" spans="1:26" ht="13" customHeight="1" x14ac:dyDescent="0.35">
      <c r="A1393" s="295" t="s">
        <v>3627</v>
      </c>
      <c r="B1393" s="11">
        <v>5196730</v>
      </c>
      <c r="C1393" s="277" t="s">
        <v>8877</v>
      </c>
      <c r="D1393" s="293">
        <v>44802</v>
      </c>
      <c r="E1393" s="279" t="s">
        <v>594</v>
      </c>
      <c r="F1393" s="327">
        <v>44793</v>
      </c>
      <c r="G1393" s="328" t="s">
        <v>8679</v>
      </c>
      <c r="H1393" s="328" t="s">
        <v>137</v>
      </c>
      <c r="I1393" s="281" t="s">
        <v>17</v>
      </c>
      <c r="J1393" s="285" t="s">
        <v>626</v>
      </c>
      <c r="K1393" s="281" t="s">
        <v>9003</v>
      </c>
      <c r="L1393" s="328" t="s">
        <v>20</v>
      </c>
      <c r="M1393" s="328" t="s">
        <v>8680</v>
      </c>
      <c r="N1393" s="282">
        <v>44808</v>
      </c>
      <c r="O1393" s="283">
        <v>44803</v>
      </c>
      <c r="P1393" s="283">
        <v>44802</v>
      </c>
      <c r="Q1393" s="284">
        <v>44804</v>
      </c>
      <c r="R1393" s="285" t="s">
        <v>6464</v>
      </c>
      <c r="S1393" s="284"/>
      <c r="T1393" s="286" t="s">
        <v>2564</v>
      </c>
      <c r="U1393" s="291" t="s">
        <v>3366</v>
      </c>
      <c r="V1393" s="135"/>
      <c r="W1393" s="276" t="s">
        <v>8741</v>
      </c>
      <c r="X1393" s="272"/>
      <c r="Y1393" s="272"/>
      <c r="Z1393" s="272"/>
    </row>
    <row r="1394" spans="1:26" ht="13" customHeight="1" x14ac:dyDescent="0.35">
      <c r="A1394" s="295" t="s">
        <v>5</v>
      </c>
      <c r="B1394" s="83" t="s">
        <v>319</v>
      </c>
      <c r="C1394" s="277"/>
      <c r="D1394" s="293"/>
      <c r="E1394" s="279"/>
      <c r="F1394" s="327">
        <v>44793</v>
      </c>
      <c r="G1394" s="328" t="s">
        <v>8681</v>
      </c>
      <c r="H1394" s="328" t="s">
        <v>250</v>
      </c>
      <c r="I1394" s="281" t="s">
        <v>4644</v>
      </c>
      <c r="J1394" s="285" t="s">
        <v>18</v>
      </c>
      <c r="K1394" s="281" t="s">
        <v>9005</v>
      </c>
      <c r="L1394" s="330" t="s">
        <v>461</v>
      </c>
      <c r="M1394" s="328" t="s">
        <v>8682</v>
      </c>
      <c r="N1394" s="282"/>
      <c r="O1394" s="283"/>
      <c r="P1394" s="283"/>
      <c r="Q1394" s="284"/>
      <c r="R1394" s="285" t="s">
        <v>6708</v>
      </c>
      <c r="S1394" s="284"/>
      <c r="T1394" s="286" t="s">
        <v>623</v>
      </c>
      <c r="U1394" s="291" t="s">
        <v>3366</v>
      </c>
      <c r="V1394" s="135"/>
      <c r="W1394" s="276" t="s">
        <v>8742</v>
      </c>
      <c r="X1394" s="272"/>
      <c r="Y1394" s="272"/>
      <c r="Z1394" s="272"/>
    </row>
    <row r="1395" spans="1:26" ht="13" customHeight="1" x14ac:dyDescent="0.35">
      <c r="A1395" s="295" t="s">
        <v>3627</v>
      </c>
      <c r="B1395" s="8">
        <v>5241260</v>
      </c>
      <c r="C1395" s="277" t="s">
        <v>8694</v>
      </c>
      <c r="D1395" s="293">
        <v>44795</v>
      </c>
      <c r="E1395" s="279" t="s">
        <v>594</v>
      </c>
      <c r="F1395" s="327">
        <v>44793</v>
      </c>
      <c r="G1395" s="328" t="s">
        <v>8683</v>
      </c>
      <c r="H1395" s="328" t="s">
        <v>4150</v>
      </c>
      <c r="I1395" s="281" t="s">
        <v>17</v>
      </c>
      <c r="J1395" s="285" t="s">
        <v>626</v>
      </c>
      <c r="K1395" s="281" t="s">
        <v>9003</v>
      </c>
      <c r="L1395" s="328" t="s">
        <v>52</v>
      </c>
      <c r="M1395" s="328" t="s">
        <v>8684</v>
      </c>
      <c r="N1395" s="282">
        <v>44798</v>
      </c>
      <c r="O1395" s="283">
        <v>44796</v>
      </c>
      <c r="P1395" s="283">
        <v>44793</v>
      </c>
      <c r="Q1395" s="284">
        <v>44796</v>
      </c>
      <c r="R1395" s="285" t="s">
        <v>4687</v>
      </c>
      <c r="S1395" s="284"/>
      <c r="T1395" s="286" t="s">
        <v>605</v>
      </c>
      <c r="U1395" s="291" t="s">
        <v>3366</v>
      </c>
      <c r="V1395" s="291" t="s">
        <v>3366</v>
      </c>
      <c r="W1395" s="276" t="s">
        <v>8743</v>
      </c>
      <c r="X1395" s="272"/>
      <c r="Y1395" s="272"/>
      <c r="Z1395" s="272"/>
    </row>
    <row r="1396" spans="1:26" ht="13" customHeight="1" x14ac:dyDescent="0.35">
      <c r="A1396" s="295" t="s">
        <v>5</v>
      </c>
      <c r="B1396" s="83">
        <v>5228328</v>
      </c>
      <c r="C1396" s="277" t="s">
        <v>8609</v>
      </c>
      <c r="D1396" s="293">
        <v>44798</v>
      </c>
      <c r="E1396" s="279" t="s">
        <v>594</v>
      </c>
      <c r="F1396" s="327">
        <v>44795</v>
      </c>
      <c r="G1396" s="328" t="s">
        <v>8697</v>
      </c>
      <c r="H1396" s="328" t="s">
        <v>4126</v>
      </c>
      <c r="I1396" s="281" t="s">
        <v>8538</v>
      </c>
      <c r="J1396" s="285" t="s">
        <v>45</v>
      </c>
      <c r="K1396" s="281" t="s">
        <v>9009</v>
      </c>
      <c r="L1396" s="328" t="s">
        <v>20</v>
      </c>
      <c r="M1396" s="328" t="s">
        <v>8698</v>
      </c>
      <c r="N1396" s="282">
        <v>44812</v>
      </c>
      <c r="O1396" s="283">
        <v>44810</v>
      </c>
      <c r="P1396" s="283">
        <v>44809</v>
      </c>
      <c r="Q1396" s="284"/>
      <c r="R1396" s="285" t="s">
        <v>4482</v>
      </c>
      <c r="S1396" s="284"/>
      <c r="T1396" s="286" t="s">
        <v>605</v>
      </c>
      <c r="U1396" s="291" t="s">
        <v>3366</v>
      </c>
      <c r="V1396" s="135"/>
      <c r="W1396" s="335" t="s">
        <v>8744</v>
      </c>
      <c r="X1396" s="272"/>
      <c r="Y1396" s="272"/>
      <c r="Z1396" s="272"/>
    </row>
    <row r="1397" spans="1:26" ht="13" customHeight="1" x14ac:dyDescent="0.35">
      <c r="A1397" s="295" t="s">
        <v>5</v>
      </c>
      <c r="B1397" s="83" t="s">
        <v>319</v>
      </c>
      <c r="C1397" s="277"/>
      <c r="D1397" s="293"/>
      <c r="E1397" s="279"/>
      <c r="F1397" s="327">
        <v>44795</v>
      </c>
      <c r="G1397" s="328" t="s">
        <v>8699</v>
      </c>
      <c r="H1397" s="328" t="s">
        <v>92</v>
      </c>
      <c r="I1397" s="281" t="s">
        <v>2454</v>
      </c>
      <c r="J1397" s="285" t="s">
        <v>632</v>
      </c>
      <c r="K1397" s="281" t="s">
        <v>9006</v>
      </c>
      <c r="L1397" s="328" t="s">
        <v>11</v>
      </c>
      <c r="M1397" s="328" t="s">
        <v>8700</v>
      </c>
      <c r="N1397" s="282"/>
      <c r="O1397" s="283"/>
      <c r="P1397" s="283"/>
      <c r="Q1397" s="284"/>
      <c r="R1397" s="285" t="s">
        <v>4484</v>
      </c>
      <c r="S1397" s="284"/>
      <c r="T1397" s="286" t="s">
        <v>623</v>
      </c>
      <c r="U1397" s="291" t="s">
        <v>3366</v>
      </c>
      <c r="V1397" s="135"/>
      <c r="W1397" s="276" t="s">
        <v>8745</v>
      </c>
      <c r="X1397" s="272"/>
      <c r="Y1397" s="272"/>
      <c r="Z1397" s="272"/>
    </row>
    <row r="1398" spans="1:26" ht="13" customHeight="1" x14ac:dyDescent="0.35">
      <c r="A1398" s="295" t="s">
        <v>3627</v>
      </c>
      <c r="B1398" s="8">
        <v>5157899</v>
      </c>
      <c r="C1398" s="277" t="s">
        <v>8778</v>
      </c>
      <c r="D1398" s="293">
        <v>44797</v>
      </c>
      <c r="E1398" s="279" t="s">
        <v>594</v>
      </c>
      <c r="F1398" s="327">
        <v>44795</v>
      </c>
      <c r="G1398" s="328" t="s">
        <v>8701</v>
      </c>
      <c r="H1398" s="328" t="s">
        <v>4712</v>
      </c>
      <c r="I1398" s="281" t="s">
        <v>17</v>
      </c>
      <c r="J1398" s="285" t="s">
        <v>18</v>
      </c>
      <c r="K1398" s="281" t="s">
        <v>9005</v>
      </c>
      <c r="L1398" s="328" t="s">
        <v>20</v>
      </c>
      <c r="M1398" s="328" t="s">
        <v>8702</v>
      </c>
      <c r="N1398" s="282">
        <v>44804</v>
      </c>
      <c r="O1398" s="283">
        <v>44800</v>
      </c>
      <c r="P1398" s="283">
        <v>44797</v>
      </c>
      <c r="Q1398" s="284">
        <v>44800</v>
      </c>
      <c r="R1398" s="285" t="s">
        <v>4685</v>
      </c>
      <c r="S1398" s="284"/>
      <c r="T1398" s="286"/>
      <c r="U1398" s="291" t="s">
        <v>3366</v>
      </c>
      <c r="V1398" s="291" t="s">
        <v>3366</v>
      </c>
      <c r="W1398" s="276" t="s">
        <v>8746</v>
      </c>
      <c r="X1398" s="272"/>
      <c r="Y1398" s="272"/>
      <c r="Z1398" s="272"/>
    </row>
    <row r="1399" spans="1:26" ht="13" customHeight="1" x14ac:dyDescent="0.35">
      <c r="A1399" s="295" t="s">
        <v>5</v>
      </c>
      <c r="B1399" s="83" t="s">
        <v>319</v>
      </c>
      <c r="C1399" s="277" t="s">
        <v>8705</v>
      </c>
      <c r="D1399" s="293">
        <v>44805</v>
      </c>
      <c r="E1399" s="279"/>
      <c r="F1399" s="327">
        <v>44795</v>
      </c>
      <c r="G1399" s="328" t="s">
        <v>8703</v>
      </c>
      <c r="H1399" s="328" t="s">
        <v>6337</v>
      </c>
      <c r="I1399" s="281" t="s">
        <v>4644</v>
      </c>
      <c r="J1399" s="285" t="s">
        <v>45</v>
      </c>
      <c r="K1399" s="281" t="s">
        <v>9009</v>
      </c>
      <c r="L1399" s="328" t="s">
        <v>74</v>
      </c>
      <c r="M1399" s="328" t="s">
        <v>8704</v>
      </c>
      <c r="N1399" s="282"/>
      <c r="O1399" s="283"/>
      <c r="P1399" s="283"/>
      <c r="Q1399" s="284"/>
      <c r="R1399" s="285" t="s">
        <v>4495</v>
      </c>
      <c r="S1399" s="284"/>
      <c r="T1399" s="286" t="s">
        <v>623</v>
      </c>
      <c r="U1399" s="291" t="s">
        <v>3366</v>
      </c>
      <c r="V1399" s="135"/>
      <c r="W1399" s="276" t="s">
        <v>8747</v>
      </c>
      <c r="X1399" s="272"/>
      <c r="Y1399" s="272"/>
      <c r="Z1399" s="272"/>
    </row>
    <row r="1400" spans="1:26" ht="13" customHeight="1" x14ac:dyDescent="0.35">
      <c r="A1400" s="295" t="s">
        <v>5</v>
      </c>
      <c r="B1400" s="83" t="s">
        <v>319</v>
      </c>
      <c r="C1400" s="277" t="s">
        <v>8705</v>
      </c>
      <c r="D1400" s="293">
        <v>44796</v>
      </c>
      <c r="E1400" s="279"/>
      <c r="F1400" s="327">
        <v>44795</v>
      </c>
      <c r="G1400" s="328" t="s">
        <v>8706</v>
      </c>
      <c r="H1400" s="328" t="s">
        <v>4738</v>
      </c>
      <c r="I1400" s="281" t="s">
        <v>2454</v>
      </c>
      <c r="J1400" s="285" t="s">
        <v>626</v>
      </c>
      <c r="K1400" s="281" t="s">
        <v>9003</v>
      </c>
      <c r="L1400" s="328" t="s">
        <v>52</v>
      </c>
      <c r="M1400" s="328" t="s">
        <v>8707</v>
      </c>
      <c r="N1400" s="282"/>
      <c r="O1400" s="283"/>
      <c r="P1400" s="283"/>
      <c r="Q1400" s="284"/>
      <c r="R1400" s="285" t="s">
        <v>4687</v>
      </c>
      <c r="S1400" s="284"/>
      <c r="T1400" s="286" t="s">
        <v>623</v>
      </c>
      <c r="U1400" s="291" t="s">
        <v>3366</v>
      </c>
      <c r="V1400" s="135"/>
      <c r="W1400" s="276" t="s">
        <v>8748</v>
      </c>
      <c r="X1400" s="272"/>
      <c r="Y1400" s="272"/>
      <c r="Z1400" s="272"/>
    </row>
    <row r="1401" spans="1:26" ht="13" customHeight="1" x14ac:dyDescent="0.35">
      <c r="A1401" s="295" t="s">
        <v>5</v>
      </c>
      <c r="B1401" s="83" t="s">
        <v>319</v>
      </c>
      <c r="C1401" s="277"/>
      <c r="D1401" s="293"/>
      <c r="E1401" s="279"/>
      <c r="F1401" s="327">
        <v>44795</v>
      </c>
      <c r="G1401" s="328" t="s">
        <v>8708</v>
      </c>
      <c r="H1401" s="328" t="s">
        <v>4150</v>
      </c>
      <c r="I1401" s="281" t="s">
        <v>17</v>
      </c>
      <c r="J1401" s="285" t="s">
        <v>626</v>
      </c>
      <c r="K1401" s="281" t="s">
        <v>9003</v>
      </c>
      <c r="L1401" s="328" t="s">
        <v>87</v>
      </c>
      <c r="M1401" s="328" t="s">
        <v>8709</v>
      </c>
      <c r="N1401" s="282"/>
      <c r="O1401" s="283"/>
      <c r="P1401" s="283"/>
      <c r="Q1401" s="284"/>
      <c r="R1401" s="285" t="s">
        <v>4687</v>
      </c>
      <c r="S1401" s="284"/>
      <c r="T1401" s="286" t="s">
        <v>623</v>
      </c>
      <c r="U1401" s="291" t="s">
        <v>3366</v>
      </c>
      <c r="V1401" s="135"/>
      <c r="W1401" s="276" t="s">
        <v>8749</v>
      </c>
      <c r="X1401" s="272"/>
      <c r="Y1401" s="272"/>
      <c r="Z1401" s="272"/>
    </row>
    <row r="1402" spans="1:26" ht="13" customHeight="1" x14ac:dyDescent="0.35">
      <c r="A1402" s="295" t="s">
        <v>3627</v>
      </c>
      <c r="B1402" s="8">
        <v>5140689</v>
      </c>
      <c r="C1402" s="277" t="s">
        <v>8690</v>
      </c>
      <c r="D1402" s="293">
        <v>44796</v>
      </c>
      <c r="E1402" s="279" t="s">
        <v>594</v>
      </c>
      <c r="F1402" s="327">
        <v>44795</v>
      </c>
      <c r="G1402" s="328" t="s">
        <v>8710</v>
      </c>
      <c r="H1402" s="328" t="s">
        <v>37</v>
      </c>
      <c r="I1402" s="281" t="s">
        <v>685</v>
      </c>
      <c r="J1402" s="285" t="s">
        <v>45</v>
      </c>
      <c r="K1402" s="281" t="s">
        <v>9009</v>
      </c>
      <c r="L1402" s="328" t="s">
        <v>20</v>
      </c>
      <c r="M1402" s="328" t="s">
        <v>8711</v>
      </c>
      <c r="N1402" s="282">
        <v>44811</v>
      </c>
      <c r="O1402" s="283">
        <v>44804</v>
      </c>
      <c r="P1402" s="283">
        <v>44796</v>
      </c>
      <c r="Q1402" s="284">
        <v>44804</v>
      </c>
      <c r="R1402" s="285" t="s">
        <v>4482</v>
      </c>
      <c r="S1402" s="284"/>
      <c r="T1402" s="286" t="s">
        <v>605</v>
      </c>
      <c r="U1402" s="291" t="s">
        <v>3366</v>
      </c>
      <c r="V1402" s="135"/>
      <c r="W1402" s="276" t="s">
        <v>8750</v>
      </c>
      <c r="X1402" s="272"/>
      <c r="Y1402" s="272"/>
      <c r="Z1402" s="272"/>
    </row>
    <row r="1403" spans="1:26" ht="13" customHeight="1" x14ac:dyDescent="0.35">
      <c r="A1403" s="295" t="s">
        <v>5</v>
      </c>
      <c r="B1403" s="83">
        <v>5283878</v>
      </c>
      <c r="C1403" s="277" t="s">
        <v>9022</v>
      </c>
      <c r="D1403" s="293">
        <v>44811</v>
      </c>
      <c r="E1403" s="279" t="s">
        <v>8467</v>
      </c>
      <c r="F1403" s="327">
        <v>44795</v>
      </c>
      <c r="G1403" s="328" t="s">
        <v>8712</v>
      </c>
      <c r="H1403" s="328" t="s">
        <v>4712</v>
      </c>
      <c r="I1403" s="281" t="s">
        <v>17</v>
      </c>
      <c r="J1403" s="285" t="s">
        <v>2943</v>
      </c>
      <c r="K1403" s="281" t="s">
        <v>9012</v>
      </c>
      <c r="L1403" s="328" t="s">
        <v>40</v>
      </c>
      <c r="M1403" s="328" t="s">
        <v>8713</v>
      </c>
      <c r="N1403" s="282">
        <v>0</v>
      </c>
      <c r="O1403" s="283"/>
      <c r="P1403" s="283">
        <v>44811</v>
      </c>
      <c r="Q1403" s="284"/>
      <c r="R1403" s="285" t="s">
        <v>6447</v>
      </c>
      <c r="S1403" s="284"/>
      <c r="T1403" s="286" t="s">
        <v>605</v>
      </c>
      <c r="U1403" s="291" t="s">
        <v>3366</v>
      </c>
      <c r="V1403" s="135"/>
      <c r="W1403" s="276" t="s">
        <v>8751</v>
      </c>
      <c r="X1403" s="272"/>
      <c r="Y1403" s="272"/>
      <c r="Z1403" s="272"/>
    </row>
    <row r="1404" spans="1:26" ht="13" customHeight="1" x14ac:dyDescent="0.35">
      <c r="A1404" s="295" t="s">
        <v>5</v>
      </c>
      <c r="B1404" s="8">
        <v>5266287</v>
      </c>
      <c r="C1404" s="277" t="s">
        <v>8878</v>
      </c>
      <c r="D1404" s="293">
        <v>44802</v>
      </c>
      <c r="E1404" s="279" t="s">
        <v>594</v>
      </c>
      <c r="F1404" s="327">
        <v>44795</v>
      </c>
      <c r="G1404" s="328" t="s">
        <v>8714</v>
      </c>
      <c r="H1404" s="328" t="s">
        <v>3708</v>
      </c>
      <c r="I1404" s="281" t="s">
        <v>2454</v>
      </c>
      <c r="J1404" s="285" t="s">
        <v>18</v>
      </c>
      <c r="K1404" s="281" t="s">
        <v>9005</v>
      </c>
      <c r="L1404" s="328" t="s">
        <v>20</v>
      </c>
      <c r="M1404" s="328" t="s">
        <v>8715</v>
      </c>
      <c r="N1404" s="282">
        <v>44810</v>
      </c>
      <c r="O1404" s="283">
        <v>44807</v>
      </c>
      <c r="P1404" s="283">
        <v>44802</v>
      </c>
      <c r="Q1404" s="284">
        <v>44807</v>
      </c>
      <c r="R1404" s="285" t="s">
        <v>4686</v>
      </c>
      <c r="S1404" s="284"/>
      <c r="T1404" s="286" t="s">
        <v>605</v>
      </c>
      <c r="U1404" s="291" t="s">
        <v>3366</v>
      </c>
      <c r="V1404" s="135"/>
      <c r="W1404" s="319" t="s">
        <v>8752</v>
      </c>
      <c r="X1404" s="272"/>
      <c r="Y1404" s="272"/>
      <c r="Z1404" s="272"/>
    </row>
    <row r="1405" spans="1:26" ht="13" customHeight="1" x14ac:dyDescent="0.35">
      <c r="A1405" s="295" t="s">
        <v>5</v>
      </c>
      <c r="B1405" s="83" t="s">
        <v>319</v>
      </c>
      <c r="C1405" s="277"/>
      <c r="D1405" s="293"/>
      <c r="E1405" s="279"/>
      <c r="F1405" s="327">
        <v>44795</v>
      </c>
      <c r="G1405" s="328" t="s">
        <v>8716</v>
      </c>
      <c r="H1405" s="328" t="s">
        <v>6043</v>
      </c>
      <c r="I1405" s="281" t="s">
        <v>4644</v>
      </c>
      <c r="J1405" s="285" t="s">
        <v>18</v>
      </c>
      <c r="K1405" s="281" t="s">
        <v>9005</v>
      </c>
      <c r="L1405" s="328" t="s">
        <v>20</v>
      </c>
      <c r="M1405" s="328" t="s">
        <v>8717</v>
      </c>
      <c r="N1405" s="282"/>
      <c r="O1405" s="283"/>
      <c r="P1405" s="283"/>
      <c r="Q1405" s="284"/>
      <c r="R1405" s="285" t="s">
        <v>4686</v>
      </c>
      <c r="S1405" s="284"/>
      <c r="T1405" s="286" t="s">
        <v>623</v>
      </c>
      <c r="U1405" s="291" t="s">
        <v>3366</v>
      </c>
      <c r="V1405" s="135"/>
      <c r="W1405" s="319" t="s">
        <v>8753</v>
      </c>
      <c r="X1405" s="272"/>
      <c r="Y1405" s="272"/>
      <c r="Z1405" s="272"/>
    </row>
    <row r="1406" spans="1:26" ht="13" customHeight="1" x14ac:dyDescent="0.35">
      <c r="A1406" s="295" t="s">
        <v>3627</v>
      </c>
      <c r="B1406" s="8">
        <v>5241238</v>
      </c>
      <c r="C1406" s="277" t="s">
        <v>8779</v>
      </c>
      <c r="D1406" s="293">
        <v>44796</v>
      </c>
      <c r="E1406" s="279" t="s">
        <v>594</v>
      </c>
      <c r="F1406" s="327">
        <v>44795</v>
      </c>
      <c r="G1406" s="330" t="s">
        <v>8783</v>
      </c>
      <c r="H1406" s="328" t="s">
        <v>102</v>
      </c>
      <c r="I1406" s="281" t="s">
        <v>685</v>
      </c>
      <c r="J1406" s="285" t="s">
        <v>18</v>
      </c>
      <c r="K1406" s="281" t="s">
        <v>9005</v>
      </c>
      <c r="L1406" s="328" t="s">
        <v>87</v>
      </c>
      <c r="M1406" s="11" t="s">
        <v>8784</v>
      </c>
      <c r="N1406" s="282">
        <v>44806</v>
      </c>
      <c r="O1406" s="283">
        <v>44803</v>
      </c>
      <c r="P1406" s="283">
        <v>44797</v>
      </c>
      <c r="Q1406" s="284">
        <v>44803</v>
      </c>
      <c r="R1406" s="285" t="s">
        <v>4686</v>
      </c>
      <c r="S1406" s="284"/>
      <c r="T1406" s="286" t="s">
        <v>623</v>
      </c>
      <c r="U1406" s="291" t="s">
        <v>3366</v>
      </c>
      <c r="V1406" s="135"/>
      <c r="W1406" s="276" t="s">
        <v>8754</v>
      </c>
      <c r="X1406" s="272"/>
      <c r="Y1406" s="272"/>
      <c r="Z1406" s="272"/>
    </row>
    <row r="1407" spans="1:26" ht="13" customHeight="1" x14ac:dyDescent="0.35">
      <c r="A1407" s="295" t="s">
        <v>3627</v>
      </c>
      <c r="B1407" s="8">
        <v>5224711</v>
      </c>
      <c r="C1407" s="277" t="s">
        <v>8780</v>
      </c>
      <c r="D1407" s="293">
        <v>44796</v>
      </c>
      <c r="E1407" s="279" t="s">
        <v>594</v>
      </c>
      <c r="F1407" s="327">
        <v>44796</v>
      </c>
      <c r="G1407" s="328" t="s">
        <v>8755</v>
      </c>
      <c r="H1407" s="328" t="s">
        <v>6186</v>
      </c>
      <c r="I1407" s="281" t="s">
        <v>8538</v>
      </c>
      <c r="J1407" s="285" t="s">
        <v>18</v>
      </c>
      <c r="K1407" s="281" t="s">
        <v>9005</v>
      </c>
      <c r="L1407" s="328" t="s">
        <v>20</v>
      </c>
      <c r="M1407" s="328" t="s">
        <v>8756</v>
      </c>
      <c r="N1407" s="282">
        <v>44799</v>
      </c>
      <c r="O1407" s="283">
        <v>44797</v>
      </c>
      <c r="P1407" s="283">
        <v>44796</v>
      </c>
      <c r="Q1407" s="284">
        <v>44797</v>
      </c>
      <c r="R1407" s="285" t="s">
        <v>4685</v>
      </c>
      <c r="S1407" s="284"/>
      <c r="T1407" s="286" t="s">
        <v>605</v>
      </c>
      <c r="U1407" s="291" t="s">
        <v>3366</v>
      </c>
      <c r="V1407" s="291" t="s">
        <v>3366</v>
      </c>
      <c r="W1407" s="276" t="s">
        <v>8757</v>
      </c>
      <c r="X1407" s="272"/>
      <c r="Y1407" s="272"/>
      <c r="Z1407" s="272"/>
    </row>
    <row r="1408" spans="1:26" ht="13" customHeight="1" x14ac:dyDescent="0.35">
      <c r="A1408" s="295" t="s">
        <v>3627</v>
      </c>
      <c r="B1408" s="8">
        <v>5144771</v>
      </c>
      <c r="C1408" s="277" t="s">
        <v>8722</v>
      </c>
      <c r="D1408" s="293">
        <v>44797</v>
      </c>
      <c r="E1408" s="279" t="s">
        <v>594</v>
      </c>
      <c r="F1408" s="327">
        <v>44796</v>
      </c>
      <c r="G1408" s="328" t="s">
        <v>8758</v>
      </c>
      <c r="H1408" s="328" t="s">
        <v>92</v>
      </c>
      <c r="I1408" s="281" t="s">
        <v>2454</v>
      </c>
      <c r="J1408" s="285" t="s">
        <v>18</v>
      </c>
      <c r="K1408" s="281" t="s">
        <v>9005</v>
      </c>
      <c r="L1408" s="328" t="s">
        <v>20</v>
      </c>
      <c r="M1408" s="328" t="s">
        <v>8759</v>
      </c>
      <c r="N1408" s="282">
        <v>44804</v>
      </c>
      <c r="O1408" s="283">
        <v>44800</v>
      </c>
      <c r="P1408" s="283">
        <v>44797</v>
      </c>
      <c r="Q1408" s="284">
        <v>44802</v>
      </c>
      <c r="R1408" s="285" t="s">
        <v>4685</v>
      </c>
      <c r="S1408" s="284"/>
      <c r="T1408" s="286" t="s">
        <v>605</v>
      </c>
      <c r="U1408" s="291" t="s">
        <v>3366</v>
      </c>
      <c r="V1408" s="291" t="s">
        <v>3366</v>
      </c>
      <c r="W1408" s="276" t="s">
        <v>8760</v>
      </c>
      <c r="X1408" s="272"/>
      <c r="Y1408" s="272"/>
      <c r="Z1408" s="272"/>
    </row>
    <row r="1409" spans="1:26" ht="13" customHeight="1" x14ac:dyDescent="0.35">
      <c r="A1409" s="295" t="s">
        <v>5</v>
      </c>
      <c r="B1409" s="83" t="s">
        <v>319</v>
      </c>
      <c r="C1409" s="277"/>
      <c r="D1409" s="293"/>
      <c r="E1409" s="279"/>
      <c r="F1409" s="327">
        <v>44796</v>
      </c>
      <c r="G1409" s="328" t="s">
        <v>8761</v>
      </c>
      <c r="H1409" s="328" t="s">
        <v>4738</v>
      </c>
      <c r="I1409" s="281" t="s">
        <v>2454</v>
      </c>
      <c r="J1409" s="285" t="s">
        <v>18</v>
      </c>
      <c r="K1409" s="281" t="s">
        <v>9005</v>
      </c>
      <c r="L1409" s="328" t="s">
        <v>11</v>
      </c>
      <c r="M1409" s="328" t="s">
        <v>8762</v>
      </c>
      <c r="N1409" s="282"/>
      <c r="O1409" s="283"/>
      <c r="P1409" s="283"/>
      <c r="Q1409" s="284"/>
      <c r="R1409" s="285" t="s">
        <v>4686</v>
      </c>
      <c r="S1409" s="284"/>
      <c r="T1409" s="286" t="s">
        <v>605</v>
      </c>
      <c r="U1409" s="291" t="s">
        <v>3366</v>
      </c>
      <c r="V1409" s="135"/>
      <c r="W1409" s="319" t="s">
        <v>8763</v>
      </c>
      <c r="X1409" s="272"/>
      <c r="Y1409" s="272"/>
      <c r="Z1409" s="272"/>
    </row>
    <row r="1410" spans="1:26" ht="13" customHeight="1" x14ac:dyDescent="0.35">
      <c r="A1410" s="295" t="s">
        <v>5</v>
      </c>
      <c r="B1410" s="83" t="s">
        <v>319</v>
      </c>
      <c r="C1410" s="277"/>
      <c r="D1410" s="293"/>
      <c r="E1410" s="279"/>
      <c r="F1410" s="327">
        <v>44796</v>
      </c>
      <c r="G1410" s="328" t="s">
        <v>8764</v>
      </c>
      <c r="H1410" s="328" t="s">
        <v>92</v>
      </c>
      <c r="I1410" s="281" t="s">
        <v>2454</v>
      </c>
      <c r="J1410" s="285" t="s">
        <v>18</v>
      </c>
      <c r="K1410" s="281" t="s">
        <v>9005</v>
      </c>
      <c r="L1410" s="328" t="s">
        <v>11</v>
      </c>
      <c r="M1410" s="328" t="s">
        <v>8765</v>
      </c>
      <c r="N1410" s="282"/>
      <c r="O1410" s="283"/>
      <c r="P1410" s="283"/>
      <c r="Q1410" s="284"/>
      <c r="R1410" s="285" t="s">
        <v>4686</v>
      </c>
      <c r="S1410" s="284"/>
      <c r="T1410" s="286" t="s">
        <v>605</v>
      </c>
      <c r="U1410" s="291" t="s">
        <v>3366</v>
      </c>
      <c r="V1410" s="135"/>
      <c r="W1410" s="276" t="s">
        <v>7256</v>
      </c>
      <c r="X1410" s="272"/>
      <c r="Y1410" s="272"/>
      <c r="Z1410" s="272"/>
    </row>
    <row r="1411" spans="1:26" ht="13" customHeight="1" x14ac:dyDescent="0.35">
      <c r="A1411" s="295" t="s">
        <v>3627</v>
      </c>
      <c r="B1411" s="86">
        <v>5274577</v>
      </c>
      <c r="C1411" s="277" t="s">
        <v>8879</v>
      </c>
      <c r="D1411" s="293">
        <v>44804</v>
      </c>
      <c r="E1411" s="279" t="s">
        <v>594</v>
      </c>
      <c r="F1411" s="327">
        <v>44796</v>
      </c>
      <c r="G1411" s="328" t="s">
        <v>8766</v>
      </c>
      <c r="H1411" s="328" t="s">
        <v>3708</v>
      </c>
      <c r="I1411" s="281" t="s">
        <v>2454</v>
      </c>
      <c r="J1411" s="285" t="s">
        <v>18</v>
      </c>
      <c r="K1411" s="281" t="s">
        <v>9005</v>
      </c>
      <c r="L1411" s="328" t="s">
        <v>20</v>
      </c>
      <c r="M1411" s="328" t="s">
        <v>8767</v>
      </c>
      <c r="N1411" s="282">
        <v>44811</v>
      </c>
      <c r="O1411" s="283">
        <v>44804</v>
      </c>
      <c r="P1411" s="283">
        <v>44804</v>
      </c>
      <c r="Q1411" s="284">
        <v>44807</v>
      </c>
      <c r="R1411" s="285" t="s">
        <v>4686</v>
      </c>
      <c r="S1411" s="284"/>
      <c r="T1411" s="286" t="s">
        <v>605</v>
      </c>
      <c r="U1411" s="291" t="s">
        <v>3366</v>
      </c>
      <c r="V1411" s="135"/>
      <c r="W1411" s="276" t="s">
        <v>8768</v>
      </c>
      <c r="X1411" s="272"/>
      <c r="Y1411" s="272"/>
      <c r="Z1411" s="272"/>
    </row>
    <row r="1412" spans="1:26" ht="13" customHeight="1" x14ac:dyDescent="0.35">
      <c r="A1412" s="295" t="s">
        <v>3627</v>
      </c>
      <c r="B1412" s="83">
        <v>5263449</v>
      </c>
      <c r="C1412" s="277" t="s">
        <v>8803</v>
      </c>
      <c r="D1412" s="293">
        <v>44797</v>
      </c>
      <c r="E1412" s="279" t="s">
        <v>594</v>
      </c>
      <c r="F1412" s="327">
        <v>44797</v>
      </c>
      <c r="G1412" s="11" t="s">
        <v>8785</v>
      </c>
      <c r="H1412" s="11" t="s">
        <v>232</v>
      </c>
      <c r="I1412" s="281" t="s">
        <v>8863</v>
      </c>
      <c r="J1412" s="285" t="s">
        <v>45</v>
      </c>
      <c r="K1412" s="281" t="s">
        <v>9009</v>
      </c>
      <c r="L1412" s="11" t="s">
        <v>438</v>
      </c>
      <c r="M1412" s="11" t="s">
        <v>8786</v>
      </c>
      <c r="N1412" s="282">
        <v>44808</v>
      </c>
      <c r="O1412" s="283">
        <v>44803</v>
      </c>
      <c r="P1412" s="283">
        <v>44797</v>
      </c>
      <c r="Q1412" s="284">
        <v>44803</v>
      </c>
      <c r="R1412" s="285" t="s">
        <v>4482</v>
      </c>
      <c r="S1412" s="284"/>
      <c r="T1412" s="286" t="s">
        <v>605</v>
      </c>
      <c r="U1412" s="291" t="s">
        <v>3366</v>
      </c>
      <c r="V1412" s="135"/>
      <c r="W1412" s="276" t="s">
        <v>8923</v>
      </c>
      <c r="X1412" s="272"/>
      <c r="Y1412" s="272"/>
      <c r="Z1412" s="272"/>
    </row>
    <row r="1413" spans="1:26" ht="13" customHeight="1" x14ac:dyDescent="0.35">
      <c r="A1413" s="295" t="s">
        <v>3627</v>
      </c>
      <c r="B1413" s="11">
        <v>5214228</v>
      </c>
      <c r="C1413" s="277" t="s">
        <v>8880</v>
      </c>
      <c r="D1413" s="293">
        <v>44799</v>
      </c>
      <c r="E1413" s="279" t="s">
        <v>594</v>
      </c>
      <c r="F1413" s="327">
        <v>44797</v>
      </c>
      <c r="G1413" s="11" t="s">
        <v>8787</v>
      </c>
      <c r="H1413" s="11" t="s">
        <v>6043</v>
      </c>
      <c r="I1413" s="281" t="s">
        <v>4644</v>
      </c>
      <c r="J1413" s="285" t="s">
        <v>2943</v>
      </c>
      <c r="K1413" s="281" t="s">
        <v>9012</v>
      </c>
      <c r="L1413" s="11" t="s">
        <v>87</v>
      </c>
      <c r="M1413" s="11" t="s">
        <v>8788</v>
      </c>
      <c r="N1413" s="282">
        <v>44806</v>
      </c>
      <c r="O1413" s="283">
        <v>44804</v>
      </c>
      <c r="P1413" s="283">
        <v>44799</v>
      </c>
      <c r="Q1413" s="284" t="s">
        <v>1685</v>
      </c>
      <c r="R1413" s="285" t="s">
        <v>6447</v>
      </c>
      <c r="S1413" s="284"/>
      <c r="T1413" s="286" t="s">
        <v>1648</v>
      </c>
      <c r="U1413" s="291" t="s">
        <v>3366</v>
      </c>
      <c r="V1413" s="135"/>
      <c r="W1413" s="276"/>
      <c r="X1413" s="272"/>
      <c r="Y1413" s="272"/>
      <c r="Z1413" s="272"/>
    </row>
    <row r="1414" spans="1:26" ht="13" customHeight="1" x14ac:dyDescent="0.35">
      <c r="A1414" s="295" t="s">
        <v>3627</v>
      </c>
      <c r="B1414" s="83">
        <v>5153064</v>
      </c>
      <c r="C1414" s="277" t="s">
        <v>8881</v>
      </c>
      <c r="D1414" s="293">
        <v>44803</v>
      </c>
      <c r="E1414" s="279" t="s">
        <v>594</v>
      </c>
      <c r="F1414" s="327">
        <v>44797</v>
      </c>
      <c r="G1414" s="11" t="s">
        <v>8789</v>
      </c>
      <c r="H1414" s="11" t="s">
        <v>4126</v>
      </c>
      <c r="I1414" s="281" t="s">
        <v>8538</v>
      </c>
      <c r="J1414" s="285" t="s">
        <v>626</v>
      </c>
      <c r="K1414" s="281" t="s">
        <v>9003</v>
      </c>
      <c r="L1414" s="11" t="s">
        <v>20</v>
      </c>
      <c r="M1414" s="11" t="s">
        <v>8790</v>
      </c>
      <c r="N1414" s="282">
        <v>44805</v>
      </c>
      <c r="O1414" s="283">
        <v>44803</v>
      </c>
      <c r="P1414" s="283">
        <v>44803</v>
      </c>
      <c r="Q1414" s="284">
        <v>44803</v>
      </c>
      <c r="R1414" s="285" t="s">
        <v>6464</v>
      </c>
      <c r="S1414" s="284"/>
      <c r="T1414" s="286" t="s">
        <v>605</v>
      </c>
      <c r="U1414" s="291" t="s">
        <v>3366</v>
      </c>
      <c r="V1414" s="135"/>
      <c r="W1414" s="276" t="s">
        <v>8924</v>
      </c>
      <c r="X1414" s="272"/>
      <c r="Y1414" s="272"/>
      <c r="Z1414" s="272"/>
    </row>
    <row r="1415" spans="1:26" ht="13" customHeight="1" x14ac:dyDescent="0.35">
      <c r="A1415" s="295" t="s">
        <v>5</v>
      </c>
      <c r="B1415" s="83">
        <v>5273429</v>
      </c>
      <c r="C1415" s="277" t="s">
        <v>8882</v>
      </c>
      <c r="D1415" s="293">
        <v>44803</v>
      </c>
      <c r="E1415" s="279" t="s">
        <v>594</v>
      </c>
      <c r="F1415" s="327">
        <v>44797</v>
      </c>
      <c r="G1415" s="11" t="s">
        <v>8791</v>
      </c>
      <c r="H1415" s="11" t="s">
        <v>50</v>
      </c>
      <c r="I1415" s="281" t="s">
        <v>17</v>
      </c>
      <c r="J1415" s="285" t="s">
        <v>645</v>
      </c>
      <c r="K1415" s="281" t="s">
        <v>9002</v>
      </c>
      <c r="L1415" s="11" t="s">
        <v>20</v>
      </c>
      <c r="M1415" s="11" t="s">
        <v>8792</v>
      </c>
      <c r="N1415" s="282">
        <v>44812</v>
      </c>
      <c r="O1415" s="283">
        <v>44809</v>
      </c>
      <c r="P1415" s="283">
        <v>44803</v>
      </c>
      <c r="Q1415" s="284">
        <v>44804</v>
      </c>
      <c r="R1415" s="285" t="s">
        <v>4490</v>
      </c>
      <c r="S1415" s="284"/>
      <c r="T1415" s="286" t="s">
        <v>605</v>
      </c>
      <c r="U1415" s="291" t="s">
        <v>3366</v>
      </c>
      <c r="V1415" s="135"/>
      <c r="W1415" s="276" t="s">
        <v>8925</v>
      </c>
      <c r="X1415" s="272"/>
      <c r="Y1415" s="272"/>
      <c r="Z1415" s="272"/>
    </row>
    <row r="1416" spans="1:26" ht="13" customHeight="1" x14ac:dyDescent="0.35">
      <c r="A1416" s="295" t="s">
        <v>5</v>
      </c>
      <c r="B1416" s="83" t="s">
        <v>319</v>
      </c>
      <c r="C1416" s="277"/>
      <c r="D1416" s="293"/>
      <c r="E1416" s="279"/>
      <c r="F1416" s="327">
        <v>44797</v>
      </c>
      <c r="G1416" s="11" t="s">
        <v>8793</v>
      </c>
      <c r="H1416" s="11" t="s">
        <v>3567</v>
      </c>
      <c r="I1416" s="281" t="s">
        <v>685</v>
      </c>
      <c r="J1416" s="285" t="s">
        <v>18</v>
      </c>
      <c r="K1416" s="281" t="s">
        <v>9005</v>
      </c>
      <c r="L1416" s="11" t="s">
        <v>20</v>
      </c>
      <c r="M1416" s="11" t="s">
        <v>8794</v>
      </c>
      <c r="N1416" s="282"/>
      <c r="O1416" s="283"/>
      <c r="P1416" s="283"/>
      <c r="Q1416" s="284"/>
      <c r="R1416" s="285" t="s">
        <v>4686</v>
      </c>
      <c r="S1416" s="284"/>
      <c r="T1416" s="286" t="s">
        <v>623</v>
      </c>
      <c r="U1416" s="291" t="s">
        <v>3366</v>
      </c>
      <c r="V1416" s="135"/>
      <c r="W1416" s="276" t="s">
        <v>8926</v>
      </c>
      <c r="X1416" s="272"/>
      <c r="Y1416" s="272"/>
      <c r="Z1416" s="272"/>
    </row>
    <row r="1417" spans="1:26" ht="13" customHeight="1" x14ac:dyDescent="0.35">
      <c r="A1417" s="295" t="s">
        <v>5</v>
      </c>
      <c r="B1417" s="83" t="s">
        <v>319</v>
      </c>
      <c r="C1417" s="277"/>
      <c r="D1417" s="293"/>
      <c r="E1417" s="279"/>
      <c r="F1417" s="327">
        <v>44797</v>
      </c>
      <c r="G1417" s="11" t="s">
        <v>8795</v>
      </c>
      <c r="H1417" s="11" t="s">
        <v>137</v>
      </c>
      <c r="I1417" s="281" t="s">
        <v>17</v>
      </c>
      <c r="J1417" s="285" t="s">
        <v>18</v>
      </c>
      <c r="K1417" s="281" t="s">
        <v>9005</v>
      </c>
      <c r="L1417" s="84" t="s">
        <v>20</v>
      </c>
      <c r="M1417" s="11" t="s">
        <v>8796</v>
      </c>
      <c r="N1417" s="282"/>
      <c r="O1417" s="283"/>
      <c r="P1417" s="283"/>
      <c r="Q1417" s="284"/>
      <c r="R1417" s="285" t="s">
        <v>4686</v>
      </c>
      <c r="S1417" s="284"/>
      <c r="T1417" s="286" t="s">
        <v>605</v>
      </c>
      <c r="U1417" s="291" t="s">
        <v>3366</v>
      </c>
      <c r="V1417" s="135"/>
      <c r="W1417" s="276"/>
      <c r="X1417" s="272"/>
      <c r="Y1417" s="272"/>
      <c r="Z1417" s="272"/>
    </row>
    <row r="1418" spans="1:26" ht="13" customHeight="1" x14ac:dyDescent="0.35">
      <c r="A1418" s="295" t="s">
        <v>5</v>
      </c>
      <c r="B1418" s="83" t="s">
        <v>319</v>
      </c>
      <c r="C1418" s="277"/>
      <c r="D1418" s="293"/>
      <c r="E1418" s="279"/>
      <c r="F1418" s="327">
        <v>44797</v>
      </c>
      <c r="G1418" s="11" t="s">
        <v>8797</v>
      </c>
      <c r="H1418" s="11" t="s">
        <v>37</v>
      </c>
      <c r="I1418" s="281" t="s">
        <v>685</v>
      </c>
      <c r="J1418" s="285" t="s">
        <v>45</v>
      </c>
      <c r="K1418" s="281" t="s">
        <v>9009</v>
      </c>
      <c r="L1418" s="11" t="s">
        <v>11</v>
      </c>
      <c r="M1418" s="11" t="s">
        <v>8798</v>
      </c>
      <c r="N1418" s="282"/>
      <c r="O1418" s="283"/>
      <c r="P1418" s="283"/>
      <c r="Q1418" s="284"/>
      <c r="R1418" s="285" t="s">
        <v>4495</v>
      </c>
      <c r="S1418" s="284"/>
      <c r="T1418" s="286" t="s">
        <v>1648</v>
      </c>
      <c r="U1418" s="291" t="s">
        <v>3366</v>
      </c>
      <c r="V1418" s="135"/>
      <c r="W1418" s="276" t="s">
        <v>8927</v>
      </c>
      <c r="X1418" s="272"/>
      <c r="Y1418" s="272"/>
      <c r="Z1418" s="272"/>
    </row>
    <row r="1419" spans="1:26" ht="13" customHeight="1" x14ac:dyDescent="0.35">
      <c r="A1419" s="295" t="s">
        <v>5</v>
      </c>
      <c r="B1419" s="83" t="s">
        <v>319</v>
      </c>
      <c r="C1419" s="277"/>
      <c r="D1419" s="293"/>
      <c r="E1419" s="279"/>
      <c r="F1419" s="327">
        <v>44797</v>
      </c>
      <c r="G1419" s="11" t="s">
        <v>8799</v>
      </c>
      <c r="H1419" s="11" t="s">
        <v>82</v>
      </c>
      <c r="I1419" s="281" t="s">
        <v>4644</v>
      </c>
      <c r="J1419" s="285" t="s">
        <v>18</v>
      </c>
      <c r="K1419" s="281" t="s">
        <v>9005</v>
      </c>
      <c r="L1419" s="11" t="s">
        <v>20</v>
      </c>
      <c r="M1419" s="11" t="s">
        <v>8800</v>
      </c>
      <c r="N1419" s="282"/>
      <c r="O1419" s="283"/>
      <c r="P1419" s="283"/>
      <c r="Q1419" s="284"/>
      <c r="R1419" s="285" t="s">
        <v>4686</v>
      </c>
      <c r="S1419" s="284"/>
      <c r="T1419" s="286" t="s">
        <v>605</v>
      </c>
      <c r="U1419" s="291" t="s">
        <v>3366</v>
      </c>
      <c r="V1419" s="135"/>
      <c r="W1419" s="276"/>
      <c r="X1419" s="272"/>
      <c r="Y1419" s="272"/>
      <c r="Z1419" s="272"/>
    </row>
    <row r="1420" spans="1:26" ht="13" customHeight="1" x14ac:dyDescent="0.35">
      <c r="A1420" s="295" t="s">
        <v>3627</v>
      </c>
      <c r="B1420" s="83">
        <v>5254327</v>
      </c>
      <c r="C1420" s="277" t="s">
        <v>8618</v>
      </c>
      <c r="D1420" s="293">
        <v>44799</v>
      </c>
      <c r="E1420" s="279" t="s">
        <v>594</v>
      </c>
      <c r="F1420" s="327">
        <v>44798</v>
      </c>
      <c r="G1420" s="11" t="s">
        <v>8804</v>
      </c>
      <c r="H1420" s="11" t="s">
        <v>4712</v>
      </c>
      <c r="I1420" s="281" t="s">
        <v>17</v>
      </c>
      <c r="J1420" s="285" t="s">
        <v>38</v>
      </c>
      <c r="K1420" s="281" t="s">
        <v>9001</v>
      </c>
      <c r="L1420" s="11" t="s">
        <v>20</v>
      </c>
      <c r="M1420" s="11" t="s">
        <v>8805</v>
      </c>
      <c r="N1420" s="282">
        <v>44805</v>
      </c>
      <c r="O1420" s="283">
        <v>44803</v>
      </c>
      <c r="P1420" s="283">
        <v>44795</v>
      </c>
      <c r="Q1420" s="284">
        <v>44803</v>
      </c>
      <c r="R1420" s="285" t="s">
        <v>4489</v>
      </c>
      <c r="S1420" s="284"/>
      <c r="T1420" s="286" t="s">
        <v>605</v>
      </c>
      <c r="U1420" s="291" t="s">
        <v>3366</v>
      </c>
      <c r="V1420" s="135"/>
      <c r="W1420" s="276" t="s">
        <v>7354</v>
      </c>
      <c r="X1420" s="272"/>
      <c r="Y1420" s="272"/>
      <c r="Z1420" s="272"/>
    </row>
    <row r="1421" spans="1:26" ht="13" customHeight="1" x14ac:dyDescent="0.35">
      <c r="A1421" s="295" t="s">
        <v>5</v>
      </c>
      <c r="B1421" s="83" t="s">
        <v>319</v>
      </c>
      <c r="C1421" s="277"/>
      <c r="D1421" s="293"/>
      <c r="E1421" s="279"/>
      <c r="F1421" s="327">
        <v>44798</v>
      </c>
      <c r="G1421" s="11" t="s">
        <v>8806</v>
      </c>
      <c r="H1421" s="11" t="s">
        <v>725</v>
      </c>
      <c r="I1421" s="281" t="s">
        <v>2454</v>
      </c>
      <c r="J1421" s="285" t="s">
        <v>45</v>
      </c>
      <c r="K1421" s="281" t="s">
        <v>9009</v>
      </c>
      <c r="L1421" s="11" t="s">
        <v>20</v>
      </c>
      <c r="M1421" s="11" t="s">
        <v>8807</v>
      </c>
      <c r="N1421" s="282"/>
      <c r="O1421" s="283"/>
      <c r="P1421" s="283"/>
      <c r="Q1421" s="284"/>
      <c r="R1421" s="285" t="s">
        <v>4495</v>
      </c>
      <c r="S1421" s="284"/>
      <c r="T1421" s="286" t="s">
        <v>623</v>
      </c>
      <c r="U1421" s="291" t="s">
        <v>3366</v>
      </c>
      <c r="V1421" s="135"/>
      <c r="W1421" s="276" t="s">
        <v>8928</v>
      </c>
      <c r="X1421" s="272"/>
      <c r="Y1421" s="272"/>
      <c r="Z1421" s="272"/>
    </row>
    <row r="1422" spans="1:26" ht="13" customHeight="1" x14ac:dyDescent="0.35">
      <c r="A1422" s="295" t="s">
        <v>1581</v>
      </c>
      <c r="B1422" s="276" t="s">
        <v>630</v>
      </c>
      <c r="C1422" s="277" t="s">
        <v>630</v>
      </c>
      <c r="D1422" s="293">
        <v>44810</v>
      </c>
      <c r="E1422" s="279" t="s">
        <v>630</v>
      </c>
      <c r="F1422" s="327">
        <v>44798</v>
      </c>
      <c r="G1422" s="11" t="s">
        <v>8808</v>
      </c>
      <c r="H1422" s="11" t="s">
        <v>3708</v>
      </c>
      <c r="I1422" s="281" t="s">
        <v>2454</v>
      </c>
      <c r="J1422" s="285" t="s">
        <v>626</v>
      </c>
      <c r="K1422" s="281" t="s">
        <v>9003</v>
      </c>
      <c r="L1422" s="11" t="s">
        <v>20</v>
      </c>
      <c r="M1422" s="11" t="s">
        <v>8809</v>
      </c>
      <c r="N1422" s="282" t="s">
        <v>1253</v>
      </c>
      <c r="O1422" s="283" t="s">
        <v>1253</v>
      </c>
      <c r="P1422" s="283" t="s">
        <v>1253</v>
      </c>
      <c r="Q1422" s="284" t="s">
        <v>1253</v>
      </c>
      <c r="R1422" s="285" t="s">
        <v>6464</v>
      </c>
      <c r="S1422" s="284"/>
      <c r="T1422" s="286" t="s">
        <v>605</v>
      </c>
      <c r="U1422" s="291" t="s">
        <v>3366</v>
      </c>
      <c r="V1422" s="135"/>
      <c r="W1422" s="276" t="s">
        <v>8929</v>
      </c>
      <c r="X1422" s="272"/>
      <c r="Y1422" s="272"/>
      <c r="Z1422" s="272"/>
    </row>
    <row r="1423" spans="1:26" ht="13" customHeight="1" x14ac:dyDescent="0.35">
      <c r="A1423" s="295" t="s">
        <v>5</v>
      </c>
      <c r="B1423" s="83">
        <v>5273427</v>
      </c>
      <c r="C1423" s="277" t="s">
        <v>8883</v>
      </c>
      <c r="D1423" s="293">
        <v>44803</v>
      </c>
      <c r="E1423" s="279" t="s">
        <v>594</v>
      </c>
      <c r="F1423" s="327">
        <v>44798</v>
      </c>
      <c r="G1423" s="11" t="s">
        <v>8810</v>
      </c>
      <c r="H1423" s="11" t="s">
        <v>57</v>
      </c>
      <c r="I1423" s="281" t="s">
        <v>8538</v>
      </c>
      <c r="J1423" s="285" t="s">
        <v>18</v>
      </c>
      <c r="K1423" s="281" t="s">
        <v>9005</v>
      </c>
      <c r="L1423" s="11" t="s">
        <v>20</v>
      </c>
      <c r="M1423" s="11" t="s">
        <v>8811</v>
      </c>
      <c r="N1423" s="282">
        <v>44810</v>
      </c>
      <c r="O1423" s="283">
        <v>44809</v>
      </c>
      <c r="P1423" s="283">
        <v>44804</v>
      </c>
      <c r="Q1423" s="284">
        <v>44807</v>
      </c>
      <c r="R1423" s="285" t="s">
        <v>4686</v>
      </c>
      <c r="S1423" s="284"/>
      <c r="T1423" s="286" t="s">
        <v>609</v>
      </c>
      <c r="U1423" s="291" t="s">
        <v>3366</v>
      </c>
      <c r="V1423" s="135"/>
      <c r="W1423" s="276" t="s">
        <v>8930</v>
      </c>
      <c r="X1423" s="272"/>
      <c r="Y1423" s="272"/>
      <c r="Z1423" s="272"/>
    </row>
    <row r="1424" spans="1:26" ht="13" customHeight="1" x14ac:dyDescent="0.35">
      <c r="A1424" s="295" t="s">
        <v>5</v>
      </c>
      <c r="B1424" s="83" t="s">
        <v>319</v>
      </c>
      <c r="C1424" s="277" t="s">
        <v>3626</v>
      </c>
      <c r="D1424" s="293">
        <v>44803</v>
      </c>
      <c r="E1424" s="279"/>
      <c r="F1424" s="327">
        <v>44798</v>
      </c>
      <c r="G1424" s="11" t="s">
        <v>8812</v>
      </c>
      <c r="H1424" s="11" t="s">
        <v>6337</v>
      </c>
      <c r="I1424" s="281" t="s">
        <v>4644</v>
      </c>
      <c r="J1424" s="285" t="s">
        <v>38</v>
      </c>
      <c r="K1424" s="281" t="s">
        <v>9001</v>
      </c>
      <c r="L1424" s="11" t="s">
        <v>40</v>
      </c>
      <c r="M1424" s="11" t="s">
        <v>8813</v>
      </c>
      <c r="N1424" s="282"/>
      <c r="O1424" s="283"/>
      <c r="P1424" s="283"/>
      <c r="Q1424" s="284"/>
      <c r="R1424" s="285" t="s">
        <v>4489</v>
      </c>
      <c r="S1424" s="284"/>
      <c r="T1424" s="286" t="s">
        <v>623</v>
      </c>
      <c r="U1424" s="291" t="s">
        <v>3366</v>
      </c>
      <c r="V1424" s="135"/>
      <c r="W1424" s="276" t="s">
        <v>8931</v>
      </c>
      <c r="X1424" s="272"/>
      <c r="Y1424" s="272"/>
      <c r="Z1424" s="272"/>
    </row>
    <row r="1425" spans="1:26" ht="13" customHeight="1" x14ac:dyDescent="0.35">
      <c r="A1425" s="295" t="s">
        <v>3627</v>
      </c>
      <c r="B1425" s="83">
        <v>5214818</v>
      </c>
      <c r="C1425" s="277" t="s">
        <v>8837</v>
      </c>
      <c r="D1425" s="293">
        <v>44799</v>
      </c>
      <c r="E1425" s="279" t="s">
        <v>594</v>
      </c>
      <c r="F1425" s="327">
        <v>44799</v>
      </c>
      <c r="G1425" s="11" t="s">
        <v>4277</v>
      </c>
      <c r="H1425" s="11" t="s">
        <v>4126</v>
      </c>
      <c r="I1425" s="281" t="s">
        <v>8538</v>
      </c>
      <c r="J1425" s="285" t="s">
        <v>38</v>
      </c>
      <c r="K1425" s="281" t="s">
        <v>9001</v>
      </c>
      <c r="L1425" s="11" t="s">
        <v>20</v>
      </c>
      <c r="M1425" s="11" t="s">
        <v>4278</v>
      </c>
      <c r="N1425" s="282">
        <v>44804</v>
      </c>
      <c r="O1425" s="283">
        <v>44803</v>
      </c>
      <c r="P1425" s="283">
        <v>44802</v>
      </c>
      <c r="Q1425" s="284">
        <v>44803</v>
      </c>
      <c r="R1425" s="285" t="s">
        <v>4489</v>
      </c>
      <c r="S1425" s="284"/>
      <c r="T1425" s="286" t="s">
        <v>623</v>
      </c>
      <c r="U1425" s="291" t="s">
        <v>3366</v>
      </c>
      <c r="V1425" s="291" t="s">
        <v>3366</v>
      </c>
      <c r="W1425" s="276" t="s">
        <v>8932</v>
      </c>
      <c r="X1425" s="272"/>
      <c r="Y1425" s="272"/>
      <c r="Z1425" s="272"/>
    </row>
    <row r="1426" spans="1:26" ht="13" customHeight="1" x14ac:dyDescent="0.35">
      <c r="A1426" s="295" t="s">
        <v>5</v>
      </c>
      <c r="B1426" s="83">
        <v>5283883</v>
      </c>
      <c r="C1426" s="277" t="s">
        <v>8998</v>
      </c>
      <c r="D1426" s="293">
        <v>44810</v>
      </c>
      <c r="E1426" s="279" t="s">
        <v>8467</v>
      </c>
      <c r="F1426" s="327">
        <v>44799</v>
      </c>
      <c r="G1426" s="11" t="s">
        <v>8826</v>
      </c>
      <c r="H1426" s="11" t="s">
        <v>3708</v>
      </c>
      <c r="I1426" s="281" t="s">
        <v>2454</v>
      </c>
      <c r="J1426" s="285" t="s">
        <v>626</v>
      </c>
      <c r="K1426" s="281" t="s">
        <v>9003</v>
      </c>
      <c r="L1426" s="11" t="s">
        <v>20</v>
      </c>
      <c r="M1426" s="11" t="s">
        <v>8827</v>
      </c>
      <c r="N1426" s="282">
        <v>0</v>
      </c>
      <c r="O1426" s="283"/>
      <c r="P1426" s="283">
        <v>44816</v>
      </c>
      <c r="Q1426" s="284"/>
      <c r="R1426" s="285" t="s">
        <v>4687</v>
      </c>
      <c r="S1426" s="284"/>
      <c r="T1426" s="286" t="s">
        <v>605</v>
      </c>
      <c r="U1426" s="291" t="s">
        <v>3366</v>
      </c>
      <c r="V1426" s="135"/>
      <c r="W1426" s="276" t="s">
        <v>8933</v>
      </c>
      <c r="X1426" s="272"/>
      <c r="Y1426" s="272"/>
      <c r="Z1426" s="272"/>
    </row>
    <row r="1427" spans="1:26" ht="13" customHeight="1" x14ac:dyDescent="0.35">
      <c r="A1427" s="295" t="s">
        <v>5</v>
      </c>
      <c r="B1427" s="86">
        <v>5257960</v>
      </c>
      <c r="C1427" s="277" t="s">
        <v>8685</v>
      </c>
      <c r="D1427" s="293">
        <v>44804</v>
      </c>
      <c r="E1427" s="279" t="s">
        <v>594</v>
      </c>
      <c r="F1427" s="327">
        <v>44799</v>
      </c>
      <c r="G1427" s="11" t="s">
        <v>8828</v>
      </c>
      <c r="H1427" s="11" t="s">
        <v>7474</v>
      </c>
      <c r="I1427" s="281" t="s">
        <v>4644</v>
      </c>
      <c r="J1427" s="285" t="s">
        <v>645</v>
      </c>
      <c r="K1427" s="281" t="s">
        <v>9002</v>
      </c>
      <c r="L1427" s="11" t="s">
        <v>20</v>
      </c>
      <c r="M1427" s="11" t="s">
        <v>8829</v>
      </c>
      <c r="N1427" s="282">
        <v>44813</v>
      </c>
      <c r="O1427" s="283">
        <v>44809</v>
      </c>
      <c r="P1427" s="283">
        <v>44804</v>
      </c>
      <c r="Q1427" s="284">
        <v>44807</v>
      </c>
      <c r="R1427" s="285" t="s">
        <v>4490</v>
      </c>
      <c r="S1427" s="284"/>
      <c r="T1427" s="286" t="s">
        <v>2564</v>
      </c>
      <c r="U1427" s="291" t="s">
        <v>3366</v>
      </c>
      <c r="V1427" s="135"/>
      <c r="W1427" s="276" t="s">
        <v>8934</v>
      </c>
      <c r="X1427" s="272"/>
      <c r="Y1427" s="272"/>
      <c r="Z1427" s="272"/>
    </row>
    <row r="1428" spans="1:26" ht="13" customHeight="1" x14ac:dyDescent="0.35">
      <c r="A1428" s="295" t="s">
        <v>3627</v>
      </c>
      <c r="B1428" s="83">
        <v>5273441</v>
      </c>
      <c r="C1428" s="277" t="s">
        <v>8838</v>
      </c>
      <c r="D1428" s="293">
        <v>44799</v>
      </c>
      <c r="E1428" s="279" t="s">
        <v>594</v>
      </c>
      <c r="F1428" s="327">
        <v>44799</v>
      </c>
      <c r="G1428" s="11" t="s">
        <v>8830</v>
      </c>
      <c r="H1428" s="11" t="s">
        <v>37</v>
      </c>
      <c r="I1428" s="281" t="s">
        <v>685</v>
      </c>
      <c r="J1428" s="285" t="s">
        <v>645</v>
      </c>
      <c r="K1428" s="281" t="s">
        <v>9002</v>
      </c>
      <c r="L1428" s="11" t="s">
        <v>27</v>
      </c>
      <c r="M1428" s="11" t="s">
        <v>8831</v>
      </c>
      <c r="N1428" s="282">
        <v>44804</v>
      </c>
      <c r="O1428" s="283">
        <v>44803</v>
      </c>
      <c r="P1428" s="283">
        <v>44799</v>
      </c>
      <c r="Q1428" s="284">
        <v>44803</v>
      </c>
      <c r="R1428" s="285" t="s">
        <v>4490</v>
      </c>
      <c r="S1428" s="284"/>
      <c r="T1428" s="286" t="s">
        <v>609</v>
      </c>
      <c r="U1428" s="291" t="s">
        <v>3366</v>
      </c>
      <c r="V1428" s="291" t="s">
        <v>3366</v>
      </c>
      <c r="W1428" s="276" t="s">
        <v>8935</v>
      </c>
      <c r="X1428" s="272"/>
      <c r="Y1428" s="272"/>
      <c r="Z1428" s="272"/>
    </row>
    <row r="1429" spans="1:26" ht="13" customHeight="1" x14ac:dyDescent="0.35">
      <c r="A1429" s="295" t="s">
        <v>5</v>
      </c>
      <c r="B1429" s="83" t="s">
        <v>319</v>
      </c>
      <c r="C1429" s="277"/>
      <c r="D1429" s="293"/>
      <c r="E1429" s="279"/>
      <c r="F1429" s="327">
        <v>44800</v>
      </c>
      <c r="G1429" s="11" t="s">
        <v>8840</v>
      </c>
      <c r="H1429" s="11" t="s">
        <v>102</v>
      </c>
      <c r="I1429" s="281" t="s">
        <v>685</v>
      </c>
      <c r="J1429" s="285" t="s">
        <v>18</v>
      </c>
      <c r="K1429" s="281" t="s">
        <v>9005</v>
      </c>
      <c r="L1429" s="11" t="s">
        <v>20</v>
      </c>
      <c r="M1429" s="11" t="s">
        <v>8841</v>
      </c>
      <c r="N1429" s="282"/>
      <c r="O1429" s="283"/>
      <c r="P1429" s="283"/>
      <c r="Q1429" s="284"/>
      <c r="R1429" s="285" t="s">
        <v>4686</v>
      </c>
      <c r="S1429" s="284"/>
      <c r="T1429" s="286" t="s">
        <v>623</v>
      </c>
      <c r="U1429" s="291" t="s">
        <v>3366</v>
      </c>
      <c r="V1429" s="135"/>
      <c r="W1429" s="276" t="s">
        <v>8936</v>
      </c>
      <c r="X1429" s="272"/>
      <c r="Y1429" s="272"/>
      <c r="Z1429" s="272"/>
    </row>
    <row r="1430" spans="1:26" ht="13" customHeight="1" x14ac:dyDescent="0.35">
      <c r="A1430" s="295" t="s">
        <v>5</v>
      </c>
      <c r="B1430" s="83" t="s">
        <v>319</v>
      </c>
      <c r="C1430" s="277"/>
      <c r="D1430" s="293"/>
      <c r="E1430" s="279"/>
      <c r="F1430" s="327">
        <v>44800</v>
      </c>
      <c r="G1430" s="11" t="s">
        <v>8842</v>
      </c>
      <c r="H1430" s="11" t="s">
        <v>686</v>
      </c>
      <c r="I1430" s="281" t="s">
        <v>8862</v>
      </c>
      <c r="J1430" s="285" t="s">
        <v>18</v>
      </c>
      <c r="K1430" s="281" t="s">
        <v>9005</v>
      </c>
      <c r="L1430" s="11" t="s">
        <v>20</v>
      </c>
      <c r="M1430" s="11" t="s">
        <v>8843</v>
      </c>
      <c r="N1430" s="282"/>
      <c r="O1430" s="283"/>
      <c r="P1430" s="283"/>
      <c r="Q1430" s="284"/>
      <c r="R1430" s="285" t="s">
        <v>4686</v>
      </c>
      <c r="S1430" s="284"/>
      <c r="T1430" s="286" t="s">
        <v>605</v>
      </c>
      <c r="U1430" s="291" t="s">
        <v>3366</v>
      </c>
      <c r="V1430" s="135"/>
      <c r="W1430" s="276" t="s">
        <v>8937</v>
      </c>
      <c r="X1430" s="272"/>
      <c r="Y1430" s="272"/>
      <c r="Z1430" s="272"/>
    </row>
    <row r="1431" spans="1:26" ht="13" customHeight="1" x14ac:dyDescent="0.35">
      <c r="A1431" s="295" t="s">
        <v>3627</v>
      </c>
      <c r="B1431" s="8">
        <v>5194793</v>
      </c>
      <c r="C1431" s="277" t="s">
        <v>8475</v>
      </c>
      <c r="D1431" s="293">
        <v>44800</v>
      </c>
      <c r="E1431" s="279" t="s">
        <v>594</v>
      </c>
      <c r="F1431" s="327">
        <v>44800</v>
      </c>
      <c r="G1431" s="11" t="s">
        <v>8844</v>
      </c>
      <c r="H1431" s="11" t="s">
        <v>3567</v>
      </c>
      <c r="I1431" s="281" t="s">
        <v>685</v>
      </c>
      <c r="J1431" s="285" t="s">
        <v>38</v>
      </c>
      <c r="K1431" s="281" t="s">
        <v>9001</v>
      </c>
      <c r="L1431" s="11" t="s">
        <v>40</v>
      </c>
      <c r="M1431" s="11" t="s">
        <v>8845</v>
      </c>
      <c r="N1431" s="282">
        <v>44803</v>
      </c>
      <c r="O1431" s="283">
        <v>44803</v>
      </c>
      <c r="P1431" s="283">
        <v>44800</v>
      </c>
      <c r="Q1431" s="284">
        <v>44803</v>
      </c>
      <c r="R1431" s="285" t="s">
        <v>4489</v>
      </c>
      <c r="S1431" s="284"/>
      <c r="T1431" s="286" t="s">
        <v>623</v>
      </c>
      <c r="U1431" s="291" t="s">
        <v>3366</v>
      </c>
      <c r="V1431" s="291" t="s">
        <v>3366</v>
      </c>
      <c r="W1431" s="276" t="s">
        <v>8938</v>
      </c>
      <c r="X1431" s="272"/>
      <c r="Y1431" s="272"/>
      <c r="Z1431" s="272"/>
    </row>
    <row r="1432" spans="1:26" ht="13" customHeight="1" x14ac:dyDescent="0.35">
      <c r="A1432" s="295" t="s">
        <v>5</v>
      </c>
      <c r="B1432" s="124" t="s">
        <v>319</v>
      </c>
      <c r="C1432" s="277"/>
      <c r="D1432" s="293"/>
      <c r="E1432" s="279"/>
      <c r="F1432" s="327">
        <v>44800</v>
      </c>
      <c r="G1432" s="11" t="s">
        <v>8846</v>
      </c>
      <c r="H1432" s="11" t="s">
        <v>4738</v>
      </c>
      <c r="I1432" s="281" t="s">
        <v>2454</v>
      </c>
      <c r="J1432" s="285" t="s">
        <v>45</v>
      </c>
      <c r="K1432" s="281" t="s">
        <v>9009</v>
      </c>
      <c r="L1432" s="11" t="s">
        <v>20</v>
      </c>
      <c r="M1432" s="11" t="s">
        <v>8847</v>
      </c>
      <c r="N1432" s="282"/>
      <c r="O1432" s="283"/>
      <c r="P1432" s="283"/>
      <c r="Q1432" s="284"/>
      <c r="R1432" s="285" t="s">
        <v>4495</v>
      </c>
      <c r="S1432" s="284"/>
      <c r="T1432" s="286" t="s">
        <v>605</v>
      </c>
      <c r="U1432" s="291" t="s">
        <v>3366</v>
      </c>
      <c r="V1432" s="135"/>
      <c r="W1432" s="276" t="s">
        <v>8939</v>
      </c>
      <c r="X1432" s="272"/>
      <c r="Y1432" s="272"/>
      <c r="Z1432" s="272"/>
    </row>
    <row r="1433" spans="1:26" ht="13" customHeight="1" x14ac:dyDescent="0.35">
      <c r="A1433" s="295" t="s">
        <v>3627</v>
      </c>
      <c r="B1433" s="4">
        <v>5265300</v>
      </c>
      <c r="C1433" s="277" t="s">
        <v>8660</v>
      </c>
      <c r="D1433" s="293">
        <v>44802</v>
      </c>
      <c r="E1433" s="279" t="s">
        <v>594</v>
      </c>
      <c r="F1433" s="327">
        <v>44800</v>
      </c>
      <c r="G1433" s="11" t="s">
        <v>8848</v>
      </c>
      <c r="H1433" s="11" t="s">
        <v>92</v>
      </c>
      <c r="I1433" s="281" t="s">
        <v>2454</v>
      </c>
      <c r="J1433" s="285" t="s">
        <v>45</v>
      </c>
      <c r="K1433" s="281" t="s">
        <v>9009</v>
      </c>
      <c r="L1433" s="11" t="s">
        <v>20</v>
      </c>
      <c r="M1433" s="11" t="s">
        <v>8849</v>
      </c>
      <c r="N1433" s="282">
        <v>44805</v>
      </c>
      <c r="O1433" s="283">
        <v>44804</v>
      </c>
      <c r="P1433" s="283">
        <v>44792</v>
      </c>
      <c r="Q1433" s="284">
        <v>44804</v>
      </c>
      <c r="R1433" s="285" t="s">
        <v>4495</v>
      </c>
      <c r="S1433" s="284"/>
      <c r="T1433" s="286" t="s">
        <v>605</v>
      </c>
      <c r="U1433" s="291" t="s">
        <v>3366</v>
      </c>
      <c r="V1433" s="135"/>
      <c r="W1433" s="276"/>
      <c r="X1433" s="272"/>
      <c r="Y1433" s="272"/>
      <c r="Z1433" s="272"/>
    </row>
    <row r="1434" spans="1:26" ht="13" customHeight="1" x14ac:dyDescent="0.35">
      <c r="A1434" s="295" t="s">
        <v>3627</v>
      </c>
      <c r="B1434" s="8">
        <v>5188267</v>
      </c>
      <c r="C1434" s="277" t="s">
        <v>8885</v>
      </c>
      <c r="D1434" s="293">
        <v>44802</v>
      </c>
      <c r="E1434" s="279" t="s">
        <v>594</v>
      </c>
      <c r="F1434" s="327">
        <v>44800</v>
      </c>
      <c r="G1434" s="11" t="s">
        <v>8850</v>
      </c>
      <c r="H1434" s="11" t="s">
        <v>686</v>
      </c>
      <c r="I1434" s="281" t="s">
        <v>8862</v>
      </c>
      <c r="J1434" s="285" t="s">
        <v>38</v>
      </c>
      <c r="K1434" s="281" t="s">
        <v>9001</v>
      </c>
      <c r="L1434" s="11" t="s">
        <v>20</v>
      </c>
      <c r="M1434" s="11" t="s">
        <v>8851</v>
      </c>
      <c r="N1434" s="282">
        <v>44804</v>
      </c>
      <c r="O1434" s="283">
        <v>44802</v>
      </c>
      <c r="P1434" s="283">
        <v>44802</v>
      </c>
      <c r="Q1434" s="284">
        <v>44802</v>
      </c>
      <c r="R1434" s="285" t="s">
        <v>4489</v>
      </c>
      <c r="S1434" s="284"/>
      <c r="T1434" s="286" t="s">
        <v>609</v>
      </c>
      <c r="U1434" s="291" t="s">
        <v>3366</v>
      </c>
      <c r="V1434" s="291" t="s">
        <v>3366</v>
      </c>
      <c r="W1434" s="276" t="s">
        <v>8940</v>
      </c>
      <c r="X1434" s="272"/>
      <c r="Y1434" s="272"/>
      <c r="Z1434" s="272"/>
    </row>
    <row r="1435" spans="1:26" ht="13" customHeight="1" x14ac:dyDescent="0.35">
      <c r="A1435" s="295" t="s">
        <v>5</v>
      </c>
      <c r="B1435" s="83" t="s">
        <v>319</v>
      </c>
      <c r="C1435" s="277"/>
      <c r="D1435" s="293"/>
      <c r="E1435" s="279"/>
      <c r="F1435" s="327">
        <v>44800</v>
      </c>
      <c r="G1435" s="11" t="s">
        <v>8852</v>
      </c>
      <c r="H1435" s="11" t="s">
        <v>82</v>
      </c>
      <c r="I1435" s="281" t="s">
        <v>4644</v>
      </c>
      <c r="J1435" s="285" t="s">
        <v>18</v>
      </c>
      <c r="K1435" s="281" t="s">
        <v>9005</v>
      </c>
      <c r="L1435" s="11" t="s">
        <v>11</v>
      </c>
      <c r="M1435" s="11" t="s">
        <v>8853</v>
      </c>
      <c r="N1435" s="282"/>
      <c r="O1435" s="283"/>
      <c r="P1435" s="283"/>
      <c r="Q1435" s="284"/>
      <c r="R1435" s="285" t="s">
        <v>4686</v>
      </c>
      <c r="S1435" s="284"/>
      <c r="T1435" s="286" t="s">
        <v>605</v>
      </c>
      <c r="U1435" s="291" t="s">
        <v>3366</v>
      </c>
      <c r="V1435" s="135"/>
      <c r="W1435" s="276" t="s">
        <v>8941</v>
      </c>
      <c r="X1435" s="272"/>
      <c r="Y1435" s="272"/>
      <c r="Z1435" s="272"/>
    </row>
    <row r="1436" spans="1:26" ht="13" customHeight="1" x14ac:dyDescent="0.35">
      <c r="A1436" s="295" t="s">
        <v>3627</v>
      </c>
      <c r="B1436" s="8">
        <v>5145599</v>
      </c>
      <c r="C1436" s="277" t="s">
        <v>8723</v>
      </c>
      <c r="D1436" s="293">
        <v>44802</v>
      </c>
      <c r="E1436" s="279" t="s">
        <v>594</v>
      </c>
      <c r="F1436" s="338">
        <v>44801</v>
      </c>
      <c r="G1436" s="11" t="s">
        <v>8854</v>
      </c>
      <c r="H1436" s="11" t="s">
        <v>175</v>
      </c>
      <c r="I1436" s="281" t="s">
        <v>8863</v>
      </c>
      <c r="J1436" s="285" t="s">
        <v>45</v>
      </c>
      <c r="K1436" s="281" t="s">
        <v>9009</v>
      </c>
      <c r="L1436" s="11" t="s">
        <v>20</v>
      </c>
      <c r="M1436" s="11" t="s">
        <v>8855</v>
      </c>
      <c r="N1436" s="282">
        <v>44808</v>
      </c>
      <c r="O1436" s="283">
        <v>44803</v>
      </c>
      <c r="P1436" s="283">
        <v>44802</v>
      </c>
      <c r="Q1436" s="284">
        <v>44803</v>
      </c>
      <c r="R1436" s="285" t="s">
        <v>4482</v>
      </c>
      <c r="S1436" s="284"/>
      <c r="T1436" s="286" t="s">
        <v>605</v>
      </c>
      <c r="U1436" s="291" t="s">
        <v>3366</v>
      </c>
      <c r="V1436" s="135"/>
      <c r="W1436" s="276" t="s">
        <v>8942</v>
      </c>
      <c r="X1436" s="272"/>
      <c r="Y1436" s="272"/>
      <c r="Z1436" s="272"/>
    </row>
    <row r="1437" spans="1:26" ht="13" customHeight="1" x14ac:dyDescent="0.35">
      <c r="A1437" s="295" t="s">
        <v>5</v>
      </c>
      <c r="B1437" s="124" t="s">
        <v>319</v>
      </c>
      <c r="C1437" s="277"/>
      <c r="D1437" s="293"/>
      <c r="E1437" s="279"/>
      <c r="F1437" s="338">
        <v>44801</v>
      </c>
      <c r="G1437" s="11" t="s">
        <v>8856</v>
      </c>
      <c r="H1437" s="11" t="s">
        <v>3708</v>
      </c>
      <c r="I1437" s="281" t="s">
        <v>2454</v>
      </c>
      <c r="J1437" s="285" t="s">
        <v>45</v>
      </c>
      <c r="K1437" s="281" t="s">
        <v>9009</v>
      </c>
      <c r="L1437" s="11" t="s">
        <v>74</v>
      </c>
      <c r="M1437" s="11" t="s">
        <v>8857</v>
      </c>
      <c r="N1437" s="282"/>
      <c r="O1437" s="283"/>
      <c r="P1437" s="283"/>
      <c r="Q1437" s="284"/>
      <c r="R1437" s="285" t="s">
        <v>4495</v>
      </c>
      <c r="S1437" s="284"/>
      <c r="T1437" s="286" t="s">
        <v>605</v>
      </c>
      <c r="U1437" s="291" t="s">
        <v>3366</v>
      </c>
      <c r="V1437" s="135"/>
      <c r="W1437" s="276" t="s">
        <v>8943</v>
      </c>
      <c r="X1437" s="272"/>
      <c r="Y1437" s="272"/>
      <c r="Z1437" s="272"/>
    </row>
    <row r="1438" spans="1:26" ht="13" customHeight="1" x14ac:dyDescent="0.35">
      <c r="A1438" s="295" t="s">
        <v>5</v>
      </c>
      <c r="B1438" s="328">
        <v>5210096</v>
      </c>
      <c r="C1438" s="277" t="s">
        <v>8921</v>
      </c>
      <c r="D1438" s="293">
        <v>44768</v>
      </c>
      <c r="E1438" s="279" t="s">
        <v>8467</v>
      </c>
      <c r="F1438" s="327">
        <v>44803</v>
      </c>
      <c r="G1438" s="328" t="s">
        <v>8890</v>
      </c>
      <c r="H1438" s="328" t="s">
        <v>188</v>
      </c>
      <c r="I1438" s="281" t="s">
        <v>4645</v>
      </c>
      <c r="J1438" s="285" t="s">
        <v>634</v>
      </c>
      <c r="K1438" s="281" t="s">
        <v>9008</v>
      </c>
      <c r="L1438" s="328" t="s">
        <v>11</v>
      </c>
      <c r="M1438" s="5" t="s">
        <v>3634</v>
      </c>
      <c r="N1438" s="282">
        <v>0</v>
      </c>
      <c r="O1438" s="283"/>
      <c r="P1438" s="283">
        <v>44803</v>
      </c>
      <c r="Q1438" s="284">
        <v>44807</v>
      </c>
      <c r="R1438" s="285" t="s">
        <v>6584</v>
      </c>
      <c r="S1438" s="284"/>
      <c r="T1438" s="286"/>
      <c r="U1438" s="291" t="s">
        <v>3366</v>
      </c>
      <c r="V1438" s="135"/>
      <c r="W1438" s="276" t="s">
        <v>3634</v>
      </c>
      <c r="X1438" s="272"/>
      <c r="Y1438" s="272"/>
      <c r="Z1438" s="272"/>
    </row>
    <row r="1439" spans="1:26" ht="13" customHeight="1" x14ac:dyDescent="0.35">
      <c r="A1439" s="295" t="s">
        <v>5</v>
      </c>
      <c r="B1439" s="83">
        <v>5266783</v>
      </c>
      <c r="C1439" s="277" t="s">
        <v>8822</v>
      </c>
      <c r="D1439" s="293">
        <v>44803</v>
      </c>
      <c r="E1439" s="279" t="s">
        <v>8466</v>
      </c>
      <c r="F1439" s="327">
        <v>44803</v>
      </c>
      <c r="G1439" s="11" t="s">
        <v>8858</v>
      </c>
      <c r="H1439" s="11" t="s">
        <v>92</v>
      </c>
      <c r="I1439" s="281" t="s">
        <v>2454</v>
      </c>
      <c r="J1439" s="285" t="s">
        <v>38</v>
      </c>
      <c r="K1439" s="281" t="s">
        <v>9001</v>
      </c>
      <c r="L1439" s="11" t="s">
        <v>40</v>
      </c>
      <c r="M1439" s="11" t="s">
        <v>8859</v>
      </c>
      <c r="N1439" s="282">
        <v>0</v>
      </c>
      <c r="O1439" s="283">
        <v>44810</v>
      </c>
      <c r="P1439" s="283">
        <v>44803</v>
      </c>
      <c r="Q1439" s="284">
        <v>44807</v>
      </c>
      <c r="R1439" s="285" t="s">
        <v>4489</v>
      </c>
      <c r="S1439" s="284"/>
      <c r="T1439" s="286" t="s">
        <v>605</v>
      </c>
      <c r="U1439" s="291" t="s">
        <v>3366</v>
      </c>
      <c r="V1439" s="135"/>
      <c r="W1439" s="276" t="s">
        <v>8944</v>
      </c>
      <c r="X1439" s="272"/>
      <c r="Y1439" s="272"/>
      <c r="Z1439" s="272"/>
    </row>
    <row r="1440" spans="1:26" ht="13" customHeight="1" x14ac:dyDescent="0.35">
      <c r="A1440" s="295" t="s">
        <v>5</v>
      </c>
      <c r="B1440" s="83">
        <v>5273442</v>
      </c>
      <c r="C1440" s="277" t="s">
        <v>8886</v>
      </c>
      <c r="D1440" s="293">
        <v>44803</v>
      </c>
      <c r="E1440" s="279" t="s">
        <v>594</v>
      </c>
      <c r="F1440" s="327">
        <v>44803</v>
      </c>
      <c r="G1440" s="328" t="s">
        <v>8860</v>
      </c>
      <c r="H1440" s="328" t="s">
        <v>92</v>
      </c>
      <c r="I1440" s="281" t="s">
        <v>2454</v>
      </c>
      <c r="J1440" s="285" t="s">
        <v>645</v>
      </c>
      <c r="K1440" s="281" t="s">
        <v>9002</v>
      </c>
      <c r="L1440" s="328" t="s">
        <v>27</v>
      </c>
      <c r="M1440" s="11" t="s">
        <v>8945</v>
      </c>
      <c r="N1440" s="282">
        <v>44811</v>
      </c>
      <c r="O1440" s="283">
        <v>44809</v>
      </c>
      <c r="P1440" s="283">
        <v>44803</v>
      </c>
      <c r="Q1440" s="284">
        <v>44807</v>
      </c>
      <c r="R1440" s="285" t="s">
        <v>4490</v>
      </c>
      <c r="S1440" s="284"/>
      <c r="T1440" s="286" t="s">
        <v>605</v>
      </c>
      <c r="U1440" s="291" t="s">
        <v>3366</v>
      </c>
      <c r="V1440" s="135"/>
      <c r="W1440" s="276" t="s">
        <v>9023</v>
      </c>
      <c r="X1440" s="272"/>
      <c r="Y1440" s="272"/>
      <c r="Z1440" s="272"/>
    </row>
    <row r="1441" spans="1:26" ht="13" customHeight="1" x14ac:dyDescent="0.35">
      <c r="A1441" s="295" t="s">
        <v>5</v>
      </c>
      <c r="B1441" s="83">
        <v>5224881</v>
      </c>
      <c r="C1441" s="277" t="s">
        <v>8887</v>
      </c>
      <c r="D1441" s="293">
        <v>44803</v>
      </c>
      <c r="E1441" s="279" t="s">
        <v>594</v>
      </c>
      <c r="F1441" s="327">
        <v>44803</v>
      </c>
      <c r="G1441" s="328" t="s">
        <v>8861</v>
      </c>
      <c r="H1441" s="328" t="s">
        <v>137</v>
      </c>
      <c r="I1441" s="281" t="s">
        <v>17</v>
      </c>
      <c r="J1441" s="285" t="s">
        <v>18</v>
      </c>
      <c r="K1441" s="281" t="s">
        <v>9005</v>
      </c>
      <c r="L1441" s="328" t="s">
        <v>20</v>
      </c>
      <c r="M1441" s="11" t="s">
        <v>8664</v>
      </c>
      <c r="N1441" s="282">
        <v>44805</v>
      </c>
      <c r="O1441" s="283">
        <v>44806</v>
      </c>
      <c r="P1441" s="283">
        <v>44793</v>
      </c>
      <c r="Q1441" s="284" t="s">
        <v>1685</v>
      </c>
      <c r="R1441" s="285" t="s">
        <v>4685</v>
      </c>
      <c r="S1441" s="284"/>
      <c r="T1441" s="286" t="s">
        <v>623</v>
      </c>
      <c r="U1441" s="291" t="s">
        <v>3366</v>
      </c>
      <c r="V1441" s="135"/>
      <c r="W1441" s="276" t="s">
        <v>9024</v>
      </c>
      <c r="X1441" s="272"/>
      <c r="Y1441" s="272"/>
      <c r="Z1441" s="272"/>
    </row>
    <row r="1442" spans="1:26" ht="13" customHeight="1" x14ac:dyDescent="0.35">
      <c r="A1442" s="295" t="s">
        <v>5</v>
      </c>
      <c r="B1442" s="86">
        <v>5264020</v>
      </c>
      <c r="C1442" s="277" t="s">
        <v>8922</v>
      </c>
      <c r="D1442" s="293">
        <v>44804</v>
      </c>
      <c r="E1442" s="279" t="s">
        <v>594</v>
      </c>
      <c r="F1442" s="327">
        <v>44804</v>
      </c>
      <c r="G1442" s="328" t="s">
        <v>8891</v>
      </c>
      <c r="H1442" s="328" t="s">
        <v>137</v>
      </c>
      <c r="I1442" s="281" t="s">
        <v>17</v>
      </c>
      <c r="J1442" s="285" t="s">
        <v>626</v>
      </c>
      <c r="K1442" s="281" t="s">
        <v>9003</v>
      </c>
      <c r="L1442" s="328" t="s">
        <v>20</v>
      </c>
      <c r="M1442" s="11" t="s">
        <v>8892</v>
      </c>
      <c r="N1442" s="282">
        <v>44812</v>
      </c>
      <c r="O1442" s="283">
        <v>44811</v>
      </c>
      <c r="P1442" s="283">
        <v>44804</v>
      </c>
      <c r="Q1442" s="284">
        <v>44807</v>
      </c>
      <c r="R1442" s="285" t="s">
        <v>6464</v>
      </c>
      <c r="S1442" s="284"/>
      <c r="T1442" s="286" t="s">
        <v>605</v>
      </c>
      <c r="U1442" s="291" t="s">
        <v>3366</v>
      </c>
      <c r="V1442" s="135"/>
      <c r="W1442" s="276" t="s">
        <v>8946</v>
      </c>
      <c r="X1442" s="272"/>
      <c r="Y1442" s="272"/>
      <c r="Z1442" s="272"/>
    </row>
    <row r="1443" spans="1:26" ht="13" customHeight="1" x14ac:dyDescent="0.35">
      <c r="A1443" s="295" t="s">
        <v>5</v>
      </c>
      <c r="B1443" s="83" t="s">
        <v>319</v>
      </c>
      <c r="C1443" s="277"/>
      <c r="D1443" s="293"/>
      <c r="E1443" s="279"/>
      <c r="F1443" s="327">
        <v>44804</v>
      </c>
      <c r="G1443" s="11" t="s">
        <v>8893</v>
      </c>
      <c r="H1443" s="11" t="s">
        <v>8555</v>
      </c>
      <c r="I1443" s="281" t="s">
        <v>8862</v>
      </c>
      <c r="J1443" s="285" t="s">
        <v>18</v>
      </c>
      <c r="K1443" s="281" t="s">
        <v>9005</v>
      </c>
      <c r="L1443" s="11" t="s">
        <v>11</v>
      </c>
      <c r="M1443" s="11" t="s">
        <v>8894</v>
      </c>
      <c r="N1443" s="282"/>
      <c r="O1443" s="283"/>
      <c r="P1443" s="283"/>
      <c r="Q1443" s="284"/>
      <c r="R1443" s="285" t="s">
        <v>4686</v>
      </c>
      <c r="S1443" s="284"/>
      <c r="T1443" s="286" t="s">
        <v>605</v>
      </c>
      <c r="U1443" s="291" t="s">
        <v>3366</v>
      </c>
      <c r="V1443" s="135"/>
      <c r="W1443" s="276" t="s">
        <v>8947</v>
      </c>
      <c r="X1443" s="272"/>
      <c r="Y1443" s="272"/>
      <c r="Z1443" s="272"/>
    </row>
    <row r="1444" spans="1:26" ht="13" customHeight="1" x14ac:dyDescent="0.35">
      <c r="A1444" s="295" t="s">
        <v>5</v>
      </c>
      <c r="B1444" s="83">
        <v>5273420</v>
      </c>
      <c r="C1444" s="277" t="s">
        <v>9025</v>
      </c>
      <c r="D1444" s="293">
        <v>44812</v>
      </c>
      <c r="E1444" s="279" t="s">
        <v>8467</v>
      </c>
      <c r="F1444" s="327">
        <v>44804</v>
      </c>
      <c r="G1444" s="11" t="s">
        <v>8895</v>
      </c>
      <c r="H1444" s="11" t="s">
        <v>8555</v>
      </c>
      <c r="I1444" s="281" t="s">
        <v>8862</v>
      </c>
      <c r="J1444" s="285" t="s">
        <v>626</v>
      </c>
      <c r="K1444" s="281" t="s">
        <v>9003</v>
      </c>
      <c r="L1444" s="11" t="s">
        <v>20</v>
      </c>
      <c r="M1444" s="11" t="s">
        <v>8896</v>
      </c>
      <c r="N1444" s="282">
        <v>0</v>
      </c>
      <c r="O1444" s="283"/>
      <c r="P1444" s="283">
        <v>44812</v>
      </c>
      <c r="Q1444" s="284"/>
      <c r="R1444" s="285" t="s">
        <v>6464</v>
      </c>
      <c r="S1444" s="284"/>
      <c r="T1444" s="286" t="s">
        <v>605</v>
      </c>
      <c r="U1444" s="291" t="s">
        <v>3366</v>
      </c>
      <c r="V1444" s="135"/>
      <c r="W1444" s="276"/>
      <c r="X1444" s="272"/>
      <c r="Y1444" s="272"/>
      <c r="Z1444" s="272"/>
    </row>
    <row r="1445" spans="1:26" ht="13" customHeight="1" x14ac:dyDescent="0.35">
      <c r="A1445" s="295" t="s">
        <v>5</v>
      </c>
      <c r="B1445" s="83" t="s">
        <v>319</v>
      </c>
      <c r="C1445" s="277"/>
      <c r="D1445" s="293"/>
      <c r="E1445" s="279"/>
      <c r="F1445" s="327">
        <v>44804</v>
      </c>
      <c r="G1445" s="11" t="s">
        <v>8897</v>
      </c>
      <c r="H1445" s="11" t="s">
        <v>3567</v>
      </c>
      <c r="I1445" s="281" t="s">
        <v>685</v>
      </c>
      <c r="J1445" s="285" t="s">
        <v>18</v>
      </c>
      <c r="K1445" s="281" t="s">
        <v>9005</v>
      </c>
      <c r="L1445" s="11" t="s">
        <v>20</v>
      </c>
      <c r="M1445" s="11" t="s">
        <v>8898</v>
      </c>
      <c r="N1445" s="282"/>
      <c r="O1445" s="283"/>
      <c r="P1445" s="283"/>
      <c r="Q1445" s="284"/>
      <c r="R1445" s="285" t="s">
        <v>4686</v>
      </c>
      <c r="S1445" s="284"/>
      <c r="T1445" s="286" t="s">
        <v>623</v>
      </c>
      <c r="U1445" s="291" t="s">
        <v>3366</v>
      </c>
      <c r="V1445" s="135"/>
      <c r="W1445" s="276" t="s">
        <v>8948</v>
      </c>
      <c r="X1445" s="272"/>
      <c r="Y1445" s="272"/>
      <c r="Z1445" s="272"/>
    </row>
    <row r="1446" spans="1:26" ht="13" customHeight="1" x14ac:dyDescent="0.35">
      <c r="A1446" s="295" t="s">
        <v>5</v>
      </c>
      <c r="B1446" s="83" t="s">
        <v>319</v>
      </c>
      <c r="C1446" s="277"/>
      <c r="D1446" s="293"/>
      <c r="E1446" s="279"/>
      <c r="F1446" s="327">
        <v>44804</v>
      </c>
      <c r="G1446" s="11" t="s">
        <v>8899</v>
      </c>
      <c r="H1446" s="11" t="s">
        <v>3567</v>
      </c>
      <c r="I1446" s="281" t="s">
        <v>685</v>
      </c>
      <c r="J1446" s="285" t="s">
        <v>626</v>
      </c>
      <c r="K1446" s="281" t="s">
        <v>9003</v>
      </c>
      <c r="L1446" s="84" t="s">
        <v>87</v>
      </c>
      <c r="M1446" s="11" t="s">
        <v>8900</v>
      </c>
      <c r="N1446" s="282"/>
      <c r="O1446" s="283"/>
      <c r="P1446" s="283"/>
      <c r="Q1446" s="284"/>
      <c r="R1446" s="285" t="s">
        <v>6464</v>
      </c>
      <c r="S1446" s="284"/>
      <c r="T1446" s="286" t="s">
        <v>623</v>
      </c>
      <c r="U1446" s="291" t="s">
        <v>3366</v>
      </c>
      <c r="V1446" s="135"/>
      <c r="W1446" s="276" t="s">
        <v>9026</v>
      </c>
      <c r="X1446" s="272"/>
      <c r="Y1446" s="272"/>
      <c r="Z1446" s="272"/>
    </row>
    <row r="1447" spans="1:26" ht="13" customHeight="1" x14ac:dyDescent="0.35">
      <c r="A1447" s="295" t="s">
        <v>5</v>
      </c>
      <c r="B1447" s="83">
        <v>5210095</v>
      </c>
      <c r="C1447" s="277" t="s">
        <v>8962</v>
      </c>
      <c r="D1447" s="293">
        <v>44806</v>
      </c>
      <c r="E1447" s="279" t="s">
        <v>594</v>
      </c>
      <c r="F1447" s="327">
        <v>44804</v>
      </c>
      <c r="G1447" s="11" t="s">
        <v>8901</v>
      </c>
      <c r="H1447" s="11" t="s">
        <v>232</v>
      </c>
      <c r="I1447" s="281" t="s">
        <v>8863</v>
      </c>
      <c r="J1447" s="285" t="s">
        <v>634</v>
      </c>
      <c r="K1447" s="281" t="s">
        <v>9008</v>
      </c>
      <c r="L1447" s="11" t="s">
        <v>20</v>
      </c>
      <c r="M1447" s="11" t="s">
        <v>8902</v>
      </c>
      <c r="N1447" s="282">
        <v>44812</v>
      </c>
      <c r="O1447" s="283">
        <v>44811</v>
      </c>
      <c r="P1447" s="283">
        <v>44810</v>
      </c>
      <c r="Q1447" s="284"/>
      <c r="R1447" s="285" t="s">
        <v>9027</v>
      </c>
      <c r="S1447" s="284"/>
      <c r="T1447" s="286" t="s">
        <v>609</v>
      </c>
      <c r="U1447" s="291" t="s">
        <v>3366</v>
      </c>
      <c r="V1447" s="135"/>
      <c r="W1447" s="276" t="s">
        <v>8949</v>
      </c>
      <c r="X1447" s="272"/>
      <c r="Y1447" s="272"/>
      <c r="Z1447" s="272"/>
    </row>
    <row r="1448" spans="1:26" ht="13" customHeight="1" x14ac:dyDescent="0.35">
      <c r="A1448" s="295" t="s">
        <v>5</v>
      </c>
      <c r="B1448" s="83" t="s">
        <v>319</v>
      </c>
      <c r="C1448" s="277"/>
      <c r="D1448" s="293"/>
      <c r="E1448" s="279"/>
      <c r="F1448" s="327">
        <v>44804</v>
      </c>
      <c r="G1448" s="11" t="s">
        <v>8903</v>
      </c>
      <c r="H1448" s="11" t="s">
        <v>6337</v>
      </c>
      <c r="I1448" s="281" t="s">
        <v>4644</v>
      </c>
      <c r="J1448" s="285" t="s">
        <v>18</v>
      </c>
      <c r="K1448" s="281" t="s">
        <v>9005</v>
      </c>
      <c r="L1448" s="11" t="s">
        <v>20</v>
      </c>
      <c r="M1448" s="11" t="s">
        <v>8904</v>
      </c>
      <c r="N1448" s="282"/>
      <c r="O1448" s="283"/>
      <c r="P1448" s="283"/>
      <c r="Q1448" s="284"/>
      <c r="R1448" s="285" t="s">
        <v>4686</v>
      </c>
      <c r="S1448" s="284"/>
      <c r="T1448" s="286" t="s">
        <v>605</v>
      </c>
      <c r="U1448" s="291" t="s">
        <v>3366</v>
      </c>
      <c r="V1448" s="135"/>
      <c r="W1448" s="276" t="s">
        <v>8950</v>
      </c>
      <c r="X1448" s="272"/>
      <c r="Y1448" s="272"/>
      <c r="Z1448" s="272"/>
    </row>
    <row r="1449" spans="1:26" ht="13" customHeight="1" x14ac:dyDescent="0.35">
      <c r="A1449" s="295" t="s">
        <v>5</v>
      </c>
      <c r="B1449" s="83" t="s">
        <v>319</v>
      </c>
      <c r="C1449" s="277" t="s">
        <v>3626</v>
      </c>
      <c r="D1449" s="293">
        <v>44816</v>
      </c>
      <c r="E1449" s="279"/>
      <c r="F1449" s="327">
        <v>44804</v>
      </c>
      <c r="G1449" s="11" t="s">
        <v>8905</v>
      </c>
      <c r="H1449" s="11" t="s">
        <v>4712</v>
      </c>
      <c r="I1449" s="281" t="s">
        <v>17</v>
      </c>
      <c r="J1449" s="285" t="s">
        <v>18</v>
      </c>
      <c r="K1449" s="281" t="s">
        <v>9005</v>
      </c>
      <c r="L1449" s="11" t="s">
        <v>20</v>
      </c>
      <c r="M1449" s="11" t="s">
        <v>8906</v>
      </c>
      <c r="N1449" s="282"/>
      <c r="O1449" s="283"/>
      <c r="P1449" s="283"/>
      <c r="Q1449" s="284"/>
      <c r="R1449" s="285" t="s">
        <v>4685</v>
      </c>
      <c r="S1449" s="284"/>
      <c r="T1449" s="286" t="s">
        <v>605</v>
      </c>
      <c r="U1449" s="291" t="s">
        <v>3366</v>
      </c>
      <c r="V1449" s="135"/>
      <c r="W1449" s="276" t="s">
        <v>8951</v>
      </c>
      <c r="X1449" s="272"/>
      <c r="Y1449" s="272"/>
      <c r="Z1449" s="272"/>
    </row>
    <row r="1450" spans="1:26" ht="13" customHeight="1" x14ac:dyDescent="0.35">
      <c r="A1450" s="295" t="s">
        <v>5</v>
      </c>
      <c r="B1450" s="83" t="s">
        <v>319</v>
      </c>
      <c r="C1450" s="277"/>
      <c r="D1450" s="293"/>
      <c r="E1450" s="279"/>
      <c r="F1450" s="327">
        <v>44804</v>
      </c>
      <c r="G1450" s="11" t="s">
        <v>8907</v>
      </c>
      <c r="H1450" s="11" t="s">
        <v>50</v>
      </c>
      <c r="I1450" s="281" t="s">
        <v>17</v>
      </c>
      <c r="J1450" s="285" t="s">
        <v>18</v>
      </c>
      <c r="K1450" s="281" t="s">
        <v>9005</v>
      </c>
      <c r="L1450" s="11" t="s">
        <v>11</v>
      </c>
      <c r="M1450" s="11" t="s">
        <v>8908</v>
      </c>
      <c r="N1450" s="282"/>
      <c r="O1450" s="283"/>
      <c r="P1450" s="283"/>
      <c r="Q1450" s="284"/>
      <c r="R1450" s="285" t="s">
        <v>4686</v>
      </c>
      <c r="S1450" s="284"/>
      <c r="T1450" s="286" t="s">
        <v>605</v>
      </c>
      <c r="U1450" s="291" t="s">
        <v>3366</v>
      </c>
      <c r="V1450" s="135"/>
      <c r="W1450" s="276" t="s">
        <v>8952</v>
      </c>
      <c r="X1450" s="272"/>
      <c r="Y1450" s="272"/>
      <c r="Z1450" s="272"/>
    </row>
    <row r="1451" spans="1:26" ht="13" customHeight="1" x14ac:dyDescent="0.35">
      <c r="A1451" s="295" t="s">
        <v>5</v>
      </c>
      <c r="B1451" s="83" t="s">
        <v>319</v>
      </c>
      <c r="C1451" s="277"/>
      <c r="D1451" s="293"/>
      <c r="E1451" s="279"/>
      <c r="F1451" s="327">
        <v>44804</v>
      </c>
      <c r="G1451" s="11" t="s">
        <v>8909</v>
      </c>
      <c r="H1451" s="11" t="s">
        <v>6294</v>
      </c>
      <c r="I1451" s="281" t="s">
        <v>8538</v>
      </c>
      <c r="J1451" s="285" t="s">
        <v>45</v>
      </c>
      <c r="K1451" s="281" t="s">
        <v>9009</v>
      </c>
      <c r="L1451" s="11" t="s">
        <v>20</v>
      </c>
      <c r="M1451" s="11" t="s">
        <v>8910</v>
      </c>
      <c r="N1451" s="282"/>
      <c r="O1451" s="283"/>
      <c r="P1451" s="283"/>
      <c r="Q1451" s="284"/>
      <c r="R1451" s="285" t="s">
        <v>4495</v>
      </c>
      <c r="S1451" s="284"/>
      <c r="T1451" s="286" t="s">
        <v>623</v>
      </c>
      <c r="U1451" s="291" t="s">
        <v>3366</v>
      </c>
      <c r="V1451" s="135"/>
      <c r="W1451" s="276" t="s">
        <v>8953</v>
      </c>
      <c r="X1451" s="272"/>
      <c r="Y1451" s="272"/>
      <c r="Z1451" s="272"/>
    </row>
    <row r="1452" spans="1:26" ht="13" customHeight="1" x14ac:dyDescent="0.35">
      <c r="A1452" s="295" t="s">
        <v>5</v>
      </c>
      <c r="B1452" s="339">
        <v>5299325</v>
      </c>
      <c r="C1452" s="277" t="s">
        <v>9061</v>
      </c>
      <c r="D1452" s="293">
        <v>44816</v>
      </c>
      <c r="E1452" s="279" t="s">
        <v>8468</v>
      </c>
      <c r="F1452" s="327">
        <v>44804</v>
      </c>
      <c r="G1452" s="11" t="s">
        <v>8911</v>
      </c>
      <c r="H1452" s="11" t="s">
        <v>57</v>
      </c>
      <c r="I1452" s="281" t="s">
        <v>8538</v>
      </c>
      <c r="J1452" s="285" t="s">
        <v>18</v>
      </c>
      <c r="K1452" s="281" t="s">
        <v>9005</v>
      </c>
      <c r="L1452" s="11" t="s">
        <v>20</v>
      </c>
      <c r="M1452" s="11" t="s">
        <v>8912</v>
      </c>
      <c r="N1452" s="282">
        <v>0</v>
      </c>
      <c r="O1452" s="283"/>
      <c r="P1452" s="283"/>
      <c r="Q1452" s="284"/>
      <c r="R1452" s="285" t="s">
        <v>4685</v>
      </c>
      <c r="S1452" s="284"/>
      <c r="T1452" s="286" t="s">
        <v>609</v>
      </c>
      <c r="U1452" s="291" t="s">
        <v>3366</v>
      </c>
      <c r="V1452" s="135"/>
      <c r="W1452" s="276" t="s">
        <v>8954</v>
      </c>
      <c r="X1452" s="272"/>
      <c r="Y1452" s="272"/>
      <c r="Z1452" s="272"/>
    </row>
    <row r="1453" spans="1:26" ht="13" customHeight="1" x14ac:dyDescent="0.35">
      <c r="A1453" s="295" t="s">
        <v>5</v>
      </c>
      <c r="B1453" s="83" t="s">
        <v>319</v>
      </c>
      <c r="C1453" s="277"/>
      <c r="D1453" s="293"/>
      <c r="E1453" s="279"/>
      <c r="F1453" s="327">
        <v>44804</v>
      </c>
      <c r="G1453" s="11" t="s">
        <v>8913</v>
      </c>
      <c r="H1453" s="11" t="s">
        <v>137</v>
      </c>
      <c r="I1453" s="281" t="s">
        <v>17</v>
      </c>
      <c r="J1453" s="285" t="s">
        <v>45</v>
      </c>
      <c r="K1453" s="281" t="s">
        <v>9009</v>
      </c>
      <c r="L1453" s="11" t="s">
        <v>20</v>
      </c>
      <c r="M1453" s="11" t="s">
        <v>8914</v>
      </c>
      <c r="N1453" s="282"/>
      <c r="O1453" s="283"/>
      <c r="P1453" s="283"/>
      <c r="Q1453" s="284"/>
      <c r="R1453" s="285" t="s">
        <v>4495</v>
      </c>
      <c r="S1453" s="284"/>
      <c r="T1453" s="286" t="s">
        <v>623</v>
      </c>
      <c r="U1453" s="291" t="s">
        <v>3366</v>
      </c>
      <c r="V1453" s="135"/>
      <c r="W1453" s="276" t="s">
        <v>9028</v>
      </c>
      <c r="X1453" s="272"/>
      <c r="Y1453" s="272"/>
      <c r="Z1453" s="272"/>
    </row>
    <row r="1454" spans="1:26" ht="13" customHeight="1" x14ac:dyDescent="0.35">
      <c r="A1454" s="295" t="s">
        <v>5</v>
      </c>
      <c r="B1454" s="83" t="s">
        <v>319</v>
      </c>
      <c r="C1454" s="277"/>
      <c r="D1454" s="293"/>
      <c r="E1454" s="279"/>
      <c r="F1454" s="327">
        <v>44804</v>
      </c>
      <c r="G1454" s="11" t="s">
        <v>4069</v>
      </c>
      <c r="H1454" s="11" t="s">
        <v>137</v>
      </c>
      <c r="I1454" s="281" t="s">
        <v>17</v>
      </c>
      <c r="J1454" s="285" t="s">
        <v>45</v>
      </c>
      <c r="K1454" s="281" t="s">
        <v>9009</v>
      </c>
      <c r="L1454" s="11" t="s">
        <v>11</v>
      </c>
      <c r="M1454" s="11" t="s">
        <v>8915</v>
      </c>
      <c r="N1454" s="282"/>
      <c r="O1454" s="283"/>
      <c r="P1454" s="283"/>
      <c r="Q1454" s="284"/>
      <c r="R1454" s="285" t="s">
        <v>4482</v>
      </c>
      <c r="S1454" s="284"/>
      <c r="T1454" s="286" t="s">
        <v>605</v>
      </c>
      <c r="U1454" s="291" t="s">
        <v>3366</v>
      </c>
      <c r="V1454" s="135"/>
      <c r="W1454" s="276" t="s">
        <v>8955</v>
      </c>
      <c r="X1454" s="272"/>
      <c r="Y1454" s="272"/>
      <c r="Z1454" s="272"/>
    </row>
    <row r="1455" spans="1:26" ht="13" customHeight="1" x14ac:dyDescent="0.35">
      <c r="A1455" s="295" t="s">
        <v>5</v>
      </c>
      <c r="B1455" s="11">
        <v>5283934</v>
      </c>
      <c r="C1455" s="277" t="s">
        <v>8977</v>
      </c>
      <c r="D1455" s="293">
        <v>44809</v>
      </c>
      <c r="E1455" s="279" t="s">
        <v>8467</v>
      </c>
      <c r="F1455" s="327">
        <v>44804</v>
      </c>
      <c r="G1455" s="11" t="s">
        <v>8916</v>
      </c>
      <c r="H1455" s="11" t="s">
        <v>102</v>
      </c>
      <c r="I1455" s="281" t="s">
        <v>685</v>
      </c>
      <c r="J1455" s="285" t="s">
        <v>2943</v>
      </c>
      <c r="K1455" s="281" t="s">
        <v>9012</v>
      </c>
      <c r="L1455" s="11" t="s">
        <v>40</v>
      </c>
      <c r="M1455" s="11" t="s">
        <v>8917</v>
      </c>
      <c r="N1455" s="282">
        <v>0</v>
      </c>
      <c r="O1455" s="283"/>
      <c r="P1455" s="283">
        <v>44812</v>
      </c>
      <c r="Q1455" s="284"/>
      <c r="R1455" s="285" t="s">
        <v>6447</v>
      </c>
      <c r="S1455" s="284"/>
      <c r="T1455" s="286" t="s">
        <v>605</v>
      </c>
      <c r="U1455" s="291" t="s">
        <v>3366</v>
      </c>
      <c r="V1455" s="135"/>
      <c r="W1455" s="276" t="s">
        <v>8956</v>
      </c>
      <c r="X1455" s="272"/>
      <c r="Y1455" s="272"/>
      <c r="Z1455" s="272"/>
    </row>
    <row r="1456" spans="1:26" ht="13" customHeight="1" x14ac:dyDescent="0.35">
      <c r="A1456" s="295">
        <v>1</v>
      </c>
      <c r="B1456" s="83" t="s">
        <v>319</v>
      </c>
      <c r="C1456" s="277"/>
      <c r="D1456" s="293"/>
      <c r="E1456" s="279"/>
      <c r="F1456" s="327">
        <v>44806</v>
      </c>
      <c r="G1456" s="11" t="s">
        <v>8957</v>
      </c>
      <c r="H1456" s="11" t="s">
        <v>137</v>
      </c>
      <c r="I1456" s="281" t="s">
        <v>17</v>
      </c>
      <c r="J1456" s="285" t="s">
        <v>18</v>
      </c>
      <c r="K1456" s="281" t="s">
        <v>9005</v>
      </c>
      <c r="L1456" s="11" t="s">
        <v>27</v>
      </c>
      <c r="M1456" s="11" t="s">
        <v>8958</v>
      </c>
      <c r="N1456" s="282"/>
      <c r="O1456" s="283"/>
      <c r="P1456" s="283"/>
      <c r="Q1456" s="284"/>
      <c r="R1456" s="285" t="s">
        <v>4686</v>
      </c>
      <c r="S1456" s="284"/>
      <c r="T1456" s="286" t="s">
        <v>605</v>
      </c>
      <c r="U1456" s="291" t="s">
        <v>5600</v>
      </c>
      <c r="V1456" s="135"/>
      <c r="W1456" s="276"/>
      <c r="X1456" s="272"/>
      <c r="Y1456" s="272"/>
      <c r="Z1456" s="272"/>
    </row>
    <row r="1457" spans="1:26" ht="13" customHeight="1" x14ac:dyDescent="0.35">
      <c r="A1457" s="295">
        <v>2</v>
      </c>
      <c r="B1457" s="83">
        <v>5266604</v>
      </c>
      <c r="C1457" s="277" t="s">
        <v>8963</v>
      </c>
      <c r="D1457" s="293">
        <v>44807</v>
      </c>
      <c r="E1457" s="279" t="s">
        <v>8467</v>
      </c>
      <c r="F1457" s="327">
        <v>44806</v>
      </c>
      <c r="G1457" s="11" t="s">
        <v>8959</v>
      </c>
      <c r="H1457" s="11" t="s">
        <v>25</v>
      </c>
      <c r="I1457" s="281" t="s">
        <v>17</v>
      </c>
      <c r="J1457" s="285" t="s">
        <v>18</v>
      </c>
      <c r="K1457" s="281" t="s">
        <v>9005</v>
      </c>
      <c r="L1457" s="11" t="s">
        <v>11</v>
      </c>
      <c r="M1457" s="11" t="s">
        <v>8960</v>
      </c>
      <c r="N1457" s="282">
        <v>0</v>
      </c>
      <c r="O1457" s="283"/>
      <c r="P1457" s="283">
        <v>44814</v>
      </c>
      <c r="Q1457" s="284"/>
      <c r="R1457" s="285" t="s">
        <v>4685</v>
      </c>
      <c r="S1457" s="284"/>
      <c r="T1457" s="286" t="s">
        <v>623</v>
      </c>
      <c r="U1457" s="291" t="s">
        <v>5600</v>
      </c>
      <c r="V1457" s="135"/>
      <c r="W1457" s="276" t="s">
        <v>9029</v>
      </c>
      <c r="X1457" s="272"/>
      <c r="Y1457" s="272"/>
      <c r="Z1457" s="272"/>
    </row>
    <row r="1458" spans="1:26" ht="13" customHeight="1" x14ac:dyDescent="0.35">
      <c r="A1458" s="295">
        <v>3</v>
      </c>
      <c r="B1458" s="83" t="s">
        <v>319</v>
      </c>
      <c r="C1458" s="277"/>
      <c r="D1458" s="293"/>
      <c r="E1458" s="279"/>
      <c r="F1458" s="338">
        <v>44807</v>
      </c>
      <c r="G1458" s="11" t="s">
        <v>8964</v>
      </c>
      <c r="H1458" s="11" t="s">
        <v>250</v>
      </c>
      <c r="I1458" s="281" t="s">
        <v>4644</v>
      </c>
      <c r="J1458" s="285" t="s">
        <v>634</v>
      </c>
      <c r="K1458" s="281" t="s">
        <v>9008</v>
      </c>
      <c r="L1458" s="11" t="s">
        <v>20</v>
      </c>
      <c r="M1458" s="11" t="s">
        <v>8965</v>
      </c>
      <c r="N1458" s="282"/>
      <c r="O1458" s="283"/>
      <c r="P1458" s="283"/>
      <c r="Q1458" s="284"/>
      <c r="R1458" s="285" t="s">
        <v>9027</v>
      </c>
      <c r="S1458" s="284"/>
      <c r="T1458" s="286" t="s">
        <v>623</v>
      </c>
      <c r="U1458" s="291" t="s">
        <v>5600</v>
      </c>
      <c r="V1458" s="135"/>
      <c r="W1458" s="276" t="s">
        <v>9030</v>
      </c>
      <c r="X1458" s="272"/>
      <c r="Y1458" s="272"/>
      <c r="Z1458" s="272"/>
    </row>
    <row r="1459" spans="1:26" ht="13" customHeight="1" x14ac:dyDescent="0.35">
      <c r="A1459" s="295">
        <v>4</v>
      </c>
      <c r="B1459" s="83" t="s">
        <v>319</v>
      </c>
      <c r="C1459" s="277"/>
      <c r="D1459" s="293"/>
      <c r="E1459" s="279"/>
      <c r="F1459" s="338">
        <v>44807</v>
      </c>
      <c r="G1459" s="11" t="s">
        <v>8966</v>
      </c>
      <c r="H1459" s="11" t="s">
        <v>7474</v>
      </c>
      <c r="I1459" s="281" t="s">
        <v>4644</v>
      </c>
      <c r="J1459" s="285" t="s">
        <v>634</v>
      </c>
      <c r="K1459" s="281" t="s">
        <v>9008</v>
      </c>
      <c r="L1459" s="11" t="s">
        <v>11</v>
      </c>
      <c r="M1459" s="11" t="s">
        <v>8967</v>
      </c>
      <c r="N1459" s="282"/>
      <c r="O1459" s="283"/>
      <c r="P1459" s="283"/>
      <c r="Q1459" s="284"/>
      <c r="R1459" s="285" t="s">
        <v>6584</v>
      </c>
      <c r="S1459" s="284"/>
      <c r="T1459" s="286" t="s">
        <v>605</v>
      </c>
      <c r="U1459" s="291" t="s">
        <v>5600</v>
      </c>
      <c r="V1459" s="135"/>
      <c r="W1459" s="276" t="s">
        <v>9031</v>
      </c>
      <c r="X1459" s="272"/>
      <c r="Y1459" s="272"/>
      <c r="Z1459" s="272"/>
    </row>
    <row r="1460" spans="1:26" ht="13" customHeight="1" x14ac:dyDescent="0.35">
      <c r="A1460" s="295">
        <v>5</v>
      </c>
      <c r="B1460" s="83">
        <v>5299314</v>
      </c>
      <c r="C1460" s="277" t="s">
        <v>9059</v>
      </c>
      <c r="D1460" s="293">
        <v>44812</v>
      </c>
      <c r="E1460" s="279" t="s">
        <v>9016</v>
      </c>
      <c r="F1460" s="338">
        <v>44807</v>
      </c>
      <c r="G1460" s="11" t="s">
        <v>8968</v>
      </c>
      <c r="H1460" s="11" t="s">
        <v>102</v>
      </c>
      <c r="I1460" s="281" t="s">
        <v>685</v>
      </c>
      <c r="J1460" s="285" t="s">
        <v>45</v>
      </c>
      <c r="K1460" s="281" t="s">
        <v>9009</v>
      </c>
      <c r="L1460" s="11" t="s">
        <v>27</v>
      </c>
      <c r="M1460" s="11" t="s">
        <v>8969</v>
      </c>
      <c r="N1460" s="282"/>
      <c r="O1460" s="283"/>
      <c r="P1460" s="283"/>
      <c r="Q1460" s="284"/>
      <c r="R1460" s="285" t="s">
        <v>4482</v>
      </c>
      <c r="S1460" s="284"/>
      <c r="T1460" s="286" t="s">
        <v>623</v>
      </c>
      <c r="U1460" s="291" t="s">
        <v>5600</v>
      </c>
      <c r="V1460" s="135"/>
      <c r="W1460" s="276"/>
      <c r="X1460" s="272"/>
      <c r="Y1460" s="272"/>
      <c r="Z1460" s="272"/>
    </row>
    <row r="1461" spans="1:26" ht="13" customHeight="1" x14ac:dyDescent="0.35">
      <c r="A1461" s="295">
        <v>6</v>
      </c>
      <c r="B1461" s="83" t="s">
        <v>319</v>
      </c>
      <c r="C1461" s="277"/>
      <c r="D1461" s="293"/>
      <c r="E1461" s="279"/>
      <c r="F1461" s="338">
        <v>44807</v>
      </c>
      <c r="G1461" s="11" t="s">
        <v>8970</v>
      </c>
      <c r="H1461" s="11" t="s">
        <v>102</v>
      </c>
      <c r="I1461" s="281" t="s">
        <v>685</v>
      </c>
      <c r="J1461" s="285" t="s">
        <v>18</v>
      </c>
      <c r="K1461" s="281" t="s">
        <v>9005</v>
      </c>
      <c r="L1461" s="11" t="s">
        <v>11</v>
      </c>
      <c r="M1461" s="11" t="s">
        <v>8971</v>
      </c>
      <c r="N1461" s="282"/>
      <c r="O1461" s="283"/>
      <c r="P1461" s="283"/>
      <c r="Q1461" s="284"/>
      <c r="R1461" s="285" t="s">
        <v>4686</v>
      </c>
      <c r="S1461" s="284"/>
      <c r="T1461" s="286" t="s">
        <v>605</v>
      </c>
      <c r="U1461" s="291" t="s">
        <v>5600</v>
      </c>
      <c r="V1461" s="135"/>
      <c r="W1461" s="276" t="s">
        <v>9032</v>
      </c>
      <c r="X1461" s="272"/>
      <c r="Y1461" s="272"/>
      <c r="Z1461" s="272"/>
    </row>
    <row r="1462" spans="1:26" ht="13" customHeight="1" x14ac:dyDescent="0.35">
      <c r="A1462" s="295">
        <v>7</v>
      </c>
      <c r="B1462" s="92">
        <v>5194806</v>
      </c>
      <c r="C1462" s="277" t="s">
        <v>8978</v>
      </c>
      <c r="D1462" s="293">
        <v>44809</v>
      </c>
      <c r="E1462" s="279" t="s">
        <v>594</v>
      </c>
      <c r="F1462" s="338">
        <v>44807</v>
      </c>
      <c r="G1462" s="11" t="s">
        <v>8972</v>
      </c>
      <c r="H1462" s="11" t="s">
        <v>6043</v>
      </c>
      <c r="I1462" s="281" t="s">
        <v>4644</v>
      </c>
      <c r="J1462" s="285" t="s">
        <v>45</v>
      </c>
      <c r="K1462" s="281" t="s">
        <v>9009</v>
      </c>
      <c r="L1462" s="11" t="s">
        <v>20</v>
      </c>
      <c r="M1462" s="11" t="s">
        <v>8973</v>
      </c>
      <c r="N1462" s="282">
        <v>44813</v>
      </c>
      <c r="O1462" s="283">
        <v>44811</v>
      </c>
      <c r="P1462" s="283">
        <v>44811</v>
      </c>
      <c r="Q1462" s="284"/>
      <c r="R1462" s="285" t="s">
        <v>4482</v>
      </c>
      <c r="S1462" s="284"/>
      <c r="T1462" s="286" t="s">
        <v>623</v>
      </c>
      <c r="U1462" s="291" t="s">
        <v>5600</v>
      </c>
      <c r="V1462" s="135"/>
      <c r="W1462" s="276" t="s">
        <v>9033</v>
      </c>
      <c r="X1462" s="272"/>
      <c r="Y1462" s="272"/>
      <c r="Z1462" s="272"/>
    </row>
    <row r="1463" spans="1:26" ht="13" customHeight="1" x14ac:dyDescent="0.35">
      <c r="A1463" s="295">
        <v>8</v>
      </c>
      <c r="B1463" s="11">
        <v>5299323</v>
      </c>
      <c r="C1463" s="277" t="s">
        <v>9062</v>
      </c>
      <c r="D1463" s="293">
        <v>44817</v>
      </c>
      <c r="E1463" s="279" t="s">
        <v>8467</v>
      </c>
      <c r="F1463" s="338">
        <v>44807</v>
      </c>
      <c r="G1463" s="11" t="s">
        <v>8974</v>
      </c>
      <c r="H1463" s="11" t="s">
        <v>50</v>
      </c>
      <c r="I1463" s="281" t="s">
        <v>17</v>
      </c>
      <c r="J1463" s="285" t="s">
        <v>2943</v>
      </c>
      <c r="K1463" s="281" t="s">
        <v>9012</v>
      </c>
      <c r="L1463" s="11" t="s">
        <v>20</v>
      </c>
      <c r="M1463" s="11" t="s">
        <v>8975</v>
      </c>
      <c r="N1463" s="282">
        <v>0</v>
      </c>
      <c r="O1463" s="283"/>
      <c r="P1463" s="283">
        <v>44813</v>
      </c>
      <c r="Q1463" s="284"/>
      <c r="R1463" s="285" t="s">
        <v>6447</v>
      </c>
      <c r="S1463" s="284"/>
      <c r="T1463" s="286" t="s">
        <v>623</v>
      </c>
      <c r="U1463" s="291" t="s">
        <v>5600</v>
      </c>
      <c r="V1463" s="135"/>
      <c r="W1463" s="276" t="s">
        <v>9034</v>
      </c>
      <c r="X1463" s="272"/>
      <c r="Y1463" s="272"/>
      <c r="Z1463" s="272"/>
    </row>
    <row r="1464" spans="1:26" ht="13" customHeight="1" x14ac:dyDescent="0.35">
      <c r="A1464" s="295">
        <v>9</v>
      </c>
      <c r="B1464" s="83" t="s">
        <v>319</v>
      </c>
      <c r="C1464" s="277"/>
      <c r="D1464" s="293"/>
      <c r="E1464" s="279"/>
      <c r="F1464" s="338">
        <v>44809</v>
      </c>
      <c r="G1464" s="11" t="s">
        <v>8980</v>
      </c>
      <c r="H1464" s="11" t="s">
        <v>137</v>
      </c>
      <c r="I1464" s="281" t="s">
        <v>17</v>
      </c>
      <c r="J1464" s="285" t="s">
        <v>18</v>
      </c>
      <c r="K1464" s="281" t="s">
        <v>9005</v>
      </c>
      <c r="L1464" s="11" t="s">
        <v>11</v>
      </c>
      <c r="M1464" s="11" t="s">
        <v>8981</v>
      </c>
      <c r="N1464" s="282"/>
      <c r="O1464" s="283"/>
      <c r="P1464" s="283"/>
      <c r="Q1464" s="284"/>
      <c r="R1464" s="285" t="s">
        <v>4686</v>
      </c>
      <c r="S1464" s="284"/>
      <c r="T1464" s="286" t="s">
        <v>605</v>
      </c>
      <c r="U1464" s="291" t="s">
        <v>5600</v>
      </c>
      <c r="V1464" s="135"/>
      <c r="W1464" s="276" t="s">
        <v>9035</v>
      </c>
      <c r="X1464" s="272"/>
      <c r="Y1464" s="272"/>
      <c r="Z1464" s="272"/>
    </row>
    <row r="1465" spans="1:26" ht="13" customHeight="1" x14ac:dyDescent="0.35">
      <c r="A1465" s="295">
        <v>10</v>
      </c>
      <c r="B1465" s="83" t="s">
        <v>319</v>
      </c>
      <c r="C1465" s="277"/>
      <c r="D1465" s="293"/>
      <c r="E1465" s="279"/>
      <c r="F1465" s="338">
        <v>44809</v>
      </c>
      <c r="G1465" s="11" t="s">
        <v>8982</v>
      </c>
      <c r="H1465" s="11" t="s">
        <v>7412</v>
      </c>
      <c r="I1465" s="281" t="s">
        <v>8538</v>
      </c>
      <c r="J1465" s="285" t="s">
        <v>45</v>
      </c>
      <c r="K1465" s="281" t="s">
        <v>9009</v>
      </c>
      <c r="L1465" s="11" t="s">
        <v>438</v>
      </c>
      <c r="M1465" s="11" t="s">
        <v>8983</v>
      </c>
      <c r="N1465" s="282"/>
      <c r="O1465" s="283"/>
      <c r="P1465" s="283"/>
      <c r="Q1465" s="284"/>
      <c r="R1465" s="285" t="s">
        <v>4482</v>
      </c>
      <c r="S1465" s="284"/>
      <c r="T1465" s="286" t="s">
        <v>623</v>
      </c>
      <c r="U1465" s="291" t="s">
        <v>5600</v>
      </c>
      <c r="V1465" s="135"/>
      <c r="W1465" s="276"/>
      <c r="X1465" s="272"/>
      <c r="Y1465" s="272"/>
      <c r="Z1465" s="272"/>
    </row>
    <row r="1466" spans="1:26" ht="13" customHeight="1" x14ac:dyDescent="0.35">
      <c r="A1466" s="295">
        <v>11</v>
      </c>
      <c r="B1466" s="83">
        <v>5254326</v>
      </c>
      <c r="C1466" s="277" t="s">
        <v>8995</v>
      </c>
      <c r="D1466" s="293">
        <v>44810</v>
      </c>
      <c r="E1466" s="279" t="s">
        <v>8468</v>
      </c>
      <c r="F1466" s="338">
        <v>44809</v>
      </c>
      <c r="G1466" s="11" t="s">
        <v>8984</v>
      </c>
      <c r="H1466" s="11" t="s">
        <v>7474</v>
      </c>
      <c r="I1466" s="281" t="s">
        <v>4644</v>
      </c>
      <c r="J1466" s="285" t="s">
        <v>38</v>
      </c>
      <c r="K1466" s="281" t="s">
        <v>9001</v>
      </c>
      <c r="L1466" s="11" t="s">
        <v>40</v>
      </c>
      <c r="M1466" s="11" t="s">
        <v>8985</v>
      </c>
      <c r="N1466" s="282">
        <v>0</v>
      </c>
      <c r="O1466" s="283"/>
      <c r="P1466" s="283"/>
      <c r="Q1466" s="284"/>
      <c r="R1466" s="285" t="s">
        <v>4489</v>
      </c>
      <c r="S1466" s="284"/>
      <c r="T1466" s="286" t="s">
        <v>623</v>
      </c>
      <c r="U1466" s="291" t="s">
        <v>5600</v>
      </c>
      <c r="V1466" s="135"/>
      <c r="W1466" s="276" t="s">
        <v>9036</v>
      </c>
      <c r="X1466" s="272"/>
      <c r="Y1466" s="272"/>
      <c r="Z1466" s="272"/>
    </row>
    <row r="1467" spans="1:26" ht="13" customHeight="1" x14ac:dyDescent="0.35">
      <c r="A1467" s="295">
        <v>12</v>
      </c>
      <c r="B1467" s="83" t="s">
        <v>319</v>
      </c>
      <c r="C1467" s="277"/>
      <c r="D1467" s="293"/>
      <c r="E1467" s="279"/>
      <c r="F1467" s="338">
        <v>44809</v>
      </c>
      <c r="G1467" s="11" t="s">
        <v>8986</v>
      </c>
      <c r="H1467" s="11" t="s">
        <v>8555</v>
      </c>
      <c r="I1467" s="281" t="s">
        <v>8862</v>
      </c>
      <c r="J1467" s="285" t="s">
        <v>645</v>
      </c>
      <c r="K1467" s="281" t="s">
        <v>9002</v>
      </c>
      <c r="L1467" s="11" t="s">
        <v>27</v>
      </c>
      <c r="M1467" s="11" t="s">
        <v>8987</v>
      </c>
      <c r="N1467" s="282"/>
      <c r="O1467" s="283"/>
      <c r="P1467" s="283"/>
      <c r="Q1467" s="284"/>
      <c r="R1467" s="285" t="s">
        <v>4490</v>
      </c>
      <c r="S1467" s="284"/>
      <c r="T1467" s="286" t="s">
        <v>605</v>
      </c>
      <c r="U1467" s="291" t="s">
        <v>5600</v>
      </c>
      <c r="V1467" s="135"/>
      <c r="W1467" s="276" t="s">
        <v>9037</v>
      </c>
      <c r="X1467" s="272"/>
      <c r="Y1467" s="272"/>
      <c r="Z1467" s="272"/>
    </row>
    <row r="1468" spans="1:26" ht="13" customHeight="1" x14ac:dyDescent="0.35">
      <c r="A1468" s="295">
        <v>13</v>
      </c>
      <c r="B1468" s="83">
        <v>5266610</v>
      </c>
      <c r="C1468" s="277" t="s">
        <v>8999</v>
      </c>
      <c r="D1468" s="293">
        <v>44810</v>
      </c>
      <c r="E1468" s="279" t="s">
        <v>594</v>
      </c>
      <c r="F1468" s="338">
        <v>44809</v>
      </c>
      <c r="G1468" s="11" t="s">
        <v>8988</v>
      </c>
      <c r="H1468" s="11" t="s">
        <v>4126</v>
      </c>
      <c r="I1468" s="281" t="s">
        <v>8538</v>
      </c>
      <c r="J1468" s="285" t="s">
        <v>18</v>
      </c>
      <c r="K1468" s="281" t="s">
        <v>9005</v>
      </c>
      <c r="L1468" s="11" t="s">
        <v>11</v>
      </c>
      <c r="M1468" s="11" t="s">
        <v>8989</v>
      </c>
      <c r="N1468" s="282">
        <v>44813</v>
      </c>
      <c r="O1468" s="283">
        <v>44812</v>
      </c>
      <c r="P1468" s="283">
        <v>44811</v>
      </c>
      <c r="Q1468" s="284"/>
      <c r="R1468" s="285" t="s">
        <v>4685</v>
      </c>
      <c r="S1468" s="284"/>
      <c r="T1468" s="286" t="s">
        <v>605</v>
      </c>
      <c r="U1468" s="291" t="s">
        <v>5600</v>
      </c>
      <c r="V1468" s="135"/>
      <c r="W1468" s="276" t="s">
        <v>9038</v>
      </c>
      <c r="X1468" s="272"/>
      <c r="Y1468" s="272"/>
      <c r="Z1468" s="272"/>
    </row>
    <row r="1469" spans="1:26" ht="13" customHeight="1" x14ac:dyDescent="0.35">
      <c r="A1469" s="295">
        <v>14</v>
      </c>
      <c r="B1469" s="83" t="s">
        <v>319</v>
      </c>
      <c r="C1469" s="277"/>
      <c r="D1469" s="293"/>
      <c r="E1469" s="279"/>
      <c r="F1469" s="338">
        <v>44809</v>
      </c>
      <c r="G1469" s="11" t="s">
        <v>8990</v>
      </c>
      <c r="H1469" s="11" t="s">
        <v>8555</v>
      </c>
      <c r="I1469" s="281" t="s">
        <v>8862</v>
      </c>
      <c r="J1469" s="285" t="s">
        <v>626</v>
      </c>
      <c r="K1469" s="281" t="s">
        <v>9003</v>
      </c>
      <c r="L1469" s="11" t="s">
        <v>52</v>
      </c>
      <c r="M1469" s="11" t="s">
        <v>8991</v>
      </c>
      <c r="N1469" s="282"/>
      <c r="O1469" s="283"/>
      <c r="P1469" s="283"/>
      <c r="Q1469" s="284"/>
      <c r="R1469" s="285" t="s">
        <v>4687</v>
      </c>
      <c r="S1469" s="284"/>
      <c r="T1469" s="286" t="s">
        <v>609</v>
      </c>
      <c r="U1469" s="291" t="s">
        <v>5600</v>
      </c>
      <c r="V1469" s="135"/>
      <c r="W1469" s="276" t="s">
        <v>9039</v>
      </c>
      <c r="X1469" s="272"/>
      <c r="Y1469" s="272"/>
      <c r="Z1469" s="272"/>
    </row>
    <row r="1470" spans="1:26" ht="13" customHeight="1" x14ac:dyDescent="0.35">
      <c r="A1470" s="295">
        <v>15</v>
      </c>
      <c r="B1470" s="83" t="s">
        <v>319</v>
      </c>
      <c r="C1470" s="277"/>
      <c r="D1470" s="293"/>
      <c r="E1470" s="279"/>
      <c r="F1470" s="338">
        <v>44810</v>
      </c>
      <c r="G1470" s="11" t="s">
        <v>8992</v>
      </c>
      <c r="H1470" s="11" t="s">
        <v>725</v>
      </c>
      <c r="I1470" s="281" t="s">
        <v>2454</v>
      </c>
      <c r="J1470" s="285" t="s">
        <v>645</v>
      </c>
      <c r="K1470" s="281" t="s">
        <v>9002</v>
      </c>
      <c r="L1470" s="11" t="s">
        <v>52</v>
      </c>
      <c r="M1470" s="11" t="s">
        <v>8993</v>
      </c>
      <c r="N1470" s="282"/>
      <c r="O1470" s="283"/>
      <c r="P1470" s="283"/>
      <c r="Q1470" s="284"/>
      <c r="R1470" s="285" t="s">
        <v>4490</v>
      </c>
      <c r="S1470" s="284"/>
      <c r="T1470" s="286" t="s">
        <v>605</v>
      </c>
      <c r="U1470" s="291" t="s">
        <v>5600</v>
      </c>
      <c r="V1470" s="135"/>
      <c r="W1470" s="276" t="s">
        <v>9040</v>
      </c>
      <c r="X1470" s="272"/>
      <c r="Y1470" s="272"/>
      <c r="Z1470" s="272"/>
    </row>
    <row r="1471" spans="1:26" ht="13" customHeight="1" x14ac:dyDescent="0.35">
      <c r="A1471" s="295">
        <v>16</v>
      </c>
      <c r="B1471" s="83" t="s">
        <v>319</v>
      </c>
      <c r="C1471" s="277"/>
      <c r="D1471" s="293"/>
      <c r="E1471" s="279"/>
      <c r="F1471" s="338">
        <v>44810</v>
      </c>
      <c r="G1471" s="11" t="s">
        <v>8996</v>
      </c>
      <c r="H1471" s="11" t="s">
        <v>4126</v>
      </c>
      <c r="I1471" s="281" t="s">
        <v>8538</v>
      </c>
      <c r="J1471" s="285" t="s">
        <v>18</v>
      </c>
      <c r="K1471" s="281" t="s">
        <v>9005</v>
      </c>
      <c r="L1471" s="11" t="s">
        <v>20</v>
      </c>
      <c r="M1471" s="11" t="s">
        <v>8997</v>
      </c>
      <c r="N1471" s="282"/>
      <c r="O1471" s="283"/>
      <c r="P1471" s="283"/>
      <c r="Q1471" s="284"/>
      <c r="R1471" s="285" t="s">
        <v>4686</v>
      </c>
      <c r="S1471" s="284"/>
      <c r="T1471" s="286" t="s">
        <v>623</v>
      </c>
      <c r="U1471" s="291" t="s">
        <v>5600</v>
      </c>
      <c r="V1471" s="135"/>
      <c r="W1471" s="276" t="s">
        <v>9041</v>
      </c>
      <c r="X1471" s="272"/>
      <c r="Y1471" s="272"/>
      <c r="Z1471" s="272"/>
    </row>
    <row r="1472" spans="1:26" ht="13" customHeight="1" x14ac:dyDescent="0.35">
      <c r="A1472" s="295">
        <v>17</v>
      </c>
      <c r="B1472" s="83" t="s">
        <v>319</v>
      </c>
      <c r="C1472" s="277"/>
      <c r="D1472" s="293"/>
      <c r="E1472" s="279"/>
      <c r="F1472" s="338">
        <v>44811</v>
      </c>
      <c r="G1472" s="11" t="s">
        <v>9042</v>
      </c>
      <c r="H1472" s="11" t="s">
        <v>102</v>
      </c>
      <c r="I1472" s="281" t="s">
        <v>685</v>
      </c>
      <c r="J1472" s="285" t="s">
        <v>18</v>
      </c>
      <c r="K1472" s="281" t="s">
        <v>9005</v>
      </c>
      <c r="L1472" s="11" t="s">
        <v>20</v>
      </c>
      <c r="M1472" s="11" t="s">
        <v>9043</v>
      </c>
      <c r="N1472" s="282"/>
      <c r="O1472" s="283"/>
      <c r="P1472" s="283"/>
      <c r="Q1472" s="284"/>
      <c r="R1472" s="285" t="s">
        <v>4686</v>
      </c>
      <c r="S1472" s="284"/>
      <c r="T1472" s="286" t="s">
        <v>605</v>
      </c>
      <c r="U1472" s="291" t="s">
        <v>5600</v>
      </c>
      <c r="V1472" s="135"/>
      <c r="W1472" s="276" t="s">
        <v>9044</v>
      </c>
      <c r="X1472" s="272"/>
      <c r="Y1472" s="272"/>
      <c r="Z1472" s="272"/>
    </row>
    <row r="1473" spans="1:26" ht="13" customHeight="1" x14ac:dyDescent="0.35">
      <c r="A1473" s="295">
        <v>18</v>
      </c>
      <c r="B1473" s="83">
        <v>5257136</v>
      </c>
      <c r="C1473" s="277" t="s">
        <v>9045</v>
      </c>
      <c r="D1473" s="293">
        <v>44812</v>
      </c>
      <c r="E1473" s="279"/>
      <c r="F1473" s="338">
        <v>44811</v>
      </c>
      <c r="G1473" s="11" t="s">
        <v>9046</v>
      </c>
      <c r="H1473" s="11" t="s">
        <v>250</v>
      </c>
      <c r="I1473" s="281" t="s">
        <v>4644</v>
      </c>
      <c r="J1473" s="285" t="s">
        <v>626</v>
      </c>
      <c r="K1473" s="281" t="s">
        <v>9003</v>
      </c>
      <c r="L1473" s="11" t="s">
        <v>52</v>
      </c>
      <c r="M1473" s="11" t="s">
        <v>9047</v>
      </c>
      <c r="N1473" s="282">
        <v>0</v>
      </c>
      <c r="O1473" s="283"/>
      <c r="P1473" s="283">
        <v>44812</v>
      </c>
      <c r="Q1473" s="284"/>
      <c r="R1473" s="285" t="s">
        <v>6464</v>
      </c>
      <c r="S1473" s="284"/>
      <c r="T1473" s="286" t="s">
        <v>605</v>
      </c>
      <c r="U1473" s="291" t="s">
        <v>5600</v>
      </c>
      <c r="V1473" s="135"/>
      <c r="W1473" s="276"/>
      <c r="X1473" s="272"/>
      <c r="Y1473" s="272"/>
      <c r="Z1473" s="272"/>
    </row>
    <row r="1474" spans="1:26" ht="13" customHeight="1" x14ac:dyDescent="0.35">
      <c r="A1474" s="295">
        <v>19</v>
      </c>
      <c r="B1474" s="83" t="s">
        <v>319</v>
      </c>
      <c r="C1474" s="277"/>
      <c r="D1474" s="293"/>
      <c r="E1474" s="279"/>
      <c r="F1474" s="338">
        <v>44811</v>
      </c>
      <c r="G1474" s="11" t="s">
        <v>9048</v>
      </c>
      <c r="H1474" s="11" t="s">
        <v>6043</v>
      </c>
      <c r="I1474" s="281" t="s">
        <v>4644</v>
      </c>
      <c r="J1474" s="285" t="s">
        <v>45</v>
      </c>
      <c r="K1474" s="281" t="s">
        <v>9009</v>
      </c>
      <c r="L1474" s="11" t="s">
        <v>27</v>
      </c>
      <c r="M1474" s="11" t="s">
        <v>9049</v>
      </c>
      <c r="N1474" s="282"/>
      <c r="O1474" s="283"/>
      <c r="P1474" s="283"/>
      <c r="Q1474" s="284"/>
      <c r="R1474" s="285" t="s">
        <v>4482</v>
      </c>
      <c r="S1474" s="284"/>
      <c r="T1474" s="286" t="s">
        <v>1648</v>
      </c>
      <c r="U1474" s="291" t="s">
        <v>5600</v>
      </c>
      <c r="V1474" s="135"/>
      <c r="W1474" s="276" t="s">
        <v>9050</v>
      </c>
      <c r="X1474" s="272"/>
      <c r="Y1474" s="272"/>
      <c r="Z1474" s="272"/>
    </row>
    <row r="1475" spans="1:26" ht="13" customHeight="1" x14ac:dyDescent="0.35">
      <c r="A1475" s="295">
        <v>20</v>
      </c>
      <c r="B1475" s="83">
        <v>5273435</v>
      </c>
      <c r="C1475" s="277" t="s">
        <v>9051</v>
      </c>
      <c r="D1475" s="293">
        <v>44812</v>
      </c>
      <c r="E1475" s="279" t="s">
        <v>8467</v>
      </c>
      <c r="F1475" s="338">
        <v>44811</v>
      </c>
      <c r="G1475" s="11" t="s">
        <v>9052</v>
      </c>
      <c r="H1475" s="11" t="s">
        <v>686</v>
      </c>
      <c r="I1475" s="281" t="s">
        <v>8862</v>
      </c>
      <c r="J1475" s="285" t="s">
        <v>645</v>
      </c>
      <c r="K1475" s="281" t="s">
        <v>9002</v>
      </c>
      <c r="L1475" s="11" t="s">
        <v>20</v>
      </c>
      <c r="M1475" s="11" t="s">
        <v>9053</v>
      </c>
      <c r="N1475" s="282">
        <v>0</v>
      </c>
      <c r="O1475" s="283"/>
      <c r="P1475" s="283">
        <v>44813</v>
      </c>
      <c r="Q1475" s="284"/>
      <c r="R1475" s="285" t="s">
        <v>4490</v>
      </c>
      <c r="S1475" s="284"/>
      <c r="T1475" s="286" t="s">
        <v>605</v>
      </c>
      <c r="U1475" s="291" t="s">
        <v>5600</v>
      </c>
      <c r="V1475" s="135"/>
      <c r="W1475" s="276" t="s">
        <v>9054</v>
      </c>
      <c r="X1475" s="272"/>
      <c r="Y1475" s="272"/>
      <c r="Z1475" s="272"/>
    </row>
    <row r="1476" spans="1:26" ht="13" customHeight="1" x14ac:dyDescent="0.35">
      <c r="A1476" s="295">
        <v>21</v>
      </c>
      <c r="B1476" s="83">
        <v>5198516</v>
      </c>
      <c r="C1476" s="277" t="s">
        <v>8873</v>
      </c>
      <c r="D1476" s="293">
        <v>44812</v>
      </c>
      <c r="E1476" s="279" t="s">
        <v>8467</v>
      </c>
      <c r="F1476" s="338">
        <v>44811</v>
      </c>
      <c r="G1476" s="11" t="s">
        <v>9055</v>
      </c>
      <c r="H1476" s="11" t="s">
        <v>4712</v>
      </c>
      <c r="I1476" s="281" t="s">
        <v>17</v>
      </c>
      <c r="J1476" s="285" t="s">
        <v>45</v>
      </c>
      <c r="K1476" s="281" t="s">
        <v>9009</v>
      </c>
      <c r="L1476" s="11" t="s">
        <v>20</v>
      </c>
      <c r="M1476" s="11" t="s">
        <v>9056</v>
      </c>
      <c r="N1476" s="282">
        <v>0</v>
      </c>
      <c r="O1476" s="283"/>
      <c r="P1476" s="283">
        <v>44812</v>
      </c>
      <c r="Q1476" s="284"/>
      <c r="R1476" s="285" t="s">
        <v>4482</v>
      </c>
      <c r="S1476" s="284"/>
      <c r="T1476" s="286" t="s">
        <v>609</v>
      </c>
      <c r="U1476" s="291" t="s">
        <v>5600</v>
      </c>
      <c r="V1476" s="135"/>
      <c r="W1476" s="276" t="s">
        <v>9057</v>
      </c>
      <c r="X1476" s="272"/>
      <c r="Y1476" s="272"/>
      <c r="Z1476" s="272"/>
    </row>
    <row r="1477" spans="1:26" ht="13" customHeight="1" x14ac:dyDescent="0.35">
      <c r="A1477" s="295">
        <v>22</v>
      </c>
      <c r="B1477" s="83" t="s">
        <v>319</v>
      </c>
      <c r="C1477" s="277"/>
      <c r="D1477" s="293"/>
      <c r="E1477" s="279"/>
      <c r="F1477" s="338">
        <v>44812</v>
      </c>
      <c r="G1477" s="11" t="s">
        <v>9063</v>
      </c>
      <c r="H1477" s="11" t="s">
        <v>4126</v>
      </c>
      <c r="I1477" s="281" t="s">
        <v>8538</v>
      </c>
      <c r="J1477" s="285" t="s">
        <v>9064</v>
      </c>
      <c r="K1477" s="285" t="s">
        <v>9004</v>
      </c>
      <c r="L1477" s="11" t="s">
        <v>9065</v>
      </c>
      <c r="M1477" s="11" t="s">
        <v>9066</v>
      </c>
      <c r="N1477" s="282"/>
      <c r="O1477" s="283"/>
      <c r="P1477" s="283"/>
      <c r="Q1477" s="284"/>
      <c r="R1477" s="285" t="s">
        <v>9067</v>
      </c>
      <c r="S1477" s="284"/>
      <c r="T1477" s="286" t="s">
        <v>605</v>
      </c>
      <c r="U1477" s="291" t="s">
        <v>5600</v>
      </c>
      <c r="V1477" s="135"/>
      <c r="W1477" s="276"/>
      <c r="X1477" s="272"/>
      <c r="Y1477" s="272"/>
      <c r="Z1477" s="272"/>
    </row>
    <row r="1478" spans="1:26" ht="13" customHeight="1" x14ac:dyDescent="0.35">
      <c r="A1478" s="295">
        <v>23</v>
      </c>
      <c r="B1478" s="83" t="s">
        <v>319</v>
      </c>
      <c r="C1478" s="277"/>
      <c r="D1478" s="293"/>
      <c r="E1478" s="279"/>
      <c r="F1478" s="338">
        <v>44812</v>
      </c>
      <c r="G1478" s="11" t="s">
        <v>9068</v>
      </c>
      <c r="H1478" s="11" t="s">
        <v>32</v>
      </c>
      <c r="I1478" s="281" t="s">
        <v>685</v>
      </c>
      <c r="J1478" s="285" t="s">
        <v>45</v>
      </c>
      <c r="K1478" s="281" t="s">
        <v>9009</v>
      </c>
      <c r="L1478" s="11" t="s">
        <v>438</v>
      </c>
      <c r="M1478" s="11" t="s">
        <v>9069</v>
      </c>
      <c r="N1478" s="282"/>
      <c r="O1478" s="283"/>
      <c r="P1478" s="283"/>
      <c r="Q1478" s="284"/>
      <c r="R1478" s="285" t="s">
        <v>4482</v>
      </c>
      <c r="S1478" s="284"/>
      <c r="T1478" s="286" t="s">
        <v>609</v>
      </c>
      <c r="U1478" s="291" t="s">
        <v>5600</v>
      </c>
      <c r="V1478" s="135"/>
      <c r="W1478" s="276"/>
      <c r="X1478" s="272"/>
      <c r="Y1478" s="272"/>
      <c r="Z1478" s="272"/>
    </row>
    <row r="1479" spans="1:26" ht="13" customHeight="1" x14ac:dyDescent="0.35">
      <c r="A1479" s="295">
        <v>24</v>
      </c>
      <c r="B1479" s="83" t="s">
        <v>319</v>
      </c>
      <c r="C1479" s="277"/>
      <c r="D1479" s="293"/>
      <c r="E1479" s="279"/>
      <c r="F1479" s="338">
        <v>44812</v>
      </c>
      <c r="G1479" s="11" t="s">
        <v>9070</v>
      </c>
      <c r="H1479" s="11" t="s">
        <v>250</v>
      </c>
      <c r="I1479" s="281" t="s">
        <v>4644</v>
      </c>
      <c r="J1479" s="285" t="s">
        <v>45</v>
      </c>
      <c r="K1479" s="281" t="s">
        <v>9009</v>
      </c>
      <c r="L1479" s="11" t="s">
        <v>20</v>
      </c>
      <c r="M1479" s="11" t="s">
        <v>9071</v>
      </c>
      <c r="N1479" s="282"/>
      <c r="O1479" s="283"/>
      <c r="P1479" s="283"/>
      <c r="Q1479" s="284"/>
      <c r="R1479" s="285" t="s">
        <v>4495</v>
      </c>
      <c r="S1479" s="284"/>
      <c r="T1479" s="286" t="s">
        <v>605</v>
      </c>
      <c r="U1479" s="291" t="s">
        <v>5600</v>
      </c>
      <c r="V1479" s="135"/>
      <c r="W1479" s="276"/>
      <c r="X1479" s="272"/>
      <c r="Y1479" s="272"/>
      <c r="Z1479" s="272"/>
    </row>
    <row r="1480" spans="1:26" ht="13" customHeight="1" x14ac:dyDescent="0.35">
      <c r="A1480" s="295">
        <v>25</v>
      </c>
      <c r="B1480" s="83" t="s">
        <v>319</v>
      </c>
      <c r="C1480" s="277"/>
      <c r="D1480" s="293"/>
      <c r="E1480" s="279"/>
      <c r="F1480" s="338">
        <v>44812</v>
      </c>
      <c r="G1480" s="11" t="s">
        <v>9072</v>
      </c>
      <c r="H1480" s="11" t="s">
        <v>3708</v>
      </c>
      <c r="I1480" s="281" t="s">
        <v>2454</v>
      </c>
      <c r="J1480" s="285" t="s">
        <v>38</v>
      </c>
      <c r="K1480" s="281" t="s">
        <v>9001</v>
      </c>
      <c r="L1480" s="11" t="s">
        <v>40</v>
      </c>
      <c r="M1480" s="11" t="s">
        <v>9073</v>
      </c>
      <c r="N1480" s="282"/>
      <c r="O1480" s="283"/>
      <c r="P1480" s="283"/>
      <c r="Q1480" s="284"/>
      <c r="R1480" s="285" t="s">
        <v>4486</v>
      </c>
      <c r="S1480" s="284"/>
      <c r="T1480" s="286" t="s">
        <v>623</v>
      </c>
      <c r="U1480" s="291" t="s">
        <v>5600</v>
      </c>
      <c r="V1480" s="135"/>
      <c r="W1480" s="276"/>
      <c r="X1480" s="272"/>
      <c r="Y1480" s="272"/>
      <c r="Z1480" s="272"/>
    </row>
    <row r="1481" spans="1:26" ht="13" customHeight="1" x14ac:dyDescent="0.35">
      <c r="A1481" s="295">
        <v>26</v>
      </c>
      <c r="B1481" s="83" t="s">
        <v>319</v>
      </c>
      <c r="C1481" s="277"/>
      <c r="D1481" s="293"/>
      <c r="E1481" s="279"/>
      <c r="F1481" s="338">
        <v>44812</v>
      </c>
      <c r="G1481" s="11" t="s">
        <v>9074</v>
      </c>
      <c r="H1481" s="11" t="s">
        <v>92</v>
      </c>
      <c r="I1481" s="281" t="s">
        <v>2454</v>
      </c>
      <c r="J1481" s="285" t="s">
        <v>18</v>
      </c>
      <c r="K1481" s="281" t="s">
        <v>9005</v>
      </c>
      <c r="L1481" s="11" t="s">
        <v>20</v>
      </c>
      <c r="M1481" s="11" t="s">
        <v>9075</v>
      </c>
      <c r="N1481" s="282"/>
      <c r="O1481" s="283"/>
      <c r="P1481" s="283"/>
      <c r="Q1481" s="284"/>
      <c r="R1481" s="285" t="s">
        <v>4686</v>
      </c>
      <c r="S1481" s="284"/>
      <c r="T1481" s="286" t="s">
        <v>623</v>
      </c>
      <c r="U1481" s="291" t="s">
        <v>5600</v>
      </c>
      <c r="V1481" s="135"/>
      <c r="W1481" s="276"/>
      <c r="X1481" s="272"/>
      <c r="Y1481" s="272"/>
      <c r="Z1481" s="272"/>
    </row>
    <row r="1482" spans="1:26" ht="13" customHeight="1" x14ac:dyDescent="0.35">
      <c r="A1482" s="295">
        <v>27</v>
      </c>
      <c r="B1482" s="83">
        <v>5243157</v>
      </c>
      <c r="C1482" s="277" t="s">
        <v>9076</v>
      </c>
      <c r="D1482" s="293">
        <v>44816</v>
      </c>
      <c r="E1482" s="279" t="s">
        <v>8467</v>
      </c>
      <c r="F1482" s="338">
        <v>44812</v>
      </c>
      <c r="G1482" s="11" t="s">
        <v>9077</v>
      </c>
      <c r="H1482" s="11" t="s">
        <v>7412</v>
      </c>
      <c r="I1482" s="281" t="s">
        <v>8538</v>
      </c>
      <c r="J1482" s="285" t="s">
        <v>38</v>
      </c>
      <c r="K1482" s="281" t="s">
        <v>9001</v>
      </c>
      <c r="L1482" s="11" t="s">
        <v>20</v>
      </c>
      <c r="M1482" s="11" t="s">
        <v>9078</v>
      </c>
      <c r="N1482" s="282">
        <v>0</v>
      </c>
      <c r="O1482" s="283"/>
      <c r="P1482" s="283">
        <v>44814</v>
      </c>
      <c r="Q1482" s="284"/>
      <c r="R1482" s="285" t="s">
        <v>4489</v>
      </c>
      <c r="S1482" s="284"/>
      <c r="T1482" s="286" t="s">
        <v>605</v>
      </c>
      <c r="U1482" s="291" t="s">
        <v>5600</v>
      </c>
      <c r="V1482" s="135"/>
      <c r="W1482" s="276"/>
      <c r="X1482" s="272"/>
      <c r="Y1482" s="272"/>
      <c r="Z1482" s="272"/>
    </row>
    <row r="1483" spans="1:26" ht="13" customHeight="1" x14ac:dyDescent="0.35">
      <c r="A1483" s="295">
        <v>28</v>
      </c>
      <c r="B1483" s="83" t="s">
        <v>319</v>
      </c>
      <c r="C1483" s="277"/>
      <c r="D1483" s="293"/>
      <c r="E1483" s="279"/>
      <c r="F1483" s="338">
        <v>44812</v>
      </c>
      <c r="G1483" s="11" t="s">
        <v>9079</v>
      </c>
      <c r="H1483" s="11" t="s">
        <v>7412</v>
      </c>
      <c r="I1483" s="281" t="s">
        <v>8538</v>
      </c>
      <c r="J1483" s="285" t="s">
        <v>45</v>
      </c>
      <c r="K1483" s="281" t="s">
        <v>9009</v>
      </c>
      <c r="L1483" s="11" t="s">
        <v>11</v>
      </c>
      <c r="M1483" s="11" t="s">
        <v>9080</v>
      </c>
      <c r="N1483" s="282"/>
      <c r="O1483" s="283"/>
      <c r="P1483" s="283"/>
      <c r="Q1483" s="284"/>
      <c r="R1483" s="285" t="s">
        <v>4495</v>
      </c>
      <c r="S1483" s="284"/>
      <c r="T1483" s="286" t="s">
        <v>623</v>
      </c>
      <c r="U1483" s="291" t="s">
        <v>5600</v>
      </c>
      <c r="V1483" s="135"/>
      <c r="W1483" s="276"/>
      <c r="X1483" s="272"/>
      <c r="Y1483" s="272"/>
      <c r="Z1483" s="272"/>
    </row>
    <row r="1484" spans="1:26" ht="13" customHeight="1" x14ac:dyDescent="0.35">
      <c r="A1484" s="295">
        <v>29</v>
      </c>
      <c r="B1484" s="83">
        <v>5186591</v>
      </c>
      <c r="C1484" s="277" t="s">
        <v>9081</v>
      </c>
      <c r="D1484" s="293">
        <v>44816</v>
      </c>
      <c r="E1484" s="279" t="s">
        <v>8467</v>
      </c>
      <c r="F1484" s="338">
        <v>44812</v>
      </c>
      <c r="G1484" s="11" t="s">
        <v>9082</v>
      </c>
      <c r="H1484" s="11" t="s">
        <v>6043</v>
      </c>
      <c r="I1484" s="281" t="s">
        <v>4644</v>
      </c>
      <c r="J1484" s="285" t="s">
        <v>2943</v>
      </c>
      <c r="K1484" s="281" t="s">
        <v>9012</v>
      </c>
      <c r="L1484" s="11" t="s">
        <v>20</v>
      </c>
      <c r="M1484" s="11" t="s">
        <v>9083</v>
      </c>
      <c r="N1484" s="282">
        <v>0</v>
      </c>
      <c r="O1484" s="283"/>
      <c r="P1484" s="283">
        <v>44772</v>
      </c>
      <c r="Q1484" s="284">
        <v>44777</v>
      </c>
      <c r="R1484" s="285" t="s">
        <v>6518</v>
      </c>
      <c r="S1484" s="284"/>
      <c r="T1484" s="286" t="s">
        <v>623</v>
      </c>
      <c r="U1484" s="291" t="s">
        <v>5600</v>
      </c>
      <c r="V1484" s="135"/>
      <c r="W1484" s="276"/>
      <c r="X1484" s="272"/>
      <c r="Y1484" s="272"/>
      <c r="Z1484" s="272"/>
    </row>
    <row r="1485" spans="1:26" ht="13" customHeight="1" x14ac:dyDescent="0.35">
      <c r="A1485" s="295">
        <v>30</v>
      </c>
      <c r="B1485" s="83">
        <v>5283888</v>
      </c>
      <c r="C1485" s="277" t="s">
        <v>9084</v>
      </c>
      <c r="D1485" s="293">
        <v>44816</v>
      </c>
      <c r="E1485" s="279" t="s">
        <v>8467</v>
      </c>
      <c r="F1485" s="338">
        <v>44812</v>
      </c>
      <c r="G1485" s="11" t="s">
        <v>9085</v>
      </c>
      <c r="H1485" s="11" t="s">
        <v>250</v>
      </c>
      <c r="I1485" s="281" t="s">
        <v>4644</v>
      </c>
      <c r="J1485" s="285" t="s">
        <v>626</v>
      </c>
      <c r="K1485" s="281" t="s">
        <v>9003</v>
      </c>
      <c r="L1485" s="11" t="s">
        <v>20</v>
      </c>
      <c r="M1485" s="11" t="s">
        <v>9086</v>
      </c>
      <c r="N1485" s="282">
        <v>0</v>
      </c>
      <c r="O1485" s="283"/>
      <c r="P1485" s="283">
        <v>44816</v>
      </c>
      <c r="Q1485" s="284"/>
      <c r="R1485" s="285" t="s">
        <v>6464</v>
      </c>
      <c r="S1485" s="284"/>
      <c r="T1485" s="286" t="s">
        <v>623</v>
      </c>
      <c r="U1485" s="291" t="s">
        <v>5600</v>
      </c>
      <c r="V1485" s="135"/>
      <c r="W1485" s="276"/>
      <c r="X1485" s="272"/>
      <c r="Y1485" s="272"/>
      <c r="Z1485" s="272"/>
    </row>
    <row r="1486" spans="1:26" ht="13" customHeight="1" x14ac:dyDescent="0.35">
      <c r="A1486" s="295">
        <v>31</v>
      </c>
      <c r="B1486" s="83" t="s">
        <v>319</v>
      </c>
      <c r="C1486" s="277"/>
      <c r="D1486" s="293"/>
      <c r="E1486" s="279"/>
      <c r="F1486" s="338">
        <v>44812</v>
      </c>
      <c r="G1486" s="11" t="s">
        <v>9087</v>
      </c>
      <c r="H1486" s="11" t="s">
        <v>8555</v>
      </c>
      <c r="I1486" s="281" t="s">
        <v>8862</v>
      </c>
      <c r="J1486" s="285" t="s">
        <v>38</v>
      </c>
      <c r="K1486" s="281" t="s">
        <v>9001</v>
      </c>
      <c r="L1486" s="11" t="s">
        <v>20</v>
      </c>
      <c r="M1486" s="11" t="s">
        <v>9088</v>
      </c>
      <c r="N1486" s="282"/>
      <c r="O1486" s="283"/>
      <c r="P1486" s="283"/>
      <c r="Q1486" s="284"/>
      <c r="R1486" s="285" t="s">
        <v>4489</v>
      </c>
      <c r="S1486" s="284"/>
      <c r="T1486" s="286" t="s">
        <v>609</v>
      </c>
      <c r="U1486" s="291" t="s">
        <v>5600</v>
      </c>
      <c r="V1486" s="135"/>
      <c r="W1486" s="276"/>
      <c r="X1486" s="272"/>
      <c r="Y1486" s="272"/>
      <c r="Z1486" s="272"/>
    </row>
    <row r="1487" spans="1:26" ht="13" customHeight="1" x14ac:dyDescent="0.35">
      <c r="A1487" s="295">
        <v>32</v>
      </c>
      <c r="B1487" s="83" t="s">
        <v>319</v>
      </c>
      <c r="C1487" s="277"/>
      <c r="D1487" s="293"/>
      <c r="E1487" s="279"/>
      <c r="F1487" s="338">
        <v>44813</v>
      </c>
      <c r="G1487" s="11" t="s">
        <v>9089</v>
      </c>
      <c r="H1487" s="11" t="s">
        <v>6043</v>
      </c>
      <c r="I1487" s="281" t="s">
        <v>4644</v>
      </c>
      <c r="J1487" s="285" t="s">
        <v>626</v>
      </c>
      <c r="K1487" s="281" t="s">
        <v>9003</v>
      </c>
      <c r="L1487" s="11" t="s">
        <v>87</v>
      </c>
      <c r="M1487" s="11" t="s">
        <v>9090</v>
      </c>
      <c r="N1487" s="282"/>
      <c r="O1487" s="283"/>
      <c r="P1487" s="283"/>
      <c r="Q1487" s="284"/>
      <c r="R1487" s="285" t="s">
        <v>4687</v>
      </c>
      <c r="S1487" s="284"/>
      <c r="T1487" s="286" t="s">
        <v>2564</v>
      </c>
      <c r="U1487" s="291" t="s">
        <v>5600</v>
      </c>
      <c r="V1487" s="135"/>
      <c r="W1487" s="276"/>
      <c r="X1487" s="272"/>
      <c r="Y1487" s="272"/>
      <c r="Z1487" s="272"/>
    </row>
    <row r="1488" spans="1:26" ht="13" customHeight="1" x14ac:dyDescent="0.35">
      <c r="A1488" s="295">
        <v>33</v>
      </c>
      <c r="B1488" s="83" t="s">
        <v>319</v>
      </c>
      <c r="C1488" s="277"/>
      <c r="D1488" s="293"/>
      <c r="E1488" s="279"/>
      <c r="F1488" s="338">
        <v>44813</v>
      </c>
      <c r="G1488" s="11" t="s">
        <v>9091</v>
      </c>
      <c r="H1488" s="11" t="s">
        <v>6043</v>
      </c>
      <c r="I1488" s="281" t="s">
        <v>4644</v>
      </c>
      <c r="J1488" s="285" t="s">
        <v>9064</v>
      </c>
      <c r="K1488" s="285" t="s">
        <v>9004</v>
      </c>
      <c r="L1488" s="11" t="s">
        <v>20</v>
      </c>
      <c r="M1488" s="11" t="s">
        <v>9092</v>
      </c>
      <c r="N1488" s="282"/>
      <c r="O1488" s="283"/>
      <c r="P1488" s="283"/>
      <c r="Q1488" s="284"/>
      <c r="R1488" s="285" t="s">
        <v>9067</v>
      </c>
      <c r="S1488" s="284"/>
      <c r="T1488" s="286" t="s">
        <v>623</v>
      </c>
      <c r="U1488" s="291" t="s">
        <v>5600</v>
      </c>
      <c r="V1488" s="135"/>
      <c r="W1488" s="276"/>
      <c r="X1488" s="272"/>
      <c r="Y1488" s="272"/>
      <c r="Z1488" s="272"/>
    </row>
    <row r="1489" spans="1:26" ht="13" customHeight="1" x14ac:dyDescent="0.35">
      <c r="A1489" s="295">
        <v>34</v>
      </c>
      <c r="B1489" s="339">
        <v>5286331</v>
      </c>
      <c r="C1489" s="277" t="s">
        <v>9093</v>
      </c>
      <c r="D1489" s="293">
        <v>44816</v>
      </c>
      <c r="E1489" s="279" t="s">
        <v>8467</v>
      </c>
      <c r="F1489" s="338">
        <v>44813</v>
      </c>
      <c r="G1489" s="11" t="s">
        <v>9094</v>
      </c>
      <c r="H1489" s="11" t="s">
        <v>37</v>
      </c>
      <c r="I1489" s="281" t="s">
        <v>685</v>
      </c>
      <c r="J1489" s="285" t="s">
        <v>645</v>
      </c>
      <c r="K1489" s="281" t="s">
        <v>9002</v>
      </c>
      <c r="L1489" s="11" t="s">
        <v>27</v>
      </c>
      <c r="M1489" s="11" t="s">
        <v>9095</v>
      </c>
      <c r="N1489" s="282">
        <v>0</v>
      </c>
      <c r="O1489" s="283"/>
      <c r="P1489" s="283">
        <v>44816</v>
      </c>
      <c r="Q1489" s="284"/>
      <c r="R1489" s="285" t="s">
        <v>4490</v>
      </c>
      <c r="S1489" s="284"/>
      <c r="T1489" s="286" t="s">
        <v>623</v>
      </c>
      <c r="U1489" s="291" t="s">
        <v>5600</v>
      </c>
      <c r="V1489" s="135"/>
      <c r="W1489" s="276"/>
      <c r="X1489" s="272"/>
      <c r="Y1489" s="272"/>
      <c r="Z1489" s="272"/>
    </row>
    <row r="1490" spans="1:26" ht="13" customHeight="1" x14ac:dyDescent="0.35">
      <c r="A1490" s="295">
        <v>35</v>
      </c>
      <c r="B1490" s="5">
        <v>5273436</v>
      </c>
      <c r="C1490" s="277" t="s">
        <v>9096</v>
      </c>
      <c r="D1490" s="293">
        <v>44817</v>
      </c>
      <c r="E1490" s="279" t="s">
        <v>8467</v>
      </c>
      <c r="F1490" s="338">
        <v>44813</v>
      </c>
      <c r="G1490" s="11" t="s">
        <v>9097</v>
      </c>
      <c r="H1490" s="11" t="s">
        <v>32</v>
      </c>
      <c r="I1490" s="281" t="s">
        <v>685</v>
      </c>
      <c r="J1490" s="285" t="s">
        <v>645</v>
      </c>
      <c r="K1490" s="281" t="s">
        <v>9002</v>
      </c>
      <c r="L1490" s="11" t="s">
        <v>20</v>
      </c>
      <c r="M1490" s="11" t="s">
        <v>9098</v>
      </c>
      <c r="N1490" s="282">
        <v>0</v>
      </c>
      <c r="O1490" s="283"/>
      <c r="P1490" s="283">
        <v>44814</v>
      </c>
      <c r="Q1490" s="284"/>
      <c r="R1490" s="285" t="s">
        <v>4490</v>
      </c>
      <c r="S1490" s="284"/>
      <c r="T1490" s="286" t="s">
        <v>623</v>
      </c>
      <c r="U1490" s="291" t="s">
        <v>5600</v>
      </c>
      <c r="V1490" s="135"/>
      <c r="W1490" s="276"/>
      <c r="X1490" s="272"/>
      <c r="Y1490" s="272"/>
      <c r="Z1490" s="272"/>
    </row>
    <row r="1491" spans="1:26" ht="13" customHeight="1" x14ac:dyDescent="0.35">
      <c r="A1491" s="295">
        <v>36</v>
      </c>
      <c r="B1491" s="83" t="s">
        <v>319</v>
      </c>
      <c r="C1491" s="277"/>
      <c r="D1491" s="293"/>
      <c r="E1491" s="279"/>
      <c r="F1491" s="338">
        <v>44813</v>
      </c>
      <c r="G1491" s="11" t="s">
        <v>9099</v>
      </c>
      <c r="H1491" s="11" t="s">
        <v>4738</v>
      </c>
      <c r="I1491" s="281" t="s">
        <v>2454</v>
      </c>
      <c r="J1491" s="285" t="s">
        <v>626</v>
      </c>
      <c r="K1491" s="281" t="s">
        <v>9003</v>
      </c>
      <c r="L1491" s="11" t="s">
        <v>52</v>
      </c>
      <c r="M1491" s="11" t="s">
        <v>9100</v>
      </c>
      <c r="N1491" s="282"/>
      <c r="O1491" s="283"/>
      <c r="P1491" s="283"/>
      <c r="Q1491" s="284"/>
      <c r="R1491" s="285" t="s">
        <v>4687</v>
      </c>
      <c r="S1491" s="284"/>
      <c r="T1491" s="286" t="s">
        <v>623</v>
      </c>
      <c r="U1491" s="291" t="s">
        <v>5600</v>
      </c>
      <c r="V1491" s="135"/>
      <c r="W1491" s="276"/>
      <c r="X1491" s="272"/>
      <c r="Y1491" s="272"/>
      <c r="Z1491" s="272"/>
    </row>
    <row r="1492" spans="1:26" ht="13" customHeight="1" x14ac:dyDescent="0.35">
      <c r="A1492" s="295">
        <v>37</v>
      </c>
      <c r="B1492" s="83" t="s">
        <v>319</v>
      </c>
      <c r="C1492" s="277"/>
      <c r="D1492" s="293"/>
      <c r="E1492" s="279"/>
      <c r="F1492" s="338">
        <v>44813</v>
      </c>
      <c r="G1492" s="11" t="s">
        <v>9101</v>
      </c>
      <c r="H1492" s="11" t="s">
        <v>725</v>
      </c>
      <c r="I1492" s="281" t="s">
        <v>2454</v>
      </c>
      <c r="J1492" s="285" t="s">
        <v>18</v>
      </c>
      <c r="K1492" s="281" t="s">
        <v>9005</v>
      </c>
      <c r="L1492" s="11" t="s">
        <v>20</v>
      </c>
      <c r="M1492" s="11" t="s">
        <v>9102</v>
      </c>
      <c r="N1492" s="282"/>
      <c r="O1492" s="283"/>
      <c r="P1492" s="283"/>
      <c r="Q1492" s="284"/>
      <c r="R1492" s="285" t="s">
        <v>4686</v>
      </c>
      <c r="S1492" s="284"/>
      <c r="T1492" s="286" t="s">
        <v>605</v>
      </c>
      <c r="U1492" s="291" t="s">
        <v>5600</v>
      </c>
      <c r="V1492" s="135"/>
      <c r="W1492" s="276"/>
      <c r="X1492" s="272"/>
      <c r="Y1492" s="272"/>
      <c r="Z1492" s="272"/>
    </row>
    <row r="1493" spans="1:26" ht="13" customHeight="1" x14ac:dyDescent="0.35">
      <c r="A1493" s="295">
        <v>38</v>
      </c>
      <c r="B1493" s="83" t="s">
        <v>319</v>
      </c>
      <c r="C1493" s="277"/>
      <c r="D1493" s="293"/>
      <c r="E1493" s="279"/>
      <c r="F1493" s="338">
        <v>44813</v>
      </c>
      <c r="G1493" s="11" t="s">
        <v>9103</v>
      </c>
      <c r="H1493" s="11" t="s">
        <v>57</v>
      </c>
      <c r="I1493" s="281" t="s">
        <v>8538</v>
      </c>
      <c r="J1493" s="285" t="s">
        <v>645</v>
      </c>
      <c r="K1493" s="281" t="s">
        <v>9002</v>
      </c>
      <c r="L1493" s="11" t="s">
        <v>27</v>
      </c>
      <c r="M1493" s="11" t="s">
        <v>9104</v>
      </c>
      <c r="N1493" s="282"/>
      <c r="O1493" s="283"/>
      <c r="P1493" s="283"/>
      <c r="Q1493" s="284"/>
      <c r="R1493" s="285" t="s">
        <v>4490</v>
      </c>
      <c r="S1493" s="284"/>
      <c r="T1493" s="286" t="s">
        <v>623</v>
      </c>
      <c r="U1493" s="291" t="s">
        <v>5600</v>
      </c>
      <c r="V1493" s="135"/>
      <c r="W1493" s="276"/>
      <c r="X1493" s="272"/>
      <c r="Y1493" s="272"/>
      <c r="Z1493" s="272"/>
    </row>
    <row r="1494" spans="1:26" ht="13" customHeight="1" x14ac:dyDescent="0.35">
      <c r="A1494" s="295">
        <v>39</v>
      </c>
      <c r="B1494" s="83" t="s">
        <v>319</v>
      </c>
      <c r="C1494" s="277"/>
      <c r="D1494" s="293"/>
      <c r="E1494" s="279"/>
      <c r="F1494" s="338">
        <v>44813</v>
      </c>
      <c r="G1494" s="11" t="s">
        <v>9105</v>
      </c>
      <c r="H1494" s="11" t="s">
        <v>725</v>
      </c>
      <c r="I1494" s="281" t="s">
        <v>2454</v>
      </c>
      <c r="J1494" s="285" t="s">
        <v>45</v>
      </c>
      <c r="K1494" s="281" t="s">
        <v>9009</v>
      </c>
      <c r="L1494" s="11" t="s">
        <v>20</v>
      </c>
      <c r="M1494" s="11" t="s">
        <v>9106</v>
      </c>
      <c r="N1494" s="282"/>
      <c r="O1494" s="283"/>
      <c r="P1494" s="283"/>
      <c r="Q1494" s="284"/>
      <c r="R1494" s="285" t="s">
        <v>4482</v>
      </c>
      <c r="S1494" s="284"/>
      <c r="T1494" s="286" t="s">
        <v>623</v>
      </c>
      <c r="U1494" s="291" t="s">
        <v>5600</v>
      </c>
      <c r="V1494" s="135"/>
      <c r="W1494" s="276"/>
      <c r="X1494" s="272"/>
      <c r="Y1494" s="272"/>
      <c r="Z1494" s="272"/>
    </row>
    <row r="1495" spans="1:26" ht="13" customHeight="1" x14ac:dyDescent="0.35">
      <c r="A1495" s="295">
        <v>40</v>
      </c>
      <c r="B1495" s="5">
        <v>5273421</v>
      </c>
      <c r="C1495" s="277" t="s">
        <v>9107</v>
      </c>
      <c r="D1495" s="293">
        <v>44816</v>
      </c>
      <c r="E1495" s="279" t="s">
        <v>8466</v>
      </c>
      <c r="F1495" s="338">
        <v>44813</v>
      </c>
      <c r="G1495" s="11" t="s">
        <v>9108</v>
      </c>
      <c r="H1495" s="11" t="s">
        <v>3708</v>
      </c>
      <c r="I1495" s="281" t="s">
        <v>2454</v>
      </c>
      <c r="J1495" s="285" t="s">
        <v>9064</v>
      </c>
      <c r="K1495" s="285" t="s">
        <v>9004</v>
      </c>
      <c r="L1495" s="11" t="s">
        <v>9109</v>
      </c>
      <c r="M1495" s="11" t="s">
        <v>9110</v>
      </c>
      <c r="N1495" s="282">
        <v>0</v>
      </c>
      <c r="O1495" s="283">
        <v>44813</v>
      </c>
      <c r="P1495" s="283">
        <v>44813</v>
      </c>
      <c r="Q1495" s="284"/>
      <c r="R1495" s="285" t="s">
        <v>9067</v>
      </c>
      <c r="S1495" s="284"/>
      <c r="T1495" s="286" t="s">
        <v>609</v>
      </c>
      <c r="U1495" s="291" t="s">
        <v>5600</v>
      </c>
      <c r="V1495" s="135"/>
      <c r="W1495" s="276"/>
      <c r="X1495" s="272"/>
      <c r="Y1495" s="272"/>
      <c r="Z1495" s="272"/>
    </row>
    <row r="1496" spans="1:26" ht="13" customHeight="1" x14ac:dyDescent="0.35">
      <c r="A1496" s="295">
        <v>41</v>
      </c>
      <c r="B1496" s="83" t="s">
        <v>319</v>
      </c>
      <c r="C1496" s="277"/>
      <c r="D1496" s="293"/>
      <c r="E1496" s="279"/>
      <c r="F1496" s="338">
        <v>44816</v>
      </c>
      <c r="G1496" s="11" t="s">
        <v>9111</v>
      </c>
      <c r="H1496" s="11" t="s">
        <v>4712</v>
      </c>
      <c r="I1496" s="281" t="s">
        <v>17</v>
      </c>
      <c r="J1496" s="285" t="s">
        <v>38</v>
      </c>
      <c r="K1496" s="281" t="s">
        <v>9001</v>
      </c>
      <c r="L1496" s="11" t="s">
        <v>20</v>
      </c>
      <c r="M1496" s="11" t="s">
        <v>9112</v>
      </c>
      <c r="N1496" s="282"/>
      <c r="O1496" s="283"/>
      <c r="P1496" s="283"/>
      <c r="Q1496" s="284"/>
      <c r="R1496" s="285" t="s">
        <v>4489</v>
      </c>
      <c r="S1496" s="284"/>
      <c r="T1496" s="286" t="s">
        <v>605</v>
      </c>
      <c r="U1496" s="291" t="s">
        <v>5600</v>
      </c>
      <c r="V1496" s="135"/>
      <c r="W1496" s="276"/>
      <c r="X1496" s="272"/>
      <c r="Y1496" s="272"/>
      <c r="Z1496" s="272"/>
    </row>
    <row r="1497" spans="1:26" ht="13" customHeight="1" x14ac:dyDescent="0.35">
      <c r="A1497" s="295">
        <v>42</v>
      </c>
      <c r="B1497" s="83" t="s">
        <v>319</v>
      </c>
      <c r="C1497" s="277"/>
      <c r="D1497" s="293"/>
      <c r="E1497" s="279"/>
      <c r="F1497" s="338">
        <v>44816</v>
      </c>
      <c r="G1497" s="11" t="s">
        <v>9113</v>
      </c>
      <c r="H1497" s="11" t="s">
        <v>82</v>
      </c>
      <c r="I1497" s="281" t="s">
        <v>4644</v>
      </c>
      <c r="J1497" s="285" t="s">
        <v>9064</v>
      </c>
      <c r="K1497" s="285" t="s">
        <v>9004</v>
      </c>
      <c r="L1497" s="11" t="s">
        <v>20</v>
      </c>
      <c r="M1497" s="11" t="s">
        <v>9114</v>
      </c>
      <c r="N1497" s="282"/>
      <c r="O1497" s="283"/>
      <c r="P1497" s="283"/>
      <c r="Q1497" s="284"/>
      <c r="R1497" s="285" t="s">
        <v>9067</v>
      </c>
      <c r="S1497" s="284"/>
      <c r="T1497" s="286" t="s">
        <v>605</v>
      </c>
      <c r="U1497" s="291" t="s">
        <v>5600</v>
      </c>
      <c r="V1497" s="135"/>
      <c r="W1497" s="276"/>
      <c r="X1497" s="272"/>
      <c r="Y1497" s="272"/>
      <c r="Z1497" s="272"/>
    </row>
    <row r="1498" spans="1:26" ht="13" customHeight="1" x14ac:dyDescent="0.35">
      <c r="A1498" s="295">
        <v>43</v>
      </c>
      <c r="B1498" s="83" t="s">
        <v>319</v>
      </c>
      <c r="C1498" s="277"/>
      <c r="D1498" s="293"/>
      <c r="E1498" s="279"/>
      <c r="F1498" s="338">
        <v>44816</v>
      </c>
      <c r="G1498" s="11" t="s">
        <v>9115</v>
      </c>
      <c r="H1498" s="11" t="s">
        <v>9116</v>
      </c>
      <c r="I1498" s="281" t="s">
        <v>8538</v>
      </c>
      <c r="J1498" s="285" t="s">
        <v>18</v>
      </c>
      <c r="K1498" s="281" t="s">
        <v>9005</v>
      </c>
      <c r="L1498" s="11" t="s">
        <v>11</v>
      </c>
      <c r="M1498" s="11" t="s">
        <v>9117</v>
      </c>
      <c r="N1498" s="282"/>
      <c r="O1498" s="283"/>
      <c r="P1498" s="283"/>
      <c r="Q1498" s="284"/>
      <c r="R1498" s="285" t="s">
        <v>4686</v>
      </c>
      <c r="S1498" s="284"/>
      <c r="T1498" s="286" t="s">
        <v>623</v>
      </c>
      <c r="U1498" s="291" t="s">
        <v>5600</v>
      </c>
      <c r="V1498" s="135"/>
      <c r="W1498" s="276"/>
      <c r="X1498" s="272"/>
      <c r="Y1498" s="272"/>
      <c r="Z1498" s="272"/>
    </row>
    <row r="1499" spans="1:26" ht="13" customHeight="1" x14ac:dyDescent="0.35">
      <c r="A1499" s="295">
        <v>44</v>
      </c>
      <c r="B1499" s="83" t="s">
        <v>319</v>
      </c>
      <c r="C1499" s="277"/>
      <c r="D1499" s="293"/>
      <c r="E1499" s="279"/>
      <c r="F1499" s="338">
        <v>44816</v>
      </c>
      <c r="G1499" s="11" t="s">
        <v>9118</v>
      </c>
      <c r="H1499" s="11" t="s">
        <v>4126</v>
      </c>
      <c r="I1499" s="281" t="s">
        <v>8538</v>
      </c>
      <c r="J1499" s="285" t="s">
        <v>645</v>
      </c>
      <c r="K1499" s="281" t="s">
        <v>9002</v>
      </c>
      <c r="L1499" s="11" t="s">
        <v>27</v>
      </c>
      <c r="M1499" s="11" t="s">
        <v>9119</v>
      </c>
      <c r="N1499" s="282"/>
      <c r="O1499" s="283"/>
      <c r="P1499" s="283"/>
      <c r="Q1499" s="284"/>
      <c r="R1499" s="285" t="s">
        <v>4490</v>
      </c>
      <c r="S1499" s="284"/>
      <c r="T1499" s="286" t="s">
        <v>623</v>
      </c>
      <c r="U1499" s="291" t="s">
        <v>5600</v>
      </c>
      <c r="V1499" s="135"/>
      <c r="W1499" s="276"/>
      <c r="X1499" s="272"/>
      <c r="Y1499" s="272"/>
      <c r="Z1499" s="272"/>
    </row>
    <row r="1500" spans="1:26" ht="13" customHeight="1" x14ac:dyDescent="0.35">
      <c r="A1500" s="295">
        <v>45</v>
      </c>
      <c r="B1500" s="83" t="s">
        <v>319</v>
      </c>
      <c r="C1500" s="277"/>
      <c r="D1500" s="293"/>
      <c r="E1500" s="279"/>
      <c r="F1500" s="338">
        <v>44816</v>
      </c>
      <c r="G1500" s="11" t="s">
        <v>9120</v>
      </c>
      <c r="H1500" s="11" t="s">
        <v>7412</v>
      </c>
      <c r="I1500" s="281" t="s">
        <v>8538</v>
      </c>
      <c r="J1500" s="285" t="s">
        <v>45</v>
      </c>
      <c r="K1500" s="281" t="s">
        <v>9009</v>
      </c>
      <c r="L1500" s="11" t="s">
        <v>20</v>
      </c>
      <c r="M1500" s="11" t="s">
        <v>9121</v>
      </c>
      <c r="N1500" s="282"/>
      <c r="O1500" s="283"/>
      <c r="P1500" s="283"/>
      <c r="Q1500" s="284"/>
      <c r="R1500" s="285" t="s">
        <v>4495</v>
      </c>
      <c r="S1500" s="284"/>
      <c r="T1500" s="286" t="s">
        <v>623</v>
      </c>
      <c r="U1500" s="291" t="s">
        <v>5600</v>
      </c>
      <c r="V1500" s="135"/>
      <c r="W1500" s="276"/>
      <c r="X1500" s="272"/>
      <c r="Y1500" s="272"/>
      <c r="Z1500" s="272"/>
    </row>
    <row r="1501" spans="1:26" ht="13" customHeight="1" x14ac:dyDescent="0.35">
      <c r="A1501" s="295">
        <v>46</v>
      </c>
      <c r="B1501" s="83" t="s">
        <v>319</v>
      </c>
      <c r="C1501" s="277"/>
      <c r="D1501" s="293"/>
      <c r="E1501" s="279"/>
      <c r="F1501" s="338">
        <v>44816</v>
      </c>
      <c r="G1501" s="11" t="s">
        <v>9122</v>
      </c>
      <c r="H1501" s="11" t="s">
        <v>57</v>
      </c>
      <c r="I1501" s="281" t="s">
        <v>8538</v>
      </c>
      <c r="J1501" s="285" t="s">
        <v>45</v>
      </c>
      <c r="K1501" s="281" t="s">
        <v>9009</v>
      </c>
      <c r="L1501" s="11" t="s">
        <v>74</v>
      </c>
      <c r="M1501" s="11" t="s">
        <v>9123</v>
      </c>
      <c r="N1501" s="282"/>
      <c r="O1501" s="283"/>
      <c r="P1501" s="283"/>
      <c r="Q1501" s="284"/>
      <c r="R1501" s="285" t="s">
        <v>4495</v>
      </c>
      <c r="S1501" s="284"/>
      <c r="T1501" s="286" t="s">
        <v>605</v>
      </c>
      <c r="U1501" s="291" t="s">
        <v>5600</v>
      </c>
      <c r="V1501" s="135"/>
      <c r="W1501" s="276"/>
      <c r="X1501" s="272"/>
      <c r="Y1501" s="272"/>
      <c r="Z1501" s="272"/>
    </row>
  </sheetData>
  <conditionalFormatting sqref="G1">
    <cfRule type="containsText" dxfId="1352" priority="1352" operator="containsText" text="2018">
      <formula>NOT(ISERROR(SEARCH("2018",G1)))</formula>
    </cfRule>
  </conditionalFormatting>
  <conditionalFormatting sqref="G1">
    <cfRule type="duplicateValues" dxfId="1351" priority="1353"/>
  </conditionalFormatting>
  <conditionalFormatting sqref="G1">
    <cfRule type="duplicateValues" dxfId="1350" priority="1354"/>
  </conditionalFormatting>
  <conditionalFormatting sqref="C1">
    <cfRule type="duplicateValues" dxfId="1349" priority="1355"/>
  </conditionalFormatting>
  <conditionalFormatting sqref="B1">
    <cfRule type="duplicateValues" dxfId="1348" priority="1350"/>
    <cfRule type="duplicateValues" dxfId="1347" priority="1351"/>
  </conditionalFormatting>
  <conditionalFormatting sqref="G40 G5:G10 G17:G35">
    <cfRule type="containsText" dxfId="1346" priority="1292" operator="containsText" text="2018">
      <formula>NOT(ISERROR(SEARCH("2018",G5)))</formula>
    </cfRule>
  </conditionalFormatting>
  <conditionalFormatting sqref="B185 B157 B115">
    <cfRule type="containsText" dxfId="1345" priority="1278" operator="containsText" text="CANCEL">
      <formula>NOT(ISERROR(SEARCH("CANCEL",B115)))</formula>
    </cfRule>
  </conditionalFormatting>
  <conditionalFormatting sqref="B185 B157 B115">
    <cfRule type="containsText" dxfId="1344" priority="1277" operator="containsText" text="VIN No.">
      <formula>NOT(ISERROR(SEARCH("VIN No.",B115)))</formula>
    </cfRule>
  </conditionalFormatting>
  <conditionalFormatting sqref="B185 B157 B115">
    <cfRule type="duplicateValues" dxfId="1343" priority="1279"/>
  </conditionalFormatting>
  <conditionalFormatting sqref="B185 B157 B115">
    <cfRule type="duplicateValues" dxfId="1342" priority="1280"/>
  </conditionalFormatting>
  <conditionalFormatting sqref="B185 B157 B115">
    <cfRule type="duplicateValues" dxfId="1341" priority="1281"/>
  </conditionalFormatting>
  <conditionalFormatting sqref="B185 B157 B115">
    <cfRule type="duplicateValues" dxfId="1340" priority="1282"/>
  </conditionalFormatting>
  <conditionalFormatting sqref="B185 B157 B115">
    <cfRule type="containsText" dxfId="1339" priority="1283" operator="containsText" text="CANCEL">
      <formula>NOT(ISERROR(SEARCH("CANCEL",B115)))</formula>
    </cfRule>
    <cfRule type="containsText" dxfId="1338" priority="1284" operator="containsText" text="VNA">
      <formula>NOT(ISERROR(SEARCH("VNA",B115)))</formula>
    </cfRule>
    <cfRule type="duplicateValues" dxfId="1337" priority="1285"/>
  </conditionalFormatting>
  <conditionalFormatting sqref="B185 B157 B115">
    <cfRule type="containsText" dxfId="1336" priority="1286" operator="containsText" text="VNA">
      <formula>NOT(ISERROR(SEARCH("VNA",B115)))</formula>
    </cfRule>
    <cfRule type="duplicateValues" dxfId="1335" priority="1287"/>
    <cfRule type="uniqueValues" priority="1288"/>
  </conditionalFormatting>
  <conditionalFormatting sqref="B185 B157 B115">
    <cfRule type="containsText" dxfId="1334" priority="1289" operator="containsText" text="VNA">
      <formula>NOT(ISERROR(SEARCH("VNA",B115)))</formula>
    </cfRule>
    <cfRule type="duplicateValues" dxfId="1333" priority="1290"/>
    <cfRule type="duplicateValues" dxfId="1332" priority="1291"/>
  </conditionalFormatting>
  <conditionalFormatting sqref="G40 G9">
    <cfRule type="duplicateValues" dxfId="1331" priority="1293"/>
  </conditionalFormatting>
  <conditionalFormatting sqref="G13:G15">
    <cfRule type="containsText" dxfId="1330" priority="1276" operator="containsText" text="2018">
      <formula>NOT(ISERROR(SEARCH("2018",G13)))</formula>
    </cfRule>
  </conditionalFormatting>
  <conditionalFormatting sqref="G12">
    <cfRule type="containsText" dxfId="1329" priority="1275" operator="containsText" text="2018">
      <formula>NOT(ISERROR(SEARCH("2018",G12)))</formula>
    </cfRule>
  </conditionalFormatting>
  <conditionalFormatting sqref="G11">
    <cfRule type="containsText" dxfId="1328" priority="1274" operator="containsText" text="2018">
      <formula>NOT(ISERROR(SEARCH("2018",G11)))</formula>
    </cfRule>
  </conditionalFormatting>
  <conditionalFormatting sqref="G16">
    <cfRule type="containsText" dxfId="1327" priority="1273" operator="containsText" text="2018">
      <formula>NOT(ISERROR(SEARCH("2018",G16)))</formula>
    </cfRule>
  </conditionalFormatting>
  <conditionalFormatting sqref="G680:G689">
    <cfRule type="duplicateValues" dxfId="1326" priority="1272"/>
  </conditionalFormatting>
  <conditionalFormatting sqref="G705:G712">
    <cfRule type="duplicateValues" dxfId="1325" priority="1271"/>
  </conditionalFormatting>
  <conditionalFormatting sqref="G702:G704">
    <cfRule type="duplicateValues" dxfId="1324" priority="1270"/>
  </conditionalFormatting>
  <conditionalFormatting sqref="G694:G701">
    <cfRule type="duplicateValues" dxfId="1323" priority="1269"/>
  </conditionalFormatting>
  <conditionalFormatting sqref="G714:G720">
    <cfRule type="duplicateValues" dxfId="1322" priority="1268"/>
  </conditionalFormatting>
  <conditionalFormatting sqref="G732:G733 G723:G725">
    <cfRule type="duplicateValues" dxfId="1321" priority="1267"/>
  </conditionalFormatting>
  <conditionalFormatting sqref="G726:G727">
    <cfRule type="duplicateValues" dxfId="1320" priority="1266"/>
  </conditionalFormatting>
  <conditionalFormatting sqref="G739:G740">
    <cfRule type="duplicateValues" dxfId="1319" priority="1265"/>
  </conditionalFormatting>
  <conditionalFormatting sqref="G737:G738">
    <cfRule type="duplicateValues" dxfId="1318" priority="1264"/>
  </conditionalFormatting>
  <conditionalFormatting sqref="G743:G744">
    <cfRule type="duplicateValues" dxfId="1317" priority="1263"/>
  </conditionalFormatting>
  <conditionalFormatting sqref="G741:G742">
    <cfRule type="duplicateValues" dxfId="1316" priority="1262"/>
  </conditionalFormatting>
  <conditionalFormatting sqref="G756:G757">
    <cfRule type="duplicateValues" dxfId="1315" priority="1261"/>
  </conditionalFormatting>
  <conditionalFormatting sqref="G755">
    <cfRule type="duplicateValues" dxfId="1314" priority="1260"/>
  </conditionalFormatting>
  <conditionalFormatting sqref="G754">
    <cfRule type="duplicateValues" dxfId="1313" priority="1259"/>
  </conditionalFormatting>
  <conditionalFormatting sqref="G753">
    <cfRule type="duplicateValues" dxfId="1312" priority="1258"/>
  </conditionalFormatting>
  <conditionalFormatting sqref="G751:G752">
    <cfRule type="duplicateValues" dxfId="1311" priority="1257"/>
  </conditionalFormatting>
  <conditionalFormatting sqref="G750">
    <cfRule type="duplicateValues" dxfId="1310" priority="1256"/>
  </conditionalFormatting>
  <conditionalFormatting sqref="G749">
    <cfRule type="duplicateValues" dxfId="1309" priority="1255"/>
  </conditionalFormatting>
  <conditionalFormatting sqref="G748">
    <cfRule type="duplicateValues" dxfId="1308" priority="1254"/>
  </conditionalFormatting>
  <conditionalFormatting sqref="G746:G747">
    <cfRule type="duplicateValues" dxfId="1307" priority="1253"/>
  </conditionalFormatting>
  <conditionalFormatting sqref="G9">
    <cfRule type="containsText" dxfId="1306" priority="1252" operator="containsText" text="2018">
      <formula>NOT(ISERROR(SEARCH("2018",G9)))</formula>
    </cfRule>
  </conditionalFormatting>
  <conditionalFormatting sqref="G764:G765">
    <cfRule type="duplicateValues" dxfId="1305" priority="1251"/>
  </conditionalFormatting>
  <conditionalFormatting sqref="G763">
    <cfRule type="duplicateValues" dxfId="1304" priority="1250"/>
  </conditionalFormatting>
  <conditionalFormatting sqref="G762">
    <cfRule type="duplicateValues" dxfId="1303" priority="1249"/>
  </conditionalFormatting>
  <conditionalFormatting sqref="G761">
    <cfRule type="duplicateValues" dxfId="1302" priority="1248"/>
  </conditionalFormatting>
  <conditionalFormatting sqref="G759:G760">
    <cfRule type="duplicateValues" dxfId="1301" priority="1247"/>
  </conditionalFormatting>
  <conditionalFormatting sqref="G758">
    <cfRule type="duplicateValues" dxfId="1300" priority="1246"/>
  </conditionalFormatting>
  <conditionalFormatting sqref="G7">
    <cfRule type="containsText" dxfId="1299" priority="1245" operator="containsText" text="2018">
      <formula>NOT(ISERROR(SEARCH("2018",G7)))</formula>
    </cfRule>
  </conditionalFormatting>
  <conditionalFormatting sqref="G7">
    <cfRule type="duplicateValues" dxfId="1298" priority="1244"/>
  </conditionalFormatting>
  <conditionalFormatting sqref="G781">
    <cfRule type="duplicateValues" dxfId="1297" priority="1243"/>
  </conditionalFormatting>
  <conditionalFormatting sqref="G780">
    <cfRule type="duplicateValues" dxfId="1296" priority="1242"/>
  </conditionalFormatting>
  <conditionalFormatting sqref="G776:G779">
    <cfRule type="duplicateValues" dxfId="1295" priority="1241"/>
  </conditionalFormatting>
  <conditionalFormatting sqref="G8">
    <cfRule type="duplicateValues" dxfId="1294" priority="1240"/>
  </conditionalFormatting>
  <conditionalFormatting sqref="G774:G775">
    <cfRule type="duplicateValues" dxfId="1293" priority="1239"/>
  </conditionalFormatting>
  <conditionalFormatting sqref="G773">
    <cfRule type="duplicateValues" dxfId="1292" priority="1238"/>
  </conditionalFormatting>
  <conditionalFormatting sqref="G771:G772">
    <cfRule type="duplicateValues" dxfId="1291" priority="1237"/>
  </conditionalFormatting>
  <conditionalFormatting sqref="G770">
    <cfRule type="duplicateValues" dxfId="1290" priority="1236"/>
  </conditionalFormatting>
  <conditionalFormatting sqref="G768">
    <cfRule type="duplicateValues" dxfId="1289" priority="1235"/>
  </conditionalFormatting>
  <conditionalFormatting sqref="G766:G767">
    <cfRule type="duplicateValues" dxfId="1288" priority="1234"/>
  </conditionalFormatting>
  <conditionalFormatting sqref="G769">
    <cfRule type="duplicateValues" dxfId="1287" priority="1294"/>
  </conditionalFormatting>
  <conditionalFormatting sqref="G783">
    <cfRule type="duplicateValues" dxfId="1286" priority="1233"/>
  </conditionalFormatting>
  <conditionalFormatting sqref="G782">
    <cfRule type="duplicateValues" dxfId="1285" priority="1232"/>
  </conditionalFormatting>
  <conditionalFormatting sqref="G784">
    <cfRule type="duplicateValues" dxfId="1284" priority="1295"/>
  </conditionalFormatting>
  <conditionalFormatting sqref="G793:G794">
    <cfRule type="duplicateValues" dxfId="1283" priority="1231"/>
  </conditionalFormatting>
  <conditionalFormatting sqref="G792">
    <cfRule type="duplicateValues" dxfId="1282" priority="1230"/>
  </conditionalFormatting>
  <conditionalFormatting sqref="G790">
    <cfRule type="duplicateValues" dxfId="1281" priority="1229"/>
  </conditionalFormatting>
  <conditionalFormatting sqref="G789">
    <cfRule type="duplicateValues" dxfId="1280" priority="1228"/>
  </conditionalFormatting>
  <conditionalFormatting sqref="G787:G788">
    <cfRule type="duplicateValues" dxfId="1279" priority="1227"/>
  </conditionalFormatting>
  <conditionalFormatting sqref="G786">
    <cfRule type="duplicateValues" dxfId="1278" priority="1226"/>
  </conditionalFormatting>
  <conditionalFormatting sqref="G800:G801">
    <cfRule type="duplicateValues" dxfId="1277" priority="1225"/>
  </conditionalFormatting>
  <conditionalFormatting sqref="G798:G799">
    <cfRule type="duplicateValues" dxfId="1276" priority="1224"/>
  </conditionalFormatting>
  <conditionalFormatting sqref="G797">
    <cfRule type="duplicateValues" dxfId="1275" priority="1223"/>
  </conditionalFormatting>
  <conditionalFormatting sqref="G795:G796">
    <cfRule type="duplicateValues" dxfId="1274" priority="1222"/>
  </conditionalFormatting>
  <conditionalFormatting sqref="G878">
    <cfRule type="duplicateValues" dxfId="1273" priority="1221"/>
  </conditionalFormatting>
  <conditionalFormatting sqref="G802">
    <cfRule type="duplicateValues" dxfId="1272" priority="1220"/>
  </conditionalFormatting>
  <conditionalFormatting sqref="G876:G877">
    <cfRule type="duplicateValues" dxfId="1271" priority="1219"/>
  </conditionalFormatting>
  <conditionalFormatting sqref="G843">
    <cfRule type="duplicateValues" dxfId="1270" priority="1218"/>
  </conditionalFormatting>
  <conditionalFormatting sqref="G824">
    <cfRule type="duplicateValues" dxfId="1269" priority="1217"/>
  </conditionalFormatting>
  <conditionalFormatting sqref="G822:G823">
    <cfRule type="duplicateValues" dxfId="1268" priority="1216"/>
  </conditionalFormatting>
  <conditionalFormatting sqref="G821">
    <cfRule type="duplicateValues" dxfId="1267" priority="1215"/>
  </conditionalFormatting>
  <conditionalFormatting sqref="G820">
    <cfRule type="duplicateValues" dxfId="1266" priority="1214"/>
  </conditionalFormatting>
  <conditionalFormatting sqref="G805 G819">
    <cfRule type="duplicateValues" dxfId="1265" priority="1213"/>
  </conditionalFormatting>
  <conditionalFormatting sqref="G804">
    <cfRule type="duplicateValues" dxfId="1264" priority="1212"/>
  </conditionalFormatting>
  <conditionalFormatting sqref="G803">
    <cfRule type="duplicateValues" dxfId="1263" priority="1211"/>
  </conditionalFormatting>
  <conditionalFormatting sqref="G791">
    <cfRule type="duplicateValues" dxfId="1262" priority="1210"/>
  </conditionalFormatting>
  <conditionalFormatting sqref="G817:G818">
    <cfRule type="duplicateValues" dxfId="1261" priority="1209"/>
  </conditionalFormatting>
  <conditionalFormatting sqref="G816">
    <cfRule type="duplicateValues" dxfId="1260" priority="1208"/>
  </conditionalFormatting>
  <conditionalFormatting sqref="G815">
    <cfRule type="duplicateValues" dxfId="1259" priority="1207"/>
  </conditionalFormatting>
  <conditionalFormatting sqref="G813:G814">
    <cfRule type="duplicateValues" dxfId="1258" priority="1206"/>
  </conditionalFormatting>
  <conditionalFormatting sqref="G812">
    <cfRule type="duplicateValues" dxfId="1257" priority="1205"/>
  </conditionalFormatting>
  <conditionalFormatting sqref="G811">
    <cfRule type="duplicateValues" dxfId="1256" priority="1204"/>
  </conditionalFormatting>
  <conditionalFormatting sqref="G809:G810">
    <cfRule type="duplicateValues" dxfId="1255" priority="1203"/>
  </conditionalFormatting>
  <conditionalFormatting sqref="G808">
    <cfRule type="duplicateValues" dxfId="1254" priority="1202"/>
  </conditionalFormatting>
  <conditionalFormatting sqref="G807">
    <cfRule type="duplicateValues" dxfId="1253" priority="1201"/>
  </conditionalFormatting>
  <conditionalFormatting sqref="G806">
    <cfRule type="duplicateValues" dxfId="1252" priority="1200"/>
  </conditionalFormatting>
  <conditionalFormatting sqref="G841:G842">
    <cfRule type="duplicateValues" dxfId="1251" priority="1199"/>
  </conditionalFormatting>
  <conditionalFormatting sqref="G840">
    <cfRule type="duplicateValues" dxfId="1250" priority="1198"/>
  </conditionalFormatting>
  <conditionalFormatting sqref="G806:G826 G838:G839">
    <cfRule type="duplicateValues" dxfId="1249" priority="1197"/>
  </conditionalFormatting>
  <conditionalFormatting sqref="G826 G838">
    <cfRule type="duplicateValues" dxfId="1248" priority="1196"/>
  </conditionalFormatting>
  <conditionalFormatting sqref="G825">
    <cfRule type="duplicateValues" dxfId="1247" priority="1195"/>
  </conditionalFormatting>
  <conditionalFormatting sqref="G837">
    <cfRule type="duplicateValues" dxfId="1246" priority="1194"/>
  </conditionalFormatting>
  <conditionalFormatting sqref="G836">
    <cfRule type="duplicateValues" dxfId="1245" priority="1193"/>
  </conditionalFormatting>
  <conditionalFormatting sqref="G835">
    <cfRule type="duplicateValues" dxfId="1244" priority="1192"/>
  </conditionalFormatting>
  <conditionalFormatting sqref="G833:G834">
    <cfRule type="duplicateValues" dxfId="1243" priority="1191"/>
  </conditionalFormatting>
  <conditionalFormatting sqref="G832">
    <cfRule type="duplicateValues" dxfId="1242" priority="1190"/>
  </conditionalFormatting>
  <conditionalFormatting sqref="G830:G831">
    <cfRule type="duplicateValues" dxfId="1241" priority="1189"/>
  </conditionalFormatting>
  <conditionalFormatting sqref="G829">
    <cfRule type="duplicateValues" dxfId="1240" priority="1188"/>
  </conditionalFormatting>
  <conditionalFormatting sqref="G827:G828">
    <cfRule type="duplicateValues" dxfId="1239" priority="1187"/>
  </conditionalFormatting>
  <conditionalFormatting sqref="G827">
    <cfRule type="duplicateValues" dxfId="1238" priority="1186"/>
  </conditionalFormatting>
  <conditionalFormatting sqref="G875 G860">
    <cfRule type="duplicateValues" dxfId="1237" priority="1185"/>
  </conditionalFormatting>
  <conditionalFormatting sqref="G859">
    <cfRule type="duplicateValues" dxfId="1236" priority="1184"/>
  </conditionalFormatting>
  <conditionalFormatting sqref="G858">
    <cfRule type="duplicateValues" dxfId="1235" priority="1183"/>
  </conditionalFormatting>
  <conditionalFormatting sqref="G856:G857">
    <cfRule type="duplicateValues" dxfId="1234" priority="1182"/>
  </conditionalFormatting>
  <conditionalFormatting sqref="G854:G855">
    <cfRule type="duplicateValues" dxfId="1233" priority="1181"/>
  </conditionalFormatting>
  <conditionalFormatting sqref="G853">
    <cfRule type="duplicateValues" dxfId="1232" priority="1180"/>
  </conditionalFormatting>
  <conditionalFormatting sqref="G852">
    <cfRule type="duplicateValues" dxfId="1231" priority="1179"/>
  </conditionalFormatting>
  <conditionalFormatting sqref="G850:G851">
    <cfRule type="duplicateValues" dxfId="1230" priority="1178"/>
  </conditionalFormatting>
  <conditionalFormatting sqref="G848:G849">
    <cfRule type="duplicateValues" dxfId="1229" priority="1177"/>
  </conditionalFormatting>
  <conditionalFormatting sqref="G847">
    <cfRule type="duplicateValues" dxfId="1228" priority="1176"/>
  </conditionalFormatting>
  <conditionalFormatting sqref="G846">
    <cfRule type="duplicateValues" dxfId="1227" priority="1175"/>
  </conditionalFormatting>
  <conditionalFormatting sqref="G844:G845">
    <cfRule type="duplicateValues" dxfId="1226" priority="1174"/>
  </conditionalFormatting>
  <conditionalFormatting sqref="G865 G874">
    <cfRule type="duplicateValues" dxfId="1225" priority="1173"/>
  </conditionalFormatting>
  <conditionalFormatting sqref="G864">
    <cfRule type="duplicateValues" dxfId="1224" priority="1172"/>
  </conditionalFormatting>
  <conditionalFormatting sqref="G863">
    <cfRule type="duplicateValues" dxfId="1223" priority="1171"/>
  </conditionalFormatting>
  <conditionalFormatting sqref="G861:G862">
    <cfRule type="duplicateValues" dxfId="1222" priority="1170"/>
  </conditionalFormatting>
  <conditionalFormatting sqref="G872:G873">
    <cfRule type="duplicateValues" dxfId="1221" priority="1169"/>
  </conditionalFormatting>
  <conditionalFormatting sqref="G871">
    <cfRule type="duplicateValues" dxfId="1220" priority="1168"/>
  </conditionalFormatting>
  <conditionalFormatting sqref="G870">
    <cfRule type="duplicateValues" dxfId="1219" priority="1167"/>
  </conditionalFormatting>
  <conditionalFormatting sqref="G868:G869">
    <cfRule type="duplicateValues" dxfId="1218" priority="1166"/>
  </conditionalFormatting>
  <conditionalFormatting sqref="G867">
    <cfRule type="duplicateValues" dxfId="1217" priority="1165"/>
  </conditionalFormatting>
  <conditionalFormatting sqref="G866">
    <cfRule type="duplicateValues" dxfId="1216" priority="1164"/>
  </conditionalFormatting>
  <conditionalFormatting sqref="G728:G731">
    <cfRule type="duplicateValues" dxfId="1215" priority="1296"/>
  </conditionalFormatting>
  <conditionalFormatting sqref="G980 G896">
    <cfRule type="duplicateValues" dxfId="1214" priority="1163"/>
  </conditionalFormatting>
  <conditionalFormatting sqref="G890">
    <cfRule type="duplicateValues" dxfId="1213" priority="1162"/>
  </conditionalFormatting>
  <conditionalFormatting sqref="G889">
    <cfRule type="duplicateValues" dxfId="1212" priority="1161"/>
  </conditionalFormatting>
  <conditionalFormatting sqref="G882">
    <cfRule type="duplicateValues" dxfId="1211" priority="1160"/>
  </conditionalFormatting>
  <conditionalFormatting sqref="G880:G881">
    <cfRule type="duplicateValues" dxfId="1210" priority="1159"/>
  </conditionalFormatting>
  <conditionalFormatting sqref="G879">
    <cfRule type="duplicateValues" dxfId="1209" priority="1158"/>
  </conditionalFormatting>
  <conditionalFormatting sqref="B882 B565 B435 B309 B170">
    <cfRule type="containsText" dxfId="1208" priority="1144" operator="containsText" text="CANCEL">
      <formula>NOT(ISERROR(SEARCH("CANCEL",B170)))</formula>
    </cfRule>
  </conditionalFormatting>
  <conditionalFormatting sqref="B882 B565 B435 B309 B170">
    <cfRule type="containsText" dxfId="1207" priority="1143" operator="containsText" text="VIN No.">
      <formula>NOT(ISERROR(SEARCH("VIN No.",B170)))</formula>
    </cfRule>
  </conditionalFormatting>
  <conditionalFormatting sqref="B882 B565 B435 B309 B170">
    <cfRule type="duplicateValues" dxfId="1206" priority="1145"/>
  </conditionalFormatting>
  <conditionalFormatting sqref="B882 B565 B435 B309 B170">
    <cfRule type="duplicateValues" dxfId="1205" priority="1146"/>
  </conditionalFormatting>
  <conditionalFormatting sqref="B882 B565 B435 B309 B170">
    <cfRule type="duplicateValues" dxfId="1204" priority="1147"/>
  </conditionalFormatting>
  <conditionalFormatting sqref="B882 B565 B435 B309 B170">
    <cfRule type="duplicateValues" dxfId="1203" priority="1148"/>
  </conditionalFormatting>
  <conditionalFormatting sqref="B882 B565 B435 B309 B170">
    <cfRule type="containsText" dxfId="1202" priority="1149" operator="containsText" text="CANCEL">
      <formula>NOT(ISERROR(SEARCH("CANCEL",B170)))</formula>
    </cfRule>
    <cfRule type="containsText" dxfId="1201" priority="1150" operator="containsText" text="VNA">
      <formula>NOT(ISERROR(SEARCH("VNA",B170)))</formula>
    </cfRule>
    <cfRule type="duplicateValues" dxfId="1200" priority="1151"/>
  </conditionalFormatting>
  <conditionalFormatting sqref="B882 B565 B435 B309 B170">
    <cfRule type="containsText" dxfId="1199" priority="1152" operator="containsText" text="VNA">
      <formula>NOT(ISERROR(SEARCH("VNA",B170)))</formula>
    </cfRule>
    <cfRule type="duplicateValues" dxfId="1198" priority="1153"/>
    <cfRule type="uniqueValues" priority="1154"/>
  </conditionalFormatting>
  <conditionalFormatting sqref="B882 B565 B435 B309 B170">
    <cfRule type="containsText" dxfId="1197" priority="1155" operator="containsText" text="VNA">
      <formula>NOT(ISERROR(SEARCH("VNA",B170)))</formula>
    </cfRule>
    <cfRule type="duplicateValues" dxfId="1196" priority="1156"/>
    <cfRule type="duplicateValues" dxfId="1195" priority="1157"/>
  </conditionalFormatting>
  <conditionalFormatting sqref="B882 B565 B435 B309 B170">
    <cfRule type="containsText" dxfId="1194" priority="1142" operator="containsText" text="CANCEL">
      <formula>NOT(ISERROR(SEARCH("CANCEL",B170)))</formula>
    </cfRule>
  </conditionalFormatting>
  <conditionalFormatting sqref="G6">
    <cfRule type="containsText" dxfId="1193" priority="1141" operator="containsText" text="2018">
      <formula>NOT(ISERROR(SEARCH("2018",G6)))</formula>
    </cfRule>
  </conditionalFormatting>
  <conditionalFormatting sqref="G6">
    <cfRule type="containsText" dxfId="1192" priority="1140" operator="containsText" text="2018">
      <formula>NOT(ISERROR(SEARCH("2018",G6)))</formula>
    </cfRule>
  </conditionalFormatting>
  <conditionalFormatting sqref="G6">
    <cfRule type="duplicateValues" dxfId="1191" priority="1139"/>
  </conditionalFormatting>
  <conditionalFormatting sqref="G887">
    <cfRule type="duplicateValues" dxfId="1190" priority="1138"/>
  </conditionalFormatting>
  <conditionalFormatting sqref="G885:G886">
    <cfRule type="duplicateValues" dxfId="1189" priority="1137"/>
  </conditionalFormatting>
  <conditionalFormatting sqref="G884">
    <cfRule type="duplicateValues" dxfId="1188" priority="1136"/>
  </conditionalFormatting>
  <conditionalFormatting sqref="G883">
    <cfRule type="duplicateValues" dxfId="1187" priority="1135"/>
  </conditionalFormatting>
  <conditionalFormatting sqref="G888 G5">
    <cfRule type="duplicateValues" dxfId="1186" priority="1297"/>
  </conditionalFormatting>
  <conditionalFormatting sqref="G894:G895">
    <cfRule type="duplicateValues" dxfId="1185" priority="1134"/>
  </conditionalFormatting>
  <conditionalFormatting sqref="G893">
    <cfRule type="duplicateValues" dxfId="1184" priority="1133"/>
  </conditionalFormatting>
  <conditionalFormatting sqref="G891:G892">
    <cfRule type="duplicateValues" dxfId="1183" priority="1132"/>
  </conditionalFormatting>
  <conditionalFormatting sqref="G2:G4">
    <cfRule type="containsText" dxfId="1182" priority="1131" operator="containsText" text="2018">
      <formula>NOT(ISERROR(SEARCH("2018",G2)))</formula>
    </cfRule>
  </conditionalFormatting>
  <conditionalFormatting sqref="G2:G4">
    <cfRule type="duplicateValues" dxfId="1181" priority="1130"/>
  </conditionalFormatting>
  <conditionalFormatting sqref="G948:G949">
    <cfRule type="duplicateValues" dxfId="1180" priority="1129"/>
  </conditionalFormatting>
  <conditionalFormatting sqref="G947">
    <cfRule type="duplicateValues" dxfId="1179" priority="1128"/>
  </conditionalFormatting>
  <conditionalFormatting sqref="G897:G915 G917:G927">
    <cfRule type="duplicateValues" dxfId="1178" priority="1127"/>
  </conditionalFormatting>
  <conditionalFormatting sqref="G945:G946">
    <cfRule type="duplicateValues" dxfId="1177" priority="1126"/>
  </conditionalFormatting>
  <conditionalFormatting sqref="G944">
    <cfRule type="duplicateValues" dxfId="1176" priority="1125"/>
  </conditionalFormatting>
  <conditionalFormatting sqref="G943">
    <cfRule type="duplicateValues" dxfId="1175" priority="1124"/>
  </conditionalFormatting>
  <conditionalFormatting sqref="G941:G942">
    <cfRule type="duplicateValues" dxfId="1174" priority="1123"/>
  </conditionalFormatting>
  <conditionalFormatting sqref="G940">
    <cfRule type="duplicateValues" dxfId="1173" priority="1122"/>
  </conditionalFormatting>
  <conditionalFormatting sqref="G938:G939">
    <cfRule type="duplicateValues" dxfId="1172" priority="1121"/>
  </conditionalFormatting>
  <conditionalFormatting sqref="G937">
    <cfRule type="duplicateValues" dxfId="1171" priority="1120"/>
  </conditionalFormatting>
  <conditionalFormatting sqref="G935:G936">
    <cfRule type="duplicateValues" dxfId="1170" priority="1119"/>
  </conditionalFormatting>
  <conditionalFormatting sqref="G934">
    <cfRule type="duplicateValues" dxfId="1169" priority="1118"/>
  </conditionalFormatting>
  <conditionalFormatting sqref="G932:G933">
    <cfRule type="duplicateValues" dxfId="1168" priority="1117"/>
  </conditionalFormatting>
  <conditionalFormatting sqref="G931">
    <cfRule type="duplicateValues" dxfId="1167" priority="1116"/>
  </conditionalFormatting>
  <conditionalFormatting sqref="G930">
    <cfRule type="duplicateValues" dxfId="1166" priority="1115"/>
  </conditionalFormatting>
  <conditionalFormatting sqref="G928">
    <cfRule type="duplicateValues" dxfId="1165" priority="1114"/>
  </conditionalFormatting>
  <conditionalFormatting sqref="G929 G916">
    <cfRule type="duplicateValues" dxfId="1164" priority="1298"/>
  </conditionalFormatting>
  <conditionalFormatting sqref="G978:G979 G958:G959">
    <cfRule type="duplicateValues" dxfId="1163" priority="1113"/>
  </conditionalFormatting>
  <conditionalFormatting sqref="G959">
    <cfRule type="duplicateValues" dxfId="1162" priority="1112"/>
  </conditionalFormatting>
  <conditionalFormatting sqref="G958">
    <cfRule type="duplicateValues" dxfId="1161" priority="1111"/>
  </conditionalFormatting>
  <conditionalFormatting sqref="G954:G957">
    <cfRule type="duplicateValues" dxfId="1160" priority="1110"/>
  </conditionalFormatting>
  <conditionalFormatting sqref="G955">
    <cfRule type="duplicateValues" dxfId="1159" priority="1109"/>
  </conditionalFormatting>
  <conditionalFormatting sqref="G954">
    <cfRule type="duplicateValues" dxfId="1158" priority="1108"/>
  </conditionalFormatting>
  <conditionalFormatting sqref="G950:G953">
    <cfRule type="duplicateValues" dxfId="1157" priority="1107"/>
  </conditionalFormatting>
  <conditionalFormatting sqref="G951">
    <cfRule type="duplicateValues" dxfId="1156" priority="1106"/>
  </conditionalFormatting>
  <conditionalFormatting sqref="G950">
    <cfRule type="duplicateValues" dxfId="1155" priority="1105"/>
  </conditionalFormatting>
  <conditionalFormatting sqref="G974:G977">
    <cfRule type="duplicateValues" dxfId="1154" priority="1104"/>
  </conditionalFormatting>
  <conditionalFormatting sqref="G975">
    <cfRule type="duplicateValues" dxfId="1153" priority="1103"/>
  </conditionalFormatting>
  <conditionalFormatting sqref="G974">
    <cfRule type="duplicateValues" dxfId="1152" priority="1102"/>
  </conditionalFormatting>
  <conditionalFormatting sqref="G972:G973">
    <cfRule type="duplicateValues" dxfId="1151" priority="1101"/>
  </conditionalFormatting>
  <conditionalFormatting sqref="C973:C974 C977">
    <cfRule type="duplicateValues" dxfId="1150" priority="1100"/>
  </conditionalFormatting>
  <conditionalFormatting sqref="G968:G971">
    <cfRule type="duplicateValues" dxfId="1149" priority="1099"/>
  </conditionalFormatting>
  <conditionalFormatting sqref="G969">
    <cfRule type="duplicateValues" dxfId="1148" priority="1098"/>
  </conditionalFormatting>
  <conditionalFormatting sqref="G968">
    <cfRule type="duplicateValues" dxfId="1147" priority="1097"/>
  </conditionalFormatting>
  <conditionalFormatting sqref="G966:G967">
    <cfRule type="duplicateValues" dxfId="1146" priority="1096"/>
  </conditionalFormatting>
  <conditionalFormatting sqref="C968:C969">
    <cfRule type="duplicateValues" dxfId="1145" priority="1095"/>
  </conditionalFormatting>
  <conditionalFormatting sqref="G963">
    <cfRule type="duplicateValues" dxfId="1144" priority="1094"/>
  </conditionalFormatting>
  <conditionalFormatting sqref="G961">
    <cfRule type="duplicateValues" dxfId="1143" priority="1093"/>
  </conditionalFormatting>
  <conditionalFormatting sqref="G960 G962">
    <cfRule type="duplicateValues" dxfId="1142" priority="1092"/>
  </conditionalFormatting>
  <conditionalFormatting sqref="C960:C961">
    <cfRule type="duplicateValues" dxfId="1141" priority="1091"/>
  </conditionalFormatting>
  <conditionalFormatting sqref="G963:G965 G961">
    <cfRule type="duplicateValues" dxfId="1140" priority="1299"/>
  </conditionalFormatting>
  <conditionalFormatting sqref="G1007">
    <cfRule type="duplicateValues" dxfId="1139" priority="1090"/>
  </conditionalFormatting>
  <conditionalFormatting sqref="G1004:G1006">
    <cfRule type="duplicateValues" dxfId="1138" priority="1089"/>
  </conditionalFormatting>
  <conditionalFormatting sqref="G1004">
    <cfRule type="duplicateValues" dxfId="1137" priority="1088"/>
  </conditionalFormatting>
  <conditionalFormatting sqref="C1004 C1006">
    <cfRule type="duplicateValues" dxfId="1136" priority="1087"/>
  </conditionalFormatting>
  <conditionalFormatting sqref="C992">
    <cfRule type="duplicateValues" dxfId="1135" priority="1086"/>
  </conditionalFormatting>
  <conditionalFormatting sqref="C989 C991">
    <cfRule type="duplicateValues" dxfId="1134" priority="1085"/>
  </conditionalFormatting>
  <conditionalFormatting sqref="G986">
    <cfRule type="duplicateValues" dxfId="1133" priority="1084"/>
  </conditionalFormatting>
  <conditionalFormatting sqref="G25">
    <cfRule type="duplicateValues" dxfId="1132" priority="1083"/>
  </conditionalFormatting>
  <conditionalFormatting sqref="G981:G983">
    <cfRule type="duplicateValues" dxfId="1131" priority="1082"/>
  </conditionalFormatting>
  <conditionalFormatting sqref="G981">
    <cfRule type="duplicateValues" dxfId="1130" priority="1081"/>
  </conditionalFormatting>
  <conditionalFormatting sqref="G1001:G1003">
    <cfRule type="duplicateValues" dxfId="1129" priority="1080"/>
  </conditionalFormatting>
  <conditionalFormatting sqref="G1001">
    <cfRule type="duplicateValues" dxfId="1128" priority="1079"/>
  </conditionalFormatting>
  <conditionalFormatting sqref="G998:G1000">
    <cfRule type="duplicateValues" dxfId="1127" priority="1078"/>
  </conditionalFormatting>
  <conditionalFormatting sqref="G998">
    <cfRule type="duplicateValues" dxfId="1126" priority="1077"/>
  </conditionalFormatting>
  <conditionalFormatting sqref="G995:G997">
    <cfRule type="duplicateValues" dxfId="1125" priority="1076"/>
  </conditionalFormatting>
  <conditionalFormatting sqref="G995">
    <cfRule type="duplicateValues" dxfId="1124" priority="1075"/>
  </conditionalFormatting>
  <conditionalFormatting sqref="G1013:G1014">
    <cfRule type="duplicateValues" dxfId="1123" priority="1074"/>
  </conditionalFormatting>
  <conditionalFormatting sqref="G1010:G1012">
    <cfRule type="duplicateValues" dxfId="1122" priority="1073"/>
  </conditionalFormatting>
  <conditionalFormatting sqref="G1010">
    <cfRule type="duplicateValues" dxfId="1121" priority="1072"/>
  </conditionalFormatting>
  <conditionalFormatting sqref="G1008:G1009">
    <cfRule type="duplicateValues" dxfId="1120" priority="1071"/>
  </conditionalFormatting>
  <conditionalFormatting sqref="C1008">
    <cfRule type="duplicateValues" dxfId="1119" priority="1070"/>
  </conditionalFormatting>
  <conditionalFormatting sqref="G24:G35">
    <cfRule type="containsText" dxfId="1118" priority="1069" operator="containsText" text="2018">
      <formula>NOT(ISERROR(SEARCH("2018",G24)))</formula>
    </cfRule>
  </conditionalFormatting>
  <conditionalFormatting sqref="G24">
    <cfRule type="duplicateValues" dxfId="1117" priority="1068"/>
  </conditionalFormatting>
  <conditionalFormatting sqref="G1019:G1021">
    <cfRule type="duplicateValues" dxfId="1116" priority="1067"/>
  </conditionalFormatting>
  <conditionalFormatting sqref="G1019">
    <cfRule type="duplicateValues" dxfId="1115" priority="1066"/>
  </conditionalFormatting>
  <conditionalFormatting sqref="C1021">
    <cfRule type="duplicateValues" dxfId="1114" priority="1065"/>
  </conditionalFormatting>
  <conditionalFormatting sqref="G1017:G1018">
    <cfRule type="duplicateValues" dxfId="1113" priority="1064"/>
  </conditionalFormatting>
  <conditionalFormatting sqref="G1015:G1016">
    <cfRule type="duplicateValues" dxfId="1112" priority="1063"/>
  </conditionalFormatting>
  <conditionalFormatting sqref="G1026">
    <cfRule type="duplicateValues" dxfId="1111" priority="1062"/>
  </conditionalFormatting>
  <conditionalFormatting sqref="G1024:G1025">
    <cfRule type="duplicateValues" dxfId="1110" priority="1061"/>
  </conditionalFormatting>
  <conditionalFormatting sqref="C1025">
    <cfRule type="duplicateValues" dxfId="1109" priority="1060"/>
  </conditionalFormatting>
  <conditionalFormatting sqref="G1022:G1023">
    <cfRule type="duplicateValues" dxfId="1108" priority="1059"/>
  </conditionalFormatting>
  <conditionalFormatting sqref="G1033">
    <cfRule type="duplicateValues" dxfId="1107" priority="1058"/>
  </conditionalFormatting>
  <conditionalFormatting sqref="G1031:G1032">
    <cfRule type="duplicateValues" dxfId="1106" priority="1057"/>
  </conditionalFormatting>
  <conditionalFormatting sqref="G1029:G1030">
    <cfRule type="duplicateValues" dxfId="1105" priority="1056"/>
  </conditionalFormatting>
  <conditionalFormatting sqref="G1027:G1028">
    <cfRule type="duplicateValues" dxfId="1104" priority="1055"/>
  </conditionalFormatting>
  <conditionalFormatting sqref="G745">
    <cfRule type="duplicateValues" dxfId="1103" priority="1300"/>
  </conditionalFormatting>
  <conditionalFormatting sqref="G1007">
    <cfRule type="duplicateValues" dxfId="1102" priority="1301"/>
  </conditionalFormatting>
  <conditionalFormatting sqref="C24">
    <cfRule type="duplicateValues" dxfId="1101" priority="1302"/>
  </conditionalFormatting>
  <conditionalFormatting sqref="G1026">
    <cfRule type="duplicateValues" dxfId="1100" priority="1303"/>
  </conditionalFormatting>
  <conditionalFormatting sqref="G1033:G1035">
    <cfRule type="duplicateValues" dxfId="1099" priority="1304"/>
  </conditionalFormatting>
  <conditionalFormatting sqref="C1027 C997">
    <cfRule type="duplicateValues" dxfId="1098" priority="1054"/>
  </conditionalFormatting>
  <conditionalFormatting sqref="C1028 C1022:C1024 C1016 C1010 C1007 C1005 C998:C1000 C994 C990 C987:C988 C978 C970 C964:C965 C962 C972 C982 C996 C1013:C1014 C1030:C1032 C1003">
    <cfRule type="duplicateValues" dxfId="1097" priority="1053"/>
  </conditionalFormatting>
  <conditionalFormatting sqref="G785">
    <cfRule type="duplicateValues" dxfId="1096" priority="1305"/>
  </conditionalFormatting>
  <conditionalFormatting sqref="G1073">
    <cfRule type="duplicateValues" dxfId="1095" priority="1052"/>
  </conditionalFormatting>
  <conditionalFormatting sqref="G1067:G1068">
    <cfRule type="duplicateValues" dxfId="1094" priority="1048"/>
  </conditionalFormatting>
  <conditionalFormatting sqref="C1067:C1068">
    <cfRule type="duplicateValues" dxfId="1093" priority="1049"/>
  </conditionalFormatting>
  <conditionalFormatting sqref="G1067:G1068">
    <cfRule type="duplicateValues" dxfId="1092" priority="1050"/>
  </conditionalFormatting>
  <conditionalFormatting sqref="C1067:C1068">
    <cfRule type="duplicateValues" dxfId="1091" priority="1051"/>
  </conditionalFormatting>
  <conditionalFormatting sqref="G1065:G1066">
    <cfRule type="duplicateValues" dxfId="1090" priority="1044"/>
  </conditionalFormatting>
  <conditionalFormatting sqref="C1065:C1066">
    <cfRule type="duplicateValues" dxfId="1089" priority="1045"/>
  </conditionalFormatting>
  <conditionalFormatting sqref="G1065:G1066">
    <cfRule type="duplicateValues" dxfId="1088" priority="1046"/>
  </conditionalFormatting>
  <conditionalFormatting sqref="C1065:C1066">
    <cfRule type="duplicateValues" dxfId="1087" priority="1047"/>
  </conditionalFormatting>
  <conditionalFormatting sqref="G1071:G1072">
    <cfRule type="duplicateValues" dxfId="1086" priority="1040"/>
  </conditionalFormatting>
  <conditionalFormatting sqref="C1071:C1072">
    <cfRule type="duplicateValues" dxfId="1085" priority="1041"/>
  </conditionalFormatting>
  <conditionalFormatting sqref="G1071:G1072">
    <cfRule type="duplicateValues" dxfId="1084" priority="1042"/>
  </conditionalFormatting>
  <conditionalFormatting sqref="C1071:C1072">
    <cfRule type="duplicateValues" dxfId="1083" priority="1043"/>
  </conditionalFormatting>
  <conditionalFormatting sqref="G1069:G1070">
    <cfRule type="duplicateValues" dxfId="1082" priority="1036"/>
  </conditionalFormatting>
  <conditionalFormatting sqref="C1069:C1070">
    <cfRule type="duplicateValues" dxfId="1081" priority="1037"/>
  </conditionalFormatting>
  <conditionalFormatting sqref="G1069:G1070">
    <cfRule type="duplicateValues" dxfId="1080" priority="1038"/>
  </conditionalFormatting>
  <conditionalFormatting sqref="C1069:C1070">
    <cfRule type="duplicateValues" dxfId="1079" priority="1039"/>
  </conditionalFormatting>
  <conditionalFormatting sqref="C1079 C22">
    <cfRule type="duplicateValues" dxfId="1078" priority="1033"/>
  </conditionalFormatting>
  <conditionalFormatting sqref="G1079:G1080">
    <cfRule type="duplicateValues" dxfId="1077" priority="1034"/>
  </conditionalFormatting>
  <conditionalFormatting sqref="C1079">
    <cfRule type="duplicateValues" dxfId="1076" priority="1035"/>
  </conditionalFormatting>
  <conditionalFormatting sqref="G1079">
    <cfRule type="duplicateValues" dxfId="1075" priority="1029"/>
  </conditionalFormatting>
  <conditionalFormatting sqref="C1079">
    <cfRule type="duplicateValues" dxfId="1074" priority="1030"/>
  </conditionalFormatting>
  <conditionalFormatting sqref="G1079">
    <cfRule type="duplicateValues" dxfId="1073" priority="1031"/>
  </conditionalFormatting>
  <conditionalFormatting sqref="C1079">
    <cfRule type="duplicateValues" dxfId="1072" priority="1032"/>
  </conditionalFormatting>
  <conditionalFormatting sqref="G23">
    <cfRule type="duplicateValues" dxfId="1071" priority="1028"/>
  </conditionalFormatting>
  <conditionalFormatting sqref="G1074:G1076">
    <cfRule type="duplicateValues" dxfId="1070" priority="1024"/>
  </conditionalFormatting>
  <conditionalFormatting sqref="C1074:C1075">
    <cfRule type="duplicateValues" dxfId="1069" priority="1025"/>
  </conditionalFormatting>
  <conditionalFormatting sqref="G1074:G1076">
    <cfRule type="duplicateValues" dxfId="1068" priority="1026"/>
  </conditionalFormatting>
  <conditionalFormatting sqref="C1074:C1075">
    <cfRule type="duplicateValues" dxfId="1067" priority="1027"/>
  </conditionalFormatting>
  <conditionalFormatting sqref="G1074">
    <cfRule type="duplicateValues" dxfId="1066" priority="1020"/>
  </conditionalFormatting>
  <conditionalFormatting sqref="C1074">
    <cfRule type="duplicateValues" dxfId="1065" priority="1021"/>
  </conditionalFormatting>
  <conditionalFormatting sqref="G1074">
    <cfRule type="duplicateValues" dxfId="1064" priority="1022"/>
  </conditionalFormatting>
  <conditionalFormatting sqref="C1074">
    <cfRule type="duplicateValues" dxfId="1063" priority="1023"/>
  </conditionalFormatting>
  <conditionalFormatting sqref="G1097:G1099">
    <cfRule type="duplicateValues" dxfId="1062" priority="1016"/>
  </conditionalFormatting>
  <conditionalFormatting sqref="C1098:C1099">
    <cfRule type="duplicateValues" dxfId="1061" priority="1017"/>
  </conditionalFormatting>
  <conditionalFormatting sqref="G1097:G1099">
    <cfRule type="duplicateValues" dxfId="1060" priority="1018"/>
  </conditionalFormatting>
  <conditionalFormatting sqref="C1098:C1099">
    <cfRule type="duplicateValues" dxfId="1059" priority="1019"/>
  </conditionalFormatting>
  <conditionalFormatting sqref="G1097">
    <cfRule type="duplicateValues" dxfId="1058" priority="1015"/>
  </conditionalFormatting>
  <conditionalFormatting sqref="G1096">
    <cfRule type="duplicateValues" dxfId="1057" priority="1011"/>
  </conditionalFormatting>
  <conditionalFormatting sqref="C1096">
    <cfRule type="duplicateValues" dxfId="1056" priority="1012"/>
  </conditionalFormatting>
  <conditionalFormatting sqref="G1096">
    <cfRule type="duplicateValues" dxfId="1055" priority="1013"/>
  </conditionalFormatting>
  <conditionalFormatting sqref="C1096">
    <cfRule type="duplicateValues" dxfId="1054" priority="1014"/>
  </conditionalFormatting>
  <conditionalFormatting sqref="G1086:G1088">
    <cfRule type="duplicateValues" dxfId="1053" priority="1007"/>
  </conditionalFormatting>
  <conditionalFormatting sqref="C1087:C1088">
    <cfRule type="duplicateValues" dxfId="1052" priority="1008"/>
  </conditionalFormatting>
  <conditionalFormatting sqref="G1086:G1088">
    <cfRule type="duplicateValues" dxfId="1051" priority="1009"/>
  </conditionalFormatting>
  <conditionalFormatting sqref="C1087:C1088">
    <cfRule type="duplicateValues" dxfId="1050" priority="1010"/>
  </conditionalFormatting>
  <conditionalFormatting sqref="G1086">
    <cfRule type="duplicateValues" dxfId="1049" priority="1006"/>
  </conditionalFormatting>
  <conditionalFormatting sqref="G1085">
    <cfRule type="duplicateValues" dxfId="1048" priority="1005"/>
  </conditionalFormatting>
  <conditionalFormatting sqref="G1082:G1084">
    <cfRule type="duplicateValues" dxfId="1047" priority="1001"/>
  </conditionalFormatting>
  <conditionalFormatting sqref="C1082:C1084">
    <cfRule type="duplicateValues" dxfId="1046" priority="1002"/>
  </conditionalFormatting>
  <conditionalFormatting sqref="G1082:G1084">
    <cfRule type="duplicateValues" dxfId="1045" priority="1003"/>
  </conditionalFormatting>
  <conditionalFormatting sqref="C1082:C1084">
    <cfRule type="duplicateValues" dxfId="1044" priority="1004"/>
  </conditionalFormatting>
  <conditionalFormatting sqref="G1082">
    <cfRule type="duplicateValues" dxfId="1043" priority="999"/>
  </conditionalFormatting>
  <conditionalFormatting sqref="C1082">
    <cfRule type="duplicateValues" dxfId="1042" priority="1000"/>
  </conditionalFormatting>
  <conditionalFormatting sqref="G1081">
    <cfRule type="duplicateValues" dxfId="1041" priority="997"/>
  </conditionalFormatting>
  <conditionalFormatting sqref="G1081">
    <cfRule type="duplicateValues" dxfId="1040" priority="998"/>
  </conditionalFormatting>
  <conditionalFormatting sqref="C1086 C23 C1080:C1081 C1078 C1073 C983">
    <cfRule type="duplicateValues" dxfId="1039" priority="996"/>
  </conditionalFormatting>
  <conditionalFormatting sqref="C1076 C1033 C1026 C995 C986 C980 C975:C976 C971 C966:C967">
    <cfRule type="duplicateValues" dxfId="1038" priority="995"/>
  </conditionalFormatting>
  <conditionalFormatting sqref="G1093:G1095">
    <cfRule type="duplicateValues" dxfId="1037" priority="991"/>
  </conditionalFormatting>
  <conditionalFormatting sqref="C1093:C1095">
    <cfRule type="duplicateValues" dxfId="1036" priority="992"/>
  </conditionalFormatting>
  <conditionalFormatting sqref="G1093:G1095">
    <cfRule type="duplicateValues" dxfId="1035" priority="993"/>
  </conditionalFormatting>
  <conditionalFormatting sqref="C1093:C1095">
    <cfRule type="duplicateValues" dxfId="1034" priority="994"/>
  </conditionalFormatting>
  <conditionalFormatting sqref="G1093">
    <cfRule type="duplicateValues" dxfId="1033" priority="989"/>
  </conditionalFormatting>
  <conditionalFormatting sqref="C1093">
    <cfRule type="duplicateValues" dxfId="1032" priority="990"/>
  </conditionalFormatting>
  <conditionalFormatting sqref="G1092">
    <cfRule type="duplicateValues" dxfId="1031" priority="988"/>
  </conditionalFormatting>
  <conditionalFormatting sqref="G1089:G1091">
    <cfRule type="duplicateValues" dxfId="1030" priority="984"/>
  </conditionalFormatting>
  <conditionalFormatting sqref="C1089:C1091">
    <cfRule type="duplicateValues" dxfId="1029" priority="985"/>
  </conditionalFormatting>
  <conditionalFormatting sqref="G1089:G1091">
    <cfRule type="duplicateValues" dxfId="1028" priority="986"/>
  </conditionalFormatting>
  <conditionalFormatting sqref="C1089:C1091">
    <cfRule type="duplicateValues" dxfId="1027" priority="987"/>
  </conditionalFormatting>
  <conditionalFormatting sqref="G1089">
    <cfRule type="duplicateValues" dxfId="1026" priority="982"/>
  </conditionalFormatting>
  <conditionalFormatting sqref="C1089">
    <cfRule type="duplicateValues" dxfId="1025" priority="983"/>
  </conditionalFormatting>
  <conditionalFormatting sqref="G34 G1205">
    <cfRule type="duplicateValues" dxfId="1024" priority="979"/>
  </conditionalFormatting>
  <conditionalFormatting sqref="G1205">
    <cfRule type="duplicateValues" dxfId="1023" priority="980"/>
  </conditionalFormatting>
  <conditionalFormatting sqref="C1205">
    <cfRule type="duplicateValues" dxfId="1022" priority="981"/>
  </conditionalFormatting>
  <conditionalFormatting sqref="G1205">
    <cfRule type="duplicateValues" dxfId="1021" priority="977"/>
  </conditionalFormatting>
  <conditionalFormatting sqref="C1205">
    <cfRule type="duplicateValues" dxfId="1020" priority="978"/>
  </conditionalFormatting>
  <conditionalFormatting sqref="G1182:G1184">
    <cfRule type="duplicateValues" dxfId="1019" priority="974"/>
  </conditionalFormatting>
  <conditionalFormatting sqref="C1184">
    <cfRule type="duplicateValues" dxfId="1018" priority="975"/>
  </conditionalFormatting>
  <conditionalFormatting sqref="G1182:G1184">
    <cfRule type="duplicateValues" dxfId="1017" priority="976"/>
  </conditionalFormatting>
  <conditionalFormatting sqref="G1182">
    <cfRule type="duplicateValues" dxfId="1016" priority="973"/>
  </conditionalFormatting>
  <conditionalFormatting sqref="G1179:G1181">
    <cfRule type="duplicateValues" dxfId="1015" priority="969"/>
  </conditionalFormatting>
  <conditionalFormatting sqref="C1179:C1181">
    <cfRule type="duplicateValues" dxfId="1014" priority="970"/>
  </conditionalFormatting>
  <conditionalFormatting sqref="G1179:G1181">
    <cfRule type="duplicateValues" dxfId="1013" priority="971"/>
  </conditionalFormatting>
  <conditionalFormatting sqref="C1179:C1181">
    <cfRule type="duplicateValues" dxfId="1012" priority="972"/>
  </conditionalFormatting>
  <conditionalFormatting sqref="G1179">
    <cfRule type="duplicateValues" dxfId="1011" priority="967"/>
  </conditionalFormatting>
  <conditionalFormatting sqref="C1179">
    <cfRule type="duplicateValues" dxfId="1010" priority="968"/>
  </conditionalFormatting>
  <conditionalFormatting sqref="G1176:G1178">
    <cfRule type="duplicateValues" dxfId="1009" priority="963"/>
  </conditionalFormatting>
  <conditionalFormatting sqref="C1176 C1178">
    <cfRule type="duplicateValues" dxfId="1008" priority="964"/>
  </conditionalFormatting>
  <conditionalFormatting sqref="G1176:G1178">
    <cfRule type="duplicateValues" dxfId="1007" priority="965"/>
  </conditionalFormatting>
  <conditionalFormatting sqref="C1176">
    <cfRule type="duplicateValues" dxfId="1006" priority="966"/>
  </conditionalFormatting>
  <conditionalFormatting sqref="G1176">
    <cfRule type="duplicateValues" dxfId="1005" priority="961"/>
  </conditionalFormatting>
  <conditionalFormatting sqref="C1176">
    <cfRule type="duplicateValues" dxfId="1004" priority="962"/>
  </conditionalFormatting>
  <conditionalFormatting sqref="G1173:G1175">
    <cfRule type="duplicateValues" dxfId="1003" priority="957"/>
  </conditionalFormatting>
  <conditionalFormatting sqref="C1173:C1175">
    <cfRule type="duplicateValues" dxfId="1002" priority="958"/>
  </conditionalFormatting>
  <conditionalFormatting sqref="G1173:G1175">
    <cfRule type="duplicateValues" dxfId="1001" priority="959"/>
  </conditionalFormatting>
  <conditionalFormatting sqref="C1173:C1175">
    <cfRule type="duplicateValues" dxfId="1000" priority="960"/>
  </conditionalFormatting>
  <conditionalFormatting sqref="G1173">
    <cfRule type="duplicateValues" dxfId="999" priority="955"/>
  </conditionalFormatting>
  <conditionalFormatting sqref="C1173">
    <cfRule type="duplicateValues" dxfId="998" priority="956"/>
  </conditionalFormatting>
  <conditionalFormatting sqref="G1170:G1172">
    <cfRule type="duplicateValues" dxfId="997" priority="951"/>
  </conditionalFormatting>
  <conditionalFormatting sqref="C1170:C1172">
    <cfRule type="duplicateValues" dxfId="996" priority="952"/>
  </conditionalFormatting>
  <conditionalFormatting sqref="G1170:G1172">
    <cfRule type="duplicateValues" dxfId="995" priority="953"/>
  </conditionalFormatting>
  <conditionalFormatting sqref="C1170:C1172">
    <cfRule type="duplicateValues" dxfId="994" priority="954"/>
  </conditionalFormatting>
  <conditionalFormatting sqref="G1170">
    <cfRule type="duplicateValues" dxfId="993" priority="949"/>
  </conditionalFormatting>
  <conditionalFormatting sqref="C1170">
    <cfRule type="duplicateValues" dxfId="992" priority="950"/>
  </conditionalFormatting>
  <conditionalFormatting sqref="G1167:G1169">
    <cfRule type="duplicateValues" dxfId="991" priority="945"/>
  </conditionalFormatting>
  <conditionalFormatting sqref="C1167:C1169">
    <cfRule type="duplicateValues" dxfId="990" priority="946"/>
  </conditionalFormatting>
  <conditionalFormatting sqref="G1167:G1169">
    <cfRule type="duplicateValues" dxfId="989" priority="947"/>
  </conditionalFormatting>
  <conditionalFormatting sqref="C1167:C1169">
    <cfRule type="duplicateValues" dxfId="988" priority="948"/>
  </conditionalFormatting>
  <conditionalFormatting sqref="G1167">
    <cfRule type="duplicateValues" dxfId="987" priority="943"/>
  </conditionalFormatting>
  <conditionalFormatting sqref="C1167">
    <cfRule type="duplicateValues" dxfId="986" priority="944"/>
  </conditionalFormatting>
  <conditionalFormatting sqref="G1164:G1166">
    <cfRule type="duplicateValues" dxfId="985" priority="939"/>
  </conditionalFormatting>
  <conditionalFormatting sqref="C1164 C1166">
    <cfRule type="duplicateValues" dxfId="984" priority="940"/>
  </conditionalFormatting>
  <conditionalFormatting sqref="G1164:G1166">
    <cfRule type="duplicateValues" dxfId="983" priority="941"/>
  </conditionalFormatting>
  <conditionalFormatting sqref="C1164">
    <cfRule type="duplicateValues" dxfId="982" priority="942"/>
  </conditionalFormatting>
  <conditionalFormatting sqref="G1164">
    <cfRule type="duplicateValues" dxfId="981" priority="937"/>
  </conditionalFormatting>
  <conditionalFormatting sqref="C1164">
    <cfRule type="duplicateValues" dxfId="980" priority="938"/>
  </conditionalFormatting>
  <conditionalFormatting sqref="G1161:G1163">
    <cfRule type="duplicateValues" dxfId="979" priority="933"/>
  </conditionalFormatting>
  <conditionalFormatting sqref="C1161">
    <cfRule type="duplicateValues" dxfId="978" priority="934"/>
  </conditionalFormatting>
  <conditionalFormatting sqref="G1161:G1163">
    <cfRule type="duplicateValues" dxfId="977" priority="935"/>
  </conditionalFormatting>
  <conditionalFormatting sqref="C1161">
    <cfRule type="duplicateValues" dxfId="976" priority="936"/>
  </conditionalFormatting>
  <conditionalFormatting sqref="G1161">
    <cfRule type="duplicateValues" dxfId="975" priority="931"/>
  </conditionalFormatting>
  <conditionalFormatting sqref="C1161">
    <cfRule type="duplicateValues" dxfId="974" priority="932"/>
  </conditionalFormatting>
  <conditionalFormatting sqref="G1158:G1160">
    <cfRule type="duplicateValues" dxfId="973" priority="927"/>
  </conditionalFormatting>
  <conditionalFormatting sqref="C1158:C1160">
    <cfRule type="duplicateValues" dxfId="972" priority="928"/>
  </conditionalFormatting>
  <conditionalFormatting sqref="G1158:G1160">
    <cfRule type="duplicateValues" dxfId="971" priority="929"/>
  </conditionalFormatting>
  <conditionalFormatting sqref="C1158:C1160">
    <cfRule type="duplicateValues" dxfId="970" priority="930"/>
  </conditionalFormatting>
  <conditionalFormatting sqref="G1158">
    <cfRule type="duplicateValues" dxfId="969" priority="925"/>
  </conditionalFormatting>
  <conditionalFormatting sqref="C1158">
    <cfRule type="duplicateValues" dxfId="968" priority="926"/>
  </conditionalFormatting>
  <conditionalFormatting sqref="G1155:G1157">
    <cfRule type="duplicateValues" dxfId="967" priority="921"/>
  </conditionalFormatting>
  <conditionalFormatting sqref="C1155:C1157">
    <cfRule type="duplicateValues" dxfId="966" priority="922"/>
  </conditionalFormatting>
  <conditionalFormatting sqref="G1155:G1157">
    <cfRule type="duplicateValues" dxfId="965" priority="923"/>
  </conditionalFormatting>
  <conditionalFormatting sqref="C1155:C1157">
    <cfRule type="duplicateValues" dxfId="964" priority="924"/>
  </conditionalFormatting>
  <conditionalFormatting sqref="G1155">
    <cfRule type="duplicateValues" dxfId="963" priority="919"/>
  </conditionalFormatting>
  <conditionalFormatting sqref="C1155">
    <cfRule type="duplicateValues" dxfId="962" priority="920"/>
  </conditionalFormatting>
  <conditionalFormatting sqref="G1152:G1154">
    <cfRule type="duplicateValues" dxfId="961" priority="915"/>
  </conditionalFormatting>
  <conditionalFormatting sqref="C1152:C1154">
    <cfRule type="duplicateValues" dxfId="960" priority="916"/>
  </conditionalFormatting>
  <conditionalFormatting sqref="G1152:G1154">
    <cfRule type="duplicateValues" dxfId="959" priority="917"/>
  </conditionalFormatting>
  <conditionalFormatting sqref="C1152:C1154">
    <cfRule type="duplicateValues" dxfId="958" priority="918"/>
  </conditionalFormatting>
  <conditionalFormatting sqref="G1152">
    <cfRule type="duplicateValues" dxfId="957" priority="913"/>
  </conditionalFormatting>
  <conditionalFormatting sqref="C1152">
    <cfRule type="duplicateValues" dxfId="956" priority="914"/>
  </conditionalFormatting>
  <conditionalFormatting sqref="G1149:G1151">
    <cfRule type="duplicateValues" dxfId="955" priority="909"/>
  </conditionalFormatting>
  <conditionalFormatting sqref="C1150:C1151">
    <cfRule type="duplicateValues" dxfId="954" priority="910"/>
  </conditionalFormatting>
  <conditionalFormatting sqref="G1149:G1151">
    <cfRule type="duplicateValues" dxfId="953" priority="911"/>
  </conditionalFormatting>
  <conditionalFormatting sqref="C1150:C1151">
    <cfRule type="duplicateValues" dxfId="952" priority="912"/>
  </conditionalFormatting>
  <conditionalFormatting sqref="G1149">
    <cfRule type="duplicateValues" dxfId="951" priority="908"/>
  </conditionalFormatting>
  <conditionalFormatting sqref="G1146:G1148">
    <cfRule type="duplicateValues" dxfId="950" priority="904"/>
  </conditionalFormatting>
  <conditionalFormatting sqref="C1147">
    <cfRule type="duplicateValues" dxfId="949" priority="905"/>
  </conditionalFormatting>
  <conditionalFormatting sqref="G1146:G1148">
    <cfRule type="duplicateValues" dxfId="948" priority="906"/>
  </conditionalFormatting>
  <conditionalFormatting sqref="C1147">
    <cfRule type="duplicateValues" dxfId="947" priority="907"/>
  </conditionalFormatting>
  <conditionalFormatting sqref="G1146">
    <cfRule type="duplicateValues" dxfId="946" priority="903"/>
  </conditionalFormatting>
  <conditionalFormatting sqref="G1143:G1145">
    <cfRule type="duplicateValues" dxfId="945" priority="899"/>
  </conditionalFormatting>
  <conditionalFormatting sqref="C1143:C1145">
    <cfRule type="duplicateValues" dxfId="944" priority="900"/>
  </conditionalFormatting>
  <conditionalFormatting sqref="G1143:G1145">
    <cfRule type="duplicateValues" dxfId="943" priority="901"/>
  </conditionalFormatting>
  <conditionalFormatting sqref="C1143:C1145">
    <cfRule type="duplicateValues" dxfId="942" priority="902"/>
  </conditionalFormatting>
  <conditionalFormatting sqref="G1143">
    <cfRule type="duplicateValues" dxfId="941" priority="897"/>
  </conditionalFormatting>
  <conditionalFormatting sqref="C1143">
    <cfRule type="duplicateValues" dxfId="940" priority="898"/>
  </conditionalFormatting>
  <conditionalFormatting sqref="G1140:G1142">
    <cfRule type="duplicateValues" dxfId="939" priority="893"/>
  </conditionalFormatting>
  <conditionalFormatting sqref="C1141:C1142">
    <cfRule type="duplicateValues" dxfId="938" priority="894"/>
  </conditionalFormatting>
  <conditionalFormatting sqref="G1140:G1142">
    <cfRule type="duplicateValues" dxfId="937" priority="895"/>
  </conditionalFormatting>
  <conditionalFormatting sqref="C1141:C1142">
    <cfRule type="duplicateValues" dxfId="936" priority="896"/>
  </conditionalFormatting>
  <conditionalFormatting sqref="G1140">
    <cfRule type="duplicateValues" dxfId="935" priority="892"/>
  </conditionalFormatting>
  <conditionalFormatting sqref="G1137:G1139">
    <cfRule type="duplicateValues" dxfId="934" priority="888"/>
  </conditionalFormatting>
  <conditionalFormatting sqref="C1137 C1139">
    <cfRule type="duplicateValues" dxfId="933" priority="889"/>
  </conditionalFormatting>
  <conditionalFormatting sqref="G1137:G1139">
    <cfRule type="duplicateValues" dxfId="932" priority="890"/>
  </conditionalFormatting>
  <conditionalFormatting sqref="C1137">
    <cfRule type="duplicateValues" dxfId="931" priority="891"/>
  </conditionalFormatting>
  <conditionalFormatting sqref="G1137">
    <cfRule type="duplicateValues" dxfId="930" priority="886"/>
  </conditionalFormatting>
  <conditionalFormatting sqref="C1137">
    <cfRule type="duplicateValues" dxfId="929" priority="887"/>
  </conditionalFormatting>
  <conditionalFormatting sqref="G1134:G1136">
    <cfRule type="duplicateValues" dxfId="928" priority="882"/>
  </conditionalFormatting>
  <conditionalFormatting sqref="C1134:C1136">
    <cfRule type="duplicateValues" dxfId="927" priority="883"/>
  </conditionalFormatting>
  <conditionalFormatting sqref="G1134:G1136">
    <cfRule type="duplicateValues" dxfId="926" priority="884"/>
  </conditionalFormatting>
  <conditionalFormatting sqref="C1134:C1136">
    <cfRule type="duplicateValues" dxfId="925" priority="885"/>
  </conditionalFormatting>
  <conditionalFormatting sqref="G1134">
    <cfRule type="duplicateValues" dxfId="924" priority="880"/>
  </conditionalFormatting>
  <conditionalFormatting sqref="C1134">
    <cfRule type="duplicateValues" dxfId="923" priority="881"/>
  </conditionalFormatting>
  <conditionalFormatting sqref="G1131:G1133">
    <cfRule type="duplicateValues" dxfId="922" priority="876"/>
  </conditionalFormatting>
  <conditionalFormatting sqref="C1131:C1132">
    <cfRule type="duplicateValues" dxfId="921" priority="877"/>
  </conditionalFormatting>
  <conditionalFormatting sqref="G1131:G1133">
    <cfRule type="duplicateValues" dxfId="920" priority="878"/>
  </conditionalFormatting>
  <conditionalFormatting sqref="C1131:C1132">
    <cfRule type="duplicateValues" dxfId="919" priority="879"/>
  </conditionalFormatting>
  <conditionalFormatting sqref="G1131">
    <cfRule type="duplicateValues" dxfId="918" priority="874"/>
  </conditionalFormatting>
  <conditionalFormatting sqref="C1131">
    <cfRule type="duplicateValues" dxfId="917" priority="875"/>
  </conditionalFormatting>
  <conditionalFormatting sqref="G1128:G1130">
    <cfRule type="duplicateValues" dxfId="916" priority="870"/>
  </conditionalFormatting>
  <conditionalFormatting sqref="C1128:C1130">
    <cfRule type="duplicateValues" dxfId="915" priority="871"/>
  </conditionalFormatting>
  <conditionalFormatting sqref="G1128:G1130">
    <cfRule type="duplicateValues" dxfId="914" priority="872"/>
  </conditionalFormatting>
  <conditionalFormatting sqref="C1128:C1130">
    <cfRule type="duplicateValues" dxfId="913" priority="873"/>
  </conditionalFormatting>
  <conditionalFormatting sqref="G1128">
    <cfRule type="duplicateValues" dxfId="912" priority="868"/>
  </conditionalFormatting>
  <conditionalFormatting sqref="C1128">
    <cfRule type="duplicateValues" dxfId="911" priority="869"/>
  </conditionalFormatting>
  <conditionalFormatting sqref="G1126:G1127 G20">
    <cfRule type="duplicateValues" dxfId="910" priority="866"/>
  </conditionalFormatting>
  <conditionalFormatting sqref="C1127 C20">
    <cfRule type="duplicateValues" dxfId="909" priority="867"/>
  </conditionalFormatting>
  <conditionalFormatting sqref="G1126">
    <cfRule type="duplicateValues" dxfId="908" priority="865"/>
  </conditionalFormatting>
  <conditionalFormatting sqref="G1123:G1125">
    <cfRule type="duplicateValues" dxfId="907" priority="861"/>
  </conditionalFormatting>
  <conditionalFormatting sqref="C1123 C1125">
    <cfRule type="duplicateValues" dxfId="906" priority="862"/>
  </conditionalFormatting>
  <conditionalFormatting sqref="G1123:G1125">
    <cfRule type="duplicateValues" dxfId="905" priority="863"/>
  </conditionalFormatting>
  <conditionalFormatting sqref="C1123">
    <cfRule type="duplicateValues" dxfId="904" priority="864"/>
  </conditionalFormatting>
  <conditionalFormatting sqref="G1123">
    <cfRule type="duplicateValues" dxfId="903" priority="859"/>
  </conditionalFormatting>
  <conditionalFormatting sqref="C1123">
    <cfRule type="duplicateValues" dxfId="902" priority="860"/>
  </conditionalFormatting>
  <conditionalFormatting sqref="G1121:G1122 G21">
    <cfRule type="duplicateValues" dxfId="901" priority="857"/>
  </conditionalFormatting>
  <conditionalFormatting sqref="C1121:C1122 C21">
    <cfRule type="duplicateValues" dxfId="900" priority="858"/>
  </conditionalFormatting>
  <conditionalFormatting sqref="G1121">
    <cfRule type="duplicateValues" dxfId="899" priority="855"/>
  </conditionalFormatting>
  <conditionalFormatting sqref="C1121">
    <cfRule type="duplicateValues" dxfId="898" priority="856"/>
  </conditionalFormatting>
  <conditionalFormatting sqref="G1118:G1120">
    <cfRule type="duplicateValues" dxfId="897" priority="851"/>
  </conditionalFormatting>
  <conditionalFormatting sqref="C1118 C1120">
    <cfRule type="duplicateValues" dxfId="896" priority="852"/>
  </conditionalFormatting>
  <conditionalFormatting sqref="G1118:G1120">
    <cfRule type="duplicateValues" dxfId="895" priority="853"/>
  </conditionalFormatting>
  <conditionalFormatting sqref="C1118">
    <cfRule type="duplicateValues" dxfId="894" priority="854"/>
  </conditionalFormatting>
  <conditionalFormatting sqref="G1118">
    <cfRule type="duplicateValues" dxfId="893" priority="849"/>
  </conditionalFormatting>
  <conditionalFormatting sqref="C1118">
    <cfRule type="duplicateValues" dxfId="892" priority="850"/>
  </conditionalFormatting>
  <conditionalFormatting sqref="G1115:G1117">
    <cfRule type="duplicateValues" dxfId="891" priority="845"/>
  </conditionalFormatting>
  <conditionalFormatting sqref="C1115:C1117">
    <cfRule type="duplicateValues" dxfId="890" priority="846"/>
  </conditionalFormatting>
  <conditionalFormatting sqref="G1115:G1117">
    <cfRule type="duplicateValues" dxfId="889" priority="847"/>
  </conditionalFormatting>
  <conditionalFormatting sqref="C1115:C1117">
    <cfRule type="duplicateValues" dxfId="888" priority="848"/>
  </conditionalFormatting>
  <conditionalFormatting sqref="G1115">
    <cfRule type="duplicateValues" dxfId="887" priority="843"/>
  </conditionalFormatting>
  <conditionalFormatting sqref="C1115">
    <cfRule type="duplicateValues" dxfId="886" priority="844"/>
  </conditionalFormatting>
  <conditionalFormatting sqref="G1114">
    <cfRule type="duplicateValues" dxfId="885" priority="841"/>
  </conditionalFormatting>
  <conditionalFormatting sqref="C1114">
    <cfRule type="duplicateValues" dxfId="884" priority="842"/>
  </conditionalFormatting>
  <conditionalFormatting sqref="G1111:G1113">
    <cfRule type="duplicateValues" dxfId="883" priority="837"/>
  </conditionalFormatting>
  <conditionalFormatting sqref="C1111:C1113">
    <cfRule type="duplicateValues" dxfId="882" priority="838"/>
  </conditionalFormatting>
  <conditionalFormatting sqref="G1111:G1113">
    <cfRule type="duplicateValues" dxfId="881" priority="839"/>
  </conditionalFormatting>
  <conditionalFormatting sqref="C1111:C1113">
    <cfRule type="duplicateValues" dxfId="880" priority="840"/>
  </conditionalFormatting>
  <conditionalFormatting sqref="G1111">
    <cfRule type="duplicateValues" dxfId="879" priority="835"/>
  </conditionalFormatting>
  <conditionalFormatting sqref="C1111">
    <cfRule type="duplicateValues" dxfId="878" priority="836"/>
  </conditionalFormatting>
  <conditionalFormatting sqref="G1106:G1108">
    <cfRule type="duplicateValues" dxfId="877" priority="831"/>
  </conditionalFormatting>
  <conditionalFormatting sqref="C1106:C1108">
    <cfRule type="duplicateValues" dxfId="876" priority="832"/>
  </conditionalFormatting>
  <conditionalFormatting sqref="G1106:G1108">
    <cfRule type="duplicateValues" dxfId="875" priority="833"/>
  </conditionalFormatting>
  <conditionalFormatting sqref="C1106:C1108">
    <cfRule type="duplicateValues" dxfId="874" priority="834"/>
  </conditionalFormatting>
  <conditionalFormatting sqref="G1106">
    <cfRule type="duplicateValues" dxfId="873" priority="829"/>
  </conditionalFormatting>
  <conditionalFormatting sqref="C1106">
    <cfRule type="duplicateValues" dxfId="872" priority="830"/>
  </conditionalFormatting>
  <conditionalFormatting sqref="G1103:G1105">
    <cfRule type="duplicateValues" dxfId="871" priority="825"/>
  </conditionalFormatting>
  <conditionalFormatting sqref="C1104:C1105">
    <cfRule type="duplicateValues" dxfId="870" priority="826"/>
  </conditionalFormatting>
  <conditionalFormatting sqref="G1103:G1105">
    <cfRule type="duplicateValues" dxfId="869" priority="827"/>
  </conditionalFormatting>
  <conditionalFormatting sqref="C1104:C1105">
    <cfRule type="duplicateValues" dxfId="868" priority="828"/>
  </conditionalFormatting>
  <conditionalFormatting sqref="G1103">
    <cfRule type="duplicateValues" dxfId="867" priority="824"/>
  </conditionalFormatting>
  <conditionalFormatting sqref="C743">
    <cfRule type="duplicateValues" dxfId="866" priority="823"/>
  </conditionalFormatting>
  <conditionalFormatting sqref="C630">
    <cfRule type="duplicateValues" dxfId="865" priority="822"/>
  </conditionalFormatting>
  <conditionalFormatting sqref="C1100">
    <cfRule type="duplicateValues" dxfId="864" priority="820"/>
  </conditionalFormatting>
  <conditionalFormatting sqref="C1100">
    <cfRule type="duplicateValues" dxfId="863" priority="821"/>
  </conditionalFormatting>
  <conditionalFormatting sqref="C1100">
    <cfRule type="duplicateValues" dxfId="862" priority="819"/>
  </conditionalFormatting>
  <conditionalFormatting sqref="G1101:G1102">
    <cfRule type="duplicateValues" dxfId="861" priority="1306"/>
  </conditionalFormatting>
  <conditionalFormatting sqref="C1101:C1102">
    <cfRule type="duplicateValues" dxfId="860" priority="1307"/>
  </conditionalFormatting>
  <conditionalFormatting sqref="C716">
    <cfRule type="duplicateValues" dxfId="859" priority="818"/>
  </conditionalFormatting>
  <conditionalFormatting sqref="G1109:G1110">
    <cfRule type="duplicateValues" dxfId="858" priority="1308"/>
  </conditionalFormatting>
  <conditionalFormatting sqref="C1109:C1110">
    <cfRule type="duplicateValues" dxfId="857" priority="1309"/>
  </conditionalFormatting>
  <conditionalFormatting sqref="G1204 G1188:G1189">
    <cfRule type="duplicateValues" dxfId="856" priority="814"/>
  </conditionalFormatting>
  <conditionalFormatting sqref="C1204 C1188">
    <cfRule type="duplicateValues" dxfId="855" priority="815"/>
  </conditionalFormatting>
  <conditionalFormatting sqref="G1188:G1189">
    <cfRule type="duplicateValues" dxfId="854" priority="816"/>
  </conditionalFormatting>
  <conditionalFormatting sqref="C1188">
    <cfRule type="duplicateValues" dxfId="853" priority="817"/>
  </conditionalFormatting>
  <conditionalFormatting sqref="G1188">
    <cfRule type="duplicateValues" dxfId="852" priority="812"/>
  </conditionalFormatting>
  <conditionalFormatting sqref="C1188">
    <cfRule type="duplicateValues" dxfId="851" priority="813"/>
  </conditionalFormatting>
  <conditionalFormatting sqref="G1185:G1187">
    <cfRule type="duplicateValues" dxfId="850" priority="808"/>
  </conditionalFormatting>
  <conditionalFormatting sqref="C1185:C1187">
    <cfRule type="duplicateValues" dxfId="849" priority="809"/>
  </conditionalFormatting>
  <conditionalFormatting sqref="G1185:G1187">
    <cfRule type="duplicateValues" dxfId="848" priority="810"/>
  </conditionalFormatting>
  <conditionalFormatting sqref="C1185:C1187">
    <cfRule type="duplicateValues" dxfId="847" priority="811"/>
  </conditionalFormatting>
  <conditionalFormatting sqref="G1185">
    <cfRule type="duplicateValues" dxfId="846" priority="806"/>
  </conditionalFormatting>
  <conditionalFormatting sqref="C1185">
    <cfRule type="duplicateValues" dxfId="845" priority="807"/>
  </conditionalFormatting>
  <conditionalFormatting sqref="G1194:G1202">
    <cfRule type="duplicateValues" dxfId="844" priority="804"/>
  </conditionalFormatting>
  <conditionalFormatting sqref="C1194 C1196 C1199 C1201:C1202">
    <cfRule type="duplicateValues" dxfId="843" priority="805"/>
  </conditionalFormatting>
  <conditionalFormatting sqref="G1191:G1193">
    <cfRule type="duplicateValues" dxfId="842" priority="800"/>
  </conditionalFormatting>
  <conditionalFormatting sqref="C1191:C1193">
    <cfRule type="duplicateValues" dxfId="841" priority="801"/>
  </conditionalFormatting>
  <conditionalFormatting sqref="G1191:G1193">
    <cfRule type="duplicateValues" dxfId="840" priority="802"/>
  </conditionalFormatting>
  <conditionalFormatting sqref="C1191:C1193">
    <cfRule type="duplicateValues" dxfId="839" priority="803"/>
  </conditionalFormatting>
  <conditionalFormatting sqref="G1191">
    <cfRule type="duplicateValues" dxfId="838" priority="798"/>
  </conditionalFormatting>
  <conditionalFormatting sqref="C1191">
    <cfRule type="duplicateValues" dxfId="837" priority="799"/>
  </conditionalFormatting>
  <conditionalFormatting sqref="G1190">
    <cfRule type="duplicateValues" dxfId="836" priority="796"/>
  </conditionalFormatting>
  <conditionalFormatting sqref="G1190">
    <cfRule type="duplicateValues" dxfId="835" priority="797"/>
  </conditionalFormatting>
  <conditionalFormatting sqref="C45">
    <cfRule type="duplicateValues" dxfId="834" priority="795"/>
  </conditionalFormatting>
  <conditionalFormatting sqref="G1100 G22 G1079:G1080">
    <cfRule type="duplicateValues" dxfId="833" priority="1310"/>
  </conditionalFormatting>
  <conditionalFormatting sqref="G1077:G1078 G23">
    <cfRule type="duplicateValues" dxfId="832" priority="1311"/>
  </conditionalFormatting>
  <conditionalFormatting sqref="G984:G985 G25">
    <cfRule type="duplicateValues" dxfId="831" priority="1312"/>
  </conditionalFormatting>
  <conditionalFormatting sqref="C984:C985 C25">
    <cfRule type="duplicateValues" dxfId="830" priority="1313"/>
  </conditionalFormatting>
  <conditionalFormatting sqref="C27">
    <cfRule type="duplicateValues" dxfId="829" priority="794"/>
  </conditionalFormatting>
  <conditionalFormatting sqref="G1194:G1203">
    <cfRule type="duplicateValues" dxfId="828" priority="1314"/>
  </conditionalFormatting>
  <conditionalFormatting sqref="C1194 C1196 C1199 C1201:C1203">
    <cfRule type="duplicateValues" dxfId="827" priority="1315"/>
  </conditionalFormatting>
  <conditionalFormatting sqref="G35 G1240 G1235:G1236 G1227:G1229 G1336 G1329:G1330 G1338:G1350">
    <cfRule type="duplicateValues" dxfId="826" priority="790"/>
  </conditionalFormatting>
  <conditionalFormatting sqref="C35 C1240 C1235:C1236 C1227:C1229 C1336 C1329:C1330 C1338:C1350">
    <cfRule type="duplicateValues" dxfId="825" priority="791"/>
  </conditionalFormatting>
  <conditionalFormatting sqref="G35 G1336 G1329:G1330 G1338:G1350">
    <cfRule type="duplicateValues" dxfId="824" priority="792"/>
  </conditionalFormatting>
  <conditionalFormatting sqref="C35 C1336 C1329:C1330 C1338:C1350">
    <cfRule type="duplicateValues" dxfId="823" priority="793"/>
  </conditionalFormatting>
  <conditionalFormatting sqref="G1227">
    <cfRule type="duplicateValues" dxfId="822" priority="788"/>
  </conditionalFormatting>
  <conditionalFormatting sqref="C1227">
    <cfRule type="duplicateValues" dxfId="821" priority="789"/>
  </conditionalFormatting>
  <conditionalFormatting sqref="G1225:G1226">
    <cfRule type="duplicateValues" dxfId="820" priority="784"/>
  </conditionalFormatting>
  <conditionalFormatting sqref="C1225:C1226">
    <cfRule type="duplicateValues" dxfId="819" priority="785"/>
  </conditionalFormatting>
  <conditionalFormatting sqref="G1225:G1226">
    <cfRule type="duplicateValues" dxfId="818" priority="786"/>
  </conditionalFormatting>
  <conditionalFormatting sqref="C1225:C1226">
    <cfRule type="duplicateValues" dxfId="817" priority="787"/>
  </conditionalFormatting>
  <conditionalFormatting sqref="G1224">
    <cfRule type="duplicateValues" dxfId="816" priority="780"/>
  </conditionalFormatting>
  <conditionalFormatting sqref="C1224">
    <cfRule type="duplicateValues" dxfId="815" priority="781"/>
  </conditionalFormatting>
  <conditionalFormatting sqref="G1224">
    <cfRule type="duplicateValues" dxfId="814" priority="782"/>
  </conditionalFormatting>
  <conditionalFormatting sqref="C1224">
    <cfRule type="duplicateValues" dxfId="813" priority="783"/>
  </conditionalFormatting>
  <conditionalFormatting sqref="G1210:G1211">
    <cfRule type="duplicateValues" dxfId="812" priority="778"/>
  </conditionalFormatting>
  <conditionalFormatting sqref="C1211:C1212">
    <cfRule type="duplicateValues" dxfId="811" priority="779"/>
  </conditionalFormatting>
  <conditionalFormatting sqref="G1206:G1207">
    <cfRule type="duplicateValues" dxfId="810" priority="774"/>
  </conditionalFormatting>
  <conditionalFormatting sqref="C1207">
    <cfRule type="duplicateValues" dxfId="809" priority="775"/>
  </conditionalFormatting>
  <conditionalFormatting sqref="G1206:G1207">
    <cfRule type="duplicateValues" dxfId="808" priority="776"/>
  </conditionalFormatting>
  <conditionalFormatting sqref="C1207">
    <cfRule type="duplicateValues" dxfId="807" priority="777"/>
  </conditionalFormatting>
  <conditionalFormatting sqref="G1208:G1209">
    <cfRule type="duplicateValues" dxfId="806" priority="1316"/>
  </conditionalFormatting>
  <conditionalFormatting sqref="C1209">
    <cfRule type="duplicateValues" dxfId="805" priority="1317"/>
  </conditionalFormatting>
  <conditionalFormatting sqref="G1212">
    <cfRule type="duplicateValues" dxfId="804" priority="773"/>
  </conditionalFormatting>
  <conditionalFormatting sqref="G1221:G1223">
    <cfRule type="duplicateValues" dxfId="803" priority="771"/>
  </conditionalFormatting>
  <conditionalFormatting sqref="G1221:G1223">
    <cfRule type="duplicateValues" dxfId="802" priority="772"/>
  </conditionalFormatting>
  <conditionalFormatting sqref="G1221">
    <cfRule type="duplicateValues" dxfId="801" priority="770"/>
  </conditionalFormatting>
  <conditionalFormatting sqref="G1219:G1220">
    <cfRule type="duplicateValues" dxfId="800" priority="768"/>
  </conditionalFormatting>
  <conditionalFormatting sqref="C1219:C1220">
    <cfRule type="duplicateValues" dxfId="799" priority="769"/>
  </conditionalFormatting>
  <conditionalFormatting sqref="G1216:G1218">
    <cfRule type="duplicateValues" dxfId="798" priority="764"/>
  </conditionalFormatting>
  <conditionalFormatting sqref="C1216:C1218">
    <cfRule type="duplicateValues" dxfId="797" priority="765"/>
  </conditionalFormatting>
  <conditionalFormatting sqref="G1216:G1218">
    <cfRule type="duplicateValues" dxfId="796" priority="766"/>
  </conditionalFormatting>
  <conditionalFormatting sqref="C1216:C1218">
    <cfRule type="duplicateValues" dxfId="795" priority="767"/>
  </conditionalFormatting>
  <conditionalFormatting sqref="G1216">
    <cfRule type="duplicateValues" dxfId="794" priority="762"/>
  </conditionalFormatting>
  <conditionalFormatting sqref="C1216">
    <cfRule type="duplicateValues" dxfId="793" priority="763"/>
  </conditionalFormatting>
  <conditionalFormatting sqref="G1214:G1215">
    <cfRule type="duplicateValues" dxfId="792" priority="758"/>
  </conditionalFormatting>
  <conditionalFormatting sqref="C1214:C1215">
    <cfRule type="duplicateValues" dxfId="791" priority="759"/>
  </conditionalFormatting>
  <conditionalFormatting sqref="G1214:G1215">
    <cfRule type="duplicateValues" dxfId="790" priority="760"/>
  </conditionalFormatting>
  <conditionalFormatting sqref="C1214:C1215">
    <cfRule type="duplicateValues" dxfId="789" priority="761"/>
  </conditionalFormatting>
  <conditionalFormatting sqref="G1213">
    <cfRule type="duplicateValues" dxfId="788" priority="754"/>
  </conditionalFormatting>
  <conditionalFormatting sqref="C1213">
    <cfRule type="duplicateValues" dxfId="787" priority="755"/>
  </conditionalFormatting>
  <conditionalFormatting sqref="G1213">
    <cfRule type="duplicateValues" dxfId="786" priority="756"/>
  </conditionalFormatting>
  <conditionalFormatting sqref="C1213">
    <cfRule type="duplicateValues" dxfId="785" priority="757"/>
  </conditionalFormatting>
  <conditionalFormatting sqref="B1214">
    <cfRule type="duplicateValues" dxfId="784" priority="753"/>
  </conditionalFormatting>
  <conditionalFormatting sqref="B1218">
    <cfRule type="duplicateValues" dxfId="783" priority="752"/>
  </conditionalFormatting>
  <conditionalFormatting sqref="B933">
    <cfRule type="duplicateValues" dxfId="782" priority="751"/>
  </conditionalFormatting>
  <conditionalFormatting sqref="B1194">
    <cfRule type="duplicateValues" dxfId="781" priority="750"/>
  </conditionalFormatting>
  <conditionalFormatting sqref="B978">
    <cfRule type="duplicateValues" dxfId="780" priority="749"/>
  </conditionalFormatting>
  <conditionalFormatting sqref="B972">
    <cfRule type="duplicateValues" dxfId="779" priority="748"/>
  </conditionalFormatting>
  <conditionalFormatting sqref="B1100">
    <cfRule type="duplicateValues" dxfId="778" priority="747"/>
  </conditionalFormatting>
  <conditionalFormatting sqref="G1328">
    <cfRule type="duplicateValues" dxfId="777" priority="745"/>
  </conditionalFormatting>
  <conditionalFormatting sqref="C1328">
    <cfRule type="duplicateValues" dxfId="776" priority="746"/>
  </conditionalFormatting>
  <conditionalFormatting sqref="G1241:G1242">
    <cfRule type="duplicateValues" dxfId="775" priority="743"/>
  </conditionalFormatting>
  <conditionalFormatting sqref="C1241:C1242">
    <cfRule type="duplicateValues" dxfId="774" priority="744"/>
  </conditionalFormatting>
  <conditionalFormatting sqref="G1238">
    <cfRule type="duplicateValues" dxfId="773" priority="741"/>
  </conditionalFormatting>
  <conditionalFormatting sqref="C1238">
    <cfRule type="duplicateValues" dxfId="772" priority="742"/>
  </conditionalFormatting>
  <conditionalFormatting sqref="G1235:G1236">
    <cfRule type="duplicateValues" dxfId="771" priority="739"/>
  </conditionalFormatting>
  <conditionalFormatting sqref="C1235:C1236">
    <cfRule type="duplicateValues" dxfId="770" priority="740"/>
  </conditionalFormatting>
  <conditionalFormatting sqref="G1232:G1234">
    <cfRule type="duplicateValues" dxfId="769" priority="735"/>
  </conditionalFormatting>
  <conditionalFormatting sqref="C1232:C1233">
    <cfRule type="duplicateValues" dxfId="768" priority="736"/>
  </conditionalFormatting>
  <conditionalFormatting sqref="G1232:G1234">
    <cfRule type="duplicateValues" dxfId="767" priority="737"/>
  </conditionalFormatting>
  <conditionalFormatting sqref="C1232:C1233">
    <cfRule type="duplicateValues" dxfId="766" priority="738"/>
  </conditionalFormatting>
  <conditionalFormatting sqref="G1232">
    <cfRule type="duplicateValues" dxfId="765" priority="733"/>
  </conditionalFormatting>
  <conditionalFormatting sqref="C1232">
    <cfRule type="duplicateValues" dxfId="764" priority="734"/>
  </conditionalFormatting>
  <conditionalFormatting sqref="G1230:G1231">
    <cfRule type="duplicateValues" dxfId="763" priority="731"/>
  </conditionalFormatting>
  <conditionalFormatting sqref="C1230:C1231">
    <cfRule type="duplicateValues" dxfId="762" priority="732"/>
  </conditionalFormatting>
  <conditionalFormatting sqref="B1236">
    <cfRule type="duplicateValues" dxfId="761" priority="730"/>
  </conditionalFormatting>
  <conditionalFormatting sqref="B1228">
    <cfRule type="duplicateValues" dxfId="760" priority="729"/>
  </conditionalFormatting>
  <conditionalFormatting sqref="G1237">
    <cfRule type="duplicateValues" dxfId="759" priority="1318"/>
  </conditionalFormatting>
  <conditionalFormatting sqref="C1237">
    <cfRule type="duplicateValues" dxfId="758" priority="1319"/>
  </conditionalFormatting>
  <conditionalFormatting sqref="B1239">
    <cfRule type="duplicateValues" dxfId="757" priority="728"/>
  </conditionalFormatting>
  <conditionalFormatting sqref="B1157">
    <cfRule type="duplicateValues" dxfId="756" priority="727"/>
  </conditionalFormatting>
  <conditionalFormatting sqref="B1090">
    <cfRule type="duplicateValues" dxfId="755" priority="726"/>
  </conditionalFormatting>
  <conditionalFormatting sqref="G1250:G1252">
    <cfRule type="duplicateValues" dxfId="754" priority="724"/>
  </conditionalFormatting>
  <conditionalFormatting sqref="C1250:C1252">
    <cfRule type="duplicateValues" dxfId="753" priority="725"/>
  </conditionalFormatting>
  <conditionalFormatting sqref="G1250">
    <cfRule type="duplicateValues" dxfId="752" priority="722"/>
  </conditionalFormatting>
  <conditionalFormatting sqref="C1250">
    <cfRule type="duplicateValues" dxfId="751" priority="723"/>
  </conditionalFormatting>
  <conditionalFormatting sqref="G1248:G1249">
    <cfRule type="duplicateValues" dxfId="750" priority="720"/>
  </conditionalFormatting>
  <conditionalFormatting sqref="C1248:C1249">
    <cfRule type="duplicateValues" dxfId="749" priority="721"/>
  </conditionalFormatting>
  <conditionalFormatting sqref="G1246:G1247">
    <cfRule type="duplicateValues" dxfId="748" priority="716"/>
  </conditionalFormatting>
  <conditionalFormatting sqref="C1246:C1247">
    <cfRule type="duplicateValues" dxfId="747" priority="717"/>
  </conditionalFormatting>
  <conditionalFormatting sqref="G1246:G1247">
    <cfRule type="duplicateValues" dxfId="746" priority="718"/>
  </conditionalFormatting>
  <conditionalFormatting sqref="C1246:C1247">
    <cfRule type="duplicateValues" dxfId="745" priority="719"/>
  </conditionalFormatting>
  <conditionalFormatting sqref="G1243:G1245">
    <cfRule type="duplicateValues" dxfId="744" priority="712"/>
  </conditionalFormatting>
  <conditionalFormatting sqref="C1243:C1245">
    <cfRule type="duplicateValues" dxfId="743" priority="713"/>
  </conditionalFormatting>
  <conditionalFormatting sqref="G1243:G1245">
    <cfRule type="duplicateValues" dxfId="742" priority="714"/>
  </conditionalFormatting>
  <conditionalFormatting sqref="C1243:C1245">
    <cfRule type="duplicateValues" dxfId="741" priority="715"/>
  </conditionalFormatting>
  <conditionalFormatting sqref="G1243">
    <cfRule type="duplicateValues" dxfId="740" priority="710"/>
  </conditionalFormatting>
  <conditionalFormatting sqref="C1243">
    <cfRule type="duplicateValues" dxfId="739" priority="711"/>
  </conditionalFormatting>
  <conditionalFormatting sqref="B1159">
    <cfRule type="duplicateValues" dxfId="738" priority="709"/>
  </conditionalFormatting>
  <conditionalFormatting sqref="B748">
    <cfRule type="duplicateValues" dxfId="737" priority="708"/>
  </conditionalFormatting>
  <conditionalFormatting sqref="B1051">
    <cfRule type="duplicateValues" dxfId="736" priority="707"/>
  </conditionalFormatting>
  <conditionalFormatting sqref="B838">
    <cfRule type="duplicateValues" dxfId="735" priority="706"/>
  </conditionalFormatting>
  <conditionalFormatting sqref="B1245">
    <cfRule type="duplicateValues" dxfId="734" priority="705"/>
  </conditionalFormatting>
  <conditionalFormatting sqref="B1135">
    <cfRule type="duplicateValues" dxfId="733" priority="704"/>
  </conditionalFormatting>
  <conditionalFormatting sqref="B791">
    <cfRule type="duplicateValues" dxfId="732" priority="703"/>
  </conditionalFormatting>
  <conditionalFormatting sqref="G1302">
    <cfRule type="duplicateValues" dxfId="731" priority="701"/>
  </conditionalFormatting>
  <conditionalFormatting sqref="C1302">
    <cfRule type="duplicateValues" dxfId="730" priority="702"/>
  </conditionalFormatting>
  <conditionalFormatting sqref="G1301 G1296">
    <cfRule type="duplicateValues" dxfId="729" priority="699"/>
  </conditionalFormatting>
  <conditionalFormatting sqref="C1301">
    <cfRule type="duplicateValues" dxfId="728" priority="700"/>
  </conditionalFormatting>
  <conditionalFormatting sqref="G1262:G1269">
    <cfRule type="duplicateValues" dxfId="727" priority="698"/>
  </conditionalFormatting>
  <conditionalFormatting sqref="G1258:G1260">
    <cfRule type="duplicateValues" dxfId="726" priority="694"/>
  </conditionalFormatting>
  <conditionalFormatting sqref="C1258:C1261">
    <cfRule type="duplicateValues" dxfId="725" priority="695"/>
  </conditionalFormatting>
  <conditionalFormatting sqref="G1258:G1260">
    <cfRule type="duplicateValues" dxfId="724" priority="696"/>
  </conditionalFormatting>
  <conditionalFormatting sqref="C1258:C1261">
    <cfRule type="duplicateValues" dxfId="723" priority="697"/>
  </conditionalFormatting>
  <conditionalFormatting sqref="G1258">
    <cfRule type="duplicateValues" dxfId="722" priority="692"/>
  </conditionalFormatting>
  <conditionalFormatting sqref="C1258">
    <cfRule type="duplicateValues" dxfId="721" priority="693"/>
  </conditionalFormatting>
  <conditionalFormatting sqref="G1256:G1257">
    <cfRule type="duplicateValues" dxfId="720" priority="690"/>
  </conditionalFormatting>
  <conditionalFormatting sqref="C1256:C1257">
    <cfRule type="duplicateValues" dxfId="719" priority="691"/>
  </conditionalFormatting>
  <conditionalFormatting sqref="G1254:G1255">
    <cfRule type="duplicateValues" dxfId="718" priority="686"/>
  </conditionalFormatting>
  <conditionalFormatting sqref="C1254:C1255">
    <cfRule type="duplicateValues" dxfId="717" priority="687"/>
  </conditionalFormatting>
  <conditionalFormatting sqref="G1254:G1255">
    <cfRule type="duplicateValues" dxfId="716" priority="688"/>
  </conditionalFormatting>
  <conditionalFormatting sqref="C1254:C1255">
    <cfRule type="duplicateValues" dxfId="715" priority="689"/>
  </conditionalFormatting>
  <conditionalFormatting sqref="G29">
    <cfRule type="duplicateValues" dxfId="714" priority="685"/>
  </conditionalFormatting>
  <conditionalFormatting sqref="B29">
    <cfRule type="duplicateValues" dxfId="713" priority="684"/>
  </conditionalFormatting>
  <conditionalFormatting sqref="B939">
    <cfRule type="duplicateValues" dxfId="712" priority="683"/>
  </conditionalFormatting>
  <conditionalFormatting sqref="B1248">
    <cfRule type="duplicateValues" dxfId="711" priority="682"/>
  </conditionalFormatting>
  <conditionalFormatting sqref="B926">
    <cfRule type="duplicateValues" dxfId="710" priority="681"/>
  </conditionalFormatting>
  <conditionalFormatting sqref="B1170">
    <cfRule type="duplicateValues" dxfId="709" priority="680"/>
  </conditionalFormatting>
  <conditionalFormatting sqref="G1238:G1239">
    <cfRule type="duplicateValues" dxfId="708" priority="1320"/>
  </conditionalFormatting>
  <conditionalFormatting sqref="C1238:C1239">
    <cfRule type="duplicateValues" dxfId="707" priority="1321"/>
  </conditionalFormatting>
  <conditionalFormatting sqref="B1263">
    <cfRule type="duplicateValues" dxfId="706" priority="679"/>
  </conditionalFormatting>
  <conditionalFormatting sqref="B1253">
    <cfRule type="duplicateValues" dxfId="705" priority="678"/>
  </conditionalFormatting>
  <conditionalFormatting sqref="B1438">
    <cfRule type="duplicateValues" dxfId="704" priority="1322"/>
  </conditionalFormatting>
  <conditionalFormatting sqref="B1244">
    <cfRule type="duplicateValues" dxfId="703" priority="677"/>
  </conditionalFormatting>
  <conditionalFormatting sqref="B1269">
    <cfRule type="duplicateValues" dxfId="702" priority="676"/>
  </conditionalFormatting>
  <conditionalFormatting sqref="B1095">
    <cfRule type="duplicateValues" dxfId="701" priority="675"/>
  </conditionalFormatting>
  <conditionalFormatting sqref="C1262:C1263 C1265:C1269">
    <cfRule type="duplicateValues" dxfId="700" priority="1323"/>
  </conditionalFormatting>
  <conditionalFormatting sqref="B1114">
    <cfRule type="duplicateValues" dxfId="699" priority="674"/>
  </conditionalFormatting>
  <conditionalFormatting sqref="B1093">
    <cfRule type="duplicateValues" dxfId="698" priority="673"/>
  </conditionalFormatting>
  <conditionalFormatting sqref="B1120">
    <cfRule type="duplicateValues" dxfId="697" priority="672"/>
  </conditionalFormatting>
  <conditionalFormatting sqref="G1270">
    <cfRule type="duplicateValues" dxfId="696" priority="1324"/>
  </conditionalFormatting>
  <conditionalFormatting sqref="C1270">
    <cfRule type="duplicateValues" dxfId="695" priority="1325"/>
  </conditionalFormatting>
  <conditionalFormatting sqref="G1271:G1275">
    <cfRule type="duplicateValues" dxfId="694" priority="670"/>
  </conditionalFormatting>
  <conditionalFormatting sqref="C1271:C1275">
    <cfRule type="duplicateValues" dxfId="693" priority="671"/>
  </conditionalFormatting>
  <conditionalFormatting sqref="B1274">
    <cfRule type="duplicateValues" dxfId="692" priority="669"/>
  </conditionalFormatting>
  <conditionalFormatting sqref="B52">
    <cfRule type="duplicateValues" dxfId="691" priority="668"/>
  </conditionalFormatting>
  <conditionalFormatting sqref="B1247">
    <cfRule type="duplicateValues" dxfId="690" priority="667"/>
  </conditionalFormatting>
  <conditionalFormatting sqref="B1278">
    <cfRule type="duplicateValues" dxfId="689" priority="666"/>
  </conditionalFormatting>
  <conditionalFormatting sqref="B1240">
    <cfRule type="duplicateValues" dxfId="688" priority="665"/>
  </conditionalFormatting>
  <conditionalFormatting sqref="G1279">
    <cfRule type="duplicateValues" dxfId="687" priority="663"/>
  </conditionalFormatting>
  <conditionalFormatting sqref="C1279">
    <cfRule type="duplicateValues" dxfId="686" priority="664"/>
  </conditionalFormatting>
  <conditionalFormatting sqref="B1215">
    <cfRule type="duplicateValues" dxfId="685" priority="662"/>
  </conditionalFormatting>
  <conditionalFormatting sqref="B1279">
    <cfRule type="duplicateValues" dxfId="684" priority="661"/>
  </conditionalFormatting>
  <conditionalFormatting sqref="G1280">
    <cfRule type="duplicateValues" dxfId="683" priority="659"/>
  </conditionalFormatting>
  <conditionalFormatting sqref="C1280">
    <cfRule type="duplicateValues" dxfId="682" priority="660"/>
  </conditionalFormatting>
  <conditionalFormatting sqref="B1280">
    <cfRule type="duplicateValues" dxfId="681" priority="658"/>
  </conditionalFormatting>
  <conditionalFormatting sqref="B1188">
    <cfRule type="duplicateValues" dxfId="680" priority="657"/>
  </conditionalFormatting>
  <conditionalFormatting sqref="G1281:G1283">
    <cfRule type="duplicateValues" dxfId="679" priority="655"/>
  </conditionalFormatting>
  <conditionalFormatting sqref="C1281:C1282">
    <cfRule type="duplicateValues" dxfId="678" priority="656"/>
  </conditionalFormatting>
  <conditionalFormatting sqref="B1281:B1282">
    <cfRule type="duplicateValues" dxfId="677" priority="654"/>
  </conditionalFormatting>
  <conditionalFormatting sqref="G1284:G1295">
    <cfRule type="duplicateValues" dxfId="676" priority="1326"/>
  </conditionalFormatting>
  <conditionalFormatting sqref="C1283:C1287 C1291:C1295">
    <cfRule type="duplicateValues" dxfId="675" priority="1327"/>
  </conditionalFormatting>
  <conditionalFormatting sqref="G1299:G1300">
    <cfRule type="duplicateValues" dxfId="674" priority="648"/>
  </conditionalFormatting>
  <conditionalFormatting sqref="C1299:C1300">
    <cfRule type="duplicateValues" dxfId="673" priority="649"/>
  </conditionalFormatting>
  <conditionalFormatting sqref="G1299:G1300">
    <cfRule type="duplicateValues" dxfId="672" priority="650"/>
  </conditionalFormatting>
  <conditionalFormatting sqref="C1299:C1300">
    <cfRule type="duplicateValues" dxfId="671" priority="651"/>
  </conditionalFormatting>
  <conditionalFormatting sqref="G1298">
    <cfRule type="duplicateValues" dxfId="670" priority="646"/>
  </conditionalFormatting>
  <conditionalFormatting sqref="C1298">
    <cfRule type="duplicateValues" dxfId="669" priority="647"/>
  </conditionalFormatting>
  <conditionalFormatting sqref="G1297">
    <cfRule type="duplicateValues" dxfId="668" priority="644"/>
  </conditionalFormatting>
  <conditionalFormatting sqref="C1297">
    <cfRule type="duplicateValues" dxfId="667" priority="645"/>
  </conditionalFormatting>
  <conditionalFormatting sqref="G1298">
    <cfRule type="duplicateValues" dxfId="666" priority="652"/>
  </conditionalFormatting>
  <conditionalFormatting sqref="C1298">
    <cfRule type="duplicateValues" dxfId="665" priority="653"/>
  </conditionalFormatting>
  <conditionalFormatting sqref="G1302:G1303">
    <cfRule type="duplicateValues" dxfId="664" priority="1328"/>
  </conditionalFormatting>
  <conditionalFormatting sqref="C1302:C1303">
    <cfRule type="duplicateValues" dxfId="663" priority="1329"/>
  </conditionalFormatting>
  <conditionalFormatting sqref="G1325:G1327">
    <cfRule type="duplicateValues" dxfId="662" priority="638"/>
  </conditionalFormatting>
  <conditionalFormatting sqref="C1325:C1327">
    <cfRule type="duplicateValues" dxfId="661" priority="639"/>
  </conditionalFormatting>
  <conditionalFormatting sqref="G1325:G1327">
    <cfRule type="duplicateValues" dxfId="660" priority="640"/>
  </conditionalFormatting>
  <conditionalFormatting sqref="C1325:C1327">
    <cfRule type="duplicateValues" dxfId="659" priority="641"/>
  </conditionalFormatting>
  <conditionalFormatting sqref="G1325">
    <cfRule type="duplicateValues" dxfId="658" priority="636"/>
  </conditionalFormatting>
  <conditionalFormatting sqref="C1325">
    <cfRule type="duplicateValues" dxfId="657" priority="637"/>
  </conditionalFormatting>
  <conditionalFormatting sqref="G1323:G1324">
    <cfRule type="duplicateValues" dxfId="656" priority="634"/>
  </conditionalFormatting>
  <conditionalFormatting sqref="C1323:C1324">
    <cfRule type="duplicateValues" dxfId="655" priority="635"/>
  </conditionalFormatting>
  <conditionalFormatting sqref="G1321:G1322">
    <cfRule type="duplicateValues" dxfId="654" priority="630"/>
  </conditionalFormatting>
  <conditionalFormatting sqref="C1321:C1322">
    <cfRule type="duplicateValues" dxfId="653" priority="631"/>
  </conditionalFormatting>
  <conditionalFormatting sqref="G1321:G1322">
    <cfRule type="duplicateValues" dxfId="652" priority="632"/>
  </conditionalFormatting>
  <conditionalFormatting sqref="C1321:C1322">
    <cfRule type="duplicateValues" dxfId="651" priority="633"/>
  </conditionalFormatting>
  <conditionalFormatting sqref="G1320">
    <cfRule type="duplicateValues" dxfId="650" priority="628"/>
  </conditionalFormatting>
  <conditionalFormatting sqref="C1320">
    <cfRule type="duplicateValues" dxfId="649" priority="629"/>
  </conditionalFormatting>
  <conditionalFormatting sqref="G1320">
    <cfRule type="duplicateValues" dxfId="648" priority="642"/>
  </conditionalFormatting>
  <conditionalFormatting sqref="C1320">
    <cfRule type="duplicateValues" dxfId="647" priority="643"/>
  </conditionalFormatting>
  <conditionalFormatting sqref="G1317:G1319">
    <cfRule type="duplicateValues" dxfId="646" priority="622"/>
  </conditionalFormatting>
  <conditionalFormatting sqref="C1317:C1319">
    <cfRule type="duplicateValues" dxfId="645" priority="623"/>
  </conditionalFormatting>
  <conditionalFormatting sqref="G1317:G1319">
    <cfRule type="duplicateValues" dxfId="644" priority="624"/>
  </conditionalFormatting>
  <conditionalFormatting sqref="C1317:C1319">
    <cfRule type="duplicateValues" dxfId="643" priority="625"/>
  </conditionalFormatting>
  <conditionalFormatting sqref="G1317">
    <cfRule type="duplicateValues" dxfId="642" priority="620"/>
  </conditionalFormatting>
  <conditionalFormatting sqref="C1317">
    <cfRule type="duplicateValues" dxfId="641" priority="621"/>
  </conditionalFormatting>
  <conditionalFormatting sqref="G1315:G1316">
    <cfRule type="duplicateValues" dxfId="640" priority="618"/>
  </conditionalFormatting>
  <conditionalFormatting sqref="C1315:C1316">
    <cfRule type="duplicateValues" dxfId="639" priority="619"/>
  </conditionalFormatting>
  <conditionalFormatting sqref="G1313:G1314">
    <cfRule type="duplicateValues" dxfId="638" priority="614"/>
  </conditionalFormatting>
  <conditionalFormatting sqref="C1313:C1314">
    <cfRule type="duplicateValues" dxfId="637" priority="615"/>
  </conditionalFormatting>
  <conditionalFormatting sqref="G1313:G1314">
    <cfRule type="duplicateValues" dxfId="636" priority="616"/>
  </conditionalFormatting>
  <conditionalFormatting sqref="C1313:C1314">
    <cfRule type="duplicateValues" dxfId="635" priority="617"/>
  </conditionalFormatting>
  <conditionalFormatting sqref="G1312">
    <cfRule type="duplicateValues" dxfId="634" priority="612"/>
  </conditionalFormatting>
  <conditionalFormatting sqref="C1312">
    <cfRule type="duplicateValues" dxfId="633" priority="613"/>
  </conditionalFormatting>
  <conditionalFormatting sqref="G1312">
    <cfRule type="duplicateValues" dxfId="632" priority="626"/>
  </conditionalFormatting>
  <conditionalFormatting sqref="C1312">
    <cfRule type="duplicateValues" dxfId="631" priority="627"/>
  </conditionalFormatting>
  <conditionalFormatting sqref="G1309:G1311">
    <cfRule type="duplicateValues" dxfId="630" priority="606"/>
  </conditionalFormatting>
  <conditionalFormatting sqref="C1309:C1311">
    <cfRule type="duplicateValues" dxfId="629" priority="607"/>
  </conditionalFormatting>
  <conditionalFormatting sqref="G1309:G1311">
    <cfRule type="duplicateValues" dxfId="628" priority="608"/>
  </conditionalFormatting>
  <conditionalFormatting sqref="C1309:C1311">
    <cfRule type="duplicateValues" dxfId="627" priority="609"/>
  </conditionalFormatting>
  <conditionalFormatting sqref="G1309">
    <cfRule type="duplicateValues" dxfId="626" priority="604"/>
  </conditionalFormatting>
  <conditionalFormatting sqref="C1309">
    <cfRule type="duplicateValues" dxfId="625" priority="605"/>
  </conditionalFormatting>
  <conditionalFormatting sqref="G1307:G1308">
    <cfRule type="duplicateValues" dxfId="624" priority="602"/>
  </conditionalFormatting>
  <conditionalFormatting sqref="C1307:C1308">
    <cfRule type="duplicateValues" dxfId="623" priority="603"/>
  </conditionalFormatting>
  <conditionalFormatting sqref="G1305:G1306">
    <cfRule type="duplicateValues" dxfId="622" priority="598"/>
  </conditionalFormatting>
  <conditionalFormatting sqref="C1305:C1306">
    <cfRule type="duplicateValues" dxfId="621" priority="599"/>
  </conditionalFormatting>
  <conditionalFormatting sqref="G1305:G1306">
    <cfRule type="duplicateValues" dxfId="620" priority="600"/>
  </conditionalFormatting>
  <conditionalFormatting sqref="C1305:C1306">
    <cfRule type="duplicateValues" dxfId="619" priority="601"/>
  </conditionalFormatting>
  <conditionalFormatting sqref="G1304">
    <cfRule type="duplicateValues" dxfId="618" priority="596"/>
  </conditionalFormatting>
  <conditionalFormatting sqref="C1304">
    <cfRule type="duplicateValues" dxfId="617" priority="597"/>
  </conditionalFormatting>
  <conditionalFormatting sqref="G1304">
    <cfRule type="duplicateValues" dxfId="616" priority="610"/>
  </conditionalFormatting>
  <conditionalFormatting sqref="C1304">
    <cfRule type="duplicateValues" dxfId="615" priority="611"/>
  </conditionalFormatting>
  <conditionalFormatting sqref="B1308">
    <cfRule type="duplicateValues" dxfId="614" priority="595"/>
  </conditionalFormatting>
  <conditionalFormatting sqref="B1311">
    <cfRule type="duplicateValues" dxfId="613" priority="594"/>
  </conditionalFormatting>
  <conditionalFormatting sqref="C491">
    <cfRule type="duplicateValues" dxfId="612" priority="592"/>
  </conditionalFormatting>
  <conditionalFormatting sqref="C491">
    <cfRule type="duplicateValues" dxfId="611" priority="593"/>
  </conditionalFormatting>
  <conditionalFormatting sqref="C491">
    <cfRule type="duplicateValues" dxfId="610" priority="591"/>
  </conditionalFormatting>
  <conditionalFormatting sqref="B940">
    <cfRule type="duplicateValues" dxfId="609" priority="590"/>
  </conditionalFormatting>
  <conditionalFormatting sqref="B1241">
    <cfRule type="duplicateValues" dxfId="608" priority="589"/>
  </conditionalFormatting>
  <conditionalFormatting sqref="B694">
    <cfRule type="duplicateValues" dxfId="607" priority="588"/>
  </conditionalFormatting>
  <conditionalFormatting sqref="B1064">
    <cfRule type="duplicateValues" dxfId="606" priority="587"/>
  </conditionalFormatting>
  <conditionalFormatting sqref="B1231">
    <cfRule type="duplicateValues" dxfId="605" priority="586"/>
  </conditionalFormatting>
  <conditionalFormatting sqref="B1317">
    <cfRule type="duplicateValues" dxfId="604" priority="585"/>
  </conditionalFormatting>
  <conditionalFormatting sqref="B1186">
    <cfRule type="duplicateValues" dxfId="603" priority="584"/>
  </conditionalFormatting>
  <conditionalFormatting sqref="B1322">
    <cfRule type="duplicateValues" dxfId="602" priority="583"/>
  </conditionalFormatting>
  <conditionalFormatting sqref="B469">
    <cfRule type="duplicateValues" dxfId="601" priority="582"/>
  </conditionalFormatting>
  <conditionalFormatting sqref="B1243">
    <cfRule type="duplicateValues" dxfId="600" priority="581"/>
  </conditionalFormatting>
  <conditionalFormatting sqref="G1353">
    <cfRule type="duplicateValues" dxfId="599" priority="579"/>
  </conditionalFormatting>
  <conditionalFormatting sqref="C1353">
    <cfRule type="duplicateValues" dxfId="598" priority="580"/>
  </conditionalFormatting>
  <conditionalFormatting sqref="G1351:G1352">
    <cfRule type="duplicateValues" dxfId="597" priority="577"/>
  </conditionalFormatting>
  <conditionalFormatting sqref="C1351:C1352">
    <cfRule type="duplicateValues" dxfId="596" priority="578"/>
  </conditionalFormatting>
  <conditionalFormatting sqref="B1327">
    <cfRule type="duplicateValues" dxfId="595" priority="576"/>
  </conditionalFormatting>
  <conditionalFormatting sqref="B1242">
    <cfRule type="duplicateValues" dxfId="594" priority="575"/>
  </conditionalFormatting>
  <conditionalFormatting sqref="B1161">
    <cfRule type="duplicateValues" dxfId="593" priority="574"/>
  </conditionalFormatting>
  <conditionalFormatting sqref="B1237">
    <cfRule type="duplicateValues" dxfId="592" priority="573"/>
  </conditionalFormatting>
  <conditionalFormatting sqref="B1287">
    <cfRule type="duplicateValues" dxfId="591" priority="572"/>
  </conditionalFormatting>
  <conditionalFormatting sqref="G1337:G1349">
    <cfRule type="duplicateValues" dxfId="590" priority="570"/>
  </conditionalFormatting>
  <conditionalFormatting sqref="C1337:C1349">
    <cfRule type="duplicateValues" dxfId="589" priority="571"/>
  </conditionalFormatting>
  <conditionalFormatting sqref="G1333:G1335">
    <cfRule type="duplicateValues" dxfId="588" priority="566"/>
  </conditionalFormatting>
  <conditionalFormatting sqref="C1333:C1335">
    <cfRule type="duplicateValues" dxfId="587" priority="567"/>
  </conditionalFormatting>
  <conditionalFormatting sqref="G1333:G1335">
    <cfRule type="duplicateValues" dxfId="586" priority="568"/>
  </conditionalFormatting>
  <conditionalFormatting sqref="C1333:C1335">
    <cfRule type="duplicateValues" dxfId="585" priority="569"/>
  </conditionalFormatting>
  <conditionalFormatting sqref="G1333">
    <cfRule type="duplicateValues" dxfId="584" priority="564"/>
  </conditionalFormatting>
  <conditionalFormatting sqref="C1333:C1334">
    <cfRule type="duplicateValues" dxfId="583" priority="565"/>
  </conditionalFormatting>
  <conditionalFormatting sqref="G1331:G1332">
    <cfRule type="duplicateValues" dxfId="582" priority="562"/>
  </conditionalFormatting>
  <conditionalFormatting sqref="C1331:C1332">
    <cfRule type="duplicateValues" dxfId="581" priority="563"/>
  </conditionalFormatting>
  <conditionalFormatting sqref="B1330">
    <cfRule type="duplicateValues" dxfId="580" priority="561"/>
  </conditionalFormatting>
  <conditionalFormatting sqref="B1320">
    <cfRule type="duplicateValues" dxfId="579" priority="560"/>
  </conditionalFormatting>
  <conditionalFormatting sqref="B1005">
    <cfRule type="duplicateValues" dxfId="578" priority="559"/>
  </conditionalFormatting>
  <conditionalFormatting sqref="B1339">
    <cfRule type="duplicateValues" dxfId="577" priority="558"/>
  </conditionalFormatting>
  <conditionalFormatting sqref="B1335">
    <cfRule type="duplicateValues" dxfId="576" priority="557"/>
  </conditionalFormatting>
  <conditionalFormatting sqref="B1344">
    <cfRule type="duplicateValues" dxfId="575" priority="556"/>
  </conditionalFormatting>
  <conditionalFormatting sqref="B1309">
    <cfRule type="duplicateValues" dxfId="574" priority="555"/>
  </conditionalFormatting>
  <conditionalFormatting sqref="B1089">
    <cfRule type="duplicateValues" dxfId="573" priority="554"/>
  </conditionalFormatting>
  <conditionalFormatting sqref="B1249">
    <cfRule type="duplicateValues" dxfId="572" priority="553"/>
  </conditionalFormatting>
  <conditionalFormatting sqref="B1350">
    <cfRule type="duplicateValues" dxfId="571" priority="552"/>
  </conditionalFormatting>
  <conditionalFormatting sqref="B1348">
    <cfRule type="duplicateValues" dxfId="570" priority="551"/>
  </conditionalFormatting>
  <conditionalFormatting sqref="B1207">
    <cfRule type="duplicateValues" dxfId="569" priority="550"/>
  </conditionalFormatting>
  <conditionalFormatting sqref="G1379:G1381">
    <cfRule type="duplicateValues" dxfId="568" priority="548"/>
  </conditionalFormatting>
  <conditionalFormatting sqref="C1379:C1381">
    <cfRule type="duplicateValues" dxfId="567" priority="549"/>
  </conditionalFormatting>
  <conditionalFormatting sqref="G1379">
    <cfRule type="duplicateValues" dxfId="566" priority="546"/>
  </conditionalFormatting>
  <conditionalFormatting sqref="C1379">
    <cfRule type="duplicateValues" dxfId="565" priority="547"/>
  </conditionalFormatting>
  <conditionalFormatting sqref="G1357:G1358">
    <cfRule type="duplicateValues" dxfId="564" priority="544"/>
  </conditionalFormatting>
  <conditionalFormatting sqref="C1357:C1358">
    <cfRule type="duplicateValues" dxfId="563" priority="545"/>
  </conditionalFormatting>
  <conditionalFormatting sqref="G1356">
    <cfRule type="duplicateValues" dxfId="562" priority="540"/>
  </conditionalFormatting>
  <conditionalFormatting sqref="C1356">
    <cfRule type="duplicateValues" dxfId="561" priority="541"/>
  </conditionalFormatting>
  <conditionalFormatting sqref="G1356">
    <cfRule type="duplicateValues" dxfId="560" priority="542"/>
  </conditionalFormatting>
  <conditionalFormatting sqref="C1356">
    <cfRule type="duplicateValues" dxfId="559" priority="543"/>
  </conditionalFormatting>
  <conditionalFormatting sqref="B1325">
    <cfRule type="duplicateValues" dxfId="558" priority="539"/>
  </conditionalFormatting>
  <conditionalFormatting sqref="B1314">
    <cfRule type="duplicateValues" dxfId="557" priority="538"/>
  </conditionalFormatting>
  <conditionalFormatting sqref="B1233">
    <cfRule type="duplicateValues" dxfId="556" priority="537"/>
  </conditionalFormatting>
  <conditionalFormatting sqref="B1144">
    <cfRule type="duplicateValues" dxfId="555" priority="536"/>
  </conditionalFormatting>
  <conditionalFormatting sqref="B1276">
    <cfRule type="duplicateValues" dxfId="554" priority="535"/>
  </conditionalFormatting>
  <conditionalFormatting sqref="B709">
    <cfRule type="duplicateValues" dxfId="553" priority="534"/>
  </conditionalFormatting>
  <conditionalFormatting sqref="B1084">
    <cfRule type="duplicateValues" dxfId="552" priority="533"/>
  </conditionalFormatting>
  <conditionalFormatting sqref="B1349">
    <cfRule type="duplicateValues" dxfId="551" priority="532"/>
  </conditionalFormatting>
  <conditionalFormatting sqref="B1229">
    <cfRule type="duplicateValues" dxfId="550" priority="531"/>
  </conditionalFormatting>
  <conditionalFormatting sqref="B1299">
    <cfRule type="duplicateValues" dxfId="549" priority="530"/>
  </conditionalFormatting>
  <conditionalFormatting sqref="B1116">
    <cfRule type="duplicateValues" dxfId="548" priority="529"/>
  </conditionalFormatting>
  <conditionalFormatting sqref="B1294">
    <cfRule type="duplicateValues" dxfId="547" priority="528"/>
  </conditionalFormatting>
  <conditionalFormatting sqref="B1355">
    <cfRule type="duplicateValues" dxfId="546" priority="527"/>
  </conditionalFormatting>
  <conditionalFormatting sqref="G1438 G1328 G1261 G1253">
    <cfRule type="duplicateValues" dxfId="545" priority="1330"/>
  </conditionalFormatting>
  <conditionalFormatting sqref="C1438 C1328 C1253">
    <cfRule type="duplicateValues" dxfId="544" priority="1331"/>
  </conditionalFormatting>
  <conditionalFormatting sqref="B739">
    <cfRule type="duplicateValues" dxfId="543" priority="526"/>
  </conditionalFormatting>
  <conditionalFormatting sqref="B1324">
    <cfRule type="duplicateValues" dxfId="542" priority="525"/>
  </conditionalFormatting>
  <conditionalFormatting sqref="B1298">
    <cfRule type="duplicateValues" dxfId="541" priority="524"/>
  </conditionalFormatting>
  <conditionalFormatting sqref="B708">
    <cfRule type="duplicateValues" dxfId="540" priority="523"/>
  </conditionalFormatting>
  <conditionalFormatting sqref="B925">
    <cfRule type="duplicateValues" dxfId="539" priority="522"/>
  </conditionalFormatting>
  <conditionalFormatting sqref="G1376:G1378">
    <cfRule type="duplicateValues" dxfId="538" priority="518"/>
  </conditionalFormatting>
  <conditionalFormatting sqref="C1376:C1378">
    <cfRule type="duplicateValues" dxfId="537" priority="519"/>
  </conditionalFormatting>
  <conditionalFormatting sqref="G1376:G1378">
    <cfRule type="duplicateValues" dxfId="536" priority="520"/>
  </conditionalFormatting>
  <conditionalFormatting sqref="C1376:C1378">
    <cfRule type="duplicateValues" dxfId="535" priority="521"/>
  </conditionalFormatting>
  <conditionalFormatting sqref="G1376">
    <cfRule type="duplicateValues" dxfId="534" priority="516"/>
  </conditionalFormatting>
  <conditionalFormatting sqref="C1376">
    <cfRule type="duplicateValues" dxfId="533" priority="517"/>
  </conditionalFormatting>
  <conditionalFormatting sqref="G1374:G1375">
    <cfRule type="duplicateValues" dxfId="532" priority="514"/>
  </conditionalFormatting>
  <conditionalFormatting sqref="C1374:C1375">
    <cfRule type="duplicateValues" dxfId="531" priority="515"/>
  </conditionalFormatting>
  <conditionalFormatting sqref="G1373">
    <cfRule type="duplicateValues" dxfId="530" priority="510"/>
  </conditionalFormatting>
  <conditionalFormatting sqref="C1373">
    <cfRule type="duplicateValues" dxfId="529" priority="511"/>
  </conditionalFormatting>
  <conditionalFormatting sqref="G1373">
    <cfRule type="duplicateValues" dxfId="528" priority="512"/>
  </conditionalFormatting>
  <conditionalFormatting sqref="C1373">
    <cfRule type="duplicateValues" dxfId="527" priority="513"/>
  </conditionalFormatting>
  <conditionalFormatting sqref="G1372">
    <cfRule type="duplicateValues" dxfId="526" priority="508"/>
  </conditionalFormatting>
  <conditionalFormatting sqref="G1372">
    <cfRule type="duplicateValues" dxfId="525" priority="509"/>
  </conditionalFormatting>
  <conditionalFormatting sqref="G1369:G1370">
    <cfRule type="duplicateValues" dxfId="524" priority="504"/>
  </conditionalFormatting>
  <conditionalFormatting sqref="C1369:C1371">
    <cfRule type="duplicateValues" dxfId="523" priority="505"/>
  </conditionalFormatting>
  <conditionalFormatting sqref="G1369:G1370">
    <cfRule type="duplicateValues" dxfId="522" priority="506"/>
  </conditionalFormatting>
  <conditionalFormatting sqref="C1369:C1371">
    <cfRule type="duplicateValues" dxfId="521" priority="507"/>
  </conditionalFormatting>
  <conditionalFormatting sqref="G1369">
    <cfRule type="duplicateValues" dxfId="520" priority="502"/>
  </conditionalFormatting>
  <conditionalFormatting sqref="C1369">
    <cfRule type="duplicateValues" dxfId="519" priority="503"/>
  </conditionalFormatting>
  <conditionalFormatting sqref="G1366:G1368">
    <cfRule type="duplicateValues" dxfId="518" priority="498"/>
  </conditionalFormatting>
  <conditionalFormatting sqref="C1366 C1368">
    <cfRule type="duplicateValues" dxfId="517" priority="499"/>
  </conditionalFormatting>
  <conditionalFormatting sqref="G1366:G1368">
    <cfRule type="duplicateValues" dxfId="516" priority="500"/>
  </conditionalFormatting>
  <conditionalFormatting sqref="C1366">
    <cfRule type="duplicateValues" dxfId="515" priority="501"/>
  </conditionalFormatting>
  <conditionalFormatting sqref="G1366">
    <cfRule type="duplicateValues" dxfId="514" priority="496"/>
  </conditionalFormatting>
  <conditionalFormatting sqref="C1366">
    <cfRule type="duplicateValues" dxfId="513" priority="497"/>
  </conditionalFormatting>
  <conditionalFormatting sqref="G1364:G1365">
    <cfRule type="duplicateValues" dxfId="512" priority="494"/>
  </conditionalFormatting>
  <conditionalFormatting sqref="C1364:C1365">
    <cfRule type="duplicateValues" dxfId="511" priority="495"/>
  </conditionalFormatting>
  <conditionalFormatting sqref="G1363">
    <cfRule type="duplicateValues" dxfId="510" priority="490"/>
  </conditionalFormatting>
  <conditionalFormatting sqref="C1363">
    <cfRule type="duplicateValues" dxfId="509" priority="491"/>
  </conditionalFormatting>
  <conditionalFormatting sqref="G1363">
    <cfRule type="duplicateValues" dxfId="508" priority="492"/>
  </conditionalFormatting>
  <conditionalFormatting sqref="C1363">
    <cfRule type="duplicateValues" dxfId="507" priority="493"/>
  </conditionalFormatting>
  <conditionalFormatting sqref="G1362">
    <cfRule type="duplicateValues" dxfId="506" priority="486"/>
  </conditionalFormatting>
  <conditionalFormatting sqref="C1362">
    <cfRule type="duplicateValues" dxfId="505" priority="487"/>
  </conditionalFormatting>
  <conditionalFormatting sqref="G1362">
    <cfRule type="duplicateValues" dxfId="504" priority="488"/>
  </conditionalFormatting>
  <conditionalFormatting sqref="C1362">
    <cfRule type="duplicateValues" dxfId="503" priority="489"/>
  </conditionalFormatting>
  <conditionalFormatting sqref="G1359:G1361">
    <cfRule type="duplicateValues" dxfId="502" priority="482"/>
  </conditionalFormatting>
  <conditionalFormatting sqref="C1359:C1361">
    <cfRule type="duplicateValues" dxfId="501" priority="483"/>
  </conditionalFormatting>
  <conditionalFormatting sqref="G1359:G1361">
    <cfRule type="duplicateValues" dxfId="500" priority="484"/>
  </conditionalFormatting>
  <conditionalFormatting sqref="C1359:C1361">
    <cfRule type="duplicateValues" dxfId="499" priority="485"/>
  </conditionalFormatting>
  <conditionalFormatting sqref="G1359">
    <cfRule type="duplicateValues" dxfId="498" priority="480"/>
  </conditionalFormatting>
  <conditionalFormatting sqref="C1359">
    <cfRule type="duplicateValues" dxfId="497" priority="481"/>
  </conditionalFormatting>
  <conditionalFormatting sqref="B1052">
    <cfRule type="duplicateValues" dxfId="496" priority="479"/>
  </conditionalFormatting>
  <conditionalFormatting sqref="B1022">
    <cfRule type="duplicateValues" dxfId="495" priority="478"/>
  </conditionalFormatting>
  <conditionalFormatting sqref="B30">
    <cfRule type="duplicateValues" dxfId="494" priority="477"/>
  </conditionalFormatting>
  <conditionalFormatting sqref="B1268">
    <cfRule type="duplicateValues" dxfId="493" priority="476"/>
  </conditionalFormatting>
  <conditionalFormatting sqref="B1370">
    <cfRule type="duplicateValues" dxfId="492" priority="475"/>
  </conditionalFormatting>
  <conditionalFormatting sqref="B1362">
    <cfRule type="duplicateValues" dxfId="491" priority="474"/>
  </conditionalFormatting>
  <conditionalFormatting sqref="B1358">
    <cfRule type="duplicateValues" dxfId="490" priority="473"/>
  </conditionalFormatting>
  <conditionalFormatting sqref="B1285">
    <cfRule type="duplicateValues" dxfId="489" priority="472"/>
  </conditionalFormatting>
  <conditionalFormatting sqref="B1375">
    <cfRule type="duplicateValues" dxfId="488" priority="471"/>
  </conditionalFormatting>
  <conditionalFormatting sqref="B1079">
    <cfRule type="duplicateValues" dxfId="487" priority="470"/>
  </conditionalFormatting>
  <conditionalFormatting sqref="B1259">
    <cfRule type="duplicateValues" dxfId="486" priority="469"/>
  </conditionalFormatting>
  <conditionalFormatting sqref="B1352">
    <cfRule type="duplicateValues" dxfId="485" priority="468"/>
  </conditionalFormatting>
  <conditionalFormatting sqref="B32">
    <cfRule type="duplicateValues" dxfId="484" priority="467"/>
  </conditionalFormatting>
  <conditionalFormatting sqref="B31">
    <cfRule type="duplicateValues" dxfId="483" priority="466"/>
  </conditionalFormatting>
  <conditionalFormatting sqref="B1378">
    <cfRule type="duplicateValues" dxfId="482" priority="465"/>
  </conditionalFormatting>
  <conditionalFormatting sqref="B1379">
    <cfRule type="duplicateValues" dxfId="481" priority="464"/>
  </conditionalFormatting>
  <conditionalFormatting sqref="B1283">
    <cfRule type="duplicateValues" dxfId="480" priority="463"/>
  </conditionalFormatting>
  <conditionalFormatting sqref="G1406">
    <cfRule type="duplicateValues" dxfId="479" priority="459"/>
  </conditionalFormatting>
  <conditionalFormatting sqref="C1406">
    <cfRule type="duplicateValues" dxfId="478" priority="460"/>
  </conditionalFormatting>
  <conditionalFormatting sqref="G1406">
    <cfRule type="duplicateValues" dxfId="477" priority="461"/>
  </conditionalFormatting>
  <conditionalFormatting sqref="C1406">
    <cfRule type="duplicateValues" dxfId="476" priority="462"/>
  </conditionalFormatting>
  <conditionalFormatting sqref="G1406">
    <cfRule type="duplicateValues" dxfId="475" priority="457"/>
  </conditionalFormatting>
  <conditionalFormatting sqref="C1406">
    <cfRule type="duplicateValues" dxfId="474" priority="458"/>
  </conditionalFormatting>
  <conditionalFormatting sqref="G1405 G1397 G1393 G1384:G1385">
    <cfRule type="duplicateValues" dxfId="473" priority="455"/>
  </conditionalFormatting>
  <conditionalFormatting sqref="C1405 C1397 C1393 C1384:C1385">
    <cfRule type="duplicateValues" dxfId="472" priority="456"/>
  </conditionalFormatting>
  <conditionalFormatting sqref="G1383">
    <cfRule type="duplicateValues" dxfId="471" priority="451"/>
  </conditionalFormatting>
  <conditionalFormatting sqref="C1383">
    <cfRule type="duplicateValues" dxfId="470" priority="452"/>
  </conditionalFormatting>
  <conditionalFormatting sqref="G1383">
    <cfRule type="duplicateValues" dxfId="469" priority="453"/>
  </conditionalFormatting>
  <conditionalFormatting sqref="C1383">
    <cfRule type="duplicateValues" dxfId="468" priority="454"/>
  </conditionalFormatting>
  <conditionalFormatting sqref="G1382">
    <cfRule type="duplicateValues" dxfId="467" priority="447"/>
  </conditionalFormatting>
  <conditionalFormatting sqref="C1382">
    <cfRule type="duplicateValues" dxfId="466" priority="448"/>
  </conditionalFormatting>
  <conditionalFormatting sqref="G1382">
    <cfRule type="duplicateValues" dxfId="465" priority="449"/>
  </conditionalFormatting>
  <conditionalFormatting sqref="C1382">
    <cfRule type="duplicateValues" dxfId="464" priority="450"/>
  </conditionalFormatting>
  <conditionalFormatting sqref="G1371">
    <cfRule type="duplicateValues" dxfId="463" priority="445"/>
  </conditionalFormatting>
  <conditionalFormatting sqref="G1371">
    <cfRule type="duplicateValues" dxfId="462" priority="446"/>
  </conditionalFormatting>
  <conditionalFormatting sqref="B1371">
    <cfRule type="duplicateValues" dxfId="461" priority="444"/>
  </conditionalFormatting>
  <conditionalFormatting sqref="B1383">
    <cfRule type="duplicateValues" dxfId="460" priority="443"/>
  </conditionalFormatting>
  <conditionalFormatting sqref="G1404">
    <cfRule type="duplicateValues" dxfId="459" priority="439"/>
  </conditionalFormatting>
  <conditionalFormatting sqref="C1404">
    <cfRule type="duplicateValues" dxfId="458" priority="440"/>
  </conditionalFormatting>
  <conditionalFormatting sqref="G1404">
    <cfRule type="duplicateValues" dxfId="457" priority="441"/>
  </conditionalFormatting>
  <conditionalFormatting sqref="C1404">
    <cfRule type="duplicateValues" dxfId="456" priority="442"/>
  </conditionalFormatting>
  <conditionalFormatting sqref="G1404">
    <cfRule type="duplicateValues" dxfId="455" priority="437"/>
  </conditionalFormatting>
  <conditionalFormatting sqref="C1404">
    <cfRule type="duplicateValues" dxfId="454" priority="438"/>
  </conditionalFormatting>
  <conditionalFormatting sqref="G1402:G1403">
    <cfRule type="duplicateValues" dxfId="453" priority="435"/>
  </conditionalFormatting>
  <conditionalFormatting sqref="C1402:C1403">
    <cfRule type="duplicateValues" dxfId="452" priority="436"/>
  </conditionalFormatting>
  <conditionalFormatting sqref="G1401">
    <cfRule type="duplicateValues" dxfId="451" priority="431"/>
  </conditionalFormatting>
  <conditionalFormatting sqref="C1401">
    <cfRule type="duplicateValues" dxfId="450" priority="432"/>
  </conditionalFormatting>
  <conditionalFormatting sqref="G1401">
    <cfRule type="duplicateValues" dxfId="449" priority="433"/>
  </conditionalFormatting>
  <conditionalFormatting sqref="C1401">
    <cfRule type="duplicateValues" dxfId="448" priority="434"/>
  </conditionalFormatting>
  <conditionalFormatting sqref="G1400">
    <cfRule type="duplicateValues" dxfId="447" priority="427"/>
  </conditionalFormatting>
  <conditionalFormatting sqref="C1400">
    <cfRule type="duplicateValues" dxfId="446" priority="428"/>
  </conditionalFormatting>
  <conditionalFormatting sqref="G1400">
    <cfRule type="duplicateValues" dxfId="445" priority="429"/>
  </conditionalFormatting>
  <conditionalFormatting sqref="C1400">
    <cfRule type="duplicateValues" dxfId="444" priority="430"/>
  </conditionalFormatting>
  <conditionalFormatting sqref="G1399">
    <cfRule type="duplicateValues" dxfId="443" priority="423"/>
  </conditionalFormatting>
  <conditionalFormatting sqref="C1399">
    <cfRule type="duplicateValues" dxfId="442" priority="424"/>
  </conditionalFormatting>
  <conditionalFormatting sqref="G1399">
    <cfRule type="duplicateValues" dxfId="441" priority="425"/>
  </conditionalFormatting>
  <conditionalFormatting sqref="C1399">
    <cfRule type="duplicateValues" dxfId="440" priority="426"/>
  </conditionalFormatting>
  <conditionalFormatting sqref="G1398">
    <cfRule type="duplicateValues" dxfId="439" priority="419"/>
  </conditionalFormatting>
  <conditionalFormatting sqref="C1398">
    <cfRule type="duplicateValues" dxfId="438" priority="420"/>
  </conditionalFormatting>
  <conditionalFormatting sqref="G1398">
    <cfRule type="duplicateValues" dxfId="437" priority="421"/>
  </conditionalFormatting>
  <conditionalFormatting sqref="C1398">
    <cfRule type="duplicateValues" dxfId="436" priority="422"/>
  </conditionalFormatting>
  <conditionalFormatting sqref="G1398">
    <cfRule type="duplicateValues" dxfId="435" priority="417"/>
  </conditionalFormatting>
  <conditionalFormatting sqref="C1398">
    <cfRule type="duplicateValues" dxfId="434" priority="418"/>
  </conditionalFormatting>
  <conditionalFormatting sqref="G1396">
    <cfRule type="duplicateValues" dxfId="433" priority="413"/>
  </conditionalFormatting>
  <conditionalFormatting sqref="C1396">
    <cfRule type="duplicateValues" dxfId="432" priority="414"/>
  </conditionalFormatting>
  <conditionalFormatting sqref="G1396">
    <cfRule type="duplicateValues" dxfId="431" priority="415"/>
  </conditionalFormatting>
  <conditionalFormatting sqref="C1396">
    <cfRule type="duplicateValues" dxfId="430" priority="416"/>
  </conditionalFormatting>
  <conditionalFormatting sqref="G1395">
    <cfRule type="duplicateValues" dxfId="429" priority="409"/>
  </conditionalFormatting>
  <conditionalFormatting sqref="C1395">
    <cfRule type="duplicateValues" dxfId="428" priority="410"/>
  </conditionalFormatting>
  <conditionalFormatting sqref="G1395">
    <cfRule type="duplicateValues" dxfId="427" priority="411"/>
  </conditionalFormatting>
  <conditionalFormatting sqref="C1395">
    <cfRule type="duplicateValues" dxfId="426" priority="412"/>
  </conditionalFormatting>
  <conditionalFormatting sqref="G1394">
    <cfRule type="duplicateValues" dxfId="425" priority="405"/>
  </conditionalFormatting>
  <conditionalFormatting sqref="C1394">
    <cfRule type="duplicateValues" dxfId="424" priority="406"/>
  </conditionalFormatting>
  <conditionalFormatting sqref="G1394">
    <cfRule type="duplicateValues" dxfId="423" priority="407"/>
  </conditionalFormatting>
  <conditionalFormatting sqref="C1394">
    <cfRule type="duplicateValues" dxfId="422" priority="408"/>
  </conditionalFormatting>
  <conditionalFormatting sqref="G1394">
    <cfRule type="duplicateValues" dxfId="421" priority="403"/>
  </conditionalFormatting>
  <conditionalFormatting sqref="C1394">
    <cfRule type="duplicateValues" dxfId="420" priority="404"/>
  </conditionalFormatting>
  <conditionalFormatting sqref="G1392">
    <cfRule type="duplicateValues" dxfId="419" priority="399"/>
  </conditionalFormatting>
  <conditionalFormatting sqref="C1392">
    <cfRule type="duplicateValues" dxfId="418" priority="400"/>
  </conditionalFormatting>
  <conditionalFormatting sqref="G1392">
    <cfRule type="duplicateValues" dxfId="417" priority="401"/>
  </conditionalFormatting>
  <conditionalFormatting sqref="C1392">
    <cfRule type="duplicateValues" dxfId="416" priority="402"/>
  </conditionalFormatting>
  <conditionalFormatting sqref="G1392">
    <cfRule type="duplicateValues" dxfId="415" priority="397"/>
  </conditionalFormatting>
  <conditionalFormatting sqref="C1392">
    <cfRule type="duplicateValues" dxfId="414" priority="398"/>
  </conditionalFormatting>
  <conditionalFormatting sqref="G1389 G1391">
    <cfRule type="duplicateValues" dxfId="413" priority="395"/>
  </conditionalFormatting>
  <conditionalFormatting sqref="C1391">
    <cfRule type="duplicateValues" dxfId="412" priority="396"/>
  </conditionalFormatting>
  <conditionalFormatting sqref="G1388">
    <cfRule type="duplicateValues" dxfId="411" priority="391"/>
  </conditionalFormatting>
  <conditionalFormatting sqref="C1388">
    <cfRule type="duplicateValues" dxfId="410" priority="392"/>
  </conditionalFormatting>
  <conditionalFormatting sqref="G1388">
    <cfRule type="duplicateValues" dxfId="409" priority="393"/>
  </conditionalFormatting>
  <conditionalFormatting sqref="C1388">
    <cfRule type="duplicateValues" dxfId="408" priority="394"/>
  </conditionalFormatting>
  <conditionalFormatting sqref="G1390">
    <cfRule type="duplicateValues" dxfId="407" priority="387"/>
  </conditionalFormatting>
  <conditionalFormatting sqref="C1390">
    <cfRule type="duplicateValues" dxfId="406" priority="388"/>
  </conditionalFormatting>
  <conditionalFormatting sqref="G1390">
    <cfRule type="duplicateValues" dxfId="405" priority="389"/>
  </conditionalFormatting>
  <conditionalFormatting sqref="C1390">
    <cfRule type="duplicateValues" dxfId="404" priority="390"/>
  </conditionalFormatting>
  <conditionalFormatting sqref="G1387">
    <cfRule type="duplicateValues" dxfId="403" priority="383"/>
  </conditionalFormatting>
  <conditionalFormatting sqref="C1387">
    <cfRule type="duplicateValues" dxfId="402" priority="384"/>
  </conditionalFormatting>
  <conditionalFormatting sqref="G1387">
    <cfRule type="duplicateValues" dxfId="401" priority="385"/>
  </conditionalFormatting>
  <conditionalFormatting sqref="C1387">
    <cfRule type="duplicateValues" dxfId="400" priority="386"/>
  </conditionalFormatting>
  <conditionalFormatting sqref="G1386">
    <cfRule type="duplicateValues" dxfId="399" priority="379"/>
  </conditionalFormatting>
  <conditionalFormatting sqref="C1386">
    <cfRule type="duplicateValues" dxfId="398" priority="380"/>
  </conditionalFormatting>
  <conditionalFormatting sqref="G1386">
    <cfRule type="duplicateValues" dxfId="397" priority="381"/>
  </conditionalFormatting>
  <conditionalFormatting sqref="C1386">
    <cfRule type="duplicateValues" dxfId="396" priority="382"/>
  </conditionalFormatting>
  <conditionalFormatting sqref="G1386">
    <cfRule type="duplicateValues" dxfId="395" priority="377"/>
  </conditionalFormatting>
  <conditionalFormatting sqref="C1386">
    <cfRule type="duplicateValues" dxfId="394" priority="378"/>
  </conditionalFormatting>
  <conditionalFormatting sqref="B1387">
    <cfRule type="duplicateValues" dxfId="393" priority="376"/>
  </conditionalFormatting>
  <conditionalFormatting sqref="B1041">
    <cfRule type="duplicateValues" dxfId="392" priority="375"/>
  </conditionalFormatting>
  <conditionalFormatting sqref="B931">
    <cfRule type="duplicateValues" dxfId="391" priority="374"/>
  </conditionalFormatting>
  <conditionalFormatting sqref="B1304">
    <cfRule type="duplicateValues" dxfId="390" priority="373"/>
  </conditionalFormatting>
  <conditionalFormatting sqref="B1395">
    <cfRule type="duplicateValues" dxfId="389" priority="372"/>
  </conditionalFormatting>
  <conditionalFormatting sqref="B1392">
    <cfRule type="duplicateValues" dxfId="388" priority="371"/>
  </conditionalFormatting>
  <conditionalFormatting sqref="B1024">
    <cfRule type="duplicateValues" dxfId="387" priority="370"/>
  </conditionalFormatting>
  <conditionalFormatting sqref="B1301">
    <cfRule type="duplicateValues" dxfId="386" priority="369"/>
  </conditionalFormatting>
  <conditionalFormatting sqref="B1353">
    <cfRule type="duplicateValues" dxfId="385" priority="368"/>
  </conditionalFormatting>
  <conditionalFormatting sqref="B1306">
    <cfRule type="duplicateValues" dxfId="384" priority="367"/>
  </conditionalFormatting>
  <conditionalFormatting sqref="B572">
    <cfRule type="duplicateValues" dxfId="383" priority="366"/>
  </conditionalFormatting>
  <conditionalFormatting sqref="B1391">
    <cfRule type="duplicateValues" dxfId="382" priority="365"/>
  </conditionalFormatting>
  <conditionalFormatting sqref="B566">
    <cfRule type="duplicateValues" dxfId="381" priority="364"/>
  </conditionalFormatting>
  <conditionalFormatting sqref="G31 G1073">
    <cfRule type="duplicateValues" dxfId="380" priority="1332"/>
  </conditionalFormatting>
  <conditionalFormatting sqref="C31">
    <cfRule type="duplicateValues" dxfId="379" priority="1333"/>
  </conditionalFormatting>
  <conditionalFormatting sqref="B1408">
    <cfRule type="duplicateValues" dxfId="378" priority="363"/>
  </conditionalFormatting>
  <conditionalFormatting sqref="B1334">
    <cfRule type="duplicateValues" dxfId="377" priority="362"/>
  </conditionalFormatting>
  <conditionalFormatting sqref="G1037:G1064 G980 G734:G736 G713 G690:G693 G721:G722 G9:G19 G898:G949 G26:G33 G36:G684">
    <cfRule type="duplicateValues" dxfId="376" priority="1334"/>
  </conditionalFormatting>
  <conditionalFormatting sqref="C2:C19 C26 C28:C33 C36:C44 C492:C629 C631:C715 C717:C742 C744:C959 C1037:C1064 C46:C490">
    <cfRule type="duplicateValues" dxfId="375" priority="1335"/>
  </conditionalFormatting>
  <conditionalFormatting sqref="G30:G33 G1036:G1064">
    <cfRule type="duplicateValues" dxfId="374" priority="1336"/>
  </conditionalFormatting>
  <conditionalFormatting sqref="C1064 C1045 C1047:C1054 C1056:C1062 C1036 C30:C33 C1038:C1043">
    <cfRule type="duplicateValues" dxfId="373" priority="1337"/>
  </conditionalFormatting>
  <conditionalFormatting sqref="G1428:G1429">
    <cfRule type="duplicateValues" dxfId="372" priority="360"/>
  </conditionalFormatting>
  <conditionalFormatting sqref="C1428:C1429">
    <cfRule type="duplicateValues" dxfId="371" priority="361"/>
  </conditionalFormatting>
  <conditionalFormatting sqref="G1427">
    <cfRule type="duplicateValues" dxfId="370" priority="356"/>
  </conditionalFormatting>
  <conditionalFormatting sqref="C1427">
    <cfRule type="duplicateValues" dxfId="369" priority="357"/>
  </conditionalFormatting>
  <conditionalFormatting sqref="G1427">
    <cfRule type="duplicateValues" dxfId="368" priority="358"/>
  </conditionalFormatting>
  <conditionalFormatting sqref="C1427">
    <cfRule type="duplicateValues" dxfId="367" priority="359"/>
  </conditionalFormatting>
  <conditionalFormatting sqref="G1426">
    <cfRule type="duplicateValues" dxfId="366" priority="352"/>
  </conditionalFormatting>
  <conditionalFormatting sqref="C1426">
    <cfRule type="duplicateValues" dxfId="365" priority="353"/>
  </conditionalFormatting>
  <conditionalFormatting sqref="G1426">
    <cfRule type="duplicateValues" dxfId="364" priority="354"/>
  </conditionalFormatting>
  <conditionalFormatting sqref="C1426">
    <cfRule type="duplicateValues" dxfId="363" priority="355"/>
  </conditionalFormatting>
  <conditionalFormatting sqref="G1425">
    <cfRule type="duplicateValues" dxfId="362" priority="348"/>
  </conditionalFormatting>
  <conditionalFormatting sqref="C1425">
    <cfRule type="duplicateValues" dxfId="361" priority="349"/>
  </conditionalFormatting>
  <conditionalFormatting sqref="G1425">
    <cfRule type="duplicateValues" dxfId="360" priority="350"/>
  </conditionalFormatting>
  <conditionalFormatting sqref="C1425">
    <cfRule type="duplicateValues" dxfId="359" priority="351"/>
  </conditionalFormatting>
  <conditionalFormatting sqref="G1423:G1424">
    <cfRule type="duplicateValues" dxfId="358" priority="346"/>
  </conditionalFormatting>
  <conditionalFormatting sqref="C1423:C1424">
    <cfRule type="duplicateValues" dxfId="357" priority="347"/>
  </conditionalFormatting>
  <conditionalFormatting sqref="G1412">
    <cfRule type="duplicateValues" dxfId="356" priority="342"/>
  </conditionalFormatting>
  <conditionalFormatting sqref="C1412">
    <cfRule type="duplicateValues" dxfId="355" priority="343"/>
  </conditionalFormatting>
  <conditionalFormatting sqref="G1412">
    <cfRule type="duplicateValues" dxfId="354" priority="344"/>
  </conditionalFormatting>
  <conditionalFormatting sqref="C1412">
    <cfRule type="duplicateValues" dxfId="353" priority="345"/>
  </conditionalFormatting>
  <conditionalFormatting sqref="G1411">
    <cfRule type="duplicateValues" dxfId="352" priority="338"/>
  </conditionalFormatting>
  <conditionalFormatting sqref="C1411">
    <cfRule type="duplicateValues" dxfId="351" priority="339"/>
  </conditionalFormatting>
  <conditionalFormatting sqref="G1411">
    <cfRule type="duplicateValues" dxfId="350" priority="340"/>
  </conditionalFormatting>
  <conditionalFormatting sqref="C1411">
    <cfRule type="duplicateValues" dxfId="349" priority="341"/>
  </conditionalFormatting>
  <conditionalFormatting sqref="G1409">
    <cfRule type="duplicateValues" dxfId="348" priority="334"/>
  </conditionalFormatting>
  <conditionalFormatting sqref="C1409">
    <cfRule type="duplicateValues" dxfId="347" priority="335"/>
  </conditionalFormatting>
  <conditionalFormatting sqref="G1409">
    <cfRule type="duplicateValues" dxfId="346" priority="336"/>
  </conditionalFormatting>
  <conditionalFormatting sqref="C1409">
    <cfRule type="duplicateValues" dxfId="345" priority="337"/>
  </conditionalFormatting>
  <conditionalFormatting sqref="G1408">
    <cfRule type="duplicateValues" dxfId="344" priority="330"/>
  </conditionalFormatting>
  <conditionalFormatting sqref="C1408">
    <cfRule type="duplicateValues" dxfId="343" priority="331"/>
  </conditionalFormatting>
  <conditionalFormatting sqref="G1408">
    <cfRule type="duplicateValues" dxfId="342" priority="332"/>
  </conditionalFormatting>
  <conditionalFormatting sqref="C1408">
    <cfRule type="duplicateValues" dxfId="341" priority="333"/>
  </conditionalFormatting>
  <conditionalFormatting sqref="G1407">
    <cfRule type="duplicateValues" dxfId="340" priority="326"/>
  </conditionalFormatting>
  <conditionalFormatting sqref="C1407">
    <cfRule type="duplicateValues" dxfId="339" priority="327"/>
  </conditionalFormatting>
  <conditionalFormatting sqref="G1407">
    <cfRule type="duplicateValues" dxfId="338" priority="328"/>
  </conditionalFormatting>
  <conditionalFormatting sqref="C1407">
    <cfRule type="duplicateValues" dxfId="337" priority="329"/>
  </conditionalFormatting>
  <conditionalFormatting sqref="B1363">
    <cfRule type="duplicateValues" dxfId="336" priority="325"/>
  </conditionalFormatting>
  <conditionalFormatting sqref="B491">
    <cfRule type="duplicateValues" dxfId="335" priority="324"/>
  </conditionalFormatting>
  <conditionalFormatting sqref="B1113">
    <cfRule type="duplicateValues" dxfId="334" priority="323"/>
  </conditionalFormatting>
  <conditionalFormatting sqref="B1402">
    <cfRule type="duplicateValues" dxfId="333" priority="322"/>
  </conditionalFormatting>
  <conditionalFormatting sqref="B899">
    <cfRule type="duplicateValues" dxfId="332" priority="321"/>
  </conditionalFormatting>
  <conditionalFormatting sqref="B803">
    <cfRule type="duplicateValues" dxfId="331" priority="320"/>
  </conditionalFormatting>
  <conditionalFormatting sqref="B1117">
    <cfRule type="duplicateValues" dxfId="330" priority="319"/>
  </conditionalFormatting>
  <conditionalFormatting sqref="B1292">
    <cfRule type="duplicateValues" dxfId="329" priority="318"/>
  </conditionalFormatting>
  <conditionalFormatting sqref="B1407">
    <cfRule type="duplicateValues" dxfId="328" priority="317"/>
  </conditionalFormatting>
  <conditionalFormatting sqref="B1406">
    <cfRule type="duplicateValues" dxfId="327" priority="316"/>
  </conditionalFormatting>
  <conditionalFormatting sqref="B1398">
    <cfRule type="duplicateValues" dxfId="326" priority="315"/>
  </conditionalFormatting>
  <conditionalFormatting sqref="B1032">
    <cfRule type="duplicateValues" dxfId="325" priority="314"/>
  </conditionalFormatting>
  <conditionalFormatting sqref="B1412">
    <cfRule type="duplicateValues" dxfId="324" priority="313"/>
  </conditionalFormatting>
  <conditionalFormatting sqref="B1209">
    <cfRule type="duplicateValues" dxfId="323" priority="312"/>
  </conditionalFormatting>
  <conditionalFormatting sqref="B1326">
    <cfRule type="duplicateValues" dxfId="322" priority="311"/>
  </conditionalFormatting>
  <conditionalFormatting sqref="G1422">
    <cfRule type="duplicateValues" dxfId="321" priority="310"/>
  </conditionalFormatting>
  <conditionalFormatting sqref="G1421">
    <cfRule type="duplicateValues" dxfId="320" priority="306"/>
  </conditionalFormatting>
  <conditionalFormatting sqref="C1421">
    <cfRule type="duplicateValues" dxfId="319" priority="307"/>
  </conditionalFormatting>
  <conditionalFormatting sqref="G1421">
    <cfRule type="duplicateValues" dxfId="318" priority="308"/>
  </conditionalFormatting>
  <conditionalFormatting sqref="C1421">
    <cfRule type="duplicateValues" dxfId="317" priority="309"/>
  </conditionalFormatting>
  <conditionalFormatting sqref="G1420">
    <cfRule type="duplicateValues" dxfId="316" priority="302"/>
  </conditionalFormatting>
  <conditionalFormatting sqref="C1420">
    <cfRule type="duplicateValues" dxfId="315" priority="303"/>
  </conditionalFormatting>
  <conditionalFormatting sqref="G1420">
    <cfRule type="duplicateValues" dxfId="314" priority="304"/>
  </conditionalFormatting>
  <conditionalFormatting sqref="C1420">
    <cfRule type="duplicateValues" dxfId="313" priority="305"/>
  </conditionalFormatting>
  <conditionalFormatting sqref="G1419">
    <cfRule type="duplicateValues" dxfId="312" priority="298"/>
  </conditionalFormatting>
  <conditionalFormatting sqref="C1419">
    <cfRule type="duplicateValues" dxfId="311" priority="299"/>
  </conditionalFormatting>
  <conditionalFormatting sqref="G1419">
    <cfRule type="duplicateValues" dxfId="310" priority="300"/>
  </conditionalFormatting>
  <conditionalFormatting sqref="C1419">
    <cfRule type="duplicateValues" dxfId="309" priority="301"/>
  </conditionalFormatting>
  <conditionalFormatting sqref="G1417:G1418">
    <cfRule type="duplicateValues" dxfId="308" priority="296"/>
  </conditionalFormatting>
  <conditionalFormatting sqref="C1417:C1418">
    <cfRule type="duplicateValues" dxfId="307" priority="297"/>
  </conditionalFormatting>
  <conditionalFormatting sqref="G1416">
    <cfRule type="duplicateValues" dxfId="306" priority="292"/>
  </conditionalFormatting>
  <conditionalFormatting sqref="C1416">
    <cfRule type="duplicateValues" dxfId="305" priority="293"/>
  </conditionalFormatting>
  <conditionalFormatting sqref="G1416">
    <cfRule type="duplicateValues" dxfId="304" priority="294"/>
  </conditionalFormatting>
  <conditionalFormatting sqref="C1416">
    <cfRule type="duplicateValues" dxfId="303" priority="295"/>
  </conditionalFormatting>
  <conditionalFormatting sqref="G1415">
    <cfRule type="duplicateValues" dxfId="302" priority="288"/>
  </conditionalFormatting>
  <conditionalFormatting sqref="C1415">
    <cfRule type="duplicateValues" dxfId="301" priority="289"/>
  </conditionalFormatting>
  <conditionalFormatting sqref="G1415">
    <cfRule type="duplicateValues" dxfId="300" priority="290"/>
  </conditionalFormatting>
  <conditionalFormatting sqref="C1415">
    <cfRule type="duplicateValues" dxfId="299" priority="291"/>
  </conditionalFormatting>
  <conditionalFormatting sqref="G1414">
    <cfRule type="duplicateValues" dxfId="298" priority="284"/>
  </conditionalFormatting>
  <conditionalFormatting sqref="C1414">
    <cfRule type="duplicateValues" dxfId="297" priority="285"/>
  </conditionalFormatting>
  <conditionalFormatting sqref="G1414">
    <cfRule type="duplicateValues" dxfId="296" priority="286"/>
  </conditionalFormatting>
  <conditionalFormatting sqref="C1414">
    <cfRule type="duplicateValues" dxfId="295" priority="287"/>
  </conditionalFormatting>
  <conditionalFormatting sqref="G1413">
    <cfRule type="duplicateValues" dxfId="294" priority="1338"/>
  </conditionalFormatting>
  <conditionalFormatting sqref="C1413">
    <cfRule type="duplicateValues" dxfId="293" priority="1339"/>
  </conditionalFormatting>
  <conditionalFormatting sqref="B1316">
    <cfRule type="duplicateValues" dxfId="292" priority="283"/>
  </conditionalFormatting>
  <conditionalFormatting sqref="B1384">
    <cfRule type="duplicateValues" dxfId="291" priority="282"/>
  </conditionalFormatting>
  <conditionalFormatting sqref="B34">
    <cfRule type="duplicateValues" dxfId="290" priority="281"/>
  </conditionalFormatting>
  <conditionalFormatting sqref="B1357">
    <cfRule type="duplicateValues" dxfId="289" priority="280"/>
  </conditionalFormatting>
  <conditionalFormatting sqref="B1361">
    <cfRule type="duplicateValues" dxfId="288" priority="279"/>
  </conditionalFormatting>
  <conditionalFormatting sqref="B1424">
    <cfRule type="duplicateValues" dxfId="287" priority="278"/>
  </conditionalFormatting>
  <conditionalFormatting sqref="B1388">
    <cfRule type="duplicateValues" dxfId="286" priority="277"/>
  </conditionalFormatting>
  <conditionalFormatting sqref="B1284">
    <cfRule type="duplicateValues" dxfId="285" priority="276"/>
  </conditionalFormatting>
  <conditionalFormatting sqref="B1420">
    <cfRule type="duplicateValues" dxfId="284" priority="275"/>
  </conditionalFormatting>
  <conditionalFormatting sqref="B33">
    <cfRule type="duplicateValues" dxfId="283" priority="274"/>
  </conditionalFormatting>
  <conditionalFormatting sqref="B1255">
    <cfRule type="duplicateValues" dxfId="282" priority="273"/>
  </conditionalFormatting>
  <conditionalFormatting sqref="B1425">
    <cfRule type="duplicateValues" dxfId="281" priority="272"/>
  </conditionalFormatting>
  <conditionalFormatting sqref="B1428">
    <cfRule type="duplicateValues" dxfId="280" priority="271"/>
  </conditionalFormatting>
  <conditionalFormatting sqref="G1431">
    <cfRule type="duplicateValues" dxfId="279" priority="267"/>
  </conditionalFormatting>
  <conditionalFormatting sqref="C1431">
    <cfRule type="duplicateValues" dxfId="278" priority="268"/>
  </conditionalFormatting>
  <conditionalFormatting sqref="G1431">
    <cfRule type="duplicateValues" dxfId="277" priority="269"/>
  </conditionalFormatting>
  <conditionalFormatting sqref="C1431">
    <cfRule type="duplicateValues" dxfId="276" priority="270"/>
  </conditionalFormatting>
  <conditionalFormatting sqref="G1430">
    <cfRule type="duplicateValues" dxfId="275" priority="263"/>
  </conditionalFormatting>
  <conditionalFormatting sqref="C1430">
    <cfRule type="duplicateValues" dxfId="274" priority="264"/>
  </conditionalFormatting>
  <conditionalFormatting sqref="G1430">
    <cfRule type="duplicateValues" dxfId="273" priority="265"/>
  </conditionalFormatting>
  <conditionalFormatting sqref="C1430">
    <cfRule type="duplicateValues" dxfId="272" priority="266"/>
  </conditionalFormatting>
  <conditionalFormatting sqref="B758">
    <cfRule type="duplicateValues" dxfId="271" priority="262"/>
  </conditionalFormatting>
  <conditionalFormatting sqref="B1431">
    <cfRule type="duplicateValues" dxfId="270" priority="261"/>
  </conditionalFormatting>
  <conditionalFormatting sqref="G1443:G1457">
    <cfRule type="duplicateValues" dxfId="269" priority="257"/>
  </conditionalFormatting>
  <conditionalFormatting sqref="C1443:C1457">
    <cfRule type="duplicateValues" dxfId="268" priority="258"/>
  </conditionalFormatting>
  <conditionalFormatting sqref="G1443:G1457">
    <cfRule type="duplicateValues" dxfId="267" priority="259"/>
  </conditionalFormatting>
  <conditionalFormatting sqref="C1443:C1457">
    <cfRule type="duplicateValues" dxfId="266" priority="260"/>
  </conditionalFormatting>
  <conditionalFormatting sqref="G1442">
    <cfRule type="duplicateValues" dxfId="265" priority="255"/>
  </conditionalFormatting>
  <conditionalFormatting sqref="C1442">
    <cfRule type="duplicateValues" dxfId="264" priority="256"/>
  </conditionalFormatting>
  <conditionalFormatting sqref="G1439">
    <cfRule type="duplicateValues" dxfId="263" priority="251"/>
  </conditionalFormatting>
  <conditionalFormatting sqref="C1439">
    <cfRule type="duplicateValues" dxfId="262" priority="252"/>
  </conditionalFormatting>
  <conditionalFormatting sqref="G1439">
    <cfRule type="duplicateValues" dxfId="261" priority="253"/>
  </conditionalFormatting>
  <conditionalFormatting sqref="C1439">
    <cfRule type="duplicateValues" dxfId="260" priority="254"/>
  </conditionalFormatting>
  <conditionalFormatting sqref="G1441">
    <cfRule type="duplicateValues" dxfId="259" priority="247"/>
  </conditionalFormatting>
  <conditionalFormatting sqref="C1441">
    <cfRule type="duplicateValues" dxfId="258" priority="248"/>
  </conditionalFormatting>
  <conditionalFormatting sqref="G1441">
    <cfRule type="duplicateValues" dxfId="257" priority="249"/>
  </conditionalFormatting>
  <conditionalFormatting sqref="C1441">
    <cfRule type="duplicateValues" dxfId="256" priority="250"/>
  </conditionalFormatting>
  <conditionalFormatting sqref="G1437">
    <cfRule type="duplicateValues" dxfId="255" priority="245"/>
  </conditionalFormatting>
  <conditionalFormatting sqref="C1437">
    <cfRule type="duplicateValues" dxfId="254" priority="246"/>
  </conditionalFormatting>
  <conditionalFormatting sqref="G1436">
    <cfRule type="duplicateValues" dxfId="253" priority="241"/>
  </conditionalFormatting>
  <conditionalFormatting sqref="C1436">
    <cfRule type="duplicateValues" dxfId="252" priority="242"/>
  </conditionalFormatting>
  <conditionalFormatting sqref="G1436">
    <cfRule type="duplicateValues" dxfId="251" priority="243"/>
  </conditionalFormatting>
  <conditionalFormatting sqref="C1436">
    <cfRule type="duplicateValues" dxfId="250" priority="244"/>
  </conditionalFormatting>
  <conditionalFormatting sqref="G1435">
    <cfRule type="duplicateValues" dxfId="249" priority="237"/>
  </conditionalFormatting>
  <conditionalFormatting sqref="C1435">
    <cfRule type="duplicateValues" dxfId="248" priority="238"/>
  </conditionalFormatting>
  <conditionalFormatting sqref="G1435">
    <cfRule type="duplicateValues" dxfId="247" priority="239"/>
  </conditionalFormatting>
  <conditionalFormatting sqref="C1435">
    <cfRule type="duplicateValues" dxfId="246" priority="240"/>
  </conditionalFormatting>
  <conditionalFormatting sqref="G1434">
    <cfRule type="duplicateValues" dxfId="245" priority="233"/>
  </conditionalFormatting>
  <conditionalFormatting sqref="C1434">
    <cfRule type="duplicateValues" dxfId="244" priority="234"/>
  </conditionalFormatting>
  <conditionalFormatting sqref="G1434">
    <cfRule type="duplicateValues" dxfId="243" priority="235"/>
  </conditionalFormatting>
  <conditionalFormatting sqref="C1434">
    <cfRule type="duplicateValues" dxfId="242" priority="236"/>
  </conditionalFormatting>
  <conditionalFormatting sqref="G1433">
    <cfRule type="duplicateValues" dxfId="241" priority="231"/>
  </conditionalFormatting>
  <conditionalFormatting sqref="C1433">
    <cfRule type="duplicateValues" dxfId="240" priority="232"/>
  </conditionalFormatting>
  <conditionalFormatting sqref="G1432">
    <cfRule type="duplicateValues" dxfId="239" priority="227"/>
  </conditionalFormatting>
  <conditionalFormatting sqref="C1432">
    <cfRule type="duplicateValues" dxfId="238" priority="228"/>
  </conditionalFormatting>
  <conditionalFormatting sqref="G1432">
    <cfRule type="duplicateValues" dxfId="237" priority="229"/>
  </conditionalFormatting>
  <conditionalFormatting sqref="C1432">
    <cfRule type="duplicateValues" dxfId="236" priority="230"/>
  </conditionalFormatting>
  <conditionalFormatting sqref="B1434">
    <cfRule type="duplicateValues" dxfId="235" priority="226"/>
  </conditionalFormatting>
  <conditionalFormatting sqref="B1436">
    <cfRule type="duplicateValues" dxfId="234" priority="225"/>
  </conditionalFormatting>
  <conditionalFormatting sqref="B1404">
    <cfRule type="duplicateValues" dxfId="233" priority="224"/>
  </conditionalFormatting>
  <conditionalFormatting sqref="B1250">
    <cfRule type="duplicateValues" dxfId="232" priority="223"/>
  </conditionalFormatting>
  <conditionalFormatting sqref="B800">
    <cfRule type="duplicateValues" dxfId="231" priority="222"/>
  </conditionalFormatting>
  <conditionalFormatting sqref="B1393">
    <cfRule type="duplicateValues" dxfId="230" priority="221"/>
  </conditionalFormatting>
  <conditionalFormatting sqref="B1441">
    <cfRule type="duplicateValues" dxfId="229" priority="220"/>
  </conditionalFormatting>
  <conditionalFormatting sqref="B1224">
    <cfRule type="duplicateValues" dxfId="228" priority="219"/>
  </conditionalFormatting>
  <conditionalFormatting sqref="B1216">
    <cfRule type="duplicateValues" dxfId="227" priority="218"/>
  </conditionalFormatting>
  <conditionalFormatting sqref="B1414">
    <cfRule type="duplicateValues" dxfId="226" priority="217"/>
  </conditionalFormatting>
  <conditionalFormatting sqref="B1423">
    <cfRule type="duplicateValues" dxfId="225" priority="216"/>
  </conditionalFormatting>
  <conditionalFormatting sqref="B1415">
    <cfRule type="duplicateValues" dxfId="224" priority="215"/>
  </conditionalFormatting>
  <conditionalFormatting sqref="B1220">
    <cfRule type="duplicateValues" dxfId="223" priority="214"/>
  </conditionalFormatting>
  <conditionalFormatting sqref="B1439">
    <cfRule type="duplicateValues" dxfId="222" priority="213"/>
  </conditionalFormatting>
  <conditionalFormatting sqref="G1440">
    <cfRule type="duplicateValues" dxfId="221" priority="211"/>
  </conditionalFormatting>
  <conditionalFormatting sqref="C1440">
    <cfRule type="duplicateValues" dxfId="220" priority="212"/>
  </conditionalFormatting>
  <conditionalFormatting sqref="B1440">
    <cfRule type="duplicateValues" dxfId="219" priority="210"/>
  </conditionalFormatting>
  <conditionalFormatting sqref="B1411">
    <cfRule type="duplicateValues" dxfId="218" priority="209"/>
  </conditionalFormatting>
  <conditionalFormatting sqref="B1427">
    <cfRule type="duplicateValues" dxfId="217" priority="208"/>
  </conditionalFormatting>
  <conditionalFormatting sqref="B1354">
    <cfRule type="duplicateValues" dxfId="216" priority="207"/>
  </conditionalFormatting>
  <conditionalFormatting sqref="B496">
    <cfRule type="duplicateValues" dxfId="215" priority="206"/>
  </conditionalFormatting>
  <conditionalFormatting sqref="B1261">
    <cfRule type="duplicateValues" dxfId="214" priority="205"/>
  </conditionalFormatting>
  <conditionalFormatting sqref="B1442">
    <cfRule type="duplicateValues" dxfId="213" priority="204"/>
  </conditionalFormatting>
  <conditionalFormatting sqref="C34 C1205">
    <cfRule type="duplicateValues" dxfId="212" priority="1340"/>
  </conditionalFormatting>
  <conditionalFormatting sqref="B1302:B1303 B1310 B1312:B1313 B1321 B2:B29 B1115 B1232 B1318:B1319 B1187 B1323 B1244:B1246 B1238:B1239 B1217:B1219 B1328 B1331 B1340:B1343 B1345:B1347 B1248 B1251:B1254 B1277 B1031 B1230 B926:B930 B1356 B1025:B1026 B1269:B1273 B1293 B1359:B1360 B1286 B1080:B1083 B1260 B1377 B1380 B1305 B1397 B1394 B1307 B1399:B1401 B1409:B1410 B1413 B1385:B1386 B1256:B1258 B1429:B1430 B1416:B1419 B1435 B1405 B1225:B1228 B1275 B1336:B1338 B1432 B1437:B1438 B1443 B1450:B1451 B1448 B1458:B1459 B1456 B1333 B1464:B1465 B1467 B36:B51 B53:B395 B470:B490 B492:B495 B497:B540 B542:B565 B567:B571 B695:B707 B710:B717 B740:B757 B759:B799 B801:B802 B804:B898 B900:B924 B932:B939 B941:B995 B1006:B1021 B1028:B1029 B1033:B1040 B1042:B1051 B1054:B1063 B1065:B1078 B1085:B1088 B1090:B1092 B1094:B1112 B1118:B1119 B1121:B1143 B1145:B1160 B1162:B1185 B1189:B1206 B1208 B1210:B1214 B1221:B1223 B1234:B1236 B1262:B1267 B1288:B1290 B1296:B1297 B1365:B1369 B1372:B1373 B1389:B1390 B1421:B1422 B1469:B1472 B397:B468 B573:B693 B719:B738 B1461 B1382 B1445:B1446 B1474 B1477:B1481 B1483 B1486:B1488 B1453:B1454 B997:B1004 B1491:B1494 B1496:B1501">
    <cfRule type="duplicateValues" dxfId="211" priority="1341"/>
    <cfRule type="duplicateValues" dxfId="210" priority="1342"/>
  </conditionalFormatting>
  <conditionalFormatting sqref="B2:B29 B1251:B1254 B1327:B1328 B1031 B1230:B1232 B1302:B1303 B1356 B926:B930 B1277:B1282 B1025:B1026 B1293 B1359:B1360 B1080:B1083 B1260 B1377 B1380 B1305 B1397 B1394 B1307:B1313 B1399:B1401 B1114:B1115 B1409:B1410 B1330:B1331 B1317:B1323 B1413 B1385:B1386 B1256:B1258 B1429:B1430 B1416:B1419 B1435 B1405 B1225:B1228 B1217:B1219 B1269:B1275 B1335:B1347 B1432 B1437:B1438 B1443 B1450:B1451 B1448 B1458:B1459 B1456 B1333 B1464:B1465 B1467 B36:B395 B492:B495 B497:B565 B567:B571 B710:B717 B740:B757 B759:B799 B801:B802 B804:B898 B900:B924 B932:B995 B1028:B1029 B1033:B1040 B1042:B1051 B1054:B1078 B1085:B1088 B1090:B1112 B1118:B1143 B1145:B1206 B1208 B1210:B1215 B1221:B1223 B1234:B1248 B1262:B1267 B1286:B1290 B1296:B1297 B1365:B1369 B1372:B1373 B1389:B1390 B1421:B1422 B1469:B1472 B397:B490 B573:B707 B719:B738 B1461 B1382 B1445:B1446 B1474 B1477:B1481 B1483 B1486:B1488 B1453:B1454 B997:B1021 B1491:B1494 B1496:B1501">
    <cfRule type="duplicateValues" dxfId="209" priority="1343"/>
  </conditionalFormatting>
  <conditionalFormatting sqref="B1023">
    <cfRule type="duplicateValues" dxfId="208" priority="201"/>
    <cfRule type="duplicateValues" dxfId="207" priority="202"/>
  </conditionalFormatting>
  <conditionalFormatting sqref="B1023">
    <cfRule type="duplicateValues" dxfId="206" priority="203"/>
  </conditionalFormatting>
  <conditionalFormatting sqref="G1501">
    <cfRule type="duplicateValues" dxfId="205" priority="197"/>
  </conditionalFormatting>
  <conditionalFormatting sqref="C1501">
    <cfRule type="duplicateValues" dxfId="204" priority="198"/>
  </conditionalFormatting>
  <conditionalFormatting sqref="G1501">
    <cfRule type="duplicateValues" dxfId="203" priority="199"/>
  </conditionalFormatting>
  <conditionalFormatting sqref="C1501">
    <cfRule type="duplicateValues" dxfId="202" priority="200"/>
  </conditionalFormatting>
  <conditionalFormatting sqref="G1500">
    <cfRule type="duplicateValues" dxfId="201" priority="193"/>
  </conditionalFormatting>
  <conditionalFormatting sqref="C1500">
    <cfRule type="duplicateValues" dxfId="200" priority="194"/>
  </conditionalFormatting>
  <conditionalFormatting sqref="G1500">
    <cfRule type="duplicateValues" dxfId="199" priority="195"/>
  </conditionalFormatting>
  <conditionalFormatting sqref="C1500">
    <cfRule type="duplicateValues" dxfId="198" priority="196"/>
  </conditionalFormatting>
  <conditionalFormatting sqref="G1455:G1458">
    <cfRule type="duplicateValues" dxfId="197" priority="189"/>
  </conditionalFormatting>
  <conditionalFormatting sqref="C1444:C1458">
    <cfRule type="duplicateValues" dxfId="196" priority="190"/>
  </conditionalFormatting>
  <conditionalFormatting sqref="G1455:G1458">
    <cfRule type="duplicateValues" dxfId="195" priority="191"/>
  </conditionalFormatting>
  <conditionalFormatting sqref="C1444:C1458">
    <cfRule type="duplicateValues" dxfId="194" priority="192"/>
  </conditionalFormatting>
  <conditionalFormatting sqref="B1376">
    <cfRule type="duplicateValues" dxfId="193" priority="188"/>
  </conditionalFormatting>
  <conditionalFormatting sqref="B1449">
    <cfRule type="duplicateValues" dxfId="192" priority="187"/>
  </conditionalFormatting>
  <conditionalFormatting sqref="B1447">
    <cfRule type="duplicateValues" dxfId="191" priority="186"/>
  </conditionalFormatting>
  <conditionalFormatting sqref="G1276:G1278">
    <cfRule type="duplicateValues" dxfId="190" priority="1344"/>
  </conditionalFormatting>
  <conditionalFormatting sqref="C1276:C1278">
    <cfRule type="duplicateValues" dxfId="189" priority="1345"/>
  </conditionalFormatting>
  <conditionalFormatting sqref="B1457">
    <cfRule type="duplicateValues" dxfId="188" priority="185"/>
  </conditionalFormatting>
  <conditionalFormatting sqref="B1027">
    <cfRule type="duplicateValues" dxfId="187" priority="184"/>
  </conditionalFormatting>
  <conditionalFormatting sqref="B1315">
    <cfRule type="duplicateValues" dxfId="186" priority="183"/>
  </conditionalFormatting>
  <conditionalFormatting sqref="G1463">
    <cfRule type="duplicateValues" dxfId="185" priority="179"/>
  </conditionalFormatting>
  <conditionalFormatting sqref="C1463">
    <cfRule type="duplicateValues" dxfId="184" priority="180"/>
  </conditionalFormatting>
  <conditionalFormatting sqref="G1463">
    <cfRule type="duplicateValues" dxfId="183" priority="181"/>
  </conditionalFormatting>
  <conditionalFormatting sqref="C1463">
    <cfRule type="duplicateValues" dxfId="182" priority="182"/>
  </conditionalFormatting>
  <conditionalFormatting sqref="G1462">
    <cfRule type="duplicateValues" dxfId="181" priority="175"/>
  </conditionalFormatting>
  <conditionalFormatting sqref="C1462">
    <cfRule type="duplicateValues" dxfId="180" priority="176"/>
  </conditionalFormatting>
  <conditionalFormatting sqref="G1462">
    <cfRule type="duplicateValues" dxfId="179" priority="177"/>
  </conditionalFormatting>
  <conditionalFormatting sqref="C1462">
    <cfRule type="duplicateValues" dxfId="178" priority="178"/>
  </conditionalFormatting>
  <conditionalFormatting sqref="G1461">
    <cfRule type="duplicateValues" dxfId="177" priority="173"/>
  </conditionalFormatting>
  <conditionalFormatting sqref="C1461">
    <cfRule type="duplicateValues" dxfId="176" priority="174"/>
  </conditionalFormatting>
  <conditionalFormatting sqref="G1460">
    <cfRule type="duplicateValues" dxfId="175" priority="169"/>
  </conditionalFormatting>
  <conditionalFormatting sqref="C1460">
    <cfRule type="duplicateValues" dxfId="174" priority="170"/>
  </conditionalFormatting>
  <conditionalFormatting sqref="G1460">
    <cfRule type="duplicateValues" dxfId="173" priority="171"/>
  </conditionalFormatting>
  <conditionalFormatting sqref="C1460">
    <cfRule type="duplicateValues" dxfId="172" priority="172"/>
  </conditionalFormatting>
  <conditionalFormatting sqref="G1459">
    <cfRule type="duplicateValues" dxfId="171" priority="165"/>
  </conditionalFormatting>
  <conditionalFormatting sqref="C1459">
    <cfRule type="duplicateValues" dxfId="170" priority="166"/>
  </conditionalFormatting>
  <conditionalFormatting sqref="G1459">
    <cfRule type="duplicateValues" dxfId="169" priority="167"/>
  </conditionalFormatting>
  <conditionalFormatting sqref="C1459">
    <cfRule type="duplicateValues" dxfId="168" priority="168"/>
  </conditionalFormatting>
  <conditionalFormatting sqref="B1462">
    <cfRule type="duplicateValues" dxfId="167" priority="164"/>
  </conditionalFormatting>
  <conditionalFormatting sqref="B1332">
    <cfRule type="duplicateValues" dxfId="166" priority="163"/>
  </conditionalFormatting>
  <conditionalFormatting sqref="B1396">
    <cfRule type="duplicateValues" dxfId="165" priority="162"/>
  </conditionalFormatting>
  <conditionalFormatting sqref="B1291">
    <cfRule type="duplicateValues" dxfId="164" priority="161"/>
  </conditionalFormatting>
  <conditionalFormatting sqref="G1471">
    <cfRule type="duplicateValues" dxfId="163" priority="157"/>
  </conditionalFormatting>
  <conditionalFormatting sqref="C1471">
    <cfRule type="duplicateValues" dxfId="162" priority="158"/>
  </conditionalFormatting>
  <conditionalFormatting sqref="G1471">
    <cfRule type="duplicateValues" dxfId="161" priority="159"/>
  </conditionalFormatting>
  <conditionalFormatting sqref="C1471">
    <cfRule type="duplicateValues" dxfId="160" priority="160"/>
  </conditionalFormatting>
  <conditionalFormatting sqref="G1470">
    <cfRule type="duplicateValues" dxfId="159" priority="153"/>
  </conditionalFormatting>
  <conditionalFormatting sqref="C1470">
    <cfRule type="duplicateValues" dxfId="158" priority="154"/>
  </conditionalFormatting>
  <conditionalFormatting sqref="G1470">
    <cfRule type="duplicateValues" dxfId="157" priority="155"/>
  </conditionalFormatting>
  <conditionalFormatting sqref="C1470">
    <cfRule type="duplicateValues" dxfId="156" priority="156"/>
  </conditionalFormatting>
  <conditionalFormatting sqref="G1469">
    <cfRule type="duplicateValues" dxfId="155" priority="151"/>
  </conditionalFormatting>
  <conditionalFormatting sqref="C1469">
    <cfRule type="duplicateValues" dxfId="154" priority="152"/>
  </conditionalFormatting>
  <conditionalFormatting sqref="G1468">
    <cfRule type="duplicateValues" dxfId="153" priority="147"/>
  </conditionalFormatting>
  <conditionalFormatting sqref="C1468">
    <cfRule type="duplicateValues" dxfId="152" priority="148"/>
  </conditionalFormatting>
  <conditionalFormatting sqref="G1468">
    <cfRule type="duplicateValues" dxfId="151" priority="149"/>
  </conditionalFormatting>
  <conditionalFormatting sqref="C1468">
    <cfRule type="duplicateValues" dxfId="150" priority="150"/>
  </conditionalFormatting>
  <conditionalFormatting sqref="G1467">
    <cfRule type="duplicateValues" dxfId="149" priority="143"/>
  </conditionalFormatting>
  <conditionalFormatting sqref="C1467">
    <cfRule type="duplicateValues" dxfId="148" priority="144"/>
  </conditionalFormatting>
  <conditionalFormatting sqref="G1467">
    <cfRule type="duplicateValues" dxfId="147" priority="145"/>
  </conditionalFormatting>
  <conditionalFormatting sqref="C1467">
    <cfRule type="duplicateValues" dxfId="146" priority="146"/>
  </conditionalFormatting>
  <conditionalFormatting sqref="G1466">
    <cfRule type="duplicateValues" dxfId="145" priority="139"/>
  </conditionalFormatting>
  <conditionalFormatting sqref="C1466">
    <cfRule type="duplicateValues" dxfId="144" priority="140"/>
  </conditionalFormatting>
  <conditionalFormatting sqref="G1466">
    <cfRule type="duplicateValues" dxfId="143" priority="141"/>
  </conditionalFormatting>
  <conditionalFormatting sqref="C1466">
    <cfRule type="duplicateValues" dxfId="142" priority="142"/>
  </conditionalFormatting>
  <conditionalFormatting sqref="G1465">
    <cfRule type="duplicateValues" dxfId="141" priority="135"/>
  </conditionalFormatting>
  <conditionalFormatting sqref="C1465">
    <cfRule type="duplicateValues" dxfId="140" priority="136"/>
  </conditionalFormatting>
  <conditionalFormatting sqref="G1465">
    <cfRule type="duplicateValues" dxfId="139" priority="137"/>
  </conditionalFormatting>
  <conditionalFormatting sqref="C1465">
    <cfRule type="duplicateValues" dxfId="138" priority="138"/>
  </conditionalFormatting>
  <conditionalFormatting sqref="G1464">
    <cfRule type="duplicateValues" dxfId="137" priority="131"/>
  </conditionalFormatting>
  <conditionalFormatting sqref="C1464">
    <cfRule type="duplicateValues" dxfId="136" priority="132"/>
  </conditionalFormatting>
  <conditionalFormatting sqref="G1464">
    <cfRule type="duplicateValues" dxfId="135" priority="133"/>
  </conditionalFormatting>
  <conditionalFormatting sqref="C1464">
    <cfRule type="duplicateValues" dxfId="134" priority="134"/>
  </conditionalFormatting>
  <conditionalFormatting sqref="B1466">
    <cfRule type="duplicateValues" dxfId="133" priority="130"/>
  </conditionalFormatting>
  <conditionalFormatting sqref="C1422 C1389 C1372 C1367 C1296 C1288:C1290 C1264 C1234 C1221:C1223 C1210 C1208 C1206 C1200 C1197:C1198 C1195 C1189:C1190 C1182:C1183 C1177 C1165 C1162:C1163 C1148:C1149 C1146 C1140 C1138 C1133 C1126 C1124 C1119 C1103 C1097 C1092 C1085 C1077 C1034:C1035 C1029 C1017:C1020 C1015 C1011:C1012 C1009 C1001:C1002 C993 C981 C979 C963">
    <cfRule type="duplicateValues" dxfId="132" priority="129"/>
  </conditionalFormatting>
  <conditionalFormatting sqref="B1426">
    <cfRule type="duplicateValues" dxfId="131" priority="128"/>
  </conditionalFormatting>
  <conditionalFormatting sqref="B1468">
    <cfRule type="duplicateValues" dxfId="130" priority="127"/>
  </conditionalFormatting>
  <conditionalFormatting sqref="B35">
    <cfRule type="duplicateValues" dxfId="129" priority="126"/>
  </conditionalFormatting>
  <conditionalFormatting sqref="G1410">
    <cfRule type="duplicateValues" dxfId="128" priority="1346"/>
  </conditionalFormatting>
  <conditionalFormatting sqref="C1410">
    <cfRule type="duplicateValues" dxfId="127" priority="1347"/>
  </conditionalFormatting>
  <conditionalFormatting sqref="G1499">
    <cfRule type="duplicateValues" dxfId="126" priority="122"/>
  </conditionalFormatting>
  <conditionalFormatting sqref="C1499">
    <cfRule type="duplicateValues" dxfId="125" priority="123"/>
  </conditionalFormatting>
  <conditionalFormatting sqref="G1499">
    <cfRule type="duplicateValues" dxfId="124" priority="124"/>
  </conditionalFormatting>
  <conditionalFormatting sqref="C1499">
    <cfRule type="duplicateValues" dxfId="123" priority="125"/>
  </conditionalFormatting>
  <conditionalFormatting sqref="G1498">
    <cfRule type="duplicateValues" dxfId="122" priority="118"/>
  </conditionalFormatting>
  <conditionalFormatting sqref="C1498">
    <cfRule type="duplicateValues" dxfId="121" priority="119"/>
  </conditionalFormatting>
  <conditionalFormatting sqref="G1498">
    <cfRule type="duplicateValues" dxfId="120" priority="120"/>
  </conditionalFormatting>
  <conditionalFormatting sqref="C1498">
    <cfRule type="duplicateValues" dxfId="119" priority="121"/>
  </conditionalFormatting>
  <conditionalFormatting sqref="G1497">
    <cfRule type="duplicateValues" dxfId="118" priority="116"/>
  </conditionalFormatting>
  <conditionalFormatting sqref="C1497">
    <cfRule type="duplicateValues" dxfId="117" priority="117"/>
  </conditionalFormatting>
  <conditionalFormatting sqref="G1476">
    <cfRule type="duplicateValues" dxfId="116" priority="112"/>
  </conditionalFormatting>
  <conditionalFormatting sqref="C1476">
    <cfRule type="duplicateValues" dxfId="115" priority="113"/>
  </conditionalFormatting>
  <conditionalFormatting sqref="G1476">
    <cfRule type="duplicateValues" dxfId="114" priority="114"/>
  </conditionalFormatting>
  <conditionalFormatting sqref="C1476">
    <cfRule type="duplicateValues" dxfId="113" priority="115"/>
  </conditionalFormatting>
  <conditionalFormatting sqref="G1475">
    <cfRule type="duplicateValues" dxfId="112" priority="108"/>
  </conditionalFormatting>
  <conditionalFormatting sqref="C1475">
    <cfRule type="duplicateValues" dxfId="111" priority="109"/>
  </conditionalFormatting>
  <conditionalFormatting sqref="G1475">
    <cfRule type="duplicateValues" dxfId="110" priority="110"/>
  </conditionalFormatting>
  <conditionalFormatting sqref="C1475">
    <cfRule type="duplicateValues" dxfId="109" priority="111"/>
  </conditionalFormatting>
  <conditionalFormatting sqref="G1474">
    <cfRule type="duplicateValues" dxfId="108" priority="104"/>
  </conditionalFormatting>
  <conditionalFormatting sqref="C1474">
    <cfRule type="duplicateValues" dxfId="107" priority="105"/>
  </conditionalFormatting>
  <conditionalFormatting sqref="G1474">
    <cfRule type="duplicateValues" dxfId="106" priority="106"/>
  </conditionalFormatting>
  <conditionalFormatting sqref="C1474">
    <cfRule type="duplicateValues" dxfId="105" priority="107"/>
  </conditionalFormatting>
  <conditionalFormatting sqref="G1473">
    <cfRule type="duplicateValues" dxfId="104" priority="100"/>
  </conditionalFormatting>
  <conditionalFormatting sqref="C1473">
    <cfRule type="duplicateValues" dxfId="103" priority="101"/>
  </conditionalFormatting>
  <conditionalFormatting sqref="G1473">
    <cfRule type="duplicateValues" dxfId="102" priority="102"/>
  </conditionalFormatting>
  <conditionalFormatting sqref="C1473">
    <cfRule type="duplicateValues" dxfId="101" priority="103"/>
  </conditionalFormatting>
  <conditionalFormatting sqref="G1472">
    <cfRule type="duplicateValues" dxfId="100" priority="96"/>
  </conditionalFormatting>
  <conditionalFormatting sqref="C1472">
    <cfRule type="duplicateValues" dxfId="99" priority="97"/>
  </conditionalFormatting>
  <conditionalFormatting sqref="G1472">
    <cfRule type="duplicateValues" dxfId="98" priority="98"/>
  </conditionalFormatting>
  <conditionalFormatting sqref="C1472">
    <cfRule type="duplicateValues" dxfId="97" priority="99"/>
  </conditionalFormatting>
  <conditionalFormatting sqref="B396">
    <cfRule type="duplicateValues" dxfId="96" priority="95"/>
  </conditionalFormatting>
  <conditionalFormatting sqref="B1053">
    <cfRule type="duplicateValues" dxfId="95" priority="94"/>
  </conditionalFormatting>
  <conditionalFormatting sqref="B1403">
    <cfRule type="duplicateValues" dxfId="94" priority="93"/>
  </conditionalFormatting>
  <conditionalFormatting sqref="B1364">
    <cfRule type="duplicateValues" dxfId="93" priority="92"/>
  </conditionalFormatting>
  <conditionalFormatting sqref="B718">
    <cfRule type="duplicateValues" dxfId="92" priority="91"/>
  </conditionalFormatting>
  <conditionalFormatting sqref="B1460">
    <cfRule type="duplicateValues" dxfId="91" priority="90"/>
  </conditionalFormatting>
  <conditionalFormatting sqref="B1381">
    <cfRule type="duplicateValues" dxfId="90" priority="89"/>
  </conditionalFormatting>
  <conditionalFormatting sqref="B1351">
    <cfRule type="duplicateValues" dxfId="89" priority="88"/>
  </conditionalFormatting>
  <conditionalFormatting sqref="B1444">
    <cfRule type="duplicateValues" dxfId="88" priority="87"/>
  </conditionalFormatting>
  <conditionalFormatting sqref="B1476">
    <cfRule type="duplicateValues" dxfId="87" priority="86"/>
  </conditionalFormatting>
  <conditionalFormatting sqref="B1300">
    <cfRule type="duplicateValues" dxfId="86" priority="83"/>
    <cfRule type="duplicateValues" dxfId="85" priority="84"/>
  </conditionalFormatting>
  <conditionalFormatting sqref="B1300">
    <cfRule type="duplicateValues" dxfId="84" priority="85"/>
  </conditionalFormatting>
  <conditionalFormatting sqref="B1475">
    <cfRule type="duplicateValues" dxfId="83" priority="82"/>
  </conditionalFormatting>
  <conditionalFormatting sqref="B1473">
    <cfRule type="duplicateValues" dxfId="82" priority="81"/>
  </conditionalFormatting>
  <conditionalFormatting sqref="B1295">
    <cfRule type="duplicateValues" dxfId="81" priority="80"/>
  </conditionalFormatting>
  <conditionalFormatting sqref="G1496">
    <cfRule type="duplicateValues" dxfId="80" priority="76"/>
  </conditionalFormatting>
  <conditionalFormatting sqref="C1496">
    <cfRule type="duplicateValues" dxfId="79" priority="77"/>
  </conditionalFormatting>
  <conditionalFormatting sqref="G1496">
    <cfRule type="duplicateValues" dxfId="78" priority="78"/>
  </conditionalFormatting>
  <conditionalFormatting sqref="C1496">
    <cfRule type="duplicateValues" dxfId="77" priority="79"/>
  </conditionalFormatting>
  <conditionalFormatting sqref="G1495">
    <cfRule type="duplicateValues" dxfId="76" priority="74"/>
  </conditionalFormatting>
  <conditionalFormatting sqref="C1495">
    <cfRule type="duplicateValues" dxfId="75" priority="75"/>
  </conditionalFormatting>
  <conditionalFormatting sqref="G1494">
    <cfRule type="duplicateValues" dxfId="74" priority="70"/>
  </conditionalFormatting>
  <conditionalFormatting sqref="C1494">
    <cfRule type="duplicateValues" dxfId="73" priority="71"/>
  </conditionalFormatting>
  <conditionalFormatting sqref="G1494">
    <cfRule type="duplicateValues" dxfId="72" priority="72"/>
  </conditionalFormatting>
  <conditionalFormatting sqref="C1494">
    <cfRule type="duplicateValues" dxfId="71" priority="73"/>
  </conditionalFormatting>
  <conditionalFormatting sqref="G1493">
    <cfRule type="duplicateValues" dxfId="70" priority="66"/>
  </conditionalFormatting>
  <conditionalFormatting sqref="C1493">
    <cfRule type="duplicateValues" dxfId="69" priority="67"/>
  </conditionalFormatting>
  <conditionalFormatting sqref="G1493">
    <cfRule type="duplicateValues" dxfId="68" priority="68"/>
  </conditionalFormatting>
  <conditionalFormatting sqref="C1493">
    <cfRule type="duplicateValues" dxfId="67" priority="69"/>
  </conditionalFormatting>
  <conditionalFormatting sqref="G1492">
    <cfRule type="duplicateValues" dxfId="66" priority="62"/>
  </conditionalFormatting>
  <conditionalFormatting sqref="C1492">
    <cfRule type="duplicateValues" dxfId="65" priority="63"/>
  </conditionalFormatting>
  <conditionalFormatting sqref="G1492">
    <cfRule type="duplicateValues" dxfId="64" priority="64"/>
  </conditionalFormatting>
  <conditionalFormatting sqref="C1492">
    <cfRule type="duplicateValues" dxfId="63" priority="65"/>
  </conditionalFormatting>
  <conditionalFormatting sqref="G1491">
    <cfRule type="duplicateValues" dxfId="62" priority="58"/>
  </conditionalFormatting>
  <conditionalFormatting sqref="C1491">
    <cfRule type="duplicateValues" dxfId="61" priority="59"/>
  </conditionalFormatting>
  <conditionalFormatting sqref="G1491">
    <cfRule type="duplicateValues" dxfId="60" priority="60"/>
  </conditionalFormatting>
  <conditionalFormatting sqref="C1491">
    <cfRule type="duplicateValues" dxfId="59" priority="61"/>
  </conditionalFormatting>
  <conditionalFormatting sqref="G1490">
    <cfRule type="duplicateValues" dxfId="58" priority="54"/>
  </conditionalFormatting>
  <conditionalFormatting sqref="C1490">
    <cfRule type="duplicateValues" dxfId="57" priority="55"/>
  </conditionalFormatting>
  <conditionalFormatting sqref="G1490">
    <cfRule type="duplicateValues" dxfId="56" priority="56"/>
  </conditionalFormatting>
  <conditionalFormatting sqref="C1490">
    <cfRule type="duplicateValues" dxfId="55" priority="57"/>
  </conditionalFormatting>
  <conditionalFormatting sqref="G1489">
    <cfRule type="duplicateValues" dxfId="54" priority="50"/>
  </conditionalFormatting>
  <conditionalFormatting sqref="C1489">
    <cfRule type="duplicateValues" dxfId="53" priority="51"/>
  </conditionalFormatting>
  <conditionalFormatting sqref="G1489">
    <cfRule type="duplicateValues" dxfId="52" priority="52"/>
  </conditionalFormatting>
  <conditionalFormatting sqref="C1489">
    <cfRule type="duplicateValues" dxfId="51" priority="53"/>
  </conditionalFormatting>
  <conditionalFormatting sqref="G1488">
    <cfRule type="duplicateValues" dxfId="50" priority="46"/>
  </conditionalFormatting>
  <conditionalFormatting sqref="C1488">
    <cfRule type="duplicateValues" dxfId="49" priority="47"/>
  </conditionalFormatting>
  <conditionalFormatting sqref="G1488">
    <cfRule type="duplicateValues" dxfId="48" priority="48"/>
  </conditionalFormatting>
  <conditionalFormatting sqref="C1488">
    <cfRule type="duplicateValues" dxfId="47" priority="49"/>
  </conditionalFormatting>
  <conditionalFormatting sqref="G1487">
    <cfRule type="duplicateValues" dxfId="46" priority="44"/>
  </conditionalFormatting>
  <conditionalFormatting sqref="C1487">
    <cfRule type="duplicateValues" dxfId="45" priority="45"/>
  </conditionalFormatting>
  <conditionalFormatting sqref="G1486">
    <cfRule type="duplicateValues" dxfId="44" priority="40"/>
  </conditionalFormatting>
  <conditionalFormatting sqref="C1486">
    <cfRule type="duplicateValues" dxfId="43" priority="41"/>
  </conditionalFormatting>
  <conditionalFormatting sqref="G1486">
    <cfRule type="duplicateValues" dxfId="42" priority="42"/>
  </conditionalFormatting>
  <conditionalFormatting sqref="C1486">
    <cfRule type="duplicateValues" dxfId="41" priority="43"/>
  </conditionalFormatting>
  <conditionalFormatting sqref="G1485">
    <cfRule type="duplicateValues" dxfId="40" priority="38"/>
  </conditionalFormatting>
  <conditionalFormatting sqref="C1485">
    <cfRule type="duplicateValues" dxfId="39" priority="39"/>
  </conditionalFormatting>
  <conditionalFormatting sqref="G1484">
    <cfRule type="duplicateValues" dxfId="38" priority="34"/>
  </conditionalFormatting>
  <conditionalFormatting sqref="C1484">
    <cfRule type="duplicateValues" dxfId="37" priority="35"/>
  </conditionalFormatting>
  <conditionalFormatting sqref="G1484">
    <cfRule type="duplicateValues" dxfId="36" priority="36"/>
  </conditionalFormatting>
  <conditionalFormatting sqref="C1484">
    <cfRule type="duplicateValues" dxfId="35" priority="37"/>
  </conditionalFormatting>
  <conditionalFormatting sqref="G1483">
    <cfRule type="duplicateValues" dxfId="34" priority="30"/>
  </conditionalFormatting>
  <conditionalFormatting sqref="C1483">
    <cfRule type="duplicateValues" dxfId="33" priority="31"/>
  </conditionalFormatting>
  <conditionalFormatting sqref="G1483">
    <cfRule type="duplicateValues" dxfId="32" priority="32"/>
  </conditionalFormatting>
  <conditionalFormatting sqref="C1483">
    <cfRule type="duplicateValues" dxfId="31" priority="33"/>
  </conditionalFormatting>
  <conditionalFormatting sqref="G1482">
    <cfRule type="duplicateValues" dxfId="30" priority="26"/>
  </conditionalFormatting>
  <conditionalFormatting sqref="C1482">
    <cfRule type="duplicateValues" dxfId="29" priority="27"/>
  </conditionalFormatting>
  <conditionalFormatting sqref="G1482">
    <cfRule type="duplicateValues" dxfId="28" priority="28"/>
  </conditionalFormatting>
  <conditionalFormatting sqref="C1482">
    <cfRule type="duplicateValues" dxfId="27" priority="29"/>
  </conditionalFormatting>
  <conditionalFormatting sqref="G1481">
    <cfRule type="duplicateValues" dxfId="26" priority="22"/>
  </conditionalFormatting>
  <conditionalFormatting sqref="C1481">
    <cfRule type="duplicateValues" dxfId="25" priority="23"/>
  </conditionalFormatting>
  <conditionalFormatting sqref="G1481">
    <cfRule type="duplicateValues" dxfId="24" priority="24"/>
  </conditionalFormatting>
  <conditionalFormatting sqref="C1481">
    <cfRule type="duplicateValues" dxfId="23" priority="25"/>
  </conditionalFormatting>
  <conditionalFormatting sqref="G1480">
    <cfRule type="duplicateValues" dxfId="22" priority="18"/>
  </conditionalFormatting>
  <conditionalFormatting sqref="C1480">
    <cfRule type="duplicateValues" dxfId="21" priority="19"/>
  </conditionalFormatting>
  <conditionalFormatting sqref="G1480">
    <cfRule type="duplicateValues" dxfId="20" priority="20"/>
  </conditionalFormatting>
  <conditionalFormatting sqref="C1480">
    <cfRule type="duplicateValues" dxfId="19" priority="21"/>
  </conditionalFormatting>
  <conditionalFormatting sqref="G1479">
    <cfRule type="duplicateValues" dxfId="18" priority="14"/>
  </conditionalFormatting>
  <conditionalFormatting sqref="C1479">
    <cfRule type="duplicateValues" dxfId="17" priority="15"/>
  </conditionalFormatting>
  <conditionalFormatting sqref="G1479">
    <cfRule type="duplicateValues" dxfId="16" priority="16"/>
  </conditionalFormatting>
  <conditionalFormatting sqref="C1479">
    <cfRule type="duplicateValues" dxfId="15" priority="17"/>
  </conditionalFormatting>
  <conditionalFormatting sqref="G1478">
    <cfRule type="duplicateValues" dxfId="14" priority="10"/>
  </conditionalFormatting>
  <conditionalFormatting sqref="C1478">
    <cfRule type="duplicateValues" dxfId="13" priority="11"/>
  </conditionalFormatting>
  <conditionalFormatting sqref="G1478">
    <cfRule type="duplicateValues" dxfId="12" priority="12"/>
  </conditionalFormatting>
  <conditionalFormatting sqref="C1478">
    <cfRule type="duplicateValues" dxfId="11" priority="13"/>
  </conditionalFormatting>
  <conditionalFormatting sqref="G1477">
    <cfRule type="duplicateValues" dxfId="10" priority="8"/>
  </conditionalFormatting>
  <conditionalFormatting sqref="C1477">
    <cfRule type="duplicateValues" dxfId="9" priority="9"/>
  </conditionalFormatting>
  <conditionalFormatting sqref="B1482">
    <cfRule type="duplicateValues" dxfId="8" priority="7"/>
  </conditionalFormatting>
  <conditionalFormatting sqref="B1484">
    <cfRule type="duplicateValues" dxfId="7" priority="6"/>
  </conditionalFormatting>
  <conditionalFormatting sqref="G1353:G1355">
    <cfRule type="duplicateValues" dxfId="6" priority="1348"/>
  </conditionalFormatting>
  <conditionalFormatting sqref="C1353:C1355">
    <cfRule type="duplicateValues" dxfId="5" priority="1349"/>
  </conditionalFormatting>
  <conditionalFormatting sqref="B1485">
    <cfRule type="duplicateValues" dxfId="4" priority="5"/>
  </conditionalFormatting>
  <conditionalFormatting sqref="B1452">
    <cfRule type="duplicateValues" dxfId="3" priority="4"/>
  </conditionalFormatting>
  <conditionalFormatting sqref="B1374">
    <cfRule type="duplicateValues" dxfId="2" priority="3"/>
  </conditionalFormatting>
  <conditionalFormatting sqref="B996">
    <cfRule type="duplicateValues" dxfId="1" priority="2"/>
  </conditionalFormatting>
  <conditionalFormatting sqref="B1489">
    <cfRule type="duplicateValues" dxfId="0" priority="1"/>
  </conditionalFormatting>
  <hyperlinks>
    <hyperlink ref="W579" r:id="rId1"/>
    <hyperlink ref="W578" r:id="rId2"/>
    <hyperlink ref="W582" r:id="rId3"/>
    <hyperlink ref="W593" r:id="rId4"/>
    <hyperlink ref="W616" r:id="rId5"/>
    <hyperlink ref="W617" r:id="rId6"/>
    <hyperlink ref="W618" r:id="rId7"/>
    <hyperlink ref="W619" r:id="rId8"/>
    <hyperlink ref="W622" r:id="rId9"/>
    <hyperlink ref="W623" r:id="rId10"/>
    <hyperlink ref="W627" r:id="rId11"/>
    <hyperlink ref="W626" r:id="rId12"/>
    <hyperlink ref="W625" r:id="rId13"/>
    <hyperlink ref="W628" r:id="rId14"/>
    <hyperlink ref="W629" r:id="rId15"/>
    <hyperlink ref="W639" r:id="rId16"/>
    <hyperlink ref="W676" r:id="rId17"/>
    <hyperlink ref="W677" r:id="rId18"/>
    <hyperlink ref="W678" r:id="rId19"/>
    <hyperlink ref="W679" r:id="rId20"/>
    <hyperlink ref="W741" r:id="rId21"/>
    <hyperlink ref="W742" r:id="rId22"/>
    <hyperlink ref="W743" r:id="rId23"/>
    <hyperlink ref="W744" r:id="rId24"/>
    <hyperlink ref="W745" r:id="rId25"/>
    <hyperlink ref="W1139" r:id="rId26"/>
    <hyperlink ref="W1268" r:id="rId27"/>
    <hyperlink ref="W1334" r:id="rId28"/>
    <hyperlink ref="W1379" r:id="rId29"/>
    <hyperlink ref="W1378" r:id="rId30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model-bk</vt:lpstr>
      <vt:lpstr>modelwise</vt:lpstr>
      <vt:lpstr>T-RET</vt:lpstr>
      <vt:lpstr>BOOKING 1</vt:lpstr>
      <vt:lpstr>modelwise month</vt:lpstr>
      <vt:lpstr>home</vt:lpstr>
      <vt:lpstr>BOOKING 2</vt:lpstr>
      <vt:lpstr>BOOKING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autojim18</dc:creator>
  <cp:lastModifiedBy>Admin</cp:lastModifiedBy>
  <cp:lastPrinted>2022-06-04T10:09:09Z</cp:lastPrinted>
  <dcterms:created xsi:type="dcterms:W3CDTF">2020-12-31T13:07:02Z</dcterms:created>
  <dcterms:modified xsi:type="dcterms:W3CDTF">2022-11-26T14:36:59Z</dcterms:modified>
</cp:coreProperties>
</file>